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412\Desktop\"/>
    </mc:Choice>
  </mc:AlternateContent>
  <xr:revisionPtr revIDLastSave="0" documentId="13_ncr:1_{F7E9B974-AAF7-4BD0-9C44-90280C54F1F1}" xr6:coauthVersionLast="36" xr6:coauthVersionMax="47" xr10:uidLastSave="{00000000-0000-0000-0000-000000000000}"/>
  <workbookProtection workbookAlgorithmName="SHA-512" workbookHashValue="zwrsctBlCKAK3emE6jJxtdmsiJciWbKdsH5YPU0UNClzeVL3wfgyfpPklnSWfQJVTTQuVoAWtL0WbORnwGERzA==" workbookSaltValue="Mp2CD7vtuALpnozi6EEK0Q==" workbookSpinCount="100000" lockStructure="1"/>
  <bookViews>
    <workbookView xWindow="-120" yWindow="-120" windowWidth="29040" windowHeight="15720" tabRatio="900" firstSheet="2" activeTab="2" xr2:uid="{00000000-000D-0000-FFFF-FFFF00000000}"/>
  </bookViews>
  <sheets>
    <sheet name="新償却率" sheetId="14" state="hidden" r:id="rId1"/>
    <sheet name="償却率" sheetId="15" state="hidden" r:id="rId2"/>
    <sheet name="米の売上と家事消費分" sheetId="20" r:id="rId3"/>
    <sheet name="必要経費分類表" sheetId="21" r:id="rId4"/>
    <sheet name="1月分帳簿" sheetId="1" r:id="rId5"/>
    <sheet name="2月分帳簿" sheetId="3" r:id="rId6"/>
    <sheet name="3月分帳簿" sheetId="4" r:id="rId7"/>
    <sheet name="4月分帳簿" sheetId="5" r:id="rId8"/>
    <sheet name="5月分帳簿" sheetId="6" r:id="rId9"/>
    <sheet name="6月分帳簿" sheetId="7" r:id="rId10"/>
    <sheet name="7月分帳簿" sheetId="8" r:id="rId11"/>
    <sheet name="8月分帳簿" sheetId="9" r:id="rId12"/>
    <sheet name="9月分帳簿" sheetId="10" r:id="rId13"/>
    <sheet name="10月分帳簿" sheetId="11" r:id="rId14"/>
    <sheet name="11月分帳簿" sheetId="12" r:id="rId15"/>
    <sheet name="12月分帳簿" sheetId="13" r:id="rId16"/>
    <sheet name="月別総括表" sheetId="2" state="hidden" r:id="rId17"/>
    <sheet name="減価償却資産台帳" sheetId="16" r:id="rId18"/>
    <sheet name="収支内訳書（表）" sheetId="17" r:id="rId19"/>
    <sheet name="収支内訳書（裏）" sheetId="18" r:id="rId20"/>
  </sheets>
  <definedNames>
    <definedName name="_xlnm._FilterDatabase" localSheetId="3" hidden="1">必要経費分類表!$A$1:$D$102</definedName>
    <definedName name="_xlnm.Print_Area" localSheetId="13">'10月分帳簿'!$A$1:$X$26</definedName>
    <definedName name="_xlnm.Print_Area" localSheetId="14">'11月分帳簿'!$A$1:$X$26</definedName>
    <definedName name="_xlnm.Print_Area" localSheetId="15">'12月分帳簿'!$A$1:$X$26</definedName>
    <definedName name="_xlnm.Print_Area" localSheetId="4">'1月分帳簿'!$A$1:$X$26</definedName>
    <definedName name="_xlnm.Print_Area" localSheetId="5">'2月分帳簿'!$A$1:$X$26</definedName>
    <definedName name="_xlnm.Print_Area" localSheetId="6">'3月分帳簿'!$A$1:$X$26</definedName>
    <definedName name="_xlnm.Print_Area" localSheetId="7">'4月分帳簿'!$A$1:$X$26</definedName>
    <definedName name="_xlnm.Print_Area" localSheetId="8">'5月分帳簿'!$A$1:$X$26</definedName>
    <definedName name="_xlnm.Print_Area" localSheetId="9">'6月分帳簿'!$A$1:$X$26</definedName>
    <definedName name="_xlnm.Print_Area" localSheetId="10">'7月分帳簿'!$A$1:$X$26</definedName>
    <definedName name="_xlnm.Print_Area" localSheetId="11">'8月分帳簿'!$A$1:$X$26</definedName>
    <definedName name="_xlnm.Print_Area" localSheetId="12">'9月分帳簿'!$A$1:$X$26</definedName>
    <definedName name="_xlnm.Print_Area" localSheetId="16">月別総括表!$A$1:$R$27</definedName>
    <definedName name="_xlnm.Print_Area" localSheetId="17">減価償却資産台帳!$D$1:$FJ$25</definedName>
    <definedName name="_xlnm.Print_Area" localSheetId="18">'収支内訳書（表）'!$A$1:$X$39</definedName>
    <definedName name="_xlnm.Print_Area" localSheetId="19">'収支内訳書（裏）'!$A$1:$AL$34</definedName>
    <definedName name="_xlnm.Print_Area" localSheetId="2">米の売上と家事消費分!$A$1:$L$26</definedName>
    <definedName name="_xlnm.Print_Area">#REF!</definedName>
    <definedName name="_xlnm.Print_Titles" localSheetId="3">必要経費分類表!$1:$1</definedName>
    <definedName name="科目" localSheetId="17">OFFSET(#REF!,0,MATCH(!$E1,減価償却資産台帳!収支区分,0)-1,COUNTA(OFFSET(#REF!,0,MATCH(!$E1,減価償却資産台帳!収支区分,0)-1))-1,1)</definedName>
    <definedName name="科目" localSheetId="18">OFFSET(#REF!,0,MATCH(!$E1,'収支内訳書（表）'!収支区分,0)-1,COUNTA(OFFSET(#REF!,0,MATCH(!$E1,'収支内訳書（表）'!収支区分,0)-1))-1,1)</definedName>
    <definedName name="科目" localSheetId="19">OFFSET(#REF!,0,MATCH(!$E1,'収支内訳書（裏）'!収支区分,0)-1,COUNTA(OFFSET(#REF!,0,MATCH(!$E1,'収支内訳書（裏）'!収支区分,0)-1))-1,1)</definedName>
    <definedName name="科目" localSheetId="1">OFFSET(#REF!,0,MATCH(!$E1,償却率!収支区分,0)-1,COUNTA(OFFSET(#REF!,0,MATCH(!$E1,償却率!収支区分,0)-1))-1,1)</definedName>
    <definedName name="科目" localSheetId="0">OFFSET(#REF!,0,MATCH(!$E1,新償却率!収支区分,0)-1,COUNTA(OFFSET(#REF!,0,MATCH(!$E1,新償却率!収支区分,0)-1))-1,1)</definedName>
    <definedName name="科目" localSheetId="3">OFFSET(#REF!,0,MATCH(!$E1,必要経費分類表!収支区分,0)-1,COUNTA(OFFSET(#REF!,0,MATCH(!$E1,必要経費分類表!収支区分,0)-1))-1,1)</definedName>
    <definedName name="科目">OFFSET(#REF!,0,MATCH(!$E1,収支区分,0)-1,COUNTA(OFFSET(#REF!,0,MATCH(!$E1,収支区分,0)-1))-1,1)</definedName>
    <definedName name="雇人費" localSheetId="18">#REF!</definedName>
    <definedName name="雇人費" localSheetId="19">#REF!</definedName>
    <definedName name="雇人費" localSheetId="3">#REF!</definedName>
    <definedName name="雇人費">#REF!</definedName>
    <definedName name="収支区分" localSheetId="17">OFFSET(#REF!,0,0,1,COUNTA(#REF!))</definedName>
    <definedName name="収支区分" localSheetId="18">OFFSET(#REF!,0,0,1,COUNTA(#REF!))</definedName>
    <definedName name="収支区分" localSheetId="19">OFFSET(#REF!,0,0,1,COUNTA(#REF!))</definedName>
    <definedName name="収支区分" localSheetId="1">OFFSET(#REF!,0,0,1,COUNTA(#REF!))</definedName>
    <definedName name="収支区分" localSheetId="0">OFFSET(#REF!,0,0,1,COUNTA(#REF!))</definedName>
    <definedName name="収支区分" localSheetId="3">OFFSET(#REF!,0,0,1,COUNTA(#REF!))</definedName>
    <definedName name="収支区分">OFFSET(#REF!,0,0,1,COUNTA(#REF!))</definedName>
    <definedName name="名称" localSheetId="17">#REF!</definedName>
    <definedName name="名称" localSheetId="18">#REF!</definedName>
    <definedName name="名称" localSheetId="19">#REF!</definedName>
    <definedName name="名称" localSheetId="1">#REF!</definedName>
    <definedName name="名称" localSheetId="0">#REF!</definedName>
    <definedName name="名称" localSheetId="3">#REF!</definedName>
    <definedName name="名称">#REF!</definedName>
  </definedNames>
  <calcPr calcId="191029"/>
</workbook>
</file>

<file path=xl/calcChain.xml><?xml version="1.0" encoding="utf-8"?>
<calcChain xmlns="http://schemas.openxmlformats.org/spreadsheetml/2006/main">
  <c r="C22" i="20" l="1"/>
  <c r="FC20" i="16" l="1"/>
  <c r="EU24" i="16" l="1"/>
  <c r="EU23" i="16"/>
  <c r="EU22" i="16"/>
  <c r="EU21" i="16"/>
  <c r="EU20" i="16"/>
  <c r="EU19" i="16"/>
  <c r="EU18" i="16"/>
  <c r="EU17" i="16"/>
  <c r="EU16" i="16"/>
  <c r="EU15" i="16"/>
  <c r="EU14" i="16"/>
  <c r="EU13" i="16"/>
  <c r="EU12" i="16"/>
  <c r="EU11" i="16"/>
  <c r="EU10" i="16"/>
  <c r="EU9" i="16"/>
  <c r="EU8" i="16"/>
  <c r="EU7" i="16"/>
  <c r="EU6" i="16"/>
  <c r="EU5" i="16"/>
  <c r="J13" i="16"/>
  <c r="J16" i="16" l="1"/>
  <c r="F10" i="20" l="1"/>
  <c r="J7" i="16" l="1"/>
  <c r="EM24" i="16" l="1"/>
  <c r="EM23" i="16"/>
  <c r="EM22" i="16"/>
  <c r="EM21" i="16"/>
  <c r="EM20" i="16"/>
  <c r="EM19" i="16"/>
  <c r="EM18" i="16"/>
  <c r="EM17" i="16"/>
  <c r="EM16" i="16"/>
  <c r="EM15" i="16"/>
  <c r="EM14" i="16"/>
  <c r="EM13" i="16"/>
  <c r="EM12" i="16"/>
  <c r="EM11" i="16"/>
  <c r="EM10" i="16"/>
  <c r="EM9" i="16"/>
  <c r="EM8" i="16"/>
  <c r="EM7" i="16"/>
  <c r="EM6" i="16"/>
  <c r="EM5" i="16"/>
  <c r="K5" i="16" l="1"/>
  <c r="EE7" i="16"/>
  <c r="FC7" i="16"/>
  <c r="EE8" i="16"/>
  <c r="FC8" i="16"/>
  <c r="EE9" i="16"/>
  <c r="FC9" i="16"/>
  <c r="EE10" i="16"/>
  <c r="FC10" i="16"/>
  <c r="EE11" i="16"/>
  <c r="FC11" i="16"/>
  <c r="EE12" i="16"/>
  <c r="FC12" i="16"/>
  <c r="EE13" i="16"/>
  <c r="FC13" i="16"/>
  <c r="EE14" i="16"/>
  <c r="FC14" i="16"/>
  <c r="EE15" i="16"/>
  <c r="FC15" i="16"/>
  <c r="EE16" i="16"/>
  <c r="FC16" i="16"/>
  <c r="EE17" i="16"/>
  <c r="FC17" i="16"/>
  <c r="EE18" i="16"/>
  <c r="FC18" i="16"/>
  <c r="EE19" i="16"/>
  <c r="FC19" i="16"/>
  <c r="EE20" i="16"/>
  <c r="EE21" i="16"/>
  <c r="FC21" i="16"/>
  <c r="EE22" i="16"/>
  <c r="FC22" i="16"/>
  <c r="EE23" i="16"/>
  <c r="FC23" i="16"/>
  <c r="EE24" i="16"/>
  <c r="FC24" i="16"/>
  <c r="FC6" i="16"/>
  <c r="M7" i="16" l="1"/>
  <c r="FC5" i="16" l="1"/>
  <c r="EE5" i="16"/>
  <c r="DW5" i="16"/>
  <c r="M24" i="16" l="1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6" i="16"/>
  <c r="EE6" i="16" l="1"/>
  <c r="DW6" i="16"/>
  <c r="AE5" i="16" l="1"/>
  <c r="CY5" i="16"/>
  <c r="CQ5" i="16"/>
  <c r="DW24" i="16"/>
  <c r="DW23" i="16"/>
  <c r="DW22" i="16"/>
  <c r="DW21" i="16"/>
  <c r="DW20" i="16"/>
  <c r="DW19" i="16"/>
  <c r="DW18" i="16"/>
  <c r="DW17" i="16"/>
  <c r="DW16" i="16"/>
  <c r="DW15" i="16"/>
  <c r="DW14" i="16"/>
  <c r="DW13" i="16"/>
  <c r="DW12" i="16"/>
  <c r="DW11" i="16"/>
  <c r="DW10" i="16"/>
  <c r="DW9" i="16"/>
  <c r="DW8" i="16"/>
  <c r="DW7" i="16"/>
  <c r="O10" i="17" l="1"/>
  <c r="CY6" i="16" l="1"/>
  <c r="AE6" i="16"/>
  <c r="DG6" i="16"/>
  <c r="DO6" i="16"/>
  <c r="O7" i="17" l="1"/>
  <c r="N6" i="16"/>
  <c r="DO24" i="16" l="1"/>
  <c r="DO23" i="16"/>
  <c r="DO22" i="16"/>
  <c r="DO21" i="16"/>
  <c r="DO20" i="16"/>
  <c r="DO19" i="16"/>
  <c r="DO18" i="16"/>
  <c r="DO17" i="16"/>
  <c r="DO16" i="16"/>
  <c r="DO15" i="16"/>
  <c r="DO14" i="16"/>
  <c r="DO13" i="16"/>
  <c r="DO12" i="16"/>
  <c r="DO11" i="16"/>
  <c r="DO10" i="16"/>
  <c r="DO9" i="16"/>
  <c r="DO8" i="16"/>
  <c r="DO7" i="16"/>
  <c r="DO5" i="16"/>
  <c r="H5" i="7" l="1"/>
  <c r="X24" i="7"/>
  <c r="K6" i="16" l="1"/>
  <c r="P23" i="17" l="1"/>
  <c r="AM5" i="16" l="1"/>
  <c r="AN5" i="16" s="1"/>
  <c r="AU5" i="16"/>
  <c r="AV5" i="16" s="1"/>
  <c r="BC5" i="16"/>
  <c r="BD5" i="16" s="1"/>
  <c r="BK5" i="16"/>
  <c r="BL5" i="16" s="1"/>
  <c r="BS5" i="16"/>
  <c r="BT5" i="16" s="1"/>
  <c r="CA5" i="16"/>
  <c r="CB5" i="16" s="1"/>
  <c r="CI5" i="16"/>
  <c r="CJ5" i="16" s="1"/>
  <c r="CR5" i="16"/>
  <c r="DG5" i="16"/>
  <c r="T5" i="16"/>
  <c r="U5" i="16"/>
  <c r="V5" i="16"/>
  <c r="Z5" i="16"/>
  <c r="AA5" i="16"/>
  <c r="AB5" i="16"/>
  <c r="AF5" i="16"/>
  <c r="N5" i="16"/>
  <c r="P5" i="16"/>
  <c r="J5" i="16"/>
  <c r="Q5" i="16" s="1"/>
  <c r="DG24" i="16"/>
  <c r="DG23" i="16"/>
  <c r="DG22" i="16"/>
  <c r="DG21" i="16"/>
  <c r="DG20" i="16"/>
  <c r="DG19" i="16"/>
  <c r="DG18" i="16"/>
  <c r="DG17" i="16"/>
  <c r="DG16" i="16"/>
  <c r="DG15" i="16"/>
  <c r="DG14" i="16"/>
  <c r="DG13" i="16"/>
  <c r="DG12" i="16"/>
  <c r="DG11" i="16"/>
  <c r="DG10" i="16"/>
  <c r="DG9" i="16"/>
  <c r="DG8" i="16"/>
  <c r="DG7" i="16"/>
  <c r="W5" i="16" l="1"/>
  <c r="X5" i="16" s="1"/>
  <c r="CZ5" i="16"/>
  <c r="O5" i="16"/>
  <c r="EV5" i="16" s="1"/>
  <c r="R5" i="16"/>
  <c r="AC5" i="16"/>
  <c r="J6" i="16"/>
  <c r="CY24" i="16"/>
  <c r="CY23" i="16"/>
  <c r="CY22" i="16"/>
  <c r="CY21" i="16"/>
  <c r="CY20" i="16"/>
  <c r="CY19" i="16"/>
  <c r="CY18" i="16"/>
  <c r="CY17" i="16"/>
  <c r="CY16" i="16"/>
  <c r="CY15" i="16"/>
  <c r="CY14" i="16"/>
  <c r="CY13" i="16"/>
  <c r="CY12" i="16"/>
  <c r="CY11" i="16"/>
  <c r="CY10" i="16"/>
  <c r="CY9" i="16"/>
  <c r="CY8" i="16"/>
  <c r="CY7" i="16"/>
  <c r="EN5" i="16" l="1"/>
  <c r="FD5" i="16"/>
  <c r="EF5" i="16"/>
  <c r="DX5" i="16"/>
  <c r="DP5" i="16"/>
  <c r="Y5" i="16"/>
  <c r="DH5" i="16"/>
  <c r="AG5" i="16"/>
  <c r="AD5" i="16"/>
  <c r="AH5" i="16"/>
  <c r="S11" i="17"/>
  <c r="AI5" i="16" l="1"/>
  <c r="AJ5" i="16" s="1"/>
  <c r="CQ24" i="16"/>
  <c r="CQ23" i="16"/>
  <c r="CQ22" i="16"/>
  <c r="CQ21" i="16"/>
  <c r="CQ20" i="16"/>
  <c r="CQ19" i="16"/>
  <c r="CQ18" i="16"/>
  <c r="CQ17" i="16"/>
  <c r="CQ16" i="16"/>
  <c r="CQ15" i="16"/>
  <c r="CQ14" i="16"/>
  <c r="CQ13" i="16"/>
  <c r="CQ12" i="16"/>
  <c r="CQ11" i="16"/>
  <c r="CQ10" i="16"/>
  <c r="CQ9" i="16"/>
  <c r="CQ8" i="16"/>
  <c r="CQ7" i="16"/>
  <c r="CQ6" i="16"/>
  <c r="AK5" i="16" l="1"/>
  <c r="AL5" i="16"/>
  <c r="AO5" i="16"/>
  <c r="AP5" i="16"/>
  <c r="AQ5" i="16" l="1"/>
  <c r="AS5" i="16" s="1"/>
  <c r="CI24" i="16"/>
  <c r="CI23" i="16"/>
  <c r="CI22" i="16"/>
  <c r="CI21" i="16"/>
  <c r="CI20" i="16"/>
  <c r="CI19" i="16"/>
  <c r="CI18" i="16"/>
  <c r="CI17" i="16"/>
  <c r="CI16" i="16"/>
  <c r="CI15" i="16"/>
  <c r="CI14" i="16"/>
  <c r="CI13" i="16"/>
  <c r="CI12" i="16"/>
  <c r="CI11" i="16"/>
  <c r="CI10" i="16"/>
  <c r="CI9" i="16"/>
  <c r="CI8" i="16"/>
  <c r="CI7" i="16"/>
  <c r="CI6" i="16"/>
  <c r="AT5" i="16" l="1"/>
  <c r="AR5" i="16"/>
  <c r="AX5" i="16"/>
  <c r="AW5" i="16"/>
  <c r="G20" i="18"/>
  <c r="G21" i="18"/>
  <c r="G22" i="18"/>
  <c r="G23" i="18"/>
  <c r="G24" i="18"/>
  <c r="G25" i="18"/>
  <c r="G26" i="18"/>
  <c r="G19" i="18"/>
  <c r="AC20" i="18"/>
  <c r="AC21" i="18"/>
  <c r="AC22" i="18"/>
  <c r="AC23" i="18"/>
  <c r="AC24" i="18"/>
  <c r="AC25" i="18"/>
  <c r="AC26" i="18"/>
  <c r="H20" i="18"/>
  <c r="H21" i="18"/>
  <c r="H22" i="18"/>
  <c r="H23" i="18"/>
  <c r="H24" i="18"/>
  <c r="H25" i="18"/>
  <c r="H26" i="18"/>
  <c r="A20" i="18"/>
  <c r="A21" i="18"/>
  <c r="A22" i="18"/>
  <c r="A23" i="18"/>
  <c r="A24" i="18"/>
  <c r="A25" i="18"/>
  <c r="A26" i="18"/>
  <c r="AC19" i="18"/>
  <c r="H19" i="18"/>
  <c r="A19" i="18"/>
  <c r="AY5" i="16" l="1"/>
  <c r="CA24" i="16"/>
  <c r="CA23" i="16"/>
  <c r="CA22" i="16"/>
  <c r="CA21" i="16"/>
  <c r="CA20" i="16"/>
  <c r="CA19" i="16"/>
  <c r="CA18" i="16"/>
  <c r="CA17" i="16"/>
  <c r="CA16" i="16"/>
  <c r="CA15" i="16"/>
  <c r="CA14" i="16"/>
  <c r="CA13" i="16"/>
  <c r="CA12" i="16"/>
  <c r="CA11" i="16"/>
  <c r="CA10" i="16"/>
  <c r="CA9" i="16"/>
  <c r="CA8" i="16"/>
  <c r="CA7" i="16"/>
  <c r="CA6" i="16"/>
  <c r="AZ5" i="16" l="1"/>
  <c r="BA5" i="16"/>
  <c r="BB5" i="16"/>
  <c r="Q6" i="2"/>
  <c r="F16" i="20"/>
  <c r="Q5" i="2" s="1"/>
  <c r="E15" i="20"/>
  <c r="Q3" i="2" s="1"/>
  <c r="D15" i="20"/>
  <c r="F14" i="20"/>
  <c r="F11" i="20"/>
  <c r="F12" i="20"/>
  <c r="F13" i="20"/>
  <c r="BE5" i="16" l="1"/>
  <c r="BF5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BG5" i="16" l="1"/>
  <c r="BH5" i="16" s="1"/>
  <c r="R14" i="18"/>
  <c r="M14" i="18"/>
  <c r="X34" i="18"/>
  <c r="Q34" i="18"/>
  <c r="L34" i="18"/>
  <c r="I34" i="18"/>
  <c r="F34" i="18"/>
  <c r="N33" i="18"/>
  <c r="N34" i="18" s="1"/>
  <c r="N32" i="18"/>
  <c r="T32" i="18" s="1"/>
  <c r="AA32" i="18" s="1"/>
  <c r="H14" i="18"/>
  <c r="E14" i="18"/>
  <c r="C14" i="18"/>
  <c r="AB13" i="18"/>
  <c r="Z13" i="18"/>
  <c r="AB8" i="18"/>
  <c r="Z8" i="18"/>
  <c r="T37" i="17"/>
  <c r="Q24" i="17"/>
  <c r="Q23" i="17"/>
  <c r="T21" i="17"/>
  <c r="T19" i="17"/>
  <c r="T17" i="17"/>
  <c r="Z9" i="18" l="1"/>
  <c r="Z14" i="18" s="1"/>
  <c r="BI5" i="16"/>
  <c r="BN5" i="16" s="1"/>
  <c r="BJ5" i="16"/>
  <c r="AB9" i="18"/>
  <c r="AB14" i="18" s="1"/>
  <c r="T33" i="18"/>
  <c r="BS24" i="16"/>
  <c r="BK24" i="16"/>
  <c r="BC24" i="16"/>
  <c r="AU24" i="16"/>
  <c r="AM24" i="16"/>
  <c r="AE24" i="16"/>
  <c r="AB24" i="16"/>
  <c r="AA24" i="16"/>
  <c r="Z24" i="16"/>
  <c r="V24" i="16"/>
  <c r="U24" i="16"/>
  <c r="T24" i="16"/>
  <c r="P24" i="16"/>
  <c r="K24" i="16"/>
  <c r="J24" i="16"/>
  <c r="O24" i="16" s="1"/>
  <c r="BS23" i="16"/>
  <c r="BK23" i="16"/>
  <c r="BC23" i="16"/>
  <c r="AU23" i="16"/>
  <c r="AM23" i="16"/>
  <c r="AE23" i="16"/>
  <c r="AB23" i="16"/>
  <c r="AA23" i="16"/>
  <c r="Z23" i="16"/>
  <c r="V23" i="16"/>
  <c r="U23" i="16"/>
  <c r="T23" i="16"/>
  <c r="P23" i="16"/>
  <c r="K23" i="16"/>
  <c r="J23" i="16"/>
  <c r="BS22" i="16"/>
  <c r="BK22" i="16"/>
  <c r="BC22" i="16"/>
  <c r="AU22" i="16"/>
  <c r="AM22" i="16"/>
  <c r="AE22" i="16"/>
  <c r="AB22" i="16"/>
  <c r="AA22" i="16"/>
  <c r="Z22" i="16"/>
  <c r="V22" i="16"/>
  <c r="U22" i="16"/>
  <c r="T22" i="16"/>
  <c r="P22" i="16"/>
  <c r="K22" i="16"/>
  <c r="J22" i="16"/>
  <c r="BS21" i="16"/>
  <c r="BK21" i="16"/>
  <c r="BC21" i="16"/>
  <c r="AU21" i="16"/>
  <c r="AM21" i="16"/>
  <c r="AE21" i="16"/>
  <c r="AB21" i="16"/>
  <c r="AA21" i="16"/>
  <c r="Z21" i="16"/>
  <c r="V21" i="16"/>
  <c r="U21" i="16"/>
  <c r="T21" i="16"/>
  <c r="P21" i="16"/>
  <c r="K21" i="16"/>
  <c r="J21" i="16"/>
  <c r="BS20" i="16"/>
  <c r="BK20" i="16"/>
  <c r="BC20" i="16"/>
  <c r="AU20" i="16"/>
  <c r="AM20" i="16"/>
  <c r="AE20" i="16"/>
  <c r="AB20" i="16"/>
  <c r="AA20" i="16"/>
  <c r="Z20" i="16"/>
  <c r="V20" i="16"/>
  <c r="U20" i="16"/>
  <c r="T20" i="16"/>
  <c r="P20" i="16"/>
  <c r="K20" i="16"/>
  <c r="J20" i="16"/>
  <c r="BS19" i="16"/>
  <c r="BK19" i="16"/>
  <c r="BC19" i="16"/>
  <c r="AU19" i="16"/>
  <c r="AM19" i="16"/>
  <c r="AE19" i="16"/>
  <c r="AB19" i="16"/>
  <c r="AA19" i="16"/>
  <c r="Z19" i="16"/>
  <c r="V19" i="16"/>
  <c r="U19" i="16"/>
  <c r="T19" i="16"/>
  <c r="P19" i="16"/>
  <c r="K19" i="16"/>
  <c r="J19" i="16"/>
  <c r="O19" i="16" s="1"/>
  <c r="BS18" i="16"/>
  <c r="BK18" i="16"/>
  <c r="BC18" i="16"/>
  <c r="AU18" i="16"/>
  <c r="AM18" i="16"/>
  <c r="AE18" i="16"/>
  <c r="AB18" i="16"/>
  <c r="AA18" i="16"/>
  <c r="Z18" i="16"/>
  <c r="V18" i="16"/>
  <c r="U18" i="16"/>
  <c r="T18" i="16"/>
  <c r="P18" i="16"/>
  <c r="K18" i="16"/>
  <c r="J18" i="16"/>
  <c r="BS17" i="16"/>
  <c r="BK17" i="16"/>
  <c r="BC17" i="16"/>
  <c r="AU17" i="16"/>
  <c r="AM17" i="16"/>
  <c r="AE17" i="16"/>
  <c r="AB17" i="16"/>
  <c r="AA17" i="16"/>
  <c r="Z17" i="16"/>
  <c r="V17" i="16"/>
  <c r="U17" i="16"/>
  <c r="T17" i="16"/>
  <c r="P17" i="16"/>
  <c r="K17" i="16"/>
  <c r="J17" i="16"/>
  <c r="BS16" i="16"/>
  <c r="BK16" i="16"/>
  <c r="BC16" i="16"/>
  <c r="AU16" i="16"/>
  <c r="AM16" i="16"/>
  <c r="AE16" i="16"/>
  <c r="AB16" i="16"/>
  <c r="AA16" i="16"/>
  <c r="Z16" i="16"/>
  <c r="V16" i="16"/>
  <c r="U16" i="16"/>
  <c r="T16" i="16"/>
  <c r="P16" i="16"/>
  <c r="K16" i="16"/>
  <c r="O16" i="16"/>
  <c r="BS15" i="16"/>
  <c r="BK15" i="16"/>
  <c r="BC15" i="16"/>
  <c r="AU15" i="16"/>
  <c r="AM15" i="16"/>
  <c r="AE15" i="16"/>
  <c r="AB15" i="16"/>
  <c r="AA15" i="16"/>
  <c r="Z15" i="16"/>
  <c r="V15" i="16"/>
  <c r="U15" i="16"/>
  <c r="T15" i="16"/>
  <c r="P15" i="16"/>
  <c r="K15" i="16"/>
  <c r="J15" i="16"/>
  <c r="O15" i="16" s="1"/>
  <c r="BS14" i="16"/>
  <c r="BK14" i="16"/>
  <c r="BC14" i="16"/>
  <c r="AU14" i="16"/>
  <c r="AM14" i="16"/>
  <c r="AE14" i="16"/>
  <c r="AB14" i="16"/>
  <c r="AA14" i="16"/>
  <c r="Z14" i="16"/>
  <c r="V14" i="16"/>
  <c r="U14" i="16"/>
  <c r="T14" i="16"/>
  <c r="P14" i="16"/>
  <c r="K14" i="16"/>
  <c r="J14" i="16"/>
  <c r="BS13" i="16"/>
  <c r="BK13" i="16"/>
  <c r="BC13" i="16"/>
  <c r="AU13" i="16"/>
  <c r="AM13" i="16"/>
  <c r="AE13" i="16"/>
  <c r="AB13" i="16"/>
  <c r="AA13" i="16"/>
  <c r="Z13" i="16"/>
  <c r="V13" i="16"/>
  <c r="U13" i="16"/>
  <c r="T13" i="16"/>
  <c r="S26" i="18" s="1"/>
  <c r="P13" i="16"/>
  <c r="K13" i="16"/>
  <c r="BS12" i="16"/>
  <c r="BK12" i="16"/>
  <c r="BC12" i="16"/>
  <c r="AU12" i="16"/>
  <c r="AM12" i="16"/>
  <c r="AE12" i="16"/>
  <c r="AB12" i="16"/>
  <c r="AA12" i="16"/>
  <c r="Z12" i="16"/>
  <c r="V12" i="16"/>
  <c r="U12" i="16"/>
  <c r="T12" i="16"/>
  <c r="S25" i="18" s="1"/>
  <c r="P12" i="16"/>
  <c r="K12" i="16"/>
  <c r="J12" i="16"/>
  <c r="BS11" i="16"/>
  <c r="BK11" i="16"/>
  <c r="BC11" i="16"/>
  <c r="AU11" i="16"/>
  <c r="AM11" i="16"/>
  <c r="AE11" i="16"/>
  <c r="AB11" i="16"/>
  <c r="AA11" i="16"/>
  <c r="Z11" i="16"/>
  <c r="V11" i="16"/>
  <c r="U11" i="16"/>
  <c r="T11" i="16"/>
  <c r="S24" i="18" s="1"/>
  <c r="P11" i="16"/>
  <c r="K11" i="16"/>
  <c r="J11" i="16"/>
  <c r="BS10" i="16"/>
  <c r="BK10" i="16"/>
  <c r="BC10" i="16"/>
  <c r="AU10" i="16"/>
  <c r="AM10" i="16"/>
  <c r="AE10" i="16"/>
  <c r="AB10" i="16"/>
  <c r="AA10" i="16"/>
  <c r="Z10" i="16"/>
  <c r="V10" i="16"/>
  <c r="U10" i="16"/>
  <c r="T10" i="16"/>
  <c r="S23" i="18" s="1"/>
  <c r="P10" i="16"/>
  <c r="K10" i="16"/>
  <c r="J10" i="16"/>
  <c r="BS9" i="16"/>
  <c r="BK9" i="16"/>
  <c r="BC9" i="16"/>
  <c r="AU9" i="16"/>
  <c r="AM9" i="16"/>
  <c r="AE9" i="16"/>
  <c r="AB9" i="16"/>
  <c r="AA9" i="16"/>
  <c r="Z9" i="16"/>
  <c r="V9" i="16"/>
  <c r="U9" i="16"/>
  <c r="T9" i="16"/>
  <c r="P9" i="16"/>
  <c r="K9" i="16"/>
  <c r="J9" i="16"/>
  <c r="BS8" i="16"/>
  <c r="BK8" i="16"/>
  <c r="BC8" i="16"/>
  <c r="AU8" i="16"/>
  <c r="AM8" i="16"/>
  <c r="AE8" i="16"/>
  <c r="AB8" i="16"/>
  <c r="AA8" i="16"/>
  <c r="Z8" i="16"/>
  <c r="V8" i="16"/>
  <c r="U8" i="16"/>
  <c r="T8" i="16"/>
  <c r="S21" i="18" s="1"/>
  <c r="P8" i="16"/>
  <c r="K8" i="16"/>
  <c r="J8" i="16"/>
  <c r="BS7" i="16"/>
  <c r="BK7" i="16"/>
  <c r="BC7" i="16"/>
  <c r="AU7" i="16"/>
  <c r="AM7" i="16"/>
  <c r="AE7" i="16"/>
  <c r="AB7" i="16"/>
  <c r="AA7" i="16"/>
  <c r="Z7" i="16"/>
  <c r="V7" i="16"/>
  <c r="U7" i="16"/>
  <c r="T7" i="16"/>
  <c r="S20" i="18" s="1"/>
  <c r="P7" i="16"/>
  <c r="K7" i="16"/>
  <c r="BS6" i="16"/>
  <c r="BK6" i="16"/>
  <c r="BC6" i="16"/>
  <c r="AU6" i="16"/>
  <c r="AM6" i="16"/>
  <c r="AB6" i="16"/>
  <c r="AA6" i="16"/>
  <c r="Z6" i="16"/>
  <c r="V6" i="16"/>
  <c r="U6" i="16"/>
  <c r="T6" i="16"/>
  <c r="S19" i="18" s="1"/>
  <c r="P6" i="16"/>
  <c r="X6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5" i="13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5" i="12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5" i="11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5" i="10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5" i="9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5" i="8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5" i="6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5" i="5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5" i="3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X5" i="1"/>
  <c r="H5" i="1"/>
  <c r="W25" i="13"/>
  <c r="P25" i="2" s="1"/>
  <c r="V25" i="13"/>
  <c r="P24" i="2" s="1"/>
  <c r="U25" i="13"/>
  <c r="P23" i="2" s="1"/>
  <c r="T25" i="13"/>
  <c r="P22" i="2" s="1"/>
  <c r="S25" i="13"/>
  <c r="P21" i="2" s="1"/>
  <c r="R25" i="13"/>
  <c r="P20" i="2" s="1"/>
  <c r="Q25" i="13"/>
  <c r="P19" i="2" s="1"/>
  <c r="P25" i="13"/>
  <c r="P18" i="2" s="1"/>
  <c r="O25" i="13"/>
  <c r="P17" i="2" s="1"/>
  <c r="N25" i="13"/>
  <c r="P16" i="2" s="1"/>
  <c r="M25" i="13"/>
  <c r="P15" i="2" s="1"/>
  <c r="L25" i="13"/>
  <c r="P14" i="2" s="1"/>
  <c r="K25" i="13"/>
  <c r="P13" i="2" s="1"/>
  <c r="J25" i="13"/>
  <c r="P11" i="2" s="1"/>
  <c r="I25" i="13"/>
  <c r="P10" i="2" s="1"/>
  <c r="G25" i="13"/>
  <c r="P8" i="2" s="1"/>
  <c r="F25" i="13"/>
  <c r="P7" i="2" s="1"/>
  <c r="E25" i="13"/>
  <c r="P4" i="2" s="1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W25" i="12"/>
  <c r="O25" i="2" s="1"/>
  <c r="V25" i="12"/>
  <c r="O24" i="2" s="1"/>
  <c r="U25" i="12"/>
  <c r="O23" i="2" s="1"/>
  <c r="T25" i="12"/>
  <c r="O22" i="2" s="1"/>
  <c r="S25" i="12"/>
  <c r="O21" i="2" s="1"/>
  <c r="R25" i="12"/>
  <c r="O20" i="2" s="1"/>
  <c r="Q25" i="12"/>
  <c r="O19" i="2" s="1"/>
  <c r="P25" i="12"/>
  <c r="O18" i="2" s="1"/>
  <c r="O25" i="12"/>
  <c r="O17" i="2" s="1"/>
  <c r="N25" i="12"/>
  <c r="O16" i="2" s="1"/>
  <c r="M25" i="12"/>
  <c r="O15" i="2" s="1"/>
  <c r="L25" i="12"/>
  <c r="O14" i="2" s="1"/>
  <c r="K25" i="12"/>
  <c r="O13" i="2" s="1"/>
  <c r="J25" i="12"/>
  <c r="O11" i="2" s="1"/>
  <c r="I25" i="12"/>
  <c r="O10" i="2" s="1"/>
  <c r="G25" i="12"/>
  <c r="O8" i="2" s="1"/>
  <c r="F25" i="12"/>
  <c r="O7" i="2" s="1"/>
  <c r="E25" i="12"/>
  <c r="O4" i="2" s="1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W25" i="11"/>
  <c r="N25" i="2" s="1"/>
  <c r="V25" i="11"/>
  <c r="N24" i="2" s="1"/>
  <c r="U25" i="11"/>
  <c r="N23" i="2" s="1"/>
  <c r="T25" i="11"/>
  <c r="N22" i="2" s="1"/>
  <c r="S25" i="11"/>
  <c r="N21" i="2" s="1"/>
  <c r="R25" i="11"/>
  <c r="N20" i="2" s="1"/>
  <c r="Q25" i="11"/>
  <c r="N19" i="2" s="1"/>
  <c r="P25" i="11"/>
  <c r="N18" i="2" s="1"/>
  <c r="O25" i="11"/>
  <c r="N17" i="2" s="1"/>
  <c r="N25" i="11"/>
  <c r="N16" i="2" s="1"/>
  <c r="M25" i="11"/>
  <c r="N15" i="2" s="1"/>
  <c r="L25" i="11"/>
  <c r="N14" i="2" s="1"/>
  <c r="K25" i="11"/>
  <c r="N13" i="2" s="1"/>
  <c r="J25" i="11"/>
  <c r="N11" i="2" s="1"/>
  <c r="I25" i="11"/>
  <c r="N10" i="2" s="1"/>
  <c r="G25" i="11"/>
  <c r="N8" i="2" s="1"/>
  <c r="F25" i="11"/>
  <c r="N7" i="2" s="1"/>
  <c r="E25" i="11"/>
  <c r="N4" i="2" s="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W25" i="10"/>
  <c r="M25" i="2" s="1"/>
  <c r="V25" i="10"/>
  <c r="M24" i="2" s="1"/>
  <c r="U25" i="10"/>
  <c r="M23" i="2" s="1"/>
  <c r="T25" i="10"/>
  <c r="M22" i="2" s="1"/>
  <c r="S25" i="10"/>
  <c r="M21" i="2" s="1"/>
  <c r="R25" i="10"/>
  <c r="M20" i="2" s="1"/>
  <c r="Q25" i="10"/>
  <c r="M19" i="2" s="1"/>
  <c r="P25" i="10"/>
  <c r="M18" i="2" s="1"/>
  <c r="O25" i="10"/>
  <c r="M17" i="2" s="1"/>
  <c r="N25" i="10"/>
  <c r="M16" i="2" s="1"/>
  <c r="M25" i="10"/>
  <c r="M15" i="2" s="1"/>
  <c r="L25" i="10"/>
  <c r="M14" i="2" s="1"/>
  <c r="K25" i="10"/>
  <c r="M13" i="2" s="1"/>
  <c r="J25" i="10"/>
  <c r="M11" i="2" s="1"/>
  <c r="I25" i="10"/>
  <c r="M10" i="2" s="1"/>
  <c r="G25" i="10"/>
  <c r="M8" i="2" s="1"/>
  <c r="F25" i="10"/>
  <c r="M7" i="2" s="1"/>
  <c r="E25" i="10"/>
  <c r="M4" i="2" s="1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W25" i="9"/>
  <c r="L25" i="2" s="1"/>
  <c r="V25" i="9"/>
  <c r="L24" i="2" s="1"/>
  <c r="U25" i="9"/>
  <c r="L23" i="2" s="1"/>
  <c r="T25" i="9"/>
  <c r="L22" i="2" s="1"/>
  <c r="S25" i="9"/>
  <c r="L21" i="2" s="1"/>
  <c r="R25" i="9"/>
  <c r="L20" i="2" s="1"/>
  <c r="Q25" i="9"/>
  <c r="L19" i="2" s="1"/>
  <c r="P25" i="9"/>
  <c r="L18" i="2" s="1"/>
  <c r="O25" i="9"/>
  <c r="L17" i="2" s="1"/>
  <c r="N25" i="9"/>
  <c r="L16" i="2" s="1"/>
  <c r="M25" i="9"/>
  <c r="L15" i="2" s="1"/>
  <c r="L25" i="9"/>
  <c r="L14" i="2" s="1"/>
  <c r="K25" i="9"/>
  <c r="L13" i="2" s="1"/>
  <c r="J25" i="9"/>
  <c r="L11" i="2" s="1"/>
  <c r="I25" i="9"/>
  <c r="L10" i="2" s="1"/>
  <c r="G25" i="9"/>
  <c r="L8" i="2" s="1"/>
  <c r="F25" i="9"/>
  <c r="L7" i="2" s="1"/>
  <c r="E25" i="9"/>
  <c r="L4" i="2" s="1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W25" i="8"/>
  <c r="K25" i="2" s="1"/>
  <c r="V25" i="8"/>
  <c r="K24" i="2" s="1"/>
  <c r="U25" i="8"/>
  <c r="K23" i="2" s="1"/>
  <c r="T25" i="8"/>
  <c r="K22" i="2" s="1"/>
  <c r="S25" i="8"/>
  <c r="K21" i="2" s="1"/>
  <c r="R25" i="8"/>
  <c r="K20" i="2" s="1"/>
  <c r="Q25" i="8"/>
  <c r="K19" i="2" s="1"/>
  <c r="P25" i="8"/>
  <c r="K18" i="2" s="1"/>
  <c r="O25" i="8"/>
  <c r="K17" i="2" s="1"/>
  <c r="N25" i="8"/>
  <c r="K16" i="2" s="1"/>
  <c r="M25" i="8"/>
  <c r="K15" i="2" s="1"/>
  <c r="L25" i="8"/>
  <c r="K14" i="2" s="1"/>
  <c r="K25" i="8"/>
  <c r="K13" i="2" s="1"/>
  <c r="J25" i="8"/>
  <c r="K11" i="2" s="1"/>
  <c r="I25" i="8"/>
  <c r="K10" i="2" s="1"/>
  <c r="G25" i="8"/>
  <c r="K8" i="2" s="1"/>
  <c r="F25" i="8"/>
  <c r="K7" i="2" s="1"/>
  <c r="E25" i="8"/>
  <c r="K4" i="2" s="1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W25" i="7"/>
  <c r="J25" i="2" s="1"/>
  <c r="V25" i="7"/>
  <c r="J24" i="2" s="1"/>
  <c r="U25" i="7"/>
  <c r="J23" i="2" s="1"/>
  <c r="T25" i="7"/>
  <c r="J22" i="2" s="1"/>
  <c r="S25" i="7"/>
  <c r="J21" i="2" s="1"/>
  <c r="R25" i="7"/>
  <c r="J20" i="2" s="1"/>
  <c r="Q25" i="7"/>
  <c r="J19" i="2" s="1"/>
  <c r="P25" i="7"/>
  <c r="J18" i="2" s="1"/>
  <c r="O25" i="7"/>
  <c r="J17" i="2" s="1"/>
  <c r="N25" i="7"/>
  <c r="J16" i="2" s="1"/>
  <c r="M25" i="7"/>
  <c r="J15" i="2" s="1"/>
  <c r="L25" i="7"/>
  <c r="J14" i="2" s="1"/>
  <c r="K25" i="7"/>
  <c r="J13" i="2" s="1"/>
  <c r="J25" i="7"/>
  <c r="J11" i="2" s="1"/>
  <c r="I25" i="7"/>
  <c r="J10" i="2" s="1"/>
  <c r="G25" i="7"/>
  <c r="J8" i="2" s="1"/>
  <c r="F25" i="7"/>
  <c r="J7" i="2" s="1"/>
  <c r="E25" i="7"/>
  <c r="J4" i="2" s="1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W25" i="6"/>
  <c r="I25" i="2" s="1"/>
  <c r="V25" i="6"/>
  <c r="I24" i="2" s="1"/>
  <c r="U25" i="6"/>
  <c r="I23" i="2" s="1"/>
  <c r="T25" i="6"/>
  <c r="I22" i="2" s="1"/>
  <c r="S25" i="6"/>
  <c r="I21" i="2" s="1"/>
  <c r="R25" i="6"/>
  <c r="I20" i="2" s="1"/>
  <c r="Q25" i="6"/>
  <c r="I19" i="2" s="1"/>
  <c r="P25" i="6"/>
  <c r="I18" i="2" s="1"/>
  <c r="O25" i="6"/>
  <c r="I17" i="2" s="1"/>
  <c r="N25" i="6"/>
  <c r="I16" i="2" s="1"/>
  <c r="M25" i="6"/>
  <c r="I15" i="2" s="1"/>
  <c r="L25" i="6"/>
  <c r="I14" i="2" s="1"/>
  <c r="K25" i="6"/>
  <c r="I13" i="2" s="1"/>
  <c r="J25" i="6"/>
  <c r="I11" i="2" s="1"/>
  <c r="I25" i="6"/>
  <c r="I10" i="2" s="1"/>
  <c r="G25" i="6"/>
  <c r="I8" i="2" s="1"/>
  <c r="F25" i="6"/>
  <c r="I7" i="2" s="1"/>
  <c r="E25" i="6"/>
  <c r="I4" i="2" s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W25" i="5"/>
  <c r="H25" i="2" s="1"/>
  <c r="V25" i="5"/>
  <c r="H24" i="2" s="1"/>
  <c r="U25" i="5"/>
  <c r="H23" i="2" s="1"/>
  <c r="T25" i="5"/>
  <c r="H22" i="2" s="1"/>
  <c r="S25" i="5"/>
  <c r="H21" i="2" s="1"/>
  <c r="R25" i="5"/>
  <c r="H20" i="2" s="1"/>
  <c r="Q25" i="5"/>
  <c r="H19" i="2" s="1"/>
  <c r="P25" i="5"/>
  <c r="H18" i="2" s="1"/>
  <c r="O25" i="5"/>
  <c r="H17" i="2" s="1"/>
  <c r="N25" i="5"/>
  <c r="H16" i="2" s="1"/>
  <c r="M25" i="5"/>
  <c r="H15" i="2" s="1"/>
  <c r="L25" i="5"/>
  <c r="H14" i="2" s="1"/>
  <c r="K25" i="5"/>
  <c r="H13" i="2" s="1"/>
  <c r="J25" i="5"/>
  <c r="H11" i="2" s="1"/>
  <c r="I25" i="5"/>
  <c r="H10" i="2" s="1"/>
  <c r="G25" i="5"/>
  <c r="H8" i="2" s="1"/>
  <c r="F25" i="5"/>
  <c r="H7" i="2" s="1"/>
  <c r="E25" i="5"/>
  <c r="H4" i="2" s="1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W25" i="4"/>
  <c r="G25" i="2" s="1"/>
  <c r="V25" i="4"/>
  <c r="G24" i="2" s="1"/>
  <c r="U25" i="4"/>
  <c r="G23" i="2" s="1"/>
  <c r="T25" i="4"/>
  <c r="G22" i="2" s="1"/>
  <c r="S25" i="4"/>
  <c r="G21" i="2" s="1"/>
  <c r="R25" i="4"/>
  <c r="G20" i="2" s="1"/>
  <c r="Q25" i="4"/>
  <c r="G19" i="2" s="1"/>
  <c r="P25" i="4"/>
  <c r="G18" i="2" s="1"/>
  <c r="O25" i="4"/>
  <c r="G17" i="2" s="1"/>
  <c r="N25" i="4"/>
  <c r="G16" i="2" s="1"/>
  <c r="M25" i="4"/>
  <c r="G15" i="2" s="1"/>
  <c r="L25" i="4"/>
  <c r="G14" i="2" s="1"/>
  <c r="K25" i="4"/>
  <c r="G13" i="2" s="1"/>
  <c r="J25" i="4"/>
  <c r="G11" i="2" s="1"/>
  <c r="I25" i="4"/>
  <c r="G10" i="2" s="1"/>
  <c r="G25" i="4"/>
  <c r="G8" i="2" s="1"/>
  <c r="F25" i="4"/>
  <c r="G7" i="2" s="1"/>
  <c r="E25" i="4"/>
  <c r="G4" i="2" s="1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W25" i="3"/>
  <c r="F25" i="2" s="1"/>
  <c r="V25" i="3"/>
  <c r="F24" i="2" s="1"/>
  <c r="U25" i="3"/>
  <c r="F23" i="2" s="1"/>
  <c r="T25" i="3"/>
  <c r="F22" i="2" s="1"/>
  <c r="S25" i="3"/>
  <c r="F21" i="2" s="1"/>
  <c r="R25" i="3"/>
  <c r="F20" i="2" s="1"/>
  <c r="Q25" i="3"/>
  <c r="F19" i="2" s="1"/>
  <c r="P25" i="3"/>
  <c r="F18" i="2" s="1"/>
  <c r="O25" i="3"/>
  <c r="F17" i="2" s="1"/>
  <c r="N25" i="3"/>
  <c r="F16" i="2" s="1"/>
  <c r="M25" i="3"/>
  <c r="F15" i="2" s="1"/>
  <c r="L25" i="3"/>
  <c r="F14" i="2" s="1"/>
  <c r="K25" i="3"/>
  <c r="F13" i="2" s="1"/>
  <c r="J25" i="3"/>
  <c r="F11" i="2" s="1"/>
  <c r="I25" i="3"/>
  <c r="F10" i="2" s="1"/>
  <c r="G25" i="3"/>
  <c r="F8" i="2" s="1"/>
  <c r="F25" i="3"/>
  <c r="F7" i="2" s="1"/>
  <c r="E25" i="3"/>
  <c r="F4" i="2" s="1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S22" i="18" l="1"/>
  <c r="X25" i="4"/>
  <c r="X25" i="5"/>
  <c r="BM5" i="16"/>
  <c r="BO5" i="16" s="1"/>
  <c r="BR5" i="16" s="1"/>
  <c r="H25" i="3"/>
  <c r="X25" i="8"/>
  <c r="H25" i="10"/>
  <c r="H25" i="5"/>
  <c r="H25" i="8"/>
  <c r="X25" i="9"/>
  <c r="X25" i="13"/>
  <c r="X25" i="11"/>
  <c r="H25" i="6"/>
  <c r="X25" i="6"/>
  <c r="H25" i="7"/>
  <c r="X25" i="7"/>
  <c r="X25" i="3"/>
  <c r="N26" i="18"/>
  <c r="P26" i="18"/>
  <c r="P21" i="18"/>
  <c r="N21" i="18"/>
  <c r="N23" i="18"/>
  <c r="P23" i="18"/>
  <c r="N20" i="18"/>
  <c r="N22" i="18"/>
  <c r="P22" i="18"/>
  <c r="P25" i="18"/>
  <c r="N25" i="18"/>
  <c r="N24" i="18"/>
  <c r="P24" i="18"/>
  <c r="N19" i="18"/>
  <c r="P19" i="18"/>
  <c r="R10" i="16"/>
  <c r="O10" i="16"/>
  <c r="R18" i="16"/>
  <c r="O18" i="16"/>
  <c r="Q20" i="16"/>
  <c r="O20" i="16"/>
  <c r="R23" i="16"/>
  <c r="O23" i="16"/>
  <c r="O11" i="16"/>
  <c r="R14" i="16"/>
  <c r="O14" i="16"/>
  <c r="Q21" i="16"/>
  <c r="O21" i="16"/>
  <c r="R22" i="16"/>
  <c r="O22" i="16"/>
  <c r="O9" i="16"/>
  <c r="Q17" i="16"/>
  <c r="O17" i="16"/>
  <c r="O6" i="16"/>
  <c r="Q8" i="16"/>
  <c r="O8" i="16"/>
  <c r="Q13" i="16"/>
  <c r="O13" i="16"/>
  <c r="Q12" i="16"/>
  <c r="O12" i="16"/>
  <c r="H26" i="2"/>
  <c r="L26" i="2"/>
  <c r="H9" i="2"/>
  <c r="H27" i="2" s="1"/>
  <c r="L9" i="2"/>
  <c r="G26" i="2"/>
  <c r="K26" i="2"/>
  <c r="P26" i="2"/>
  <c r="F26" i="2"/>
  <c r="J26" i="2"/>
  <c r="N26" i="2"/>
  <c r="I26" i="2"/>
  <c r="M26" i="2"/>
  <c r="H25" i="13"/>
  <c r="AA33" i="18"/>
  <c r="AA34" i="18" s="1"/>
  <c r="T34" i="18"/>
  <c r="O26" i="2"/>
  <c r="X25" i="12"/>
  <c r="H25" i="12"/>
  <c r="K9" i="2"/>
  <c r="O9" i="2"/>
  <c r="G9" i="2"/>
  <c r="F9" i="2"/>
  <c r="J9" i="2"/>
  <c r="P9" i="2"/>
  <c r="I9" i="2"/>
  <c r="M9" i="2"/>
  <c r="N9" i="2"/>
  <c r="W11" i="16"/>
  <c r="W20" i="16"/>
  <c r="W15" i="16"/>
  <c r="X15" i="16" s="1"/>
  <c r="W16" i="16"/>
  <c r="R12" i="16"/>
  <c r="EV12" i="16" s="1"/>
  <c r="R8" i="16"/>
  <c r="Q23" i="16"/>
  <c r="R20" i="16"/>
  <c r="Q16" i="16"/>
  <c r="W19" i="16"/>
  <c r="W24" i="16"/>
  <c r="X24" i="16" s="1"/>
  <c r="AC24" i="16" s="1"/>
  <c r="AD24" i="16" s="1"/>
  <c r="W9" i="16"/>
  <c r="R16" i="16"/>
  <c r="W13" i="16"/>
  <c r="R24" i="16"/>
  <c r="W7" i="16"/>
  <c r="W12" i="16"/>
  <c r="R7" i="16"/>
  <c r="Q7" i="16"/>
  <c r="W8" i="16"/>
  <c r="X8" i="16" s="1"/>
  <c r="W18" i="16"/>
  <c r="R6" i="16"/>
  <c r="Q6" i="16"/>
  <c r="Q9" i="16"/>
  <c r="R9" i="16"/>
  <c r="Q11" i="16"/>
  <c r="W17" i="16"/>
  <c r="X17" i="16" s="1"/>
  <c r="W23" i="16"/>
  <c r="X23" i="16" s="1"/>
  <c r="AC23" i="16" s="1"/>
  <c r="Q10" i="16"/>
  <c r="R11" i="16"/>
  <c r="EV11" i="16" s="1"/>
  <c r="R13" i="16"/>
  <c r="W14" i="16"/>
  <c r="W22" i="16"/>
  <c r="X22" i="16" s="1"/>
  <c r="AC22" i="16" s="1"/>
  <c r="W6" i="16"/>
  <c r="W10" i="16"/>
  <c r="W21" i="16"/>
  <c r="Q15" i="16"/>
  <c r="Q19" i="16"/>
  <c r="Q14" i="16"/>
  <c r="R15" i="16"/>
  <c r="R17" i="16"/>
  <c r="Q18" i="16"/>
  <c r="R19" i="16"/>
  <c r="R21" i="16"/>
  <c r="EV21" i="16" s="1"/>
  <c r="Q22" i="16"/>
  <c r="Q24" i="16"/>
  <c r="H25" i="11"/>
  <c r="X25" i="10"/>
  <c r="H25" i="9"/>
  <c r="H25" i="4"/>
  <c r="X25" i="1"/>
  <c r="H25" i="1"/>
  <c r="F25" i="1"/>
  <c r="E7" i="2" s="1"/>
  <c r="Q7" i="2" s="1"/>
  <c r="F17" i="17" s="1"/>
  <c r="G25" i="1"/>
  <c r="E8" i="2" s="1"/>
  <c r="Q8" i="2" s="1"/>
  <c r="I25" i="1"/>
  <c r="E10" i="2" s="1"/>
  <c r="J25" i="1"/>
  <c r="E11" i="2" s="1"/>
  <c r="Q11" i="2" s="1"/>
  <c r="F24" i="17" s="1"/>
  <c r="K25" i="1"/>
  <c r="E13" i="2" s="1"/>
  <c r="Q13" i="2" s="1"/>
  <c r="F28" i="17" s="1"/>
  <c r="L25" i="1"/>
  <c r="E14" i="2" s="1"/>
  <c r="M25" i="1"/>
  <c r="E15" i="2" s="1"/>
  <c r="Q15" i="2" s="1"/>
  <c r="F31" i="17" s="1"/>
  <c r="N25" i="1"/>
  <c r="E16" i="2" s="1"/>
  <c r="Q16" i="2" s="1"/>
  <c r="F33" i="17" s="1"/>
  <c r="O25" i="1"/>
  <c r="E17" i="2" s="1"/>
  <c r="Q17" i="2" s="1"/>
  <c r="F34" i="17" s="1"/>
  <c r="P25" i="1"/>
  <c r="E18" i="2" s="1"/>
  <c r="Q18" i="2" s="1"/>
  <c r="F35" i="17" s="1"/>
  <c r="Q25" i="1"/>
  <c r="E19" i="2" s="1"/>
  <c r="Q19" i="2" s="1"/>
  <c r="L16" i="17" s="1"/>
  <c r="R25" i="1"/>
  <c r="E20" i="2" s="1"/>
  <c r="Q20" i="2" s="1"/>
  <c r="L17" i="17" s="1"/>
  <c r="S25" i="1"/>
  <c r="E21" i="2" s="1"/>
  <c r="Q21" i="2" s="1"/>
  <c r="L18" i="17" s="1"/>
  <c r="T25" i="1"/>
  <c r="E22" i="2" s="1"/>
  <c r="Q22" i="2" s="1"/>
  <c r="L19" i="17" s="1"/>
  <c r="U25" i="1"/>
  <c r="E23" i="2" s="1"/>
  <c r="Q23" i="2" s="1"/>
  <c r="L20" i="17" s="1"/>
  <c r="V25" i="1"/>
  <c r="E24" i="2" s="1"/>
  <c r="Q24" i="2" s="1"/>
  <c r="L21" i="17" s="1"/>
  <c r="W25" i="1"/>
  <c r="E25" i="2" s="1"/>
  <c r="Q25" i="2" s="1"/>
  <c r="L26" i="17" s="1"/>
  <c r="E25" i="1"/>
  <c r="E4" i="2" s="1"/>
  <c r="Q4" i="2" s="1"/>
  <c r="F16" i="17" s="1"/>
  <c r="EV20" i="16" l="1"/>
  <c r="EV14" i="16"/>
  <c r="EV8" i="16"/>
  <c r="EV6" i="16"/>
  <c r="EN19" i="16"/>
  <c r="EV19" i="16"/>
  <c r="EV23" i="16"/>
  <c r="EV22" i="16"/>
  <c r="EV17" i="16"/>
  <c r="EV9" i="16"/>
  <c r="EN15" i="16"/>
  <c r="EV15" i="16"/>
  <c r="EV13" i="16"/>
  <c r="EN24" i="16"/>
  <c r="EV24" i="16"/>
  <c r="EV18" i="16"/>
  <c r="EN16" i="16"/>
  <c r="EV16" i="16"/>
  <c r="EV10" i="16"/>
  <c r="X20" i="16"/>
  <c r="X19" i="16"/>
  <c r="X18" i="16"/>
  <c r="X10" i="16"/>
  <c r="EN20" i="16"/>
  <c r="X21" i="16"/>
  <c r="EN21" i="16"/>
  <c r="EN17" i="16"/>
  <c r="X16" i="16"/>
  <c r="X13" i="16"/>
  <c r="EN13" i="16"/>
  <c r="EN12" i="16"/>
  <c r="EN11" i="16"/>
  <c r="EN22" i="16"/>
  <c r="EN14" i="16"/>
  <c r="EN9" i="16"/>
  <c r="EN10" i="16"/>
  <c r="EN23" i="16"/>
  <c r="EN18" i="16"/>
  <c r="EN8" i="16"/>
  <c r="X7" i="16"/>
  <c r="EN6" i="16"/>
  <c r="FD11" i="16"/>
  <c r="EF11" i="16"/>
  <c r="FD8" i="16"/>
  <c r="EF8" i="16"/>
  <c r="EF22" i="16"/>
  <c r="FD22" i="16"/>
  <c r="FD14" i="16"/>
  <c r="EF14" i="16"/>
  <c r="EF15" i="16"/>
  <c r="FD15" i="16"/>
  <c r="EF17" i="16"/>
  <c r="FD17" i="16"/>
  <c r="FD9" i="16"/>
  <c r="EF9" i="16"/>
  <c r="FD16" i="16"/>
  <c r="EF16" i="16"/>
  <c r="EF12" i="16"/>
  <c r="FD12" i="16"/>
  <c r="EF10" i="16"/>
  <c r="FD10" i="16"/>
  <c r="EF20" i="16"/>
  <c r="FD20" i="16"/>
  <c r="FD21" i="16"/>
  <c r="EF21" i="16"/>
  <c r="FD19" i="16"/>
  <c r="EF19" i="16"/>
  <c r="EF13" i="16"/>
  <c r="FD13" i="16"/>
  <c r="EF24" i="16"/>
  <c r="FD24" i="16"/>
  <c r="FD23" i="16"/>
  <c r="EF23" i="16"/>
  <c r="EF18" i="16"/>
  <c r="FD18" i="16"/>
  <c r="FD6" i="16"/>
  <c r="DX23" i="16"/>
  <c r="DX18" i="16"/>
  <c r="DX11" i="16"/>
  <c r="DX6" i="16"/>
  <c r="EF6" i="16"/>
  <c r="DX8" i="16"/>
  <c r="DX22" i="16"/>
  <c r="DX14" i="16"/>
  <c r="DX13" i="16"/>
  <c r="DP8" i="16"/>
  <c r="DX10" i="16"/>
  <c r="DX20" i="16"/>
  <c r="DX17" i="16"/>
  <c r="DX9" i="16"/>
  <c r="DX21" i="16"/>
  <c r="DX12" i="16"/>
  <c r="DP21" i="16"/>
  <c r="DX24" i="16"/>
  <c r="DX16" i="16"/>
  <c r="DX19" i="16"/>
  <c r="DX15" i="16"/>
  <c r="DP11" i="16"/>
  <c r="DP6" i="16"/>
  <c r="DP16" i="16"/>
  <c r="DP9" i="16"/>
  <c r="DP19" i="16"/>
  <c r="DP13" i="16"/>
  <c r="DP22" i="16"/>
  <c r="DP14" i="16"/>
  <c r="DP15" i="16"/>
  <c r="DP12" i="16"/>
  <c r="BT24" i="16"/>
  <c r="DP17" i="16"/>
  <c r="DP20" i="16"/>
  <c r="DP10" i="16"/>
  <c r="DP24" i="16"/>
  <c r="DP23" i="16"/>
  <c r="DP18" i="16"/>
  <c r="DH22" i="16"/>
  <c r="DH12" i="16"/>
  <c r="Q23" i="18"/>
  <c r="Q25" i="18"/>
  <c r="Q26" i="18"/>
  <c r="Q19" i="18"/>
  <c r="BP5" i="16"/>
  <c r="BQ5" i="16"/>
  <c r="DH13" i="16"/>
  <c r="X14" i="16"/>
  <c r="DH10" i="16"/>
  <c r="DH20" i="16"/>
  <c r="DH14" i="16"/>
  <c r="DH6" i="16"/>
  <c r="DH8" i="16"/>
  <c r="CZ17" i="16"/>
  <c r="DH17" i="16"/>
  <c r="CZ9" i="16"/>
  <c r="DH9" i="16"/>
  <c r="DH21" i="16"/>
  <c r="CZ15" i="16"/>
  <c r="DH15" i="16"/>
  <c r="CZ11" i="16"/>
  <c r="DH11" i="16"/>
  <c r="CZ16" i="16"/>
  <c r="DH16" i="16"/>
  <c r="CZ19" i="16"/>
  <c r="DH19" i="16"/>
  <c r="CZ24" i="16"/>
  <c r="DH24" i="16"/>
  <c r="DH23" i="16"/>
  <c r="DH18" i="16"/>
  <c r="CZ13" i="16"/>
  <c r="CZ14" i="16"/>
  <c r="K21" i="18"/>
  <c r="CZ8" i="16"/>
  <c r="CR21" i="16"/>
  <c r="CZ21" i="16"/>
  <c r="CR12" i="16"/>
  <c r="CZ12" i="16"/>
  <c r="CZ10" i="16"/>
  <c r="Y22" i="16"/>
  <c r="CZ22" i="16"/>
  <c r="AF14" i="16"/>
  <c r="CZ20" i="16"/>
  <c r="CZ23" i="16"/>
  <c r="CZ18" i="16"/>
  <c r="CZ6" i="16"/>
  <c r="CR17" i="16"/>
  <c r="BL22" i="16"/>
  <c r="Q14" i="2"/>
  <c r="F29" i="17" s="1"/>
  <c r="L30" i="17" s="1"/>
  <c r="P27" i="2"/>
  <c r="N27" i="2"/>
  <c r="K27" i="2"/>
  <c r="X9" i="16"/>
  <c r="X11" i="16"/>
  <c r="CR11" i="16"/>
  <c r="CJ23" i="16"/>
  <c r="CR23" i="16"/>
  <c r="CJ15" i="16"/>
  <c r="CR15" i="16"/>
  <c r="CJ16" i="16"/>
  <c r="CR16" i="16"/>
  <c r="CR22" i="16"/>
  <c r="Y14" i="16"/>
  <c r="CR14" i="16"/>
  <c r="K20" i="18"/>
  <c r="CJ18" i="16"/>
  <c r="CR18" i="16"/>
  <c r="CJ19" i="16"/>
  <c r="CR19" i="16"/>
  <c r="AF20" i="16"/>
  <c r="CR20" i="16"/>
  <c r="CR13" i="16"/>
  <c r="CJ24" i="16"/>
  <c r="CR24" i="16"/>
  <c r="CR10" i="16"/>
  <c r="CR9" i="16"/>
  <c r="Q21" i="18"/>
  <c r="CR8" i="16"/>
  <c r="CR6" i="16"/>
  <c r="CJ13" i="16"/>
  <c r="CJ17" i="16"/>
  <c r="X6" i="16"/>
  <c r="K24" i="18"/>
  <c r="CJ11" i="16"/>
  <c r="CB20" i="16"/>
  <c r="CJ20" i="16"/>
  <c r="CJ22" i="16"/>
  <c r="CJ14" i="16"/>
  <c r="CB21" i="16"/>
  <c r="CJ21" i="16"/>
  <c r="K25" i="18"/>
  <c r="CJ12" i="16"/>
  <c r="K23" i="18"/>
  <c r="CJ10" i="16"/>
  <c r="AV22" i="16"/>
  <c r="BT22" i="16"/>
  <c r="K19" i="18"/>
  <c r="CJ6" i="16"/>
  <c r="AF23" i="16"/>
  <c r="K22" i="18"/>
  <c r="CJ9" i="16"/>
  <c r="CB9" i="16"/>
  <c r="BT23" i="16"/>
  <c r="BD18" i="16"/>
  <c r="CJ8" i="16"/>
  <c r="Y23" i="16"/>
  <c r="CB23" i="16"/>
  <c r="AF18" i="16"/>
  <c r="CB18" i="16"/>
  <c r="Y24" i="16"/>
  <c r="CB24" i="16"/>
  <c r="AN16" i="16"/>
  <c r="CB16" i="16"/>
  <c r="AN22" i="16"/>
  <c r="CB22" i="16"/>
  <c r="CB14" i="16"/>
  <c r="Y15" i="16"/>
  <c r="AC15" i="16" s="1"/>
  <c r="CB15" i="16"/>
  <c r="AV13" i="16"/>
  <c r="K26" i="18"/>
  <c r="Y19" i="16"/>
  <c r="AC19" i="16" s="1"/>
  <c r="CB19" i="16"/>
  <c r="AF17" i="16"/>
  <c r="CB17" i="16"/>
  <c r="BT16" i="16"/>
  <c r="CB11" i="16"/>
  <c r="Q22" i="18"/>
  <c r="CB10" i="16"/>
  <c r="Y8" i="16"/>
  <c r="AC8" i="16" s="1"/>
  <c r="CB8" i="16"/>
  <c r="Q24" i="18"/>
  <c r="BD6" i="16"/>
  <c r="CB6" i="16"/>
  <c r="X12" i="16"/>
  <c r="CB13" i="16"/>
  <c r="CB12" i="16"/>
  <c r="AF22" i="16"/>
  <c r="BT14" i="16"/>
  <c r="BD22" i="16"/>
  <c r="AF10" i="16"/>
  <c r="Y10" i="16"/>
  <c r="AV8" i="16"/>
  <c r="Y11" i="16"/>
  <c r="BL18" i="16"/>
  <c r="Y18" i="16"/>
  <c r="BD8" i="16"/>
  <c r="AV20" i="16"/>
  <c r="BT11" i="16"/>
  <c r="AV9" i="16"/>
  <c r="AN8" i="16"/>
  <c r="Y7" i="16"/>
  <c r="Q9" i="2"/>
  <c r="L27" i="2"/>
  <c r="J27" i="2"/>
  <c r="M27" i="2"/>
  <c r="F27" i="2"/>
  <c r="E26" i="2"/>
  <c r="F18" i="17"/>
  <c r="AL14" i="18"/>
  <c r="I27" i="2"/>
  <c r="G27" i="2"/>
  <c r="BD14" i="16"/>
  <c r="BT21" i="16"/>
  <c r="AV10" i="16"/>
  <c r="BT13" i="16"/>
  <c r="BD10" i="16"/>
  <c r="AN18" i="16"/>
  <c r="AV18" i="16"/>
  <c r="BT18" i="16"/>
  <c r="AN12" i="16"/>
  <c r="AV14" i="16"/>
  <c r="AN14" i="16"/>
  <c r="AN20" i="16"/>
  <c r="O27" i="2"/>
  <c r="E9" i="2"/>
  <c r="Q10" i="2"/>
  <c r="BL14" i="16"/>
  <c r="BL12" i="16"/>
  <c r="AV12" i="16"/>
  <c r="BT12" i="16"/>
  <c r="BD12" i="16"/>
  <c r="AF24" i="16"/>
  <c r="Y20" i="16"/>
  <c r="AC20" i="16" s="1"/>
  <c r="Y12" i="16"/>
  <c r="BD23" i="16"/>
  <c r="AF12" i="16"/>
  <c r="BL8" i="16"/>
  <c r="BT8" i="16"/>
  <c r="BD20" i="16"/>
  <c r="AF8" i="16"/>
  <c r="BL13" i="16"/>
  <c r="AF19" i="16"/>
  <c r="AV21" i="16"/>
  <c r="BT20" i="16"/>
  <c r="BL9" i="16"/>
  <c r="Y16" i="16"/>
  <c r="BL15" i="16"/>
  <c r="BT10" i="16"/>
  <c r="BD16" i="16"/>
  <c r="BD17" i="16"/>
  <c r="BL24" i="16"/>
  <c r="AN24" i="16"/>
  <c r="BL17" i="16"/>
  <c r="BL16" i="16"/>
  <c r="AN15" i="16"/>
  <c r="AN17" i="16"/>
  <c r="AN23" i="16"/>
  <c r="AF13" i="16"/>
  <c r="AF7" i="16"/>
  <c r="AV24" i="16"/>
  <c r="BL20" i="16"/>
  <c r="AV17" i="16"/>
  <c r="AV16" i="16"/>
  <c r="AV15" i="16"/>
  <c r="BL23" i="16"/>
  <c r="BD24" i="16"/>
  <c r="BL10" i="16"/>
  <c r="AV23" i="16"/>
  <c r="AN10" i="16"/>
  <c r="AF16" i="16"/>
  <c r="AG22" i="16"/>
  <c r="AH23" i="16"/>
  <c r="AD23" i="16"/>
  <c r="AN21" i="16"/>
  <c r="Y21" i="16"/>
  <c r="AF11" i="16"/>
  <c r="BL19" i="16"/>
  <c r="AF15" i="16"/>
  <c r="AG23" i="16"/>
  <c r="BD21" i="16"/>
  <c r="BD11" i="16"/>
  <c r="BD15" i="16"/>
  <c r="BD9" i="16"/>
  <c r="Y9" i="16"/>
  <c r="BT9" i="16"/>
  <c r="AN9" i="16"/>
  <c r="Y6" i="16"/>
  <c r="BL6" i="16"/>
  <c r="AF6" i="16"/>
  <c r="BT6" i="16"/>
  <c r="AV6" i="16"/>
  <c r="AN6" i="16"/>
  <c r="AF9" i="16"/>
  <c r="AG24" i="16"/>
  <c r="AV11" i="16"/>
  <c r="BT19" i="16"/>
  <c r="AN19" i="16"/>
  <c r="BL21" i="16"/>
  <c r="Y17" i="16"/>
  <c r="AC17" i="16" s="1"/>
  <c r="BT17" i="16"/>
  <c r="AV19" i="16"/>
  <c r="AF21" i="16"/>
  <c r="BD19" i="16"/>
  <c r="AN11" i="16"/>
  <c r="AD22" i="16"/>
  <c r="AH22" i="16"/>
  <c r="BD13" i="16"/>
  <c r="AN13" i="16"/>
  <c r="Y13" i="16"/>
  <c r="AC13" i="16" s="1"/>
  <c r="BT15" i="16"/>
  <c r="BL11" i="16"/>
  <c r="AH24" i="16"/>
  <c r="A6" i="1"/>
  <c r="A7" i="1"/>
  <c r="A8" i="1"/>
  <c r="A9" i="1"/>
  <c r="A10" i="1"/>
  <c r="A11" i="1"/>
  <c r="A12" i="1"/>
  <c r="A13" i="1"/>
  <c r="A14" i="1"/>
  <c r="A24" i="1"/>
  <c r="A23" i="1"/>
  <c r="A22" i="1"/>
  <c r="A21" i="1"/>
  <c r="A20" i="1"/>
  <c r="A19" i="1"/>
  <c r="A18" i="1"/>
  <c r="A17" i="1"/>
  <c r="A16" i="1"/>
  <c r="A15" i="1"/>
  <c r="AC18" i="16" l="1"/>
  <c r="AC7" i="16"/>
  <c r="AC21" i="16"/>
  <c r="AC10" i="16"/>
  <c r="AH10" i="16" s="1"/>
  <c r="AG20" i="16"/>
  <c r="AH20" i="16"/>
  <c r="AD20" i="16"/>
  <c r="AD19" i="16"/>
  <c r="AG19" i="16"/>
  <c r="AH19" i="16"/>
  <c r="AH18" i="16"/>
  <c r="AD18" i="16"/>
  <c r="AG18" i="16"/>
  <c r="AH17" i="16"/>
  <c r="AD17" i="16"/>
  <c r="AG17" i="16"/>
  <c r="AD15" i="16"/>
  <c r="AG15" i="16"/>
  <c r="AH15" i="16"/>
  <c r="AD21" i="16"/>
  <c r="AG21" i="16"/>
  <c r="AH21" i="16"/>
  <c r="AC16" i="16"/>
  <c r="BV5" i="16"/>
  <c r="BU5" i="16"/>
  <c r="AC14" i="16"/>
  <c r="AD13" i="16"/>
  <c r="AG13" i="16"/>
  <c r="AH13" i="16"/>
  <c r="AC6" i="16"/>
  <c r="AG6" i="16" s="1"/>
  <c r="T23" i="17"/>
  <c r="F23" i="17"/>
  <c r="AC11" i="16"/>
  <c r="AH11" i="16" s="1"/>
  <c r="AC9" i="16"/>
  <c r="AG10" i="16"/>
  <c r="AD8" i="16"/>
  <c r="AG8" i="16"/>
  <c r="AH8" i="16"/>
  <c r="AG7" i="16"/>
  <c r="AD7" i="16"/>
  <c r="AH7" i="16"/>
  <c r="AC12" i="16"/>
  <c r="AG12" i="16" s="1"/>
  <c r="E27" i="2"/>
  <c r="F19" i="17"/>
  <c r="F22" i="17" s="1"/>
  <c r="AI24" i="16"/>
  <c r="AI23" i="16"/>
  <c r="AL23" i="16" s="1"/>
  <c r="AI22" i="16"/>
  <c r="AI15" i="16" l="1"/>
  <c r="AJ15" i="16" s="1"/>
  <c r="AI17" i="16"/>
  <c r="AL17" i="16" s="1"/>
  <c r="AI19" i="16"/>
  <c r="AI18" i="16"/>
  <c r="AL18" i="16" s="1"/>
  <c r="AD10" i="16"/>
  <c r="AI20" i="16"/>
  <c r="AK20" i="16" s="1"/>
  <c r="AP20" i="16" s="1"/>
  <c r="AI21" i="16"/>
  <c r="AL21" i="16" s="1"/>
  <c r="AD16" i="16"/>
  <c r="AH16" i="16"/>
  <c r="AG16" i="16"/>
  <c r="BW5" i="16"/>
  <c r="BX5" i="16" s="1"/>
  <c r="AI13" i="16"/>
  <c r="AJ13" i="16" s="1"/>
  <c r="AH14" i="16"/>
  <c r="AD14" i="16"/>
  <c r="AG14" i="16"/>
  <c r="AD6" i="16"/>
  <c r="AH6" i="16"/>
  <c r="AI6" i="16" s="1"/>
  <c r="AJ6" i="16" s="1"/>
  <c r="AD9" i="16"/>
  <c r="AG9" i="16"/>
  <c r="AH9" i="16"/>
  <c r="AD11" i="16"/>
  <c r="AG11" i="16"/>
  <c r="AI11" i="16" s="1"/>
  <c r="AK11" i="16" s="1"/>
  <c r="AP11" i="16" s="1"/>
  <c r="AI10" i="16"/>
  <c r="AJ10" i="16" s="1"/>
  <c r="AI7" i="16"/>
  <c r="AJ7" i="16" s="1"/>
  <c r="AI8" i="16"/>
  <c r="AH12" i="16"/>
  <c r="AI12" i="16" s="1"/>
  <c r="AD12" i="16"/>
  <c r="AL15" i="16"/>
  <c r="AK15" i="16"/>
  <c r="AO15" i="16" s="1"/>
  <c r="AJ19" i="16"/>
  <c r="AK19" i="16"/>
  <c r="AL19" i="16"/>
  <c r="AJ24" i="16"/>
  <c r="AK24" i="16"/>
  <c r="AL24" i="16"/>
  <c r="AJ22" i="16"/>
  <c r="AK22" i="16"/>
  <c r="AJ18" i="16"/>
  <c r="AK18" i="16"/>
  <c r="AJ23" i="16"/>
  <c r="AK23" i="16"/>
  <c r="AJ17" i="16"/>
  <c r="AK17" i="16"/>
  <c r="AL22" i="16"/>
  <c r="AK21" i="16" l="1"/>
  <c r="AO20" i="16"/>
  <c r="AQ20" i="16" s="1"/>
  <c r="AR20" i="16" s="1"/>
  <c r="AJ20" i="16"/>
  <c r="AL20" i="16"/>
  <c r="AI16" i="16"/>
  <c r="AL16" i="16" s="1"/>
  <c r="AJ21" i="16"/>
  <c r="AL13" i="16"/>
  <c r="AI14" i="16"/>
  <c r="AJ14" i="16" s="1"/>
  <c r="BZ5" i="16"/>
  <c r="BY5" i="16"/>
  <c r="CC5" i="16" s="1"/>
  <c r="AK13" i="16"/>
  <c r="AP13" i="16" s="1"/>
  <c r="AL11" i="16"/>
  <c r="AO11" i="16"/>
  <c r="AQ11" i="16" s="1"/>
  <c r="AR11" i="16" s="1"/>
  <c r="AJ11" i="16"/>
  <c r="AI9" i="16"/>
  <c r="AP15" i="16"/>
  <c r="AQ15" i="16" s="1"/>
  <c r="AL10" i="16"/>
  <c r="AK10" i="16"/>
  <c r="AP10" i="16" s="1"/>
  <c r="AL6" i="16"/>
  <c r="AK6" i="16"/>
  <c r="AO6" i="16" s="1"/>
  <c r="AK7" i="16"/>
  <c r="AL7" i="16"/>
  <c r="AK8" i="16"/>
  <c r="AJ8" i="16"/>
  <c r="AL8" i="16"/>
  <c r="AL12" i="16"/>
  <c r="AK12" i="16"/>
  <c r="AP12" i="16" s="1"/>
  <c r="AJ12" i="16"/>
  <c r="AO19" i="16"/>
  <c r="AP19" i="16"/>
  <c r="AP23" i="16"/>
  <c r="AO23" i="16"/>
  <c r="AP22" i="16"/>
  <c r="AO22" i="16"/>
  <c r="AP21" i="16"/>
  <c r="AO21" i="16"/>
  <c r="AP18" i="16"/>
  <c r="AO18" i="16"/>
  <c r="AP17" i="16"/>
  <c r="AO17" i="16"/>
  <c r="AP24" i="16"/>
  <c r="AO24" i="16"/>
  <c r="AJ16" i="16" l="1"/>
  <c r="AK16" i="16"/>
  <c r="AL14" i="16"/>
  <c r="AK14" i="16"/>
  <c r="AO14" i="16" s="1"/>
  <c r="CD5" i="16"/>
  <c r="CE5" i="16" s="1"/>
  <c r="AO13" i="16"/>
  <c r="AQ13" i="16" s="1"/>
  <c r="AL9" i="16"/>
  <c r="AJ9" i="16"/>
  <c r="AJ25" i="16" s="1"/>
  <c r="AK9" i="16"/>
  <c r="AO10" i="16"/>
  <c r="AQ10" i="16" s="1"/>
  <c r="AO7" i="16"/>
  <c r="AP6" i="16"/>
  <c r="AQ6" i="16" s="1"/>
  <c r="AO8" i="16"/>
  <c r="AP8" i="16"/>
  <c r="AO12" i="16"/>
  <c r="AQ12" i="16" s="1"/>
  <c r="AS11" i="16"/>
  <c r="AW11" i="16" s="1"/>
  <c r="AT11" i="16"/>
  <c r="AQ19" i="16"/>
  <c r="AR19" i="16" s="1"/>
  <c r="AS20" i="16"/>
  <c r="AX20" i="16" s="1"/>
  <c r="AT20" i="16"/>
  <c r="AQ24" i="16"/>
  <c r="AR24" i="16" s="1"/>
  <c r="AQ18" i="16"/>
  <c r="AR18" i="16" s="1"/>
  <c r="AQ17" i="16"/>
  <c r="AS17" i="16" s="1"/>
  <c r="AW17" i="16" s="1"/>
  <c r="AQ21" i="16"/>
  <c r="AR21" i="16" s="1"/>
  <c r="AR15" i="16"/>
  <c r="AS15" i="16"/>
  <c r="AT15" i="16"/>
  <c r="AQ22" i="16"/>
  <c r="AQ23" i="16"/>
  <c r="AO16" i="16" l="1"/>
  <c r="AP16" i="16"/>
  <c r="AP14" i="16"/>
  <c r="AQ14" i="16" s="1"/>
  <c r="AR14" i="16" s="1"/>
  <c r="AR13" i="16"/>
  <c r="AS13" i="16"/>
  <c r="AW13" i="16" s="1"/>
  <c r="AT13" i="16"/>
  <c r="CG5" i="16"/>
  <c r="CF5" i="16"/>
  <c r="CH5" i="16"/>
  <c r="AP9" i="16"/>
  <c r="AO9" i="16"/>
  <c r="AQ8" i="16"/>
  <c r="AS8" i="16" s="1"/>
  <c r="AX11" i="16"/>
  <c r="AY11" i="16" s="1"/>
  <c r="AT19" i="16"/>
  <c r="AS19" i="16"/>
  <c r="AW19" i="16" s="1"/>
  <c r="AS24" i="16"/>
  <c r="AX24" i="16" s="1"/>
  <c r="AW20" i="16"/>
  <c r="AY20" i="16" s="1"/>
  <c r="AZ20" i="16" s="1"/>
  <c r="AS6" i="16"/>
  <c r="AR6" i="16"/>
  <c r="AT6" i="16"/>
  <c r="AS18" i="16"/>
  <c r="AW18" i="16" s="1"/>
  <c r="AT18" i="16"/>
  <c r="AT17" i="16"/>
  <c r="AS21" i="16"/>
  <c r="AX21" i="16" s="1"/>
  <c r="AX17" i="16"/>
  <c r="AY17" i="16" s="1"/>
  <c r="AZ17" i="16" s="1"/>
  <c r="AT24" i="16"/>
  <c r="AR17" i="16"/>
  <c r="AT21" i="16"/>
  <c r="AR22" i="16"/>
  <c r="AT22" i="16"/>
  <c r="AS22" i="16"/>
  <c r="AR12" i="16"/>
  <c r="AT12" i="16"/>
  <c r="AS12" i="16"/>
  <c r="AR10" i="16"/>
  <c r="AS10" i="16"/>
  <c r="AT10" i="16"/>
  <c r="AX15" i="16"/>
  <c r="AW15" i="16"/>
  <c r="AR23" i="16"/>
  <c r="AT23" i="16"/>
  <c r="AS23" i="16"/>
  <c r="AQ16" i="16" l="1"/>
  <c r="AX13" i="16"/>
  <c r="AY13" i="16" s="1"/>
  <c r="AZ13" i="16" s="1"/>
  <c r="AT14" i="16"/>
  <c r="AS14" i="16"/>
  <c r="CL5" i="16"/>
  <c r="CK5" i="16"/>
  <c r="AQ9" i="16"/>
  <c r="AT8" i="16"/>
  <c r="AR8" i="16"/>
  <c r="AX8" i="16"/>
  <c r="AW8" i="16"/>
  <c r="AX19" i="16"/>
  <c r="AY19" i="16" s="1"/>
  <c r="AX18" i="16"/>
  <c r="AY18" i="16" s="1"/>
  <c r="AW24" i="16"/>
  <c r="AY24" i="16" s="1"/>
  <c r="AX6" i="16"/>
  <c r="AW6" i="16"/>
  <c r="AW21" i="16"/>
  <c r="AY21" i="16" s="1"/>
  <c r="BA20" i="16"/>
  <c r="BB17" i="16"/>
  <c r="BA17" i="16"/>
  <c r="BF17" i="16" s="1"/>
  <c r="BB20" i="16"/>
  <c r="AY15" i="16"/>
  <c r="AZ15" i="16" s="1"/>
  <c r="AX22" i="16"/>
  <c r="AW22" i="16"/>
  <c r="AX12" i="16"/>
  <c r="AW12" i="16"/>
  <c r="AX10" i="16"/>
  <c r="AW10" i="16"/>
  <c r="AZ11" i="16"/>
  <c r="BB11" i="16"/>
  <c r="BA11" i="16"/>
  <c r="AX23" i="16"/>
  <c r="AW23" i="16"/>
  <c r="AR16" i="16" l="1"/>
  <c r="AT16" i="16"/>
  <c r="AS16" i="16"/>
  <c r="BA13" i="16"/>
  <c r="BF13" i="16" s="1"/>
  <c r="BB13" i="16"/>
  <c r="AX14" i="16"/>
  <c r="AW14" i="16"/>
  <c r="CM5" i="16"/>
  <c r="CP5" i="16" s="1"/>
  <c r="AR9" i="16"/>
  <c r="AT9" i="16"/>
  <c r="AS9" i="16"/>
  <c r="AY8" i="16"/>
  <c r="BB8" i="16" s="1"/>
  <c r="AY6" i="16"/>
  <c r="BA6" i="16" s="1"/>
  <c r="BF6" i="16" s="1"/>
  <c r="AY12" i="16"/>
  <c r="AZ12" i="16" s="1"/>
  <c r="BE17" i="16"/>
  <c r="BG17" i="16" s="1"/>
  <c r="BA15" i="16"/>
  <c r="BE15" i="16" s="1"/>
  <c r="BF20" i="16"/>
  <c r="BE20" i="16"/>
  <c r="AZ19" i="16"/>
  <c r="BA19" i="16"/>
  <c r="BB19" i="16"/>
  <c r="BB15" i="16"/>
  <c r="AY10" i="16"/>
  <c r="BA10" i="16" s="1"/>
  <c r="AY23" i="16"/>
  <c r="AZ23" i="16" s="1"/>
  <c r="BF11" i="16"/>
  <c r="BE11" i="16"/>
  <c r="AZ18" i="16"/>
  <c r="BA18" i="16"/>
  <c r="BB18" i="16"/>
  <c r="AZ24" i="16"/>
  <c r="BA24" i="16"/>
  <c r="BB24" i="16"/>
  <c r="AZ21" i="16"/>
  <c r="BA21" i="16"/>
  <c r="BB21" i="16"/>
  <c r="AY22" i="16"/>
  <c r="AX16" i="16" l="1"/>
  <c r="AW16" i="16"/>
  <c r="BE13" i="16"/>
  <c r="BG13" i="16" s="1"/>
  <c r="BI13" i="16" s="1"/>
  <c r="BM13" i="16" s="1"/>
  <c r="AY14" i="16"/>
  <c r="AZ14" i="16" s="1"/>
  <c r="CN5" i="16"/>
  <c r="CO5" i="16"/>
  <c r="CT5" i="16" s="1"/>
  <c r="AZ8" i="16"/>
  <c r="AX9" i="16"/>
  <c r="AW9" i="16"/>
  <c r="BA8" i="16"/>
  <c r="BF15" i="16"/>
  <c r="BG15" i="16" s="1"/>
  <c r="BA12" i="16"/>
  <c r="BF12" i="16" s="1"/>
  <c r="BB12" i="16"/>
  <c r="BG20" i="16"/>
  <c r="BH20" i="16" s="1"/>
  <c r="BB6" i="16"/>
  <c r="AZ6" i="16"/>
  <c r="BE6" i="16"/>
  <c r="BG6" i="16" s="1"/>
  <c r="BI6" i="16" s="1"/>
  <c r="BG11" i="16"/>
  <c r="BH11" i="16" s="1"/>
  <c r="BF19" i="16"/>
  <c r="BE19" i="16"/>
  <c r="BB23" i="16"/>
  <c r="BA23" i="16"/>
  <c r="BE23" i="16" s="1"/>
  <c r="AZ10" i="16"/>
  <c r="BB10" i="16"/>
  <c r="BE10" i="16" s="1"/>
  <c r="AZ22" i="16"/>
  <c r="BB22" i="16"/>
  <c r="BA22" i="16"/>
  <c r="BF10" i="16"/>
  <c r="BF21" i="16"/>
  <c r="BE21" i="16"/>
  <c r="BH17" i="16"/>
  <c r="BJ17" i="16"/>
  <c r="BI17" i="16"/>
  <c r="BF24" i="16"/>
  <c r="BE24" i="16"/>
  <c r="BF18" i="16"/>
  <c r="BE18" i="16"/>
  <c r="AY16" i="16" l="1"/>
  <c r="AZ16" i="16" s="1"/>
  <c r="BA16" i="16"/>
  <c r="BB16" i="16"/>
  <c r="BJ13" i="16"/>
  <c r="BH13" i="16"/>
  <c r="BN13" i="16"/>
  <c r="BO13" i="16" s="1"/>
  <c r="CS5" i="16"/>
  <c r="CU5" i="16" s="1"/>
  <c r="BB14" i="16"/>
  <c r="BA14" i="16"/>
  <c r="BF14" i="16" s="1"/>
  <c r="AY9" i="16"/>
  <c r="BE8" i="16"/>
  <c r="BF8" i="16"/>
  <c r="BE12" i="16"/>
  <c r="BG12" i="16" s="1"/>
  <c r="BI12" i="16" s="1"/>
  <c r="BJ20" i="16"/>
  <c r="BI20" i="16"/>
  <c r="BN20" i="16" s="1"/>
  <c r="BI11" i="16"/>
  <c r="BN11" i="16" s="1"/>
  <c r="BG10" i="16"/>
  <c r="BJ10" i="16" s="1"/>
  <c r="BJ11" i="16"/>
  <c r="BF23" i="16"/>
  <c r="BG23" i="16" s="1"/>
  <c r="BG19" i="16"/>
  <c r="BI19" i="16" s="1"/>
  <c r="BN19" i="16" s="1"/>
  <c r="BG21" i="16"/>
  <c r="BI21" i="16" s="1"/>
  <c r="BG24" i="16"/>
  <c r="BH24" i="16" s="1"/>
  <c r="BH6" i="16"/>
  <c r="BJ6" i="16"/>
  <c r="BN17" i="16"/>
  <c r="BM17" i="16"/>
  <c r="BG18" i="16"/>
  <c r="BN6" i="16"/>
  <c r="BM6" i="16"/>
  <c r="BH15" i="16"/>
  <c r="BI15" i="16"/>
  <c r="BJ15" i="16"/>
  <c r="BF22" i="16"/>
  <c r="BE22" i="16"/>
  <c r="BE16" i="16" l="1"/>
  <c r="BF16" i="16"/>
  <c r="BE14" i="16"/>
  <c r="BG14" i="16" s="1"/>
  <c r="CV5" i="16"/>
  <c r="CW5" i="16"/>
  <c r="CX5" i="16"/>
  <c r="AZ9" i="16"/>
  <c r="BA9" i="16"/>
  <c r="BB9" i="16"/>
  <c r="BG8" i="16"/>
  <c r="BM11" i="16"/>
  <c r="BO11" i="16" s="1"/>
  <c r="BM20" i="16"/>
  <c r="BO20" i="16" s="1"/>
  <c r="BI10" i="16"/>
  <c r="BM10" i="16" s="1"/>
  <c r="BR13" i="16"/>
  <c r="BQ13" i="16"/>
  <c r="BV13" i="16" s="1"/>
  <c r="BP13" i="16"/>
  <c r="BH10" i="16"/>
  <c r="BH23" i="16"/>
  <c r="BI23" i="16"/>
  <c r="BN23" i="16" s="1"/>
  <c r="BJ23" i="16"/>
  <c r="BJ12" i="16"/>
  <c r="BH12" i="16"/>
  <c r="BJ19" i="16"/>
  <c r="BM19" i="16"/>
  <c r="BH19" i="16"/>
  <c r="BI24" i="16"/>
  <c r="BM24" i="16" s="1"/>
  <c r="BJ24" i="16"/>
  <c r="BH21" i="16"/>
  <c r="BJ21" i="16"/>
  <c r="BH18" i="16"/>
  <c r="BI18" i="16"/>
  <c r="BJ18" i="16"/>
  <c r="BO17" i="16"/>
  <c r="BN15" i="16"/>
  <c r="BM15" i="16"/>
  <c r="BO6" i="16"/>
  <c r="BQ6" i="16" s="1"/>
  <c r="BG22" i="16"/>
  <c r="BN12" i="16"/>
  <c r="BM12" i="16"/>
  <c r="BN21" i="16"/>
  <c r="BM21" i="16"/>
  <c r="BG16" i="16" l="1"/>
  <c r="BH16" i="16"/>
  <c r="BI16" i="16"/>
  <c r="BJ16" i="16"/>
  <c r="BH14" i="16"/>
  <c r="BI14" i="16"/>
  <c r="BN14" i="16" s="1"/>
  <c r="BJ14" i="16"/>
  <c r="DA5" i="16"/>
  <c r="DB5" i="16"/>
  <c r="BF9" i="16"/>
  <c r="BE9" i="16"/>
  <c r="BJ8" i="16"/>
  <c r="BI8" i="16"/>
  <c r="BH8" i="16"/>
  <c r="BN10" i="16"/>
  <c r="BO10" i="16" s="1"/>
  <c r="BU13" i="16"/>
  <c r="BW13" i="16" s="1"/>
  <c r="BN24" i="16"/>
  <c r="BO24" i="16" s="1"/>
  <c r="BO19" i="16"/>
  <c r="BQ19" i="16" s="1"/>
  <c r="BV19" i="16" s="1"/>
  <c r="BM23" i="16"/>
  <c r="BO23" i="16" s="1"/>
  <c r="BP20" i="16"/>
  <c r="BR20" i="16"/>
  <c r="BQ20" i="16"/>
  <c r="BO12" i="16"/>
  <c r="BP6" i="16"/>
  <c r="BR6" i="16"/>
  <c r="BP17" i="16"/>
  <c r="BQ17" i="16"/>
  <c r="BR17" i="16"/>
  <c r="BO15" i="16"/>
  <c r="BN18" i="16"/>
  <c r="BM18" i="16"/>
  <c r="BO21" i="16"/>
  <c r="BH22" i="16"/>
  <c r="BJ22" i="16"/>
  <c r="BI22" i="16"/>
  <c r="BP11" i="16"/>
  <c r="BR11" i="16"/>
  <c r="BQ11" i="16"/>
  <c r="BN16" i="16" l="1"/>
  <c r="BM16" i="16"/>
  <c r="BO16" i="16" s="1"/>
  <c r="BP16" i="16" s="1"/>
  <c r="DC5" i="16"/>
  <c r="DF5" i="16" s="1"/>
  <c r="BM14" i="16"/>
  <c r="BO14" i="16" s="1"/>
  <c r="BG9" i="16"/>
  <c r="BI9" i="16" s="1"/>
  <c r="BN9" i="16" s="1"/>
  <c r="BM8" i="16"/>
  <c r="BN8" i="16"/>
  <c r="BR19" i="16"/>
  <c r="BP19" i="16"/>
  <c r="BU19" i="16"/>
  <c r="BW19" i="16" s="1"/>
  <c r="BV20" i="16"/>
  <c r="BU20" i="16"/>
  <c r="BP23" i="16"/>
  <c r="BR23" i="16"/>
  <c r="BQ23" i="16"/>
  <c r="BP15" i="16"/>
  <c r="BR15" i="16"/>
  <c r="BQ15" i="16"/>
  <c r="BP21" i="16"/>
  <c r="BR21" i="16"/>
  <c r="BQ21" i="16"/>
  <c r="BO18" i="16"/>
  <c r="BP24" i="16"/>
  <c r="BR24" i="16"/>
  <c r="BQ24" i="16"/>
  <c r="BV11" i="16"/>
  <c r="BU11" i="16"/>
  <c r="BN22" i="16"/>
  <c r="BM22" i="16"/>
  <c r="BV6" i="16"/>
  <c r="BU6" i="16"/>
  <c r="BP12" i="16"/>
  <c r="BR12" i="16"/>
  <c r="BQ12" i="16"/>
  <c r="BX13" i="16"/>
  <c r="BY13" i="16"/>
  <c r="CD13" i="16" s="1"/>
  <c r="BZ13" i="16"/>
  <c r="BP10" i="16"/>
  <c r="BR10" i="16"/>
  <c r="BQ10" i="16"/>
  <c r="BV17" i="16"/>
  <c r="BU17" i="16"/>
  <c r="BR16" i="16" l="1"/>
  <c r="BQ16" i="16"/>
  <c r="BV16" i="16" s="1"/>
  <c r="DD5" i="16"/>
  <c r="BP14" i="16"/>
  <c r="BQ14" i="16"/>
  <c r="BR14" i="16"/>
  <c r="DE5" i="16"/>
  <c r="BM9" i="16"/>
  <c r="BO9" i="16" s="1"/>
  <c r="BJ9" i="16"/>
  <c r="BH9" i="16"/>
  <c r="BO8" i="16"/>
  <c r="CC13" i="16"/>
  <c r="BW20" i="16"/>
  <c r="BP18" i="16"/>
  <c r="BQ18" i="16"/>
  <c r="BR18" i="16"/>
  <c r="BX19" i="16"/>
  <c r="BY19" i="16"/>
  <c r="CD19" i="16" s="1"/>
  <c r="BZ19" i="16"/>
  <c r="BV10" i="16"/>
  <c r="BU10" i="16"/>
  <c r="BV21" i="16"/>
  <c r="BU21" i="16"/>
  <c r="BV15" i="16"/>
  <c r="BU15" i="16"/>
  <c r="BV23" i="16"/>
  <c r="BU23" i="16"/>
  <c r="BW17" i="16"/>
  <c r="BV12" i="16"/>
  <c r="BU12" i="16"/>
  <c r="BW6" i="16"/>
  <c r="BY6" i="16" s="1"/>
  <c r="BW11" i="16"/>
  <c r="BU16" i="16"/>
  <c r="BO22" i="16"/>
  <c r="BV24" i="16"/>
  <c r="BU24" i="16"/>
  <c r="DJ5" i="16" l="1"/>
  <c r="DI5" i="16"/>
  <c r="BV14" i="16"/>
  <c r="BU14" i="16"/>
  <c r="BP9" i="16"/>
  <c r="BQ9" i="16"/>
  <c r="BU9" i="16" s="1"/>
  <c r="BR9" i="16"/>
  <c r="BR8" i="16"/>
  <c r="BQ8" i="16"/>
  <c r="BP8" i="16"/>
  <c r="CC19" i="16"/>
  <c r="CE19" i="16" s="1"/>
  <c r="CF19" i="16" s="1"/>
  <c r="CE13" i="16"/>
  <c r="CF13" i="16" s="1"/>
  <c r="BX20" i="16"/>
  <c r="BY20" i="16"/>
  <c r="CD20" i="16" s="1"/>
  <c r="BZ20" i="16"/>
  <c r="BW10" i="16"/>
  <c r="BX17" i="16"/>
  <c r="BY17" i="16"/>
  <c r="CD17" i="16" s="1"/>
  <c r="BZ17" i="16"/>
  <c r="BP22" i="16"/>
  <c r="BQ22" i="16"/>
  <c r="BR22" i="16"/>
  <c r="BW21" i="16"/>
  <c r="BV18" i="16"/>
  <c r="BU18" i="16"/>
  <c r="BX11" i="16"/>
  <c r="BZ11" i="16"/>
  <c r="BY11" i="16"/>
  <c r="CD11" i="16" s="1"/>
  <c r="BW15" i="16"/>
  <c r="BW16" i="16"/>
  <c r="BX6" i="16"/>
  <c r="BZ6" i="16"/>
  <c r="BW12" i="16"/>
  <c r="BW24" i="16"/>
  <c r="BW23" i="16"/>
  <c r="DK5" i="16" l="1"/>
  <c r="DN5" i="16" s="1"/>
  <c r="BW14" i="16"/>
  <c r="BX14" i="16" s="1"/>
  <c r="BV9" i="16"/>
  <c r="BW9" i="16" s="1"/>
  <c r="BZ9" i="16" s="1"/>
  <c r="BV8" i="16"/>
  <c r="BU8" i="16"/>
  <c r="CC6" i="16"/>
  <c r="CD6" i="16"/>
  <c r="CG13" i="16"/>
  <c r="CK13" i="16" s="1"/>
  <c r="CC17" i="16"/>
  <c r="CC20" i="16"/>
  <c r="CE20" i="16" s="1"/>
  <c r="CF20" i="16" s="1"/>
  <c r="CH13" i="16"/>
  <c r="CG19" i="16"/>
  <c r="CH19" i="16"/>
  <c r="CC11" i="16"/>
  <c r="BX10" i="16"/>
  <c r="BZ10" i="16"/>
  <c r="BY10" i="16"/>
  <c r="CD10" i="16" s="1"/>
  <c r="BX16" i="16"/>
  <c r="BZ16" i="16"/>
  <c r="BY16" i="16"/>
  <c r="CD16" i="16" s="1"/>
  <c r="BX23" i="16"/>
  <c r="BY23" i="16"/>
  <c r="CD23" i="16" s="1"/>
  <c r="BZ23" i="16"/>
  <c r="BX21" i="16"/>
  <c r="BY21" i="16"/>
  <c r="CD21" i="16" s="1"/>
  <c r="BZ21" i="16"/>
  <c r="BX15" i="16"/>
  <c r="BY15" i="16"/>
  <c r="CD15" i="16" s="1"/>
  <c r="BZ15" i="16"/>
  <c r="BV22" i="16"/>
  <c r="BU22" i="16"/>
  <c r="BX24" i="16"/>
  <c r="BY24" i="16"/>
  <c r="CD24" i="16" s="1"/>
  <c r="BZ24" i="16"/>
  <c r="BX12" i="16"/>
  <c r="BZ12" i="16"/>
  <c r="BY12" i="16"/>
  <c r="CD12" i="16" s="1"/>
  <c r="BW18" i="16"/>
  <c r="DM5" i="16" l="1"/>
  <c r="DR5" i="16" s="1"/>
  <c r="DL5" i="16"/>
  <c r="BY14" i="16"/>
  <c r="CD14" i="16" s="1"/>
  <c r="BZ14" i="16"/>
  <c r="BX9" i="16"/>
  <c r="BY9" i="16"/>
  <c r="CE6" i="16"/>
  <c r="BW8" i="16"/>
  <c r="CL13" i="16"/>
  <c r="CM13" i="16" s="1"/>
  <c r="CN13" i="16" s="1"/>
  <c r="CL19" i="16"/>
  <c r="CK19" i="16"/>
  <c r="CH20" i="16"/>
  <c r="CE11" i="16"/>
  <c r="CF11" i="16" s="1"/>
  <c r="CE17" i="16"/>
  <c r="CG17" i="16" s="1"/>
  <c r="CC23" i="16"/>
  <c r="CC24" i="16"/>
  <c r="CC15" i="16"/>
  <c r="CC16" i="16"/>
  <c r="CG20" i="16"/>
  <c r="CC21" i="16"/>
  <c r="CC10" i="16"/>
  <c r="CC12" i="16"/>
  <c r="BX18" i="16"/>
  <c r="BZ18" i="16"/>
  <c r="BY18" i="16"/>
  <c r="CD18" i="16" s="1"/>
  <c r="BW22" i="16"/>
  <c r="DQ5" i="16" l="1"/>
  <c r="DS5" i="16" s="1"/>
  <c r="DU5" i="16" s="1"/>
  <c r="CH6" i="16"/>
  <c r="CG6" i="16"/>
  <c r="CL6" i="16" s="1"/>
  <c r="CC14" i="16"/>
  <c r="CE14" i="16" s="1"/>
  <c r="CD9" i="16"/>
  <c r="CC9" i="16"/>
  <c r="CF6" i="16"/>
  <c r="BX8" i="16"/>
  <c r="BZ8" i="16"/>
  <c r="BY8" i="16"/>
  <c r="CO13" i="16"/>
  <c r="CP13" i="16"/>
  <c r="CH11" i="16"/>
  <c r="CG11" i="16"/>
  <c r="CL11" i="16" s="1"/>
  <c r="CE15" i="16"/>
  <c r="CF15" i="16" s="1"/>
  <c r="CE23" i="16"/>
  <c r="CF23" i="16" s="1"/>
  <c r="CM19" i="16"/>
  <c r="CO19" i="16" s="1"/>
  <c r="CL17" i="16"/>
  <c r="CK17" i="16"/>
  <c r="CL20" i="16"/>
  <c r="CK20" i="16"/>
  <c r="CE24" i="16"/>
  <c r="CF24" i="16" s="1"/>
  <c r="CF17" i="16"/>
  <c r="CH17" i="16"/>
  <c r="CC18" i="16"/>
  <c r="CE21" i="16"/>
  <c r="CE16" i="16"/>
  <c r="CE10" i="16"/>
  <c r="CE12" i="16"/>
  <c r="BX22" i="16"/>
  <c r="BZ22" i="16"/>
  <c r="BY22" i="16"/>
  <c r="CD22" i="16" s="1"/>
  <c r="CK11" i="16" l="1"/>
  <c r="DT5" i="16"/>
  <c r="DV5" i="16"/>
  <c r="CH14" i="16"/>
  <c r="CF14" i="16"/>
  <c r="CG14" i="16"/>
  <c r="CG24" i="16"/>
  <c r="CK24" i="16" s="1"/>
  <c r="CH15" i="16"/>
  <c r="CG15" i="16"/>
  <c r="CL15" i="16" s="1"/>
  <c r="CE9" i="16"/>
  <c r="CG9" i="16" s="1"/>
  <c r="CK6" i="16"/>
  <c r="CM6" i="16" s="1"/>
  <c r="CG23" i="16"/>
  <c r="CL23" i="16" s="1"/>
  <c r="CT13" i="16"/>
  <c r="CS13" i="16"/>
  <c r="CD8" i="16"/>
  <c r="CC8" i="16"/>
  <c r="CH23" i="16"/>
  <c r="CT19" i="16"/>
  <c r="CS19" i="16"/>
  <c r="CM20" i="16"/>
  <c r="CN20" i="16" s="1"/>
  <c r="CH24" i="16"/>
  <c r="CN19" i="16"/>
  <c r="CP19" i="16"/>
  <c r="CE18" i="16"/>
  <c r="CF18" i="16" s="1"/>
  <c r="CM11" i="16"/>
  <c r="CM17" i="16"/>
  <c r="CF21" i="16"/>
  <c r="CG21" i="16"/>
  <c r="CH21" i="16"/>
  <c r="CF16" i="16"/>
  <c r="CG16" i="16"/>
  <c r="CH16" i="16"/>
  <c r="CC22" i="16"/>
  <c r="CF10" i="16"/>
  <c r="CH10" i="16"/>
  <c r="CG10" i="16"/>
  <c r="CF12" i="16"/>
  <c r="CG12" i="16"/>
  <c r="CH12" i="16"/>
  <c r="DY5" i="16" l="1"/>
  <c r="DZ5" i="16"/>
  <c r="CK15" i="16"/>
  <c r="CM15" i="16" s="1"/>
  <c r="CN15" i="16" s="1"/>
  <c r="CL24" i="16"/>
  <c r="CM24" i="16" s="1"/>
  <c r="CL14" i="16"/>
  <c r="CK14" i="16"/>
  <c r="CK23" i="16"/>
  <c r="CM23" i="16" s="1"/>
  <c r="CO23" i="16" s="1"/>
  <c r="CU19" i="16"/>
  <c r="CV19" i="16" s="1"/>
  <c r="CF9" i="16"/>
  <c r="CH9" i="16"/>
  <c r="CE8" i="16"/>
  <c r="CG8" i="16" s="1"/>
  <c r="CG18" i="16"/>
  <c r="CK18" i="16" s="1"/>
  <c r="CU13" i="16"/>
  <c r="CH18" i="16"/>
  <c r="CO20" i="16"/>
  <c r="CP20" i="16"/>
  <c r="CE22" i="16"/>
  <c r="CF22" i="16" s="1"/>
  <c r="CL21" i="16"/>
  <c r="CK21" i="16"/>
  <c r="CL16" i="16"/>
  <c r="CK16" i="16"/>
  <c r="CN6" i="16"/>
  <c r="CP6" i="16"/>
  <c r="CO6" i="16"/>
  <c r="CN11" i="16"/>
  <c r="CO11" i="16"/>
  <c r="CP11" i="16"/>
  <c r="CL12" i="16"/>
  <c r="CK12" i="16"/>
  <c r="CL10" i="16"/>
  <c r="CK10" i="16"/>
  <c r="CP17" i="16"/>
  <c r="CN17" i="16"/>
  <c r="CO17" i="16"/>
  <c r="EA5" i="16" l="1"/>
  <c r="EC5" i="16" s="1"/>
  <c r="CO15" i="16"/>
  <c r="CT15" i="16" s="1"/>
  <c r="CX19" i="16"/>
  <c r="CW19" i="16"/>
  <c r="DB19" i="16" s="1"/>
  <c r="CM14" i="16"/>
  <c r="CN23" i="16"/>
  <c r="CP23" i="16"/>
  <c r="CL9" i="16"/>
  <c r="CK9" i="16"/>
  <c r="CL18" i="16"/>
  <c r="CM18" i="16" s="1"/>
  <c r="CN18" i="16" s="1"/>
  <c r="CL8" i="16"/>
  <c r="CK8" i="16"/>
  <c r="CH8" i="16"/>
  <c r="CF8" i="16"/>
  <c r="CT20" i="16"/>
  <c r="CS20" i="16"/>
  <c r="CT17" i="16"/>
  <c r="CS17" i="16"/>
  <c r="CT11" i="16"/>
  <c r="CS11" i="16"/>
  <c r="CT23" i="16"/>
  <c r="CS23" i="16"/>
  <c r="CX13" i="16"/>
  <c r="CV13" i="16"/>
  <c r="CW13" i="16"/>
  <c r="CS6" i="16"/>
  <c r="CT6" i="16"/>
  <c r="CH22" i="16"/>
  <c r="CP15" i="16"/>
  <c r="CG22" i="16"/>
  <c r="CL22" i="16" s="1"/>
  <c r="CM10" i="16"/>
  <c r="CP10" i="16" s="1"/>
  <c r="CM21" i="16"/>
  <c r="CO21" i="16" s="1"/>
  <c r="CN24" i="16"/>
  <c r="CO24" i="16"/>
  <c r="CP24" i="16"/>
  <c r="CM12" i="16"/>
  <c r="CM16" i="16"/>
  <c r="ED5" i="16" l="1"/>
  <c r="EB5" i="16"/>
  <c r="EG5" i="16"/>
  <c r="DA19" i="16"/>
  <c r="DC19" i="16" s="1"/>
  <c r="DE19" i="16" s="1"/>
  <c r="CS15" i="16"/>
  <c r="CU15" i="16" s="1"/>
  <c r="CX15" i="16" s="1"/>
  <c r="CP14" i="16"/>
  <c r="CN14" i="16"/>
  <c r="CO14" i="16"/>
  <c r="CP18" i="16"/>
  <c r="CM9" i="16"/>
  <c r="CO9" i="16" s="1"/>
  <c r="CU20" i="16"/>
  <c r="CW20" i="16" s="1"/>
  <c r="CM8" i="16"/>
  <c r="CO8" i="16" s="1"/>
  <c r="DB13" i="16"/>
  <c r="DA13" i="16"/>
  <c r="CU23" i="16"/>
  <c r="CX23" i="16" s="1"/>
  <c r="CO18" i="16"/>
  <c r="CT18" i="16" s="1"/>
  <c r="CU11" i="16"/>
  <c r="CV11" i="16" s="1"/>
  <c r="CU17" i="16"/>
  <c r="CX17" i="16" s="1"/>
  <c r="CT21" i="16"/>
  <c r="CS21" i="16"/>
  <c r="CT24" i="16"/>
  <c r="CS24" i="16"/>
  <c r="CU6" i="16"/>
  <c r="CK22" i="16"/>
  <c r="CM22" i="16" s="1"/>
  <c r="CO22" i="16" s="1"/>
  <c r="CN21" i="16"/>
  <c r="CP21" i="16"/>
  <c r="CN10" i="16"/>
  <c r="CO10" i="16"/>
  <c r="CN16" i="16"/>
  <c r="CO16" i="16"/>
  <c r="CP16" i="16"/>
  <c r="CP12" i="16"/>
  <c r="CN12" i="16"/>
  <c r="CO12" i="16"/>
  <c r="EH5" i="16" l="1"/>
  <c r="EI5" i="16" s="1"/>
  <c r="DB20" i="16"/>
  <c r="CP8" i="16"/>
  <c r="CX20" i="16"/>
  <c r="CT14" i="16"/>
  <c r="CS14" i="16"/>
  <c r="CP9" i="16"/>
  <c r="CV20" i="16"/>
  <c r="CN9" i="16"/>
  <c r="CS18" i="16"/>
  <c r="CU18" i="16" s="1"/>
  <c r="CP22" i="16"/>
  <c r="DD19" i="16"/>
  <c r="DF19" i="16"/>
  <c r="DA20" i="16"/>
  <c r="DJ19" i="16"/>
  <c r="DI19" i="16"/>
  <c r="CN8" i="16"/>
  <c r="CT9" i="16"/>
  <c r="CS9" i="16"/>
  <c r="CW11" i="16"/>
  <c r="DC13" i="16"/>
  <c r="CN22" i="16"/>
  <c r="CX11" i="16"/>
  <c r="CU24" i="16"/>
  <c r="CV24" i="16" s="1"/>
  <c r="CV23" i="16"/>
  <c r="CW23" i="16"/>
  <c r="CV17" i="16"/>
  <c r="CW17" i="16"/>
  <c r="CT22" i="16"/>
  <c r="CS22" i="16"/>
  <c r="CU21" i="16"/>
  <c r="CX21" i="16" s="1"/>
  <c r="CV15" i="16"/>
  <c r="CW15" i="16"/>
  <c r="CT12" i="16"/>
  <c r="CS12" i="16"/>
  <c r="CT16" i="16"/>
  <c r="CS16" i="16"/>
  <c r="CT10" i="16"/>
  <c r="CS10" i="16"/>
  <c r="CT8" i="16"/>
  <c r="CS8" i="16"/>
  <c r="CV6" i="16"/>
  <c r="CX6" i="16"/>
  <c r="CW6" i="16"/>
  <c r="EJ5" i="16" l="1"/>
  <c r="EK5" i="16"/>
  <c r="EL5" i="16"/>
  <c r="DK19" i="16"/>
  <c r="DM19" i="16" s="1"/>
  <c r="DC20" i="16"/>
  <c r="DD20" i="16" s="1"/>
  <c r="CU14" i="16"/>
  <c r="CV18" i="16"/>
  <c r="CX18" i="16"/>
  <c r="CU9" i="16"/>
  <c r="CV9" i="16" s="1"/>
  <c r="CX24" i="16"/>
  <c r="CW18" i="16"/>
  <c r="DD13" i="16"/>
  <c r="DF13" i="16"/>
  <c r="DE13" i="16"/>
  <c r="DB17" i="16"/>
  <c r="DA17" i="16"/>
  <c r="DB15" i="16"/>
  <c r="DA15" i="16"/>
  <c r="DB23" i="16"/>
  <c r="DA23" i="16"/>
  <c r="DB11" i="16"/>
  <c r="DA11" i="16"/>
  <c r="DB6" i="16"/>
  <c r="DA6" i="16"/>
  <c r="CW24" i="16"/>
  <c r="CU12" i="16"/>
  <c r="CV12" i="16" s="1"/>
  <c r="CU16" i="16"/>
  <c r="CX16" i="16" s="1"/>
  <c r="CV21" i="16"/>
  <c r="CW21" i="16"/>
  <c r="CU22" i="16"/>
  <c r="CU8" i="16"/>
  <c r="CW8" i="16" s="1"/>
  <c r="CU10" i="16"/>
  <c r="CV10" i="16" s="1"/>
  <c r="EO5" i="16" l="1"/>
  <c r="EP5" i="16"/>
  <c r="DN19" i="16"/>
  <c r="DL19" i="16"/>
  <c r="DR19" i="16"/>
  <c r="DF20" i="16"/>
  <c r="DQ19" i="16"/>
  <c r="DC6" i="16"/>
  <c r="DE20" i="16"/>
  <c r="DJ20" i="16" s="1"/>
  <c r="CW14" i="16"/>
  <c r="CX14" i="16"/>
  <c r="CV14" i="16"/>
  <c r="CW9" i="16"/>
  <c r="DA9" i="16" s="1"/>
  <c r="CX9" i="16"/>
  <c r="CV16" i="16"/>
  <c r="CW16" i="16"/>
  <c r="DJ13" i="16"/>
  <c r="DI13" i="16"/>
  <c r="CX12" i="16"/>
  <c r="CW12" i="16"/>
  <c r="DC11" i="16"/>
  <c r="DF11" i="16" s="1"/>
  <c r="DB8" i="16"/>
  <c r="DA8" i="16"/>
  <c r="CX8" i="16"/>
  <c r="DC15" i="16"/>
  <c r="DB18" i="16"/>
  <c r="DA18" i="16"/>
  <c r="DB24" i="16"/>
  <c r="DA24" i="16"/>
  <c r="DC23" i="16"/>
  <c r="DC17" i="16"/>
  <c r="DB21" i="16"/>
  <c r="DA21" i="16"/>
  <c r="CX10" i="16"/>
  <c r="CV8" i="16"/>
  <c r="CV22" i="16"/>
  <c r="CW22" i="16"/>
  <c r="CX22" i="16"/>
  <c r="CW10" i="16"/>
  <c r="EQ5" i="16" l="1"/>
  <c r="DD6" i="16"/>
  <c r="DE6" i="16"/>
  <c r="DI6" i="16" s="1"/>
  <c r="DI20" i="16"/>
  <c r="DK20" i="16" s="1"/>
  <c r="DM20" i="16" s="1"/>
  <c r="DS19" i="16"/>
  <c r="DU19" i="16" s="1"/>
  <c r="DF6" i="16"/>
  <c r="DK13" i="16"/>
  <c r="DM13" i="16" s="1"/>
  <c r="DB9" i="16"/>
  <c r="DC9" i="16" s="1"/>
  <c r="DA12" i="16"/>
  <c r="DA16" i="16"/>
  <c r="DB14" i="16"/>
  <c r="DA14" i="16"/>
  <c r="DB16" i="16"/>
  <c r="DB12" i="16"/>
  <c r="DC24" i="16"/>
  <c r="DE24" i="16" s="1"/>
  <c r="DC21" i="16"/>
  <c r="DD21" i="16" s="1"/>
  <c r="DC18" i="16"/>
  <c r="DD18" i="16" s="1"/>
  <c r="DD11" i="16"/>
  <c r="DC8" i="16"/>
  <c r="DF8" i="16" s="1"/>
  <c r="DE11" i="16"/>
  <c r="DB10" i="16"/>
  <c r="DA10" i="16"/>
  <c r="DF23" i="16"/>
  <c r="DD23" i="16"/>
  <c r="DE23" i="16"/>
  <c r="DB22" i="16"/>
  <c r="DA22" i="16"/>
  <c r="DF15" i="16"/>
  <c r="DD15" i="16"/>
  <c r="DE15" i="16"/>
  <c r="DF17" i="16"/>
  <c r="DD17" i="16"/>
  <c r="DE17" i="16"/>
  <c r="ET5" i="16" l="1"/>
  <c r="ES5" i="16"/>
  <c r="ER5" i="16"/>
  <c r="DV19" i="16"/>
  <c r="DT19" i="16"/>
  <c r="DL20" i="16"/>
  <c r="DN20" i="16"/>
  <c r="DL13" i="16"/>
  <c r="DN13" i="16"/>
  <c r="DC16" i="16"/>
  <c r="DF16" i="16" s="1"/>
  <c r="DE9" i="16"/>
  <c r="DF9" i="16"/>
  <c r="DD9" i="16"/>
  <c r="DF21" i="16"/>
  <c r="DE21" i="16"/>
  <c r="DC12" i="16"/>
  <c r="DE12" i="16" s="1"/>
  <c r="DC14" i="16"/>
  <c r="DF18" i="16"/>
  <c r="DE18" i="16"/>
  <c r="DC22" i="16"/>
  <c r="DD22" i="16" s="1"/>
  <c r="DJ15" i="16"/>
  <c r="DI15" i="16"/>
  <c r="DJ17" i="16"/>
  <c r="DI17" i="16"/>
  <c r="DD24" i="16"/>
  <c r="DJ24" i="16"/>
  <c r="DI24" i="16"/>
  <c r="DJ23" i="16"/>
  <c r="DI23" i="16"/>
  <c r="DF24" i="16"/>
  <c r="DJ11" i="16"/>
  <c r="DI11" i="16"/>
  <c r="DJ6" i="16"/>
  <c r="DD8" i="16"/>
  <c r="DE8" i="16"/>
  <c r="DC10" i="16"/>
  <c r="DE10" i="16" s="1"/>
  <c r="EX5" i="16" l="1"/>
  <c r="EW5" i="16"/>
  <c r="EY5" i="16" s="1"/>
  <c r="FB5" i="16" s="1"/>
  <c r="DJ21" i="16"/>
  <c r="DJ9" i="16"/>
  <c r="DF12" i="16"/>
  <c r="DK24" i="16"/>
  <c r="DL24" i="16" s="1"/>
  <c r="DI9" i="16"/>
  <c r="DK23" i="16"/>
  <c r="DZ19" i="16"/>
  <c r="DY19" i="16"/>
  <c r="DD12" i="16"/>
  <c r="DK15" i="16"/>
  <c r="DM15" i="16" s="1"/>
  <c r="DK11" i="16"/>
  <c r="DN11" i="16" s="1"/>
  <c r="DK17" i="16"/>
  <c r="DM17" i="16" s="1"/>
  <c r="DK6" i="16"/>
  <c r="DE16" i="16"/>
  <c r="DR20" i="16"/>
  <c r="DQ20" i="16"/>
  <c r="DD16" i="16"/>
  <c r="DR13" i="16"/>
  <c r="DQ13" i="16"/>
  <c r="DI21" i="16"/>
  <c r="DE14" i="16"/>
  <c r="DF14" i="16"/>
  <c r="DD14" i="16"/>
  <c r="DJ18" i="16"/>
  <c r="DI18" i="16"/>
  <c r="DE22" i="16"/>
  <c r="DF22" i="16"/>
  <c r="DJ12" i="16"/>
  <c r="DI12" i="16"/>
  <c r="DI8" i="16"/>
  <c r="DJ8" i="16"/>
  <c r="DJ10" i="16"/>
  <c r="DI10" i="16"/>
  <c r="DD10" i="16"/>
  <c r="DF10" i="16"/>
  <c r="FA5" i="16" l="1"/>
  <c r="EZ5" i="16"/>
  <c r="DK21" i="16"/>
  <c r="DM21" i="16" s="1"/>
  <c r="DK9" i="16"/>
  <c r="DN9" i="16" s="1"/>
  <c r="EA19" i="16"/>
  <c r="ED19" i="16" s="1"/>
  <c r="DI22" i="16"/>
  <c r="DN24" i="16"/>
  <c r="DM24" i="16"/>
  <c r="DI16" i="16"/>
  <c r="DN23" i="16"/>
  <c r="DM23" i="16"/>
  <c r="DL11" i="16"/>
  <c r="DM11" i="16"/>
  <c r="DQ11" i="16" s="1"/>
  <c r="DN6" i="16"/>
  <c r="DM6" i="16"/>
  <c r="DJ16" i="16"/>
  <c r="DL23" i="16"/>
  <c r="DL15" i="16"/>
  <c r="DQ23" i="16"/>
  <c r="DN15" i="16"/>
  <c r="DK12" i="16"/>
  <c r="DM12" i="16" s="1"/>
  <c r="DL17" i="16"/>
  <c r="DS13" i="16"/>
  <c r="DN17" i="16"/>
  <c r="DL6" i="16"/>
  <c r="DR17" i="16"/>
  <c r="DQ17" i="16"/>
  <c r="DK8" i="16"/>
  <c r="DM8" i="16" s="1"/>
  <c r="DK10" i="16"/>
  <c r="DM10" i="16" s="1"/>
  <c r="DK18" i="16"/>
  <c r="DM18" i="16" s="1"/>
  <c r="DR15" i="16"/>
  <c r="DQ15" i="16"/>
  <c r="DS20" i="16"/>
  <c r="DU20" i="16" s="1"/>
  <c r="DI14" i="16"/>
  <c r="DJ14" i="16"/>
  <c r="DJ22" i="16"/>
  <c r="DK22" i="16" s="1"/>
  <c r="DM22" i="16" s="1"/>
  <c r="FF5" i="16" l="1"/>
  <c r="FE5" i="16"/>
  <c r="FG5" i="16" s="1"/>
  <c r="FI5" i="16" s="1"/>
  <c r="DL21" i="16"/>
  <c r="DN21" i="16"/>
  <c r="DM9" i="16"/>
  <c r="DR9" i="16" s="1"/>
  <c r="DL9" i="16"/>
  <c r="FJ5" i="16"/>
  <c r="FH5" i="16"/>
  <c r="EC19" i="16"/>
  <c r="EB19" i="16"/>
  <c r="DR11" i="16"/>
  <c r="DS11" i="16" s="1"/>
  <c r="DK16" i="16"/>
  <c r="DM16" i="16" s="1"/>
  <c r="DR24" i="16"/>
  <c r="DR6" i="16"/>
  <c r="DQ24" i="16"/>
  <c r="DV13" i="16"/>
  <c r="DU13" i="16"/>
  <c r="DR23" i="16"/>
  <c r="DS23" i="16" s="1"/>
  <c r="DU23" i="16" s="1"/>
  <c r="DQ6" i="16"/>
  <c r="DL12" i="16"/>
  <c r="DN12" i="16"/>
  <c r="DT13" i="16"/>
  <c r="DK14" i="16"/>
  <c r="DL22" i="16"/>
  <c r="DN22" i="16"/>
  <c r="DL8" i="16"/>
  <c r="DN8" i="16"/>
  <c r="DT20" i="16"/>
  <c r="DV20" i="16"/>
  <c r="DS17" i="16"/>
  <c r="DU17" i="16" s="1"/>
  <c r="DR21" i="16"/>
  <c r="DQ21" i="16"/>
  <c r="DL18" i="16"/>
  <c r="DN18" i="16"/>
  <c r="DS15" i="16"/>
  <c r="DU15" i="16" s="1"/>
  <c r="DL10" i="16"/>
  <c r="DQ12" i="16"/>
  <c r="DR12" i="16"/>
  <c r="DN10" i="16"/>
  <c r="EH19" i="16" l="1"/>
  <c r="EG19" i="16"/>
  <c r="DQ9" i="16"/>
  <c r="DS9" i="16" s="1"/>
  <c r="DU9" i="16" s="1"/>
  <c r="DS24" i="16"/>
  <c r="DU24" i="16" s="1"/>
  <c r="DN16" i="16"/>
  <c r="DQ16" i="16" s="1"/>
  <c r="DL16" i="16"/>
  <c r="DS6" i="16"/>
  <c r="DV6" i="16" s="1"/>
  <c r="DN14" i="16"/>
  <c r="DM14" i="16"/>
  <c r="DQ14" i="16" s="1"/>
  <c r="DV11" i="16"/>
  <c r="DU11" i="16"/>
  <c r="DT11" i="16"/>
  <c r="DV23" i="16"/>
  <c r="DT23" i="16"/>
  <c r="DL14" i="16"/>
  <c r="DZ23" i="16"/>
  <c r="DY23" i="16"/>
  <c r="DZ20" i="16"/>
  <c r="DY20" i="16"/>
  <c r="DZ13" i="16"/>
  <c r="DY13" i="16"/>
  <c r="DQ8" i="16"/>
  <c r="DR8" i="16"/>
  <c r="DS12" i="16"/>
  <c r="DU12" i="16" s="1"/>
  <c r="DR16" i="16"/>
  <c r="DR10" i="16"/>
  <c r="DQ10" i="16"/>
  <c r="DT17" i="16"/>
  <c r="DV17" i="16"/>
  <c r="DT15" i="16"/>
  <c r="DV15" i="16"/>
  <c r="DR18" i="16"/>
  <c r="DQ18" i="16"/>
  <c r="DS21" i="16"/>
  <c r="DU21" i="16" s="1"/>
  <c r="DQ22" i="16"/>
  <c r="DR22" i="16"/>
  <c r="EI19" i="16" l="1"/>
  <c r="EK19" i="16" s="1"/>
  <c r="DV24" i="16"/>
  <c r="DT24" i="16"/>
  <c r="EO19" i="16"/>
  <c r="DR14" i="16"/>
  <c r="DS14" i="16" s="1"/>
  <c r="DU14" i="16" s="1"/>
  <c r="EL19" i="16"/>
  <c r="EJ19" i="16"/>
  <c r="EA20" i="16"/>
  <c r="EC20" i="16" s="1"/>
  <c r="EA13" i="16"/>
  <c r="EC13" i="16" s="1"/>
  <c r="EA23" i="16"/>
  <c r="ED23" i="16" s="1"/>
  <c r="DT6" i="16"/>
  <c r="DU6" i="16"/>
  <c r="DZ11" i="16"/>
  <c r="DY11" i="16"/>
  <c r="DZ15" i="16"/>
  <c r="DY15" i="16"/>
  <c r="DS22" i="16"/>
  <c r="DZ17" i="16"/>
  <c r="DY17" i="16"/>
  <c r="DZ24" i="16"/>
  <c r="DY24" i="16"/>
  <c r="DS18" i="16"/>
  <c r="DS16" i="16"/>
  <c r="DS10" i="16"/>
  <c r="DU10" i="16" s="1"/>
  <c r="DT12" i="16"/>
  <c r="DV12" i="16"/>
  <c r="DT21" i="16"/>
  <c r="DV21" i="16"/>
  <c r="DV9" i="16"/>
  <c r="DT9" i="16"/>
  <c r="DS8" i="16"/>
  <c r="DU8" i="16" s="1"/>
  <c r="EP19" i="16" l="1"/>
  <c r="EQ19" i="16" s="1"/>
  <c r="ED20" i="16"/>
  <c r="EB13" i="16"/>
  <c r="ED13" i="16"/>
  <c r="EB20" i="16"/>
  <c r="EA11" i="16"/>
  <c r="ED11" i="16" s="1"/>
  <c r="EA17" i="16"/>
  <c r="ED17" i="16" s="1"/>
  <c r="EH13" i="16"/>
  <c r="EG13" i="16"/>
  <c r="EB23" i="16"/>
  <c r="EC23" i="16"/>
  <c r="EA24" i="16"/>
  <c r="EA15" i="16"/>
  <c r="EH20" i="16"/>
  <c r="EG20" i="16"/>
  <c r="DY6" i="16"/>
  <c r="DZ6" i="16"/>
  <c r="DV16" i="16"/>
  <c r="DU16" i="16"/>
  <c r="DT18" i="16"/>
  <c r="DU18" i="16"/>
  <c r="DV22" i="16"/>
  <c r="DU22" i="16"/>
  <c r="DV18" i="16"/>
  <c r="DZ10" i="16"/>
  <c r="DY10" i="16"/>
  <c r="DT22" i="16"/>
  <c r="DT16" i="16"/>
  <c r="DV10" i="16"/>
  <c r="DZ9" i="16"/>
  <c r="DY9" i="16"/>
  <c r="DZ12" i="16"/>
  <c r="DY12" i="16"/>
  <c r="DT10" i="16"/>
  <c r="DZ21" i="16"/>
  <c r="DY21" i="16"/>
  <c r="DT8" i="16"/>
  <c r="DV8" i="16"/>
  <c r="DT14" i="16"/>
  <c r="DV14" i="16"/>
  <c r="ET19" i="16" l="1"/>
  <c r="ES19" i="16"/>
  <c r="ER19" i="16"/>
  <c r="EX19" i="16"/>
  <c r="EW19" i="16"/>
  <c r="EY19" i="16" s="1"/>
  <c r="EI20" i="16"/>
  <c r="EK20" i="16" s="1"/>
  <c r="EC17" i="16"/>
  <c r="EG17" i="16" s="1"/>
  <c r="EI13" i="16"/>
  <c r="EL13" i="16" s="1"/>
  <c r="EB17" i="16"/>
  <c r="EC11" i="16"/>
  <c r="EB11" i="16"/>
  <c r="EA12" i="16"/>
  <c r="EC12" i="16" s="1"/>
  <c r="DZ22" i="16"/>
  <c r="EA21" i="16"/>
  <c r="EB21" i="16" s="1"/>
  <c r="EA9" i="16"/>
  <c r="EB9" i="16" s="1"/>
  <c r="ED15" i="16"/>
  <c r="EB15" i="16"/>
  <c r="EC15" i="16"/>
  <c r="EB24" i="16"/>
  <c r="EC24" i="16"/>
  <c r="ED24" i="16"/>
  <c r="EH23" i="16"/>
  <c r="EG23" i="16"/>
  <c r="EA10" i="16"/>
  <c r="ED10" i="16" s="1"/>
  <c r="DY22" i="16"/>
  <c r="EA6" i="16"/>
  <c r="ED6" i="16" s="1"/>
  <c r="DZ18" i="16"/>
  <c r="DY18" i="16"/>
  <c r="DZ16" i="16"/>
  <c r="DY16" i="16"/>
  <c r="DZ14" i="16"/>
  <c r="DY14" i="16"/>
  <c r="DZ8" i="16"/>
  <c r="DY8" i="16"/>
  <c r="FB19" i="16" l="1"/>
  <c r="EZ19" i="16"/>
  <c r="FA19" i="16"/>
  <c r="EO20" i="16"/>
  <c r="EH17" i="16"/>
  <c r="EG11" i="16"/>
  <c r="EP20" i="16"/>
  <c r="EC21" i="16"/>
  <c r="ED21" i="16"/>
  <c r="EJ20" i="16"/>
  <c r="EL20" i="16"/>
  <c r="EK13" i="16"/>
  <c r="EJ13" i="16"/>
  <c r="EB12" i="16"/>
  <c r="EH11" i="16"/>
  <c r="EC9" i="16"/>
  <c r="ED12" i="16"/>
  <c r="EI23" i="16"/>
  <c r="ED9" i="16"/>
  <c r="EA22" i="16"/>
  <c r="EB22" i="16" s="1"/>
  <c r="EA14" i="16"/>
  <c r="EH15" i="16"/>
  <c r="EG15" i="16"/>
  <c r="EA8" i="16"/>
  <c r="EA16" i="16"/>
  <c r="EA18" i="16"/>
  <c r="EB10" i="16"/>
  <c r="EC10" i="16"/>
  <c r="EH12" i="16"/>
  <c r="EG12" i="16"/>
  <c r="EH24" i="16"/>
  <c r="EG24" i="16"/>
  <c r="EB6" i="16"/>
  <c r="EC6" i="16"/>
  <c r="EQ20" i="16" l="1"/>
  <c r="ET20" i="16" s="1"/>
  <c r="FE19" i="16"/>
  <c r="FF19" i="16"/>
  <c r="EI17" i="16"/>
  <c r="EJ17" i="16" s="1"/>
  <c r="EH9" i="16"/>
  <c r="EH21" i="16"/>
  <c r="EI11" i="16"/>
  <c r="EL11" i="16" s="1"/>
  <c r="EG9" i="16"/>
  <c r="EG21" i="16"/>
  <c r="EP13" i="16"/>
  <c r="EO13" i="16"/>
  <c r="EQ13" i="16" s="1"/>
  <c r="EI24" i="16"/>
  <c r="EJ24" i="16" s="1"/>
  <c r="EI12" i="16"/>
  <c r="EK12" i="16" s="1"/>
  <c r="EK17" i="16"/>
  <c r="ED22" i="16"/>
  <c r="EC22" i="16"/>
  <c r="EJ23" i="16"/>
  <c r="EL23" i="16"/>
  <c r="EK23" i="16"/>
  <c r="EI15" i="16"/>
  <c r="EH6" i="16"/>
  <c r="EB18" i="16"/>
  <c r="EC18" i="16"/>
  <c r="ED18" i="16"/>
  <c r="EB16" i="16"/>
  <c r="ED16" i="16"/>
  <c r="EC16" i="16"/>
  <c r="EH10" i="16"/>
  <c r="EG10" i="16"/>
  <c r="EB8" i="16"/>
  <c r="EC8" i="16"/>
  <c r="ED8" i="16"/>
  <c r="EG6" i="16"/>
  <c r="EB14" i="16"/>
  <c r="EC14" i="16"/>
  <c r="ED14" i="16"/>
  <c r="EL17" i="16" l="1"/>
  <c r="ET13" i="16"/>
  <c r="ER13" i="16"/>
  <c r="ES13" i="16"/>
  <c r="ER20" i="16"/>
  <c r="ES20" i="16"/>
  <c r="FG19" i="16"/>
  <c r="EK11" i="16"/>
  <c r="EP11" i="16" s="1"/>
  <c r="EJ11" i="16"/>
  <c r="EP17" i="16"/>
  <c r="EP12" i="16"/>
  <c r="EI9" i="16"/>
  <c r="EJ9" i="16" s="1"/>
  <c r="EH22" i="16"/>
  <c r="EI22" i="16" s="1"/>
  <c r="EJ22" i="16" s="1"/>
  <c r="EI21" i="16"/>
  <c r="EG22" i="16"/>
  <c r="EK24" i="16"/>
  <c r="EL24" i="16"/>
  <c r="EO17" i="16"/>
  <c r="EL12" i="16"/>
  <c r="EI10" i="16"/>
  <c r="EL10" i="16" s="1"/>
  <c r="EO12" i="16"/>
  <c r="EJ12" i="16"/>
  <c r="EJ21" i="16"/>
  <c r="EL21" i="16"/>
  <c r="EK21" i="16"/>
  <c r="EO24" i="16"/>
  <c r="EP24" i="16"/>
  <c r="EJ15" i="16"/>
  <c r="EL15" i="16"/>
  <c r="EK15" i="16"/>
  <c r="EO23" i="16"/>
  <c r="EP23" i="16"/>
  <c r="EI6" i="16"/>
  <c r="EK6" i="16" s="1"/>
  <c r="EH14" i="16"/>
  <c r="EG14" i="16"/>
  <c r="EH8" i="16"/>
  <c r="EG8" i="16"/>
  <c r="EH16" i="16"/>
  <c r="EG16" i="16"/>
  <c r="EH18" i="16"/>
  <c r="EG18" i="16"/>
  <c r="EQ24" i="16" l="1"/>
  <c r="ER24" i="16" s="1"/>
  <c r="ES24" i="16"/>
  <c r="EQ23" i="16"/>
  <c r="EQ12" i="16"/>
  <c r="ER12" i="16" s="1"/>
  <c r="EX13" i="16"/>
  <c r="EW13" i="16"/>
  <c r="EX20" i="16"/>
  <c r="EW20" i="16"/>
  <c r="EY20" i="16" s="1"/>
  <c r="FA20" i="16" s="1"/>
  <c r="EQ17" i="16"/>
  <c r="ES12" i="16"/>
  <c r="EW12" i="16" s="1"/>
  <c r="FH19" i="16"/>
  <c r="FI19" i="16"/>
  <c r="FJ19" i="16"/>
  <c r="EO11" i="16"/>
  <c r="EQ11" i="16" s="1"/>
  <c r="ES11" i="16" s="1"/>
  <c r="EK9" i="16"/>
  <c r="EL9" i="16"/>
  <c r="EL22" i="16"/>
  <c r="EX24" i="16"/>
  <c r="EW24" i="16"/>
  <c r="EY24" i="16" s="1"/>
  <c r="EK22" i="16"/>
  <c r="EK10" i="16"/>
  <c r="EJ10" i="16"/>
  <c r="EI8" i="16"/>
  <c r="EJ8" i="16" s="1"/>
  <c r="EI16" i="16"/>
  <c r="EJ16" i="16" s="1"/>
  <c r="EO22" i="16"/>
  <c r="EI18" i="16"/>
  <c r="EJ18" i="16" s="1"/>
  <c r="EI14" i="16"/>
  <c r="EP15" i="16"/>
  <c r="EO15" i="16"/>
  <c r="EQ15" i="16" s="1"/>
  <c r="ER15" i="16" s="1"/>
  <c r="EP21" i="16"/>
  <c r="EO21" i="16"/>
  <c r="EQ21" i="16" s="1"/>
  <c r="ES21" i="16" s="1"/>
  <c r="EL6" i="16"/>
  <c r="EJ6" i="16"/>
  <c r="ER23" i="16" l="1"/>
  <c r="ES23" i="16"/>
  <c r="ET23" i="16"/>
  <c r="ET21" i="16"/>
  <c r="ET24" i="16"/>
  <c r="FB24" i="16" s="1"/>
  <c r="EP22" i="16"/>
  <c r="EQ22" i="16" s="1"/>
  <c r="ER21" i="16"/>
  <c r="ET12" i="16"/>
  <c r="EX12" i="16"/>
  <c r="EY12" i="16" s="1"/>
  <c r="EY13" i="16"/>
  <c r="EX11" i="16"/>
  <c r="EW11" i="16"/>
  <c r="FF20" i="16"/>
  <c r="FE20" i="16"/>
  <c r="ER17" i="16"/>
  <c r="ET17" i="16"/>
  <c r="ES17" i="16"/>
  <c r="ET11" i="16"/>
  <c r="ER11" i="16"/>
  <c r="EZ20" i="16"/>
  <c r="FB20" i="16"/>
  <c r="ET15" i="16"/>
  <c r="ES15" i="16"/>
  <c r="FA24" i="16"/>
  <c r="EO9" i="16"/>
  <c r="EP9" i="16"/>
  <c r="EO10" i="16"/>
  <c r="EX21" i="16"/>
  <c r="EW21" i="16"/>
  <c r="EY21" i="16" s="1"/>
  <c r="EP10" i="16"/>
  <c r="EK18" i="16"/>
  <c r="EL18" i="16"/>
  <c r="EL16" i="16"/>
  <c r="EK16" i="16"/>
  <c r="EK8" i="16"/>
  <c r="EL8" i="16"/>
  <c r="EZ24" i="16"/>
  <c r="EJ14" i="16"/>
  <c r="EL14" i="16"/>
  <c r="EK14" i="16"/>
  <c r="EP6" i="16"/>
  <c r="EO6" i="16"/>
  <c r="EQ6" i="16" s="1"/>
  <c r="ET6" i="16" s="1"/>
  <c r="ER22" i="16" l="1"/>
  <c r="ET22" i="16"/>
  <c r="ES22" i="16"/>
  <c r="EY11" i="16"/>
  <c r="FB21" i="16"/>
  <c r="EX23" i="16"/>
  <c r="EW23" i="16"/>
  <c r="EY23" i="16" s="1"/>
  <c r="EZ23" i="16" s="1"/>
  <c r="FB12" i="16"/>
  <c r="EZ12" i="16"/>
  <c r="FA12" i="16"/>
  <c r="FE12" i="16" s="1"/>
  <c r="FG20" i="16"/>
  <c r="FJ20" i="16" s="1"/>
  <c r="EQ10" i="16"/>
  <c r="ES10" i="16" s="1"/>
  <c r="EW10" i="16" s="1"/>
  <c r="FB11" i="16"/>
  <c r="EZ13" i="16"/>
  <c r="FB13" i="16"/>
  <c r="FA13" i="16"/>
  <c r="EX15" i="16"/>
  <c r="EW15" i="16"/>
  <c r="EX17" i="16"/>
  <c r="EW17" i="16"/>
  <c r="EQ9" i="16"/>
  <c r="ER6" i="16"/>
  <c r="ES6" i="16"/>
  <c r="FA21" i="16"/>
  <c r="FE21" i="16" s="1"/>
  <c r="EZ21" i="16"/>
  <c r="EX10" i="16"/>
  <c r="EO18" i="16"/>
  <c r="FF12" i="16"/>
  <c r="FG12" i="16" s="1"/>
  <c r="FH12" i="16" s="1"/>
  <c r="AE25" i="18" s="1"/>
  <c r="EO16" i="16"/>
  <c r="EQ16" i="16" s="1"/>
  <c r="ER16" i="16" s="1"/>
  <c r="EO8" i="16"/>
  <c r="EP8" i="16"/>
  <c r="EP18" i="16"/>
  <c r="EP16" i="16"/>
  <c r="EO14" i="16"/>
  <c r="EP14" i="16"/>
  <c r="FE24" i="16"/>
  <c r="FF24" i="16"/>
  <c r="EY17" i="16" l="1"/>
  <c r="EY10" i="16"/>
  <c r="EZ10" i="16" s="1"/>
  <c r="FB23" i="16"/>
  <c r="EY15" i="16"/>
  <c r="EZ11" i="16"/>
  <c r="FA11" i="16"/>
  <c r="FI20" i="16"/>
  <c r="EX22" i="16"/>
  <c r="EW22" i="16"/>
  <c r="FH20" i="16"/>
  <c r="FA23" i="16"/>
  <c r="ET10" i="16"/>
  <c r="FB10" i="16" s="1"/>
  <c r="ER10" i="16"/>
  <c r="EZ15" i="16"/>
  <c r="FF13" i="16"/>
  <c r="FE13" i="16"/>
  <c r="EQ18" i="16"/>
  <c r="EQ14" i="16"/>
  <c r="ER9" i="16"/>
  <c r="ET9" i="16"/>
  <c r="ES9" i="16"/>
  <c r="FA17" i="16"/>
  <c r="EQ8" i="16"/>
  <c r="ES16" i="16"/>
  <c r="EW16" i="16" s="1"/>
  <c r="EW6" i="16"/>
  <c r="EX6" i="16"/>
  <c r="ET16" i="16"/>
  <c r="FA10" i="16"/>
  <c r="FF10" i="16" s="1"/>
  <c r="T25" i="18"/>
  <c r="AA25" i="18" s="1"/>
  <c r="FJ12" i="16"/>
  <c r="AI25" i="18" s="1"/>
  <c r="FI12" i="16"/>
  <c r="EX16" i="16"/>
  <c r="FF21" i="16"/>
  <c r="FG21" i="16"/>
  <c r="FJ21" i="16" s="1"/>
  <c r="FG24" i="16"/>
  <c r="FE11" i="16" l="1"/>
  <c r="FG11" i="16" s="1"/>
  <c r="T24" i="18" s="1"/>
  <c r="AA24" i="18" s="1"/>
  <c r="FF11" i="16"/>
  <c r="FF23" i="16"/>
  <c r="FE23" i="16"/>
  <c r="FB15" i="16"/>
  <c r="FA15" i="16"/>
  <c r="FE10" i="16"/>
  <c r="FG13" i="16"/>
  <c r="FI13" i="16" s="1"/>
  <c r="EY22" i="16"/>
  <c r="EZ17" i="16"/>
  <c r="FB17" i="16"/>
  <c r="T26" i="18"/>
  <c r="AA26" i="18" s="1"/>
  <c r="ER8" i="16"/>
  <c r="ES8" i="16"/>
  <c r="ET8" i="16"/>
  <c r="FF17" i="16"/>
  <c r="FE17" i="16"/>
  <c r="EX9" i="16"/>
  <c r="EW9" i="16"/>
  <c r="EY6" i="16"/>
  <c r="ER14" i="16"/>
  <c r="ES14" i="16"/>
  <c r="ET14" i="16"/>
  <c r="EY16" i="16"/>
  <c r="EZ16" i="16" s="1"/>
  <c r="ER18" i="16"/>
  <c r="ET18" i="16"/>
  <c r="ES18" i="16"/>
  <c r="FG10" i="16"/>
  <c r="FI10" i="16" s="1"/>
  <c r="FI21" i="16"/>
  <c r="FH21" i="16"/>
  <c r="FH11" i="16"/>
  <c r="AE24" i="18" s="1"/>
  <c r="FJ11" i="16"/>
  <c r="AI24" i="18" s="1"/>
  <c r="FI11" i="16"/>
  <c r="FH24" i="16"/>
  <c r="FI24" i="16"/>
  <c r="FJ24" i="16"/>
  <c r="FJ13" i="16" l="1"/>
  <c r="AI26" i="18" s="1"/>
  <c r="EY9" i="16"/>
  <c r="EZ9" i="16" s="1"/>
  <c r="FH13" i="16"/>
  <c r="AE26" i="18" s="1"/>
  <c r="FF15" i="16"/>
  <c r="FE15" i="16"/>
  <c r="FG15" i="16" s="1"/>
  <c r="FH15" i="16" s="1"/>
  <c r="FG23" i="16"/>
  <c r="FA22" i="16"/>
  <c r="EZ22" i="16"/>
  <c r="FB22" i="16"/>
  <c r="FA16" i="16"/>
  <c r="FE16" i="16" s="1"/>
  <c r="FG17" i="16"/>
  <c r="FH17" i="16" s="1"/>
  <c r="FB16" i="16"/>
  <c r="FA9" i="16"/>
  <c r="FI17" i="16"/>
  <c r="EX14" i="16"/>
  <c r="EW14" i="16"/>
  <c r="FF16" i="16"/>
  <c r="EX18" i="16"/>
  <c r="EW18" i="16"/>
  <c r="FB6" i="16"/>
  <c r="FA6" i="16"/>
  <c r="EZ6" i="16"/>
  <c r="EW8" i="16"/>
  <c r="EY8" i="16" s="1"/>
  <c r="EX8" i="16"/>
  <c r="FB9" i="16"/>
  <c r="FH10" i="16"/>
  <c r="AE23" i="18" s="1"/>
  <c r="T23" i="18"/>
  <c r="AA23" i="18" s="1"/>
  <c r="FJ15" i="16"/>
  <c r="FJ10" i="16"/>
  <c r="AI23" i="18" s="1"/>
  <c r="FI15" i="16"/>
  <c r="FG16" i="16"/>
  <c r="P20" i="18"/>
  <c r="O7" i="16"/>
  <c r="FJ17" i="16" l="1"/>
  <c r="FF22" i="16"/>
  <c r="FE22" i="16"/>
  <c r="FG22" i="16" s="1"/>
  <c r="FH22" i="16" s="1"/>
  <c r="FI23" i="16"/>
  <c r="FH23" i="16"/>
  <c r="FJ23" i="16"/>
  <c r="FJ22" i="16"/>
  <c r="EY18" i="16"/>
  <c r="EY14" i="16"/>
  <c r="FB14" i="16" s="1"/>
  <c r="FE6" i="16"/>
  <c r="FF6" i="16"/>
  <c r="EZ8" i="16"/>
  <c r="FA8" i="16"/>
  <c r="EZ18" i="16"/>
  <c r="FA18" i="16"/>
  <c r="FB18" i="16"/>
  <c r="FB8" i="16"/>
  <c r="FF9" i="16"/>
  <c r="FE9" i="16"/>
  <c r="FA14" i="16"/>
  <c r="EZ14" i="16"/>
  <c r="EN7" i="16"/>
  <c r="EV7" i="16"/>
  <c r="FI16" i="16"/>
  <c r="FH16" i="16"/>
  <c r="FJ16" i="16"/>
  <c r="EF7" i="16"/>
  <c r="FD7" i="16"/>
  <c r="CR7" i="16"/>
  <c r="DP7" i="16"/>
  <c r="BD7" i="16"/>
  <c r="CZ7" i="16"/>
  <c r="DH7" i="16"/>
  <c r="CJ7" i="16"/>
  <c r="DX7" i="16"/>
  <c r="BL7" i="16"/>
  <c r="AN7" i="16"/>
  <c r="AP7" i="16" s="1"/>
  <c r="AQ7" i="16" s="1"/>
  <c r="BT7" i="16"/>
  <c r="CB7" i="16"/>
  <c r="Q20" i="18"/>
  <c r="AV7" i="16"/>
  <c r="FG9" i="16" l="1"/>
  <c r="FI22" i="16"/>
  <c r="FF18" i="16"/>
  <c r="FE18" i="16"/>
  <c r="FG18" i="16" s="1"/>
  <c r="FF14" i="16"/>
  <c r="FE14" i="16"/>
  <c r="FG14" i="16" s="1"/>
  <c r="FH14" i="16" s="1"/>
  <c r="AK27" i="18" s="1"/>
  <c r="FF8" i="16"/>
  <c r="FE8" i="16"/>
  <c r="FG8" i="16" s="1"/>
  <c r="FH9" i="16"/>
  <c r="AE22" i="18" s="1"/>
  <c r="T22" i="18"/>
  <c r="AA22" i="18" s="1"/>
  <c r="FG6" i="16"/>
  <c r="AS7" i="16"/>
  <c r="AR7" i="16"/>
  <c r="AR25" i="16" s="1"/>
  <c r="AT7" i="16"/>
  <c r="FJ9" i="16" l="1"/>
  <c r="AI22" i="18" s="1"/>
  <c r="FI9" i="16"/>
  <c r="T21" i="18"/>
  <c r="AA21" i="18" s="1"/>
  <c r="FI8" i="16"/>
  <c r="FJ8" i="16"/>
  <c r="AI21" i="18" s="1"/>
  <c r="FH8" i="16"/>
  <c r="AE21" i="18" s="1"/>
  <c r="FI14" i="16"/>
  <c r="FJ18" i="16"/>
  <c r="FH18" i="16"/>
  <c r="FJ14" i="16"/>
  <c r="FI6" i="16"/>
  <c r="T19" i="18"/>
  <c r="AA19" i="18" s="1"/>
  <c r="FH6" i="16"/>
  <c r="AE19" i="18" s="1"/>
  <c r="FJ6" i="16"/>
  <c r="AI19" i="18" s="1"/>
  <c r="FI18" i="16"/>
  <c r="AX7" i="16"/>
  <c r="AW7" i="16"/>
  <c r="AY7" i="16" l="1"/>
  <c r="AZ7" i="16" s="1"/>
  <c r="AZ25" i="16" s="1"/>
  <c r="BA7" i="16"/>
  <c r="BB7" i="16"/>
  <c r="BE7" i="16" l="1"/>
  <c r="BF7" i="16"/>
  <c r="BG7" i="16" l="1"/>
  <c r="BI7" i="16" s="1"/>
  <c r="BJ7" i="16" l="1"/>
  <c r="BH7" i="16"/>
  <c r="BH25" i="16" s="1"/>
  <c r="BM7" i="16"/>
  <c r="BN7" i="16"/>
  <c r="BO7" i="16" l="1"/>
  <c r="BQ7" i="16" s="1"/>
  <c r="BV7" i="16" s="1"/>
  <c r="BR7" i="16" l="1"/>
  <c r="BP7" i="16"/>
  <c r="BO25" i="16" s="1"/>
  <c r="BU7" i="16"/>
  <c r="BW7" i="16" s="1"/>
  <c r="BY7" i="16" s="1"/>
  <c r="CD7" i="16" s="1"/>
  <c r="BZ7" i="16" l="1"/>
  <c r="CC7" i="16"/>
  <c r="CE7" i="16" s="1"/>
  <c r="BX7" i="16"/>
  <c r="BW25" i="16" s="1"/>
  <c r="CH7" i="16" l="1"/>
  <c r="CF7" i="16"/>
  <c r="CE25" i="16" s="1"/>
  <c r="CG7" i="16"/>
  <c r="CL7" i="16" l="1"/>
  <c r="CK7" i="16"/>
  <c r="CM7" i="16" l="1"/>
  <c r="CO7" i="16" s="1"/>
  <c r="CP7" i="16" l="1"/>
  <c r="CN7" i="16"/>
  <c r="CM25" i="16" s="1"/>
  <c r="CT7" i="16"/>
  <c r="CS7" i="16"/>
  <c r="CU7" i="16" l="1"/>
  <c r="CV7" i="16" s="1"/>
  <c r="CU25" i="16" s="1"/>
  <c r="CX7" i="16" l="1"/>
  <c r="CW7" i="16"/>
  <c r="DA7" i="16" s="1"/>
  <c r="DB7" i="16" l="1"/>
  <c r="DC7" i="16" s="1"/>
  <c r="DD7" i="16" l="1"/>
  <c r="DC25" i="16" s="1"/>
  <c r="DF7" i="16"/>
  <c r="DE7" i="16"/>
  <c r="DJ7" i="16" l="1"/>
  <c r="DI7" i="16"/>
  <c r="DK7" i="16" l="1"/>
  <c r="DL7" i="16" s="1"/>
  <c r="DK25" i="16" s="1"/>
  <c r="DN7" i="16" l="1"/>
  <c r="DM7" i="16"/>
  <c r="DR7" i="16" s="1"/>
  <c r="DQ7" i="16" l="1"/>
  <c r="DS7" i="16" s="1"/>
  <c r="DT7" i="16" l="1"/>
  <c r="DS25" i="16" s="1"/>
  <c r="DU7" i="16"/>
  <c r="DV7" i="16"/>
  <c r="DZ7" i="16" l="1"/>
  <c r="DY7" i="16"/>
  <c r="EA7" i="16" l="1"/>
  <c r="EB7" i="16" s="1"/>
  <c r="EA25" i="16" s="1"/>
  <c r="EC7" i="16" l="1"/>
  <c r="ED7" i="16"/>
  <c r="EG7" i="16"/>
  <c r="EH7" i="16" l="1"/>
  <c r="EI7" i="16" l="1"/>
  <c r="EJ7" i="16" s="1"/>
  <c r="EI25" i="16" s="1"/>
  <c r="EK7" i="16"/>
  <c r="EO7" i="16" s="1"/>
  <c r="EL7" i="16"/>
  <c r="EP7" i="16" l="1"/>
  <c r="EQ7" i="16" s="1"/>
  <c r="ER7" i="16" l="1"/>
  <c r="EQ25" i="16" s="1"/>
  <c r="ET7" i="16"/>
  <c r="ES7" i="16"/>
  <c r="EX7" i="16" l="1"/>
  <c r="EW7" i="16"/>
  <c r="EY7" i="16" s="1"/>
  <c r="FB7" i="16" s="1"/>
  <c r="EZ7" i="16" l="1"/>
  <c r="EY25" i="16" s="1"/>
  <c r="FA7" i="16"/>
  <c r="FE7" i="16" l="1"/>
  <c r="FF7" i="16"/>
  <c r="FG7" i="16" l="1"/>
  <c r="FH7" i="16" l="1"/>
  <c r="FJ7" i="16"/>
  <c r="T27" i="18"/>
  <c r="AA27" i="18" s="1"/>
  <c r="FI7" i="16"/>
  <c r="T20" i="18"/>
  <c r="AA20" i="18" s="1"/>
  <c r="AI27" i="18" l="1"/>
  <c r="AI20" i="18"/>
  <c r="FG25" i="16"/>
  <c r="AE20" i="18"/>
  <c r="AE27" i="18" l="1"/>
  <c r="Q12" i="2"/>
  <c r="F25" i="17" l="1"/>
  <c r="L31" i="17" s="1"/>
  <c r="L32" i="17" s="1"/>
  <c r="L34" i="17" s="1"/>
  <c r="Q26" i="2"/>
  <c r="Q27" i="2" s="1"/>
</calcChain>
</file>

<file path=xl/sharedStrings.xml><?xml version="1.0" encoding="utf-8"?>
<sst xmlns="http://schemas.openxmlformats.org/spreadsheetml/2006/main" count="1313" uniqueCount="492">
  <si>
    <t>摘要</t>
    <rPh sb="0" eb="2">
      <t>テキヨウ</t>
    </rPh>
    <phoneticPr fontId="2"/>
  </si>
  <si>
    <t>収入</t>
    <rPh sb="0" eb="2">
      <t>シュウニュウ</t>
    </rPh>
    <phoneticPr fontId="2"/>
  </si>
  <si>
    <t>経　　費</t>
    <rPh sb="0" eb="1">
      <t>キョウ</t>
    </rPh>
    <rPh sb="3" eb="4">
      <t>ヒ</t>
    </rPh>
    <phoneticPr fontId="2"/>
  </si>
  <si>
    <t>経　　費（その他の経費）</t>
    <rPh sb="0" eb="1">
      <t>キョウ</t>
    </rPh>
    <rPh sb="3" eb="4">
      <t>ヒ</t>
    </rPh>
    <rPh sb="7" eb="8">
      <t>タ</t>
    </rPh>
    <rPh sb="9" eb="11">
      <t>ケイヒ</t>
    </rPh>
    <phoneticPr fontId="2"/>
  </si>
  <si>
    <t>①</t>
  </si>
  <si>
    <t>②</t>
  </si>
  <si>
    <t>⑧</t>
  </si>
  <si>
    <t>⑨</t>
  </si>
  <si>
    <t>イ</t>
  </si>
  <si>
    <t>ロ</t>
  </si>
  <si>
    <t>ニ</t>
  </si>
  <si>
    <t>ヘ</t>
  </si>
  <si>
    <t>ト</t>
  </si>
  <si>
    <t>チ</t>
  </si>
  <si>
    <t>リ</t>
  </si>
  <si>
    <t>ヌ</t>
  </si>
  <si>
    <t>ル</t>
  </si>
  <si>
    <t>ヲ</t>
  </si>
  <si>
    <t>ワ</t>
  </si>
  <si>
    <t>販売金額</t>
    <rPh sb="0" eb="2">
      <t>ハンバイ</t>
    </rPh>
    <rPh sb="2" eb="4">
      <t>キンガク</t>
    </rPh>
    <phoneticPr fontId="2"/>
  </si>
  <si>
    <t>家事消費</t>
    <rPh sb="0" eb="2">
      <t>カジ</t>
    </rPh>
    <rPh sb="2" eb="4">
      <t>ショウヒ</t>
    </rPh>
    <phoneticPr fontId="2"/>
  </si>
  <si>
    <t>雇人費</t>
  </si>
  <si>
    <t>小作料・賃借料</t>
  </si>
  <si>
    <t>租税公課</t>
  </si>
  <si>
    <t>種苗費</t>
    <rPh sb="0" eb="2">
      <t>シュビョウ</t>
    </rPh>
    <rPh sb="2" eb="3">
      <t>ヒ</t>
    </rPh>
    <phoneticPr fontId="2"/>
  </si>
  <si>
    <t>肥料費</t>
    <rPh sb="0" eb="2">
      <t>ヒリョウ</t>
    </rPh>
    <rPh sb="2" eb="3">
      <t>ヒ</t>
    </rPh>
    <phoneticPr fontId="2"/>
  </si>
  <si>
    <t>農具費</t>
    <rPh sb="0" eb="2">
      <t>ノウグ</t>
    </rPh>
    <rPh sb="2" eb="3">
      <t>ヒ</t>
    </rPh>
    <phoneticPr fontId="2"/>
  </si>
  <si>
    <t>農薬衛生費</t>
    <rPh sb="0" eb="2">
      <t>ノウヤク</t>
    </rPh>
    <rPh sb="2" eb="5">
      <t>エイセイヒ</t>
    </rPh>
    <phoneticPr fontId="2"/>
  </si>
  <si>
    <t>諸材料費</t>
    <rPh sb="0" eb="1">
      <t>ショ</t>
    </rPh>
    <rPh sb="1" eb="4">
      <t>ザイリョウヒ</t>
    </rPh>
    <phoneticPr fontId="2"/>
  </si>
  <si>
    <t>修繕費</t>
    <rPh sb="0" eb="3">
      <t>シュウゼンヒ</t>
    </rPh>
    <phoneticPr fontId="2"/>
  </si>
  <si>
    <t>動力光熱費</t>
    <rPh sb="0" eb="2">
      <t>ドウリョク</t>
    </rPh>
    <rPh sb="2" eb="5">
      <t>コウネツヒ</t>
    </rPh>
    <phoneticPr fontId="2"/>
  </si>
  <si>
    <t>作業用衣料費</t>
    <rPh sb="0" eb="3">
      <t>サギョウヨウ</t>
    </rPh>
    <rPh sb="3" eb="5">
      <t>イリョウ</t>
    </rPh>
    <rPh sb="5" eb="6">
      <t>ヒ</t>
    </rPh>
    <phoneticPr fontId="2"/>
  </si>
  <si>
    <t>農業共済掛金</t>
    <rPh sb="0" eb="2">
      <t>ノウギョウ</t>
    </rPh>
    <rPh sb="2" eb="4">
      <t>キョウサイ</t>
    </rPh>
    <rPh sb="4" eb="6">
      <t>カケキン</t>
    </rPh>
    <phoneticPr fontId="2"/>
  </si>
  <si>
    <t>荷造運賃手数料</t>
    <rPh sb="0" eb="2">
      <t>ニヅク</t>
    </rPh>
    <rPh sb="2" eb="4">
      <t>ウンチン</t>
    </rPh>
    <rPh sb="4" eb="7">
      <t>テスウリョウ</t>
    </rPh>
    <phoneticPr fontId="2"/>
  </si>
  <si>
    <t>③</t>
    <phoneticPr fontId="5"/>
  </si>
  <si>
    <t>④</t>
    <phoneticPr fontId="5"/>
  </si>
  <si>
    <t>小計</t>
    <rPh sb="0" eb="2">
      <t>ショウケイ</t>
    </rPh>
    <phoneticPr fontId="5"/>
  </si>
  <si>
    <t>ツ</t>
    <phoneticPr fontId="5"/>
  </si>
  <si>
    <t>雑費</t>
    <rPh sb="0" eb="2">
      <t>ザッピ</t>
    </rPh>
    <phoneticPr fontId="5"/>
  </si>
  <si>
    <t>⑬</t>
    <phoneticPr fontId="5"/>
  </si>
  <si>
    <t>雑収入</t>
    <rPh sb="0" eb="3">
      <t>ザツシュウニュウ</t>
    </rPh>
    <phoneticPr fontId="5"/>
  </si>
  <si>
    <t>合計</t>
    <rPh sb="0" eb="2">
      <t>ゴウケイ</t>
    </rPh>
    <phoneticPr fontId="5"/>
  </si>
  <si>
    <t>月 日</t>
    <rPh sb="0" eb="1">
      <t>ツキ</t>
    </rPh>
    <rPh sb="2" eb="3">
      <t>ヒ</t>
    </rPh>
    <phoneticPr fontId="2"/>
  </si>
  <si>
    <t>カ</t>
    <phoneticPr fontId="5"/>
  </si>
  <si>
    <t>土地改良費</t>
    <rPh sb="0" eb="2">
      <t>トチ</t>
    </rPh>
    <rPh sb="2" eb="4">
      <t>カイリョウ</t>
    </rPh>
    <rPh sb="4" eb="5">
      <t>ヒ</t>
    </rPh>
    <phoneticPr fontId="5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</si>
  <si>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</si>
  <si>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</si>
  <si>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</si>
  <si>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</si>
  <si>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</si>
  <si>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</si>
  <si>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</si>
  <si>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</si>
  <si>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</si>
  <si>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</si>
  <si>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</si>
  <si>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</si>
  <si>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合計</t>
    <rPh sb="0" eb="2">
      <t>ゴウケイ</t>
    </rPh>
    <phoneticPr fontId="2"/>
  </si>
  <si>
    <t>収   入</t>
    <rPh sb="0" eb="5">
      <t>シュウニュウ</t>
    </rPh>
    <phoneticPr fontId="2"/>
  </si>
  <si>
    <t>①</t>
    <phoneticPr fontId="2"/>
  </si>
  <si>
    <t>②</t>
    <phoneticPr fontId="2"/>
  </si>
  <si>
    <t>雑収入</t>
    <rPh sb="0" eb="1">
      <t>ザツ</t>
    </rPh>
    <rPh sb="1" eb="3">
      <t>シュウニュウ</t>
    </rPh>
    <phoneticPr fontId="2"/>
  </si>
  <si>
    <t>③</t>
    <phoneticPr fontId="2"/>
  </si>
  <si>
    <t>計</t>
    <rPh sb="0" eb="1">
      <t>ケイ</t>
    </rPh>
    <phoneticPr fontId="2"/>
  </si>
  <si>
    <t>④</t>
    <phoneticPr fontId="2"/>
  </si>
  <si>
    <t>支           出</t>
    <rPh sb="0" eb="13">
      <t>シシュツ</t>
    </rPh>
    <phoneticPr fontId="2"/>
  </si>
  <si>
    <t>雇人費</t>
    <rPh sb="0" eb="1">
      <t>ヤト</t>
    </rPh>
    <rPh sb="1" eb="3">
      <t>ヨウニンヒ</t>
    </rPh>
    <phoneticPr fontId="2"/>
  </si>
  <si>
    <t>⑧</t>
    <phoneticPr fontId="2"/>
  </si>
  <si>
    <t>⑧</t>
    <phoneticPr fontId="2"/>
  </si>
  <si>
    <t>小作料・ 賃借料</t>
    <rPh sb="0" eb="3">
      <t>コサクリョウ</t>
    </rPh>
    <rPh sb="5" eb="8">
      <t>チンシャクリョウ</t>
    </rPh>
    <phoneticPr fontId="2"/>
  </si>
  <si>
    <t>⑨</t>
    <phoneticPr fontId="2"/>
  </si>
  <si>
    <t>減価償却費</t>
    <rPh sb="0" eb="5">
      <t>ゲンカショウキャクヒ</t>
    </rPh>
    <phoneticPr fontId="2"/>
  </si>
  <si>
    <t>⑩</t>
    <phoneticPr fontId="2"/>
  </si>
  <si>
    <t>⑩</t>
    <phoneticPr fontId="2"/>
  </si>
  <si>
    <t>そ　の　他　の　経　費</t>
    <rPh sb="4" eb="5">
      <t>タ</t>
    </rPh>
    <rPh sb="8" eb="9">
      <t>ヘ</t>
    </rPh>
    <rPh sb="10" eb="11">
      <t>ヒ</t>
    </rPh>
    <phoneticPr fontId="2"/>
  </si>
  <si>
    <t>租税公課</t>
    <rPh sb="0" eb="2">
      <t>ソゼイ</t>
    </rPh>
    <rPh sb="2" eb="4">
      <t>コウカ</t>
    </rPh>
    <phoneticPr fontId="2"/>
  </si>
  <si>
    <t>イ</t>
    <phoneticPr fontId="2"/>
  </si>
  <si>
    <t>ロ</t>
    <phoneticPr fontId="2"/>
  </si>
  <si>
    <t>ニ</t>
    <phoneticPr fontId="2"/>
  </si>
  <si>
    <t>ヘ</t>
    <phoneticPr fontId="2"/>
  </si>
  <si>
    <t>ト</t>
    <phoneticPr fontId="2"/>
  </si>
  <si>
    <t>チ</t>
    <phoneticPr fontId="2"/>
  </si>
  <si>
    <t>リ</t>
    <phoneticPr fontId="2"/>
  </si>
  <si>
    <t>ヌ</t>
    <phoneticPr fontId="2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</si>
  <si>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2"/>
  </si>
  <si>
    <t>ル</t>
    <phoneticPr fontId="2"/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</si>
  <si>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2"/>
  </si>
  <si>
    <t>ヲ</t>
    <phoneticPr fontId="2"/>
  </si>
  <si>
    <t>ワ</t>
    <phoneticPr fontId="2"/>
  </si>
  <si>
    <t>土地改良費</t>
    <rPh sb="0" eb="4">
      <t>トチカイリョウ</t>
    </rPh>
    <rPh sb="4" eb="5">
      <t>ヒ</t>
    </rPh>
    <phoneticPr fontId="2"/>
  </si>
  <si>
    <t>カ</t>
    <phoneticPr fontId="2"/>
  </si>
  <si>
    <t>雑費</t>
    <rPh sb="0" eb="2">
      <t>ザッピ</t>
    </rPh>
    <phoneticPr fontId="2"/>
  </si>
  <si>
    <t>ツ</t>
    <phoneticPr fontId="2"/>
  </si>
  <si>
    <t>⑭</t>
    <phoneticPr fontId="2"/>
  </si>
  <si>
    <t>収入－経費</t>
    <rPh sb="0" eb="2">
      <t>シュウニュウ</t>
    </rPh>
    <rPh sb="3" eb="5">
      <t>ケイヒ</t>
    </rPh>
    <phoneticPr fontId="2"/>
  </si>
  <si>
    <t>月別総括票</t>
    <rPh sb="0" eb="2">
      <t>ツキベツ</t>
    </rPh>
    <rPh sb="2" eb="4">
      <t>ソウカツ</t>
    </rPh>
    <rPh sb="4" eb="5">
      <t>ヒョウ</t>
    </rPh>
    <phoneticPr fontId="5"/>
  </si>
  <si>
    <t>経費計</t>
    <rPh sb="0" eb="2">
      <t>ケイヒ</t>
    </rPh>
    <rPh sb="2" eb="3">
      <t>ケイ</t>
    </rPh>
    <phoneticPr fontId="2"/>
  </si>
  <si>
    <t>耐用年数</t>
    <rPh sb="0" eb="2">
      <t>タイヨウ</t>
    </rPh>
    <rPh sb="2" eb="4">
      <t>ネンスウ</t>
    </rPh>
    <phoneticPr fontId="2"/>
  </si>
  <si>
    <t>償却率</t>
    <rPh sb="0" eb="3">
      <t>ショウキャクリツ</t>
    </rPh>
    <phoneticPr fontId="2"/>
  </si>
  <si>
    <t>減価償却資産台帳</t>
    <rPh sb="0" eb="2">
      <t>ゲンカ</t>
    </rPh>
    <rPh sb="2" eb="4">
      <t>ショウキャク</t>
    </rPh>
    <rPh sb="4" eb="6">
      <t>シサン</t>
    </rPh>
    <rPh sb="6" eb="8">
      <t>ダイチョウ</t>
    </rPh>
    <phoneticPr fontId="2"/>
  </si>
  <si>
    <t>○減価償却費の計算</t>
    <rPh sb="1" eb="3">
      <t>ゲンカ</t>
    </rPh>
    <rPh sb="3" eb="5">
      <t>ショウキャク</t>
    </rPh>
    <rPh sb="5" eb="6">
      <t>ヒ</t>
    </rPh>
    <rPh sb="7" eb="9">
      <t>ケイサン</t>
    </rPh>
    <phoneticPr fontId="2"/>
  </si>
  <si>
    <t>減価償却資産
の　名　称　等
（繰延資産を含む）</t>
    <rPh sb="0" eb="2">
      <t>ゲンカ</t>
    </rPh>
    <rPh sb="2" eb="4">
      <t>ショウキャク</t>
    </rPh>
    <rPh sb="4" eb="6">
      <t>シサン</t>
    </rPh>
    <rPh sb="9" eb="10">
      <t>メイ</t>
    </rPh>
    <rPh sb="11" eb="12">
      <t>ショウ</t>
    </rPh>
    <rPh sb="13" eb="14">
      <t>トウ</t>
    </rPh>
    <rPh sb="16" eb="18">
      <t>クリノベ</t>
    </rPh>
    <rPh sb="18" eb="20">
      <t>シサン</t>
    </rPh>
    <rPh sb="21" eb="22">
      <t>フク</t>
    </rPh>
    <phoneticPr fontId="2"/>
  </si>
  <si>
    <t>取得
（成熟）
年月</t>
    <rPh sb="0" eb="2">
      <t>シュトク</t>
    </rPh>
    <rPh sb="4" eb="6">
      <t>セイジュク</t>
    </rPh>
    <rPh sb="8" eb="9">
      <t>ネン</t>
    </rPh>
    <rPh sb="9" eb="10">
      <t>ゲツ</t>
    </rPh>
    <phoneticPr fontId="2"/>
  </si>
  <si>
    <t>（イ）
　取得価格
（償却補償額）</t>
    <rPh sb="5" eb="7">
      <t>シュトク</t>
    </rPh>
    <rPh sb="7" eb="9">
      <t>カカク</t>
    </rPh>
    <rPh sb="11" eb="13">
      <t>ショウキャク</t>
    </rPh>
    <rPh sb="13" eb="15">
      <t>ホショウ</t>
    </rPh>
    <rPh sb="15" eb="16">
      <t>ガク</t>
    </rPh>
    <phoneticPr fontId="2"/>
  </si>
  <si>
    <t>償却
方法</t>
    <rPh sb="0" eb="2">
      <t>ショウキャク</t>
    </rPh>
    <rPh sb="3" eb="5">
      <t>ホウホウ</t>
    </rPh>
    <phoneticPr fontId="2"/>
  </si>
  <si>
    <t>耐用
年数
（21年
分以降）</t>
    <rPh sb="0" eb="2">
      <t>タイヨウ</t>
    </rPh>
    <rPh sb="3" eb="5">
      <t>ネンスウ</t>
    </rPh>
    <rPh sb="9" eb="14">
      <t>ネンブンイコウ</t>
    </rPh>
    <phoneticPr fontId="2"/>
  </si>
  <si>
    <t xml:space="preserve">
償却率
(20年
分まで)</t>
    <rPh sb="1" eb="4">
      <t>ショウキャクリツ</t>
    </rPh>
    <rPh sb="8" eb="11">
      <t>ネンブン</t>
    </rPh>
    <phoneticPr fontId="2"/>
  </si>
  <si>
    <t>（ハ）
償却率
(21年
分以降)</t>
    <rPh sb="4" eb="7">
      <t>ショウキャクリツ</t>
    </rPh>
    <rPh sb="11" eb="14">
      <t>ネンブン</t>
    </rPh>
    <rPh sb="14" eb="16">
      <t>イコウ</t>
    </rPh>
    <phoneticPr fontId="2"/>
  </si>
  <si>
    <t>（ロ）
償却の基礎になる金額</t>
    <rPh sb="12" eb="13">
      <t>キン</t>
    </rPh>
    <phoneticPr fontId="2"/>
  </si>
  <si>
    <t>（チ）
事業専
用割合
 (%)</t>
    <rPh sb="4" eb="6">
      <t>ジギョウ</t>
    </rPh>
    <rPh sb="6" eb="7">
      <t>アツム</t>
    </rPh>
    <rPh sb="8" eb="9">
      <t>ヨウ</t>
    </rPh>
    <rPh sb="9" eb="11">
      <t>ワリアイ</t>
    </rPh>
    <phoneticPr fontId="2"/>
  </si>
  <si>
    <t>取得年</t>
    <rPh sb="0" eb="2">
      <t>シュトク</t>
    </rPh>
    <rPh sb="2" eb="3">
      <t>ネン</t>
    </rPh>
    <phoneticPr fontId="2"/>
  </si>
  <si>
    <t>取得月</t>
    <rPh sb="2" eb="3">
      <t>ツキ</t>
    </rPh>
    <phoneticPr fontId="2"/>
  </si>
  <si>
    <t>取得日</t>
    <rPh sb="2" eb="3">
      <t>ニチ</t>
    </rPh>
    <phoneticPr fontId="2"/>
  </si>
  <si>
    <t>耐用期限</t>
    <rPh sb="0" eb="2">
      <t>タイヨウ</t>
    </rPh>
    <rPh sb="2" eb="4">
      <t>キゲン</t>
    </rPh>
    <phoneticPr fontId="2"/>
  </si>
  <si>
    <t>平成19年末で耐用期限到来のものは取得金額×９５％を表示</t>
    <rPh sb="4" eb="6">
      <t>ネンマツ</t>
    </rPh>
    <rPh sb="7" eb="9">
      <t>タイヨウ</t>
    </rPh>
    <rPh sb="9" eb="11">
      <t>キゲン</t>
    </rPh>
    <rPh sb="11" eb="13">
      <t>トウライ</t>
    </rPh>
    <rPh sb="17" eb="19">
      <t>シュトク</t>
    </rPh>
    <rPh sb="19" eb="21">
      <t>キンガク</t>
    </rPh>
    <rPh sb="26" eb="28">
      <t>ヒョウジ</t>
    </rPh>
    <phoneticPr fontId="2"/>
  </si>
  <si>
    <t>平成19年末で耐用期限到来のものでも９５％行ってない場合の償却累計額</t>
    <rPh sb="4" eb="6">
      <t>ネンマツ</t>
    </rPh>
    <rPh sb="7" eb="9">
      <t>タイヨウ</t>
    </rPh>
    <rPh sb="9" eb="11">
      <t>キゲン</t>
    </rPh>
    <rPh sb="11" eb="13">
      <t>トウライ</t>
    </rPh>
    <rPh sb="21" eb="22">
      <t>イ</t>
    </rPh>
    <rPh sb="26" eb="28">
      <t>バアイ</t>
    </rPh>
    <rPh sb="29" eb="31">
      <t>ショウキャク</t>
    </rPh>
    <rPh sb="31" eb="34">
      <t>ルイケイガク</t>
    </rPh>
    <phoneticPr fontId="2"/>
  </si>
  <si>
    <t>平成19年末時点での経過満年数を取得</t>
    <phoneticPr fontId="2"/>
  </si>
  <si>
    <t>平成19年末時点での経過した1年未満の月数を取得</t>
    <phoneticPr fontId="2"/>
  </si>
  <si>
    <t>平成19年末時点での経過した1年未満の日数を取得</t>
    <phoneticPr fontId="2"/>
  </si>
  <si>
    <t>H19年分申告時
普通償却費累計額</t>
    <phoneticPr fontId="2"/>
  </si>
  <si>
    <t>H19年分申告時
未償却残高</t>
    <rPh sb="9" eb="12">
      <t>ミショウキャク</t>
    </rPh>
    <rPh sb="12" eb="14">
      <t>ザンダカ</t>
    </rPh>
    <phoneticPr fontId="2"/>
  </si>
  <si>
    <t xml:space="preserve">(ホ)
普通償却費
</t>
    <rPh sb="5" eb="7">
      <t>フツウ</t>
    </rPh>
    <rPh sb="7" eb="10">
      <t>ショウキャクヒ</t>
    </rPh>
    <phoneticPr fontId="2"/>
  </si>
  <si>
    <t>(リ)
必要経費算入額</t>
    <phoneticPr fontId="2"/>
  </si>
  <si>
    <t xml:space="preserve">
普通償却費累計額</t>
    <phoneticPr fontId="2"/>
  </si>
  <si>
    <t>(ヌ)
未償却残高</t>
    <rPh sb="5" eb="8">
      <t>ミショウキャク</t>
    </rPh>
    <rPh sb="8" eb="10">
      <t>ザンダカ</t>
    </rPh>
    <phoneticPr fontId="2"/>
  </si>
  <si>
    <t>減価償却費合計</t>
    <rPh sb="0" eb="2">
      <t>ゲンカ</t>
    </rPh>
    <rPh sb="2" eb="4">
      <t>ショウキャク</t>
    </rPh>
    <rPh sb="4" eb="5">
      <t>ヒ</t>
    </rPh>
    <rPh sb="5" eb="7">
      <t>ゴウケイ</t>
    </rPh>
    <phoneticPr fontId="2"/>
  </si>
  <si>
    <t>【使い方】</t>
    <rPh sb="1" eb="2">
      <t>ツカ</t>
    </rPh>
    <rPh sb="3" eb="4">
      <t>カタ</t>
    </rPh>
    <phoneticPr fontId="2"/>
  </si>
  <si>
    <t>【注意】</t>
    <rPh sb="1" eb="3">
      <t>チュウイ</t>
    </rPh>
    <phoneticPr fontId="2"/>
  </si>
  <si>
    <t>※取得価格は、共有者がいる場合は、按分後の金額を記入してください。</t>
    <rPh sb="1" eb="3">
      <t>シュトク</t>
    </rPh>
    <rPh sb="3" eb="5">
      <t>カカク</t>
    </rPh>
    <rPh sb="7" eb="10">
      <t>キョウユウシャ</t>
    </rPh>
    <rPh sb="13" eb="15">
      <t>バアイ</t>
    </rPh>
    <rPh sb="17" eb="19">
      <t>アンブン</t>
    </rPh>
    <rPh sb="19" eb="20">
      <t>ゴ</t>
    </rPh>
    <rPh sb="21" eb="23">
      <t>キンガク</t>
    </rPh>
    <rPh sb="24" eb="26">
      <t>キニュウ</t>
    </rPh>
    <phoneticPr fontId="2"/>
  </si>
  <si>
    <t>※農業以外の使用がある場合は、事業専用割合を勘案して計算してください。</t>
    <rPh sb="1" eb="3">
      <t>ノウギョウ</t>
    </rPh>
    <rPh sb="3" eb="5">
      <t>イガイ</t>
    </rPh>
    <rPh sb="6" eb="8">
      <t>シヨウ</t>
    </rPh>
    <rPh sb="11" eb="13">
      <t>バアイ</t>
    </rPh>
    <rPh sb="15" eb="17">
      <t>ジギョウ</t>
    </rPh>
    <rPh sb="17" eb="19">
      <t>センヨウ</t>
    </rPh>
    <rPh sb="19" eb="21">
      <t>ワリアイ</t>
    </rPh>
    <rPh sb="22" eb="24">
      <t>カンアン</t>
    </rPh>
    <rPh sb="26" eb="28">
      <t>ケイサン</t>
    </rPh>
    <phoneticPr fontId="2"/>
  </si>
  <si>
    <t xml:space="preserve">※償却期間が終らないうちに廃棄する場合は、まだ経費に算入していない金額を全て合計して、廃棄した年の経費（除却損）に算入してください。
</t>
    <rPh sb="1" eb="3">
      <t>ショウキャク</t>
    </rPh>
    <rPh sb="3" eb="5">
      <t>キカン</t>
    </rPh>
    <rPh sb="6" eb="7">
      <t>オワ</t>
    </rPh>
    <rPh sb="13" eb="15">
      <t>ハイキ</t>
    </rPh>
    <rPh sb="17" eb="19">
      <t>バアイ</t>
    </rPh>
    <rPh sb="23" eb="25">
      <t>ケイヒ</t>
    </rPh>
    <rPh sb="26" eb="28">
      <t>サンニュウ</t>
    </rPh>
    <rPh sb="33" eb="35">
      <t>キンガク</t>
    </rPh>
    <rPh sb="36" eb="37">
      <t>スベ</t>
    </rPh>
    <rPh sb="38" eb="40">
      <t>ゴウケイ</t>
    </rPh>
    <phoneticPr fontId="2"/>
  </si>
  <si>
    <t>新耐用年数</t>
  </si>
  <si>
    <t xml:space="preserve">    </t>
    <phoneticPr fontId="2"/>
  </si>
  <si>
    <t>住  所</t>
    <rPh sb="0" eb="4">
      <t>ジュウショ</t>
    </rPh>
    <phoneticPr fontId="2"/>
  </si>
  <si>
    <t>業種名</t>
    <rPh sb="0" eb="2">
      <t>ギョウシュ</t>
    </rPh>
    <rPh sb="2" eb="3">
      <t>メイ</t>
    </rPh>
    <phoneticPr fontId="2"/>
  </si>
  <si>
    <t>依頼税理士等</t>
    <rPh sb="0" eb="2">
      <t>イライ</t>
    </rPh>
    <rPh sb="2" eb="5">
      <t>ゼイリシ</t>
    </rPh>
    <rPh sb="5" eb="6">
      <t>トウ</t>
    </rPh>
    <phoneticPr fontId="2"/>
  </si>
  <si>
    <t>事務所所在地</t>
    <rPh sb="0" eb="3">
      <t>ジムショ</t>
    </rPh>
    <rPh sb="3" eb="6">
      <t>ショザイチ</t>
    </rPh>
    <phoneticPr fontId="2"/>
  </si>
  <si>
    <t>農園名</t>
    <rPh sb="0" eb="2">
      <t>ノウエン</t>
    </rPh>
    <rPh sb="2" eb="3">
      <t>メイ</t>
    </rPh>
    <phoneticPr fontId="2"/>
  </si>
  <si>
    <t>氏名</t>
    <rPh sb="0" eb="2">
      <t>シメイ</t>
    </rPh>
    <phoneticPr fontId="2"/>
  </si>
  <si>
    <t>氏  名</t>
    <rPh sb="0" eb="4">
      <t>シメイ</t>
    </rPh>
    <phoneticPr fontId="2"/>
  </si>
  <si>
    <t>電話番号</t>
    <rPh sb="0" eb="2">
      <t>デンワ</t>
    </rPh>
    <rPh sb="2" eb="4">
      <t>バンゴウ</t>
    </rPh>
    <phoneticPr fontId="2"/>
  </si>
  <si>
    <t>雇人費の内訳</t>
    <rPh sb="0" eb="1">
      <t>コヨウ</t>
    </rPh>
    <rPh sb="1" eb="2">
      <t>ニン</t>
    </rPh>
    <rPh sb="2" eb="3">
      <t>ヒ</t>
    </rPh>
    <rPh sb="4" eb="6">
      <t>ウチワケ</t>
    </rPh>
    <phoneticPr fontId="2"/>
  </si>
  <si>
    <t>科  目</t>
    <rPh sb="0" eb="4">
      <t>カモク</t>
    </rPh>
    <phoneticPr fontId="2"/>
  </si>
  <si>
    <t>金   額</t>
    <rPh sb="0" eb="5">
      <t>キンガク</t>
    </rPh>
    <phoneticPr fontId="2"/>
  </si>
  <si>
    <t>金  額</t>
    <rPh sb="0" eb="4">
      <t>キンガク</t>
    </rPh>
    <phoneticPr fontId="2"/>
  </si>
  <si>
    <t>氏名・住所又は作業名</t>
    <rPh sb="0" eb="2">
      <t>シメイ</t>
    </rPh>
    <rPh sb="3" eb="5">
      <t>ジュウショ</t>
    </rPh>
    <rPh sb="5" eb="6">
      <t>マタ</t>
    </rPh>
    <rPh sb="7" eb="9">
      <t>サギョウ</t>
    </rPh>
    <rPh sb="9" eb="10">
      <t>メイ</t>
    </rPh>
    <phoneticPr fontId="2"/>
  </si>
  <si>
    <t>日  数</t>
    <rPh sb="0" eb="4">
      <t>ニッスウ</t>
    </rPh>
    <phoneticPr fontId="2"/>
  </si>
  <si>
    <t>現    金</t>
    <rPh sb="0" eb="6">
      <t>ゲンキン</t>
    </rPh>
    <phoneticPr fontId="2"/>
  </si>
  <si>
    <t>合    計</t>
    <rPh sb="0" eb="6">
      <t>ゴウケイ</t>
    </rPh>
    <phoneticPr fontId="2"/>
  </si>
  <si>
    <t>収入金額</t>
    <rPh sb="0" eb="2">
      <t>シュウニュウ</t>
    </rPh>
    <rPh sb="2" eb="4">
      <t>キンガク</t>
    </rPh>
    <phoneticPr fontId="2"/>
  </si>
  <si>
    <t>①</t>
    <phoneticPr fontId="2"/>
  </si>
  <si>
    <t>経  費</t>
    <rPh sb="0" eb="4">
      <t>ケイヒ</t>
    </rPh>
    <phoneticPr fontId="2"/>
  </si>
  <si>
    <t>その他の経費</t>
    <rPh sb="2" eb="3">
      <t>タ</t>
    </rPh>
    <rPh sb="4" eb="6">
      <t>ケイヒ</t>
    </rPh>
    <phoneticPr fontId="2"/>
  </si>
  <si>
    <t>リ</t>
    <phoneticPr fontId="2"/>
  </si>
  <si>
    <t>現    物</t>
    <rPh sb="0" eb="6">
      <t>ゲンブツ</t>
    </rPh>
    <phoneticPr fontId="2"/>
  </si>
  <si>
    <t>②</t>
    <phoneticPr fontId="2"/>
  </si>
  <si>
    <t>ヌ</t>
    <phoneticPr fontId="2"/>
  </si>
  <si>
    <t>③</t>
    <phoneticPr fontId="2"/>
  </si>
  <si>
    <t>ル</t>
    <phoneticPr fontId="2"/>
  </si>
  <si>
    <t>小計</t>
    <rPh sb="0" eb="2">
      <t>ショウケイ</t>
    </rPh>
    <phoneticPr fontId="2"/>
  </si>
  <si>
    <t>④</t>
    <phoneticPr fontId="2"/>
  </si>
  <si>
    <t>ヲ</t>
    <phoneticPr fontId="2"/>
  </si>
  <si>
    <t>農産物の棚卸高</t>
    <rPh sb="0" eb="3">
      <t>ノウサンブツ</t>
    </rPh>
    <rPh sb="4" eb="7">
      <t>タナオロシダカ</t>
    </rPh>
    <phoneticPr fontId="2"/>
  </si>
  <si>
    <t>期首</t>
    <rPh sb="0" eb="2">
      <t>キシュ</t>
    </rPh>
    <phoneticPr fontId="2"/>
  </si>
  <si>
    <t>⑤</t>
    <phoneticPr fontId="2"/>
  </si>
  <si>
    <t>ワ</t>
    <phoneticPr fontId="2"/>
  </si>
  <si>
    <t>期末</t>
    <rPh sb="0" eb="2">
      <t>キマツ</t>
    </rPh>
    <phoneticPr fontId="2"/>
  </si>
  <si>
    <t>⑥</t>
    <phoneticPr fontId="2"/>
  </si>
  <si>
    <t>カ</t>
    <phoneticPr fontId="2"/>
  </si>
  <si>
    <t>⑦</t>
    <phoneticPr fontId="2"/>
  </si>
  <si>
    <t>ヨ</t>
    <phoneticPr fontId="2"/>
  </si>
  <si>
    <t>⑧</t>
    <phoneticPr fontId="2"/>
  </si>
  <si>
    <t>タ</t>
    <phoneticPr fontId="2"/>
  </si>
  <si>
    <t>⑨</t>
    <phoneticPr fontId="2"/>
  </si>
  <si>
    <t>レ</t>
    <phoneticPr fontId="2"/>
  </si>
  <si>
    <t>⑩</t>
    <phoneticPr fontId="2"/>
  </si>
  <si>
    <t>ソ</t>
    <phoneticPr fontId="2"/>
  </si>
  <si>
    <t>⑪</t>
    <phoneticPr fontId="2"/>
  </si>
  <si>
    <t>ツ</t>
    <phoneticPr fontId="2"/>
  </si>
  <si>
    <t>小作料・賃耕料の内訳</t>
    <rPh sb="0" eb="3">
      <t>コサクリョウ</t>
    </rPh>
    <rPh sb="4" eb="5">
      <t>チン</t>
    </rPh>
    <rPh sb="5" eb="6">
      <t>コウサク</t>
    </rPh>
    <rPh sb="6" eb="7">
      <t>リョウ</t>
    </rPh>
    <rPh sb="8" eb="10">
      <t>ウチワケ</t>
    </rPh>
    <phoneticPr fontId="2"/>
  </si>
  <si>
    <t>⑫</t>
    <phoneticPr fontId="2"/>
  </si>
  <si>
    <t>農産物以外の棚卸高</t>
    <rPh sb="0" eb="3">
      <t>ノウサンブツ</t>
    </rPh>
    <rPh sb="3" eb="5">
      <t>イガイ</t>
    </rPh>
    <rPh sb="6" eb="8">
      <t>タナオロ</t>
    </rPh>
    <rPh sb="8" eb="9">
      <t>ダカ</t>
    </rPh>
    <phoneticPr fontId="2"/>
  </si>
  <si>
    <t>ネ</t>
    <phoneticPr fontId="2"/>
  </si>
  <si>
    <t>支払先の住所・氏名</t>
    <rPh sb="0" eb="2">
      <t>シハライ</t>
    </rPh>
    <rPh sb="2" eb="3">
      <t>サキ</t>
    </rPh>
    <rPh sb="4" eb="6">
      <t>ジュウショ</t>
    </rPh>
    <rPh sb="7" eb="9">
      <t>シメイ</t>
    </rPh>
    <phoneticPr fontId="2"/>
  </si>
  <si>
    <t>小作料、賃耕料</t>
    <rPh sb="0" eb="2">
      <t>コサク</t>
    </rPh>
    <rPh sb="2" eb="3">
      <t>リョウ</t>
    </rPh>
    <rPh sb="4" eb="5">
      <t>チン</t>
    </rPh>
    <rPh sb="5" eb="6">
      <t>コウサク</t>
    </rPh>
    <rPh sb="6" eb="7">
      <t>リョウ</t>
    </rPh>
    <phoneticPr fontId="2"/>
  </si>
  <si>
    <t>面積・数量</t>
    <rPh sb="0" eb="2">
      <t>メンセキ</t>
    </rPh>
    <rPh sb="3" eb="5">
      <t>スウリョウ</t>
    </rPh>
    <phoneticPr fontId="2"/>
  </si>
  <si>
    <t>支払額</t>
    <rPh sb="0" eb="3">
      <t>シハライガク</t>
    </rPh>
    <phoneticPr fontId="2"/>
  </si>
  <si>
    <t>イ</t>
    <phoneticPr fontId="2"/>
  </si>
  <si>
    <t>ナ</t>
    <phoneticPr fontId="2"/>
  </si>
  <si>
    <t xml:space="preserve"> </t>
    <phoneticPr fontId="2"/>
  </si>
  <si>
    <t>ロ</t>
    <phoneticPr fontId="2"/>
  </si>
  <si>
    <t>育成費用</t>
    <rPh sb="0" eb="2">
      <t>イクセイ</t>
    </rPh>
    <rPh sb="2" eb="4">
      <t>ヒヨウ</t>
    </rPh>
    <phoneticPr fontId="2"/>
  </si>
  <si>
    <t>ラ</t>
    <phoneticPr fontId="2"/>
  </si>
  <si>
    <t xml:space="preserve"> </t>
    <phoneticPr fontId="2"/>
  </si>
  <si>
    <t>ハ</t>
    <phoneticPr fontId="2"/>
  </si>
  <si>
    <t>⑬</t>
    <phoneticPr fontId="2"/>
  </si>
  <si>
    <t>ニ</t>
    <phoneticPr fontId="2"/>
  </si>
  <si>
    <t>⑭</t>
    <phoneticPr fontId="2"/>
  </si>
  <si>
    <t>事業専従者の氏名等</t>
    <rPh sb="0" eb="2">
      <t>ジギョウ</t>
    </rPh>
    <rPh sb="2" eb="4">
      <t>センジュウ</t>
    </rPh>
    <rPh sb="4" eb="5">
      <t>シャ</t>
    </rPh>
    <rPh sb="6" eb="8">
      <t>シメイ</t>
    </rPh>
    <rPh sb="8" eb="9">
      <t>トウ</t>
    </rPh>
    <phoneticPr fontId="2"/>
  </si>
  <si>
    <t>ホ</t>
    <phoneticPr fontId="2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</si>
  <si>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2"/>
  </si>
  <si>
    <t>⑮</t>
    <phoneticPr fontId="2"/>
  </si>
  <si>
    <t>氏    名</t>
    <rPh sb="0" eb="6">
      <t>シメイ</t>
    </rPh>
    <phoneticPr fontId="2"/>
  </si>
  <si>
    <t>続  柄</t>
    <rPh sb="0" eb="4">
      <t>ゾクガラ</t>
    </rPh>
    <phoneticPr fontId="2"/>
  </si>
  <si>
    <t>従事月数</t>
    <rPh sb="0" eb="2">
      <t>ジュウジ</t>
    </rPh>
    <rPh sb="2" eb="4">
      <t>ツキスウ</t>
    </rPh>
    <phoneticPr fontId="2"/>
  </si>
  <si>
    <t>ヘ</t>
    <phoneticPr fontId="2"/>
  </si>
  <si>
    <t>専従者控除</t>
    <rPh sb="0" eb="3">
      <t>センジュウシャ</t>
    </rPh>
    <rPh sb="3" eb="5">
      <t>コウジョ</t>
    </rPh>
    <phoneticPr fontId="2"/>
  </si>
  <si>
    <t>⑯</t>
    <phoneticPr fontId="2"/>
  </si>
  <si>
    <t>ト</t>
    <phoneticPr fontId="2"/>
  </si>
  <si>
    <t>所得金額</t>
    <rPh sb="0" eb="2">
      <t>ショトク</t>
    </rPh>
    <rPh sb="2" eb="4">
      <t>キンガク</t>
    </rPh>
    <phoneticPr fontId="2"/>
  </si>
  <si>
    <t>⑰</t>
    <phoneticPr fontId="2"/>
  </si>
  <si>
    <t>チ</t>
    <phoneticPr fontId="2"/>
  </si>
  <si>
    <t>肉用牛について特例の適用を受ける金額</t>
    <rPh sb="0" eb="1">
      <t>ニク</t>
    </rPh>
    <rPh sb="1" eb="2">
      <t>ヨウ</t>
    </rPh>
    <rPh sb="2" eb="3">
      <t>ギュウ</t>
    </rPh>
    <rPh sb="7" eb="9">
      <t>トクレイ</t>
    </rPh>
    <rPh sb="10" eb="12">
      <t>テキヨウ</t>
    </rPh>
    <rPh sb="13" eb="14">
      <t>ウ</t>
    </rPh>
    <rPh sb="16" eb="18">
      <t>キンガク</t>
    </rPh>
    <phoneticPr fontId="2"/>
  </si>
  <si>
    <t>延べ従事月数</t>
    <rPh sb="0" eb="1">
      <t>ノ</t>
    </rPh>
    <rPh sb="2" eb="4">
      <t>ジュウジ</t>
    </rPh>
    <rPh sb="4" eb="6">
      <t>ツキスウ</t>
    </rPh>
    <phoneticPr fontId="2"/>
  </si>
  <si>
    <t>収入金額の明細</t>
    <rPh sb="0" eb="2">
      <t>シュウニュウ</t>
    </rPh>
    <rPh sb="2" eb="4">
      <t>キンガク</t>
    </rPh>
    <rPh sb="5" eb="7">
      <t>メイサイ</t>
    </rPh>
    <phoneticPr fontId="2"/>
  </si>
  <si>
    <t>耐用年数</t>
    <rPh sb="0" eb="4">
      <t>タイヨウネンスウ</t>
    </rPh>
    <phoneticPr fontId="2"/>
  </si>
  <si>
    <t>判定日</t>
    <rPh sb="0" eb="2">
      <t>ハンテイ</t>
    </rPh>
    <rPh sb="2" eb="3">
      <t>ビ</t>
    </rPh>
    <phoneticPr fontId="2"/>
  </si>
  <si>
    <t>農産物等の種類品名等</t>
    <rPh sb="0" eb="2">
      <t>ノウサン</t>
    </rPh>
    <rPh sb="2" eb="3">
      <t>ブツ</t>
    </rPh>
    <rPh sb="3" eb="4">
      <t>トウ</t>
    </rPh>
    <rPh sb="5" eb="7">
      <t>シュルイ</t>
    </rPh>
    <rPh sb="7" eb="9">
      <t>ヒンメイ</t>
    </rPh>
    <rPh sb="9" eb="10">
      <t>トウ</t>
    </rPh>
    <phoneticPr fontId="2"/>
  </si>
  <si>
    <t>作付面積</t>
    <rPh sb="0" eb="2">
      <t>サクツ</t>
    </rPh>
    <rPh sb="2" eb="4">
      <t>メンセキ</t>
    </rPh>
    <phoneticPr fontId="2"/>
  </si>
  <si>
    <t>家事消費金額</t>
    <rPh sb="0" eb="2">
      <t>カジ</t>
    </rPh>
    <rPh sb="2" eb="4">
      <t>ショウヒ</t>
    </rPh>
    <rPh sb="4" eb="6">
      <t>キンガク</t>
    </rPh>
    <phoneticPr fontId="2"/>
  </si>
  <si>
    <t>農産物の棚卸高</t>
  </si>
  <si>
    <t>期      首</t>
    <phoneticPr fontId="2"/>
  </si>
  <si>
    <t>期      末</t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</si>
  <si>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</si>
  <si>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</si>
  <si>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金    額</t>
    <rPh sb="0" eb="6">
      <t>キンガク</t>
    </rPh>
    <phoneticPr fontId="2"/>
  </si>
  <si>
    <t>田  畑</t>
    <rPh sb="0" eb="4">
      <t>タハタ</t>
    </rPh>
    <phoneticPr fontId="2"/>
  </si>
  <si>
    <t>特殊施設</t>
    <rPh sb="0" eb="2">
      <t>トクシュ</t>
    </rPh>
    <rPh sb="2" eb="4">
      <t>シセツ</t>
    </rPh>
    <phoneticPr fontId="2"/>
  </si>
  <si>
    <t>農産物計</t>
    <rPh sb="0" eb="2">
      <t>ノウサン</t>
    </rPh>
    <rPh sb="2" eb="3">
      <t>ブツ</t>
    </rPh>
    <rPh sb="3" eb="4">
      <t>ケイ</t>
    </rPh>
    <phoneticPr fontId="2"/>
  </si>
  <si>
    <t>畜産物その他</t>
    <rPh sb="0" eb="2">
      <t>チクサン</t>
    </rPh>
    <rPh sb="2" eb="3">
      <t>ブツ</t>
    </rPh>
    <rPh sb="5" eb="6">
      <t>タ</t>
    </rPh>
    <phoneticPr fontId="2"/>
  </si>
  <si>
    <t>雑収入の内訳</t>
    <rPh sb="0" eb="1">
      <t>ザツ</t>
    </rPh>
    <rPh sb="1" eb="3">
      <t>シュウニュウ</t>
    </rPh>
    <rPh sb="4" eb="6">
      <t>ウチワケ</t>
    </rPh>
    <phoneticPr fontId="2"/>
  </si>
  <si>
    <t>区      分</t>
    <rPh sb="0" eb="8">
      <t>クブン</t>
    </rPh>
    <phoneticPr fontId="2"/>
  </si>
  <si>
    <t>合      計</t>
    <rPh sb="0" eb="8">
      <t>ゴウケイ</t>
    </rPh>
    <phoneticPr fontId="2"/>
  </si>
  <si>
    <t>減価償却費の計算</t>
    <rPh sb="0" eb="2">
      <t>ゲンカ</t>
    </rPh>
    <rPh sb="2" eb="5">
      <t>ショウキャクヒ</t>
    </rPh>
    <rPh sb="6" eb="8">
      <t>ケイサン</t>
    </rPh>
    <phoneticPr fontId="2"/>
  </si>
  <si>
    <t>減価償却資産の名称等</t>
    <rPh sb="0" eb="2">
      <t>ゲンカ</t>
    </rPh>
    <rPh sb="2" eb="4">
      <t>ショウキャク</t>
    </rPh>
    <rPh sb="4" eb="6">
      <t>シサン</t>
    </rPh>
    <rPh sb="7" eb="9">
      <t>メイショウ</t>
    </rPh>
    <rPh sb="9" eb="10">
      <t>トウ</t>
    </rPh>
    <phoneticPr fontId="2"/>
  </si>
  <si>
    <t>面積又は数量</t>
    <rPh sb="0" eb="2">
      <t>メンセキ</t>
    </rPh>
    <rPh sb="2" eb="3">
      <t>マタ</t>
    </rPh>
    <rPh sb="4" eb="6">
      <t>スウリョウ</t>
    </rPh>
    <phoneticPr fontId="2"/>
  </si>
  <si>
    <t>取得年月</t>
    <rPh sb="0" eb="2">
      <t>シュトク</t>
    </rPh>
    <rPh sb="2" eb="3">
      <t>ネン</t>
    </rPh>
    <rPh sb="3" eb="4">
      <t>ツキ</t>
    </rPh>
    <phoneticPr fontId="2"/>
  </si>
  <si>
    <t>取得価格</t>
    <rPh sb="0" eb="2">
      <t>シュトク</t>
    </rPh>
    <rPh sb="2" eb="4">
      <t>カカク</t>
    </rPh>
    <phoneticPr fontId="2"/>
  </si>
  <si>
    <t>償却の基礎になる金額</t>
    <rPh sb="0" eb="2">
      <t>ショウキャク</t>
    </rPh>
    <rPh sb="3" eb="5">
      <t>キソ</t>
    </rPh>
    <rPh sb="8" eb="10">
      <t>キンガク</t>
    </rPh>
    <phoneticPr fontId="2"/>
  </si>
  <si>
    <t>償却方法</t>
    <rPh sb="0" eb="2">
      <t>ショウキャク</t>
    </rPh>
    <rPh sb="2" eb="4">
      <t>ホウホウ</t>
    </rPh>
    <phoneticPr fontId="2"/>
  </si>
  <si>
    <t>本年中の償却期間</t>
    <rPh sb="0" eb="1">
      <t>ホン</t>
    </rPh>
    <rPh sb="1" eb="2">
      <t>ネン</t>
    </rPh>
    <rPh sb="2" eb="3">
      <t>チュウ</t>
    </rPh>
    <rPh sb="4" eb="6">
      <t>ショウキャク</t>
    </rPh>
    <rPh sb="6" eb="8">
      <t>キカン</t>
    </rPh>
    <phoneticPr fontId="2"/>
  </si>
  <si>
    <t>本年分の普通償却費</t>
    <rPh sb="0" eb="2">
      <t>ホンネン</t>
    </rPh>
    <rPh sb="2" eb="3">
      <t>ブン</t>
    </rPh>
    <rPh sb="4" eb="6">
      <t>フツウ</t>
    </rPh>
    <rPh sb="6" eb="8">
      <t>ショウキャク</t>
    </rPh>
    <rPh sb="8" eb="9">
      <t>ヒ</t>
    </rPh>
    <phoneticPr fontId="2"/>
  </si>
  <si>
    <t>特別償却費</t>
    <rPh sb="0" eb="2">
      <t>トクベツ</t>
    </rPh>
    <rPh sb="2" eb="4">
      <t>ショウキャク</t>
    </rPh>
    <rPh sb="4" eb="5">
      <t>ヒ</t>
    </rPh>
    <phoneticPr fontId="2"/>
  </si>
  <si>
    <t>本年分の償却費合計</t>
    <rPh sb="0" eb="2">
      <t>ホンネン</t>
    </rPh>
    <rPh sb="2" eb="3">
      <t>ブン</t>
    </rPh>
    <rPh sb="4" eb="7">
      <t>ショウキャクヒ</t>
    </rPh>
    <rPh sb="7" eb="9">
      <t>ゴウケイ</t>
    </rPh>
    <phoneticPr fontId="2"/>
  </si>
  <si>
    <t>事業専用割合</t>
    <rPh sb="0" eb="2">
      <t>ジギョウ</t>
    </rPh>
    <rPh sb="2" eb="4">
      <t>センヨウ</t>
    </rPh>
    <rPh sb="4" eb="6">
      <t>ワリアイ</t>
    </rPh>
    <phoneticPr fontId="2"/>
  </si>
  <si>
    <t>本年分の必要経費算入額</t>
    <rPh sb="0" eb="2">
      <t>ホンネン</t>
    </rPh>
    <rPh sb="2" eb="3">
      <t>ブン</t>
    </rPh>
    <rPh sb="4" eb="6">
      <t>ヒツヨウ</t>
    </rPh>
    <rPh sb="6" eb="8">
      <t>ケイヒ</t>
    </rPh>
    <rPh sb="8" eb="10">
      <t>サンニュウ</t>
    </rPh>
    <rPh sb="10" eb="11">
      <t>ガク</t>
    </rPh>
    <phoneticPr fontId="2"/>
  </si>
  <si>
    <t>未償却残高（期末残高）</t>
    <rPh sb="0" eb="3">
      <t>ミショウキャク</t>
    </rPh>
    <rPh sb="3" eb="5">
      <t>ザンダカ</t>
    </rPh>
    <rPh sb="6" eb="8">
      <t>キマツ</t>
    </rPh>
    <rPh sb="8" eb="10">
      <t>ザンダカ</t>
    </rPh>
    <phoneticPr fontId="2"/>
  </si>
  <si>
    <t>果樹・牛馬等の育成費用の計算（販売用の牛馬、受託した牛馬は除きます。）</t>
    <rPh sb="0" eb="2">
      <t>カジュ</t>
    </rPh>
    <rPh sb="3" eb="5">
      <t>ギュウバ</t>
    </rPh>
    <rPh sb="5" eb="6">
      <t>トウ</t>
    </rPh>
    <rPh sb="7" eb="9">
      <t>イクセイ</t>
    </rPh>
    <rPh sb="9" eb="11">
      <t>ヒヨウ</t>
    </rPh>
    <rPh sb="12" eb="14">
      <t>ケイサン</t>
    </rPh>
    <rPh sb="15" eb="18">
      <t>ハンバイヨウ</t>
    </rPh>
    <rPh sb="19" eb="21">
      <t>ギュウバ</t>
    </rPh>
    <rPh sb="22" eb="24">
      <t>ジュタク</t>
    </rPh>
    <rPh sb="26" eb="28">
      <t>ギュウバ</t>
    </rPh>
    <rPh sb="29" eb="30">
      <t>ノゾ</t>
    </rPh>
    <phoneticPr fontId="2"/>
  </si>
  <si>
    <t>本年中における特殊事情</t>
    <rPh sb="0" eb="3">
      <t>ホンネンチュウ</t>
    </rPh>
    <rPh sb="7" eb="9">
      <t>トクシュ</t>
    </rPh>
    <rPh sb="9" eb="11">
      <t>ジジョウ</t>
    </rPh>
    <phoneticPr fontId="2"/>
  </si>
  <si>
    <t>果樹・牛馬等の名称</t>
    <rPh sb="0" eb="2">
      <t>カジュ</t>
    </rPh>
    <rPh sb="3" eb="5">
      <t>ギュウバ</t>
    </rPh>
    <rPh sb="5" eb="6">
      <t>トウ</t>
    </rPh>
    <rPh sb="7" eb="9">
      <t>メイショウ</t>
    </rPh>
    <phoneticPr fontId="2"/>
  </si>
  <si>
    <t>取得・生産の年月日</t>
    <rPh sb="0" eb="2">
      <t>シュトク</t>
    </rPh>
    <rPh sb="3" eb="5">
      <t>セイサン</t>
    </rPh>
    <rPh sb="6" eb="7">
      <t>ネン</t>
    </rPh>
    <rPh sb="7" eb="9">
      <t>ツキヒ</t>
    </rPh>
    <phoneticPr fontId="2"/>
  </si>
  <si>
    <t>前年からの繰越額</t>
    <rPh sb="0" eb="2">
      <t>ゼンネン</t>
    </rPh>
    <rPh sb="5" eb="8">
      <t>クリコシガク</t>
    </rPh>
    <phoneticPr fontId="2"/>
  </si>
  <si>
    <t>育成費用の明細</t>
    <rPh sb="0" eb="2">
      <t>イクセイ</t>
    </rPh>
    <rPh sb="2" eb="4">
      <t>ヒヨウ</t>
    </rPh>
    <rPh sb="5" eb="7">
      <t>メイサイ</t>
    </rPh>
    <phoneticPr fontId="2"/>
  </si>
  <si>
    <t>本年中に成熟したものの取得価格</t>
    <rPh sb="0" eb="3">
      <t>ホンネンチュウ</t>
    </rPh>
    <rPh sb="4" eb="6">
      <t>セイジュク</t>
    </rPh>
    <rPh sb="11" eb="13">
      <t>シュトク</t>
    </rPh>
    <rPh sb="13" eb="15">
      <t>カカク</t>
    </rPh>
    <phoneticPr fontId="2"/>
  </si>
  <si>
    <t>翌年への繰越額</t>
    <rPh sb="0" eb="2">
      <t>ヨクネン</t>
    </rPh>
    <rPh sb="4" eb="7">
      <t>クリコシガク</t>
    </rPh>
    <phoneticPr fontId="2"/>
  </si>
  <si>
    <t>金額の計算方法</t>
    <rPh sb="0" eb="2">
      <t>キンガク</t>
    </rPh>
    <rPh sb="3" eb="5">
      <t>ケイサン</t>
    </rPh>
    <rPh sb="5" eb="7">
      <t>ホウホウ</t>
    </rPh>
    <phoneticPr fontId="2"/>
  </si>
  <si>
    <t>本年中の種苗費、種付料、素畜費</t>
    <rPh sb="0" eb="1">
      <t>ホン</t>
    </rPh>
    <rPh sb="1" eb="3">
      <t>ネンチュウ</t>
    </rPh>
    <rPh sb="4" eb="5">
      <t>タネ</t>
    </rPh>
    <rPh sb="5" eb="6">
      <t>ナエ</t>
    </rPh>
    <rPh sb="6" eb="7">
      <t>ヒ</t>
    </rPh>
    <rPh sb="8" eb="10">
      <t>タネツ</t>
    </rPh>
    <rPh sb="10" eb="11">
      <t>リョウ</t>
    </rPh>
    <rPh sb="12" eb="13">
      <t>ソチ</t>
    </rPh>
    <rPh sb="13" eb="14">
      <t>チク</t>
    </rPh>
    <rPh sb="14" eb="15">
      <t>ヒ</t>
    </rPh>
    <phoneticPr fontId="2"/>
  </si>
  <si>
    <t>本年中の肥料、農薬等の投下費用</t>
    <rPh sb="0" eb="3">
      <t>ホンネンチュウ</t>
    </rPh>
    <rPh sb="4" eb="6">
      <t>ヒリョウ</t>
    </rPh>
    <rPh sb="7" eb="9">
      <t>ノウヤク</t>
    </rPh>
    <rPh sb="9" eb="10">
      <t>トウ</t>
    </rPh>
    <rPh sb="11" eb="13">
      <t>トウカ</t>
    </rPh>
    <rPh sb="13" eb="15">
      <t>ヒヨウ</t>
    </rPh>
    <phoneticPr fontId="2"/>
  </si>
  <si>
    <t>育成中の果樹等から生じた収入金額</t>
    <rPh sb="0" eb="2">
      <t>イクセイ</t>
    </rPh>
    <rPh sb="2" eb="3">
      <t>チュウ</t>
    </rPh>
    <rPh sb="4" eb="6">
      <t>カジュ</t>
    </rPh>
    <rPh sb="6" eb="7">
      <t>トウ</t>
    </rPh>
    <rPh sb="9" eb="10">
      <t>ショウ</t>
    </rPh>
    <rPh sb="12" eb="14">
      <t>シュウニュウ</t>
    </rPh>
    <rPh sb="14" eb="16">
      <t>キンガク</t>
    </rPh>
    <phoneticPr fontId="2"/>
  </si>
  <si>
    <t>本年に取得価格に加算する金額</t>
    <rPh sb="0" eb="2">
      <t>ホンネン</t>
    </rPh>
    <rPh sb="3" eb="5">
      <t>シュトク</t>
    </rPh>
    <rPh sb="5" eb="7">
      <t>カカク</t>
    </rPh>
    <rPh sb="8" eb="10">
      <t>カサン</t>
    </rPh>
    <rPh sb="12" eb="14">
      <t>キンガク</t>
    </rPh>
    <phoneticPr fontId="2"/>
  </si>
  <si>
    <t>1/3</t>
    <phoneticPr fontId="2"/>
  </si>
  <si>
    <t>修繕費</t>
    <rPh sb="0" eb="3">
      <t>シュウゼンヒ</t>
    </rPh>
    <phoneticPr fontId="5"/>
  </si>
  <si>
    <t>家事消費・事業消費</t>
    <rPh sb="0" eb="2">
      <t>カジ</t>
    </rPh>
    <rPh sb="2" eb="4">
      <t>ショウヒ</t>
    </rPh>
    <rPh sb="5" eb="7">
      <t>ジギョウ</t>
    </rPh>
    <rPh sb="7" eb="9">
      <t>ショウヒ</t>
    </rPh>
    <phoneticPr fontId="5"/>
  </si>
  <si>
    <t>雑収入</t>
    <rPh sb="0" eb="3">
      <t>ザツシュウニュウ</t>
    </rPh>
    <phoneticPr fontId="5"/>
  </si>
  <si>
    <t>雇人費</t>
    <rPh sb="0" eb="1">
      <t>ヤトイ</t>
    </rPh>
    <rPh sb="1" eb="2">
      <t>ニン</t>
    </rPh>
    <rPh sb="2" eb="3">
      <t>ヒ</t>
    </rPh>
    <phoneticPr fontId="5"/>
  </si>
  <si>
    <t>小作料・賃借料</t>
    <rPh sb="0" eb="3">
      <t>コサクリョウ</t>
    </rPh>
    <rPh sb="4" eb="7">
      <t>チンシャクリョウ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</si>
  <si>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</si>
  <si>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貸倒金</t>
    <rPh sb="0" eb="3">
      <t>カシダオレキン</t>
    </rPh>
    <phoneticPr fontId="5"/>
  </si>
  <si>
    <t>利子割引料</t>
    <rPh sb="0" eb="2">
      <t>リシ</t>
    </rPh>
    <rPh sb="2" eb="5">
      <t>ワリビキリョウ</t>
    </rPh>
    <phoneticPr fontId="5"/>
  </si>
  <si>
    <t>租税公課</t>
    <rPh sb="0" eb="2">
      <t>ソゼイ</t>
    </rPh>
    <rPh sb="2" eb="4">
      <t>コウカ</t>
    </rPh>
    <phoneticPr fontId="5"/>
  </si>
  <si>
    <t>種苗費</t>
    <rPh sb="0" eb="2">
      <t>シュビョウ</t>
    </rPh>
    <rPh sb="2" eb="3">
      <t>ヒ</t>
    </rPh>
    <phoneticPr fontId="5"/>
  </si>
  <si>
    <t>素畜費</t>
    <rPh sb="0" eb="1">
      <t>ソ</t>
    </rPh>
    <rPh sb="1" eb="2">
      <t>チク</t>
    </rPh>
    <rPh sb="2" eb="3">
      <t>ヒ</t>
    </rPh>
    <phoneticPr fontId="5"/>
  </si>
  <si>
    <t>肥料費</t>
    <rPh sb="0" eb="2">
      <t>ヒリョウ</t>
    </rPh>
    <rPh sb="2" eb="3">
      <t>ヒ</t>
    </rPh>
    <phoneticPr fontId="5"/>
  </si>
  <si>
    <t>飼料費</t>
    <rPh sb="0" eb="2">
      <t>シリョウ</t>
    </rPh>
    <rPh sb="2" eb="3">
      <t>ヒ</t>
    </rPh>
    <phoneticPr fontId="5"/>
  </si>
  <si>
    <t>農具費</t>
    <rPh sb="0" eb="2">
      <t>ノウグ</t>
    </rPh>
    <rPh sb="2" eb="3">
      <t>ヒ</t>
    </rPh>
    <phoneticPr fontId="5"/>
  </si>
  <si>
    <t>農薬衛生費</t>
    <rPh sb="0" eb="2">
      <t>ノウヤク</t>
    </rPh>
    <rPh sb="2" eb="5">
      <t>エイセイヒ</t>
    </rPh>
    <phoneticPr fontId="5"/>
  </si>
  <si>
    <t>諸材料費</t>
    <rPh sb="0" eb="1">
      <t>ショ</t>
    </rPh>
    <rPh sb="1" eb="4">
      <t>ザイリョウヒ</t>
    </rPh>
    <phoneticPr fontId="5"/>
  </si>
  <si>
    <t>動力光熱費</t>
    <rPh sb="0" eb="2">
      <t>ドウリョク</t>
    </rPh>
    <rPh sb="2" eb="5">
      <t>コウネツヒ</t>
    </rPh>
    <phoneticPr fontId="5"/>
  </si>
  <si>
    <t>作業用衣料費</t>
    <rPh sb="0" eb="3">
      <t>サギョウヨウ</t>
    </rPh>
    <rPh sb="3" eb="5">
      <t>イリョウ</t>
    </rPh>
    <rPh sb="5" eb="6">
      <t>ヒ</t>
    </rPh>
    <phoneticPr fontId="5"/>
  </si>
  <si>
    <t>農業共済掛金</t>
    <rPh sb="0" eb="2">
      <t>ノウギョウ</t>
    </rPh>
    <rPh sb="2" eb="4">
      <t>キョウサイ</t>
    </rPh>
    <rPh sb="4" eb="6">
      <t>カケキン</t>
    </rPh>
    <phoneticPr fontId="5"/>
  </si>
  <si>
    <t>荷造運搬手数料</t>
    <rPh sb="0" eb="2">
      <t>ニヅク</t>
    </rPh>
    <rPh sb="2" eb="4">
      <t>ウンパン</t>
    </rPh>
    <rPh sb="4" eb="7">
      <t>テスウリョウ</t>
    </rPh>
    <phoneticPr fontId="5"/>
  </si>
  <si>
    <t>土地改良費</t>
    <rPh sb="0" eb="2">
      <t>トチ</t>
    </rPh>
    <rPh sb="2" eb="4">
      <t>カイリョウ</t>
    </rPh>
    <rPh sb="4" eb="5">
      <t>ヒ</t>
    </rPh>
    <phoneticPr fontId="5"/>
  </si>
  <si>
    <t>雑費</t>
    <rPh sb="0" eb="2">
      <t>ザッピ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</si>
  <si>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</si>
  <si>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</si>
  <si>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</si>
  <si>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事前入力事項（本シートに入力した内容は、他のシートで自動計算されます。）</t>
    <rPh sb="0" eb="2">
      <t>ジゼン</t>
    </rPh>
    <rPh sb="2" eb="4">
      <t>ニュウリョク</t>
    </rPh>
    <rPh sb="4" eb="6">
      <t>ジコウ</t>
    </rPh>
    <rPh sb="7" eb="8">
      <t>ホン</t>
    </rPh>
    <rPh sb="12" eb="14">
      <t>ニュウリョク</t>
    </rPh>
    <rPh sb="16" eb="18">
      <t>ナイヨウ</t>
    </rPh>
    <rPh sb="20" eb="21">
      <t>ホカ</t>
    </rPh>
    <rPh sb="26" eb="28">
      <t>ジドウ</t>
    </rPh>
    <rPh sb="28" eb="30">
      <t>ケイサン</t>
    </rPh>
    <phoneticPr fontId="5"/>
  </si>
  <si>
    <t>販売月日</t>
    <rPh sb="0" eb="2">
      <t>ハンバイ</t>
    </rPh>
    <rPh sb="2" eb="4">
      <t>ガッピ</t>
    </rPh>
    <phoneticPr fontId="5"/>
  </si>
  <si>
    <t>販売先</t>
    <rPh sb="0" eb="3">
      <t>ハンバイサキ</t>
    </rPh>
    <phoneticPr fontId="5"/>
  </si>
  <si>
    <t>販売価格</t>
    <rPh sb="0" eb="2">
      <t>ハンバイ</t>
    </rPh>
    <rPh sb="2" eb="4">
      <t>カカク</t>
    </rPh>
    <phoneticPr fontId="5"/>
  </si>
  <si>
    <t>kgあたりの単価</t>
    <rPh sb="6" eb="8">
      <t>タンカ</t>
    </rPh>
    <phoneticPr fontId="5"/>
  </si>
  <si>
    <t>販売量（kg）</t>
    <rPh sb="0" eb="2">
      <t>ハンバイ</t>
    </rPh>
    <rPh sb="2" eb="3">
      <t>リョウ</t>
    </rPh>
    <phoneticPr fontId="5"/>
  </si>
  <si>
    <t>番号</t>
    <rPh sb="0" eb="2">
      <t>バンゴウ</t>
    </rPh>
    <phoneticPr fontId="5"/>
  </si>
  <si>
    <t>合計</t>
    <rPh sb="0" eb="2">
      <t>ゴウケイ</t>
    </rPh>
    <phoneticPr fontId="5"/>
  </si>
  <si>
    <t>今年の家事消費量</t>
    <rPh sb="0" eb="2">
      <t>コトシ</t>
    </rPh>
    <rPh sb="3" eb="5">
      <t>カジ</t>
    </rPh>
    <rPh sb="5" eb="8">
      <t>ショウヒリョウ</t>
    </rPh>
    <phoneticPr fontId="5"/>
  </si>
  <si>
    <t>kg</t>
    <phoneticPr fontId="5"/>
  </si>
  <si>
    <t>家事消費分の米の価格</t>
    <rPh sb="0" eb="2">
      <t>カジ</t>
    </rPh>
    <rPh sb="2" eb="4">
      <t>ショウヒ</t>
    </rPh>
    <rPh sb="4" eb="5">
      <t>ブン</t>
    </rPh>
    <rPh sb="6" eb="7">
      <t>コメ</t>
    </rPh>
    <rPh sb="8" eb="10">
      <t>カカク</t>
    </rPh>
    <phoneticPr fontId="5"/>
  </si>
  <si>
    <t>円</t>
    <rPh sb="0" eb="1">
      <t>エン</t>
    </rPh>
    <phoneticPr fontId="5"/>
  </si>
  <si>
    <t>米の販売の内訳（農協や一般商店等に販売された方のみ入力してください）</t>
    <rPh sb="0" eb="1">
      <t>コメ</t>
    </rPh>
    <rPh sb="2" eb="4">
      <t>ハンバイ</t>
    </rPh>
    <rPh sb="5" eb="7">
      <t>ウチワケ</t>
    </rPh>
    <rPh sb="8" eb="10">
      <t>ノウキョウ</t>
    </rPh>
    <rPh sb="11" eb="13">
      <t>イッパン</t>
    </rPh>
    <rPh sb="13" eb="15">
      <t>ショウテン</t>
    </rPh>
    <rPh sb="15" eb="16">
      <t>トウ</t>
    </rPh>
    <rPh sb="17" eb="19">
      <t>ハンバイ</t>
    </rPh>
    <rPh sb="22" eb="23">
      <t>カタ</t>
    </rPh>
    <rPh sb="25" eb="27">
      <t>ニュウリョク</t>
    </rPh>
    <phoneticPr fontId="5"/>
  </si>
  <si>
    <t>米</t>
    <rPh sb="0" eb="1">
      <t>コメ</t>
    </rPh>
    <phoneticPr fontId="5"/>
  </si>
  <si>
    <t>野菜</t>
    <rPh sb="0" eb="2">
      <t>ヤサイ</t>
    </rPh>
    <phoneticPr fontId="5"/>
  </si>
  <si>
    <t>その他</t>
    <rPh sb="2" eb="3">
      <t>タ</t>
    </rPh>
    <phoneticPr fontId="5"/>
  </si>
  <si>
    <t>科　　　目</t>
    <rPh sb="0" eb="1">
      <t>カ</t>
    </rPh>
    <rPh sb="4" eb="5">
      <t>メ</t>
    </rPh>
    <phoneticPr fontId="2"/>
  </si>
  <si>
    <t>内　　　容</t>
    <rPh sb="0" eb="1">
      <t>ウチ</t>
    </rPh>
    <rPh sb="4" eb="5">
      <t>カタチ</t>
    </rPh>
    <phoneticPr fontId="2"/>
  </si>
  <si>
    <t>説　　　　　　　明</t>
    <rPh sb="0" eb="1">
      <t>セツ</t>
    </rPh>
    <rPh sb="8" eb="9">
      <t>メイ</t>
    </rPh>
    <phoneticPr fontId="2"/>
  </si>
  <si>
    <t>８</t>
    <phoneticPr fontId="2"/>
  </si>
  <si>
    <t>雇人費</t>
    <rPh sb="0" eb="1">
      <t>ヤトイ</t>
    </rPh>
    <rPh sb="1" eb="2">
      <t>ジン</t>
    </rPh>
    <rPh sb="2" eb="3">
      <t>ヒ</t>
    </rPh>
    <phoneticPr fontId="2"/>
  </si>
  <si>
    <t>労賃</t>
    <rPh sb="0" eb="2">
      <t>ロウチン</t>
    </rPh>
    <phoneticPr fontId="2"/>
  </si>
  <si>
    <t>農業に従事した家族以外の雇人への給料等</t>
    <rPh sb="0" eb="2">
      <t>ノウギョウ</t>
    </rPh>
    <rPh sb="3" eb="5">
      <t>ジュウジ</t>
    </rPh>
    <rPh sb="7" eb="9">
      <t>カゾク</t>
    </rPh>
    <rPh sb="9" eb="11">
      <t>イガイ</t>
    </rPh>
    <rPh sb="12" eb="13">
      <t>ヤトイ</t>
    </rPh>
    <rPh sb="13" eb="14">
      <t>ジン</t>
    </rPh>
    <rPh sb="16" eb="18">
      <t>キュウリョウ</t>
    </rPh>
    <rPh sb="18" eb="19">
      <t>ナド</t>
    </rPh>
    <phoneticPr fontId="2"/>
  </si>
  <si>
    <t>賄費</t>
    <rPh sb="0" eb="1">
      <t>マカナ</t>
    </rPh>
    <rPh sb="1" eb="2">
      <t>ヒ</t>
    </rPh>
    <phoneticPr fontId="2"/>
  </si>
  <si>
    <t>雇人への賄い費</t>
    <rPh sb="0" eb="1">
      <t>ヤト</t>
    </rPh>
    <rPh sb="1" eb="2">
      <t>ニン</t>
    </rPh>
    <rPh sb="4" eb="5">
      <t>マカナ</t>
    </rPh>
    <rPh sb="6" eb="7">
      <t>ヒ</t>
    </rPh>
    <phoneticPr fontId="2"/>
  </si>
  <si>
    <t>９</t>
    <phoneticPr fontId="2"/>
  </si>
  <si>
    <t>小作料・賃借料</t>
    <rPh sb="0" eb="3">
      <t>コサクリョウ</t>
    </rPh>
    <rPh sb="4" eb="7">
      <t>チンシャクリョウ</t>
    </rPh>
    <phoneticPr fontId="2"/>
  </si>
  <si>
    <t>ｶﾝﾄﾘｰｴﾚﾍﾞｰﾀｰ、ﾗｲｽｾﾝﾀｰ</t>
    <phoneticPr fontId="2"/>
  </si>
  <si>
    <t>小作料</t>
    <rPh sb="0" eb="3">
      <t>コサクリョウ</t>
    </rPh>
    <phoneticPr fontId="2"/>
  </si>
  <si>
    <t>地主への地代等</t>
    <rPh sb="0" eb="2">
      <t>ジヌシ</t>
    </rPh>
    <rPh sb="4" eb="6">
      <t>チダイ</t>
    </rPh>
    <rPh sb="6" eb="7">
      <t>トウ</t>
    </rPh>
    <phoneticPr fontId="2"/>
  </si>
  <si>
    <t>施設利用料</t>
    <rPh sb="0" eb="2">
      <t>シセツ</t>
    </rPh>
    <rPh sb="2" eb="5">
      <t>リヨウリョウ</t>
    </rPh>
    <phoneticPr fontId="2"/>
  </si>
  <si>
    <t>農協などの共同施設</t>
    <rPh sb="0" eb="2">
      <t>ノウキョウ</t>
    </rPh>
    <rPh sb="5" eb="7">
      <t>キョウドウ</t>
    </rPh>
    <rPh sb="7" eb="9">
      <t>シセツ</t>
    </rPh>
    <phoneticPr fontId="2"/>
  </si>
  <si>
    <t>賃借料</t>
    <rPh sb="0" eb="2">
      <t>チンシャク</t>
    </rPh>
    <rPh sb="2" eb="3">
      <t>リョウ</t>
    </rPh>
    <phoneticPr fontId="2"/>
  </si>
  <si>
    <t>農地、建物、農機具等の賃借料</t>
    <rPh sb="0" eb="2">
      <t>ノウチ</t>
    </rPh>
    <rPh sb="3" eb="5">
      <t>タテモノ</t>
    </rPh>
    <rPh sb="6" eb="9">
      <t>ノウキグ</t>
    </rPh>
    <rPh sb="9" eb="10">
      <t>トウ</t>
    </rPh>
    <rPh sb="11" eb="14">
      <t>チンシャクリョウ</t>
    </rPh>
    <phoneticPr fontId="2"/>
  </si>
  <si>
    <t>１０</t>
    <phoneticPr fontId="2"/>
  </si>
  <si>
    <t>減価償却費</t>
    <rPh sb="0" eb="2">
      <t>ゲンカ</t>
    </rPh>
    <rPh sb="2" eb="5">
      <t>ショウキャクヒ</t>
    </rPh>
    <phoneticPr fontId="2"/>
  </si>
  <si>
    <t>自動車</t>
    <rPh sb="0" eb="3">
      <t>ジドウシャ</t>
    </rPh>
    <phoneticPr fontId="2"/>
  </si>
  <si>
    <t>農業用に使用した割合で按分</t>
    <rPh sb="0" eb="2">
      <t>ノウギョウ</t>
    </rPh>
    <rPh sb="2" eb="3">
      <t>ヨウ</t>
    </rPh>
    <rPh sb="4" eb="6">
      <t>シヨウ</t>
    </rPh>
    <rPh sb="8" eb="10">
      <t>ワリアイ</t>
    </rPh>
    <rPh sb="11" eb="13">
      <t>アンブン</t>
    </rPh>
    <phoneticPr fontId="2"/>
  </si>
  <si>
    <t>建物</t>
    <rPh sb="0" eb="2">
      <t>タテモノ</t>
    </rPh>
    <phoneticPr fontId="2"/>
  </si>
  <si>
    <t>農業用に使用している割合で按分</t>
    <rPh sb="0" eb="2">
      <t>ノウギョウ</t>
    </rPh>
    <rPh sb="2" eb="3">
      <t>ヨウ</t>
    </rPh>
    <rPh sb="4" eb="6">
      <t>シヨウ</t>
    </rPh>
    <rPh sb="10" eb="12">
      <t>ワリアイ</t>
    </rPh>
    <rPh sb="13" eb="15">
      <t>アンブン</t>
    </rPh>
    <phoneticPr fontId="2"/>
  </si>
  <si>
    <t>農機具</t>
    <rPh sb="0" eb="3">
      <t>ノウキグ</t>
    </rPh>
    <phoneticPr fontId="2"/>
  </si>
  <si>
    <t>価格が１０万円以上</t>
    <rPh sb="0" eb="2">
      <t>カカク</t>
    </rPh>
    <rPh sb="5" eb="7">
      <t>マンエン</t>
    </rPh>
    <rPh sb="7" eb="9">
      <t>イジョウ</t>
    </rPh>
    <phoneticPr fontId="2"/>
  </si>
  <si>
    <t>１１</t>
    <phoneticPr fontId="2"/>
  </si>
  <si>
    <t>貸倒金</t>
    <rPh sb="0" eb="2">
      <t>カシダオ</t>
    </rPh>
    <rPh sb="2" eb="3">
      <t>キン</t>
    </rPh>
    <phoneticPr fontId="2"/>
  </si>
  <si>
    <t>売掛金などの貸倒損失</t>
    <rPh sb="0" eb="2">
      <t>ウリカケ</t>
    </rPh>
    <rPh sb="2" eb="3">
      <t>キン</t>
    </rPh>
    <rPh sb="6" eb="8">
      <t>カシダオ</t>
    </rPh>
    <rPh sb="8" eb="10">
      <t>ソンシツ</t>
    </rPh>
    <phoneticPr fontId="2"/>
  </si>
  <si>
    <t>１２</t>
    <phoneticPr fontId="2"/>
  </si>
  <si>
    <t>利子割引料</t>
    <rPh sb="0" eb="2">
      <t>リシ</t>
    </rPh>
    <rPh sb="2" eb="5">
      <t>ワリビキリョウ</t>
    </rPh>
    <phoneticPr fontId="2"/>
  </si>
  <si>
    <t>借入利息</t>
    <rPh sb="0" eb="2">
      <t>カリイレ</t>
    </rPh>
    <rPh sb="2" eb="4">
      <t>リソク</t>
    </rPh>
    <phoneticPr fontId="2"/>
  </si>
  <si>
    <t>農業に掛かる借入に対するもの、元金返済は対象外</t>
    <rPh sb="0" eb="2">
      <t>ノウギョウ</t>
    </rPh>
    <rPh sb="3" eb="4">
      <t>カ</t>
    </rPh>
    <rPh sb="6" eb="8">
      <t>カリイレ</t>
    </rPh>
    <rPh sb="9" eb="10">
      <t>タイ</t>
    </rPh>
    <rPh sb="15" eb="17">
      <t>ガンキン</t>
    </rPh>
    <rPh sb="17" eb="19">
      <t>ヘンサイ</t>
    </rPh>
    <rPh sb="20" eb="23">
      <t>タイショウガイ</t>
    </rPh>
    <phoneticPr fontId="2"/>
  </si>
  <si>
    <t>イ</t>
    <phoneticPr fontId="2"/>
  </si>
  <si>
    <t>組合費</t>
    <rPh sb="0" eb="3">
      <t>クミアイヒ</t>
    </rPh>
    <phoneticPr fontId="2"/>
  </si>
  <si>
    <t>農業に掛かるもの</t>
    <rPh sb="0" eb="2">
      <t>ノウギョウ</t>
    </rPh>
    <rPh sb="3" eb="4">
      <t>カ</t>
    </rPh>
    <phoneticPr fontId="2"/>
  </si>
  <si>
    <t>軽自動車税</t>
    <rPh sb="0" eb="4">
      <t>ケイジドウシャ</t>
    </rPh>
    <rPh sb="4" eb="5">
      <t>ゼイ</t>
    </rPh>
    <phoneticPr fontId="2"/>
  </si>
  <si>
    <t>固定資産税</t>
    <rPh sb="0" eb="2">
      <t>コテイ</t>
    </rPh>
    <rPh sb="2" eb="5">
      <t>シサンゼイ</t>
    </rPh>
    <phoneticPr fontId="2"/>
  </si>
  <si>
    <t>農地や農業施設に掛かる固定資産税</t>
    <rPh sb="0" eb="2">
      <t>ノウチ</t>
    </rPh>
    <rPh sb="3" eb="5">
      <t>ノウギョウ</t>
    </rPh>
    <rPh sb="5" eb="7">
      <t>シセツ</t>
    </rPh>
    <rPh sb="8" eb="9">
      <t>カ</t>
    </rPh>
    <rPh sb="11" eb="13">
      <t>コテイ</t>
    </rPh>
    <rPh sb="13" eb="16">
      <t>シサンゼイ</t>
    </rPh>
    <phoneticPr fontId="2"/>
  </si>
  <si>
    <t>自動車重量税</t>
    <rPh sb="0" eb="3">
      <t>ジドウシャ</t>
    </rPh>
    <rPh sb="3" eb="6">
      <t>ジュウリョウゼイ</t>
    </rPh>
    <phoneticPr fontId="2"/>
  </si>
  <si>
    <t>自動車税</t>
    <rPh sb="0" eb="3">
      <t>ジドウシャ</t>
    </rPh>
    <rPh sb="3" eb="4">
      <t>ゼイ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</si>
  <si>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</si>
  <si>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水利費</t>
    <rPh sb="0" eb="2">
      <t>スイリ</t>
    </rPh>
    <rPh sb="2" eb="3">
      <t>ヒ</t>
    </rPh>
    <phoneticPr fontId="2"/>
  </si>
  <si>
    <t>農協組合費</t>
    <rPh sb="0" eb="2">
      <t>ノウキョウ</t>
    </rPh>
    <rPh sb="2" eb="5">
      <t>クミアイヒ</t>
    </rPh>
    <phoneticPr fontId="2"/>
  </si>
  <si>
    <t>部会費</t>
    <rPh sb="0" eb="2">
      <t>ブカイ</t>
    </rPh>
    <rPh sb="2" eb="3">
      <t>ヒ</t>
    </rPh>
    <phoneticPr fontId="2"/>
  </si>
  <si>
    <t>ロ</t>
    <phoneticPr fontId="2"/>
  </si>
  <si>
    <t>種子</t>
    <rPh sb="0" eb="2">
      <t>シュシ</t>
    </rPh>
    <phoneticPr fontId="2"/>
  </si>
  <si>
    <t>ロ</t>
    <phoneticPr fontId="2"/>
  </si>
  <si>
    <t>苗木</t>
    <rPh sb="0" eb="2">
      <t>ナエギ</t>
    </rPh>
    <phoneticPr fontId="2"/>
  </si>
  <si>
    <t>ロ</t>
    <phoneticPr fontId="2"/>
  </si>
  <si>
    <t>種芋</t>
    <rPh sb="0" eb="2">
      <t>タネイモ</t>
    </rPh>
    <phoneticPr fontId="2"/>
  </si>
  <si>
    <t>種もみ</t>
    <rPh sb="0" eb="1">
      <t>タネ</t>
    </rPh>
    <phoneticPr fontId="2"/>
  </si>
  <si>
    <t>苗</t>
    <rPh sb="0" eb="1">
      <t>ナエ</t>
    </rPh>
    <phoneticPr fontId="2"/>
  </si>
  <si>
    <t>ハ</t>
    <phoneticPr fontId="2"/>
  </si>
  <si>
    <t>素畜費</t>
    <rPh sb="0" eb="1">
      <t>ソ</t>
    </rPh>
    <rPh sb="1" eb="2">
      <t>チク</t>
    </rPh>
    <rPh sb="2" eb="3">
      <t>ヒ</t>
    </rPh>
    <phoneticPr fontId="2"/>
  </si>
  <si>
    <t>素畜</t>
    <rPh sb="0" eb="1">
      <t>ソ</t>
    </rPh>
    <rPh sb="1" eb="2">
      <t>チク</t>
    </rPh>
    <phoneticPr fontId="2"/>
  </si>
  <si>
    <t>種付料</t>
    <rPh sb="0" eb="2">
      <t>タネツケ</t>
    </rPh>
    <rPh sb="2" eb="3">
      <t>リョウ</t>
    </rPh>
    <phoneticPr fontId="2"/>
  </si>
  <si>
    <t>子牛、子豚、ヒナ等の購入費</t>
    <rPh sb="0" eb="1">
      <t>コ</t>
    </rPh>
    <rPh sb="1" eb="2">
      <t>ウシ</t>
    </rPh>
    <rPh sb="3" eb="5">
      <t>コブタ</t>
    </rPh>
    <rPh sb="8" eb="9">
      <t>ナド</t>
    </rPh>
    <rPh sb="10" eb="13">
      <t>コウニュウヒ</t>
    </rPh>
    <phoneticPr fontId="2"/>
  </si>
  <si>
    <t>ニ</t>
    <phoneticPr fontId="2"/>
  </si>
  <si>
    <t>肥料</t>
    <rPh sb="0" eb="2">
      <t>ヒリョウ</t>
    </rPh>
    <phoneticPr fontId="2"/>
  </si>
  <si>
    <t>たい肥</t>
    <rPh sb="2" eb="3">
      <t>ヒ</t>
    </rPh>
    <phoneticPr fontId="2"/>
  </si>
  <si>
    <t>ホ</t>
    <phoneticPr fontId="2"/>
  </si>
  <si>
    <t>飼料費</t>
    <rPh sb="0" eb="2">
      <t>シリョウ</t>
    </rPh>
    <rPh sb="2" eb="3">
      <t>ヒ</t>
    </rPh>
    <phoneticPr fontId="2"/>
  </si>
  <si>
    <t>飼料</t>
    <rPh sb="0" eb="2">
      <t>シリョウ</t>
    </rPh>
    <phoneticPr fontId="2"/>
  </si>
  <si>
    <t>家畜等の餌代</t>
    <rPh sb="0" eb="2">
      <t>カチク</t>
    </rPh>
    <rPh sb="2" eb="3">
      <t>トウ</t>
    </rPh>
    <rPh sb="4" eb="5">
      <t>エサ</t>
    </rPh>
    <rPh sb="5" eb="6">
      <t>ダイ</t>
    </rPh>
    <phoneticPr fontId="2"/>
  </si>
  <si>
    <t>ヘ</t>
    <phoneticPr fontId="2"/>
  </si>
  <si>
    <t>一輪車</t>
    <rPh sb="0" eb="2">
      <t>イチリン</t>
    </rPh>
    <rPh sb="2" eb="3">
      <t>シャ</t>
    </rPh>
    <phoneticPr fontId="2"/>
  </si>
  <si>
    <t>ヘ</t>
    <phoneticPr fontId="2"/>
  </si>
  <si>
    <t>かご</t>
    <phoneticPr fontId="2"/>
  </si>
  <si>
    <t>スコップ</t>
    <phoneticPr fontId="2"/>
  </si>
  <si>
    <t>バケツ</t>
    <phoneticPr fontId="2"/>
  </si>
  <si>
    <t>ホース</t>
    <phoneticPr fontId="2"/>
  </si>
  <si>
    <t>鎌（かま）</t>
    <rPh sb="0" eb="1">
      <t>カマ</t>
    </rPh>
    <phoneticPr fontId="2"/>
  </si>
  <si>
    <t>鍬（くわ）</t>
    <rPh sb="0" eb="1">
      <t>クワ</t>
    </rPh>
    <phoneticPr fontId="2"/>
  </si>
  <si>
    <t>農業用器具</t>
    <rPh sb="0" eb="3">
      <t>ノウギョウヨウ</t>
    </rPh>
    <rPh sb="3" eb="5">
      <t>キグ</t>
    </rPh>
    <phoneticPr fontId="2"/>
  </si>
  <si>
    <t>価格が１０万円未満または、使用可能期間が１年のもの</t>
    <rPh sb="0" eb="2">
      <t>カカク</t>
    </rPh>
    <rPh sb="5" eb="7">
      <t>マンエン</t>
    </rPh>
    <rPh sb="7" eb="9">
      <t>ミマン</t>
    </rPh>
    <rPh sb="13" eb="15">
      <t>シヨウ</t>
    </rPh>
    <rPh sb="15" eb="17">
      <t>カノウ</t>
    </rPh>
    <rPh sb="17" eb="19">
      <t>キカン</t>
    </rPh>
    <rPh sb="21" eb="22">
      <t>ネン</t>
    </rPh>
    <phoneticPr fontId="2"/>
  </si>
  <si>
    <t>ト</t>
    <phoneticPr fontId="2"/>
  </si>
  <si>
    <t>農薬・衛生費</t>
    <rPh sb="0" eb="2">
      <t>ノウヤク</t>
    </rPh>
    <rPh sb="3" eb="5">
      <t>エイセイ</t>
    </rPh>
    <rPh sb="5" eb="6">
      <t>ヒ</t>
    </rPh>
    <phoneticPr fontId="2"/>
  </si>
  <si>
    <t>家畜薬</t>
    <rPh sb="0" eb="2">
      <t>カチク</t>
    </rPh>
    <rPh sb="2" eb="3">
      <t>ヤク</t>
    </rPh>
    <phoneticPr fontId="2"/>
  </si>
  <si>
    <t>共同防除費</t>
    <rPh sb="0" eb="2">
      <t>キョウドウ</t>
    </rPh>
    <rPh sb="2" eb="4">
      <t>ボウジョ</t>
    </rPh>
    <rPh sb="4" eb="5">
      <t>ヒ</t>
    </rPh>
    <phoneticPr fontId="2"/>
  </si>
  <si>
    <t>削蹄料</t>
    <rPh sb="0" eb="1">
      <t>ケズ</t>
    </rPh>
    <rPh sb="1" eb="2">
      <t>ヒヅメ</t>
    </rPh>
    <rPh sb="2" eb="3">
      <t>リョウ</t>
    </rPh>
    <phoneticPr fontId="2"/>
  </si>
  <si>
    <t>獣医の治療費</t>
    <rPh sb="0" eb="2">
      <t>ジュウイ</t>
    </rPh>
    <rPh sb="3" eb="6">
      <t>チリョウヒ</t>
    </rPh>
    <phoneticPr fontId="2"/>
  </si>
  <si>
    <t>農薬</t>
    <rPh sb="0" eb="2">
      <t>ノウヤク</t>
    </rPh>
    <phoneticPr fontId="2"/>
  </si>
  <si>
    <t>チ</t>
    <phoneticPr fontId="2"/>
  </si>
  <si>
    <t>育苗箱</t>
    <rPh sb="0" eb="2">
      <t>イクビョウ</t>
    </rPh>
    <rPh sb="2" eb="3">
      <t>ハコ</t>
    </rPh>
    <phoneticPr fontId="2"/>
  </si>
  <si>
    <t>寒れいしゃ</t>
    <rPh sb="0" eb="1">
      <t>カン</t>
    </rPh>
    <phoneticPr fontId="2"/>
  </si>
  <si>
    <t>釘</t>
    <rPh sb="0" eb="1">
      <t>クギ</t>
    </rPh>
    <phoneticPr fontId="2"/>
  </si>
  <si>
    <t>チ</t>
    <phoneticPr fontId="2"/>
  </si>
  <si>
    <t>畦なみ</t>
    <rPh sb="0" eb="1">
      <t>アゼ</t>
    </rPh>
    <phoneticPr fontId="2"/>
  </si>
  <si>
    <t>サン木</t>
    <rPh sb="2" eb="3">
      <t>キ</t>
    </rPh>
    <phoneticPr fontId="2"/>
  </si>
  <si>
    <t>シート</t>
    <phoneticPr fontId="2"/>
  </si>
  <si>
    <t>支柱</t>
    <rPh sb="0" eb="2">
      <t>シチュウ</t>
    </rPh>
    <phoneticPr fontId="2"/>
  </si>
  <si>
    <t>充電器</t>
    <rPh sb="0" eb="3">
      <t>ジュウデンキ</t>
    </rPh>
    <phoneticPr fontId="2"/>
  </si>
  <si>
    <t>消毒桶</t>
    <rPh sb="0" eb="2">
      <t>ショウドク</t>
    </rPh>
    <rPh sb="2" eb="3">
      <t>オケ</t>
    </rPh>
    <phoneticPr fontId="2"/>
  </si>
  <si>
    <t>土</t>
    <rPh sb="0" eb="1">
      <t>ツチ</t>
    </rPh>
    <phoneticPr fontId="2"/>
  </si>
  <si>
    <t>客土は除く</t>
    <rPh sb="0" eb="2">
      <t>キャクド</t>
    </rPh>
    <rPh sb="3" eb="4">
      <t>ノゾ</t>
    </rPh>
    <phoneticPr fontId="2"/>
  </si>
  <si>
    <t>チ</t>
    <phoneticPr fontId="2"/>
  </si>
  <si>
    <t>なわ</t>
    <phoneticPr fontId="2"/>
  </si>
  <si>
    <t>鉢</t>
    <rPh sb="0" eb="1">
      <t>ハチ</t>
    </rPh>
    <phoneticPr fontId="2"/>
  </si>
  <si>
    <t>チ</t>
    <phoneticPr fontId="2"/>
  </si>
  <si>
    <t>ビニール</t>
    <phoneticPr fontId="2"/>
  </si>
  <si>
    <t>ムシロ</t>
    <phoneticPr fontId="2"/>
  </si>
  <si>
    <t>籾殻</t>
    <rPh sb="0" eb="1">
      <t>モミ</t>
    </rPh>
    <rPh sb="1" eb="2">
      <t>カラ</t>
    </rPh>
    <phoneticPr fontId="2"/>
  </si>
  <si>
    <t>わら</t>
    <phoneticPr fontId="2"/>
  </si>
  <si>
    <t>リ</t>
    <phoneticPr fontId="2"/>
  </si>
  <si>
    <t>車検費用</t>
    <rPh sb="0" eb="2">
      <t>シャケン</t>
    </rPh>
    <rPh sb="2" eb="4">
      <t>ヒヨウ</t>
    </rPh>
    <phoneticPr fontId="2"/>
  </si>
  <si>
    <t>修理費</t>
    <rPh sb="0" eb="3">
      <t>シュウリヒ</t>
    </rPh>
    <phoneticPr fontId="2"/>
  </si>
  <si>
    <t>農機具、自動車、建物等の修理に要した費用</t>
    <rPh sb="0" eb="3">
      <t>ノウキグ</t>
    </rPh>
    <rPh sb="4" eb="7">
      <t>ジドウシャ</t>
    </rPh>
    <rPh sb="8" eb="10">
      <t>タテモノ</t>
    </rPh>
    <rPh sb="10" eb="11">
      <t>トウ</t>
    </rPh>
    <rPh sb="12" eb="14">
      <t>シュウリ</t>
    </rPh>
    <rPh sb="15" eb="16">
      <t>ヨウ</t>
    </rPh>
    <rPh sb="18" eb="20">
      <t>ヒヨウ</t>
    </rPh>
    <phoneticPr fontId="2"/>
  </si>
  <si>
    <t>ヌ</t>
    <phoneticPr fontId="2"/>
  </si>
  <si>
    <t>動力光熱水費</t>
    <rPh sb="0" eb="2">
      <t>ドウリョク</t>
    </rPh>
    <rPh sb="2" eb="3">
      <t>コウ</t>
    </rPh>
    <rPh sb="3" eb="5">
      <t>ネッスイ</t>
    </rPh>
    <rPh sb="5" eb="6">
      <t>ヒ</t>
    </rPh>
    <phoneticPr fontId="2"/>
  </si>
  <si>
    <t>オイル</t>
    <phoneticPr fontId="2"/>
  </si>
  <si>
    <t>農業に用したもの</t>
    <rPh sb="0" eb="2">
      <t>ノウギョウ</t>
    </rPh>
    <rPh sb="3" eb="4">
      <t>ヨウ</t>
    </rPh>
    <phoneticPr fontId="2"/>
  </si>
  <si>
    <t>ガス代</t>
    <rPh sb="2" eb="3">
      <t>ダイ</t>
    </rPh>
    <phoneticPr fontId="2"/>
  </si>
  <si>
    <t>農業に用したもの（作業小屋等も含む）</t>
    <rPh sb="0" eb="2">
      <t>ノウギョウ</t>
    </rPh>
    <rPh sb="3" eb="4">
      <t>ヨウ</t>
    </rPh>
    <rPh sb="9" eb="11">
      <t>サギョウ</t>
    </rPh>
    <rPh sb="11" eb="13">
      <t>ゴヤ</t>
    </rPh>
    <rPh sb="13" eb="14">
      <t>トウ</t>
    </rPh>
    <rPh sb="15" eb="16">
      <t>フク</t>
    </rPh>
    <phoneticPr fontId="2"/>
  </si>
  <si>
    <t>ガソリン</t>
    <phoneticPr fontId="2"/>
  </si>
  <si>
    <t>軽油</t>
    <rPh sb="0" eb="2">
      <t>ケイユ</t>
    </rPh>
    <phoneticPr fontId="2"/>
  </si>
  <si>
    <t>ヌ</t>
    <phoneticPr fontId="2"/>
  </si>
  <si>
    <t>混合油</t>
    <rPh sb="0" eb="2">
      <t>コンゴウ</t>
    </rPh>
    <rPh sb="2" eb="3">
      <t>ユ</t>
    </rPh>
    <phoneticPr fontId="2"/>
  </si>
  <si>
    <t>水道料</t>
    <rPh sb="0" eb="2">
      <t>スイドウ</t>
    </rPh>
    <rPh sb="2" eb="3">
      <t>リョウ</t>
    </rPh>
    <phoneticPr fontId="2"/>
  </si>
  <si>
    <t>電気料</t>
    <rPh sb="0" eb="2">
      <t>デンキ</t>
    </rPh>
    <rPh sb="2" eb="3">
      <t>リョウ</t>
    </rPh>
    <phoneticPr fontId="2"/>
  </si>
  <si>
    <t>灯油</t>
    <rPh sb="0" eb="2">
      <t>トウユ</t>
    </rPh>
    <phoneticPr fontId="2"/>
  </si>
  <si>
    <t>ル</t>
    <phoneticPr fontId="2"/>
  </si>
  <si>
    <t>作業用衣類費</t>
    <rPh sb="0" eb="3">
      <t>サギョウヨウ</t>
    </rPh>
    <rPh sb="3" eb="5">
      <t>イルイ</t>
    </rPh>
    <rPh sb="5" eb="6">
      <t>ヒ</t>
    </rPh>
    <phoneticPr fontId="2"/>
  </si>
  <si>
    <t>腕カバー</t>
    <rPh sb="0" eb="1">
      <t>ウデ</t>
    </rPh>
    <phoneticPr fontId="2"/>
  </si>
  <si>
    <t>エプロン</t>
    <phoneticPr fontId="2"/>
  </si>
  <si>
    <t>カッパ</t>
    <phoneticPr fontId="2"/>
  </si>
  <si>
    <t>靴下</t>
    <rPh sb="0" eb="2">
      <t>クツシタ</t>
    </rPh>
    <phoneticPr fontId="2"/>
  </si>
  <si>
    <t>軍手</t>
    <rPh sb="0" eb="2">
      <t>グンテ</t>
    </rPh>
    <phoneticPr fontId="2"/>
  </si>
  <si>
    <t>ル</t>
    <phoneticPr fontId="2"/>
  </si>
  <si>
    <t>作業着</t>
    <rPh sb="0" eb="3">
      <t>サギョウギ</t>
    </rPh>
    <phoneticPr fontId="2"/>
  </si>
  <si>
    <t>地下足袋</t>
    <rPh sb="0" eb="2">
      <t>ジカ</t>
    </rPh>
    <rPh sb="2" eb="4">
      <t>タビ</t>
    </rPh>
    <phoneticPr fontId="2"/>
  </si>
  <si>
    <t>シャツ</t>
    <phoneticPr fontId="2"/>
  </si>
  <si>
    <t>ズボン</t>
    <phoneticPr fontId="2"/>
  </si>
  <si>
    <t>手甲</t>
    <rPh sb="0" eb="1">
      <t>テ</t>
    </rPh>
    <rPh sb="1" eb="2">
      <t>コウ</t>
    </rPh>
    <phoneticPr fontId="2"/>
  </si>
  <si>
    <t>手拭</t>
    <rPh sb="0" eb="2">
      <t>テヌグイ</t>
    </rPh>
    <phoneticPr fontId="2"/>
  </si>
  <si>
    <t>手袋</t>
    <rPh sb="0" eb="2">
      <t>テブクロ</t>
    </rPh>
    <phoneticPr fontId="2"/>
  </si>
  <si>
    <t>長靴</t>
    <rPh sb="0" eb="2">
      <t>ナガグツ</t>
    </rPh>
    <phoneticPr fontId="2"/>
  </si>
  <si>
    <t>帽子</t>
    <rPh sb="0" eb="2">
      <t>ボウシ</t>
    </rPh>
    <phoneticPr fontId="2"/>
  </si>
  <si>
    <t>ル</t>
    <phoneticPr fontId="2"/>
  </si>
  <si>
    <t>前掛</t>
    <rPh sb="0" eb="2">
      <t>マエカ</t>
    </rPh>
    <phoneticPr fontId="2"/>
  </si>
  <si>
    <t>ル</t>
    <phoneticPr fontId="2"/>
  </si>
  <si>
    <t>マスク</t>
    <phoneticPr fontId="2"/>
  </si>
  <si>
    <t>水タビ、田靴</t>
    <rPh sb="0" eb="1">
      <t>ミズ</t>
    </rPh>
    <rPh sb="4" eb="5">
      <t>タ</t>
    </rPh>
    <rPh sb="5" eb="6">
      <t>クツ</t>
    </rPh>
    <phoneticPr fontId="2"/>
  </si>
  <si>
    <t>ヲ</t>
    <phoneticPr fontId="2"/>
  </si>
  <si>
    <t>火災保険</t>
    <rPh sb="0" eb="2">
      <t>カサイ</t>
    </rPh>
    <rPh sb="2" eb="4">
      <t>ホケン</t>
    </rPh>
    <phoneticPr fontId="2"/>
  </si>
  <si>
    <t>共済掛金</t>
    <rPh sb="0" eb="2">
      <t>キョウサイ</t>
    </rPh>
    <rPh sb="2" eb="3">
      <t>カ</t>
    </rPh>
    <rPh sb="3" eb="4">
      <t>キン</t>
    </rPh>
    <phoneticPr fontId="2"/>
  </si>
  <si>
    <t>水稲共済、自動車共済</t>
    <rPh sb="0" eb="2">
      <t>スイトウ</t>
    </rPh>
    <rPh sb="2" eb="4">
      <t>キョウサイ</t>
    </rPh>
    <rPh sb="5" eb="8">
      <t>ジドウシャ</t>
    </rPh>
    <rPh sb="8" eb="10">
      <t>キョウサイ</t>
    </rPh>
    <phoneticPr fontId="2"/>
  </si>
  <si>
    <t>自動車保険</t>
    <rPh sb="0" eb="3">
      <t>ジドウシャ</t>
    </rPh>
    <rPh sb="3" eb="5">
      <t>ホケン</t>
    </rPh>
    <phoneticPr fontId="2"/>
  </si>
  <si>
    <t>農業用のもののみ、あるいは事業割合を掛ける</t>
    <rPh sb="0" eb="3">
      <t>ノウギョウヨウ</t>
    </rPh>
    <rPh sb="13" eb="15">
      <t>ジギョウ</t>
    </rPh>
    <rPh sb="15" eb="17">
      <t>ワリアイ</t>
    </rPh>
    <rPh sb="18" eb="19">
      <t>カ</t>
    </rPh>
    <phoneticPr fontId="2"/>
  </si>
  <si>
    <t>自賠責保険</t>
    <rPh sb="0" eb="3">
      <t>ジバイセキ</t>
    </rPh>
    <rPh sb="3" eb="5">
      <t>ホケン</t>
    </rPh>
    <phoneticPr fontId="2"/>
  </si>
  <si>
    <t>水稲共済掛金</t>
    <rPh sb="0" eb="2">
      <t>スイトウ</t>
    </rPh>
    <rPh sb="2" eb="4">
      <t>キョウサイ</t>
    </rPh>
    <rPh sb="4" eb="5">
      <t>カ</t>
    </rPh>
    <rPh sb="5" eb="6">
      <t>キン</t>
    </rPh>
    <phoneticPr fontId="2"/>
  </si>
  <si>
    <t>ワ</t>
    <phoneticPr fontId="2"/>
  </si>
  <si>
    <t>運賃</t>
    <rPh sb="0" eb="2">
      <t>ウンチン</t>
    </rPh>
    <phoneticPr fontId="2"/>
  </si>
  <si>
    <t>ワ</t>
    <phoneticPr fontId="2"/>
  </si>
  <si>
    <t>段ボール</t>
    <rPh sb="0" eb="1">
      <t>ダン</t>
    </rPh>
    <phoneticPr fontId="2"/>
  </si>
  <si>
    <t>手数料</t>
    <rPh sb="0" eb="3">
      <t>テスウリョウ</t>
    </rPh>
    <phoneticPr fontId="2"/>
  </si>
  <si>
    <t>市場等に支払うもの</t>
    <rPh sb="0" eb="2">
      <t>シジョウ</t>
    </rPh>
    <rPh sb="2" eb="3">
      <t>トウ</t>
    </rPh>
    <rPh sb="4" eb="6">
      <t>シハラ</t>
    </rPh>
    <phoneticPr fontId="2"/>
  </si>
  <si>
    <t>包装費用</t>
    <rPh sb="0" eb="2">
      <t>ホウソウ</t>
    </rPh>
    <rPh sb="2" eb="4">
      <t>ヒヨウ</t>
    </rPh>
    <phoneticPr fontId="2"/>
  </si>
  <si>
    <t>カ</t>
    <phoneticPr fontId="2"/>
  </si>
  <si>
    <t>土地改良費</t>
    <rPh sb="0" eb="2">
      <t>トチ</t>
    </rPh>
    <rPh sb="2" eb="4">
      <t>カイリョウ</t>
    </rPh>
    <rPh sb="4" eb="5">
      <t>ヒ</t>
    </rPh>
    <phoneticPr fontId="2"/>
  </si>
  <si>
    <t>客土費用</t>
    <rPh sb="0" eb="2">
      <t>キャクド</t>
    </rPh>
    <rPh sb="2" eb="4">
      <t>ヒヨウ</t>
    </rPh>
    <phoneticPr fontId="2"/>
  </si>
  <si>
    <t>カ</t>
    <phoneticPr fontId="2"/>
  </si>
  <si>
    <t>受益者負担金</t>
    <rPh sb="0" eb="3">
      <t>ジュエキシャ</t>
    </rPh>
    <rPh sb="3" eb="6">
      <t>フタンキン</t>
    </rPh>
    <phoneticPr fontId="2"/>
  </si>
  <si>
    <t>ツ</t>
    <phoneticPr fontId="2"/>
  </si>
  <si>
    <t>お茶代</t>
    <rPh sb="1" eb="3">
      <t>チャダイ</t>
    </rPh>
    <phoneticPr fontId="2"/>
  </si>
  <si>
    <t>家族分は対象外</t>
    <rPh sb="0" eb="2">
      <t>カゾク</t>
    </rPh>
    <rPh sb="2" eb="3">
      <t>ブン</t>
    </rPh>
    <rPh sb="4" eb="7">
      <t>タイショウガイ</t>
    </rPh>
    <phoneticPr fontId="2"/>
  </si>
  <si>
    <t>ツ</t>
    <phoneticPr fontId="2"/>
  </si>
  <si>
    <t>交通費</t>
    <rPh sb="0" eb="3">
      <t>コウツウヒ</t>
    </rPh>
    <phoneticPr fontId="2"/>
  </si>
  <si>
    <t>事務用品代</t>
    <rPh sb="0" eb="2">
      <t>ジム</t>
    </rPh>
    <rPh sb="2" eb="4">
      <t>ヨウヒン</t>
    </rPh>
    <rPh sb="4" eb="5">
      <t>ダイ</t>
    </rPh>
    <phoneticPr fontId="2"/>
  </si>
  <si>
    <t>農業用のもののみ</t>
    <rPh sb="0" eb="3">
      <t>ノウギョウヨウ</t>
    </rPh>
    <phoneticPr fontId="2"/>
  </si>
  <si>
    <t>図書費</t>
    <rPh sb="0" eb="3">
      <t>トショヒ</t>
    </rPh>
    <phoneticPr fontId="2"/>
  </si>
  <si>
    <t>↑科目（コード）を参考にして「月別総括表」及び「収支内訳書」の該当する欄に記載して下さい。</t>
    <rPh sb="1" eb="3">
      <t>カモク</t>
    </rPh>
    <rPh sb="9" eb="11">
      <t>サンコウ</t>
    </rPh>
    <rPh sb="15" eb="17">
      <t>ツキベツ</t>
    </rPh>
    <rPh sb="17" eb="19">
      <t>ソウカツ</t>
    </rPh>
    <rPh sb="19" eb="20">
      <t>ヒョウ</t>
    </rPh>
    <rPh sb="21" eb="22">
      <t>オヨ</t>
    </rPh>
    <rPh sb="24" eb="26">
      <t>シュウシ</t>
    </rPh>
    <rPh sb="26" eb="28">
      <t>ウチワケ</t>
    </rPh>
    <rPh sb="28" eb="29">
      <t>ショ</t>
    </rPh>
    <rPh sb="31" eb="33">
      <t>ガイトウ</t>
    </rPh>
    <rPh sb="35" eb="36">
      <t>ラン</t>
    </rPh>
    <rPh sb="37" eb="39">
      <t>キサイ</t>
    </rPh>
    <rPh sb="41" eb="42">
      <t>クダ</t>
    </rPh>
    <phoneticPr fontId="2"/>
  </si>
  <si>
    <t>（例）軽トラック</t>
    <rPh sb="1" eb="2">
      <t>レイ</t>
    </rPh>
    <rPh sb="3" eb="4">
      <t>ケイ</t>
    </rPh>
    <phoneticPr fontId="5"/>
  </si>
  <si>
    <t>令和    年    月    日提出</t>
    <rPh sb="0" eb="2">
      <t>レイワ</t>
    </rPh>
    <rPh sb="6" eb="7">
      <t>ネン</t>
    </rPh>
    <rPh sb="11" eb="12">
      <t>ツキ</t>
    </rPh>
    <rPh sb="16" eb="17">
      <t>ヒ</t>
    </rPh>
    <rPh sb="17" eb="19">
      <t>テイシュツ</t>
    </rPh>
    <phoneticPr fontId="2"/>
  </si>
  <si>
    <t>米の家事消費分（ご自宅で召し上がったもの、お知り合いに譲ったもの等）</t>
    <rPh sb="0" eb="1">
      <t>コメ</t>
    </rPh>
    <rPh sb="2" eb="4">
      <t>カジ</t>
    </rPh>
    <rPh sb="4" eb="6">
      <t>ショウヒ</t>
    </rPh>
    <rPh sb="6" eb="7">
      <t>ブン</t>
    </rPh>
    <rPh sb="9" eb="11">
      <t>ジタク</t>
    </rPh>
    <rPh sb="12" eb="13">
      <t>メ</t>
    </rPh>
    <rPh sb="14" eb="15">
      <t>ア</t>
    </rPh>
    <rPh sb="22" eb="23">
      <t>シ</t>
    </rPh>
    <rPh sb="24" eb="25">
      <t>ア</t>
    </rPh>
    <rPh sb="27" eb="28">
      <t>ユズ</t>
    </rPh>
    <rPh sb="32" eb="33">
      <t>トウ</t>
    </rPh>
    <phoneticPr fontId="5"/>
  </si>
  <si>
    <t>その他（   　   人分）</t>
    <rPh sb="2" eb="3">
      <t>タ</t>
    </rPh>
    <rPh sb="11" eb="12">
      <t>ニン</t>
    </rPh>
    <rPh sb="12" eb="13">
      <t>ブン</t>
    </rPh>
    <phoneticPr fontId="2"/>
  </si>
  <si>
    <t>（自    1月     1日  至    12月    31日）</t>
    <rPh sb="1" eb="2">
      <t>ジ</t>
    </rPh>
    <rPh sb="7" eb="8">
      <t>ツキ</t>
    </rPh>
    <rPh sb="14" eb="15">
      <t>ヒ</t>
    </rPh>
    <rPh sb="17" eb="18">
      <t>イタル</t>
    </rPh>
    <rPh sb="24" eb="25">
      <t>ツキ</t>
    </rPh>
    <rPh sb="31" eb="32">
      <t>ヒ</t>
    </rPh>
    <phoneticPr fontId="2"/>
  </si>
  <si>
    <t>米の売上と家事消費分に関する事項</t>
    <rPh sb="0" eb="1">
      <t>コメ</t>
    </rPh>
    <rPh sb="2" eb="3">
      <t>ウ</t>
    </rPh>
    <rPh sb="3" eb="4">
      <t>ア</t>
    </rPh>
    <rPh sb="5" eb="7">
      <t>カジ</t>
    </rPh>
    <rPh sb="7" eb="9">
      <t>ショウヒ</t>
    </rPh>
    <rPh sb="9" eb="10">
      <t>ブン</t>
    </rPh>
    <rPh sb="11" eb="12">
      <t>カン</t>
    </rPh>
    <rPh sb="14" eb="16">
      <t>ジコウ</t>
    </rPh>
    <phoneticPr fontId="5"/>
  </si>
  <si>
    <t>所得税及び復興特別所得税の源泉徴収税額</t>
    <rPh sb="0" eb="3">
      <t>ショトクゼイ</t>
    </rPh>
    <rPh sb="3" eb="4">
      <t>オヨ</t>
    </rPh>
    <rPh sb="5" eb="7">
      <t>フッコウ</t>
    </rPh>
    <rPh sb="7" eb="9">
      <t>トクベツ</t>
    </rPh>
    <rPh sb="9" eb="12">
      <t>ショトクゼイ</t>
    </rPh>
    <rPh sb="13" eb="17">
      <t>ゲンセンチョウシュウ</t>
    </rPh>
    <rPh sb="17" eb="19">
      <t>ゼイガク</t>
    </rPh>
    <phoneticPr fontId="2"/>
  </si>
  <si>
    <t>３．取得価格、耐用年数、事業専用割合を入力してください。</t>
    <phoneticPr fontId="2"/>
  </si>
  <si>
    <t>４．黄色枠は、自動計算です。</t>
    <rPh sb="2" eb="4">
      <t>キイロ</t>
    </rPh>
    <rPh sb="4" eb="5">
      <t>ワク</t>
    </rPh>
    <rPh sb="7" eb="9">
      <t>ジドウ</t>
    </rPh>
    <rPh sb="9" eb="11">
      <t>ケイサン</t>
    </rPh>
    <phoneticPr fontId="2"/>
  </si>
  <si>
    <t>５．全ての減価償却資産を記入した合計額が、減価償却費となります。</t>
    <rPh sb="2" eb="3">
      <t>スベ</t>
    </rPh>
    <rPh sb="5" eb="7">
      <t>ゲンカ</t>
    </rPh>
    <rPh sb="7" eb="9">
      <t>ショウキャク</t>
    </rPh>
    <rPh sb="9" eb="11">
      <t>シサン</t>
    </rPh>
    <rPh sb="12" eb="14">
      <t>キニュウ</t>
    </rPh>
    <rPh sb="16" eb="18">
      <t>ゴウケイ</t>
    </rPh>
    <rPh sb="18" eb="19">
      <t>ガク</t>
    </rPh>
    <rPh sb="21" eb="23">
      <t>ゲンカ</t>
    </rPh>
    <rPh sb="23" eb="25">
      <t>ショウキャク</t>
    </rPh>
    <rPh sb="25" eb="26">
      <t>ヒ</t>
    </rPh>
    <phoneticPr fontId="2"/>
  </si>
  <si>
    <t>取得金額
×９５％</t>
    <rPh sb="0" eb="2">
      <t>シュトク</t>
    </rPh>
    <rPh sb="2" eb="4">
      <t>キンガク</t>
    </rPh>
    <phoneticPr fontId="2"/>
  </si>
  <si>
    <t>取得金額
-1</t>
    <rPh sb="0" eb="2">
      <t>シュトク</t>
    </rPh>
    <rPh sb="2" eb="4">
      <t>キンガク</t>
    </rPh>
    <phoneticPr fontId="2"/>
  </si>
  <si>
    <t>耐用
年数</t>
    <rPh sb="0" eb="2">
      <t>タイヨウ</t>
    </rPh>
    <rPh sb="3" eb="5">
      <t>ネンスウ</t>
    </rPh>
    <phoneticPr fontId="2"/>
  </si>
  <si>
    <t>１．白色枠に減価償却資産の情報を入力して下さい。</t>
    <rPh sb="2" eb="4">
      <t>シロイロ</t>
    </rPh>
    <rPh sb="4" eb="5">
      <t>ワク</t>
    </rPh>
    <rPh sb="6" eb="8">
      <t>ゲンカ</t>
    </rPh>
    <rPh sb="8" eb="10">
      <t>ショウキャク</t>
    </rPh>
    <rPh sb="10" eb="12">
      <t>シサン</t>
    </rPh>
    <rPh sb="13" eb="15">
      <t>ジョウホウ</t>
    </rPh>
    <rPh sb="16" eb="18">
      <t>ニュウリョク</t>
    </rPh>
    <rPh sb="20" eb="21">
      <t>クダ</t>
    </rPh>
    <phoneticPr fontId="2"/>
  </si>
  <si>
    <t>２．取得年月を記入して下さい。（2024（令和6）年4月に買われた場合は“2024/4”または“R06.4.1”と入力してください）</t>
    <rPh sb="2" eb="4">
      <t>シュトク</t>
    </rPh>
    <rPh sb="4" eb="6">
      <t>ネンゲツ</t>
    </rPh>
    <rPh sb="7" eb="9">
      <t>キニュウ</t>
    </rPh>
    <rPh sb="11" eb="12">
      <t>クダ</t>
    </rPh>
    <rPh sb="21" eb="23">
      <t>レイワ</t>
    </rPh>
    <rPh sb="25" eb="26">
      <t>ネン</t>
    </rPh>
    <rPh sb="27" eb="28">
      <t>ガツ</t>
    </rPh>
    <rPh sb="29" eb="30">
      <t>カ</t>
    </rPh>
    <rPh sb="33" eb="35">
      <t>バアイ</t>
    </rPh>
    <rPh sb="57" eb="59">
      <t>ニュウリョク</t>
    </rPh>
    <phoneticPr fontId="2"/>
  </si>
  <si>
    <t>令和 6年分　収支内訳書（農業所得用）</t>
    <rPh sb="0" eb="2">
      <t>レイワ</t>
    </rPh>
    <rPh sb="4" eb="5">
      <t>ネン</t>
    </rPh>
    <phoneticPr fontId="2"/>
  </si>
  <si>
    <t>令和 6年中の米の平均買取価格（1kgあたり）</t>
    <rPh sb="0" eb="1">
      <t>レイ</t>
    </rPh>
    <rPh sb="1" eb="2">
      <t>カズ</t>
    </rPh>
    <rPh sb="4" eb="5">
      <t>ネン</t>
    </rPh>
    <rPh sb="5" eb="6">
      <t>チュウ</t>
    </rPh>
    <rPh sb="7" eb="8">
      <t>コメ</t>
    </rPh>
    <rPh sb="9" eb="11">
      <t>ヘイキン</t>
    </rPh>
    <rPh sb="11" eb="13">
      <t>カイトリ</t>
    </rPh>
    <rPh sb="13" eb="15">
      <t>カカク</t>
    </rPh>
    <phoneticPr fontId="5"/>
  </si>
  <si>
    <t>行田市内の米の販売価格</t>
    <rPh sb="0" eb="4">
      <t>ギョウダシナイ</t>
    </rPh>
    <rPh sb="5" eb="6">
      <t>コメ</t>
    </rPh>
    <rPh sb="7" eb="9">
      <t>ハンバイ</t>
    </rPh>
    <rPh sb="9" eb="11">
      <t>カカク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</si>
</sst>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_ "/>
    <numFmt numFmtId="177" formatCode="#,##0;&quot;▲ &quot;#,##0"/>
    <numFmt numFmtId="178" formatCode="0.000_ "/>
    <numFmt numFmtId="179" formatCode="0.000_);[Red]\(0.000\)"/>
    <numFmt numFmtId="180" formatCode="0_ ;[Red]\-0\ "/>
    <numFmt numFmtId="181" formatCode="0_ "/>
    <numFmt numFmtId="182" formatCode="#"/>
    <numFmt numFmtId="183" formatCode="yyyy/m/d;@"/>
    <numFmt numFmtId="184" formatCode="[$-411]ge\.m\.d;@"/>
    <numFmt numFmtId="185" formatCode="[$-411]ggge&quot;年&quot;m&quot;月&quot;"/>
    <numFmt numFmtId="186" formatCode="###,###,###&quot;円&quot;"/>
    <numFmt numFmtId="187" formatCode="#,##0_ ;[Red]\-#,##0\ "/>
    <numFmt numFmtId="188" formatCode="0_);[Red]\(0\)"/>
    <numFmt numFmtId="189" formatCode="[$-411]ggge&quot;年&quot;m&quot;月&quot;d&quot;日&quot;;@"/>
    <numFmt numFmtId="190" formatCode="[$-411]ge\.m"/>
    <numFmt numFmtId="191" formatCode="0.000"/>
    <numFmt numFmtId="192" formatCode="###,###,###&quot;％&quot;"/>
    <numFmt numFmtId="193" formatCode="yyyy&quot;年&quot;m&quot;月&quot;;@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24"/>
      <name val="ＭＳ Ｐゴシック"/>
      <family val="3"/>
      <charset val="128"/>
    </font>
    <font>
      <sz val="4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8" fillId="0" borderId="0"/>
    <xf numFmtId="0" fontId="1" fillId="0" borderId="0"/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529">
    <xf numFmtId="0" fontId="0" fillId="0" borderId="0" xfId="0">
      <alignment vertical="center"/>
    </xf>
    <xf numFmtId="0" fontId="3" fillId="0" borderId="5" xfId="1" applyFont="1" applyBorder="1" applyAlignment="1" applyProtection="1">
      <alignment horizontal="center" vertical="center"/>
      <protection locked="0"/>
    </xf>
    <xf numFmtId="0" fontId="1" fillId="0" borderId="5" xfId="1" applyBorder="1" applyProtection="1">
      <alignment vertical="center"/>
      <protection locked="0"/>
    </xf>
    <xf numFmtId="0" fontId="3" fillId="0" borderId="4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center"/>
    </xf>
    <xf numFmtId="0" fontId="4" fillId="0" borderId="3" xfId="1" applyFont="1" applyBorder="1" applyAlignment="1">
      <alignment horizontal="justify" vertical="top" shrinkToFit="1"/>
    </xf>
    <xf numFmtId="0" fontId="4" fillId="0" borderId="1" xfId="1" applyFont="1" applyBorder="1" applyAlignment="1">
      <alignment horizontal="justify" vertical="top" shrinkToFit="1"/>
    </xf>
    <xf numFmtId="0" fontId="1" fillId="0" borderId="13" xfId="1" applyBorder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27" xfId="1" applyBorder="1">
      <alignment vertical="center"/>
    </xf>
    <xf numFmtId="0" fontId="1" fillId="0" borderId="28" xfId="1" applyBorder="1" applyProtection="1">
      <alignment vertical="center"/>
      <protection locked="0"/>
    </xf>
    <xf numFmtId="0" fontId="0" fillId="0" borderId="19" xfId="0" applyBorder="1">
      <alignment vertical="center"/>
    </xf>
    <xf numFmtId="0" fontId="3" fillId="0" borderId="3" xfId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3" fillId="0" borderId="1" xfId="1" applyFont="1" applyBorder="1" applyAlignment="1">
      <alignment vertical="top" wrapText="1"/>
    </xf>
    <xf numFmtId="0" fontId="3" fillId="0" borderId="18" xfId="1" applyFont="1" applyBorder="1" applyAlignment="1">
      <alignment vertical="top"/>
    </xf>
    <xf numFmtId="176" fontId="3" fillId="0" borderId="3" xfId="1" applyNumberFormat="1" applyFont="1" applyBorder="1" applyAlignment="1" applyProtection="1">
      <alignment horizontal="right" vertical="center"/>
      <protection locked="0"/>
    </xf>
    <xf numFmtId="176" fontId="3" fillId="0" borderId="1" xfId="1" applyNumberFormat="1" applyFont="1" applyBorder="1" applyAlignment="1" applyProtection="1">
      <alignment horizontal="right" vertical="center"/>
      <protection locked="0"/>
    </xf>
    <xf numFmtId="176" fontId="3" fillId="4" borderId="2" xfId="1" applyNumberFormat="1" applyFont="1" applyFill="1" applyBorder="1" applyAlignment="1" applyProtection="1">
      <alignment horizontal="right" vertical="center"/>
      <protection hidden="1"/>
    </xf>
    <xf numFmtId="176" fontId="4" fillId="0" borderId="3" xfId="1" applyNumberFormat="1" applyFont="1" applyBorder="1" applyAlignment="1" applyProtection="1">
      <alignment horizontal="right" vertical="center" shrinkToFit="1"/>
      <protection locked="0"/>
    </xf>
    <xf numFmtId="176" fontId="4" fillId="0" borderId="1" xfId="1" applyNumberFormat="1" applyFont="1" applyBorder="1" applyAlignment="1" applyProtection="1">
      <alignment horizontal="right" vertical="center" shrinkToFit="1"/>
      <protection locked="0"/>
    </xf>
    <xf numFmtId="176" fontId="3" fillId="0" borderId="1" xfId="1" applyNumberFormat="1" applyFont="1" applyBorder="1" applyAlignment="1" applyProtection="1">
      <alignment horizontal="right" vertical="center" wrapText="1"/>
      <protection locked="0"/>
    </xf>
    <xf numFmtId="176" fontId="3" fillId="4" borderId="18" xfId="1" applyNumberFormat="1" applyFont="1" applyFill="1" applyBorder="1" applyAlignment="1" applyProtection="1">
      <alignment horizontal="right" vertical="center"/>
      <protection hidden="1"/>
    </xf>
    <xf numFmtId="176" fontId="1" fillId="0" borderId="3" xfId="1" applyNumberFormat="1" applyBorder="1" applyAlignment="1" applyProtection="1">
      <alignment horizontal="right" vertical="center"/>
      <protection locked="0"/>
    </xf>
    <xf numFmtId="176" fontId="1" fillId="0" borderId="1" xfId="1" applyNumberFormat="1" applyBorder="1" applyAlignment="1" applyProtection="1">
      <alignment horizontal="right" vertical="center"/>
      <protection locked="0"/>
    </xf>
    <xf numFmtId="176" fontId="1" fillId="0" borderId="22" xfId="1" applyNumberFormat="1" applyBorder="1" applyAlignment="1" applyProtection="1">
      <alignment horizontal="right" vertical="center"/>
      <protection locked="0"/>
    </xf>
    <xf numFmtId="176" fontId="1" fillId="0" borderId="23" xfId="1" applyNumberFormat="1" applyBorder="1" applyAlignment="1" applyProtection="1">
      <alignment horizontal="right" vertical="center"/>
      <protection locked="0"/>
    </xf>
    <xf numFmtId="176" fontId="6" fillId="4" borderId="25" xfId="1" applyNumberFormat="1" applyFont="1" applyFill="1" applyBorder="1" applyAlignment="1" applyProtection="1">
      <alignment horizontal="right" vertical="center"/>
      <protection hidden="1"/>
    </xf>
    <xf numFmtId="177" fontId="9" fillId="4" borderId="48" xfId="2" applyNumberFormat="1" applyFont="1" applyFill="1" applyBorder="1" applyAlignment="1">
      <alignment vertical="center" shrinkToFit="1"/>
    </xf>
    <xf numFmtId="0" fontId="1" fillId="0" borderId="1" xfId="5" applyBorder="1">
      <alignment vertical="center"/>
    </xf>
    <xf numFmtId="178" fontId="1" fillId="0" borderId="1" xfId="5" applyNumberFormat="1" applyBorder="1">
      <alignment vertical="center"/>
    </xf>
    <xf numFmtId="58" fontId="1" fillId="0" borderId="23" xfId="7" applyNumberFormat="1" applyBorder="1" applyAlignment="1" applyProtection="1">
      <alignment vertical="center" shrinkToFit="1"/>
      <protection locked="0"/>
    </xf>
    <xf numFmtId="185" fontId="1" fillId="0" borderId="23" xfId="7" applyNumberFormat="1" applyBorder="1" applyAlignment="1" applyProtection="1">
      <alignment horizontal="left" vertical="center" shrinkToFit="1"/>
      <protection locked="0"/>
    </xf>
    <xf numFmtId="38" fontId="1" fillId="0" borderId="35" xfId="9" applyFont="1" applyBorder="1" applyAlignment="1" applyProtection="1">
      <alignment vertical="center"/>
      <protection hidden="1"/>
    </xf>
    <xf numFmtId="38" fontId="1" fillId="0" borderId="1" xfId="7" applyNumberFormat="1" applyBorder="1" applyAlignment="1" applyProtection="1">
      <alignment vertical="center"/>
      <protection hidden="1"/>
    </xf>
    <xf numFmtId="38" fontId="1" fillId="0" borderId="2" xfId="7" applyNumberFormat="1" applyBorder="1" applyAlignment="1" applyProtection="1">
      <alignment vertical="center" shrinkToFit="1"/>
      <protection hidden="1"/>
    </xf>
    <xf numFmtId="38" fontId="1" fillId="0" borderId="2" xfId="7" applyNumberFormat="1" applyBorder="1" applyAlignment="1" applyProtection="1">
      <alignment vertical="center"/>
      <protection hidden="1"/>
    </xf>
    <xf numFmtId="38" fontId="1" fillId="0" borderId="35" xfId="7" applyNumberFormat="1" applyBorder="1" applyAlignment="1" applyProtection="1">
      <alignment vertical="center" shrinkToFit="1"/>
      <protection hidden="1"/>
    </xf>
    <xf numFmtId="38" fontId="1" fillId="0" borderId="1" xfId="9" applyFont="1" applyBorder="1" applyAlignment="1" applyProtection="1">
      <alignment vertical="center" shrinkToFit="1"/>
      <protection hidden="1"/>
    </xf>
    <xf numFmtId="38" fontId="1" fillId="0" borderId="1" xfId="7" applyNumberFormat="1" applyBorder="1" applyAlignment="1" applyProtection="1">
      <alignment vertical="center" shrinkToFit="1"/>
      <protection hidden="1"/>
    </xf>
    <xf numFmtId="38" fontId="1" fillId="0" borderId="64" xfId="7" applyNumberFormat="1" applyBorder="1" applyAlignment="1" applyProtection="1">
      <alignment vertical="center" shrinkToFit="1"/>
      <protection hidden="1"/>
    </xf>
    <xf numFmtId="38" fontId="1" fillId="0" borderId="23" xfId="9" applyFont="1" applyBorder="1" applyAlignment="1" applyProtection="1">
      <alignment vertical="center" shrinkToFit="1"/>
      <protection hidden="1"/>
    </xf>
    <xf numFmtId="38" fontId="1" fillId="0" borderId="23" xfId="7" applyNumberFormat="1" applyBorder="1" applyAlignment="1" applyProtection="1">
      <alignment vertical="center" shrinkToFit="1"/>
      <protection hidden="1"/>
    </xf>
    <xf numFmtId="38" fontId="1" fillId="0" borderId="24" xfId="7" applyNumberFormat="1" applyBorder="1" applyAlignment="1" applyProtection="1">
      <alignment vertical="center" shrinkToFit="1"/>
      <protection hidden="1"/>
    </xf>
    <xf numFmtId="38" fontId="1" fillId="0" borderId="64" xfId="9" applyFont="1" applyBorder="1" applyAlignment="1" applyProtection="1">
      <alignment vertical="center"/>
      <protection hidden="1"/>
    </xf>
    <xf numFmtId="38" fontId="1" fillId="0" borderId="23" xfId="7" applyNumberFormat="1" applyBorder="1" applyAlignment="1" applyProtection="1">
      <alignment vertical="center"/>
      <protection hidden="1"/>
    </xf>
    <xf numFmtId="38" fontId="1" fillId="0" borderId="24" xfId="7" applyNumberFormat="1" applyBorder="1" applyAlignment="1" applyProtection="1">
      <alignment vertical="center"/>
      <protection hidden="1"/>
    </xf>
    <xf numFmtId="0" fontId="0" fillId="0" borderId="23" xfId="7" applyFont="1" applyBorder="1" applyAlignment="1" applyProtection="1">
      <alignment vertical="center" shrinkToFit="1"/>
      <protection locked="0"/>
    </xf>
    <xf numFmtId="186" fontId="1" fillId="0" borderId="23" xfId="7" applyNumberFormat="1" applyBorder="1" applyAlignment="1" applyProtection="1">
      <alignment vertical="center" shrinkToFit="1"/>
      <protection locked="0"/>
    </xf>
    <xf numFmtId="179" fontId="1" fillId="4" borderId="23" xfId="7" applyNumberFormat="1" applyFill="1" applyBorder="1" applyAlignment="1" applyProtection="1">
      <alignment horizontal="center" vertical="center" shrinkToFit="1"/>
      <protection hidden="1"/>
    </xf>
    <xf numFmtId="182" fontId="1" fillId="0" borderId="23" xfId="7" applyNumberFormat="1" applyBorder="1" applyAlignment="1" applyProtection="1">
      <alignment horizontal="center" vertical="center" shrinkToFit="1"/>
      <protection locked="0"/>
    </xf>
    <xf numFmtId="38" fontId="1" fillId="4" borderId="35" xfId="7" applyNumberFormat="1" applyFill="1" applyBorder="1" applyAlignment="1" applyProtection="1">
      <alignment vertical="center" shrinkToFit="1"/>
      <protection hidden="1"/>
    </xf>
    <xf numFmtId="38" fontId="1" fillId="4" borderId="1" xfId="9" applyFont="1" applyFill="1" applyBorder="1" applyAlignment="1" applyProtection="1">
      <alignment vertical="center" shrinkToFit="1"/>
      <protection hidden="1"/>
    </xf>
    <xf numFmtId="38" fontId="1" fillId="4" borderId="1" xfId="7" applyNumberFormat="1" applyFill="1" applyBorder="1" applyAlignment="1" applyProtection="1">
      <alignment vertical="center" shrinkToFit="1"/>
      <protection hidden="1"/>
    </xf>
    <xf numFmtId="38" fontId="1" fillId="4" borderId="2" xfId="7" applyNumberFormat="1" applyFill="1" applyBorder="1" applyAlignment="1" applyProtection="1">
      <alignment vertical="center" shrinkToFit="1"/>
      <protection hidden="1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43" xfId="2" applyFont="1" applyBorder="1" applyAlignment="1">
      <alignment horizontal="center" vertical="center" textRotation="255"/>
    </xf>
    <xf numFmtId="0" fontId="9" fillId="0" borderId="48" xfId="2" applyFont="1" applyBorder="1" applyAlignment="1">
      <alignment horizontal="center" vertical="center" textRotation="255"/>
    </xf>
    <xf numFmtId="0" fontId="9" fillId="0" borderId="53" xfId="2" applyFont="1" applyBorder="1" applyAlignment="1">
      <alignment horizontal="center" vertical="center" textRotation="255"/>
    </xf>
    <xf numFmtId="0" fontId="9" fillId="0" borderId="55" xfId="2" applyFont="1" applyBorder="1" applyAlignment="1">
      <alignment vertical="center"/>
    </xf>
    <xf numFmtId="0" fontId="9" fillId="0" borderId="37" xfId="2" applyFont="1" applyBorder="1" applyAlignment="1">
      <alignment horizontal="center" vertical="center" textRotation="255"/>
    </xf>
    <xf numFmtId="0" fontId="9" fillId="0" borderId="42" xfId="2" applyFont="1" applyBorder="1" applyAlignment="1">
      <alignment vertical="center"/>
    </xf>
    <xf numFmtId="0" fontId="9" fillId="0" borderId="42" xfId="2" applyFont="1" applyBorder="1" applyAlignment="1">
      <alignment vertical="center" shrinkToFit="1"/>
    </xf>
    <xf numFmtId="0" fontId="9" fillId="0" borderId="56" xfId="2" applyFont="1" applyBorder="1" applyAlignment="1">
      <alignment vertical="center"/>
    </xf>
    <xf numFmtId="177" fontId="9" fillId="4" borderId="38" xfId="2" applyNumberFormat="1" applyFont="1" applyFill="1" applyBorder="1" applyAlignment="1">
      <alignment vertical="center" shrinkToFit="1"/>
    </xf>
    <xf numFmtId="177" fontId="9" fillId="8" borderId="48" xfId="2" applyNumberFormat="1" applyFont="1" applyFill="1" applyBorder="1" applyAlignment="1">
      <alignment vertical="center" shrinkToFit="1"/>
    </xf>
    <xf numFmtId="177" fontId="9" fillId="8" borderId="49" xfId="2" applyNumberFormat="1" applyFont="1" applyFill="1" applyBorder="1" applyAlignment="1">
      <alignment vertical="center" shrinkToFit="1"/>
    </xf>
    <xf numFmtId="177" fontId="9" fillId="8" borderId="39" xfId="2" applyNumberFormat="1" applyFont="1" applyFill="1" applyBorder="1" applyAlignment="1">
      <alignment vertical="center" shrinkToFit="1"/>
    </xf>
    <xf numFmtId="177" fontId="9" fillId="8" borderId="44" xfId="2" applyNumberFormat="1" applyFont="1" applyFill="1" applyBorder="1" applyAlignment="1">
      <alignment vertical="center" shrinkToFit="1"/>
    </xf>
    <xf numFmtId="177" fontId="9" fillId="8" borderId="56" xfId="2" applyNumberFormat="1" applyFont="1" applyFill="1" applyBorder="1" applyAlignment="1">
      <alignment vertical="center" shrinkToFit="1"/>
    </xf>
    <xf numFmtId="177" fontId="9" fillId="4" borderId="46" xfId="2" applyNumberFormat="1" applyFont="1" applyFill="1" applyBorder="1" applyAlignment="1">
      <alignment vertical="center" shrinkToFit="1"/>
    </xf>
    <xf numFmtId="0" fontId="0" fillId="0" borderId="0" xfId="2" applyFont="1"/>
    <xf numFmtId="0" fontId="0" fillId="0" borderId="1" xfId="2" applyFont="1" applyBorder="1" applyAlignment="1">
      <alignment horizontal="center" vertical="center"/>
    </xf>
    <xf numFmtId="38" fontId="0" fillId="0" borderId="1" xfId="2" applyNumberFormat="1" applyFont="1" applyBorder="1" applyAlignment="1" applyProtection="1">
      <alignment vertical="center"/>
      <protection locked="0"/>
    </xf>
    <xf numFmtId="38" fontId="0" fillId="0" borderId="23" xfId="2" applyNumberFormat="1" applyFont="1" applyBorder="1" applyAlignment="1" applyProtection="1">
      <alignment vertical="center"/>
      <protection locked="0"/>
    </xf>
    <xf numFmtId="38" fontId="0" fillId="0" borderId="72" xfId="2" applyNumberFormat="1" applyFont="1" applyBorder="1" applyAlignment="1" applyProtection="1">
      <alignment vertical="center"/>
      <protection locked="0"/>
    </xf>
    <xf numFmtId="0" fontId="9" fillId="0" borderId="0" xfId="2" applyFont="1"/>
    <xf numFmtId="179" fontId="0" fillId="0" borderId="0" xfId="2" applyNumberFormat="1" applyFont="1"/>
    <xf numFmtId="189" fontId="0" fillId="0" borderId="0" xfId="2" applyNumberFormat="1" applyFont="1"/>
    <xf numFmtId="0" fontId="0" fillId="0" borderId="1" xfId="2" applyFont="1" applyBorder="1" applyAlignment="1">
      <alignment horizontal="center" vertical="center" shrinkToFit="1"/>
    </xf>
    <xf numFmtId="0" fontId="0" fillId="0" borderId="1" xfId="2" applyFont="1" applyBorder="1" applyAlignment="1" applyProtection="1">
      <alignment horizontal="center"/>
      <protection locked="0"/>
    </xf>
    <xf numFmtId="0" fontId="0" fillId="0" borderId="1" xfId="2" applyFont="1" applyBorder="1" applyProtection="1">
      <protection locked="0"/>
    </xf>
    <xf numFmtId="0" fontId="0" fillId="0" borderId="1" xfId="2" applyFont="1" applyBorder="1"/>
    <xf numFmtId="0" fontId="0" fillId="0" borderId="1" xfId="2" applyFont="1" applyBorder="1" applyAlignment="1">
      <alignment horizontal="center"/>
    </xf>
    <xf numFmtId="0" fontId="0" fillId="0" borderId="76" xfId="2" applyFont="1" applyBorder="1"/>
    <xf numFmtId="0" fontId="0" fillId="0" borderId="0" xfId="2" applyFont="1" applyAlignment="1">
      <alignment horizontal="center" vertical="center" wrapText="1"/>
    </xf>
    <xf numFmtId="0" fontId="0" fillId="0" borderId="57" xfId="2" applyFont="1" applyBorder="1" applyAlignment="1">
      <alignment horizontal="center" vertical="center" shrinkToFit="1"/>
    </xf>
    <xf numFmtId="14" fontId="0" fillId="0" borderId="0" xfId="2" applyNumberFormat="1" applyFont="1"/>
    <xf numFmtId="49" fontId="0" fillId="0" borderId="0" xfId="2" applyNumberFormat="1" applyFont="1"/>
    <xf numFmtId="0" fontId="9" fillId="0" borderId="36" xfId="2" applyFont="1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9" fillId="0" borderId="55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 shrinkToFit="1"/>
    </xf>
    <xf numFmtId="38" fontId="1" fillId="0" borderId="1" xfId="9" applyFont="1" applyFill="1" applyBorder="1" applyAlignment="1" applyProtection="1">
      <alignment vertical="center" shrinkToFit="1"/>
      <protection hidden="1"/>
    </xf>
    <xf numFmtId="38" fontId="1" fillId="0" borderId="23" xfId="9" applyFont="1" applyFill="1" applyBorder="1" applyAlignment="1" applyProtection="1">
      <alignment vertical="center" shrinkToFit="1"/>
      <protection hidden="1"/>
    </xf>
    <xf numFmtId="0" fontId="0" fillId="0" borderId="81" xfId="0" applyBorder="1" applyProtection="1">
      <alignment vertical="center"/>
      <protection hidden="1"/>
    </xf>
    <xf numFmtId="0" fontId="0" fillId="0" borderId="84" xfId="0" applyBorder="1" applyProtection="1">
      <alignment vertical="center"/>
      <protection hidden="1"/>
    </xf>
    <xf numFmtId="0" fontId="0" fillId="0" borderId="85" xfId="0" applyBorder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Protection="1">
      <alignment vertical="center"/>
      <protection locked="0" hidden="1"/>
    </xf>
    <xf numFmtId="0" fontId="0" fillId="0" borderId="23" xfId="0" applyBorder="1" applyProtection="1">
      <alignment vertical="center"/>
      <protection locked="0" hidden="1"/>
    </xf>
    <xf numFmtId="0" fontId="0" fillId="0" borderId="78" xfId="0" applyBorder="1" applyProtection="1">
      <alignment vertical="center"/>
      <protection hidden="1"/>
    </xf>
    <xf numFmtId="186" fontId="1" fillId="4" borderId="23" xfId="9" applyNumberFormat="1" applyFont="1" applyFill="1" applyBorder="1" applyAlignment="1" applyProtection="1">
      <alignment horizontal="right" vertical="center" shrinkToFit="1"/>
      <protection hidden="1"/>
    </xf>
    <xf numFmtId="38" fontId="0" fillId="2" borderId="72" xfId="2" applyNumberFormat="1" applyFont="1" applyFill="1" applyBorder="1" applyAlignment="1" applyProtection="1">
      <alignment vertical="center"/>
      <protection hidden="1"/>
    </xf>
    <xf numFmtId="38" fontId="0" fillId="2" borderId="56" xfId="2" applyNumberFormat="1" applyFont="1" applyFill="1" applyBorder="1" applyAlignment="1" applyProtection="1">
      <alignment vertical="center"/>
      <protection hidden="1"/>
    </xf>
    <xf numFmtId="38" fontId="0" fillId="2" borderId="1" xfId="2" applyNumberFormat="1" applyFont="1" applyFill="1" applyBorder="1" applyAlignment="1" applyProtection="1">
      <alignment vertical="center"/>
      <protection hidden="1"/>
    </xf>
    <xf numFmtId="38" fontId="0" fillId="2" borderId="1" xfId="2" applyNumberFormat="1" applyFont="1" applyFill="1" applyBorder="1" applyProtection="1">
      <protection hidden="1"/>
    </xf>
    <xf numFmtId="190" fontId="0" fillId="2" borderId="1" xfId="2" applyNumberFormat="1" applyFont="1" applyFill="1" applyBorder="1" applyProtection="1">
      <protection hidden="1"/>
    </xf>
    <xf numFmtId="0" fontId="0" fillId="2" borderId="1" xfId="2" applyFont="1" applyFill="1" applyBorder="1" applyProtection="1">
      <protection hidden="1"/>
    </xf>
    <xf numFmtId="188" fontId="0" fillId="2" borderId="1" xfId="2" applyNumberFormat="1" applyFont="1" applyFill="1" applyBorder="1" applyAlignment="1" applyProtection="1">
      <alignment shrinkToFit="1"/>
      <protection hidden="1"/>
    </xf>
    <xf numFmtId="0" fontId="0" fillId="0" borderId="1" xfId="4" applyFont="1" applyBorder="1" applyAlignment="1">
      <alignment horizontal="center" vertical="center" shrinkToFit="1"/>
    </xf>
    <xf numFmtId="0" fontId="1" fillId="0" borderId="0" xfId="4" applyAlignment="1">
      <alignment vertical="center"/>
    </xf>
    <xf numFmtId="49" fontId="1" fillId="0" borderId="1" xfId="4" applyNumberFormat="1" applyBorder="1" applyAlignment="1">
      <alignment horizontal="center" vertical="center"/>
    </xf>
    <xf numFmtId="0" fontId="1" fillId="0" borderId="1" xfId="4" applyBorder="1" applyAlignment="1">
      <alignment vertical="center" shrinkToFit="1"/>
    </xf>
    <xf numFmtId="0" fontId="0" fillId="0" borderId="1" xfId="4" applyFont="1" applyBorder="1" applyAlignment="1">
      <alignment vertical="center" shrinkToFit="1"/>
    </xf>
    <xf numFmtId="49" fontId="1" fillId="0" borderId="0" xfId="4" applyNumberFormat="1" applyAlignment="1">
      <alignment vertical="center"/>
    </xf>
    <xf numFmtId="0" fontId="1" fillId="0" borderId="0" xfId="4" applyAlignment="1">
      <alignment vertical="center" shrinkToFit="1"/>
    </xf>
    <xf numFmtId="179" fontId="1" fillId="9" borderId="23" xfId="7" applyNumberFormat="1" applyFill="1" applyBorder="1" applyAlignment="1" applyProtection="1">
      <alignment horizontal="center" vertical="center" shrinkToFit="1"/>
      <protection hidden="1"/>
    </xf>
    <xf numFmtId="186" fontId="1" fillId="9" borderId="23" xfId="9" applyNumberFormat="1" applyFont="1" applyFill="1" applyBorder="1" applyAlignment="1" applyProtection="1">
      <alignment horizontal="right" vertical="center" shrinkToFit="1"/>
      <protection hidden="1"/>
    </xf>
    <xf numFmtId="38" fontId="1" fillId="9" borderId="35" xfId="9" applyFont="1" applyFill="1" applyBorder="1" applyAlignment="1" applyProtection="1">
      <alignment vertical="center"/>
      <protection hidden="1"/>
    </xf>
    <xf numFmtId="38" fontId="1" fillId="9" borderId="1" xfId="7" applyNumberFormat="1" applyFill="1" applyBorder="1" applyAlignment="1" applyProtection="1">
      <alignment vertical="center"/>
      <protection hidden="1"/>
    </xf>
    <xf numFmtId="38" fontId="1" fillId="9" borderId="2" xfId="7" applyNumberFormat="1" applyFill="1" applyBorder="1" applyAlignment="1" applyProtection="1">
      <alignment vertical="center" shrinkToFit="1"/>
      <protection hidden="1"/>
    </xf>
    <xf numFmtId="38" fontId="1" fillId="9" borderId="2" xfId="7" applyNumberFormat="1" applyFill="1" applyBorder="1" applyAlignment="1" applyProtection="1">
      <alignment vertical="center"/>
      <protection hidden="1"/>
    </xf>
    <xf numFmtId="38" fontId="1" fillId="9" borderId="35" xfId="7" applyNumberFormat="1" applyFill="1" applyBorder="1" applyAlignment="1" applyProtection="1">
      <alignment vertical="center" shrinkToFit="1"/>
      <protection hidden="1"/>
    </xf>
    <xf numFmtId="38" fontId="1" fillId="9" borderId="1" xfId="9" applyFont="1" applyFill="1" applyBorder="1" applyAlignment="1" applyProtection="1">
      <alignment vertical="center" shrinkToFit="1"/>
      <protection hidden="1"/>
    </xf>
    <xf numFmtId="38" fontId="1" fillId="9" borderId="1" xfId="7" applyNumberFormat="1" applyFill="1" applyBorder="1" applyAlignment="1" applyProtection="1">
      <alignment vertical="center" shrinkToFit="1"/>
      <protection hidden="1"/>
    </xf>
    <xf numFmtId="0" fontId="8" fillId="0" borderId="0" xfId="8" applyProtection="1">
      <protection hidden="1"/>
    </xf>
    <xf numFmtId="0" fontId="0" fillId="0" borderId="1" xfId="2" applyFont="1" applyBorder="1" applyAlignment="1" applyProtection="1">
      <alignment horizontal="center" vertical="center"/>
      <protection locked="0"/>
    </xf>
    <xf numFmtId="0" fontId="0" fillId="0" borderId="0" xfId="2" applyFont="1" applyProtection="1">
      <protection locked="0"/>
    </xf>
    <xf numFmtId="0" fontId="1" fillId="0" borderId="0" xfId="7" applyAlignment="1" applyProtection="1">
      <alignment vertical="center"/>
      <protection hidden="1"/>
    </xf>
    <xf numFmtId="0" fontId="9" fillId="0" borderId="0" xfId="7" applyFont="1" applyProtection="1">
      <protection hidden="1"/>
    </xf>
    <xf numFmtId="0" fontId="1" fillId="0" borderId="0" xfId="7" applyAlignment="1" applyProtection="1">
      <alignment vertical="center" shrinkToFit="1"/>
      <protection hidden="1"/>
    </xf>
    <xf numFmtId="0" fontId="14" fillId="0" borderId="0" xfId="7" applyFont="1" applyAlignment="1" applyProtection="1">
      <alignment vertical="center"/>
      <protection hidden="1"/>
    </xf>
    <xf numFmtId="0" fontId="14" fillId="0" borderId="4" xfId="7" applyFont="1" applyBorder="1" applyAlignment="1" applyProtection="1">
      <alignment horizontal="left" vertical="center"/>
      <protection hidden="1"/>
    </xf>
    <xf numFmtId="183" fontId="15" fillId="0" borderId="0" xfId="7" applyNumberFormat="1" applyFont="1" applyAlignment="1" applyProtection="1">
      <alignment vertical="center" shrinkToFit="1"/>
      <protection hidden="1"/>
    </xf>
    <xf numFmtId="182" fontId="14" fillId="0" borderId="0" xfId="7" applyNumberFormat="1" applyFont="1" applyAlignment="1" applyProtection="1">
      <alignment vertical="center"/>
      <protection hidden="1"/>
    </xf>
    <xf numFmtId="0" fontId="14" fillId="0" borderId="0" xfId="7" applyFont="1" applyAlignment="1" applyProtection="1">
      <alignment horizontal="right" vertical="center"/>
      <protection hidden="1"/>
    </xf>
    <xf numFmtId="179" fontId="14" fillId="0" borderId="0" xfId="7" applyNumberFormat="1" applyFont="1" applyAlignment="1" applyProtection="1">
      <alignment vertical="center"/>
      <protection hidden="1"/>
    </xf>
    <xf numFmtId="184" fontId="14" fillId="0" borderId="0" xfId="7" applyNumberFormat="1" applyFont="1" applyAlignment="1" applyProtection="1">
      <alignment vertical="center" shrinkToFit="1"/>
      <protection hidden="1"/>
    </xf>
    <xf numFmtId="183" fontId="14" fillId="0" borderId="0" xfId="7" applyNumberFormat="1" applyFont="1" applyAlignment="1" applyProtection="1">
      <alignment vertical="center" shrinkToFit="1"/>
      <protection hidden="1"/>
    </xf>
    <xf numFmtId="0" fontId="16" fillId="0" borderId="0" xfId="7" applyFont="1" applyAlignment="1" applyProtection="1">
      <alignment horizontal="center" vertical="center"/>
      <protection hidden="1"/>
    </xf>
    <xf numFmtId="0" fontId="16" fillId="0" borderId="61" xfId="7" applyFont="1" applyBorder="1" applyAlignment="1" applyProtection="1">
      <alignment horizontal="center" vertical="center" wrapText="1"/>
      <protection hidden="1"/>
    </xf>
    <xf numFmtId="0" fontId="16" fillId="0" borderId="1" xfId="7" applyFont="1" applyBorder="1" applyAlignment="1" applyProtection="1">
      <alignment horizontal="center" vertical="center" wrapText="1"/>
      <protection hidden="1"/>
    </xf>
    <xf numFmtId="0" fontId="16" fillId="0" borderId="1" xfId="7" applyFont="1" applyBorder="1" applyAlignment="1" applyProtection="1">
      <alignment vertical="top" wrapText="1"/>
      <protection hidden="1"/>
    </xf>
    <xf numFmtId="182" fontId="16" fillId="0" borderId="1" xfId="7" applyNumberFormat="1" applyFont="1" applyBorder="1" applyAlignment="1" applyProtection="1">
      <alignment horizontal="center" vertical="center" wrapText="1"/>
      <protection hidden="1"/>
    </xf>
    <xf numFmtId="182" fontId="16" fillId="0" borderId="1" xfId="7" applyNumberFormat="1" applyFont="1" applyBorder="1" applyAlignment="1" applyProtection="1">
      <alignment horizontal="left" vertical="top" wrapText="1"/>
      <protection hidden="1"/>
    </xf>
    <xf numFmtId="182" fontId="16" fillId="0" borderId="1" xfId="7" applyNumberFormat="1" applyFont="1" applyBorder="1" applyAlignment="1" applyProtection="1">
      <alignment horizontal="right" vertical="center" wrapText="1"/>
      <protection hidden="1"/>
    </xf>
    <xf numFmtId="0" fontId="3" fillId="5" borderId="1" xfId="7" applyFont="1" applyFill="1" applyBorder="1" applyAlignment="1" applyProtection="1">
      <alignment horizontal="center" vertical="center" wrapText="1"/>
      <protection hidden="1"/>
    </xf>
    <xf numFmtId="14" fontId="3" fillId="5" borderId="1" xfId="7" applyNumberFormat="1" applyFont="1" applyFill="1" applyBorder="1" applyAlignment="1" applyProtection="1">
      <alignment horizontal="center" vertical="center" wrapText="1"/>
      <protection hidden="1"/>
    </xf>
    <xf numFmtId="0" fontId="3" fillId="6" borderId="1" xfId="7" applyFont="1" applyFill="1" applyBorder="1" applyAlignment="1" applyProtection="1">
      <alignment horizontal="left" vertical="top" wrapText="1"/>
      <protection hidden="1"/>
    </xf>
    <xf numFmtId="0" fontId="3" fillId="0" borderId="1" xfId="7" applyFont="1" applyBorder="1" applyAlignment="1" applyProtection="1">
      <alignment horizontal="left" vertical="top" wrapText="1"/>
      <protection hidden="1"/>
    </xf>
    <xf numFmtId="180" fontId="3" fillId="0" borderId="0" xfId="7" applyNumberFormat="1" applyFont="1" applyAlignment="1" applyProtection="1">
      <alignment horizontal="left" vertical="top"/>
      <protection hidden="1"/>
    </xf>
    <xf numFmtId="0" fontId="3" fillId="0" borderId="0" xfId="7" applyFont="1" applyAlignment="1" applyProtection="1">
      <alignment horizontal="left" vertical="top"/>
      <protection hidden="1"/>
    </xf>
    <xf numFmtId="0" fontId="3" fillId="0" borderId="60" xfId="7" applyFont="1" applyBorder="1" applyAlignment="1" applyProtection="1">
      <alignment horizontal="left" vertical="top" wrapText="1"/>
      <protection hidden="1"/>
    </xf>
    <xf numFmtId="0" fontId="3" fillId="0" borderId="62" xfId="7" applyFont="1" applyBorder="1" applyAlignment="1" applyProtection="1">
      <alignment horizontal="left" vertical="top" wrapText="1"/>
      <protection hidden="1"/>
    </xf>
    <xf numFmtId="0" fontId="3" fillId="0" borderId="59" xfId="7" applyFont="1" applyBorder="1" applyAlignment="1" applyProtection="1">
      <alignment horizontal="left" vertical="top" wrapText="1"/>
      <protection hidden="1"/>
    </xf>
    <xf numFmtId="0" fontId="3" fillId="0" borderId="63" xfId="7" applyFont="1" applyBorder="1" applyAlignment="1" applyProtection="1">
      <alignment horizontal="left" vertical="top" wrapText="1" shrinkToFit="1"/>
      <protection hidden="1"/>
    </xf>
    <xf numFmtId="181" fontId="3" fillId="0" borderId="0" xfId="7" applyNumberFormat="1" applyFont="1" applyAlignment="1" applyProtection="1">
      <alignment horizontal="left" vertical="top" wrapText="1"/>
      <protection hidden="1"/>
    </xf>
    <xf numFmtId="0" fontId="3" fillId="0" borderId="19" xfId="7" applyFont="1" applyBorder="1" applyAlignment="1" applyProtection="1">
      <alignment horizontal="left" vertical="top" wrapText="1"/>
      <protection hidden="1"/>
    </xf>
    <xf numFmtId="0" fontId="16" fillId="0" borderId="60" xfId="7" applyFont="1" applyBorder="1" applyAlignment="1" applyProtection="1">
      <alignment horizontal="left" vertical="top" wrapText="1"/>
      <protection hidden="1"/>
    </xf>
    <xf numFmtId="0" fontId="16" fillId="0" borderId="59" xfId="7" applyFont="1" applyBorder="1" applyAlignment="1" applyProtection="1">
      <alignment horizontal="left" vertical="top" wrapText="1"/>
      <protection hidden="1"/>
    </xf>
    <xf numFmtId="0" fontId="16" fillId="0" borderId="63" xfId="7" applyFont="1" applyBorder="1" applyAlignment="1" applyProtection="1">
      <alignment horizontal="left" vertical="top" wrapText="1" shrinkToFit="1"/>
      <protection hidden="1"/>
    </xf>
    <xf numFmtId="0" fontId="17" fillId="0" borderId="0" xfId="7" applyFont="1" applyAlignment="1" applyProtection="1">
      <alignment vertical="center"/>
      <protection hidden="1"/>
    </xf>
    <xf numFmtId="0" fontId="14" fillId="9" borderId="0" xfId="7" applyFont="1" applyFill="1" applyAlignment="1" applyProtection="1">
      <alignment horizontal="center" vertical="center"/>
      <protection hidden="1"/>
    </xf>
    <xf numFmtId="0" fontId="14" fillId="9" borderId="61" xfId="7" applyFont="1" applyFill="1" applyBorder="1" applyAlignment="1" applyProtection="1">
      <alignment horizontal="center" vertical="center"/>
      <protection hidden="1"/>
    </xf>
    <xf numFmtId="182" fontId="1" fillId="9" borderId="23" xfId="7" applyNumberFormat="1" applyFill="1" applyBorder="1" applyAlignment="1" applyProtection="1">
      <alignment horizontal="center" vertical="center" shrinkToFit="1"/>
      <protection hidden="1"/>
    </xf>
    <xf numFmtId="0" fontId="1" fillId="9" borderId="23" xfId="7" applyFill="1" applyBorder="1" applyAlignment="1" applyProtection="1">
      <alignment horizontal="center" vertical="center" shrinkToFit="1"/>
      <protection hidden="1"/>
    </xf>
    <xf numFmtId="57" fontId="1" fillId="9" borderId="23" xfId="7" applyNumberFormat="1" applyFill="1" applyBorder="1" applyAlignment="1" applyProtection="1">
      <alignment horizontal="center" vertical="center" shrinkToFit="1"/>
      <protection hidden="1"/>
    </xf>
    <xf numFmtId="187" fontId="1" fillId="9" borderId="23" xfId="7" applyNumberFormat="1" applyFill="1" applyBorder="1" applyAlignment="1" applyProtection="1">
      <alignment vertical="center" shrinkToFit="1"/>
      <protection hidden="1"/>
    </xf>
    <xf numFmtId="188" fontId="1" fillId="9" borderId="23" xfId="7" applyNumberFormat="1" applyFill="1" applyBorder="1" applyAlignment="1" applyProtection="1">
      <alignment vertical="center" shrinkToFit="1"/>
      <protection hidden="1"/>
    </xf>
    <xf numFmtId="38" fontId="1" fillId="9" borderId="23" xfId="9" applyFont="1" applyFill="1" applyBorder="1" applyAlignment="1" applyProtection="1">
      <alignment vertical="center" shrinkToFit="1"/>
      <protection hidden="1"/>
    </xf>
    <xf numFmtId="180" fontId="1" fillId="9" borderId="0" xfId="7" applyNumberFormat="1" applyFill="1" applyAlignment="1" applyProtection="1">
      <alignment vertical="center"/>
      <protection hidden="1"/>
    </xf>
    <xf numFmtId="38" fontId="1" fillId="9" borderId="0" xfId="9" applyFont="1" applyFill="1" applyBorder="1" applyAlignment="1" applyProtection="1">
      <alignment vertical="center"/>
      <protection hidden="1"/>
    </xf>
    <xf numFmtId="0" fontId="1" fillId="9" borderId="0" xfId="7" applyFill="1" applyAlignment="1" applyProtection="1">
      <alignment vertical="center"/>
      <protection hidden="1"/>
    </xf>
    <xf numFmtId="38" fontId="1" fillId="9" borderId="6" xfId="7" applyNumberFormat="1" applyFill="1" applyBorder="1" applyAlignment="1" applyProtection="1">
      <alignment vertical="center"/>
      <protection hidden="1"/>
    </xf>
    <xf numFmtId="181" fontId="1" fillId="9" borderId="0" xfId="7" applyNumberFormat="1" applyFill="1" applyAlignment="1" applyProtection="1">
      <alignment vertical="center"/>
      <protection hidden="1"/>
    </xf>
    <xf numFmtId="38" fontId="1" fillId="9" borderId="0" xfId="9" applyFont="1" applyFill="1" applyAlignment="1" applyProtection="1">
      <alignment vertical="center"/>
      <protection hidden="1"/>
    </xf>
    <xf numFmtId="181" fontId="1" fillId="9" borderId="0" xfId="7" applyNumberFormat="1" applyFill="1" applyAlignment="1" applyProtection="1">
      <alignment vertical="center" shrinkToFit="1"/>
      <protection hidden="1"/>
    </xf>
    <xf numFmtId="38" fontId="1" fillId="9" borderId="0" xfId="9" applyFont="1" applyFill="1" applyBorder="1" applyAlignment="1" applyProtection="1">
      <alignment vertical="center" shrinkToFit="1"/>
      <protection hidden="1"/>
    </xf>
    <xf numFmtId="0" fontId="1" fillId="9" borderId="0" xfId="7" applyFill="1" applyAlignment="1" applyProtection="1">
      <alignment vertical="center" shrinkToFit="1"/>
      <protection hidden="1"/>
    </xf>
    <xf numFmtId="0" fontId="14" fillId="0" borderId="0" xfId="7" applyFont="1" applyAlignment="1" applyProtection="1">
      <alignment horizontal="center" vertical="center"/>
      <protection hidden="1"/>
    </xf>
    <xf numFmtId="0" fontId="14" fillId="0" borderId="61" xfId="7" applyFont="1" applyBorder="1" applyAlignment="1" applyProtection="1">
      <alignment horizontal="center" vertical="center"/>
      <protection hidden="1"/>
    </xf>
    <xf numFmtId="0" fontId="1" fillId="5" borderId="23" xfId="7" applyFill="1" applyBorder="1" applyAlignment="1" applyProtection="1">
      <alignment horizontal="center" vertical="center" shrinkToFit="1"/>
      <protection hidden="1"/>
    </xf>
    <xf numFmtId="57" fontId="1" fillId="5" borderId="23" xfId="7" applyNumberFormat="1" applyFill="1" applyBorder="1" applyAlignment="1" applyProtection="1">
      <alignment horizontal="center" vertical="center" shrinkToFit="1"/>
      <protection hidden="1"/>
    </xf>
    <xf numFmtId="187" fontId="1" fillId="6" borderId="23" xfId="7" applyNumberFormat="1" applyFill="1" applyBorder="1" applyAlignment="1" applyProtection="1">
      <alignment vertical="center" shrinkToFit="1"/>
      <protection hidden="1"/>
    </xf>
    <xf numFmtId="188" fontId="1" fillId="6" borderId="23" xfId="7" applyNumberFormat="1" applyFill="1" applyBorder="1" applyAlignment="1" applyProtection="1">
      <alignment vertical="center" shrinkToFit="1"/>
      <protection hidden="1"/>
    </xf>
    <xf numFmtId="187" fontId="1" fillId="0" borderId="23" xfId="7" applyNumberFormat="1" applyBorder="1" applyAlignment="1" applyProtection="1">
      <alignment vertical="center" shrinkToFit="1"/>
      <protection hidden="1"/>
    </xf>
    <xf numFmtId="180" fontId="1" fillId="0" borderId="0" xfId="7" applyNumberFormat="1" applyAlignment="1" applyProtection="1">
      <alignment vertical="center"/>
      <protection hidden="1"/>
    </xf>
    <xf numFmtId="38" fontId="1" fillId="0" borderId="0" xfId="9" applyFont="1" applyBorder="1" applyAlignment="1" applyProtection="1">
      <alignment vertical="center"/>
      <protection hidden="1"/>
    </xf>
    <xf numFmtId="38" fontId="1" fillId="0" borderId="6" xfId="7" applyNumberFormat="1" applyBorder="1" applyAlignment="1" applyProtection="1">
      <alignment vertical="center"/>
      <protection hidden="1"/>
    </xf>
    <xf numFmtId="181" fontId="1" fillId="0" borderId="0" xfId="7" applyNumberFormat="1" applyAlignment="1" applyProtection="1">
      <alignment vertical="center"/>
      <protection hidden="1"/>
    </xf>
    <xf numFmtId="38" fontId="1" fillId="0" borderId="0" xfId="9" applyFont="1" applyAlignment="1" applyProtection="1">
      <alignment vertical="center"/>
      <protection hidden="1"/>
    </xf>
    <xf numFmtId="181" fontId="1" fillId="0" borderId="0" xfId="7" applyNumberFormat="1" applyAlignment="1" applyProtection="1">
      <alignment vertical="center" shrinkToFit="1"/>
      <protection hidden="1"/>
    </xf>
    <xf numFmtId="38" fontId="1" fillId="0" borderId="0" xfId="9" applyFont="1" applyBorder="1" applyAlignment="1" applyProtection="1">
      <alignment vertical="center" shrinkToFit="1"/>
      <protection hidden="1"/>
    </xf>
    <xf numFmtId="38" fontId="1" fillId="0" borderId="26" xfId="7" applyNumberFormat="1" applyBorder="1" applyAlignment="1" applyProtection="1">
      <alignment vertical="center"/>
      <protection hidden="1"/>
    </xf>
    <xf numFmtId="182" fontId="1" fillId="0" borderId="29" xfId="7" applyNumberFormat="1" applyBorder="1" applyAlignment="1" applyProtection="1">
      <alignment horizontal="center" vertical="center"/>
      <protection hidden="1"/>
    </xf>
    <xf numFmtId="179" fontId="1" fillId="0" borderId="65" xfId="7" applyNumberFormat="1" applyBorder="1" applyAlignment="1" applyProtection="1">
      <alignment horizontal="center" vertical="center"/>
      <protection hidden="1"/>
    </xf>
    <xf numFmtId="182" fontId="18" fillId="0" borderId="66" xfId="7" applyNumberFormat="1" applyFont="1" applyBorder="1" applyAlignment="1" applyProtection="1">
      <alignment horizontal="right" vertical="center"/>
      <protection hidden="1"/>
    </xf>
    <xf numFmtId="0" fontId="1" fillId="0" borderId="65" xfId="7" applyBorder="1" applyAlignment="1" applyProtection="1">
      <alignment horizontal="center" vertical="center"/>
      <protection hidden="1"/>
    </xf>
    <xf numFmtId="188" fontId="1" fillId="0" borderId="65" xfId="7" applyNumberFormat="1" applyBorder="1" applyAlignment="1" applyProtection="1">
      <alignment horizontal="center" vertical="center"/>
      <protection hidden="1"/>
    </xf>
    <xf numFmtId="180" fontId="1" fillId="0" borderId="65" xfId="7" applyNumberFormat="1" applyBorder="1" applyAlignment="1" applyProtection="1">
      <alignment vertical="center"/>
      <protection hidden="1"/>
    </xf>
    <xf numFmtId="0" fontId="1" fillId="0" borderId="65" xfId="7" applyBorder="1" applyAlignment="1" applyProtection="1">
      <alignment vertical="center"/>
      <protection hidden="1"/>
    </xf>
    <xf numFmtId="0" fontId="1" fillId="0" borderId="25" xfId="7" applyBorder="1" applyAlignment="1" applyProtection="1">
      <alignment vertical="center"/>
      <protection hidden="1"/>
    </xf>
    <xf numFmtId="181" fontId="1" fillId="0" borderId="29" xfId="7" applyNumberFormat="1" applyBorder="1" applyAlignment="1" applyProtection="1">
      <alignment vertical="center"/>
      <protection hidden="1"/>
    </xf>
    <xf numFmtId="186" fontId="12" fillId="0" borderId="29" xfId="7" applyNumberFormat="1" applyFont="1" applyBorder="1" applyAlignment="1" applyProtection="1">
      <alignment horizontal="center" vertical="center"/>
      <protection hidden="1"/>
    </xf>
    <xf numFmtId="38" fontId="1" fillId="0" borderId="65" xfId="9" applyFont="1" applyBorder="1" applyAlignment="1" applyProtection="1">
      <alignment vertical="center"/>
      <protection hidden="1"/>
    </xf>
    <xf numFmtId="0" fontId="1" fillId="0" borderId="30" xfId="7" applyBorder="1" applyAlignment="1" applyProtection="1">
      <alignment vertical="center"/>
      <protection hidden="1"/>
    </xf>
    <xf numFmtId="186" fontId="12" fillId="0" borderId="29" xfId="7" applyNumberFormat="1" applyFont="1" applyBorder="1" applyAlignment="1" applyProtection="1">
      <alignment horizontal="center" vertical="center" shrinkToFit="1"/>
      <protection hidden="1"/>
    </xf>
    <xf numFmtId="0" fontId="1" fillId="0" borderId="65" xfId="7" applyBorder="1" applyAlignment="1" applyProtection="1">
      <alignment vertical="center" shrinkToFit="1"/>
      <protection hidden="1"/>
    </xf>
    <xf numFmtId="0" fontId="1" fillId="0" borderId="30" xfId="7" applyBorder="1" applyAlignment="1" applyProtection="1">
      <alignment vertical="center" shrinkToFit="1"/>
      <protection hidden="1"/>
    </xf>
    <xf numFmtId="182" fontId="1" fillId="0" borderId="0" xfId="7" applyNumberFormat="1" applyAlignment="1" applyProtection="1">
      <alignment vertical="center"/>
      <protection hidden="1"/>
    </xf>
    <xf numFmtId="0" fontId="1" fillId="0" borderId="0" xfId="7" applyAlignment="1" applyProtection="1">
      <alignment horizontal="right" vertical="center"/>
      <protection hidden="1"/>
    </xf>
    <xf numFmtId="179" fontId="1" fillId="0" borderId="0" xfId="7" applyNumberFormat="1" applyAlignment="1" applyProtection="1">
      <alignment vertical="center"/>
      <protection hidden="1"/>
    </xf>
    <xf numFmtId="38" fontId="1" fillId="0" borderId="0" xfId="7" applyNumberFormat="1" applyAlignment="1" applyProtection="1">
      <alignment vertical="center"/>
      <protection hidden="1"/>
    </xf>
    <xf numFmtId="0" fontId="0" fillId="0" borderId="0" xfId="7" applyFont="1" applyAlignment="1" applyProtection="1">
      <alignment vertical="center"/>
      <protection hidden="1"/>
    </xf>
    <xf numFmtId="0" fontId="19" fillId="0" borderId="0" xfId="7" applyFont="1" applyAlignment="1" applyProtection="1">
      <alignment vertical="center"/>
      <protection hidden="1"/>
    </xf>
    <xf numFmtId="0" fontId="19" fillId="0" borderId="0" xfId="7" applyFont="1" applyAlignment="1" applyProtection="1">
      <alignment horizontal="right" vertical="center"/>
      <protection hidden="1"/>
    </xf>
    <xf numFmtId="182" fontId="19" fillId="0" borderId="0" xfId="7" applyNumberFormat="1" applyFont="1" applyAlignment="1" applyProtection="1">
      <alignment vertical="center"/>
      <protection hidden="1"/>
    </xf>
    <xf numFmtId="179" fontId="19" fillId="0" borderId="0" xfId="7" applyNumberFormat="1" applyFont="1" applyAlignment="1" applyProtection="1">
      <alignment vertical="center"/>
      <protection hidden="1"/>
    </xf>
    <xf numFmtId="180" fontId="19" fillId="0" borderId="0" xfId="7" applyNumberFormat="1" applyFont="1" applyAlignment="1" applyProtection="1">
      <alignment vertical="center"/>
      <protection hidden="1"/>
    </xf>
    <xf numFmtId="181" fontId="19" fillId="0" borderId="0" xfId="7" applyNumberFormat="1" applyFont="1" applyAlignment="1" applyProtection="1">
      <alignment vertical="center"/>
      <protection hidden="1"/>
    </xf>
    <xf numFmtId="0" fontId="19" fillId="0" borderId="0" xfId="7" applyFont="1" applyAlignment="1" applyProtection="1">
      <alignment vertical="center" shrinkToFit="1"/>
      <protection hidden="1"/>
    </xf>
    <xf numFmtId="0" fontId="20" fillId="0" borderId="0" xfId="7" applyFont="1" applyAlignment="1" applyProtection="1">
      <alignment vertical="center"/>
      <protection hidden="1"/>
    </xf>
    <xf numFmtId="0" fontId="9" fillId="0" borderId="0" xfId="7" applyFont="1" applyAlignment="1" applyProtection="1">
      <alignment vertical="center"/>
      <protection hidden="1"/>
    </xf>
    <xf numFmtId="0" fontId="9" fillId="0" borderId="0" xfId="8" applyFont="1" applyAlignment="1" applyProtection="1">
      <alignment horizontal="center"/>
      <protection hidden="1"/>
    </xf>
    <xf numFmtId="0" fontId="20" fillId="0" borderId="0" xfId="7" applyFont="1" applyAlignment="1" applyProtection="1">
      <alignment horizontal="right" vertical="center"/>
      <protection hidden="1"/>
    </xf>
    <xf numFmtId="182" fontId="20" fillId="0" borderId="0" xfId="7" applyNumberFormat="1" applyFont="1" applyAlignment="1" applyProtection="1">
      <alignment vertical="center"/>
      <protection hidden="1"/>
    </xf>
    <xf numFmtId="179" fontId="20" fillId="0" borderId="0" xfId="7" applyNumberFormat="1" applyFont="1" applyAlignment="1" applyProtection="1">
      <alignment vertical="center"/>
      <protection hidden="1"/>
    </xf>
    <xf numFmtId="14" fontId="20" fillId="0" borderId="0" xfId="7" applyNumberFormat="1" applyFont="1" applyAlignment="1" applyProtection="1">
      <alignment vertical="center"/>
      <protection hidden="1"/>
    </xf>
    <xf numFmtId="180" fontId="20" fillId="0" borderId="0" xfId="7" applyNumberFormat="1" applyFont="1" applyAlignment="1" applyProtection="1">
      <alignment vertical="center"/>
      <protection hidden="1"/>
    </xf>
    <xf numFmtId="181" fontId="20" fillId="0" borderId="0" xfId="7" applyNumberFormat="1" applyFont="1" applyAlignment="1" applyProtection="1">
      <alignment vertical="center"/>
      <protection hidden="1"/>
    </xf>
    <xf numFmtId="0" fontId="20" fillId="0" borderId="0" xfId="7" applyFont="1" applyAlignment="1" applyProtection="1">
      <alignment vertical="center" shrinkToFit="1"/>
      <protection hidden="1"/>
    </xf>
    <xf numFmtId="0" fontId="9" fillId="0" borderId="0" xfId="8" applyFont="1" applyAlignment="1" applyProtection="1">
      <alignment horizontal="left" wrapText="1"/>
      <protection hidden="1"/>
    </xf>
    <xf numFmtId="0" fontId="9" fillId="0" borderId="0" xfId="8" applyFont="1" applyAlignment="1" applyProtection="1">
      <alignment horizontal="right" wrapText="1"/>
      <protection hidden="1"/>
    </xf>
    <xf numFmtId="0" fontId="9" fillId="0" borderId="0" xfId="6" applyFont="1" applyAlignment="1" applyProtection="1">
      <alignment horizontal="center"/>
      <protection hidden="1"/>
    </xf>
    <xf numFmtId="182" fontId="9" fillId="0" borderId="0" xfId="7" applyNumberFormat="1" applyFont="1" applyAlignment="1" applyProtection="1">
      <alignment vertical="center"/>
      <protection hidden="1"/>
    </xf>
    <xf numFmtId="182" fontId="20" fillId="0" borderId="0" xfId="7" applyNumberFormat="1" applyFont="1" applyAlignment="1" applyProtection="1">
      <alignment horizontal="right" vertical="center"/>
      <protection hidden="1"/>
    </xf>
    <xf numFmtId="0" fontId="20" fillId="0" borderId="0" xfId="6" applyFont="1" applyAlignment="1" applyProtection="1">
      <alignment horizontal="center"/>
      <protection hidden="1"/>
    </xf>
    <xf numFmtId="0" fontId="9" fillId="0" borderId="0" xfId="6" applyFont="1" applyAlignment="1" applyProtection="1">
      <alignment horizontal="right" wrapText="1"/>
      <protection hidden="1"/>
    </xf>
    <xf numFmtId="0" fontId="20" fillId="0" borderId="0" xfId="6" applyFont="1" applyAlignment="1" applyProtection="1">
      <alignment horizontal="right" wrapText="1"/>
      <protection hidden="1"/>
    </xf>
    <xf numFmtId="0" fontId="19" fillId="0" borderId="1" xfId="7" applyFont="1" applyBorder="1" applyAlignment="1" applyProtection="1">
      <alignment vertical="center"/>
      <protection hidden="1"/>
    </xf>
    <xf numFmtId="0" fontId="1" fillId="7" borderId="0" xfId="7" applyFill="1" applyAlignment="1" applyProtection="1">
      <alignment vertical="center"/>
      <protection hidden="1"/>
    </xf>
    <xf numFmtId="0" fontId="1" fillId="7" borderId="0" xfId="7" applyFill="1" applyAlignment="1" applyProtection="1">
      <alignment horizontal="right" vertical="center"/>
      <protection hidden="1"/>
    </xf>
    <xf numFmtId="0" fontId="1" fillId="5" borderId="0" xfId="7" applyFill="1" applyAlignment="1" applyProtection="1">
      <alignment vertical="center"/>
      <protection hidden="1"/>
    </xf>
    <xf numFmtId="0" fontId="0" fillId="9" borderId="23" xfId="7" applyFont="1" applyFill="1" applyBorder="1" applyAlignment="1" applyProtection="1">
      <alignment vertical="center" shrinkToFit="1"/>
      <protection locked="0"/>
    </xf>
    <xf numFmtId="186" fontId="1" fillId="9" borderId="23" xfId="7" applyNumberFormat="1" applyFill="1" applyBorder="1" applyAlignment="1" applyProtection="1">
      <alignment vertical="center" shrinkToFit="1"/>
      <protection locked="0"/>
    </xf>
    <xf numFmtId="0" fontId="21" fillId="0" borderId="0" xfId="2" applyFont="1" applyAlignment="1" applyProtection="1">
      <alignment vertical="center" shrinkToFit="1"/>
      <protection locked="0"/>
    </xf>
    <xf numFmtId="0" fontId="10" fillId="0" borderId="0" xfId="1" applyFont="1" applyProtection="1">
      <alignment vertical="center"/>
      <protection locked="0"/>
    </xf>
    <xf numFmtId="0" fontId="22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0" fillId="0" borderId="23" xfId="2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0" fontId="0" fillId="0" borderId="72" xfId="2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vertical="center"/>
      <protection locked="0"/>
    </xf>
    <xf numFmtId="0" fontId="0" fillId="0" borderId="34" xfId="2" applyFont="1" applyBorder="1" applyAlignment="1" applyProtection="1">
      <alignment horizontal="distributed" vertical="center"/>
      <protection locked="0"/>
    </xf>
    <xf numFmtId="0" fontId="0" fillId="0" borderId="1" xfId="2" applyFont="1" applyBorder="1" applyAlignment="1" applyProtection="1">
      <alignment horizontal="distributed" vertical="center"/>
      <protection locked="0"/>
    </xf>
    <xf numFmtId="0" fontId="0" fillId="0" borderId="56" xfId="2" applyFont="1" applyBorder="1" applyAlignment="1" applyProtection="1">
      <alignment horizontal="center" vertical="center"/>
      <protection locked="0"/>
    </xf>
    <xf numFmtId="182" fontId="1" fillId="9" borderId="23" xfId="7" applyNumberFormat="1" applyFill="1" applyBorder="1" applyAlignment="1" applyProtection="1">
      <alignment horizontal="center" vertical="center" shrinkToFit="1"/>
      <protection locked="0"/>
    </xf>
    <xf numFmtId="38" fontId="1" fillId="10" borderId="35" xfId="7" applyNumberFormat="1" applyFill="1" applyBorder="1" applyAlignment="1" applyProtection="1">
      <alignment vertical="center" shrinkToFit="1"/>
      <protection hidden="1"/>
    </xf>
    <xf numFmtId="38" fontId="1" fillId="10" borderId="1" xfId="9" applyFont="1" applyFill="1" applyBorder="1" applyAlignment="1" applyProtection="1">
      <alignment vertical="center" shrinkToFit="1"/>
      <protection hidden="1"/>
    </xf>
    <xf numFmtId="38" fontId="1" fillId="10" borderId="1" xfId="7" applyNumberFormat="1" applyFill="1" applyBorder="1" applyAlignment="1" applyProtection="1">
      <alignment vertical="center" shrinkToFit="1"/>
      <protection hidden="1"/>
    </xf>
    <xf numFmtId="38" fontId="1" fillId="10" borderId="2" xfId="7" applyNumberFormat="1" applyFill="1" applyBorder="1" applyAlignment="1" applyProtection="1">
      <alignment vertical="center" shrinkToFit="1"/>
      <protection hidden="1"/>
    </xf>
    <xf numFmtId="38" fontId="1" fillId="10" borderId="64" xfId="7" applyNumberFormat="1" applyFill="1" applyBorder="1" applyAlignment="1" applyProtection="1">
      <alignment vertical="center" shrinkToFit="1"/>
      <protection hidden="1"/>
    </xf>
    <xf numFmtId="38" fontId="1" fillId="10" borderId="23" xfId="9" applyFont="1" applyFill="1" applyBorder="1" applyAlignment="1" applyProtection="1">
      <alignment vertical="center" shrinkToFit="1"/>
      <protection hidden="1"/>
    </xf>
    <xf numFmtId="38" fontId="1" fillId="10" borderId="23" xfId="7" applyNumberFormat="1" applyFill="1" applyBorder="1" applyAlignment="1" applyProtection="1">
      <alignment vertical="center" shrinkToFit="1"/>
      <protection hidden="1"/>
    </xf>
    <xf numFmtId="38" fontId="1" fillId="10" borderId="24" xfId="7" applyNumberFormat="1" applyFill="1" applyBorder="1" applyAlignment="1" applyProtection="1">
      <alignment vertical="center" shrinkToFit="1"/>
      <protection hidden="1"/>
    </xf>
    <xf numFmtId="58" fontId="1" fillId="9" borderId="23" xfId="7" applyNumberFormat="1" applyFill="1" applyBorder="1" applyAlignment="1" applyProtection="1">
      <alignment vertical="center" shrinkToFit="1"/>
      <protection locked="0"/>
    </xf>
    <xf numFmtId="185" fontId="1" fillId="9" borderId="23" xfId="7" applyNumberFormat="1" applyFill="1" applyBorder="1" applyAlignment="1" applyProtection="1">
      <alignment horizontal="left" vertical="center" shrinkToFit="1"/>
      <protection locked="0"/>
    </xf>
    <xf numFmtId="0" fontId="8" fillId="9" borderId="0" xfId="8" applyFill="1" applyProtection="1">
      <protection hidden="1"/>
    </xf>
    <xf numFmtId="0" fontId="9" fillId="0" borderId="0" xfId="2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27" fillId="0" borderId="0" xfId="0" applyFont="1" applyProtection="1">
      <alignment vertical="center"/>
      <protection hidden="1"/>
    </xf>
    <xf numFmtId="193" fontId="1" fillId="0" borderId="23" xfId="7" applyNumberFormat="1" applyBorder="1" applyAlignment="1" applyProtection="1">
      <alignment vertical="center" shrinkToFit="1"/>
      <protection locked="0"/>
    </xf>
    <xf numFmtId="193" fontId="1" fillId="9" borderId="23" xfId="7" applyNumberFormat="1" applyFill="1" applyBorder="1" applyAlignment="1" applyProtection="1">
      <alignment vertical="center" shrinkToFit="1"/>
      <protection locked="0"/>
    </xf>
    <xf numFmtId="176" fontId="0" fillId="0" borderId="1" xfId="0" applyNumberFormat="1" applyBorder="1" applyProtection="1">
      <alignment vertical="center"/>
      <protection locked="0" hidden="1"/>
    </xf>
    <xf numFmtId="176" fontId="0" fillId="4" borderId="1" xfId="0" applyNumberFormat="1" applyFill="1" applyBorder="1" applyProtection="1">
      <alignment vertical="center"/>
      <protection hidden="1"/>
    </xf>
    <xf numFmtId="176" fontId="0" fillId="0" borderId="23" xfId="0" applyNumberFormat="1" applyBorder="1" applyProtection="1">
      <alignment vertical="center"/>
      <protection locked="0" hidden="1"/>
    </xf>
    <xf numFmtId="176" fontId="0" fillId="4" borderId="78" xfId="0" applyNumberFormat="1" applyFill="1" applyBorder="1" applyProtection="1">
      <alignment vertical="center"/>
      <protection hidden="1"/>
    </xf>
    <xf numFmtId="176" fontId="0" fillId="4" borderId="72" xfId="0" applyNumberFormat="1" applyFill="1" applyBorder="1" applyProtection="1">
      <alignment vertical="center"/>
      <protection hidden="1"/>
    </xf>
    <xf numFmtId="176" fontId="0" fillId="0" borderId="72" xfId="0" applyNumberFormat="1" applyBorder="1" applyProtection="1">
      <alignment vertical="center"/>
      <protection locked="0" hidden="1"/>
    </xf>
    <xf numFmtId="0" fontId="0" fillId="0" borderId="58" xfId="2" applyFont="1" applyBorder="1" applyAlignment="1">
      <alignment horizontal="center" vertical="center" wrapText="1"/>
    </xf>
    <xf numFmtId="38" fontId="1" fillId="0" borderId="1" xfId="7" applyNumberFormat="1" applyFill="1" applyBorder="1" applyAlignment="1" applyProtection="1">
      <alignment vertical="center" shrinkToFit="1"/>
      <protection hidden="1"/>
    </xf>
    <xf numFmtId="0" fontId="1" fillId="0" borderId="0" xfId="7" applyFill="1" applyAlignment="1" applyProtection="1">
      <alignment vertical="center"/>
      <protection hidden="1"/>
    </xf>
    <xf numFmtId="0" fontId="1" fillId="0" borderId="0" xfId="7" applyFill="1" applyAlignment="1" applyProtection="1">
      <alignment vertical="center" shrinkToFit="1"/>
      <protection hidden="1"/>
    </xf>
    <xf numFmtId="0" fontId="13" fillId="0" borderId="0" xfId="7" applyFont="1" applyFill="1" applyAlignment="1" applyProtection="1">
      <alignment vertical="center"/>
      <protection hidden="1"/>
    </xf>
    <xf numFmtId="182" fontId="13" fillId="0" borderId="0" xfId="7" applyNumberFormat="1" applyFont="1" applyFill="1" applyAlignment="1" applyProtection="1">
      <alignment vertical="center"/>
      <protection hidden="1"/>
    </xf>
    <xf numFmtId="182" fontId="9" fillId="0" borderId="0" xfId="7" applyNumberFormat="1" applyFont="1" applyFill="1" applyProtection="1">
      <protection hidden="1"/>
    </xf>
    <xf numFmtId="0" fontId="7" fillId="0" borderId="0" xfId="7" applyFont="1" applyFill="1" applyProtection="1">
      <protection hidden="1"/>
    </xf>
    <xf numFmtId="179" fontId="9" fillId="0" borderId="0" xfId="7" applyNumberFormat="1" applyFont="1" applyFill="1" applyProtection="1">
      <protection hidden="1"/>
    </xf>
    <xf numFmtId="179" fontId="7" fillId="0" borderId="0" xfId="7" applyNumberFormat="1" applyFont="1" applyFill="1" applyProtection="1">
      <protection hidden="1"/>
    </xf>
    <xf numFmtId="180" fontId="9" fillId="0" borderId="0" xfId="7" applyNumberFormat="1" applyFont="1" applyFill="1" applyProtection="1">
      <protection hidden="1"/>
    </xf>
    <xf numFmtId="0" fontId="9" fillId="0" borderId="0" xfId="7" applyFont="1" applyFill="1" applyProtection="1">
      <protection hidden="1"/>
    </xf>
    <xf numFmtId="0" fontId="9" fillId="0" borderId="0" xfId="7" applyFont="1" applyFill="1" applyAlignment="1" applyProtection="1">
      <alignment horizontal="center"/>
      <protection hidden="1"/>
    </xf>
    <xf numFmtId="0" fontId="9" fillId="0" borderId="0" xfId="7" applyFont="1" applyFill="1" applyAlignment="1" applyProtection="1">
      <alignment shrinkToFit="1"/>
      <protection hidden="1"/>
    </xf>
    <xf numFmtId="176" fontId="24" fillId="0" borderId="0" xfId="0" applyNumberFormat="1" applyFont="1" applyBorder="1" applyProtection="1">
      <alignment vertical="center"/>
      <protection locked="0" hidden="1"/>
    </xf>
    <xf numFmtId="0" fontId="0" fillId="0" borderId="82" xfId="0" applyNumberFormat="1" applyBorder="1" applyAlignment="1" applyProtection="1">
      <alignment vertical="center"/>
      <protection locked="0"/>
    </xf>
    <xf numFmtId="0" fontId="0" fillId="0" borderId="83" xfId="0" applyNumberFormat="1" applyBorder="1" applyAlignment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0" fontId="0" fillId="0" borderId="86" xfId="0" applyBorder="1" applyProtection="1">
      <alignment vertical="center"/>
      <protection locked="0"/>
    </xf>
    <xf numFmtId="0" fontId="0" fillId="0" borderId="87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49" fontId="0" fillId="0" borderId="34" xfId="4" applyNumberFormat="1" applyFont="1" applyBorder="1" applyAlignment="1">
      <alignment horizontal="center" vertical="center"/>
    </xf>
    <xf numFmtId="49" fontId="0" fillId="0" borderId="3" xfId="4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" fillId="0" borderId="29" xfId="1" applyBorder="1">
      <alignment vertical="center"/>
    </xf>
    <xf numFmtId="0" fontId="0" fillId="0" borderId="30" xfId="0" applyBorder="1">
      <alignment vertical="center"/>
    </xf>
    <xf numFmtId="0" fontId="3" fillId="0" borderId="6" xfId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hidden="1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7" fontId="9" fillId="3" borderId="43" xfId="2" applyNumberFormat="1" applyFont="1" applyFill="1" applyBorder="1" applyAlignment="1">
      <alignment horizontal="center" vertical="center" shrinkToFit="1"/>
    </xf>
    <xf numFmtId="177" fontId="9" fillId="3" borderId="54" xfId="2" applyNumberFormat="1" applyFont="1" applyFill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6" fillId="0" borderId="79" xfId="2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 textRotation="255"/>
    </xf>
    <xf numFmtId="0" fontId="9" fillId="0" borderId="56" xfId="2" applyFont="1" applyBorder="1" applyAlignment="1">
      <alignment horizontal="center" vertical="center" textRotation="255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 textRotation="255"/>
    </xf>
    <xf numFmtId="0" fontId="9" fillId="0" borderId="45" xfId="2" applyFont="1" applyBorder="1" applyAlignment="1">
      <alignment horizontal="center" vertical="center" textRotation="255"/>
    </xf>
    <xf numFmtId="0" fontId="9" fillId="0" borderId="5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 shrinkToFit="1"/>
    </xf>
    <xf numFmtId="0" fontId="9" fillId="0" borderId="42" xfId="2" applyFont="1" applyBorder="1" applyAlignment="1">
      <alignment horizontal="center" vertical="center" shrinkToFit="1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 textRotation="255"/>
    </xf>
    <xf numFmtId="0" fontId="2" fillId="0" borderId="70" xfId="2" applyFont="1" applyBorder="1" applyAlignment="1">
      <alignment horizontal="center" vertical="center" textRotation="255"/>
    </xf>
    <xf numFmtId="0" fontId="26" fillId="0" borderId="38" xfId="0" applyFont="1" applyBorder="1" applyAlignment="1">
      <alignment horizontal="center" vertical="center" textRotation="255"/>
    </xf>
    <xf numFmtId="176" fontId="12" fillId="10" borderId="29" xfId="7" applyNumberFormat="1" applyFont="1" applyFill="1" applyBorder="1" applyAlignment="1" applyProtection="1">
      <alignment horizontal="center" vertical="center" shrinkToFit="1"/>
      <protection hidden="1"/>
    </xf>
    <xf numFmtId="176" fontId="12" fillId="10" borderId="65" xfId="7" applyNumberFormat="1" applyFont="1" applyFill="1" applyBorder="1" applyAlignment="1" applyProtection="1">
      <alignment horizontal="center" vertical="center" shrinkToFit="1"/>
      <protection hidden="1"/>
    </xf>
    <xf numFmtId="176" fontId="12" fillId="10" borderId="30" xfId="7" applyNumberFormat="1" applyFont="1" applyFill="1" applyBorder="1" applyAlignment="1" applyProtection="1">
      <alignment horizontal="center" vertical="center" shrinkToFit="1"/>
      <protection hidden="1"/>
    </xf>
    <xf numFmtId="176" fontId="12" fillId="0" borderId="29" xfId="7" applyNumberFormat="1" applyFont="1" applyBorder="1" applyAlignment="1" applyProtection="1">
      <alignment horizontal="center" vertical="center" shrinkToFit="1"/>
      <protection hidden="1"/>
    </xf>
    <xf numFmtId="176" fontId="12" fillId="0" borderId="65" xfId="7" applyNumberFormat="1" applyFont="1" applyBorder="1" applyAlignment="1" applyProtection="1">
      <alignment horizontal="center" vertical="center" shrinkToFit="1"/>
      <protection hidden="1"/>
    </xf>
    <xf numFmtId="176" fontId="12" fillId="0" borderId="30" xfId="7" applyNumberFormat="1" applyFont="1" applyBorder="1" applyAlignment="1" applyProtection="1">
      <alignment horizontal="center" vertical="center" shrinkToFit="1"/>
      <protection hidden="1"/>
    </xf>
    <xf numFmtId="0" fontId="12" fillId="0" borderId="0" xfId="7" applyFont="1" applyAlignment="1" applyProtection="1">
      <alignment horizontal="center" vertical="center" shrinkToFit="1"/>
      <protection hidden="1"/>
    </xf>
    <xf numFmtId="186" fontId="12" fillId="0" borderId="29" xfId="7" applyNumberFormat="1" applyFont="1" applyBorder="1" applyAlignment="1" applyProtection="1">
      <alignment horizontal="center" vertical="center" shrinkToFit="1"/>
      <protection hidden="1"/>
    </xf>
    <xf numFmtId="186" fontId="12" fillId="0" borderId="65" xfId="7" applyNumberFormat="1" applyFont="1" applyBorder="1" applyAlignment="1" applyProtection="1">
      <alignment horizontal="center" vertical="center" shrinkToFit="1"/>
      <protection hidden="1"/>
    </xf>
    <xf numFmtId="186" fontId="12" fillId="0" borderId="30" xfId="7" applyNumberFormat="1" applyFont="1" applyBorder="1" applyAlignment="1" applyProtection="1">
      <alignment horizontal="center" vertical="center" shrinkToFit="1"/>
      <protection hidden="1"/>
    </xf>
    <xf numFmtId="0" fontId="12" fillId="0" borderId="67" xfId="7" applyFont="1" applyBorder="1" applyAlignment="1" applyProtection="1">
      <alignment horizontal="center" vertical="center"/>
      <protection hidden="1"/>
    </xf>
    <xf numFmtId="0" fontId="12" fillId="0" borderId="68" xfId="7" applyFont="1" applyBorder="1" applyAlignment="1" applyProtection="1">
      <alignment horizontal="center" vertical="center"/>
      <protection hidden="1"/>
    </xf>
    <xf numFmtId="0" fontId="12" fillId="0" borderId="69" xfId="7" applyFont="1" applyBorder="1" applyAlignment="1" applyProtection="1">
      <alignment horizontal="center" vertical="center"/>
      <protection hidden="1"/>
    </xf>
    <xf numFmtId="186" fontId="12" fillId="0" borderId="29" xfId="7" applyNumberFormat="1" applyFont="1" applyBorder="1" applyAlignment="1" applyProtection="1">
      <alignment horizontal="center" vertical="center"/>
      <protection hidden="1"/>
    </xf>
    <xf numFmtId="186" fontId="12" fillId="0" borderId="65" xfId="7" applyNumberFormat="1" applyFont="1" applyBorder="1" applyAlignment="1" applyProtection="1">
      <alignment horizontal="center" vertical="center"/>
      <protection hidden="1"/>
    </xf>
    <xf numFmtId="186" fontId="12" fillId="0" borderId="30" xfId="7" applyNumberFormat="1" applyFont="1" applyBorder="1" applyAlignment="1" applyProtection="1">
      <alignment horizontal="center" vertical="center"/>
      <protection hidden="1"/>
    </xf>
    <xf numFmtId="176" fontId="12" fillId="4" borderId="29" xfId="7" applyNumberFormat="1" applyFont="1" applyFill="1" applyBorder="1" applyAlignment="1" applyProtection="1">
      <alignment horizontal="center" vertical="center" shrinkToFit="1"/>
      <protection hidden="1"/>
    </xf>
    <xf numFmtId="176" fontId="12" fillId="4" borderId="65" xfId="7" applyNumberFormat="1" applyFont="1" applyFill="1" applyBorder="1" applyAlignment="1" applyProtection="1">
      <alignment horizontal="center" vertical="center" shrinkToFit="1"/>
      <protection hidden="1"/>
    </xf>
    <xf numFmtId="176" fontId="12" fillId="4" borderId="30" xfId="7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2" applyFont="1" applyBorder="1" applyAlignment="1" applyProtection="1">
      <alignment horizontal="center" vertical="center"/>
      <protection locked="0"/>
    </xf>
    <xf numFmtId="0" fontId="0" fillId="0" borderId="1" xfId="2" applyFont="1" applyBorder="1" applyProtection="1">
      <protection locked="0"/>
    </xf>
    <xf numFmtId="0" fontId="16" fillId="4" borderId="1" xfId="2" applyFont="1" applyFill="1" applyBorder="1" applyAlignment="1" applyProtection="1">
      <alignment vertical="center" wrapText="1"/>
      <protection hidden="1"/>
    </xf>
    <xf numFmtId="0" fontId="16" fillId="4" borderId="1" xfId="2" applyFont="1" applyFill="1" applyBorder="1" applyAlignment="1" applyProtection="1">
      <alignment vertical="center"/>
      <protection hidden="1"/>
    </xf>
    <xf numFmtId="0" fontId="16" fillId="4" borderId="23" xfId="2" applyFont="1" applyFill="1" applyBorder="1" applyAlignment="1" applyProtection="1">
      <alignment vertical="center"/>
      <protection hidden="1"/>
    </xf>
    <xf numFmtId="0" fontId="28" fillId="0" borderId="1" xfId="2" applyFont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 applyProtection="1">
      <alignment vertical="top" textRotation="255" shrinkToFit="1"/>
      <protection locked="0"/>
    </xf>
    <xf numFmtId="0" fontId="0" fillId="4" borderId="70" xfId="2" applyFont="1" applyFill="1" applyBorder="1" applyAlignment="1" applyProtection="1">
      <alignment horizontal="center" vertical="center" shrinkToFit="1"/>
      <protection hidden="1"/>
    </xf>
    <xf numFmtId="0" fontId="0" fillId="4" borderId="22" xfId="2" applyFont="1" applyFill="1" applyBorder="1" applyAlignment="1" applyProtection="1">
      <alignment horizontal="center" vertical="center" shrinkToFit="1"/>
      <protection hidden="1"/>
    </xf>
    <xf numFmtId="0" fontId="0" fillId="4" borderId="58" xfId="2" applyFont="1" applyFill="1" applyBorder="1" applyAlignment="1" applyProtection="1">
      <alignment horizontal="center" vertical="center" shrinkToFit="1"/>
      <protection hidden="1"/>
    </xf>
    <xf numFmtId="0" fontId="0" fillId="4" borderId="57" xfId="2" applyFont="1" applyFill="1" applyBorder="1" applyAlignment="1" applyProtection="1">
      <alignment horizontal="center" vertical="center" shrinkToFit="1"/>
      <protection hidden="1"/>
    </xf>
    <xf numFmtId="0" fontId="21" fillId="0" borderId="0" xfId="2" applyFont="1" applyAlignment="1" applyProtection="1">
      <alignment horizontal="center" vertical="center" shrinkToFit="1"/>
      <protection locked="0"/>
    </xf>
    <xf numFmtId="0" fontId="0" fillId="0" borderId="1" xfId="2" applyFont="1" applyBorder="1" applyAlignment="1" applyProtection="1">
      <alignment horizontal="center" vertical="center" wrapText="1"/>
      <protection locked="0"/>
    </xf>
    <xf numFmtId="0" fontId="29" fillId="0" borderId="3" xfId="2" applyFont="1" applyBorder="1" applyAlignment="1" applyProtection="1">
      <alignment horizontal="center" vertical="center" wrapText="1"/>
      <protection locked="0"/>
    </xf>
    <xf numFmtId="0" fontId="0" fillId="0" borderId="0" xfId="2" applyFont="1" applyProtection="1">
      <protection locked="0"/>
    </xf>
    <xf numFmtId="0" fontId="0" fillId="0" borderId="4" xfId="2" applyFont="1" applyBorder="1" applyProtection="1">
      <protection locked="0"/>
    </xf>
    <xf numFmtId="0" fontId="0" fillId="0" borderId="23" xfId="2" applyFont="1" applyBorder="1" applyAlignment="1" applyProtection="1">
      <alignment horizontal="center" vertical="center"/>
      <protection locked="0"/>
    </xf>
    <xf numFmtId="0" fontId="0" fillId="0" borderId="1" xfId="2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horizontal="center" vertical="center" shrinkToFit="1"/>
      <protection locked="0"/>
    </xf>
    <xf numFmtId="0" fontId="0" fillId="0" borderId="34" xfId="2" applyFont="1" applyBorder="1" applyProtection="1">
      <protection locked="0"/>
    </xf>
    <xf numFmtId="0" fontId="0" fillId="0" borderId="3" xfId="2" applyFont="1" applyBorder="1" applyAlignment="1" applyProtection="1">
      <alignment horizontal="center" vertical="center" wrapText="1"/>
      <protection locked="0"/>
    </xf>
    <xf numFmtId="38" fontId="0" fillId="0" borderId="1" xfId="2" applyNumberFormat="1" applyFont="1" applyBorder="1" applyProtection="1">
      <protection locked="0"/>
    </xf>
    <xf numFmtId="0" fontId="16" fillId="4" borderId="22" xfId="2" applyFont="1" applyFill="1" applyBorder="1" applyAlignment="1" applyProtection="1">
      <alignment horizontal="center" vertical="center"/>
      <protection hidden="1"/>
    </xf>
    <xf numFmtId="0" fontId="0" fillId="4" borderId="61" xfId="0" applyFill="1" applyBorder="1" applyAlignment="1" applyProtection="1">
      <alignment horizontal="center" vertical="center"/>
      <protection hidden="1"/>
    </xf>
    <xf numFmtId="0" fontId="0" fillId="4" borderId="57" xfId="0" applyFill="1" applyBorder="1" applyAlignment="1" applyProtection="1">
      <alignment horizontal="center" vertical="center"/>
      <protection hidden="1"/>
    </xf>
    <xf numFmtId="0" fontId="16" fillId="4" borderId="70" xfId="2" applyFont="1" applyFill="1" applyBorder="1" applyAlignment="1" applyProtection="1">
      <alignment vertical="center"/>
      <protection hidden="1"/>
    </xf>
    <xf numFmtId="0" fontId="0" fillId="4" borderId="71" xfId="0" applyFill="1" applyBorder="1" applyProtection="1">
      <alignment vertical="center"/>
      <protection hidden="1"/>
    </xf>
    <xf numFmtId="0" fontId="0" fillId="4" borderId="77" xfId="0" applyFill="1" applyBorder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0" fillId="4" borderId="58" xfId="0" applyFill="1" applyBorder="1" applyProtection="1">
      <alignment vertical="center"/>
      <protection hidden="1"/>
    </xf>
    <xf numFmtId="0" fontId="0" fillId="4" borderId="4" xfId="0" applyFill="1" applyBorder="1" applyProtection="1">
      <alignment vertical="center"/>
      <protection hidden="1"/>
    </xf>
    <xf numFmtId="0" fontId="0" fillId="0" borderId="70" xfId="2" applyFont="1" applyBorder="1" applyAlignment="1" applyProtection="1">
      <alignment horizontal="left" vertical="center" wrapText="1"/>
      <protection locked="0"/>
    </xf>
    <xf numFmtId="0" fontId="0" fillId="0" borderId="71" xfId="2" applyFont="1" applyBorder="1" applyAlignment="1" applyProtection="1">
      <alignment horizontal="left" vertical="center"/>
      <protection locked="0"/>
    </xf>
    <xf numFmtId="0" fontId="0" fillId="0" borderId="22" xfId="2" applyFont="1" applyBorder="1" applyAlignment="1" applyProtection="1">
      <alignment horizontal="left"/>
      <protection locked="0"/>
    </xf>
    <xf numFmtId="0" fontId="0" fillId="0" borderId="58" xfId="2" applyFont="1" applyBorder="1" applyAlignment="1" applyProtection="1">
      <alignment horizontal="left" vertical="center"/>
      <protection locked="0"/>
    </xf>
    <xf numFmtId="0" fontId="0" fillId="0" borderId="4" xfId="2" applyFont="1" applyBorder="1" applyAlignment="1" applyProtection="1">
      <alignment horizontal="left" vertical="center"/>
      <protection locked="0"/>
    </xf>
    <xf numFmtId="0" fontId="0" fillId="0" borderId="57" xfId="2" applyFont="1" applyBorder="1" applyAlignment="1" applyProtection="1">
      <alignment horizontal="left"/>
      <protection locked="0"/>
    </xf>
    <xf numFmtId="0" fontId="0" fillId="0" borderId="1" xfId="2" applyFont="1" applyBorder="1" applyAlignment="1" applyProtection="1">
      <alignment horizontal="distributed" vertical="center" textRotation="255"/>
      <protection locked="0"/>
    </xf>
    <xf numFmtId="0" fontId="0" fillId="0" borderId="1" xfId="2" applyFont="1" applyBorder="1" applyAlignment="1" applyProtection="1">
      <alignment horizontal="distributed" vertical="center"/>
      <protection locked="0"/>
    </xf>
    <xf numFmtId="0" fontId="0" fillId="0" borderId="34" xfId="2" applyFont="1" applyBorder="1" applyAlignment="1" applyProtection="1">
      <alignment horizontal="distributed" vertical="center"/>
      <protection locked="0"/>
    </xf>
    <xf numFmtId="0" fontId="0" fillId="0" borderId="3" xfId="2" applyFont="1" applyBorder="1" applyAlignment="1" applyProtection="1">
      <alignment horizontal="center" vertical="center" textRotation="255"/>
      <protection locked="0"/>
    </xf>
    <xf numFmtId="0" fontId="0" fillId="0" borderId="1" xfId="2" applyFont="1" applyBorder="1" applyAlignment="1" applyProtection="1">
      <alignment horizontal="center" vertical="center" textRotation="255"/>
      <protection locked="0"/>
    </xf>
    <xf numFmtId="0" fontId="0" fillId="0" borderId="34" xfId="2" applyFont="1" applyBorder="1" applyAlignment="1" applyProtection="1">
      <alignment horizontal="center" vertical="center" shrinkToFit="1"/>
      <protection locked="0"/>
    </xf>
    <xf numFmtId="0" fontId="0" fillId="0" borderId="73" xfId="2" applyFont="1" applyBorder="1" applyAlignment="1" applyProtection="1">
      <alignment horizontal="center" vertical="center" shrinkToFit="1"/>
      <protection locked="0"/>
    </xf>
    <xf numFmtId="0" fontId="0" fillId="0" borderId="74" xfId="2" applyFont="1" applyBorder="1" applyAlignment="1" applyProtection="1">
      <alignment horizontal="center" vertical="center" shrinkToFit="1"/>
      <protection locked="0"/>
    </xf>
    <xf numFmtId="0" fontId="0" fillId="0" borderId="34" xfId="2" applyFont="1" applyBorder="1" applyAlignment="1" applyProtection="1">
      <alignment vertical="center" shrinkToFit="1"/>
      <protection locked="0"/>
    </xf>
    <xf numFmtId="0" fontId="0" fillId="0" borderId="3" xfId="2" applyFont="1" applyBorder="1" applyAlignment="1" applyProtection="1">
      <alignment vertical="center" shrinkToFit="1"/>
      <protection locked="0"/>
    </xf>
    <xf numFmtId="0" fontId="0" fillId="0" borderId="34" xfId="2" applyFont="1" applyBorder="1" applyAlignment="1" applyProtection="1">
      <alignment horizontal="center"/>
      <protection locked="0"/>
    </xf>
    <xf numFmtId="0" fontId="0" fillId="0" borderId="73" xfId="2" applyFont="1" applyBorder="1" applyAlignment="1" applyProtection="1">
      <alignment horizontal="center"/>
      <protection locked="0"/>
    </xf>
    <xf numFmtId="0" fontId="0" fillId="0" borderId="74" xfId="2" applyFont="1" applyBorder="1" applyAlignment="1" applyProtection="1">
      <alignment horizontal="center"/>
      <protection locked="0"/>
    </xf>
    <xf numFmtId="38" fontId="0" fillId="2" borderId="1" xfId="2" applyNumberFormat="1" applyFont="1" applyFill="1" applyBorder="1" applyProtection="1">
      <protection hidden="1"/>
    </xf>
    <xf numFmtId="0" fontId="0" fillId="0" borderId="1" xfId="2" applyFont="1" applyBorder="1" applyAlignment="1" applyProtection="1">
      <alignment vertical="center" shrinkToFit="1"/>
      <protection locked="0"/>
    </xf>
    <xf numFmtId="0" fontId="0" fillId="0" borderId="76" xfId="2" applyFont="1" applyBorder="1" applyProtection="1">
      <protection locked="0"/>
    </xf>
    <xf numFmtId="0" fontId="0" fillId="0" borderId="34" xfId="2" applyFont="1" applyBorder="1" applyAlignment="1" applyProtection="1">
      <alignment shrinkToFit="1"/>
      <protection locked="0"/>
    </xf>
    <xf numFmtId="0" fontId="0" fillId="0" borderId="3" xfId="2" applyFont="1" applyBorder="1" applyAlignment="1" applyProtection="1">
      <alignment shrinkToFit="1"/>
      <protection locked="0"/>
    </xf>
    <xf numFmtId="0" fontId="0" fillId="2" borderId="1" xfId="2" applyFont="1" applyFill="1" applyBorder="1" applyProtection="1">
      <protection hidden="1"/>
    </xf>
    <xf numFmtId="0" fontId="0" fillId="0" borderId="58" xfId="2" applyFont="1" applyBorder="1" applyAlignment="1" applyProtection="1">
      <alignment vertical="center" shrinkToFit="1"/>
      <protection locked="0"/>
    </xf>
    <xf numFmtId="0" fontId="0" fillId="0" borderId="4" xfId="2" applyFont="1" applyBorder="1" applyAlignment="1" applyProtection="1">
      <alignment vertical="center" shrinkToFit="1"/>
      <protection locked="0"/>
    </xf>
    <xf numFmtId="0" fontId="0" fillId="0" borderId="75" xfId="2" applyFont="1" applyBorder="1" applyAlignment="1" applyProtection="1">
      <alignment vertical="center" shrinkToFit="1"/>
      <protection locked="0"/>
    </xf>
    <xf numFmtId="0" fontId="0" fillId="0" borderId="1" xfId="2" applyFont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 shrinkToFit="1"/>
    </xf>
    <xf numFmtId="0" fontId="0" fillId="0" borderId="1" xfId="2" applyFont="1" applyBorder="1"/>
    <xf numFmtId="0" fontId="0" fillId="0" borderId="23" xfId="2" applyFont="1" applyBorder="1" applyAlignment="1">
      <alignment horizontal="center" vertical="center" textRotation="255"/>
    </xf>
    <xf numFmtId="0" fontId="0" fillId="0" borderId="40" xfId="2" applyFont="1" applyBorder="1" applyAlignment="1">
      <alignment horizontal="center" vertical="center" textRotation="255"/>
    </xf>
    <xf numFmtId="0" fontId="0" fillId="0" borderId="56" xfId="2" applyFont="1" applyBorder="1" applyAlignment="1">
      <alignment horizontal="center" vertical="center" textRotation="255"/>
    </xf>
    <xf numFmtId="0" fontId="0" fillId="0" borderId="23" xfId="2" applyFont="1" applyBorder="1" applyAlignment="1">
      <alignment horizontal="center" vertical="top" textRotation="255" shrinkToFit="1"/>
    </xf>
    <xf numFmtId="0" fontId="0" fillId="0" borderId="40" xfId="2" applyFont="1" applyBorder="1" applyAlignment="1">
      <alignment horizontal="center" vertical="top" textRotation="255" shrinkToFit="1"/>
    </xf>
    <xf numFmtId="0" fontId="0" fillId="0" borderId="56" xfId="2" applyFont="1" applyBorder="1" applyAlignment="1">
      <alignment horizontal="center" vertical="top" textRotation="255" shrinkToFit="1"/>
    </xf>
    <xf numFmtId="0" fontId="0" fillId="0" borderId="23" xfId="2" applyFont="1" applyBorder="1" applyAlignment="1">
      <alignment vertical="center" textRotation="255" shrinkToFit="1"/>
    </xf>
    <xf numFmtId="0" fontId="0" fillId="0" borderId="40" xfId="2" applyFont="1" applyBorder="1" applyAlignment="1">
      <alignment vertical="center" textRotation="255" shrinkToFit="1"/>
    </xf>
    <xf numFmtId="0" fontId="0" fillId="0" borderId="56" xfId="2" applyFont="1" applyBorder="1" applyAlignment="1">
      <alignment vertical="center" textRotation="255" shrinkToFit="1"/>
    </xf>
    <xf numFmtId="0" fontId="0" fillId="0" borderId="34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34" xfId="2" applyFont="1" applyBorder="1" applyAlignment="1" applyProtection="1">
      <alignment horizontal="right"/>
      <protection locked="0"/>
    </xf>
    <xf numFmtId="0" fontId="0" fillId="0" borderId="3" xfId="2" applyFont="1" applyBorder="1" applyAlignment="1" applyProtection="1">
      <alignment horizontal="right"/>
      <protection locked="0"/>
    </xf>
    <xf numFmtId="0" fontId="0" fillId="0" borderId="76" xfId="2" applyFont="1" applyBorder="1"/>
    <xf numFmtId="0" fontId="0" fillId="0" borderId="23" xfId="2" applyFont="1" applyBorder="1" applyAlignment="1">
      <alignment vertical="top" textRotation="255" shrinkToFit="1"/>
    </xf>
    <xf numFmtId="0" fontId="0" fillId="0" borderId="40" xfId="2" applyFont="1" applyBorder="1" applyAlignment="1">
      <alignment vertical="top" textRotation="255" shrinkToFit="1"/>
    </xf>
    <xf numFmtId="0" fontId="0" fillId="0" borderId="56" xfId="2" applyFont="1" applyBorder="1" applyAlignment="1">
      <alignment vertical="top" textRotation="255" shrinkToFit="1"/>
    </xf>
    <xf numFmtId="0" fontId="0" fillId="0" borderId="73" xfId="2" applyFont="1" applyBorder="1" applyAlignment="1">
      <alignment horizontal="center" vertical="center"/>
    </xf>
    <xf numFmtId="0" fontId="0" fillId="4" borderId="1" xfId="2" applyFont="1" applyFill="1" applyBorder="1" applyProtection="1">
      <protection locked="0" hidden="1"/>
    </xf>
    <xf numFmtId="38" fontId="0" fillId="2" borderId="1" xfId="3" applyFont="1" applyFill="1" applyBorder="1" applyAlignment="1" applyProtection="1">
      <protection hidden="1"/>
    </xf>
    <xf numFmtId="0" fontId="0" fillId="4" borderId="1" xfId="2" applyFont="1" applyFill="1" applyBorder="1" applyProtection="1">
      <protection hidden="1"/>
    </xf>
    <xf numFmtId="0" fontId="0" fillId="0" borderId="34" xfId="2" applyFont="1" applyBorder="1" applyAlignment="1">
      <alignment horizontal="center"/>
    </xf>
    <xf numFmtId="0" fontId="0" fillId="0" borderId="73" xfId="2" applyFont="1" applyBorder="1" applyAlignment="1">
      <alignment horizontal="center"/>
    </xf>
    <xf numFmtId="0" fontId="0" fillId="0" borderId="3" xfId="2" applyFont="1" applyBorder="1" applyAlignment="1">
      <alignment horizontal="center"/>
    </xf>
    <xf numFmtId="0" fontId="0" fillId="0" borderId="70" xfId="2" applyFont="1" applyBorder="1" applyAlignment="1">
      <alignment horizontal="center" vertical="center" textRotation="255" shrinkToFit="1"/>
    </xf>
    <xf numFmtId="0" fontId="0" fillId="0" borderId="22" xfId="2" applyFont="1" applyBorder="1" applyAlignment="1">
      <alignment horizontal="center" vertical="center" textRotation="255" shrinkToFit="1"/>
    </xf>
    <xf numFmtId="0" fontId="0" fillId="0" borderId="77" xfId="2" applyFont="1" applyBorder="1" applyAlignment="1">
      <alignment horizontal="center" vertical="center" textRotation="255" shrinkToFit="1"/>
    </xf>
    <xf numFmtId="0" fontId="0" fillId="0" borderId="61" xfId="2" applyFont="1" applyBorder="1" applyAlignment="1">
      <alignment horizontal="center" vertical="center" textRotation="255" shrinkToFit="1"/>
    </xf>
    <xf numFmtId="0" fontId="0" fillId="0" borderId="58" xfId="2" applyFont="1" applyBorder="1" applyAlignment="1">
      <alignment horizontal="center" vertical="center" textRotation="255" shrinkToFit="1"/>
    </xf>
    <xf numFmtId="0" fontId="0" fillId="0" borderId="57" xfId="2" applyFont="1" applyBorder="1" applyAlignment="1">
      <alignment horizontal="center" vertical="center" textRotation="255" shrinkToFit="1"/>
    </xf>
    <xf numFmtId="0" fontId="0" fillId="2" borderId="34" xfId="2" applyFont="1" applyFill="1" applyBorder="1" applyAlignment="1" applyProtection="1">
      <alignment horizontal="center"/>
      <protection hidden="1"/>
    </xf>
    <xf numFmtId="0" fontId="0" fillId="2" borderId="3" xfId="2" applyFont="1" applyFill="1" applyBorder="1" applyAlignment="1" applyProtection="1">
      <alignment horizontal="center"/>
      <protection hidden="1"/>
    </xf>
    <xf numFmtId="191" fontId="0" fillId="2" borderId="34" xfId="2" applyNumberFormat="1" applyFont="1" applyFill="1" applyBorder="1" applyProtection="1">
      <protection hidden="1"/>
    </xf>
    <xf numFmtId="191" fontId="0" fillId="2" borderId="3" xfId="2" applyNumberFormat="1" applyFont="1" applyFill="1" applyBorder="1" applyProtection="1">
      <protection hidden="1"/>
    </xf>
    <xf numFmtId="0" fontId="0" fillId="0" borderId="23" xfId="2" applyFont="1" applyBorder="1" applyAlignment="1">
      <alignment horizontal="center" vertical="center" textRotation="255" shrinkToFit="1"/>
    </xf>
    <xf numFmtId="0" fontId="0" fillId="0" borderId="40" xfId="2" applyFont="1" applyBorder="1" applyAlignment="1">
      <alignment horizontal="center" vertical="center" textRotation="255" shrinkToFit="1"/>
    </xf>
    <xf numFmtId="0" fontId="0" fillId="0" borderId="56" xfId="2" applyFont="1" applyBorder="1" applyAlignment="1">
      <alignment horizontal="center" vertical="center" textRotation="255" shrinkToFit="1"/>
    </xf>
    <xf numFmtId="0" fontId="3" fillId="0" borderId="1" xfId="2" applyFont="1" applyBorder="1" applyAlignment="1">
      <alignment horizontal="center" vertical="center" wrapText="1"/>
    </xf>
    <xf numFmtId="0" fontId="0" fillId="0" borderId="70" xfId="2" applyFont="1" applyBorder="1" applyAlignment="1">
      <alignment horizontal="center" vertical="center" wrapText="1"/>
    </xf>
    <xf numFmtId="0" fontId="0" fillId="0" borderId="71" xfId="2" applyFont="1" applyBorder="1" applyAlignment="1">
      <alignment horizontal="center" vertical="center" wrapText="1"/>
    </xf>
    <xf numFmtId="0" fontId="0" fillId="0" borderId="22" xfId="2" applyFont="1" applyBorder="1" applyAlignment="1">
      <alignment horizontal="center" vertical="center" wrapText="1"/>
    </xf>
    <xf numFmtId="0" fontId="0" fillId="0" borderId="77" xfId="2" applyFont="1" applyBorder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0" fontId="0" fillId="0" borderId="61" xfId="2" applyFont="1" applyBorder="1" applyAlignment="1">
      <alignment horizontal="center" vertical="center" wrapText="1"/>
    </xf>
    <xf numFmtId="0" fontId="0" fillId="0" borderId="3" xfId="2" applyFont="1" applyBorder="1" applyProtection="1">
      <protection locked="0"/>
    </xf>
    <xf numFmtId="0" fontId="0" fillId="2" borderId="34" xfId="2" applyFont="1" applyFill="1" applyBorder="1" applyAlignment="1" applyProtection="1">
      <alignment horizontal="left" shrinkToFit="1"/>
      <protection hidden="1"/>
    </xf>
    <xf numFmtId="0" fontId="0" fillId="2" borderId="73" xfId="2" applyFont="1" applyFill="1" applyBorder="1" applyAlignment="1" applyProtection="1">
      <alignment horizontal="left" shrinkToFit="1"/>
      <protection hidden="1"/>
    </xf>
    <xf numFmtId="0" fontId="0" fillId="2" borderId="3" xfId="2" applyFont="1" applyFill="1" applyBorder="1" applyAlignment="1" applyProtection="1">
      <alignment horizontal="left" shrinkToFit="1"/>
      <protection hidden="1"/>
    </xf>
    <xf numFmtId="0" fontId="1" fillId="0" borderId="1" xfId="2" applyBorder="1"/>
    <xf numFmtId="38" fontId="0" fillId="2" borderId="34" xfId="3" applyFont="1" applyFill="1" applyBorder="1" applyAlignment="1" applyProtection="1">
      <protection hidden="1"/>
    </xf>
    <xf numFmtId="38" fontId="0" fillId="2" borderId="73" xfId="3" applyFont="1" applyFill="1" applyBorder="1" applyAlignment="1" applyProtection="1">
      <protection hidden="1"/>
    </xf>
    <xf numFmtId="38" fontId="0" fillId="2" borderId="3" xfId="3" applyFont="1" applyFill="1" applyBorder="1" applyAlignment="1" applyProtection="1">
      <protection hidden="1"/>
    </xf>
    <xf numFmtId="187" fontId="0" fillId="2" borderId="34" xfId="3" applyNumberFormat="1" applyFont="1" applyFill="1" applyBorder="1" applyAlignment="1" applyProtection="1">
      <protection hidden="1"/>
    </xf>
    <xf numFmtId="187" fontId="0" fillId="2" borderId="73" xfId="3" applyNumberFormat="1" applyFont="1" applyFill="1" applyBorder="1" applyAlignment="1" applyProtection="1">
      <protection hidden="1"/>
    </xf>
    <xf numFmtId="187" fontId="0" fillId="2" borderId="3" xfId="3" applyNumberFormat="1" applyFont="1" applyFill="1" applyBorder="1" applyAlignment="1" applyProtection="1">
      <protection hidden="1"/>
    </xf>
    <xf numFmtId="3" fontId="1" fillId="4" borderId="1" xfId="2" applyNumberFormat="1" applyFill="1" applyBorder="1" applyProtection="1">
      <protection hidden="1"/>
    </xf>
    <xf numFmtId="3" fontId="1" fillId="4" borderId="34" xfId="2" applyNumberFormat="1" applyFill="1" applyBorder="1" applyProtection="1">
      <protection hidden="1"/>
    </xf>
    <xf numFmtId="3" fontId="1" fillId="4" borderId="73" xfId="2" applyNumberFormat="1" applyFill="1" applyBorder="1" applyProtection="1">
      <protection hidden="1"/>
    </xf>
    <xf numFmtId="3" fontId="1" fillId="4" borderId="3" xfId="2" applyNumberFormat="1" applyFill="1" applyBorder="1" applyProtection="1">
      <protection hidden="1"/>
    </xf>
    <xf numFmtId="192" fontId="0" fillId="2" borderId="34" xfId="2" applyNumberFormat="1" applyFont="1" applyFill="1" applyBorder="1" applyProtection="1">
      <protection hidden="1"/>
    </xf>
    <xf numFmtId="192" fontId="0" fillId="2" borderId="3" xfId="2" applyNumberFormat="1" applyFont="1" applyFill="1" applyBorder="1" applyProtection="1">
      <protection hidden="1"/>
    </xf>
    <xf numFmtId="3" fontId="0" fillId="2" borderId="34" xfId="2" applyNumberFormat="1" applyFont="1" applyFill="1" applyBorder="1" applyProtection="1">
      <protection hidden="1"/>
    </xf>
    <xf numFmtId="3" fontId="0" fillId="2" borderId="3" xfId="2" applyNumberFormat="1" applyFont="1" applyFill="1" applyBorder="1" applyProtection="1">
      <protection hidden="1"/>
    </xf>
    <xf numFmtId="0" fontId="1" fillId="0" borderId="34" xfId="2" applyBorder="1"/>
    <xf numFmtId="0" fontId="1" fillId="0" borderId="73" xfId="2" applyBorder="1"/>
    <xf numFmtId="0" fontId="1" fillId="0" borderId="3" xfId="2" applyBorder="1"/>
    <xf numFmtId="3" fontId="0" fillId="0" borderId="1" xfId="2" applyNumberFormat="1" applyFont="1" applyBorder="1" applyProtection="1">
      <protection locked="0"/>
    </xf>
    <xf numFmtId="3" fontId="0" fillId="2" borderId="1" xfId="2" applyNumberFormat="1" applyFont="1" applyFill="1" applyBorder="1" applyProtection="1">
      <protection hidden="1"/>
    </xf>
    <xf numFmtId="187" fontId="0" fillId="2" borderId="1" xfId="3" applyNumberFormat="1" applyFont="1" applyFill="1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17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73" xfId="0" applyBorder="1" applyAlignment="1"/>
    <xf numFmtId="0" fontId="0" fillId="0" borderId="3" xfId="0" applyBorder="1" applyAlignment="1"/>
  </cellXfs>
  <cellStyles count="10">
    <cellStyle name="桁区切り 2" xfId="3" xr:uid="{00000000-0005-0000-0000-000000000000}"/>
    <cellStyle name="桁区切り 3" xfId="9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4" xr:uid="{00000000-0005-0000-0000-000005000000}"/>
    <cellStyle name="標準_NOUGYOU" xfId="5" xr:uid="{00000000-0005-0000-0000-000006000000}"/>
    <cellStyle name="標準_印刷用" xfId="6" xr:uid="{00000000-0005-0000-0000-000007000000}"/>
    <cellStyle name="標準_減価償却計算1" xfId="7" xr:uid="{00000000-0005-0000-0000-000008000000}"/>
    <cellStyle name="標準_償却率表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0"/>
  <sheetViews>
    <sheetView workbookViewId="0">
      <selection activeCell="B17" sqref="B17"/>
    </sheetView>
  </sheetViews>
  <sheetFormatPr defaultRowHeight="13.5" x14ac:dyDescent="0.15"/>
  <cols>
    <col min="1" max="16384" width="9" style="12"/>
  </cols>
  <sheetData>
    <row r="1" spans="1:2" x14ac:dyDescent="0.15">
      <c r="A1" s="35" t="s">
        <v>97</v>
      </c>
      <c r="B1" s="35" t="s">
        <v>98</v>
      </c>
    </row>
    <row r="2" spans="1:2" x14ac:dyDescent="0.15">
      <c r="A2" s="35">
        <v>2</v>
      </c>
      <c r="B2" s="36">
        <v>0.5</v>
      </c>
    </row>
    <row r="3" spans="1:2" x14ac:dyDescent="0.15">
      <c r="A3" s="35">
        <v>3</v>
      </c>
      <c r="B3" s="36">
        <v>0.33400000000000002</v>
      </c>
    </row>
    <row r="4" spans="1:2" x14ac:dyDescent="0.15">
      <c r="A4" s="35">
        <v>4</v>
      </c>
      <c r="B4" s="36">
        <v>0.25</v>
      </c>
    </row>
    <row r="5" spans="1:2" x14ac:dyDescent="0.15">
      <c r="A5" s="35">
        <v>5</v>
      </c>
      <c r="B5" s="36">
        <v>0.2</v>
      </c>
    </row>
    <row r="6" spans="1:2" x14ac:dyDescent="0.15">
      <c r="A6" s="35">
        <v>6</v>
      </c>
      <c r="B6" s="36">
        <v>0.16700000000000001</v>
      </c>
    </row>
    <row r="7" spans="1:2" x14ac:dyDescent="0.15">
      <c r="A7" s="35">
        <v>7</v>
      </c>
      <c r="B7" s="36">
        <v>0.14299999999999999</v>
      </c>
    </row>
    <row r="8" spans="1:2" x14ac:dyDescent="0.15">
      <c r="A8" s="35">
        <v>8</v>
      </c>
      <c r="B8" s="36">
        <v>0.125</v>
      </c>
    </row>
    <row r="9" spans="1:2" x14ac:dyDescent="0.15">
      <c r="A9" s="35">
        <v>9</v>
      </c>
      <c r="B9" s="36">
        <v>0.112</v>
      </c>
    </row>
    <row r="10" spans="1:2" x14ac:dyDescent="0.15">
      <c r="A10" s="35">
        <v>10</v>
      </c>
      <c r="B10" s="36">
        <v>0.1</v>
      </c>
    </row>
    <row r="11" spans="1:2" x14ac:dyDescent="0.15">
      <c r="A11" s="35">
        <v>11</v>
      </c>
      <c r="B11" s="36">
        <v>9.0999999999999998E-2</v>
      </c>
    </row>
    <row r="12" spans="1:2" x14ac:dyDescent="0.15">
      <c r="A12" s="35">
        <v>12</v>
      </c>
      <c r="B12" s="36">
        <v>8.4000000000000005E-2</v>
      </c>
    </row>
    <row r="13" spans="1:2" x14ac:dyDescent="0.15">
      <c r="A13" s="35">
        <v>13</v>
      </c>
      <c r="B13" s="36">
        <v>7.6999999999999999E-2</v>
      </c>
    </row>
    <row r="14" spans="1:2" x14ac:dyDescent="0.15">
      <c r="A14" s="35">
        <v>14</v>
      </c>
      <c r="B14" s="36">
        <v>7.1999999999999995E-2</v>
      </c>
    </row>
    <row r="15" spans="1:2" x14ac:dyDescent="0.15">
      <c r="A15" s="35">
        <v>15</v>
      </c>
      <c r="B15" s="36">
        <v>6.7000000000000004E-2</v>
      </c>
    </row>
    <row r="16" spans="1:2" x14ac:dyDescent="0.15">
      <c r="A16" s="35">
        <v>16</v>
      </c>
      <c r="B16" s="36">
        <v>6.3E-2</v>
      </c>
    </row>
    <row r="17" spans="1:2" x14ac:dyDescent="0.15">
      <c r="A17" s="35">
        <v>17</v>
      </c>
      <c r="B17" s="36">
        <v>5.8999999999999997E-2</v>
      </c>
    </row>
    <row r="18" spans="1:2" x14ac:dyDescent="0.15">
      <c r="A18" s="35">
        <v>18</v>
      </c>
      <c r="B18" s="36">
        <v>5.6000000000000001E-2</v>
      </c>
    </row>
    <row r="19" spans="1:2" x14ac:dyDescent="0.15">
      <c r="A19" s="35">
        <v>19</v>
      </c>
      <c r="B19" s="36">
        <v>5.2999999999999999E-2</v>
      </c>
    </row>
    <row r="20" spans="1:2" x14ac:dyDescent="0.15">
      <c r="A20" s="35">
        <v>20</v>
      </c>
      <c r="B20" s="36">
        <v>0.05</v>
      </c>
    </row>
    <row r="21" spans="1:2" x14ac:dyDescent="0.15">
      <c r="A21" s="35">
        <v>21</v>
      </c>
      <c r="B21" s="36">
        <v>4.8000000000000001E-2</v>
      </c>
    </row>
    <row r="22" spans="1:2" x14ac:dyDescent="0.15">
      <c r="A22" s="35">
        <v>22</v>
      </c>
      <c r="B22" s="36">
        <v>4.5999999999999999E-2</v>
      </c>
    </row>
    <row r="23" spans="1:2" x14ac:dyDescent="0.15">
      <c r="A23" s="35">
        <v>23</v>
      </c>
      <c r="B23" s="36">
        <v>4.3999999999999997E-2</v>
      </c>
    </row>
    <row r="24" spans="1:2" x14ac:dyDescent="0.15">
      <c r="A24" s="35">
        <v>24</v>
      </c>
      <c r="B24" s="36">
        <v>4.2000000000000003E-2</v>
      </c>
    </row>
    <row r="25" spans="1:2" x14ac:dyDescent="0.15">
      <c r="A25" s="35">
        <v>25</v>
      </c>
      <c r="B25" s="36">
        <v>0.04</v>
      </c>
    </row>
    <row r="26" spans="1:2" x14ac:dyDescent="0.15">
      <c r="A26" s="35">
        <v>26</v>
      </c>
      <c r="B26" s="36">
        <v>3.9E-2</v>
      </c>
    </row>
    <row r="27" spans="1:2" x14ac:dyDescent="0.15">
      <c r="A27" s="35">
        <v>27</v>
      </c>
      <c r="B27" s="36">
        <v>3.7999999999999999E-2</v>
      </c>
    </row>
    <row r="28" spans="1:2" x14ac:dyDescent="0.15">
      <c r="A28" s="35">
        <v>28</v>
      </c>
      <c r="B28" s="36">
        <v>3.5999999999999997E-2</v>
      </c>
    </row>
    <row r="29" spans="1:2" x14ac:dyDescent="0.15">
      <c r="A29" s="35">
        <v>29</v>
      </c>
      <c r="B29" s="36">
        <v>3.5000000000000003E-2</v>
      </c>
    </row>
    <row r="30" spans="1:2" x14ac:dyDescent="0.15">
      <c r="A30" s="35">
        <v>30</v>
      </c>
      <c r="B30" s="36">
        <v>3.4000000000000002E-2</v>
      </c>
    </row>
    <row r="31" spans="1:2" x14ac:dyDescent="0.15">
      <c r="A31" s="35">
        <v>31</v>
      </c>
      <c r="B31" s="36">
        <v>3.3000000000000002E-2</v>
      </c>
    </row>
    <row r="32" spans="1:2" x14ac:dyDescent="0.15">
      <c r="A32" s="35">
        <v>32</v>
      </c>
      <c r="B32" s="36">
        <v>3.2000000000000001E-2</v>
      </c>
    </row>
    <row r="33" spans="1:2" x14ac:dyDescent="0.15">
      <c r="A33" s="35">
        <v>33</v>
      </c>
      <c r="B33" s="36">
        <v>3.1E-2</v>
      </c>
    </row>
    <row r="34" spans="1:2" x14ac:dyDescent="0.15">
      <c r="A34" s="35">
        <v>34</v>
      </c>
      <c r="B34" s="36">
        <v>0.03</v>
      </c>
    </row>
    <row r="35" spans="1:2" x14ac:dyDescent="0.15">
      <c r="A35" s="35">
        <v>35</v>
      </c>
      <c r="B35" s="36">
        <v>2.9000000000000001E-2</v>
      </c>
    </row>
    <row r="36" spans="1:2" x14ac:dyDescent="0.15">
      <c r="A36" s="35">
        <v>36</v>
      </c>
      <c r="B36" s="36">
        <v>2.8000000000000001E-2</v>
      </c>
    </row>
    <row r="37" spans="1:2" x14ac:dyDescent="0.15">
      <c r="A37" s="35">
        <v>37</v>
      </c>
      <c r="B37" s="36">
        <v>2.8000000000000001E-2</v>
      </c>
    </row>
    <row r="38" spans="1:2" x14ac:dyDescent="0.15">
      <c r="A38" s="35">
        <v>38</v>
      </c>
      <c r="B38" s="36">
        <v>2.7E-2</v>
      </c>
    </row>
    <row r="39" spans="1:2" x14ac:dyDescent="0.15">
      <c r="A39" s="35">
        <v>39</v>
      </c>
      <c r="B39" s="36">
        <v>2.5999999999999999E-2</v>
      </c>
    </row>
    <row r="40" spans="1:2" x14ac:dyDescent="0.15">
      <c r="A40" s="35">
        <v>40</v>
      </c>
      <c r="B40" s="36">
        <v>2.5000000000000001E-2</v>
      </c>
    </row>
    <row r="41" spans="1:2" x14ac:dyDescent="0.15">
      <c r="A41" s="35">
        <v>41</v>
      </c>
      <c r="B41" s="36">
        <v>2.5000000000000001E-2</v>
      </c>
    </row>
    <row r="42" spans="1:2" x14ac:dyDescent="0.15">
      <c r="A42" s="35">
        <v>42</v>
      </c>
      <c r="B42" s="36">
        <v>2.4E-2</v>
      </c>
    </row>
    <row r="43" spans="1:2" x14ac:dyDescent="0.15">
      <c r="A43" s="35">
        <v>43</v>
      </c>
      <c r="B43" s="36">
        <v>2.4E-2</v>
      </c>
    </row>
    <row r="44" spans="1:2" x14ac:dyDescent="0.15">
      <c r="A44" s="35">
        <v>44</v>
      </c>
      <c r="B44" s="36">
        <v>2.3E-2</v>
      </c>
    </row>
    <row r="45" spans="1:2" x14ac:dyDescent="0.15">
      <c r="A45" s="35">
        <v>45</v>
      </c>
      <c r="B45" s="36">
        <v>2.3E-2</v>
      </c>
    </row>
    <row r="46" spans="1:2" x14ac:dyDescent="0.15">
      <c r="A46" s="35">
        <v>46</v>
      </c>
      <c r="B46" s="36">
        <v>2.1999999999999999E-2</v>
      </c>
    </row>
    <row r="47" spans="1:2" x14ac:dyDescent="0.15">
      <c r="A47" s="35">
        <v>47</v>
      </c>
      <c r="B47" s="36">
        <v>2.1999999999999999E-2</v>
      </c>
    </row>
    <row r="48" spans="1:2" x14ac:dyDescent="0.15">
      <c r="A48" s="35">
        <v>48</v>
      </c>
      <c r="B48" s="36">
        <v>2.1000000000000001E-2</v>
      </c>
    </row>
    <row r="49" spans="1:2" x14ac:dyDescent="0.15">
      <c r="A49" s="35">
        <v>49</v>
      </c>
      <c r="B49" s="36">
        <v>2.1000000000000001E-2</v>
      </c>
    </row>
    <row r="50" spans="1:2" x14ac:dyDescent="0.15">
      <c r="A50" s="35">
        <v>50</v>
      </c>
      <c r="B50" s="36">
        <v>0.02</v>
      </c>
    </row>
  </sheetData>
  <sheetProtection formatCells="0" formatColumns="0" formatRows="0" insertColumns="0" insertRows="0" insertHyperlinks="0" deleteColumns="0" deleteRows="0" sort="0" autoFilter="0" pivotTables="0"/>
  <phoneticPr fontId="5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"/>
  <sheetViews>
    <sheetView workbookViewId="0">
      <selection activeCell="E10" sqref="E10"/>
    </sheetView>
  </sheetViews>
  <sheetFormatPr defaultRowHeight="13.5" x14ac:dyDescent="0.15"/>
  <cols>
    <col min="1" max="1" width="9" style="12"/>
    <col min="2" max="2" width="9" style="12" customWidth="1"/>
    <col min="3" max="16384" width="9" style="12"/>
  </cols>
  <sheetData>
    <row r="1" spans="1:2" x14ac:dyDescent="0.15">
      <c r="A1" s="35" t="s">
        <v>97</v>
      </c>
      <c r="B1" s="35" t="s">
        <v>98</v>
      </c>
    </row>
    <row r="2" spans="1:2" x14ac:dyDescent="0.15">
      <c r="A2" s="35">
        <v>2</v>
      </c>
      <c r="B2" s="36">
        <v>0.5</v>
      </c>
    </row>
    <row r="3" spans="1:2" x14ac:dyDescent="0.15">
      <c r="A3" s="35">
        <v>3</v>
      </c>
      <c r="B3" s="36">
        <v>0.33400000000000002</v>
      </c>
    </row>
    <row r="4" spans="1:2" x14ac:dyDescent="0.15">
      <c r="A4" s="35">
        <v>4</v>
      </c>
      <c r="B4" s="36">
        <v>0.25</v>
      </c>
    </row>
    <row r="5" spans="1:2" x14ac:dyDescent="0.15">
      <c r="A5" s="35">
        <v>5</v>
      </c>
      <c r="B5" s="36">
        <v>0.2</v>
      </c>
    </row>
    <row r="6" spans="1:2" x14ac:dyDescent="0.15">
      <c r="A6" s="35">
        <v>6</v>
      </c>
      <c r="B6" s="36">
        <v>0.16700000000000001</v>
      </c>
    </row>
    <row r="7" spans="1:2" x14ac:dyDescent="0.15">
      <c r="A7" s="35">
        <v>7</v>
      </c>
      <c r="B7" s="36">
        <v>0.14299999999999999</v>
      </c>
    </row>
    <row r="8" spans="1:2" x14ac:dyDescent="0.15">
      <c r="A8" s="35">
        <v>8</v>
      </c>
      <c r="B8" s="36">
        <v>0.125</v>
      </c>
    </row>
    <row r="9" spans="1:2" x14ac:dyDescent="0.15">
      <c r="A9" s="35">
        <v>9</v>
      </c>
      <c r="B9" s="36">
        <v>0.112</v>
      </c>
    </row>
    <row r="10" spans="1:2" x14ac:dyDescent="0.15">
      <c r="A10" s="35">
        <v>10</v>
      </c>
      <c r="B10" s="36">
        <v>0.1</v>
      </c>
    </row>
    <row r="11" spans="1:2" x14ac:dyDescent="0.15">
      <c r="A11" s="35">
        <v>11</v>
      </c>
      <c r="B11" s="36">
        <v>9.0999999999999998E-2</v>
      </c>
    </row>
    <row r="12" spans="1:2" x14ac:dyDescent="0.15">
      <c r="A12" s="35">
        <v>12</v>
      </c>
      <c r="B12" s="36">
        <v>8.4000000000000005E-2</v>
      </c>
    </row>
    <row r="13" spans="1:2" x14ac:dyDescent="0.15">
      <c r="A13" s="35">
        <v>13</v>
      </c>
      <c r="B13" s="36">
        <v>7.6999999999999999E-2</v>
      </c>
    </row>
    <row r="14" spans="1:2" x14ac:dyDescent="0.15">
      <c r="A14" s="35">
        <v>14</v>
      </c>
      <c r="B14" s="36">
        <v>7.1999999999999995E-2</v>
      </c>
    </row>
    <row r="15" spans="1:2" x14ac:dyDescent="0.15">
      <c r="A15" s="35">
        <v>15</v>
      </c>
      <c r="B15" s="36">
        <v>6.7000000000000004E-2</v>
      </c>
    </row>
    <row r="16" spans="1:2" x14ac:dyDescent="0.15">
      <c r="A16" s="35">
        <v>16</v>
      </c>
      <c r="B16" s="36">
        <v>6.3E-2</v>
      </c>
    </row>
    <row r="17" spans="1:2" x14ac:dyDescent="0.15">
      <c r="A17" s="35">
        <v>17</v>
      </c>
      <c r="B17" s="36">
        <v>5.8999999999999997E-2</v>
      </c>
    </row>
    <row r="18" spans="1:2" x14ac:dyDescent="0.15">
      <c r="A18" s="35">
        <v>18</v>
      </c>
      <c r="B18" s="36">
        <v>5.6000000000000001E-2</v>
      </c>
    </row>
    <row r="19" spans="1:2" x14ac:dyDescent="0.15">
      <c r="A19" s="35">
        <v>19</v>
      </c>
      <c r="B19" s="36">
        <v>5.2999999999999999E-2</v>
      </c>
    </row>
    <row r="20" spans="1:2" x14ac:dyDescent="0.15">
      <c r="A20" s="35">
        <v>20</v>
      </c>
      <c r="B20" s="36">
        <v>0.05</v>
      </c>
    </row>
    <row r="21" spans="1:2" x14ac:dyDescent="0.15">
      <c r="A21" s="35">
        <v>21</v>
      </c>
      <c r="B21" s="36">
        <v>4.8000000000000001E-2</v>
      </c>
    </row>
    <row r="22" spans="1:2" x14ac:dyDescent="0.15">
      <c r="A22" s="35">
        <v>22</v>
      </c>
      <c r="B22" s="36">
        <v>4.5999999999999999E-2</v>
      </c>
    </row>
    <row r="23" spans="1:2" x14ac:dyDescent="0.15">
      <c r="A23" s="35">
        <v>23</v>
      </c>
      <c r="B23" s="36">
        <v>4.3999999999999997E-2</v>
      </c>
    </row>
    <row r="24" spans="1:2" x14ac:dyDescent="0.15">
      <c r="A24" s="35">
        <v>24</v>
      </c>
      <c r="B24" s="36">
        <v>4.2000000000000003E-2</v>
      </c>
    </row>
    <row r="25" spans="1:2" x14ac:dyDescent="0.15">
      <c r="A25" s="35">
        <v>25</v>
      </c>
      <c r="B25" s="36">
        <v>0.04</v>
      </c>
    </row>
    <row r="26" spans="1:2" x14ac:dyDescent="0.15">
      <c r="A26" s="35">
        <v>26</v>
      </c>
      <c r="B26" s="36">
        <v>3.9E-2</v>
      </c>
    </row>
    <row r="27" spans="1:2" x14ac:dyDescent="0.15">
      <c r="A27" s="35">
        <v>27</v>
      </c>
      <c r="B27" s="36">
        <v>3.7999999999999999E-2</v>
      </c>
    </row>
    <row r="28" spans="1:2" x14ac:dyDescent="0.15">
      <c r="A28" s="35">
        <v>28</v>
      </c>
      <c r="B28" s="36">
        <v>3.5999999999999997E-2</v>
      </c>
    </row>
    <row r="29" spans="1:2" x14ac:dyDescent="0.15">
      <c r="A29" s="35">
        <v>29</v>
      </c>
      <c r="B29" s="36">
        <v>3.5000000000000003E-2</v>
      </c>
    </row>
    <row r="30" spans="1:2" x14ac:dyDescent="0.15">
      <c r="A30" s="35">
        <v>30</v>
      </c>
      <c r="B30" s="36">
        <v>3.4000000000000002E-2</v>
      </c>
    </row>
    <row r="31" spans="1:2" x14ac:dyDescent="0.15">
      <c r="A31" s="35">
        <v>31</v>
      </c>
      <c r="B31" s="36">
        <v>3.3000000000000002E-2</v>
      </c>
    </row>
    <row r="32" spans="1:2" x14ac:dyDescent="0.15">
      <c r="A32" s="35">
        <v>32</v>
      </c>
      <c r="B32" s="36">
        <v>3.2000000000000001E-2</v>
      </c>
    </row>
    <row r="33" spans="1:2" x14ac:dyDescent="0.15">
      <c r="A33" s="35">
        <v>33</v>
      </c>
      <c r="B33" s="36">
        <v>3.1E-2</v>
      </c>
    </row>
    <row r="34" spans="1:2" x14ac:dyDescent="0.15">
      <c r="A34" s="35">
        <v>34</v>
      </c>
      <c r="B34" s="36">
        <v>0.03</v>
      </c>
    </row>
    <row r="35" spans="1:2" x14ac:dyDescent="0.15">
      <c r="A35" s="35">
        <v>35</v>
      </c>
      <c r="B35" s="36">
        <v>2.9000000000000001E-2</v>
      </c>
    </row>
    <row r="36" spans="1:2" x14ac:dyDescent="0.15">
      <c r="A36" s="35">
        <v>36</v>
      </c>
      <c r="B36" s="36">
        <v>2.8000000000000001E-2</v>
      </c>
    </row>
    <row r="37" spans="1:2" x14ac:dyDescent="0.15">
      <c r="A37" s="35">
        <v>37</v>
      </c>
      <c r="B37" s="36">
        <v>2.8000000000000001E-2</v>
      </c>
    </row>
    <row r="38" spans="1:2" x14ac:dyDescent="0.15">
      <c r="A38" s="35">
        <v>38</v>
      </c>
      <c r="B38" s="36">
        <v>2.7E-2</v>
      </c>
    </row>
    <row r="39" spans="1:2" x14ac:dyDescent="0.15">
      <c r="A39" s="35">
        <v>39</v>
      </c>
      <c r="B39" s="36">
        <v>2.5999999999999999E-2</v>
      </c>
    </row>
    <row r="40" spans="1:2" x14ac:dyDescent="0.15">
      <c r="A40" s="35">
        <v>40</v>
      </c>
      <c r="B40" s="36">
        <v>2.5000000000000001E-2</v>
      </c>
    </row>
    <row r="41" spans="1:2" x14ac:dyDescent="0.15">
      <c r="A41" s="35">
        <v>41</v>
      </c>
      <c r="B41" s="36">
        <v>2.5000000000000001E-2</v>
      </c>
    </row>
    <row r="42" spans="1:2" x14ac:dyDescent="0.15">
      <c r="A42" s="35">
        <v>42</v>
      </c>
      <c r="B42" s="36">
        <v>2.4E-2</v>
      </c>
    </row>
    <row r="43" spans="1:2" x14ac:dyDescent="0.15">
      <c r="A43" s="35">
        <v>43</v>
      </c>
      <c r="B43" s="36">
        <v>2.4E-2</v>
      </c>
    </row>
    <row r="44" spans="1:2" x14ac:dyDescent="0.15">
      <c r="A44" s="35">
        <v>44</v>
      </c>
      <c r="B44" s="36">
        <v>2.3E-2</v>
      </c>
    </row>
    <row r="45" spans="1:2" x14ac:dyDescent="0.15">
      <c r="A45" s="35">
        <v>45</v>
      </c>
      <c r="B45" s="36">
        <v>2.3E-2</v>
      </c>
    </row>
    <row r="46" spans="1:2" x14ac:dyDescent="0.15">
      <c r="A46" s="35">
        <v>46</v>
      </c>
      <c r="B46" s="36">
        <v>2.1999999999999999E-2</v>
      </c>
    </row>
    <row r="47" spans="1:2" x14ac:dyDescent="0.15">
      <c r="A47" s="35">
        <v>47</v>
      </c>
      <c r="B47" s="36">
        <v>2.1999999999999999E-2</v>
      </c>
    </row>
    <row r="48" spans="1:2" x14ac:dyDescent="0.15">
      <c r="A48" s="35">
        <v>48</v>
      </c>
      <c r="B48" s="36">
        <v>2.1000000000000001E-2</v>
      </c>
    </row>
    <row r="49" spans="1:2" x14ac:dyDescent="0.15">
      <c r="A49" s="35">
        <v>49</v>
      </c>
      <c r="B49" s="36">
        <v>2.1000000000000001E-2</v>
      </c>
    </row>
    <row r="50" spans="1:2" x14ac:dyDescent="0.15">
      <c r="A50" s="35">
        <v>50</v>
      </c>
      <c r="B50" s="36">
        <v>0.02</v>
      </c>
    </row>
  </sheetData>
  <sheetProtection formatCells="0" formatColumns="0" formatRows="0" insertColumns="0" insertRows="0" insertHyperlinks="0" deleteColumns="0" deleteRows="0" sort="0" autoFilter="0" pivotTables="0"/>
  <phoneticPr fontId="5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view="pageBreakPreview" zoomScaleNormal="100" zoomScaleSheetLayoutView="100" workbookViewId="0">
      <selection activeCell="C3" sqref="C3:D3"/>
    </sheetView>
  </sheetViews>
  <sheetFormatPr defaultRowHeight="13.5" x14ac:dyDescent="0.15"/>
  <cols>
    <col min="1" max="1" width="4.625" style="101" customWidth="1"/>
    <col min="2" max="2" width="24.375" style="101" customWidth="1"/>
    <col min="3" max="5" width="12.625" style="101" customWidth="1"/>
    <col min="6" max="6" width="14.125" style="101" bestFit="1" customWidth="1"/>
    <col min="7" max="16384" width="9" style="101"/>
  </cols>
  <sheetData>
    <row r="1" spans="1:12" x14ac:dyDescent="0.15">
      <c r="A1" s="314" t="s">
        <v>286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2" ht="14.25" thickBo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1:12" ht="22.5" customHeight="1" x14ac:dyDescent="0.15">
      <c r="B3" s="107" t="s">
        <v>283</v>
      </c>
      <c r="C3" s="308"/>
      <c r="D3" s="309"/>
    </row>
    <row r="4" spans="1:12" ht="22.5" customHeight="1" x14ac:dyDescent="0.15">
      <c r="B4" s="108" t="s">
        <v>284</v>
      </c>
      <c r="C4" s="310"/>
      <c r="D4" s="311"/>
    </row>
    <row r="5" spans="1:12" ht="22.5" customHeight="1" thickBot="1" x14ac:dyDescent="0.2">
      <c r="B5" s="109" t="s">
        <v>285</v>
      </c>
      <c r="C5" s="312"/>
      <c r="D5" s="313"/>
    </row>
    <row r="7" spans="1:12" x14ac:dyDescent="0.15">
      <c r="A7" s="110" t="s">
        <v>479</v>
      </c>
    </row>
    <row r="8" spans="1:12" x14ac:dyDescent="0.15">
      <c r="A8" s="110" t="s">
        <v>298</v>
      </c>
    </row>
    <row r="9" spans="1:12" x14ac:dyDescent="0.15">
      <c r="A9" s="111" t="s">
        <v>292</v>
      </c>
      <c r="B9" s="111" t="s">
        <v>288</v>
      </c>
      <c r="C9" s="111" t="s">
        <v>287</v>
      </c>
      <c r="D9" s="111" t="s">
        <v>291</v>
      </c>
      <c r="E9" s="111" t="s">
        <v>289</v>
      </c>
      <c r="F9" s="111" t="s">
        <v>290</v>
      </c>
    </row>
    <row r="10" spans="1:12" x14ac:dyDescent="0.15">
      <c r="A10" s="111">
        <v>1</v>
      </c>
      <c r="B10" s="112"/>
      <c r="C10" s="112"/>
      <c r="D10" s="287"/>
      <c r="E10" s="287"/>
      <c r="F10" s="288" t="str">
        <f>IF(ISERROR(ROUNDDOWN(E10/D10,0)),"",(IF(ROUNDDOWN(E10/D10,0)&lt;=0,"",(ROUNDDOWN(E10/D10,0)))))</f>
        <v/>
      </c>
    </row>
    <row r="11" spans="1:12" x14ac:dyDescent="0.15">
      <c r="A11" s="111">
        <v>2</v>
      </c>
      <c r="B11" s="112"/>
      <c r="C11" s="112"/>
      <c r="D11" s="287"/>
      <c r="E11" s="287"/>
      <c r="F11" s="288" t="str">
        <f>IF(ISERROR(ROUNDDOWN(E11/D11,0)),"",(IF(ROUNDDOWN(E11/D11,0)&lt;=0,"",(ROUNDDOWN(E11/D11,0)))))</f>
        <v/>
      </c>
    </row>
    <row r="12" spans="1:12" x14ac:dyDescent="0.15">
      <c r="A12" s="111">
        <v>3</v>
      </c>
      <c r="B12" s="112"/>
      <c r="C12" s="112"/>
      <c r="D12" s="287"/>
      <c r="E12" s="287"/>
      <c r="F12" s="288" t="str">
        <f>IF(ISERROR(ROUNDDOWN(E12/D12,0)),"",(IF(ROUNDDOWN(E12/D12,0)&lt;=0,"",(ROUNDDOWN(E12/D12,0)))))</f>
        <v/>
      </c>
    </row>
    <row r="13" spans="1:12" x14ac:dyDescent="0.15">
      <c r="A13" s="111">
        <v>4</v>
      </c>
      <c r="B13" s="112"/>
      <c r="C13" s="112"/>
      <c r="D13" s="287"/>
      <c r="E13" s="287"/>
      <c r="F13" s="288" t="str">
        <f>IF(ISERROR(ROUNDDOWN(E13/D13,0)),"",(IF(ROUNDDOWN(E13/D13,0)&lt;=0,"",(ROUNDDOWN(E13/D13,0)))))</f>
        <v/>
      </c>
    </row>
    <row r="14" spans="1:12" ht="14.25" thickBot="1" x14ac:dyDescent="0.2">
      <c r="A14" s="111">
        <v>5</v>
      </c>
      <c r="B14" s="112"/>
      <c r="C14" s="113"/>
      <c r="D14" s="289"/>
      <c r="E14" s="289"/>
      <c r="F14" s="288" t="str">
        <f>IF(ISERROR(ROUNDDOWN(E14/D14,0)),"",(IF(ROUNDDOWN(E14/D14,0)&lt;=0,"",(ROUNDDOWN(E14/D14,0)))))</f>
        <v/>
      </c>
    </row>
    <row r="15" spans="1:12" ht="14.25" thickBot="1" x14ac:dyDescent="0.2">
      <c r="C15" s="114" t="s">
        <v>293</v>
      </c>
      <c r="D15" s="290" t="str">
        <f>IF(SUM(D10:D14)&lt;=0,"",SUM(D10:D14))</f>
        <v/>
      </c>
      <c r="E15" s="291" t="str">
        <f>IF(SUM(E10:E14)&lt;=0,"",SUM(E10:E14))</f>
        <v/>
      </c>
    </row>
    <row r="16" spans="1:12" x14ac:dyDescent="0.15">
      <c r="F16" s="101" t="str">
        <f>IF(ISERROR(ROUNDDOWN(SUM(E10:E14)/SUM(D10:D14),0)),"",(IF(ROUNDDOWN(SUM(E10:E14)/SUM(D10:D14),0)&lt;=0,"",(ROUNDDOWN(SUM(E10:E14)/SUM(D10:D14),0)))))</f>
        <v/>
      </c>
    </row>
    <row r="17" spans="1:5" x14ac:dyDescent="0.15">
      <c r="A17" s="110" t="s">
        <v>491</v>
      </c>
    </row>
    <row r="18" spans="1:5" x14ac:dyDescent="0.15">
      <c r="A18" s="284" t="s">
        <v>490</v>
      </c>
      <c r="D18" s="307">
        <v>280</v>
      </c>
      <c r="E18" s="110" t="s">
        <v>297</v>
      </c>
    </row>
    <row r="20" spans="1:5" ht="14.25" thickBot="1" x14ac:dyDescent="0.2">
      <c r="A20" s="110" t="s">
        <v>476</v>
      </c>
    </row>
    <row r="21" spans="1:5" ht="14.25" thickBot="1" x14ac:dyDescent="0.2">
      <c r="A21" s="101" t="s">
        <v>294</v>
      </c>
      <c r="C21" s="292"/>
      <c r="D21" s="101" t="s">
        <v>295</v>
      </c>
    </row>
    <row r="22" spans="1:5" ht="14.25" thickBot="1" x14ac:dyDescent="0.2">
      <c r="A22" s="101" t="s">
        <v>296</v>
      </c>
      <c r="C22" s="291" t="str">
        <f>IF((C21)*(IF(SUM(F16)&gt;0,(F16),IF(SUM(D18)&gt;0,(D18),0)))&lt;=0,"",(C21)*(IF(SUM(F16)&gt;0,(F16),IF(SUM(D18)&gt;0,(D18),0))))</f>
        <v/>
      </c>
      <c r="D22" s="101" t="s">
        <v>297</v>
      </c>
    </row>
    <row r="24" spans="1:5" x14ac:dyDescent="0.15">
      <c r="A24" s="110"/>
    </row>
  </sheetData>
  <sheetProtection algorithmName="SHA-512" hashValue="k3yh4q4PQyxfOO233NoA+c5azYli1johZgqytzhi/T6xAhAWdxwSGO0DTWo07KOorxO/nfFJCHCtO0FStuxKUQ==" saltValue="SHB9ejIfdx0P7jByjS1V3w==" spinCount="100000" sheet="1" formatCells="0" formatColumns="0" formatRows="0" insertColumns="0" insertRows="0" insertHyperlinks="0" deleteColumns="0" deleteRows="0" sort="0" autoFilter="0" pivotTables="0"/>
  <mergeCells count="4">
    <mergeCell ref="C3:D3"/>
    <mergeCell ref="C4:D4"/>
    <mergeCell ref="C5:D5"/>
    <mergeCell ref="A1:L2"/>
  </mergeCells>
  <phoneticPr fontId="5"/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3"/>
  <sheetViews>
    <sheetView view="pageBreakPreview" zoomScale="85" zoomScaleNormal="100" zoomScaleSheetLayoutView="85" workbookViewId="0">
      <selection sqref="A1:B1"/>
    </sheetView>
  </sheetViews>
  <sheetFormatPr defaultRowHeight="15" customHeight="1" x14ac:dyDescent="0.15"/>
  <cols>
    <col min="1" max="1" width="4" style="128" bestFit="1" customWidth="1"/>
    <col min="2" max="2" width="15.125" style="129" bestFit="1" customWidth="1"/>
    <col min="3" max="3" width="23.25" style="129" customWidth="1"/>
    <col min="4" max="4" width="47.75" style="129" customWidth="1"/>
    <col min="5" max="256" width="9" style="124"/>
    <col min="257" max="257" width="4" style="124" bestFit="1" customWidth="1"/>
    <col min="258" max="258" width="15.125" style="124" bestFit="1" customWidth="1"/>
    <col min="259" max="259" width="23.25" style="124" customWidth="1"/>
    <col min="260" max="260" width="47.75" style="124" customWidth="1"/>
    <col min="261" max="512" width="9" style="124"/>
    <col min="513" max="513" width="4" style="124" bestFit="1" customWidth="1"/>
    <col min="514" max="514" width="15.125" style="124" bestFit="1" customWidth="1"/>
    <col min="515" max="515" width="23.25" style="124" customWidth="1"/>
    <col min="516" max="516" width="47.75" style="124" customWidth="1"/>
    <col min="517" max="768" width="9" style="124"/>
    <col min="769" max="769" width="4" style="124" bestFit="1" customWidth="1"/>
    <col min="770" max="770" width="15.125" style="124" bestFit="1" customWidth="1"/>
    <col min="771" max="771" width="23.25" style="124" customWidth="1"/>
    <col min="772" max="772" width="47.75" style="124" customWidth="1"/>
    <col min="773" max="1024" width="9" style="124"/>
    <col min="1025" max="1025" width="4" style="124" bestFit="1" customWidth="1"/>
    <col min="1026" max="1026" width="15.125" style="124" bestFit="1" customWidth="1"/>
    <col min="1027" max="1027" width="23.25" style="124" customWidth="1"/>
    <col min="1028" max="1028" width="47.75" style="124" customWidth="1"/>
    <col min="1029" max="1280" width="9" style="124"/>
    <col min="1281" max="1281" width="4" style="124" bestFit="1" customWidth="1"/>
    <col min="1282" max="1282" width="15.125" style="124" bestFit="1" customWidth="1"/>
    <col min="1283" max="1283" width="23.25" style="124" customWidth="1"/>
    <col min="1284" max="1284" width="47.75" style="124" customWidth="1"/>
    <col min="1285" max="1536" width="9" style="124"/>
    <col min="1537" max="1537" width="4" style="124" bestFit="1" customWidth="1"/>
    <col min="1538" max="1538" width="15.125" style="124" bestFit="1" customWidth="1"/>
    <col min="1539" max="1539" width="23.25" style="124" customWidth="1"/>
    <col min="1540" max="1540" width="47.75" style="124" customWidth="1"/>
    <col min="1541" max="1792" width="9" style="124"/>
    <col min="1793" max="1793" width="4" style="124" bestFit="1" customWidth="1"/>
    <col min="1794" max="1794" width="15.125" style="124" bestFit="1" customWidth="1"/>
    <col min="1795" max="1795" width="23.25" style="124" customWidth="1"/>
    <col min="1796" max="1796" width="47.75" style="124" customWidth="1"/>
    <col min="1797" max="2048" width="9" style="124"/>
    <col min="2049" max="2049" width="4" style="124" bestFit="1" customWidth="1"/>
    <col min="2050" max="2050" width="15.125" style="124" bestFit="1" customWidth="1"/>
    <col min="2051" max="2051" width="23.25" style="124" customWidth="1"/>
    <col min="2052" max="2052" width="47.75" style="124" customWidth="1"/>
    <col min="2053" max="2304" width="9" style="124"/>
    <col min="2305" max="2305" width="4" style="124" bestFit="1" customWidth="1"/>
    <col min="2306" max="2306" width="15.125" style="124" bestFit="1" customWidth="1"/>
    <col min="2307" max="2307" width="23.25" style="124" customWidth="1"/>
    <col min="2308" max="2308" width="47.75" style="124" customWidth="1"/>
    <col min="2309" max="2560" width="9" style="124"/>
    <col min="2561" max="2561" width="4" style="124" bestFit="1" customWidth="1"/>
    <col min="2562" max="2562" width="15.125" style="124" bestFit="1" customWidth="1"/>
    <col min="2563" max="2563" width="23.25" style="124" customWidth="1"/>
    <col min="2564" max="2564" width="47.75" style="124" customWidth="1"/>
    <col min="2565" max="2816" width="9" style="124"/>
    <col min="2817" max="2817" width="4" style="124" bestFit="1" customWidth="1"/>
    <col min="2818" max="2818" width="15.125" style="124" bestFit="1" customWidth="1"/>
    <col min="2819" max="2819" width="23.25" style="124" customWidth="1"/>
    <col min="2820" max="2820" width="47.75" style="124" customWidth="1"/>
    <col min="2821" max="3072" width="9" style="124"/>
    <col min="3073" max="3073" width="4" style="124" bestFit="1" customWidth="1"/>
    <col min="3074" max="3074" width="15.125" style="124" bestFit="1" customWidth="1"/>
    <col min="3075" max="3075" width="23.25" style="124" customWidth="1"/>
    <col min="3076" max="3076" width="47.75" style="124" customWidth="1"/>
    <col min="3077" max="3328" width="9" style="124"/>
    <col min="3329" max="3329" width="4" style="124" bestFit="1" customWidth="1"/>
    <col min="3330" max="3330" width="15.125" style="124" bestFit="1" customWidth="1"/>
    <col min="3331" max="3331" width="23.25" style="124" customWidth="1"/>
    <col min="3332" max="3332" width="47.75" style="124" customWidth="1"/>
    <col min="3333" max="3584" width="9" style="124"/>
    <col min="3585" max="3585" width="4" style="124" bestFit="1" customWidth="1"/>
    <col min="3586" max="3586" width="15.125" style="124" bestFit="1" customWidth="1"/>
    <col min="3587" max="3587" width="23.25" style="124" customWidth="1"/>
    <col min="3588" max="3588" width="47.75" style="124" customWidth="1"/>
    <col min="3589" max="3840" width="9" style="124"/>
    <col min="3841" max="3841" width="4" style="124" bestFit="1" customWidth="1"/>
    <col min="3842" max="3842" width="15.125" style="124" bestFit="1" customWidth="1"/>
    <col min="3843" max="3843" width="23.25" style="124" customWidth="1"/>
    <col min="3844" max="3844" width="47.75" style="124" customWidth="1"/>
    <col min="3845" max="4096" width="9" style="124"/>
    <col min="4097" max="4097" width="4" style="124" bestFit="1" customWidth="1"/>
    <col min="4098" max="4098" width="15.125" style="124" bestFit="1" customWidth="1"/>
    <col min="4099" max="4099" width="23.25" style="124" customWidth="1"/>
    <col min="4100" max="4100" width="47.75" style="124" customWidth="1"/>
    <col min="4101" max="4352" width="9" style="124"/>
    <col min="4353" max="4353" width="4" style="124" bestFit="1" customWidth="1"/>
    <col min="4354" max="4354" width="15.125" style="124" bestFit="1" customWidth="1"/>
    <col min="4355" max="4355" width="23.25" style="124" customWidth="1"/>
    <col min="4356" max="4356" width="47.75" style="124" customWidth="1"/>
    <col min="4357" max="4608" width="9" style="124"/>
    <col min="4609" max="4609" width="4" style="124" bestFit="1" customWidth="1"/>
    <col min="4610" max="4610" width="15.125" style="124" bestFit="1" customWidth="1"/>
    <col min="4611" max="4611" width="23.25" style="124" customWidth="1"/>
    <col min="4612" max="4612" width="47.75" style="124" customWidth="1"/>
    <col min="4613" max="4864" width="9" style="124"/>
    <col min="4865" max="4865" width="4" style="124" bestFit="1" customWidth="1"/>
    <col min="4866" max="4866" width="15.125" style="124" bestFit="1" customWidth="1"/>
    <col min="4867" max="4867" width="23.25" style="124" customWidth="1"/>
    <col min="4868" max="4868" width="47.75" style="124" customWidth="1"/>
    <col min="4869" max="5120" width="9" style="124"/>
    <col min="5121" max="5121" width="4" style="124" bestFit="1" customWidth="1"/>
    <col min="5122" max="5122" width="15.125" style="124" bestFit="1" customWidth="1"/>
    <col min="5123" max="5123" width="23.25" style="124" customWidth="1"/>
    <col min="5124" max="5124" width="47.75" style="124" customWidth="1"/>
    <col min="5125" max="5376" width="9" style="124"/>
    <col min="5377" max="5377" width="4" style="124" bestFit="1" customWidth="1"/>
    <col min="5378" max="5378" width="15.125" style="124" bestFit="1" customWidth="1"/>
    <col min="5379" max="5379" width="23.25" style="124" customWidth="1"/>
    <col min="5380" max="5380" width="47.75" style="124" customWidth="1"/>
    <col min="5381" max="5632" width="9" style="124"/>
    <col min="5633" max="5633" width="4" style="124" bestFit="1" customWidth="1"/>
    <col min="5634" max="5634" width="15.125" style="124" bestFit="1" customWidth="1"/>
    <col min="5635" max="5635" width="23.25" style="124" customWidth="1"/>
    <col min="5636" max="5636" width="47.75" style="124" customWidth="1"/>
    <col min="5637" max="5888" width="9" style="124"/>
    <col min="5889" max="5889" width="4" style="124" bestFit="1" customWidth="1"/>
    <col min="5890" max="5890" width="15.125" style="124" bestFit="1" customWidth="1"/>
    <col min="5891" max="5891" width="23.25" style="124" customWidth="1"/>
    <col min="5892" max="5892" width="47.75" style="124" customWidth="1"/>
    <col min="5893" max="6144" width="9" style="124"/>
    <col min="6145" max="6145" width="4" style="124" bestFit="1" customWidth="1"/>
    <col min="6146" max="6146" width="15.125" style="124" bestFit="1" customWidth="1"/>
    <col min="6147" max="6147" width="23.25" style="124" customWidth="1"/>
    <col min="6148" max="6148" width="47.75" style="124" customWidth="1"/>
    <col min="6149" max="6400" width="9" style="124"/>
    <col min="6401" max="6401" width="4" style="124" bestFit="1" customWidth="1"/>
    <col min="6402" max="6402" width="15.125" style="124" bestFit="1" customWidth="1"/>
    <col min="6403" max="6403" width="23.25" style="124" customWidth="1"/>
    <col min="6404" max="6404" width="47.75" style="124" customWidth="1"/>
    <col min="6405" max="6656" width="9" style="124"/>
    <col min="6657" max="6657" width="4" style="124" bestFit="1" customWidth="1"/>
    <col min="6658" max="6658" width="15.125" style="124" bestFit="1" customWidth="1"/>
    <col min="6659" max="6659" width="23.25" style="124" customWidth="1"/>
    <col min="6660" max="6660" width="47.75" style="124" customWidth="1"/>
    <col min="6661" max="6912" width="9" style="124"/>
    <col min="6913" max="6913" width="4" style="124" bestFit="1" customWidth="1"/>
    <col min="6914" max="6914" width="15.125" style="124" bestFit="1" customWidth="1"/>
    <col min="6915" max="6915" width="23.25" style="124" customWidth="1"/>
    <col min="6916" max="6916" width="47.75" style="124" customWidth="1"/>
    <col min="6917" max="7168" width="9" style="124"/>
    <col min="7169" max="7169" width="4" style="124" bestFit="1" customWidth="1"/>
    <col min="7170" max="7170" width="15.125" style="124" bestFit="1" customWidth="1"/>
    <col min="7171" max="7171" width="23.25" style="124" customWidth="1"/>
    <col min="7172" max="7172" width="47.75" style="124" customWidth="1"/>
    <col min="7173" max="7424" width="9" style="124"/>
    <col min="7425" max="7425" width="4" style="124" bestFit="1" customWidth="1"/>
    <col min="7426" max="7426" width="15.125" style="124" bestFit="1" customWidth="1"/>
    <col min="7427" max="7427" width="23.25" style="124" customWidth="1"/>
    <col min="7428" max="7428" width="47.75" style="124" customWidth="1"/>
    <col min="7429" max="7680" width="9" style="124"/>
    <col min="7681" max="7681" width="4" style="124" bestFit="1" customWidth="1"/>
    <col min="7682" max="7682" width="15.125" style="124" bestFit="1" customWidth="1"/>
    <col min="7683" max="7683" width="23.25" style="124" customWidth="1"/>
    <col min="7684" max="7684" width="47.75" style="124" customWidth="1"/>
    <col min="7685" max="7936" width="9" style="124"/>
    <col min="7937" max="7937" width="4" style="124" bestFit="1" customWidth="1"/>
    <col min="7938" max="7938" width="15.125" style="124" bestFit="1" customWidth="1"/>
    <col min="7939" max="7939" width="23.25" style="124" customWidth="1"/>
    <col min="7940" max="7940" width="47.75" style="124" customWidth="1"/>
    <col min="7941" max="8192" width="9" style="124"/>
    <col min="8193" max="8193" width="4" style="124" bestFit="1" customWidth="1"/>
    <col min="8194" max="8194" width="15.125" style="124" bestFit="1" customWidth="1"/>
    <col min="8195" max="8195" width="23.25" style="124" customWidth="1"/>
    <col min="8196" max="8196" width="47.75" style="124" customWidth="1"/>
    <col min="8197" max="8448" width="9" style="124"/>
    <col min="8449" max="8449" width="4" style="124" bestFit="1" customWidth="1"/>
    <col min="8450" max="8450" width="15.125" style="124" bestFit="1" customWidth="1"/>
    <col min="8451" max="8451" width="23.25" style="124" customWidth="1"/>
    <col min="8452" max="8452" width="47.75" style="124" customWidth="1"/>
    <col min="8453" max="8704" width="9" style="124"/>
    <col min="8705" max="8705" width="4" style="124" bestFit="1" customWidth="1"/>
    <col min="8706" max="8706" width="15.125" style="124" bestFit="1" customWidth="1"/>
    <col min="8707" max="8707" width="23.25" style="124" customWidth="1"/>
    <col min="8708" max="8708" width="47.75" style="124" customWidth="1"/>
    <col min="8709" max="8960" width="9" style="124"/>
    <col min="8961" max="8961" width="4" style="124" bestFit="1" customWidth="1"/>
    <col min="8962" max="8962" width="15.125" style="124" bestFit="1" customWidth="1"/>
    <col min="8963" max="8963" width="23.25" style="124" customWidth="1"/>
    <col min="8964" max="8964" width="47.75" style="124" customWidth="1"/>
    <col min="8965" max="9216" width="9" style="124"/>
    <col min="9217" max="9217" width="4" style="124" bestFit="1" customWidth="1"/>
    <col min="9218" max="9218" width="15.125" style="124" bestFit="1" customWidth="1"/>
    <col min="9219" max="9219" width="23.25" style="124" customWidth="1"/>
    <col min="9220" max="9220" width="47.75" style="124" customWidth="1"/>
    <col min="9221" max="9472" width="9" style="124"/>
    <col min="9473" max="9473" width="4" style="124" bestFit="1" customWidth="1"/>
    <col min="9474" max="9474" width="15.125" style="124" bestFit="1" customWidth="1"/>
    <col min="9475" max="9475" width="23.25" style="124" customWidth="1"/>
    <col min="9476" max="9476" width="47.75" style="124" customWidth="1"/>
    <col min="9477" max="9728" width="9" style="124"/>
    <col min="9729" max="9729" width="4" style="124" bestFit="1" customWidth="1"/>
    <col min="9730" max="9730" width="15.125" style="124" bestFit="1" customWidth="1"/>
    <col min="9731" max="9731" width="23.25" style="124" customWidth="1"/>
    <col min="9732" max="9732" width="47.75" style="124" customWidth="1"/>
    <col min="9733" max="9984" width="9" style="124"/>
    <col min="9985" max="9985" width="4" style="124" bestFit="1" customWidth="1"/>
    <col min="9986" max="9986" width="15.125" style="124" bestFit="1" customWidth="1"/>
    <col min="9987" max="9987" width="23.25" style="124" customWidth="1"/>
    <col min="9988" max="9988" width="47.75" style="124" customWidth="1"/>
    <col min="9989" max="10240" width="9" style="124"/>
    <col min="10241" max="10241" width="4" style="124" bestFit="1" customWidth="1"/>
    <col min="10242" max="10242" width="15.125" style="124" bestFit="1" customWidth="1"/>
    <col min="10243" max="10243" width="23.25" style="124" customWidth="1"/>
    <col min="10244" max="10244" width="47.75" style="124" customWidth="1"/>
    <col min="10245" max="10496" width="9" style="124"/>
    <col min="10497" max="10497" width="4" style="124" bestFit="1" customWidth="1"/>
    <col min="10498" max="10498" width="15.125" style="124" bestFit="1" customWidth="1"/>
    <col min="10499" max="10499" width="23.25" style="124" customWidth="1"/>
    <col min="10500" max="10500" width="47.75" style="124" customWidth="1"/>
    <col min="10501" max="10752" width="9" style="124"/>
    <col min="10753" max="10753" width="4" style="124" bestFit="1" customWidth="1"/>
    <col min="10754" max="10754" width="15.125" style="124" bestFit="1" customWidth="1"/>
    <col min="10755" max="10755" width="23.25" style="124" customWidth="1"/>
    <col min="10756" max="10756" width="47.75" style="124" customWidth="1"/>
    <col min="10757" max="11008" width="9" style="124"/>
    <col min="11009" max="11009" width="4" style="124" bestFit="1" customWidth="1"/>
    <col min="11010" max="11010" width="15.125" style="124" bestFit="1" customWidth="1"/>
    <col min="11011" max="11011" width="23.25" style="124" customWidth="1"/>
    <col min="11012" max="11012" width="47.75" style="124" customWidth="1"/>
    <col min="11013" max="11264" width="9" style="124"/>
    <col min="11265" max="11265" width="4" style="124" bestFit="1" customWidth="1"/>
    <col min="11266" max="11266" width="15.125" style="124" bestFit="1" customWidth="1"/>
    <col min="11267" max="11267" width="23.25" style="124" customWidth="1"/>
    <col min="11268" max="11268" width="47.75" style="124" customWidth="1"/>
    <col min="11269" max="11520" width="9" style="124"/>
    <col min="11521" max="11521" width="4" style="124" bestFit="1" customWidth="1"/>
    <col min="11522" max="11522" width="15.125" style="124" bestFit="1" customWidth="1"/>
    <col min="11523" max="11523" width="23.25" style="124" customWidth="1"/>
    <col min="11524" max="11524" width="47.75" style="124" customWidth="1"/>
    <col min="11525" max="11776" width="9" style="124"/>
    <col min="11777" max="11777" width="4" style="124" bestFit="1" customWidth="1"/>
    <col min="11778" max="11778" width="15.125" style="124" bestFit="1" customWidth="1"/>
    <col min="11779" max="11779" width="23.25" style="124" customWidth="1"/>
    <col min="11780" max="11780" width="47.75" style="124" customWidth="1"/>
    <col min="11781" max="12032" width="9" style="124"/>
    <col min="12033" max="12033" width="4" style="124" bestFit="1" customWidth="1"/>
    <col min="12034" max="12034" width="15.125" style="124" bestFit="1" customWidth="1"/>
    <col min="12035" max="12035" width="23.25" style="124" customWidth="1"/>
    <col min="12036" max="12036" width="47.75" style="124" customWidth="1"/>
    <col min="12037" max="12288" width="9" style="124"/>
    <col min="12289" max="12289" width="4" style="124" bestFit="1" customWidth="1"/>
    <col min="12290" max="12290" width="15.125" style="124" bestFit="1" customWidth="1"/>
    <col min="12291" max="12291" width="23.25" style="124" customWidth="1"/>
    <col min="12292" max="12292" width="47.75" style="124" customWidth="1"/>
    <col min="12293" max="12544" width="9" style="124"/>
    <col min="12545" max="12545" width="4" style="124" bestFit="1" customWidth="1"/>
    <col min="12546" max="12546" width="15.125" style="124" bestFit="1" customWidth="1"/>
    <col min="12547" max="12547" width="23.25" style="124" customWidth="1"/>
    <col min="12548" max="12548" width="47.75" style="124" customWidth="1"/>
    <col min="12549" max="12800" width="9" style="124"/>
    <col min="12801" max="12801" width="4" style="124" bestFit="1" customWidth="1"/>
    <col min="12802" max="12802" width="15.125" style="124" bestFit="1" customWidth="1"/>
    <col min="12803" max="12803" width="23.25" style="124" customWidth="1"/>
    <col min="12804" max="12804" width="47.75" style="124" customWidth="1"/>
    <col min="12805" max="13056" width="9" style="124"/>
    <col min="13057" max="13057" width="4" style="124" bestFit="1" customWidth="1"/>
    <col min="13058" max="13058" width="15.125" style="124" bestFit="1" customWidth="1"/>
    <col min="13059" max="13059" width="23.25" style="124" customWidth="1"/>
    <col min="13060" max="13060" width="47.75" style="124" customWidth="1"/>
    <col min="13061" max="13312" width="9" style="124"/>
    <col min="13313" max="13313" width="4" style="124" bestFit="1" customWidth="1"/>
    <col min="13314" max="13314" width="15.125" style="124" bestFit="1" customWidth="1"/>
    <col min="13315" max="13315" width="23.25" style="124" customWidth="1"/>
    <col min="13316" max="13316" width="47.75" style="124" customWidth="1"/>
    <col min="13317" max="13568" width="9" style="124"/>
    <col min="13569" max="13569" width="4" style="124" bestFit="1" customWidth="1"/>
    <col min="13570" max="13570" width="15.125" style="124" bestFit="1" customWidth="1"/>
    <col min="13571" max="13571" width="23.25" style="124" customWidth="1"/>
    <col min="13572" max="13572" width="47.75" style="124" customWidth="1"/>
    <col min="13573" max="13824" width="9" style="124"/>
    <col min="13825" max="13825" width="4" style="124" bestFit="1" customWidth="1"/>
    <col min="13826" max="13826" width="15.125" style="124" bestFit="1" customWidth="1"/>
    <col min="13827" max="13827" width="23.25" style="124" customWidth="1"/>
    <col min="13828" max="13828" width="47.75" style="124" customWidth="1"/>
    <col min="13829" max="14080" width="9" style="124"/>
    <col min="14081" max="14081" width="4" style="124" bestFit="1" customWidth="1"/>
    <col min="14082" max="14082" width="15.125" style="124" bestFit="1" customWidth="1"/>
    <col min="14083" max="14083" width="23.25" style="124" customWidth="1"/>
    <col min="14084" max="14084" width="47.75" style="124" customWidth="1"/>
    <col min="14085" max="14336" width="9" style="124"/>
    <col min="14337" max="14337" width="4" style="124" bestFit="1" customWidth="1"/>
    <col min="14338" max="14338" width="15.125" style="124" bestFit="1" customWidth="1"/>
    <col min="14339" max="14339" width="23.25" style="124" customWidth="1"/>
    <col min="14340" max="14340" width="47.75" style="124" customWidth="1"/>
    <col min="14341" max="14592" width="9" style="124"/>
    <col min="14593" max="14593" width="4" style="124" bestFit="1" customWidth="1"/>
    <col min="14594" max="14594" width="15.125" style="124" bestFit="1" customWidth="1"/>
    <col min="14595" max="14595" width="23.25" style="124" customWidth="1"/>
    <col min="14596" max="14596" width="47.75" style="124" customWidth="1"/>
    <col min="14597" max="14848" width="9" style="124"/>
    <col min="14849" max="14849" width="4" style="124" bestFit="1" customWidth="1"/>
    <col min="14850" max="14850" width="15.125" style="124" bestFit="1" customWidth="1"/>
    <col min="14851" max="14851" width="23.25" style="124" customWidth="1"/>
    <col min="14852" max="14852" width="47.75" style="124" customWidth="1"/>
    <col min="14853" max="15104" width="9" style="124"/>
    <col min="15105" max="15105" width="4" style="124" bestFit="1" customWidth="1"/>
    <col min="15106" max="15106" width="15.125" style="124" bestFit="1" customWidth="1"/>
    <col min="15107" max="15107" width="23.25" style="124" customWidth="1"/>
    <col min="15108" max="15108" width="47.75" style="124" customWidth="1"/>
    <col min="15109" max="15360" width="9" style="124"/>
    <col min="15361" max="15361" width="4" style="124" bestFit="1" customWidth="1"/>
    <col min="15362" max="15362" width="15.125" style="124" bestFit="1" customWidth="1"/>
    <col min="15363" max="15363" width="23.25" style="124" customWidth="1"/>
    <col min="15364" max="15364" width="47.75" style="124" customWidth="1"/>
    <col min="15365" max="15616" width="9" style="124"/>
    <col min="15617" max="15617" width="4" style="124" bestFit="1" customWidth="1"/>
    <col min="15618" max="15618" width="15.125" style="124" bestFit="1" customWidth="1"/>
    <col min="15619" max="15619" width="23.25" style="124" customWidth="1"/>
    <col min="15620" max="15620" width="47.75" style="124" customWidth="1"/>
    <col min="15621" max="15872" width="9" style="124"/>
    <col min="15873" max="15873" width="4" style="124" bestFit="1" customWidth="1"/>
    <col min="15874" max="15874" width="15.125" style="124" bestFit="1" customWidth="1"/>
    <col min="15875" max="15875" width="23.25" style="124" customWidth="1"/>
    <col min="15876" max="15876" width="47.75" style="124" customWidth="1"/>
    <col min="15877" max="16128" width="9" style="124"/>
    <col min="16129" max="16129" width="4" style="124" bestFit="1" customWidth="1"/>
    <col min="16130" max="16130" width="15.125" style="124" bestFit="1" customWidth="1"/>
    <col min="16131" max="16131" width="23.25" style="124" customWidth="1"/>
    <col min="16132" max="16132" width="47.75" style="124" customWidth="1"/>
    <col min="16133" max="16384" width="9" style="124"/>
  </cols>
  <sheetData>
    <row r="1" spans="1:4" ht="15" customHeight="1" x14ac:dyDescent="0.15">
      <c r="A1" s="315" t="s">
        <v>302</v>
      </c>
      <c r="B1" s="316"/>
      <c r="C1" s="123" t="s">
        <v>303</v>
      </c>
      <c r="D1" s="123" t="s">
        <v>304</v>
      </c>
    </row>
    <row r="2" spans="1:4" ht="15" customHeight="1" x14ac:dyDescent="0.15">
      <c r="A2" s="125" t="s">
        <v>305</v>
      </c>
      <c r="B2" s="126" t="s">
        <v>306</v>
      </c>
      <c r="C2" s="126" t="s">
        <v>307</v>
      </c>
      <c r="D2" s="127" t="s">
        <v>308</v>
      </c>
    </row>
    <row r="3" spans="1:4" ht="15" customHeight="1" x14ac:dyDescent="0.15">
      <c r="A3" s="125" t="s">
        <v>305</v>
      </c>
      <c r="B3" s="126" t="s">
        <v>306</v>
      </c>
      <c r="C3" s="127" t="s">
        <v>309</v>
      </c>
      <c r="D3" s="127" t="s">
        <v>310</v>
      </c>
    </row>
    <row r="4" spans="1:4" ht="15" customHeight="1" x14ac:dyDescent="0.15">
      <c r="A4" s="125" t="s">
        <v>311</v>
      </c>
      <c r="B4" s="126" t="s">
        <v>312</v>
      </c>
      <c r="C4" s="127" t="s">
        <v>313</v>
      </c>
      <c r="D4" s="126"/>
    </row>
    <row r="5" spans="1:4" ht="15" customHeight="1" x14ac:dyDescent="0.15">
      <c r="A5" s="125" t="s">
        <v>311</v>
      </c>
      <c r="B5" s="126" t="s">
        <v>312</v>
      </c>
      <c r="C5" s="126" t="s">
        <v>314</v>
      </c>
      <c r="D5" s="127" t="s">
        <v>315</v>
      </c>
    </row>
    <row r="6" spans="1:4" ht="15" customHeight="1" x14ac:dyDescent="0.15">
      <c r="A6" s="125" t="s">
        <v>311</v>
      </c>
      <c r="B6" s="126" t="s">
        <v>312</v>
      </c>
      <c r="C6" s="126" t="s">
        <v>316</v>
      </c>
      <c r="D6" s="126" t="s">
        <v>317</v>
      </c>
    </row>
    <row r="7" spans="1:4" ht="15" customHeight="1" x14ac:dyDescent="0.15">
      <c r="A7" s="125" t="s">
        <v>311</v>
      </c>
      <c r="B7" s="126" t="s">
        <v>312</v>
      </c>
      <c r="C7" s="126" t="s">
        <v>318</v>
      </c>
      <c r="D7" s="127" t="s">
        <v>319</v>
      </c>
    </row>
    <row r="8" spans="1:4" ht="15" customHeight="1" x14ac:dyDescent="0.15">
      <c r="A8" s="125" t="s">
        <v>320</v>
      </c>
      <c r="B8" s="126" t="s">
        <v>321</v>
      </c>
      <c r="C8" s="127" t="s">
        <v>322</v>
      </c>
      <c r="D8" s="127" t="s">
        <v>323</v>
      </c>
    </row>
    <row r="9" spans="1:4" ht="15" customHeight="1" x14ac:dyDescent="0.15">
      <c r="A9" s="125" t="s">
        <v>320</v>
      </c>
      <c r="B9" s="126" t="s">
        <v>321</v>
      </c>
      <c r="C9" s="126" t="s">
        <v>324</v>
      </c>
      <c r="D9" s="127" t="s">
        <v>325</v>
      </c>
    </row>
    <row r="10" spans="1:4" ht="15" customHeight="1" x14ac:dyDescent="0.15">
      <c r="A10" s="125" t="s">
        <v>320</v>
      </c>
      <c r="B10" s="126" t="s">
        <v>321</v>
      </c>
      <c r="C10" s="126" t="s">
        <v>326</v>
      </c>
      <c r="D10" s="126" t="s">
        <v>327</v>
      </c>
    </row>
    <row r="11" spans="1:4" ht="15" customHeight="1" x14ac:dyDescent="0.15">
      <c r="A11" s="125" t="s">
        <v>328</v>
      </c>
      <c r="B11" s="126" t="s">
        <v>329</v>
      </c>
      <c r="C11" s="126" t="s">
        <v>329</v>
      </c>
      <c r="D11" s="126" t="s">
        <v>330</v>
      </c>
    </row>
    <row r="12" spans="1:4" ht="15" customHeight="1" x14ac:dyDescent="0.15">
      <c r="A12" s="125" t="s">
        <v>331</v>
      </c>
      <c r="B12" s="126" t="s">
        <v>332</v>
      </c>
      <c r="C12" s="127" t="s">
        <v>333</v>
      </c>
      <c r="D12" s="126" t="s">
        <v>334</v>
      </c>
    </row>
    <row r="13" spans="1:4" ht="15" customHeight="1" x14ac:dyDescent="0.15">
      <c r="A13" s="125" t="s">
        <v>335</v>
      </c>
      <c r="B13" s="126" t="s">
        <v>75</v>
      </c>
      <c r="C13" s="126" t="s">
        <v>336</v>
      </c>
      <c r="D13" s="126" t="s">
        <v>337</v>
      </c>
    </row>
    <row r="14" spans="1:4" ht="15" customHeight="1" x14ac:dyDescent="0.15">
      <c r="A14" s="125" t="s">
        <v>335</v>
      </c>
      <c r="B14" s="126" t="s">
        <v>75</v>
      </c>
      <c r="C14" s="126" t="s">
        <v>338</v>
      </c>
      <c r="D14" s="127" t="s">
        <v>323</v>
      </c>
    </row>
    <row r="15" spans="1:4" ht="15" customHeight="1" x14ac:dyDescent="0.15">
      <c r="A15" s="125" t="s">
        <v>335</v>
      </c>
      <c r="B15" s="126" t="s">
        <v>75</v>
      </c>
      <c r="C15" s="126" t="s">
        <v>339</v>
      </c>
      <c r="D15" s="127" t="s">
        <v>340</v>
      </c>
    </row>
    <row r="16" spans="1:4" ht="15" customHeight="1" x14ac:dyDescent="0.15">
      <c r="A16" s="125" t="s">
        <v>335</v>
      </c>
      <c r="B16" s="126" t="s">
        <v>75</v>
      </c>
      <c r="C16" s="126" t="s">
        <v>341</v>
      </c>
      <c r="D16" s="127" t="s">
        <v>323</v>
      </c>
    </row>
    <row r="17" spans="1:4" ht="15" customHeight="1" x14ac:dyDescent="0.15">
      <c r="A17" s="125" t="s">
        <v>335</v>
      </c>
      <c r="B17" s="126" t="s">
        <v>75</v>
      </c>
      <c r="C17" s="126" t="s">
        <v>342</v>
      </c>
      <c r="D17" s="127" t="s">
        <v>323</v>
      </c>
    </row>
    <row r="18" spans="1:4" ht="15" customHeight="1" x14ac:dyDescent="0.15">
      <c r="A18" s="125" t="s">
        <v>335</v>
      </c>
      <c r="B18" s="126" t="s">
        <v>75</v>
      </c>
      <c r="C18" s="127" t="s">
        <v>343</v>
      </c>
      <c r="D18" s="127" t="s">
        <v>323</v>
      </c>
    </row>
    <row r="19" spans="1:4" ht="15" customHeight="1" x14ac:dyDescent="0.15">
      <c r="A19" s="125" t="s">
        <v>335</v>
      </c>
      <c r="B19" s="126" t="s">
        <v>75</v>
      </c>
      <c r="C19" s="126" t="s">
        <v>344</v>
      </c>
      <c r="D19" s="126"/>
    </row>
    <row r="20" spans="1:4" ht="15" customHeight="1" x14ac:dyDescent="0.15">
      <c r="A20" s="125" t="s">
        <v>335</v>
      </c>
      <c r="B20" s="126" t="s">
        <v>75</v>
      </c>
      <c r="C20" s="126" t="s">
        <v>345</v>
      </c>
      <c r="D20" s="126"/>
    </row>
    <row r="21" spans="1:4" ht="15" customHeight="1" x14ac:dyDescent="0.15">
      <c r="A21" s="125" t="s">
        <v>335</v>
      </c>
      <c r="B21" s="126" t="s">
        <v>75</v>
      </c>
      <c r="C21" s="126" t="s">
        <v>346</v>
      </c>
      <c r="D21" s="127" t="s">
        <v>337</v>
      </c>
    </row>
    <row r="22" spans="1:4" ht="15" customHeight="1" x14ac:dyDescent="0.15">
      <c r="A22" s="125" t="s">
        <v>347</v>
      </c>
      <c r="B22" s="126" t="s">
        <v>24</v>
      </c>
      <c r="C22" s="126" t="s">
        <v>348</v>
      </c>
      <c r="D22" s="126"/>
    </row>
    <row r="23" spans="1:4" ht="15" customHeight="1" x14ac:dyDescent="0.15">
      <c r="A23" s="125" t="s">
        <v>349</v>
      </c>
      <c r="B23" s="126" t="s">
        <v>24</v>
      </c>
      <c r="C23" s="126" t="s">
        <v>350</v>
      </c>
      <c r="D23" s="126"/>
    </row>
    <row r="24" spans="1:4" ht="15" customHeight="1" x14ac:dyDescent="0.15">
      <c r="A24" s="125" t="s">
        <v>351</v>
      </c>
      <c r="B24" s="126" t="s">
        <v>24</v>
      </c>
      <c r="C24" s="126" t="s">
        <v>352</v>
      </c>
      <c r="D24" s="126"/>
    </row>
    <row r="25" spans="1:4" ht="15" customHeight="1" x14ac:dyDescent="0.15">
      <c r="A25" s="125" t="s">
        <v>351</v>
      </c>
      <c r="B25" s="126" t="s">
        <v>24</v>
      </c>
      <c r="C25" s="126" t="s">
        <v>353</v>
      </c>
      <c r="D25" s="126"/>
    </row>
    <row r="26" spans="1:4" ht="15" customHeight="1" x14ac:dyDescent="0.15">
      <c r="A26" s="125" t="s">
        <v>351</v>
      </c>
      <c r="B26" s="126" t="s">
        <v>24</v>
      </c>
      <c r="C26" s="126" t="s">
        <v>354</v>
      </c>
      <c r="D26" s="126"/>
    </row>
    <row r="27" spans="1:4" ht="15" customHeight="1" x14ac:dyDescent="0.15">
      <c r="A27" s="125" t="s">
        <v>355</v>
      </c>
      <c r="B27" s="126" t="s">
        <v>356</v>
      </c>
      <c r="C27" s="126" t="s">
        <v>357</v>
      </c>
      <c r="D27" s="127" t="s">
        <v>358</v>
      </c>
    </row>
    <row r="28" spans="1:4" ht="15" customHeight="1" x14ac:dyDescent="0.15">
      <c r="A28" s="125" t="s">
        <v>355</v>
      </c>
      <c r="B28" s="126" t="s">
        <v>356</v>
      </c>
      <c r="C28" s="126" t="s">
        <v>357</v>
      </c>
      <c r="D28" s="127" t="s">
        <v>359</v>
      </c>
    </row>
    <row r="29" spans="1:4" ht="15" customHeight="1" x14ac:dyDescent="0.15">
      <c r="A29" s="125" t="s">
        <v>360</v>
      </c>
      <c r="B29" s="126" t="s">
        <v>25</v>
      </c>
      <c r="C29" s="126" t="s">
        <v>361</v>
      </c>
      <c r="D29" s="126"/>
    </row>
    <row r="30" spans="1:4" ht="15" customHeight="1" x14ac:dyDescent="0.15">
      <c r="A30" s="125" t="s">
        <v>360</v>
      </c>
      <c r="B30" s="126" t="s">
        <v>25</v>
      </c>
      <c r="C30" s="126" t="s">
        <v>362</v>
      </c>
      <c r="D30" s="126"/>
    </row>
    <row r="31" spans="1:4" ht="15" customHeight="1" x14ac:dyDescent="0.15">
      <c r="A31" s="125" t="s">
        <v>363</v>
      </c>
      <c r="B31" s="126" t="s">
        <v>364</v>
      </c>
      <c r="C31" s="126" t="s">
        <v>365</v>
      </c>
      <c r="D31" s="127" t="s">
        <v>366</v>
      </c>
    </row>
    <row r="32" spans="1:4" ht="15" customHeight="1" x14ac:dyDescent="0.15">
      <c r="A32" s="125" t="s">
        <v>367</v>
      </c>
      <c r="B32" s="126" t="s">
        <v>26</v>
      </c>
      <c r="C32" s="126" t="s">
        <v>368</v>
      </c>
      <c r="D32" s="126"/>
    </row>
    <row r="33" spans="1:4" ht="15" customHeight="1" x14ac:dyDescent="0.15">
      <c r="A33" s="125" t="s">
        <v>369</v>
      </c>
      <c r="B33" s="126" t="s">
        <v>26</v>
      </c>
      <c r="C33" s="126" t="s">
        <v>370</v>
      </c>
      <c r="D33" s="126"/>
    </row>
    <row r="34" spans="1:4" ht="15" customHeight="1" x14ac:dyDescent="0.15">
      <c r="A34" s="125" t="s">
        <v>369</v>
      </c>
      <c r="B34" s="126" t="s">
        <v>26</v>
      </c>
      <c r="C34" s="126" t="s">
        <v>371</v>
      </c>
      <c r="D34" s="126"/>
    </row>
    <row r="35" spans="1:4" ht="15" customHeight="1" x14ac:dyDescent="0.15">
      <c r="A35" s="125" t="s">
        <v>369</v>
      </c>
      <c r="B35" s="126" t="s">
        <v>26</v>
      </c>
      <c r="C35" s="126" t="s">
        <v>372</v>
      </c>
      <c r="D35" s="126"/>
    </row>
    <row r="36" spans="1:4" ht="15" customHeight="1" x14ac:dyDescent="0.15">
      <c r="A36" s="125" t="s">
        <v>369</v>
      </c>
      <c r="B36" s="126" t="s">
        <v>26</v>
      </c>
      <c r="C36" s="126" t="s">
        <v>373</v>
      </c>
      <c r="D36" s="126"/>
    </row>
    <row r="37" spans="1:4" ht="15" customHeight="1" x14ac:dyDescent="0.15">
      <c r="A37" s="125" t="s">
        <v>369</v>
      </c>
      <c r="B37" s="126" t="s">
        <v>26</v>
      </c>
      <c r="C37" s="127" t="s">
        <v>374</v>
      </c>
      <c r="D37" s="126"/>
    </row>
    <row r="38" spans="1:4" ht="15" customHeight="1" x14ac:dyDescent="0.15">
      <c r="A38" s="125" t="s">
        <v>369</v>
      </c>
      <c r="B38" s="126" t="s">
        <v>26</v>
      </c>
      <c r="C38" s="127" t="s">
        <v>375</v>
      </c>
      <c r="D38" s="126"/>
    </row>
    <row r="39" spans="1:4" ht="15" customHeight="1" x14ac:dyDescent="0.15">
      <c r="A39" s="125" t="s">
        <v>369</v>
      </c>
      <c r="B39" s="126" t="s">
        <v>26</v>
      </c>
      <c r="C39" s="127" t="s">
        <v>376</v>
      </c>
      <c r="D39" s="126" t="s">
        <v>377</v>
      </c>
    </row>
    <row r="40" spans="1:4" ht="15" customHeight="1" x14ac:dyDescent="0.15">
      <c r="A40" s="125" t="s">
        <v>378</v>
      </c>
      <c r="B40" s="126" t="s">
        <v>379</v>
      </c>
      <c r="C40" s="126" t="s">
        <v>380</v>
      </c>
      <c r="D40" s="126"/>
    </row>
    <row r="41" spans="1:4" ht="15" customHeight="1" x14ac:dyDescent="0.15">
      <c r="A41" s="125" t="s">
        <v>378</v>
      </c>
      <c r="B41" s="126" t="s">
        <v>379</v>
      </c>
      <c r="C41" s="126" t="s">
        <v>381</v>
      </c>
      <c r="D41" s="126"/>
    </row>
    <row r="42" spans="1:4" ht="15" customHeight="1" x14ac:dyDescent="0.15">
      <c r="A42" s="125" t="s">
        <v>378</v>
      </c>
      <c r="B42" s="126" t="s">
        <v>379</v>
      </c>
      <c r="C42" s="126" t="s">
        <v>382</v>
      </c>
      <c r="D42" s="126"/>
    </row>
    <row r="43" spans="1:4" ht="15" customHeight="1" x14ac:dyDescent="0.15">
      <c r="A43" s="125" t="s">
        <v>378</v>
      </c>
      <c r="B43" s="126" t="s">
        <v>379</v>
      </c>
      <c r="C43" s="126" t="s">
        <v>383</v>
      </c>
      <c r="D43" s="126"/>
    </row>
    <row r="44" spans="1:4" ht="15" customHeight="1" x14ac:dyDescent="0.15">
      <c r="A44" s="125" t="s">
        <v>378</v>
      </c>
      <c r="B44" s="126" t="s">
        <v>379</v>
      </c>
      <c r="C44" s="126" t="s">
        <v>384</v>
      </c>
      <c r="D44" s="126"/>
    </row>
    <row r="45" spans="1:4" ht="15" customHeight="1" x14ac:dyDescent="0.15">
      <c r="A45" s="125" t="s">
        <v>385</v>
      </c>
      <c r="B45" s="126" t="s">
        <v>28</v>
      </c>
      <c r="C45" s="126" t="s">
        <v>386</v>
      </c>
      <c r="D45" s="126"/>
    </row>
    <row r="46" spans="1:4" ht="15" customHeight="1" x14ac:dyDescent="0.15">
      <c r="A46" s="125" t="s">
        <v>385</v>
      </c>
      <c r="B46" s="126" t="s">
        <v>28</v>
      </c>
      <c r="C46" s="127" t="s">
        <v>387</v>
      </c>
      <c r="D46" s="126"/>
    </row>
    <row r="47" spans="1:4" ht="15" customHeight="1" x14ac:dyDescent="0.15">
      <c r="A47" s="125" t="s">
        <v>385</v>
      </c>
      <c r="B47" s="126" t="s">
        <v>28</v>
      </c>
      <c r="C47" s="126" t="s">
        <v>388</v>
      </c>
      <c r="D47" s="126"/>
    </row>
    <row r="48" spans="1:4" ht="15" customHeight="1" x14ac:dyDescent="0.15">
      <c r="A48" s="125" t="s">
        <v>389</v>
      </c>
      <c r="B48" s="126" t="s">
        <v>28</v>
      </c>
      <c r="C48" s="127" t="s">
        <v>390</v>
      </c>
      <c r="D48" s="126"/>
    </row>
    <row r="49" spans="1:4" ht="15" customHeight="1" x14ac:dyDescent="0.15">
      <c r="A49" s="125" t="s">
        <v>389</v>
      </c>
      <c r="B49" s="126" t="s">
        <v>28</v>
      </c>
      <c r="C49" s="126" t="s">
        <v>391</v>
      </c>
      <c r="D49" s="126"/>
    </row>
    <row r="50" spans="1:4" ht="15" customHeight="1" x14ac:dyDescent="0.15">
      <c r="A50" s="125" t="s">
        <v>389</v>
      </c>
      <c r="B50" s="126" t="s">
        <v>28</v>
      </c>
      <c r="C50" s="126" t="s">
        <v>392</v>
      </c>
      <c r="D50" s="126"/>
    </row>
    <row r="51" spans="1:4" ht="15" customHeight="1" x14ac:dyDescent="0.15">
      <c r="A51" s="125" t="s">
        <v>389</v>
      </c>
      <c r="B51" s="126" t="s">
        <v>28</v>
      </c>
      <c r="C51" s="126" t="s">
        <v>393</v>
      </c>
      <c r="D51" s="126"/>
    </row>
    <row r="52" spans="1:4" ht="15" customHeight="1" x14ac:dyDescent="0.15">
      <c r="A52" s="125" t="s">
        <v>389</v>
      </c>
      <c r="B52" s="126" t="s">
        <v>28</v>
      </c>
      <c r="C52" s="126" t="s">
        <v>394</v>
      </c>
      <c r="D52" s="126"/>
    </row>
    <row r="53" spans="1:4" ht="15" customHeight="1" x14ac:dyDescent="0.15">
      <c r="A53" s="125" t="s">
        <v>389</v>
      </c>
      <c r="B53" s="126" t="s">
        <v>28</v>
      </c>
      <c r="C53" s="126" t="s">
        <v>395</v>
      </c>
      <c r="D53" s="126"/>
    </row>
    <row r="54" spans="1:4" ht="15" customHeight="1" x14ac:dyDescent="0.15">
      <c r="A54" s="125" t="s">
        <v>389</v>
      </c>
      <c r="B54" s="126" t="s">
        <v>28</v>
      </c>
      <c r="C54" s="126" t="s">
        <v>396</v>
      </c>
      <c r="D54" s="126" t="s">
        <v>397</v>
      </c>
    </row>
    <row r="55" spans="1:4" ht="15" customHeight="1" x14ac:dyDescent="0.15">
      <c r="A55" s="125" t="s">
        <v>398</v>
      </c>
      <c r="B55" s="126" t="s">
        <v>28</v>
      </c>
      <c r="C55" s="126" t="s">
        <v>399</v>
      </c>
      <c r="D55" s="126"/>
    </row>
    <row r="56" spans="1:4" ht="15" customHeight="1" x14ac:dyDescent="0.15">
      <c r="A56" s="125" t="s">
        <v>398</v>
      </c>
      <c r="B56" s="126" t="s">
        <v>28</v>
      </c>
      <c r="C56" s="126" t="s">
        <v>400</v>
      </c>
      <c r="D56" s="126"/>
    </row>
    <row r="57" spans="1:4" ht="15" customHeight="1" x14ac:dyDescent="0.15">
      <c r="A57" s="125" t="s">
        <v>401</v>
      </c>
      <c r="B57" s="126" t="s">
        <v>28</v>
      </c>
      <c r="C57" s="126" t="s">
        <v>402</v>
      </c>
      <c r="D57" s="126"/>
    </row>
    <row r="58" spans="1:4" ht="15" customHeight="1" x14ac:dyDescent="0.15">
      <c r="A58" s="125" t="s">
        <v>401</v>
      </c>
      <c r="B58" s="126" t="s">
        <v>28</v>
      </c>
      <c r="C58" s="126" t="s">
        <v>403</v>
      </c>
      <c r="D58" s="126"/>
    </row>
    <row r="59" spans="1:4" ht="15" customHeight="1" x14ac:dyDescent="0.15">
      <c r="A59" s="125" t="s">
        <v>401</v>
      </c>
      <c r="B59" s="126" t="s">
        <v>28</v>
      </c>
      <c r="C59" s="127" t="s">
        <v>404</v>
      </c>
      <c r="D59" s="126"/>
    </row>
    <row r="60" spans="1:4" ht="15" customHeight="1" x14ac:dyDescent="0.15">
      <c r="A60" s="125" t="s">
        <v>401</v>
      </c>
      <c r="B60" s="126" t="s">
        <v>28</v>
      </c>
      <c r="C60" s="127" t="s">
        <v>405</v>
      </c>
      <c r="D60" s="126"/>
    </row>
    <row r="61" spans="1:4" ht="15" customHeight="1" x14ac:dyDescent="0.15">
      <c r="A61" s="125" t="s">
        <v>406</v>
      </c>
      <c r="B61" s="126" t="s">
        <v>29</v>
      </c>
      <c r="C61" s="126" t="s">
        <v>407</v>
      </c>
      <c r="D61" s="126"/>
    </row>
    <row r="62" spans="1:4" ht="15" customHeight="1" x14ac:dyDescent="0.15">
      <c r="A62" s="125" t="s">
        <v>406</v>
      </c>
      <c r="B62" s="126" t="s">
        <v>29</v>
      </c>
      <c r="C62" s="126" t="s">
        <v>408</v>
      </c>
      <c r="D62" s="126" t="s">
        <v>409</v>
      </c>
    </row>
    <row r="63" spans="1:4" ht="15" customHeight="1" x14ac:dyDescent="0.15">
      <c r="A63" s="125" t="s">
        <v>410</v>
      </c>
      <c r="B63" s="126" t="s">
        <v>411</v>
      </c>
      <c r="C63" s="126" t="s">
        <v>412</v>
      </c>
      <c r="D63" s="126" t="s">
        <v>413</v>
      </c>
    </row>
    <row r="64" spans="1:4" ht="15" customHeight="1" x14ac:dyDescent="0.15">
      <c r="A64" s="125" t="s">
        <v>410</v>
      </c>
      <c r="B64" s="126" t="s">
        <v>411</v>
      </c>
      <c r="C64" s="126" t="s">
        <v>414</v>
      </c>
      <c r="D64" s="126" t="s">
        <v>415</v>
      </c>
    </row>
    <row r="65" spans="1:4" ht="15" customHeight="1" x14ac:dyDescent="0.15">
      <c r="A65" s="125" t="s">
        <v>410</v>
      </c>
      <c r="B65" s="126" t="s">
        <v>411</v>
      </c>
      <c r="C65" s="126" t="s">
        <v>416</v>
      </c>
      <c r="D65" s="126" t="s">
        <v>413</v>
      </c>
    </row>
    <row r="66" spans="1:4" ht="15" customHeight="1" x14ac:dyDescent="0.15">
      <c r="A66" s="125" t="s">
        <v>410</v>
      </c>
      <c r="B66" s="126" t="s">
        <v>411</v>
      </c>
      <c r="C66" s="126" t="s">
        <v>417</v>
      </c>
      <c r="D66" s="126" t="s">
        <v>413</v>
      </c>
    </row>
    <row r="67" spans="1:4" ht="15" customHeight="1" x14ac:dyDescent="0.15">
      <c r="A67" s="125" t="s">
        <v>418</v>
      </c>
      <c r="B67" s="126" t="s">
        <v>411</v>
      </c>
      <c r="C67" s="126" t="s">
        <v>419</v>
      </c>
      <c r="D67" s="126" t="s">
        <v>413</v>
      </c>
    </row>
    <row r="68" spans="1:4" ht="15" customHeight="1" x14ac:dyDescent="0.15">
      <c r="A68" s="125" t="s">
        <v>418</v>
      </c>
      <c r="B68" s="126" t="s">
        <v>411</v>
      </c>
      <c r="C68" s="126" t="s">
        <v>420</v>
      </c>
      <c r="D68" s="126" t="s">
        <v>415</v>
      </c>
    </row>
    <row r="69" spans="1:4" ht="15" customHeight="1" x14ac:dyDescent="0.15">
      <c r="A69" s="125" t="s">
        <v>418</v>
      </c>
      <c r="B69" s="126" t="s">
        <v>411</v>
      </c>
      <c r="C69" s="126" t="s">
        <v>421</v>
      </c>
      <c r="D69" s="126" t="s">
        <v>415</v>
      </c>
    </row>
    <row r="70" spans="1:4" ht="15" customHeight="1" x14ac:dyDescent="0.15">
      <c r="A70" s="125" t="s">
        <v>418</v>
      </c>
      <c r="B70" s="126" t="s">
        <v>411</v>
      </c>
      <c r="C70" s="126" t="s">
        <v>422</v>
      </c>
      <c r="D70" s="126" t="s">
        <v>413</v>
      </c>
    </row>
    <row r="71" spans="1:4" ht="15" customHeight="1" x14ac:dyDescent="0.15">
      <c r="A71" s="125" t="s">
        <v>423</v>
      </c>
      <c r="B71" s="126" t="s">
        <v>424</v>
      </c>
      <c r="C71" s="126" t="s">
        <v>425</v>
      </c>
      <c r="D71" s="126"/>
    </row>
    <row r="72" spans="1:4" ht="15" customHeight="1" x14ac:dyDescent="0.15">
      <c r="A72" s="125" t="s">
        <v>423</v>
      </c>
      <c r="B72" s="126" t="s">
        <v>424</v>
      </c>
      <c r="C72" s="126" t="s">
        <v>426</v>
      </c>
      <c r="D72" s="126"/>
    </row>
    <row r="73" spans="1:4" ht="15" customHeight="1" x14ac:dyDescent="0.15">
      <c r="A73" s="125" t="s">
        <v>423</v>
      </c>
      <c r="B73" s="126" t="s">
        <v>424</v>
      </c>
      <c r="C73" s="126" t="s">
        <v>427</v>
      </c>
      <c r="D73" s="126"/>
    </row>
    <row r="74" spans="1:4" ht="15" customHeight="1" x14ac:dyDescent="0.15">
      <c r="A74" s="125" t="s">
        <v>423</v>
      </c>
      <c r="B74" s="126" t="s">
        <v>424</v>
      </c>
      <c r="C74" s="126" t="s">
        <v>428</v>
      </c>
      <c r="D74" s="126"/>
    </row>
    <row r="75" spans="1:4" ht="15" customHeight="1" x14ac:dyDescent="0.15">
      <c r="A75" s="125" t="s">
        <v>423</v>
      </c>
      <c r="B75" s="126" t="s">
        <v>424</v>
      </c>
      <c r="C75" s="126" t="s">
        <v>429</v>
      </c>
      <c r="D75" s="126"/>
    </row>
    <row r="76" spans="1:4" ht="15" customHeight="1" x14ac:dyDescent="0.15">
      <c r="A76" s="125" t="s">
        <v>430</v>
      </c>
      <c r="B76" s="126" t="s">
        <v>424</v>
      </c>
      <c r="C76" s="126" t="s">
        <v>431</v>
      </c>
      <c r="D76" s="126"/>
    </row>
    <row r="77" spans="1:4" ht="15" customHeight="1" x14ac:dyDescent="0.15">
      <c r="A77" s="125" t="s">
        <v>430</v>
      </c>
      <c r="B77" s="126" t="s">
        <v>424</v>
      </c>
      <c r="C77" s="126" t="s">
        <v>432</v>
      </c>
      <c r="D77" s="126"/>
    </row>
    <row r="78" spans="1:4" ht="15" customHeight="1" x14ac:dyDescent="0.15">
      <c r="A78" s="125" t="s">
        <v>430</v>
      </c>
      <c r="B78" s="126" t="s">
        <v>424</v>
      </c>
      <c r="C78" s="126" t="s">
        <v>433</v>
      </c>
      <c r="D78" s="126"/>
    </row>
    <row r="79" spans="1:4" ht="15" customHeight="1" x14ac:dyDescent="0.15">
      <c r="A79" s="125" t="s">
        <v>430</v>
      </c>
      <c r="B79" s="126" t="s">
        <v>424</v>
      </c>
      <c r="C79" s="126" t="s">
        <v>434</v>
      </c>
      <c r="D79" s="126"/>
    </row>
    <row r="80" spans="1:4" ht="15" customHeight="1" x14ac:dyDescent="0.15">
      <c r="A80" s="125" t="s">
        <v>430</v>
      </c>
      <c r="B80" s="126" t="s">
        <v>424</v>
      </c>
      <c r="C80" s="126" t="s">
        <v>435</v>
      </c>
      <c r="D80" s="126"/>
    </row>
    <row r="81" spans="1:4" ht="15" customHeight="1" x14ac:dyDescent="0.15">
      <c r="A81" s="125" t="s">
        <v>430</v>
      </c>
      <c r="B81" s="126" t="s">
        <v>424</v>
      </c>
      <c r="C81" s="126" t="s">
        <v>436</v>
      </c>
      <c r="D81" s="126"/>
    </row>
    <row r="82" spans="1:4" ht="15" customHeight="1" x14ac:dyDescent="0.15">
      <c r="A82" s="125" t="s">
        <v>430</v>
      </c>
      <c r="B82" s="126" t="s">
        <v>424</v>
      </c>
      <c r="C82" s="126" t="s">
        <v>437</v>
      </c>
      <c r="D82" s="126"/>
    </row>
    <row r="83" spans="1:4" ht="15" customHeight="1" x14ac:dyDescent="0.15">
      <c r="A83" s="125" t="s">
        <v>430</v>
      </c>
      <c r="B83" s="126" t="s">
        <v>424</v>
      </c>
      <c r="C83" s="126" t="s">
        <v>438</v>
      </c>
      <c r="D83" s="126"/>
    </row>
    <row r="84" spans="1:4" ht="15" customHeight="1" x14ac:dyDescent="0.15">
      <c r="A84" s="125" t="s">
        <v>430</v>
      </c>
      <c r="B84" s="126" t="s">
        <v>424</v>
      </c>
      <c r="C84" s="126" t="s">
        <v>439</v>
      </c>
      <c r="D84" s="126"/>
    </row>
    <row r="85" spans="1:4" ht="15" customHeight="1" x14ac:dyDescent="0.15">
      <c r="A85" s="125" t="s">
        <v>440</v>
      </c>
      <c r="B85" s="126" t="s">
        <v>424</v>
      </c>
      <c r="C85" s="126" t="s">
        <v>441</v>
      </c>
      <c r="D85" s="126"/>
    </row>
    <row r="86" spans="1:4" ht="15" customHeight="1" x14ac:dyDescent="0.15">
      <c r="A86" s="125" t="s">
        <v>442</v>
      </c>
      <c r="B86" s="126" t="s">
        <v>424</v>
      </c>
      <c r="C86" s="126" t="s">
        <v>443</v>
      </c>
      <c r="D86" s="126"/>
    </row>
    <row r="87" spans="1:4" ht="15" customHeight="1" x14ac:dyDescent="0.15">
      <c r="A87" s="125" t="s">
        <v>442</v>
      </c>
      <c r="B87" s="126" t="s">
        <v>424</v>
      </c>
      <c r="C87" s="127" t="s">
        <v>444</v>
      </c>
      <c r="D87" s="126"/>
    </row>
    <row r="88" spans="1:4" ht="15" customHeight="1" x14ac:dyDescent="0.15">
      <c r="A88" s="125" t="s">
        <v>445</v>
      </c>
      <c r="B88" s="126" t="s">
        <v>86</v>
      </c>
      <c r="C88" s="126" t="s">
        <v>446</v>
      </c>
      <c r="D88" s="126" t="s">
        <v>337</v>
      </c>
    </row>
    <row r="89" spans="1:4" ht="15" customHeight="1" x14ac:dyDescent="0.15">
      <c r="A89" s="125" t="s">
        <v>445</v>
      </c>
      <c r="B89" s="126" t="s">
        <v>86</v>
      </c>
      <c r="C89" s="126" t="s">
        <v>447</v>
      </c>
      <c r="D89" s="126" t="s">
        <v>448</v>
      </c>
    </row>
    <row r="90" spans="1:4" ht="15" customHeight="1" x14ac:dyDescent="0.15">
      <c r="A90" s="125" t="s">
        <v>445</v>
      </c>
      <c r="B90" s="126" t="s">
        <v>86</v>
      </c>
      <c r="C90" s="126" t="s">
        <v>449</v>
      </c>
      <c r="D90" s="126" t="s">
        <v>450</v>
      </c>
    </row>
    <row r="91" spans="1:4" ht="15" customHeight="1" x14ac:dyDescent="0.15">
      <c r="A91" s="125" t="s">
        <v>445</v>
      </c>
      <c r="B91" s="126" t="s">
        <v>86</v>
      </c>
      <c r="C91" s="127" t="s">
        <v>451</v>
      </c>
      <c r="D91" s="126" t="s">
        <v>337</v>
      </c>
    </row>
    <row r="92" spans="1:4" ht="15" customHeight="1" x14ac:dyDescent="0.15">
      <c r="A92" s="125" t="s">
        <v>445</v>
      </c>
      <c r="B92" s="126" t="s">
        <v>86</v>
      </c>
      <c r="C92" s="126" t="s">
        <v>452</v>
      </c>
      <c r="D92" s="126"/>
    </row>
    <row r="93" spans="1:4" ht="15" customHeight="1" x14ac:dyDescent="0.15">
      <c r="A93" s="125" t="s">
        <v>453</v>
      </c>
      <c r="B93" s="126" t="s">
        <v>33</v>
      </c>
      <c r="C93" s="126" t="s">
        <v>454</v>
      </c>
      <c r="D93" s="126"/>
    </row>
    <row r="94" spans="1:4" ht="15" customHeight="1" x14ac:dyDescent="0.15">
      <c r="A94" s="125" t="s">
        <v>455</v>
      </c>
      <c r="B94" s="126" t="s">
        <v>33</v>
      </c>
      <c r="C94" s="126" t="s">
        <v>456</v>
      </c>
      <c r="D94" s="126"/>
    </row>
    <row r="95" spans="1:4" ht="15" customHeight="1" x14ac:dyDescent="0.15">
      <c r="A95" s="125" t="s">
        <v>455</v>
      </c>
      <c r="B95" s="126" t="s">
        <v>33</v>
      </c>
      <c r="C95" s="126" t="s">
        <v>457</v>
      </c>
      <c r="D95" s="126" t="s">
        <v>458</v>
      </c>
    </row>
    <row r="96" spans="1:4" ht="15" customHeight="1" x14ac:dyDescent="0.15">
      <c r="A96" s="125" t="s">
        <v>455</v>
      </c>
      <c r="B96" s="126" t="s">
        <v>33</v>
      </c>
      <c r="C96" s="126" t="s">
        <v>459</v>
      </c>
      <c r="D96" s="126"/>
    </row>
    <row r="97" spans="1:4" ht="15" customHeight="1" x14ac:dyDescent="0.15">
      <c r="A97" s="125" t="s">
        <v>460</v>
      </c>
      <c r="B97" s="126" t="s">
        <v>461</v>
      </c>
      <c r="C97" s="126" t="s">
        <v>462</v>
      </c>
      <c r="D97" s="126"/>
    </row>
    <row r="98" spans="1:4" ht="15" customHeight="1" x14ac:dyDescent="0.15">
      <c r="A98" s="125" t="s">
        <v>463</v>
      </c>
      <c r="B98" s="126" t="s">
        <v>461</v>
      </c>
      <c r="C98" s="126" t="s">
        <v>464</v>
      </c>
      <c r="D98" s="126"/>
    </row>
    <row r="99" spans="1:4" ht="15" customHeight="1" x14ac:dyDescent="0.15">
      <c r="A99" s="125" t="s">
        <v>465</v>
      </c>
      <c r="B99" s="126" t="s">
        <v>91</v>
      </c>
      <c r="C99" s="126" t="s">
        <v>466</v>
      </c>
      <c r="D99" s="126" t="s">
        <v>467</v>
      </c>
    </row>
    <row r="100" spans="1:4" ht="15" customHeight="1" x14ac:dyDescent="0.15">
      <c r="A100" s="125" t="s">
        <v>468</v>
      </c>
      <c r="B100" s="126" t="s">
        <v>91</v>
      </c>
      <c r="C100" s="126" t="s">
        <v>469</v>
      </c>
      <c r="D100" s="126"/>
    </row>
    <row r="101" spans="1:4" ht="15" customHeight="1" x14ac:dyDescent="0.15">
      <c r="A101" s="125" t="s">
        <v>468</v>
      </c>
      <c r="B101" s="126" t="s">
        <v>91</v>
      </c>
      <c r="C101" s="126" t="s">
        <v>470</v>
      </c>
      <c r="D101" s="126" t="s">
        <v>471</v>
      </c>
    </row>
    <row r="102" spans="1:4" ht="15" customHeight="1" x14ac:dyDescent="0.15">
      <c r="A102" s="125" t="s">
        <v>468</v>
      </c>
      <c r="B102" s="126" t="s">
        <v>91</v>
      </c>
      <c r="C102" s="126" t="s">
        <v>472</v>
      </c>
      <c r="D102" s="126"/>
    </row>
    <row r="103" spans="1:4" ht="15" customHeight="1" x14ac:dyDescent="0.15">
      <c r="A103" s="128" t="s">
        <v>473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firstPageNumber="13" orientation="portrait" useFirstPageNumber="1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1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1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1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1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1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1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1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1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1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1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1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1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1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1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1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1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1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1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1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1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7:D7"/>
    <mergeCell ref="C8:D8"/>
    <mergeCell ref="C9:D9"/>
    <mergeCell ref="C10:D10"/>
    <mergeCell ref="C11:D11"/>
    <mergeCell ref="C15:D15"/>
    <mergeCell ref="C16:D16"/>
    <mergeCell ref="C17:D17"/>
    <mergeCell ref="C12:D12"/>
    <mergeCell ref="C13:D13"/>
    <mergeCell ref="C14:D14"/>
    <mergeCell ref="K2:X2"/>
    <mergeCell ref="E1:H2"/>
    <mergeCell ref="I1:X1"/>
    <mergeCell ref="A1:B4"/>
    <mergeCell ref="A25:B25"/>
    <mergeCell ref="C6:D6"/>
    <mergeCell ref="C25:D25"/>
    <mergeCell ref="C18:D18"/>
    <mergeCell ref="C19:D19"/>
    <mergeCell ref="C24:D24"/>
    <mergeCell ref="C20:D20"/>
    <mergeCell ref="C21:D21"/>
    <mergeCell ref="C22:D22"/>
    <mergeCell ref="C23:D23"/>
    <mergeCell ref="C1:D4"/>
    <mergeCell ref="C5:D5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2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2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2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2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2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2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2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2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2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2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2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2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2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2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2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2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2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2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2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2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5:D5"/>
    <mergeCell ref="A1:B4"/>
    <mergeCell ref="C1:D4"/>
    <mergeCell ref="E1:H2"/>
    <mergeCell ref="I1:X1"/>
    <mergeCell ref="K2:X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A25:B25"/>
    <mergeCell ref="C25:D25"/>
    <mergeCell ref="C18:D18"/>
    <mergeCell ref="C19:D19"/>
    <mergeCell ref="C20:D20"/>
    <mergeCell ref="C21:D21"/>
    <mergeCell ref="C22:D22"/>
    <mergeCell ref="C23:D23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3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3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3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3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3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3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3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3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3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3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3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3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3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3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3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3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3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3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3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3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5:D5"/>
    <mergeCell ref="A1:B4"/>
    <mergeCell ref="C1:D4"/>
    <mergeCell ref="E1:H2"/>
    <mergeCell ref="I1:X1"/>
    <mergeCell ref="K2:X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A25:B25"/>
    <mergeCell ref="C25:D25"/>
    <mergeCell ref="C18:D18"/>
    <mergeCell ref="C19:D19"/>
    <mergeCell ref="C20:D20"/>
    <mergeCell ref="C21:D21"/>
    <mergeCell ref="C22:D22"/>
    <mergeCell ref="C23:D23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&amp;C平成27年1月分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4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4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4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4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4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4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4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4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4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4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4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4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4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4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4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4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4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4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4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4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5:D5"/>
    <mergeCell ref="A1:B4"/>
    <mergeCell ref="C1:D4"/>
    <mergeCell ref="E1:H2"/>
    <mergeCell ref="I1:X1"/>
    <mergeCell ref="K2:X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A25:B25"/>
    <mergeCell ref="C25:D25"/>
    <mergeCell ref="C18:D18"/>
    <mergeCell ref="C19:D19"/>
    <mergeCell ref="C20:D20"/>
    <mergeCell ref="C21:D21"/>
    <mergeCell ref="C22:D22"/>
    <mergeCell ref="C23:D23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5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5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5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5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5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5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5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5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5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5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5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5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5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5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5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5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5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5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5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5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5:D5"/>
    <mergeCell ref="A1:B4"/>
    <mergeCell ref="C1:D4"/>
    <mergeCell ref="E1:H2"/>
    <mergeCell ref="I1:X1"/>
    <mergeCell ref="K2:X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A25:B25"/>
    <mergeCell ref="C25:D25"/>
    <mergeCell ref="C18:D18"/>
    <mergeCell ref="C19:D19"/>
    <mergeCell ref="C20:D20"/>
    <mergeCell ref="C21:D21"/>
    <mergeCell ref="C22:D22"/>
    <mergeCell ref="C23:D23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6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6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6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6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6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6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6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6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6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6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6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6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6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6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6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6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6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6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6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6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5:D5"/>
    <mergeCell ref="A1:B4"/>
    <mergeCell ref="C1:D4"/>
    <mergeCell ref="E1:H2"/>
    <mergeCell ref="I1:X1"/>
    <mergeCell ref="K2:X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A25:B25"/>
    <mergeCell ref="C25:D25"/>
    <mergeCell ref="C18:D18"/>
    <mergeCell ref="C19:D19"/>
    <mergeCell ref="C20:D20"/>
    <mergeCell ref="C21:D21"/>
    <mergeCell ref="C22:D22"/>
    <mergeCell ref="C23:D23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7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7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7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7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7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7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7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7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7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7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7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7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7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7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7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7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7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7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7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7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5:D5"/>
    <mergeCell ref="A1:B4"/>
    <mergeCell ref="C1:D4"/>
    <mergeCell ref="E1:H2"/>
    <mergeCell ref="I1:X1"/>
    <mergeCell ref="K2:X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A25:B25"/>
    <mergeCell ref="C25:D25"/>
    <mergeCell ref="C18:D18"/>
    <mergeCell ref="C19:D19"/>
    <mergeCell ref="C20:D20"/>
    <mergeCell ref="C21:D21"/>
    <mergeCell ref="C22:D22"/>
    <mergeCell ref="C23:D23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8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8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8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8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8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8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8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8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8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8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8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8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8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8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8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8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8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8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8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8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5:D5"/>
    <mergeCell ref="A1:B4"/>
    <mergeCell ref="C1:D4"/>
    <mergeCell ref="E1:H2"/>
    <mergeCell ref="I1:X1"/>
    <mergeCell ref="K2:X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A25:B25"/>
    <mergeCell ref="C25:D25"/>
    <mergeCell ref="C18:D18"/>
    <mergeCell ref="C19:D19"/>
    <mergeCell ref="C20:D20"/>
    <mergeCell ref="C21:D21"/>
    <mergeCell ref="C22:D22"/>
    <mergeCell ref="C23:D23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9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9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9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9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9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9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9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9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9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9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9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9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9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9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9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9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9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9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9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9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5:D5"/>
    <mergeCell ref="A1:B4"/>
    <mergeCell ref="C1:D4"/>
    <mergeCell ref="E1:H2"/>
    <mergeCell ref="I1:X1"/>
    <mergeCell ref="K2:X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A25:B25"/>
    <mergeCell ref="C25:D25"/>
    <mergeCell ref="C18:D18"/>
    <mergeCell ref="C19:D19"/>
    <mergeCell ref="C20:D20"/>
    <mergeCell ref="C21:D21"/>
    <mergeCell ref="C22:D22"/>
    <mergeCell ref="C23:D23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10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10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10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10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10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10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10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10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10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10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10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10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10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10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10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10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10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10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10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10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5:D5"/>
    <mergeCell ref="A1:B4"/>
    <mergeCell ref="C1:D4"/>
    <mergeCell ref="E1:H2"/>
    <mergeCell ref="I1:X1"/>
    <mergeCell ref="K2:X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A25:B25"/>
    <mergeCell ref="C25:D25"/>
    <mergeCell ref="C18:D18"/>
    <mergeCell ref="C19:D19"/>
    <mergeCell ref="C20:D20"/>
    <mergeCell ref="C21:D21"/>
    <mergeCell ref="C22:D22"/>
    <mergeCell ref="C23:D23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11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11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11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11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11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11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11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11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11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11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11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11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11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11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11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11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11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11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11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11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5:D5"/>
    <mergeCell ref="A1:B4"/>
    <mergeCell ref="C1:D4"/>
    <mergeCell ref="E1:H2"/>
    <mergeCell ref="I1:X1"/>
    <mergeCell ref="K2:X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A25:B25"/>
    <mergeCell ref="C25:D25"/>
    <mergeCell ref="C18:D18"/>
    <mergeCell ref="C19:D19"/>
    <mergeCell ref="C20:D20"/>
    <mergeCell ref="C21:D21"/>
    <mergeCell ref="C22:D22"/>
    <mergeCell ref="C23:D23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27"/>
  <sheetViews>
    <sheetView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2" width="7.25" customWidth="1"/>
    <col min="3" max="4" width="7.125" customWidth="1"/>
    <col min="5" max="24" width="7.25" customWidth="1"/>
  </cols>
  <sheetData>
    <row r="1" spans="1:24" x14ac:dyDescent="0.15">
      <c r="A1" s="324" t="s">
        <v>42</v>
      </c>
      <c r="B1" s="319"/>
      <c r="C1" s="336" t="s">
        <v>0</v>
      </c>
      <c r="D1" s="320"/>
      <c r="E1" s="319" t="s">
        <v>1</v>
      </c>
      <c r="F1" s="319"/>
      <c r="G1" s="319"/>
      <c r="H1" s="320"/>
      <c r="I1" s="319" t="s">
        <v>2</v>
      </c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3"/>
    </row>
    <row r="2" spans="1:24" x14ac:dyDescent="0.15">
      <c r="A2" s="325"/>
      <c r="B2" s="326"/>
      <c r="C2" s="337"/>
      <c r="D2" s="338"/>
      <c r="E2" s="321"/>
      <c r="F2" s="321"/>
      <c r="G2" s="321"/>
      <c r="H2" s="322"/>
      <c r="I2" s="3"/>
      <c r="J2" s="3"/>
      <c r="K2" s="317" t="s">
        <v>3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8"/>
    </row>
    <row r="3" spans="1:24" x14ac:dyDescent="0.15">
      <c r="A3" s="325"/>
      <c r="B3" s="326"/>
      <c r="C3" s="337"/>
      <c r="D3" s="338"/>
      <c r="E3" s="4" t="s">
        <v>4</v>
      </c>
      <c r="F3" s="5" t="s">
        <v>5</v>
      </c>
      <c r="G3" s="4" t="s">
        <v>34</v>
      </c>
      <c r="H3" s="6" t="s">
        <v>35</v>
      </c>
      <c r="I3" s="4" t="s">
        <v>6</v>
      </c>
      <c r="J3" s="5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5" t="s">
        <v>18</v>
      </c>
      <c r="V3" s="5" t="s">
        <v>43</v>
      </c>
      <c r="W3" s="5" t="s">
        <v>37</v>
      </c>
      <c r="X3" s="8" t="s">
        <v>39</v>
      </c>
    </row>
    <row r="4" spans="1:24" ht="22.5" x14ac:dyDescent="0.15">
      <c r="A4" s="327"/>
      <c r="B4" s="321"/>
      <c r="C4" s="339"/>
      <c r="D4" s="322"/>
      <c r="E4" s="17" t="s">
        <v>19</v>
      </c>
      <c r="F4" s="18" t="s">
        <v>20</v>
      </c>
      <c r="G4" s="17" t="s">
        <v>40</v>
      </c>
      <c r="H4" s="19" t="s">
        <v>36</v>
      </c>
      <c r="I4" s="9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32</v>
      </c>
      <c r="U4" s="20" t="s">
        <v>33</v>
      </c>
      <c r="V4" s="20" t="s">
        <v>44</v>
      </c>
      <c r="W4" s="18" t="s">
        <v>38</v>
      </c>
      <c r="X4" s="21" t="s">
        <v>36</v>
      </c>
    </row>
    <row r="5" spans="1:24" ht="30" customHeight="1" x14ac:dyDescent="0.15">
      <c r="A5" s="11">
        <v>12</v>
      </c>
      <c r="B5" s="1"/>
      <c r="C5" s="330"/>
      <c r="D5" s="333"/>
      <c r="E5" s="22"/>
      <c r="F5" s="23"/>
      <c r="G5" s="22"/>
      <c r="H5" s="24" t="str">
        <f>IF((SUM(E5:G5))&lt;=0,"",SUM(E5:G5))</f>
        <v/>
      </c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3"/>
      <c r="X5" s="28" t="str">
        <f>IF((SUM(I5:W5))&lt;=0,"",SUM(I5:W5))</f>
        <v/>
      </c>
    </row>
    <row r="6" spans="1:24" ht="30" customHeight="1" x14ac:dyDescent="0.15">
      <c r="A6" s="11">
        <f t="shared" ref="A6:A14" si="0">$A$5</f>
        <v>12</v>
      </c>
      <c r="B6" s="1"/>
      <c r="C6" s="330"/>
      <c r="D6" s="331"/>
      <c r="E6" s="22"/>
      <c r="F6" s="23"/>
      <c r="G6" s="22"/>
      <c r="H6" s="24" t="str">
        <f t="shared" ref="H6:H24" si="1">IF((SUM(E6:G6))&lt;=0,"",SUM(E6:G6))</f>
        <v/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3"/>
      <c r="X6" s="28" t="str">
        <f t="shared" ref="X6:X24" si="2">IF((SUM(I6:W6))&lt;=0,"",SUM(I6:W6))</f>
        <v/>
      </c>
    </row>
    <row r="7" spans="1:24" ht="30" customHeight="1" x14ac:dyDescent="0.15">
      <c r="A7" s="11">
        <f t="shared" si="0"/>
        <v>12</v>
      </c>
      <c r="B7" s="1"/>
      <c r="C7" s="330"/>
      <c r="D7" s="331"/>
      <c r="E7" s="22"/>
      <c r="F7" s="23"/>
      <c r="G7" s="22"/>
      <c r="H7" s="24" t="str">
        <f t="shared" si="1"/>
        <v/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3"/>
      <c r="X7" s="28" t="str">
        <f t="shared" si="2"/>
        <v/>
      </c>
    </row>
    <row r="8" spans="1:24" ht="30" customHeight="1" x14ac:dyDescent="0.15">
      <c r="A8" s="11">
        <f t="shared" si="0"/>
        <v>12</v>
      </c>
      <c r="B8" s="1"/>
      <c r="C8" s="330"/>
      <c r="D8" s="331"/>
      <c r="E8" s="22"/>
      <c r="F8" s="23"/>
      <c r="G8" s="22"/>
      <c r="H8" s="24" t="str">
        <f t="shared" si="1"/>
        <v/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3"/>
      <c r="X8" s="28" t="str">
        <f t="shared" si="2"/>
        <v/>
      </c>
    </row>
    <row r="9" spans="1:24" ht="30" customHeight="1" x14ac:dyDescent="0.15">
      <c r="A9" s="11">
        <f t="shared" si="0"/>
        <v>12</v>
      </c>
      <c r="B9" s="1"/>
      <c r="C9" s="330"/>
      <c r="D9" s="331"/>
      <c r="E9" s="22"/>
      <c r="F9" s="23"/>
      <c r="G9" s="22"/>
      <c r="H9" s="24" t="str">
        <f t="shared" si="1"/>
        <v/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3"/>
      <c r="X9" s="28" t="str">
        <f t="shared" si="2"/>
        <v/>
      </c>
    </row>
    <row r="10" spans="1:24" ht="30" customHeight="1" x14ac:dyDescent="0.15">
      <c r="A10" s="11">
        <f t="shared" si="0"/>
        <v>12</v>
      </c>
      <c r="B10" s="1"/>
      <c r="C10" s="330"/>
      <c r="D10" s="331"/>
      <c r="E10" s="22"/>
      <c r="F10" s="23"/>
      <c r="G10" s="22"/>
      <c r="H10" s="24" t="str">
        <f t="shared" si="1"/>
        <v/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3"/>
      <c r="X10" s="28" t="str">
        <f t="shared" si="2"/>
        <v/>
      </c>
    </row>
    <row r="11" spans="1:24" ht="30" customHeight="1" x14ac:dyDescent="0.15">
      <c r="A11" s="11">
        <f t="shared" si="0"/>
        <v>12</v>
      </c>
      <c r="B11" s="1"/>
      <c r="C11" s="330"/>
      <c r="D11" s="331"/>
      <c r="E11" s="22"/>
      <c r="F11" s="23"/>
      <c r="G11" s="22"/>
      <c r="H11" s="24" t="str">
        <f t="shared" si="1"/>
        <v/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3"/>
      <c r="X11" s="28" t="str">
        <f t="shared" si="2"/>
        <v/>
      </c>
    </row>
    <row r="12" spans="1:24" ht="30" customHeight="1" x14ac:dyDescent="0.15">
      <c r="A12" s="11">
        <f t="shared" si="0"/>
        <v>12</v>
      </c>
      <c r="B12" s="1"/>
      <c r="C12" s="330"/>
      <c r="D12" s="331"/>
      <c r="E12" s="22"/>
      <c r="F12" s="23"/>
      <c r="G12" s="22"/>
      <c r="H12" s="24" t="str">
        <f t="shared" si="1"/>
        <v/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3"/>
      <c r="X12" s="28" t="str">
        <f t="shared" si="2"/>
        <v/>
      </c>
    </row>
    <row r="13" spans="1:24" ht="30" customHeight="1" x14ac:dyDescent="0.15">
      <c r="A13" s="11">
        <f t="shared" si="0"/>
        <v>12</v>
      </c>
      <c r="B13" s="1"/>
      <c r="C13" s="330"/>
      <c r="D13" s="331"/>
      <c r="E13" s="22"/>
      <c r="F13" s="23"/>
      <c r="G13" s="22"/>
      <c r="H13" s="24" t="str">
        <f t="shared" si="1"/>
        <v/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3"/>
      <c r="X13" s="28" t="str">
        <f t="shared" si="2"/>
        <v/>
      </c>
    </row>
    <row r="14" spans="1:24" ht="30" customHeight="1" x14ac:dyDescent="0.15">
      <c r="A14" s="11">
        <f t="shared" si="0"/>
        <v>12</v>
      </c>
      <c r="B14" s="1"/>
      <c r="C14" s="330"/>
      <c r="D14" s="331"/>
      <c r="E14" s="22"/>
      <c r="F14" s="23"/>
      <c r="G14" s="22"/>
      <c r="H14" s="24" t="str">
        <f t="shared" si="1"/>
        <v/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3"/>
      <c r="X14" s="28" t="str">
        <f t="shared" si="2"/>
        <v/>
      </c>
    </row>
    <row r="15" spans="1:24" ht="30" customHeight="1" x14ac:dyDescent="0.15">
      <c r="A15" s="11">
        <f>$A$5</f>
        <v>12</v>
      </c>
      <c r="B15" s="1"/>
      <c r="C15" s="330"/>
      <c r="D15" s="333"/>
      <c r="E15" s="22"/>
      <c r="F15" s="23"/>
      <c r="G15" s="22"/>
      <c r="H15" s="24" t="str">
        <f t="shared" si="1"/>
        <v/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3"/>
      <c r="X15" s="28" t="str">
        <f t="shared" si="2"/>
        <v/>
      </c>
    </row>
    <row r="16" spans="1:24" ht="30" customHeight="1" x14ac:dyDescent="0.15">
      <c r="A16" s="11">
        <f t="shared" ref="A16:A24" si="3">$A$5</f>
        <v>12</v>
      </c>
      <c r="B16" s="1"/>
      <c r="C16" s="330"/>
      <c r="D16" s="333"/>
      <c r="E16" s="22"/>
      <c r="F16" s="23"/>
      <c r="G16" s="22"/>
      <c r="H16" s="24" t="str">
        <f t="shared" si="1"/>
        <v/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3"/>
      <c r="X16" s="28" t="str">
        <f t="shared" si="2"/>
        <v/>
      </c>
    </row>
    <row r="17" spans="1:25" ht="30" customHeight="1" x14ac:dyDescent="0.15">
      <c r="A17" s="11">
        <f t="shared" si="3"/>
        <v>12</v>
      </c>
      <c r="B17" s="1"/>
      <c r="C17" s="330"/>
      <c r="D17" s="333"/>
      <c r="E17" s="22"/>
      <c r="F17" s="23"/>
      <c r="G17" s="22"/>
      <c r="H17" s="24" t="str">
        <f t="shared" si="1"/>
        <v/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7"/>
      <c r="W17" s="23"/>
      <c r="X17" s="28" t="str">
        <f t="shared" si="2"/>
        <v/>
      </c>
    </row>
    <row r="18" spans="1:25" ht="30" customHeight="1" x14ac:dyDescent="0.15">
      <c r="A18" s="11">
        <f t="shared" si="3"/>
        <v>12</v>
      </c>
      <c r="B18" s="1"/>
      <c r="C18" s="330"/>
      <c r="D18" s="333"/>
      <c r="E18" s="22"/>
      <c r="F18" s="23"/>
      <c r="G18" s="22"/>
      <c r="H18" s="24" t="str">
        <f t="shared" si="1"/>
        <v/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3"/>
      <c r="X18" s="28" t="str">
        <f t="shared" si="2"/>
        <v/>
      </c>
    </row>
    <row r="19" spans="1:25" ht="30" customHeight="1" x14ac:dyDescent="0.15">
      <c r="A19" s="11">
        <f t="shared" si="3"/>
        <v>12</v>
      </c>
      <c r="B19" s="1"/>
      <c r="C19" s="330"/>
      <c r="D19" s="333"/>
      <c r="E19" s="22"/>
      <c r="F19" s="23"/>
      <c r="G19" s="22"/>
      <c r="H19" s="24" t="str">
        <f t="shared" si="1"/>
        <v/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7"/>
      <c r="W19" s="23"/>
      <c r="X19" s="28" t="str">
        <f t="shared" si="2"/>
        <v/>
      </c>
    </row>
    <row r="20" spans="1:25" ht="30" customHeight="1" x14ac:dyDescent="0.15">
      <c r="A20" s="11">
        <f t="shared" si="3"/>
        <v>12</v>
      </c>
      <c r="B20" s="1"/>
      <c r="C20" s="330"/>
      <c r="D20" s="333"/>
      <c r="E20" s="22"/>
      <c r="F20" s="23"/>
      <c r="G20" s="22"/>
      <c r="H20" s="24" t="str">
        <f t="shared" si="1"/>
        <v/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8" t="str">
        <f t="shared" si="2"/>
        <v/>
      </c>
    </row>
    <row r="21" spans="1:25" ht="30" customHeight="1" x14ac:dyDescent="0.15">
      <c r="A21" s="11">
        <f t="shared" si="3"/>
        <v>12</v>
      </c>
      <c r="B21" s="1"/>
      <c r="C21" s="330"/>
      <c r="D21" s="333"/>
      <c r="E21" s="22"/>
      <c r="F21" s="23"/>
      <c r="G21" s="22"/>
      <c r="H21" s="24" t="str">
        <f t="shared" si="1"/>
        <v/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8" t="str">
        <f t="shared" si="2"/>
        <v/>
      </c>
    </row>
    <row r="22" spans="1:25" ht="30" customHeight="1" x14ac:dyDescent="0.15">
      <c r="A22" s="11">
        <f t="shared" si="3"/>
        <v>12</v>
      </c>
      <c r="B22" s="1"/>
      <c r="C22" s="330"/>
      <c r="D22" s="333"/>
      <c r="E22" s="22"/>
      <c r="F22" s="23"/>
      <c r="G22" s="22"/>
      <c r="H22" s="24" t="str">
        <f t="shared" si="1"/>
        <v/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8" t="str">
        <f t="shared" si="2"/>
        <v/>
      </c>
    </row>
    <row r="23" spans="1:25" ht="30" customHeight="1" x14ac:dyDescent="0.15">
      <c r="A23" s="11">
        <f t="shared" si="3"/>
        <v>12</v>
      </c>
      <c r="B23" s="2"/>
      <c r="C23" s="330"/>
      <c r="D23" s="333"/>
      <c r="E23" s="29"/>
      <c r="F23" s="30"/>
      <c r="G23" s="29"/>
      <c r="H23" s="24" t="str">
        <f t="shared" si="1"/>
        <v/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8" t="str">
        <f t="shared" si="2"/>
        <v/>
      </c>
    </row>
    <row r="24" spans="1:25" ht="30" customHeight="1" thickBot="1" x14ac:dyDescent="0.2">
      <c r="A24" s="14">
        <f t="shared" si="3"/>
        <v>12</v>
      </c>
      <c r="B24" s="15"/>
      <c r="C24" s="334"/>
      <c r="D24" s="335"/>
      <c r="E24" s="31"/>
      <c r="F24" s="32"/>
      <c r="G24" s="31"/>
      <c r="H24" s="24" t="str">
        <f t="shared" si="1"/>
        <v/>
      </c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8" t="str">
        <f t="shared" si="2"/>
        <v/>
      </c>
    </row>
    <row r="25" spans="1:25" ht="30" customHeight="1" thickTop="1" thickBot="1" x14ac:dyDescent="0.2">
      <c r="A25" s="328" t="s">
        <v>41</v>
      </c>
      <c r="B25" s="329"/>
      <c r="C25" s="332"/>
      <c r="D25" s="332"/>
      <c r="E25" s="33" t="str">
        <f>IF((SUM(E5:E24))&lt;=0,"",SUM(E5:E24))</f>
        <v/>
      </c>
      <c r="F25" s="33" t="str">
        <f t="shared" ref="F25:X25" si="4">IF((SUM(F5:F24))&lt;=0,"",SUM(F5:F24))</f>
        <v/>
      </c>
      <c r="G25" s="33" t="str">
        <f t="shared" si="4"/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K25" s="33" t="str">
        <f t="shared" si="4"/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3" t="str">
        <f t="shared" si="4"/>
        <v/>
      </c>
      <c r="Q25" s="33" t="str">
        <f t="shared" si="4"/>
        <v/>
      </c>
      <c r="R25" s="33" t="str">
        <f t="shared" si="4"/>
        <v/>
      </c>
      <c r="S25" s="33" t="str">
        <f t="shared" si="4"/>
        <v/>
      </c>
      <c r="T25" s="33" t="str">
        <f t="shared" si="4"/>
        <v/>
      </c>
      <c r="U25" s="33" t="str">
        <f t="shared" si="4"/>
        <v/>
      </c>
      <c r="V25" s="33" t="str">
        <f t="shared" si="4"/>
        <v/>
      </c>
      <c r="W25" s="33" t="str">
        <f t="shared" si="4"/>
        <v/>
      </c>
      <c r="X25" s="33" t="str">
        <f t="shared" si="4"/>
        <v/>
      </c>
      <c r="Y25" s="16"/>
    </row>
    <row r="26" spans="1:25" ht="14.25" thickTop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</row>
  </sheetData>
  <sheetProtection password="CC5A" sheet="1" formatCells="0" formatColumns="0" formatRows="0" insertColumns="0" insertRows="0" insertHyperlinks="0" deleteColumns="0" deleteRows="0" sort="0" autoFilter="0" pivotTables="0"/>
  <mergeCells count="27">
    <mergeCell ref="C5:D5"/>
    <mergeCell ref="A1:B4"/>
    <mergeCell ref="C1:D4"/>
    <mergeCell ref="E1:H2"/>
    <mergeCell ref="I1:X1"/>
    <mergeCell ref="K2:X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A25:B25"/>
    <mergeCell ref="C25:D25"/>
    <mergeCell ref="C18:D18"/>
    <mergeCell ref="C19:D19"/>
    <mergeCell ref="C20:D20"/>
    <mergeCell ref="C21:D21"/>
    <mergeCell ref="C22:D22"/>
    <mergeCell ref="C23:D23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27"/>
  <sheetViews>
    <sheetView view="pageBreakPreview" zoomScale="70" zoomScaleNormal="60" zoomScaleSheetLayoutView="70" workbookViewId="0">
      <pane xSplit="3" ySplit="2" topLeftCell="D3" activePane="bottomRight" state="frozen"/>
      <selection activeCell="B25" sqref="B25"/>
      <selection pane="topRight" activeCell="B25" sqref="B25"/>
      <selection pane="bottomLeft" activeCell="B25" sqref="B25"/>
      <selection pane="bottomRight" activeCell="Q13" sqref="Q13"/>
    </sheetView>
  </sheetViews>
  <sheetFormatPr defaultRowHeight="17.25" x14ac:dyDescent="0.15"/>
  <cols>
    <col min="1" max="1" width="4.375" style="61" customWidth="1"/>
    <col min="2" max="2" width="3.875" style="61" customWidth="1"/>
    <col min="3" max="3" width="15.25" style="61" customWidth="1"/>
    <col min="4" max="4" width="5.25" style="61" customWidth="1"/>
    <col min="5" max="16" width="10" style="61" customWidth="1"/>
    <col min="17" max="17" width="11.625" style="61" customWidth="1"/>
    <col min="18" max="18" width="6.125" style="61" customWidth="1"/>
    <col min="19" max="19" width="9" style="61"/>
    <col min="20" max="20" width="16" style="61" customWidth="1"/>
    <col min="21" max="21" width="9" style="61" hidden="1" customWidth="1"/>
    <col min="22" max="22" width="11.5" style="61" customWidth="1"/>
    <col min="23" max="254" width="9" style="61"/>
    <col min="255" max="255" width="4.375" style="61" customWidth="1"/>
    <col min="256" max="256" width="3.875" style="61" customWidth="1"/>
    <col min="257" max="257" width="15.25" style="61" customWidth="1"/>
    <col min="258" max="258" width="5.25" style="61" customWidth="1"/>
    <col min="259" max="273" width="11.625" style="61" customWidth="1"/>
    <col min="274" max="274" width="6.125" style="61" customWidth="1"/>
    <col min="275" max="275" width="9" style="61"/>
    <col min="276" max="276" width="16" style="61" customWidth="1"/>
    <col min="277" max="277" width="0" style="61" hidden="1" customWidth="1"/>
    <col min="278" max="278" width="11.5" style="61" customWidth="1"/>
    <col min="279" max="510" width="9" style="61"/>
    <col min="511" max="511" width="4.375" style="61" customWidth="1"/>
    <col min="512" max="512" width="3.875" style="61" customWidth="1"/>
    <col min="513" max="513" width="15.25" style="61" customWidth="1"/>
    <col min="514" max="514" width="5.25" style="61" customWidth="1"/>
    <col min="515" max="529" width="11.625" style="61" customWidth="1"/>
    <col min="530" max="530" width="6.125" style="61" customWidth="1"/>
    <col min="531" max="531" width="9" style="61"/>
    <col min="532" max="532" width="16" style="61" customWidth="1"/>
    <col min="533" max="533" width="0" style="61" hidden="1" customWidth="1"/>
    <col min="534" max="534" width="11.5" style="61" customWidth="1"/>
    <col min="535" max="766" width="9" style="61"/>
    <col min="767" max="767" width="4.375" style="61" customWidth="1"/>
    <col min="768" max="768" width="3.875" style="61" customWidth="1"/>
    <col min="769" max="769" width="15.25" style="61" customWidth="1"/>
    <col min="770" max="770" width="5.25" style="61" customWidth="1"/>
    <col min="771" max="785" width="11.625" style="61" customWidth="1"/>
    <col min="786" max="786" width="6.125" style="61" customWidth="1"/>
    <col min="787" max="787" width="9" style="61"/>
    <col min="788" max="788" width="16" style="61" customWidth="1"/>
    <col min="789" max="789" width="0" style="61" hidden="1" customWidth="1"/>
    <col min="790" max="790" width="11.5" style="61" customWidth="1"/>
    <col min="791" max="1022" width="9" style="61"/>
    <col min="1023" max="1023" width="4.375" style="61" customWidth="1"/>
    <col min="1024" max="1024" width="3.875" style="61" customWidth="1"/>
    <col min="1025" max="1025" width="15.25" style="61" customWidth="1"/>
    <col min="1026" max="1026" width="5.25" style="61" customWidth="1"/>
    <col min="1027" max="1041" width="11.625" style="61" customWidth="1"/>
    <col min="1042" max="1042" width="6.125" style="61" customWidth="1"/>
    <col min="1043" max="1043" width="9" style="61"/>
    <col min="1044" max="1044" width="16" style="61" customWidth="1"/>
    <col min="1045" max="1045" width="0" style="61" hidden="1" customWidth="1"/>
    <col min="1046" max="1046" width="11.5" style="61" customWidth="1"/>
    <col min="1047" max="1278" width="9" style="61"/>
    <col min="1279" max="1279" width="4.375" style="61" customWidth="1"/>
    <col min="1280" max="1280" width="3.875" style="61" customWidth="1"/>
    <col min="1281" max="1281" width="15.25" style="61" customWidth="1"/>
    <col min="1282" max="1282" width="5.25" style="61" customWidth="1"/>
    <col min="1283" max="1297" width="11.625" style="61" customWidth="1"/>
    <col min="1298" max="1298" width="6.125" style="61" customWidth="1"/>
    <col min="1299" max="1299" width="9" style="61"/>
    <col min="1300" max="1300" width="16" style="61" customWidth="1"/>
    <col min="1301" max="1301" width="0" style="61" hidden="1" customWidth="1"/>
    <col min="1302" max="1302" width="11.5" style="61" customWidth="1"/>
    <col min="1303" max="1534" width="9" style="61"/>
    <col min="1535" max="1535" width="4.375" style="61" customWidth="1"/>
    <col min="1536" max="1536" width="3.875" style="61" customWidth="1"/>
    <col min="1537" max="1537" width="15.25" style="61" customWidth="1"/>
    <col min="1538" max="1538" width="5.25" style="61" customWidth="1"/>
    <col min="1539" max="1553" width="11.625" style="61" customWidth="1"/>
    <col min="1554" max="1554" width="6.125" style="61" customWidth="1"/>
    <col min="1555" max="1555" width="9" style="61"/>
    <col min="1556" max="1556" width="16" style="61" customWidth="1"/>
    <col min="1557" max="1557" width="0" style="61" hidden="1" customWidth="1"/>
    <col min="1558" max="1558" width="11.5" style="61" customWidth="1"/>
    <col min="1559" max="1790" width="9" style="61"/>
    <col min="1791" max="1791" width="4.375" style="61" customWidth="1"/>
    <col min="1792" max="1792" width="3.875" style="61" customWidth="1"/>
    <col min="1793" max="1793" width="15.25" style="61" customWidth="1"/>
    <col min="1794" max="1794" width="5.25" style="61" customWidth="1"/>
    <col min="1795" max="1809" width="11.625" style="61" customWidth="1"/>
    <col min="1810" max="1810" width="6.125" style="61" customWidth="1"/>
    <col min="1811" max="1811" width="9" style="61"/>
    <col min="1812" max="1812" width="16" style="61" customWidth="1"/>
    <col min="1813" max="1813" width="0" style="61" hidden="1" customWidth="1"/>
    <col min="1814" max="1814" width="11.5" style="61" customWidth="1"/>
    <col min="1815" max="2046" width="9" style="61"/>
    <col min="2047" max="2047" width="4.375" style="61" customWidth="1"/>
    <col min="2048" max="2048" width="3.875" style="61" customWidth="1"/>
    <col min="2049" max="2049" width="15.25" style="61" customWidth="1"/>
    <col min="2050" max="2050" width="5.25" style="61" customWidth="1"/>
    <col min="2051" max="2065" width="11.625" style="61" customWidth="1"/>
    <col min="2066" max="2066" width="6.125" style="61" customWidth="1"/>
    <col min="2067" max="2067" width="9" style="61"/>
    <col min="2068" max="2068" width="16" style="61" customWidth="1"/>
    <col min="2069" max="2069" width="0" style="61" hidden="1" customWidth="1"/>
    <col min="2070" max="2070" width="11.5" style="61" customWidth="1"/>
    <col min="2071" max="2302" width="9" style="61"/>
    <col min="2303" max="2303" width="4.375" style="61" customWidth="1"/>
    <col min="2304" max="2304" width="3.875" style="61" customWidth="1"/>
    <col min="2305" max="2305" width="15.25" style="61" customWidth="1"/>
    <col min="2306" max="2306" width="5.25" style="61" customWidth="1"/>
    <col min="2307" max="2321" width="11.625" style="61" customWidth="1"/>
    <col min="2322" max="2322" width="6.125" style="61" customWidth="1"/>
    <col min="2323" max="2323" width="9" style="61"/>
    <col min="2324" max="2324" width="16" style="61" customWidth="1"/>
    <col min="2325" max="2325" width="0" style="61" hidden="1" customWidth="1"/>
    <col min="2326" max="2326" width="11.5" style="61" customWidth="1"/>
    <col min="2327" max="2558" width="9" style="61"/>
    <col min="2559" max="2559" width="4.375" style="61" customWidth="1"/>
    <col min="2560" max="2560" width="3.875" style="61" customWidth="1"/>
    <col min="2561" max="2561" width="15.25" style="61" customWidth="1"/>
    <col min="2562" max="2562" width="5.25" style="61" customWidth="1"/>
    <col min="2563" max="2577" width="11.625" style="61" customWidth="1"/>
    <col min="2578" max="2578" width="6.125" style="61" customWidth="1"/>
    <col min="2579" max="2579" width="9" style="61"/>
    <col min="2580" max="2580" width="16" style="61" customWidth="1"/>
    <col min="2581" max="2581" width="0" style="61" hidden="1" customWidth="1"/>
    <col min="2582" max="2582" width="11.5" style="61" customWidth="1"/>
    <col min="2583" max="2814" width="9" style="61"/>
    <col min="2815" max="2815" width="4.375" style="61" customWidth="1"/>
    <col min="2816" max="2816" width="3.875" style="61" customWidth="1"/>
    <col min="2817" max="2817" width="15.25" style="61" customWidth="1"/>
    <col min="2818" max="2818" width="5.25" style="61" customWidth="1"/>
    <col min="2819" max="2833" width="11.625" style="61" customWidth="1"/>
    <col min="2834" max="2834" width="6.125" style="61" customWidth="1"/>
    <col min="2835" max="2835" width="9" style="61"/>
    <col min="2836" max="2836" width="16" style="61" customWidth="1"/>
    <col min="2837" max="2837" width="0" style="61" hidden="1" customWidth="1"/>
    <col min="2838" max="2838" width="11.5" style="61" customWidth="1"/>
    <col min="2839" max="3070" width="9" style="61"/>
    <col min="3071" max="3071" width="4.375" style="61" customWidth="1"/>
    <col min="3072" max="3072" width="3.875" style="61" customWidth="1"/>
    <col min="3073" max="3073" width="15.25" style="61" customWidth="1"/>
    <col min="3074" max="3074" width="5.25" style="61" customWidth="1"/>
    <col min="3075" max="3089" width="11.625" style="61" customWidth="1"/>
    <col min="3090" max="3090" width="6.125" style="61" customWidth="1"/>
    <col min="3091" max="3091" width="9" style="61"/>
    <col min="3092" max="3092" width="16" style="61" customWidth="1"/>
    <col min="3093" max="3093" width="0" style="61" hidden="1" customWidth="1"/>
    <col min="3094" max="3094" width="11.5" style="61" customWidth="1"/>
    <col min="3095" max="3326" width="9" style="61"/>
    <col min="3327" max="3327" width="4.375" style="61" customWidth="1"/>
    <col min="3328" max="3328" width="3.875" style="61" customWidth="1"/>
    <col min="3329" max="3329" width="15.25" style="61" customWidth="1"/>
    <col min="3330" max="3330" width="5.25" style="61" customWidth="1"/>
    <col min="3331" max="3345" width="11.625" style="61" customWidth="1"/>
    <col min="3346" max="3346" width="6.125" style="61" customWidth="1"/>
    <col min="3347" max="3347" width="9" style="61"/>
    <col min="3348" max="3348" width="16" style="61" customWidth="1"/>
    <col min="3349" max="3349" width="0" style="61" hidden="1" customWidth="1"/>
    <col min="3350" max="3350" width="11.5" style="61" customWidth="1"/>
    <col min="3351" max="3582" width="9" style="61"/>
    <col min="3583" max="3583" width="4.375" style="61" customWidth="1"/>
    <col min="3584" max="3584" width="3.875" style="61" customWidth="1"/>
    <col min="3585" max="3585" width="15.25" style="61" customWidth="1"/>
    <col min="3586" max="3586" width="5.25" style="61" customWidth="1"/>
    <col min="3587" max="3601" width="11.625" style="61" customWidth="1"/>
    <col min="3602" max="3602" width="6.125" style="61" customWidth="1"/>
    <col min="3603" max="3603" width="9" style="61"/>
    <col min="3604" max="3604" width="16" style="61" customWidth="1"/>
    <col min="3605" max="3605" width="0" style="61" hidden="1" customWidth="1"/>
    <col min="3606" max="3606" width="11.5" style="61" customWidth="1"/>
    <col min="3607" max="3838" width="9" style="61"/>
    <col min="3839" max="3839" width="4.375" style="61" customWidth="1"/>
    <col min="3840" max="3840" width="3.875" style="61" customWidth="1"/>
    <col min="3841" max="3841" width="15.25" style="61" customWidth="1"/>
    <col min="3842" max="3842" width="5.25" style="61" customWidth="1"/>
    <col min="3843" max="3857" width="11.625" style="61" customWidth="1"/>
    <col min="3858" max="3858" width="6.125" style="61" customWidth="1"/>
    <col min="3859" max="3859" width="9" style="61"/>
    <col min="3860" max="3860" width="16" style="61" customWidth="1"/>
    <col min="3861" max="3861" width="0" style="61" hidden="1" customWidth="1"/>
    <col min="3862" max="3862" width="11.5" style="61" customWidth="1"/>
    <col min="3863" max="4094" width="9" style="61"/>
    <col min="4095" max="4095" width="4.375" style="61" customWidth="1"/>
    <col min="4096" max="4096" width="3.875" style="61" customWidth="1"/>
    <col min="4097" max="4097" width="15.25" style="61" customWidth="1"/>
    <col min="4098" max="4098" width="5.25" style="61" customWidth="1"/>
    <col min="4099" max="4113" width="11.625" style="61" customWidth="1"/>
    <col min="4114" max="4114" width="6.125" style="61" customWidth="1"/>
    <col min="4115" max="4115" width="9" style="61"/>
    <col min="4116" max="4116" width="16" style="61" customWidth="1"/>
    <col min="4117" max="4117" width="0" style="61" hidden="1" customWidth="1"/>
    <col min="4118" max="4118" width="11.5" style="61" customWidth="1"/>
    <col min="4119" max="4350" width="9" style="61"/>
    <col min="4351" max="4351" width="4.375" style="61" customWidth="1"/>
    <col min="4352" max="4352" width="3.875" style="61" customWidth="1"/>
    <col min="4353" max="4353" width="15.25" style="61" customWidth="1"/>
    <col min="4354" max="4354" width="5.25" style="61" customWidth="1"/>
    <col min="4355" max="4369" width="11.625" style="61" customWidth="1"/>
    <col min="4370" max="4370" width="6.125" style="61" customWidth="1"/>
    <col min="4371" max="4371" width="9" style="61"/>
    <col min="4372" max="4372" width="16" style="61" customWidth="1"/>
    <col min="4373" max="4373" width="0" style="61" hidden="1" customWidth="1"/>
    <col min="4374" max="4374" width="11.5" style="61" customWidth="1"/>
    <col min="4375" max="4606" width="9" style="61"/>
    <col min="4607" max="4607" width="4.375" style="61" customWidth="1"/>
    <col min="4608" max="4608" width="3.875" style="61" customWidth="1"/>
    <col min="4609" max="4609" width="15.25" style="61" customWidth="1"/>
    <col min="4610" max="4610" width="5.25" style="61" customWidth="1"/>
    <col min="4611" max="4625" width="11.625" style="61" customWidth="1"/>
    <col min="4626" max="4626" width="6.125" style="61" customWidth="1"/>
    <col min="4627" max="4627" width="9" style="61"/>
    <col min="4628" max="4628" width="16" style="61" customWidth="1"/>
    <col min="4629" max="4629" width="0" style="61" hidden="1" customWidth="1"/>
    <col min="4630" max="4630" width="11.5" style="61" customWidth="1"/>
    <col min="4631" max="4862" width="9" style="61"/>
    <col min="4863" max="4863" width="4.375" style="61" customWidth="1"/>
    <col min="4864" max="4864" width="3.875" style="61" customWidth="1"/>
    <col min="4865" max="4865" width="15.25" style="61" customWidth="1"/>
    <col min="4866" max="4866" width="5.25" style="61" customWidth="1"/>
    <col min="4867" max="4881" width="11.625" style="61" customWidth="1"/>
    <col min="4882" max="4882" width="6.125" style="61" customWidth="1"/>
    <col min="4883" max="4883" width="9" style="61"/>
    <col min="4884" max="4884" width="16" style="61" customWidth="1"/>
    <col min="4885" max="4885" width="0" style="61" hidden="1" customWidth="1"/>
    <col min="4886" max="4886" width="11.5" style="61" customWidth="1"/>
    <col min="4887" max="5118" width="9" style="61"/>
    <col min="5119" max="5119" width="4.375" style="61" customWidth="1"/>
    <col min="5120" max="5120" width="3.875" style="61" customWidth="1"/>
    <col min="5121" max="5121" width="15.25" style="61" customWidth="1"/>
    <col min="5122" max="5122" width="5.25" style="61" customWidth="1"/>
    <col min="5123" max="5137" width="11.625" style="61" customWidth="1"/>
    <col min="5138" max="5138" width="6.125" style="61" customWidth="1"/>
    <col min="5139" max="5139" width="9" style="61"/>
    <col min="5140" max="5140" width="16" style="61" customWidth="1"/>
    <col min="5141" max="5141" width="0" style="61" hidden="1" customWidth="1"/>
    <col min="5142" max="5142" width="11.5" style="61" customWidth="1"/>
    <col min="5143" max="5374" width="9" style="61"/>
    <col min="5375" max="5375" width="4.375" style="61" customWidth="1"/>
    <col min="5376" max="5376" width="3.875" style="61" customWidth="1"/>
    <col min="5377" max="5377" width="15.25" style="61" customWidth="1"/>
    <col min="5378" max="5378" width="5.25" style="61" customWidth="1"/>
    <col min="5379" max="5393" width="11.625" style="61" customWidth="1"/>
    <col min="5394" max="5394" width="6.125" style="61" customWidth="1"/>
    <col min="5395" max="5395" width="9" style="61"/>
    <col min="5396" max="5396" width="16" style="61" customWidth="1"/>
    <col min="5397" max="5397" width="0" style="61" hidden="1" customWidth="1"/>
    <col min="5398" max="5398" width="11.5" style="61" customWidth="1"/>
    <col min="5399" max="5630" width="9" style="61"/>
    <col min="5631" max="5631" width="4.375" style="61" customWidth="1"/>
    <col min="5632" max="5632" width="3.875" style="61" customWidth="1"/>
    <col min="5633" max="5633" width="15.25" style="61" customWidth="1"/>
    <col min="5634" max="5634" width="5.25" style="61" customWidth="1"/>
    <col min="5635" max="5649" width="11.625" style="61" customWidth="1"/>
    <col min="5650" max="5650" width="6.125" style="61" customWidth="1"/>
    <col min="5651" max="5651" width="9" style="61"/>
    <col min="5652" max="5652" width="16" style="61" customWidth="1"/>
    <col min="5653" max="5653" width="0" style="61" hidden="1" customWidth="1"/>
    <col min="5654" max="5654" width="11.5" style="61" customWidth="1"/>
    <col min="5655" max="5886" width="9" style="61"/>
    <col min="5887" max="5887" width="4.375" style="61" customWidth="1"/>
    <col min="5888" max="5888" width="3.875" style="61" customWidth="1"/>
    <col min="5889" max="5889" width="15.25" style="61" customWidth="1"/>
    <col min="5890" max="5890" width="5.25" style="61" customWidth="1"/>
    <col min="5891" max="5905" width="11.625" style="61" customWidth="1"/>
    <col min="5906" max="5906" width="6.125" style="61" customWidth="1"/>
    <col min="5907" max="5907" width="9" style="61"/>
    <col min="5908" max="5908" width="16" style="61" customWidth="1"/>
    <col min="5909" max="5909" width="0" style="61" hidden="1" customWidth="1"/>
    <col min="5910" max="5910" width="11.5" style="61" customWidth="1"/>
    <col min="5911" max="6142" width="9" style="61"/>
    <col min="6143" max="6143" width="4.375" style="61" customWidth="1"/>
    <col min="6144" max="6144" width="3.875" style="61" customWidth="1"/>
    <col min="6145" max="6145" width="15.25" style="61" customWidth="1"/>
    <col min="6146" max="6146" width="5.25" style="61" customWidth="1"/>
    <col min="6147" max="6161" width="11.625" style="61" customWidth="1"/>
    <col min="6162" max="6162" width="6.125" style="61" customWidth="1"/>
    <col min="6163" max="6163" width="9" style="61"/>
    <col min="6164" max="6164" width="16" style="61" customWidth="1"/>
    <col min="6165" max="6165" width="0" style="61" hidden="1" customWidth="1"/>
    <col min="6166" max="6166" width="11.5" style="61" customWidth="1"/>
    <col min="6167" max="6398" width="9" style="61"/>
    <col min="6399" max="6399" width="4.375" style="61" customWidth="1"/>
    <col min="6400" max="6400" width="3.875" style="61" customWidth="1"/>
    <col min="6401" max="6401" width="15.25" style="61" customWidth="1"/>
    <col min="6402" max="6402" width="5.25" style="61" customWidth="1"/>
    <col min="6403" max="6417" width="11.625" style="61" customWidth="1"/>
    <col min="6418" max="6418" width="6.125" style="61" customWidth="1"/>
    <col min="6419" max="6419" width="9" style="61"/>
    <col min="6420" max="6420" width="16" style="61" customWidth="1"/>
    <col min="6421" max="6421" width="0" style="61" hidden="1" customWidth="1"/>
    <col min="6422" max="6422" width="11.5" style="61" customWidth="1"/>
    <col min="6423" max="6654" width="9" style="61"/>
    <col min="6655" max="6655" width="4.375" style="61" customWidth="1"/>
    <col min="6656" max="6656" width="3.875" style="61" customWidth="1"/>
    <col min="6657" max="6657" width="15.25" style="61" customWidth="1"/>
    <col min="6658" max="6658" width="5.25" style="61" customWidth="1"/>
    <col min="6659" max="6673" width="11.625" style="61" customWidth="1"/>
    <col min="6674" max="6674" width="6.125" style="61" customWidth="1"/>
    <col min="6675" max="6675" width="9" style="61"/>
    <col min="6676" max="6676" width="16" style="61" customWidth="1"/>
    <col min="6677" max="6677" width="0" style="61" hidden="1" customWidth="1"/>
    <col min="6678" max="6678" width="11.5" style="61" customWidth="1"/>
    <col min="6679" max="6910" width="9" style="61"/>
    <col min="6911" max="6911" width="4.375" style="61" customWidth="1"/>
    <col min="6912" max="6912" width="3.875" style="61" customWidth="1"/>
    <col min="6913" max="6913" width="15.25" style="61" customWidth="1"/>
    <col min="6914" max="6914" width="5.25" style="61" customWidth="1"/>
    <col min="6915" max="6929" width="11.625" style="61" customWidth="1"/>
    <col min="6930" max="6930" width="6.125" style="61" customWidth="1"/>
    <col min="6931" max="6931" width="9" style="61"/>
    <col min="6932" max="6932" width="16" style="61" customWidth="1"/>
    <col min="6933" max="6933" width="0" style="61" hidden="1" customWidth="1"/>
    <col min="6934" max="6934" width="11.5" style="61" customWidth="1"/>
    <col min="6935" max="7166" width="9" style="61"/>
    <col min="7167" max="7167" width="4.375" style="61" customWidth="1"/>
    <col min="7168" max="7168" width="3.875" style="61" customWidth="1"/>
    <col min="7169" max="7169" width="15.25" style="61" customWidth="1"/>
    <col min="7170" max="7170" width="5.25" style="61" customWidth="1"/>
    <col min="7171" max="7185" width="11.625" style="61" customWidth="1"/>
    <col min="7186" max="7186" width="6.125" style="61" customWidth="1"/>
    <col min="7187" max="7187" width="9" style="61"/>
    <col min="7188" max="7188" width="16" style="61" customWidth="1"/>
    <col min="7189" max="7189" width="0" style="61" hidden="1" customWidth="1"/>
    <col min="7190" max="7190" width="11.5" style="61" customWidth="1"/>
    <col min="7191" max="7422" width="9" style="61"/>
    <col min="7423" max="7423" width="4.375" style="61" customWidth="1"/>
    <col min="7424" max="7424" width="3.875" style="61" customWidth="1"/>
    <col min="7425" max="7425" width="15.25" style="61" customWidth="1"/>
    <col min="7426" max="7426" width="5.25" style="61" customWidth="1"/>
    <col min="7427" max="7441" width="11.625" style="61" customWidth="1"/>
    <col min="7442" max="7442" width="6.125" style="61" customWidth="1"/>
    <col min="7443" max="7443" width="9" style="61"/>
    <col min="7444" max="7444" width="16" style="61" customWidth="1"/>
    <col min="7445" max="7445" width="0" style="61" hidden="1" customWidth="1"/>
    <col min="7446" max="7446" width="11.5" style="61" customWidth="1"/>
    <col min="7447" max="7678" width="9" style="61"/>
    <col min="7679" max="7679" width="4.375" style="61" customWidth="1"/>
    <col min="7680" max="7680" width="3.875" style="61" customWidth="1"/>
    <col min="7681" max="7681" width="15.25" style="61" customWidth="1"/>
    <col min="7682" max="7682" width="5.25" style="61" customWidth="1"/>
    <col min="7683" max="7697" width="11.625" style="61" customWidth="1"/>
    <col min="7698" max="7698" width="6.125" style="61" customWidth="1"/>
    <col min="7699" max="7699" width="9" style="61"/>
    <col min="7700" max="7700" width="16" style="61" customWidth="1"/>
    <col min="7701" max="7701" width="0" style="61" hidden="1" customWidth="1"/>
    <col min="7702" max="7702" width="11.5" style="61" customWidth="1"/>
    <col min="7703" max="7934" width="9" style="61"/>
    <col min="7935" max="7935" width="4.375" style="61" customWidth="1"/>
    <col min="7936" max="7936" width="3.875" style="61" customWidth="1"/>
    <col min="7937" max="7937" width="15.25" style="61" customWidth="1"/>
    <col min="7938" max="7938" width="5.25" style="61" customWidth="1"/>
    <col min="7939" max="7953" width="11.625" style="61" customWidth="1"/>
    <col min="7954" max="7954" width="6.125" style="61" customWidth="1"/>
    <col min="7955" max="7955" width="9" style="61"/>
    <col min="7956" max="7956" width="16" style="61" customWidth="1"/>
    <col min="7957" max="7957" width="0" style="61" hidden="1" customWidth="1"/>
    <col min="7958" max="7958" width="11.5" style="61" customWidth="1"/>
    <col min="7959" max="8190" width="9" style="61"/>
    <col min="8191" max="8191" width="4.375" style="61" customWidth="1"/>
    <col min="8192" max="8192" width="3.875" style="61" customWidth="1"/>
    <col min="8193" max="8193" width="15.25" style="61" customWidth="1"/>
    <col min="8194" max="8194" width="5.25" style="61" customWidth="1"/>
    <col min="8195" max="8209" width="11.625" style="61" customWidth="1"/>
    <col min="8210" max="8210" width="6.125" style="61" customWidth="1"/>
    <col min="8211" max="8211" width="9" style="61"/>
    <col min="8212" max="8212" width="16" style="61" customWidth="1"/>
    <col min="8213" max="8213" width="0" style="61" hidden="1" customWidth="1"/>
    <col min="8214" max="8214" width="11.5" style="61" customWidth="1"/>
    <col min="8215" max="8446" width="9" style="61"/>
    <col min="8447" max="8447" width="4.375" style="61" customWidth="1"/>
    <col min="8448" max="8448" width="3.875" style="61" customWidth="1"/>
    <col min="8449" max="8449" width="15.25" style="61" customWidth="1"/>
    <col min="8450" max="8450" width="5.25" style="61" customWidth="1"/>
    <col min="8451" max="8465" width="11.625" style="61" customWidth="1"/>
    <col min="8466" max="8466" width="6.125" style="61" customWidth="1"/>
    <col min="8467" max="8467" width="9" style="61"/>
    <col min="8468" max="8468" width="16" style="61" customWidth="1"/>
    <col min="8469" max="8469" width="0" style="61" hidden="1" customWidth="1"/>
    <col min="8470" max="8470" width="11.5" style="61" customWidth="1"/>
    <col min="8471" max="8702" width="9" style="61"/>
    <col min="8703" max="8703" width="4.375" style="61" customWidth="1"/>
    <col min="8704" max="8704" width="3.875" style="61" customWidth="1"/>
    <col min="8705" max="8705" width="15.25" style="61" customWidth="1"/>
    <col min="8706" max="8706" width="5.25" style="61" customWidth="1"/>
    <col min="8707" max="8721" width="11.625" style="61" customWidth="1"/>
    <col min="8722" max="8722" width="6.125" style="61" customWidth="1"/>
    <col min="8723" max="8723" width="9" style="61"/>
    <col min="8724" max="8724" width="16" style="61" customWidth="1"/>
    <col min="8725" max="8725" width="0" style="61" hidden="1" customWidth="1"/>
    <col min="8726" max="8726" width="11.5" style="61" customWidth="1"/>
    <col min="8727" max="8958" width="9" style="61"/>
    <col min="8959" max="8959" width="4.375" style="61" customWidth="1"/>
    <col min="8960" max="8960" width="3.875" style="61" customWidth="1"/>
    <col min="8961" max="8961" width="15.25" style="61" customWidth="1"/>
    <col min="8962" max="8962" width="5.25" style="61" customWidth="1"/>
    <col min="8963" max="8977" width="11.625" style="61" customWidth="1"/>
    <col min="8978" max="8978" width="6.125" style="61" customWidth="1"/>
    <col min="8979" max="8979" width="9" style="61"/>
    <col min="8980" max="8980" width="16" style="61" customWidth="1"/>
    <col min="8981" max="8981" width="0" style="61" hidden="1" customWidth="1"/>
    <col min="8982" max="8982" width="11.5" style="61" customWidth="1"/>
    <col min="8983" max="9214" width="9" style="61"/>
    <col min="9215" max="9215" width="4.375" style="61" customWidth="1"/>
    <col min="9216" max="9216" width="3.875" style="61" customWidth="1"/>
    <col min="9217" max="9217" width="15.25" style="61" customWidth="1"/>
    <col min="9218" max="9218" width="5.25" style="61" customWidth="1"/>
    <col min="9219" max="9233" width="11.625" style="61" customWidth="1"/>
    <col min="9234" max="9234" width="6.125" style="61" customWidth="1"/>
    <col min="9235" max="9235" width="9" style="61"/>
    <col min="9236" max="9236" width="16" style="61" customWidth="1"/>
    <col min="9237" max="9237" width="0" style="61" hidden="1" customWidth="1"/>
    <col min="9238" max="9238" width="11.5" style="61" customWidth="1"/>
    <col min="9239" max="9470" width="9" style="61"/>
    <col min="9471" max="9471" width="4.375" style="61" customWidth="1"/>
    <col min="9472" max="9472" width="3.875" style="61" customWidth="1"/>
    <col min="9473" max="9473" width="15.25" style="61" customWidth="1"/>
    <col min="9474" max="9474" width="5.25" style="61" customWidth="1"/>
    <col min="9475" max="9489" width="11.625" style="61" customWidth="1"/>
    <col min="9490" max="9490" width="6.125" style="61" customWidth="1"/>
    <col min="9491" max="9491" width="9" style="61"/>
    <col min="9492" max="9492" width="16" style="61" customWidth="1"/>
    <col min="9493" max="9493" width="0" style="61" hidden="1" customWidth="1"/>
    <col min="9494" max="9494" width="11.5" style="61" customWidth="1"/>
    <col min="9495" max="9726" width="9" style="61"/>
    <col min="9727" max="9727" width="4.375" style="61" customWidth="1"/>
    <col min="9728" max="9728" width="3.875" style="61" customWidth="1"/>
    <col min="9729" max="9729" width="15.25" style="61" customWidth="1"/>
    <col min="9730" max="9730" width="5.25" style="61" customWidth="1"/>
    <col min="9731" max="9745" width="11.625" style="61" customWidth="1"/>
    <col min="9746" max="9746" width="6.125" style="61" customWidth="1"/>
    <col min="9747" max="9747" width="9" style="61"/>
    <col min="9748" max="9748" width="16" style="61" customWidth="1"/>
    <col min="9749" max="9749" width="0" style="61" hidden="1" customWidth="1"/>
    <col min="9750" max="9750" width="11.5" style="61" customWidth="1"/>
    <col min="9751" max="9982" width="9" style="61"/>
    <col min="9983" max="9983" width="4.375" style="61" customWidth="1"/>
    <col min="9984" max="9984" width="3.875" style="61" customWidth="1"/>
    <col min="9985" max="9985" width="15.25" style="61" customWidth="1"/>
    <col min="9986" max="9986" width="5.25" style="61" customWidth="1"/>
    <col min="9987" max="10001" width="11.625" style="61" customWidth="1"/>
    <col min="10002" max="10002" width="6.125" style="61" customWidth="1"/>
    <col min="10003" max="10003" width="9" style="61"/>
    <col min="10004" max="10004" width="16" style="61" customWidth="1"/>
    <col min="10005" max="10005" width="0" style="61" hidden="1" customWidth="1"/>
    <col min="10006" max="10006" width="11.5" style="61" customWidth="1"/>
    <col min="10007" max="10238" width="9" style="61"/>
    <col min="10239" max="10239" width="4.375" style="61" customWidth="1"/>
    <col min="10240" max="10240" width="3.875" style="61" customWidth="1"/>
    <col min="10241" max="10241" width="15.25" style="61" customWidth="1"/>
    <col min="10242" max="10242" width="5.25" style="61" customWidth="1"/>
    <col min="10243" max="10257" width="11.625" style="61" customWidth="1"/>
    <col min="10258" max="10258" width="6.125" style="61" customWidth="1"/>
    <col min="10259" max="10259" width="9" style="61"/>
    <col min="10260" max="10260" width="16" style="61" customWidth="1"/>
    <col min="10261" max="10261" width="0" style="61" hidden="1" customWidth="1"/>
    <col min="10262" max="10262" width="11.5" style="61" customWidth="1"/>
    <col min="10263" max="10494" width="9" style="61"/>
    <col min="10495" max="10495" width="4.375" style="61" customWidth="1"/>
    <col min="10496" max="10496" width="3.875" style="61" customWidth="1"/>
    <col min="10497" max="10497" width="15.25" style="61" customWidth="1"/>
    <col min="10498" max="10498" width="5.25" style="61" customWidth="1"/>
    <col min="10499" max="10513" width="11.625" style="61" customWidth="1"/>
    <col min="10514" max="10514" width="6.125" style="61" customWidth="1"/>
    <col min="10515" max="10515" width="9" style="61"/>
    <col min="10516" max="10516" width="16" style="61" customWidth="1"/>
    <col min="10517" max="10517" width="0" style="61" hidden="1" customWidth="1"/>
    <col min="10518" max="10518" width="11.5" style="61" customWidth="1"/>
    <col min="10519" max="10750" width="9" style="61"/>
    <col min="10751" max="10751" width="4.375" style="61" customWidth="1"/>
    <col min="10752" max="10752" width="3.875" style="61" customWidth="1"/>
    <col min="10753" max="10753" width="15.25" style="61" customWidth="1"/>
    <col min="10754" max="10754" width="5.25" style="61" customWidth="1"/>
    <col min="10755" max="10769" width="11.625" style="61" customWidth="1"/>
    <col min="10770" max="10770" width="6.125" style="61" customWidth="1"/>
    <col min="10771" max="10771" width="9" style="61"/>
    <col min="10772" max="10772" width="16" style="61" customWidth="1"/>
    <col min="10773" max="10773" width="0" style="61" hidden="1" customWidth="1"/>
    <col min="10774" max="10774" width="11.5" style="61" customWidth="1"/>
    <col min="10775" max="11006" width="9" style="61"/>
    <col min="11007" max="11007" width="4.375" style="61" customWidth="1"/>
    <col min="11008" max="11008" width="3.875" style="61" customWidth="1"/>
    <col min="11009" max="11009" width="15.25" style="61" customWidth="1"/>
    <col min="11010" max="11010" width="5.25" style="61" customWidth="1"/>
    <col min="11011" max="11025" width="11.625" style="61" customWidth="1"/>
    <col min="11026" max="11026" width="6.125" style="61" customWidth="1"/>
    <col min="11027" max="11027" width="9" style="61"/>
    <col min="11028" max="11028" width="16" style="61" customWidth="1"/>
    <col min="11029" max="11029" width="0" style="61" hidden="1" customWidth="1"/>
    <col min="11030" max="11030" width="11.5" style="61" customWidth="1"/>
    <col min="11031" max="11262" width="9" style="61"/>
    <col min="11263" max="11263" width="4.375" style="61" customWidth="1"/>
    <col min="11264" max="11264" width="3.875" style="61" customWidth="1"/>
    <col min="11265" max="11265" width="15.25" style="61" customWidth="1"/>
    <col min="11266" max="11266" width="5.25" style="61" customWidth="1"/>
    <col min="11267" max="11281" width="11.625" style="61" customWidth="1"/>
    <col min="11282" max="11282" width="6.125" style="61" customWidth="1"/>
    <col min="11283" max="11283" width="9" style="61"/>
    <col min="11284" max="11284" width="16" style="61" customWidth="1"/>
    <col min="11285" max="11285" width="0" style="61" hidden="1" customWidth="1"/>
    <col min="11286" max="11286" width="11.5" style="61" customWidth="1"/>
    <col min="11287" max="11518" width="9" style="61"/>
    <col min="11519" max="11519" width="4.375" style="61" customWidth="1"/>
    <col min="11520" max="11520" width="3.875" style="61" customWidth="1"/>
    <col min="11521" max="11521" width="15.25" style="61" customWidth="1"/>
    <col min="11522" max="11522" width="5.25" style="61" customWidth="1"/>
    <col min="11523" max="11537" width="11.625" style="61" customWidth="1"/>
    <col min="11538" max="11538" width="6.125" style="61" customWidth="1"/>
    <col min="11539" max="11539" width="9" style="61"/>
    <col min="11540" max="11540" width="16" style="61" customWidth="1"/>
    <col min="11541" max="11541" width="0" style="61" hidden="1" customWidth="1"/>
    <col min="11542" max="11542" width="11.5" style="61" customWidth="1"/>
    <col min="11543" max="11774" width="9" style="61"/>
    <col min="11775" max="11775" width="4.375" style="61" customWidth="1"/>
    <col min="11776" max="11776" width="3.875" style="61" customWidth="1"/>
    <col min="11777" max="11777" width="15.25" style="61" customWidth="1"/>
    <col min="11778" max="11778" width="5.25" style="61" customWidth="1"/>
    <col min="11779" max="11793" width="11.625" style="61" customWidth="1"/>
    <col min="11794" max="11794" width="6.125" style="61" customWidth="1"/>
    <col min="11795" max="11795" width="9" style="61"/>
    <col min="11796" max="11796" width="16" style="61" customWidth="1"/>
    <col min="11797" max="11797" width="0" style="61" hidden="1" customWidth="1"/>
    <col min="11798" max="11798" width="11.5" style="61" customWidth="1"/>
    <col min="11799" max="12030" width="9" style="61"/>
    <col min="12031" max="12031" width="4.375" style="61" customWidth="1"/>
    <col min="12032" max="12032" width="3.875" style="61" customWidth="1"/>
    <col min="12033" max="12033" width="15.25" style="61" customWidth="1"/>
    <col min="12034" max="12034" width="5.25" style="61" customWidth="1"/>
    <col min="12035" max="12049" width="11.625" style="61" customWidth="1"/>
    <col min="12050" max="12050" width="6.125" style="61" customWidth="1"/>
    <col min="12051" max="12051" width="9" style="61"/>
    <col min="12052" max="12052" width="16" style="61" customWidth="1"/>
    <col min="12053" max="12053" width="0" style="61" hidden="1" customWidth="1"/>
    <col min="12054" max="12054" width="11.5" style="61" customWidth="1"/>
    <col min="12055" max="12286" width="9" style="61"/>
    <col min="12287" max="12287" width="4.375" style="61" customWidth="1"/>
    <col min="12288" max="12288" width="3.875" style="61" customWidth="1"/>
    <col min="12289" max="12289" width="15.25" style="61" customWidth="1"/>
    <col min="12290" max="12290" width="5.25" style="61" customWidth="1"/>
    <col min="12291" max="12305" width="11.625" style="61" customWidth="1"/>
    <col min="12306" max="12306" width="6.125" style="61" customWidth="1"/>
    <col min="12307" max="12307" width="9" style="61"/>
    <col min="12308" max="12308" width="16" style="61" customWidth="1"/>
    <col min="12309" max="12309" width="0" style="61" hidden="1" customWidth="1"/>
    <col min="12310" max="12310" width="11.5" style="61" customWidth="1"/>
    <col min="12311" max="12542" width="9" style="61"/>
    <col min="12543" max="12543" width="4.375" style="61" customWidth="1"/>
    <col min="12544" max="12544" width="3.875" style="61" customWidth="1"/>
    <col min="12545" max="12545" width="15.25" style="61" customWidth="1"/>
    <col min="12546" max="12546" width="5.25" style="61" customWidth="1"/>
    <col min="12547" max="12561" width="11.625" style="61" customWidth="1"/>
    <col min="12562" max="12562" width="6.125" style="61" customWidth="1"/>
    <col min="12563" max="12563" width="9" style="61"/>
    <col min="12564" max="12564" width="16" style="61" customWidth="1"/>
    <col min="12565" max="12565" width="0" style="61" hidden="1" customWidth="1"/>
    <col min="12566" max="12566" width="11.5" style="61" customWidth="1"/>
    <col min="12567" max="12798" width="9" style="61"/>
    <col min="12799" max="12799" width="4.375" style="61" customWidth="1"/>
    <col min="12800" max="12800" width="3.875" style="61" customWidth="1"/>
    <col min="12801" max="12801" width="15.25" style="61" customWidth="1"/>
    <col min="12802" max="12802" width="5.25" style="61" customWidth="1"/>
    <col min="12803" max="12817" width="11.625" style="61" customWidth="1"/>
    <col min="12818" max="12818" width="6.125" style="61" customWidth="1"/>
    <col min="12819" max="12819" width="9" style="61"/>
    <col min="12820" max="12820" width="16" style="61" customWidth="1"/>
    <col min="12821" max="12821" width="0" style="61" hidden="1" customWidth="1"/>
    <col min="12822" max="12822" width="11.5" style="61" customWidth="1"/>
    <col min="12823" max="13054" width="9" style="61"/>
    <col min="13055" max="13055" width="4.375" style="61" customWidth="1"/>
    <col min="13056" max="13056" width="3.875" style="61" customWidth="1"/>
    <col min="13057" max="13057" width="15.25" style="61" customWidth="1"/>
    <col min="13058" max="13058" width="5.25" style="61" customWidth="1"/>
    <col min="13059" max="13073" width="11.625" style="61" customWidth="1"/>
    <col min="13074" max="13074" width="6.125" style="61" customWidth="1"/>
    <col min="13075" max="13075" width="9" style="61"/>
    <col min="13076" max="13076" width="16" style="61" customWidth="1"/>
    <col min="13077" max="13077" width="0" style="61" hidden="1" customWidth="1"/>
    <col min="13078" max="13078" width="11.5" style="61" customWidth="1"/>
    <col min="13079" max="13310" width="9" style="61"/>
    <col min="13311" max="13311" width="4.375" style="61" customWidth="1"/>
    <col min="13312" max="13312" width="3.875" style="61" customWidth="1"/>
    <col min="13313" max="13313" width="15.25" style="61" customWidth="1"/>
    <col min="13314" max="13314" width="5.25" style="61" customWidth="1"/>
    <col min="13315" max="13329" width="11.625" style="61" customWidth="1"/>
    <col min="13330" max="13330" width="6.125" style="61" customWidth="1"/>
    <col min="13331" max="13331" width="9" style="61"/>
    <col min="13332" max="13332" width="16" style="61" customWidth="1"/>
    <col min="13333" max="13333" width="0" style="61" hidden="1" customWidth="1"/>
    <col min="13334" max="13334" width="11.5" style="61" customWidth="1"/>
    <col min="13335" max="13566" width="9" style="61"/>
    <col min="13567" max="13567" width="4.375" style="61" customWidth="1"/>
    <col min="13568" max="13568" width="3.875" style="61" customWidth="1"/>
    <col min="13569" max="13569" width="15.25" style="61" customWidth="1"/>
    <col min="13570" max="13570" width="5.25" style="61" customWidth="1"/>
    <col min="13571" max="13585" width="11.625" style="61" customWidth="1"/>
    <col min="13586" max="13586" width="6.125" style="61" customWidth="1"/>
    <col min="13587" max="13587" width="9" style="61"/>
    <col min="13588" max="13588" width="16" style="61" customWidth="1"/>
    <col min="13589" max="13589" width="0" style="61" hidden="1" customWidth="1"/>
    <col min="13590" max="13590" width="11.5" style="61" customWidth="1"/>
    <col min="13591" max="13822" width="9" style="61"/>
    <col min="13823" max="13823" width="4.375" style="61" customWidth="1"/>
    <col min="13824" max="13824" width="3.875" style="61" customWidth="1"/>
    <col min="13825" max="13825" width="15.25" style="61" customWidth="1"/>
    <col min="13826" max="13826" width="5.25" style="61" customWidth="1"/>
    <col min="13827" max="13841" width="11.625" style="61" customWidth="1"/>
    <col min="13842" max="13842" width="6.125" style="61" customWidth="1"/>
    <col min="13843" max="13843" width="9" style="61"/>
    <col min="13844" max="13844" width="16" style="61" customWidth="1"/>
    <col min="13845" max="13845" width="0" style="61" hidden="1" customWidth="1"/>
    <col min="13846" max="13846" width="11.5" style="61" customWidth="1"/>
    <col min="13847" max="14078" width="9" style="61"/>
    <col min="14079" max="14079" width="4.375" style="61" customWidth="1"/>
    <col min="14080" max="14080" width="3.875" style="61" customWidth="1"/>
    <col min="14081" max="14081" width="15.25" style="61" customWidth="1"/>
    <col min="14082" max="14082" width="5.25" style="61" customWidth="1"/>
    <col min="14083" max="14097" width="11.625" style="61" customWidth="1"/>
    <col min="14098" max="14098" width="6.125" style="61" customWidth="1"/>
    <col min="14099" max="14099" width="9" style="61"/>
    <col min="14100" max="14100" width="16" style="61" customWidth="1"/>
    <col min="14101" max="14101" width="0" style="61" hidden="1" customWidth="1"/>
    <col min="14102" max="14102" width="11.5" style="61" customWidth="1"/>
    <col min="14103" max="14334" width="9" style="61"/>
    <col min="14335" max="14335" width="4.375" style="61" customWidth="1"/>
    <col min="14336" max="14336" width="3.875" style="61" customWidth="1"/>
    <col min="14337" max="14337" width="15.25" style="61" customWidth="1"/>
    <col min="14338" max="14338" width="5.25" style="61" customWidth="1"/>
    <col min="14339" max="14353" width="11.625" style="61" customWidth="1"/>
    <col min="14354" max="14354" width="6.125" style="61" customWidth="1"/>
    <col min="14355" max="14355" width="9" style="61"/>
    <col min="14356" max="14356" width="16" style="61" customWidth="1"/>
    <col min="14357" max="14357" width="0" style="61" hidden="1" customWidth="1"/>
    <col min="14358" max="14358" width="11.5" style="61" customWidth="1"/>
    <col min="14359" max="14590" width="9" style="61"/>
    <col min="14591" max="14591" width="4.375" style="61" customWidth="1"/>
    <col min="14592" max="14592" width="3.875" style="61" customWidth="1"/>
    <col min="14593" max="14593" width="15.25" style="61" customWidth="1"/>
    <col min="14594" max="14594" width="5.25" style="61" customWidth="1"/>
    <col min="14595" max="14609" width="11.625" style="61" customWidth="1"/>
    <col min="14610" max="14610" width="6.125" style="61" customWidth="1"/>
    <col min="14611" max="14611" width="9" style="61"/>
    <col min="14612" max="14612" width="16" style="61" customWidth="1"/>
    <col min="14613" max="14613" width="0" style="61" hidden="1" customWidth="1"/>
    <col min="14614" max="14614" width="11.5" style="61" customWidth="1"/>
    <col min="14615" max="14846" width="9" style="61"/>
    <col min="14847" max="14847" width="4.375" style="61" customWidth="1"/>
    <col min="14848" max="14848" width="3.875" style="61" customWidth="1"/>
    <col min="14849" max="14849" width="15.25" style="61" customWidth="1"/>
    <col min="14850" max="14850" width="5.25" style="61" customWidth="1"/>
    <col min="14851" max="14865" width="11.625" style="61" customWidth="1"/>
    <col min="14866" max="14866" width="6.125" style="61" customWidth="1"/>
    <col min="14867" max="14867" width="9" style="61"/>
    <col min="14868" max="14868" width="16" style="61" customWidth="1"/>
    <col min="14869" max="14869" width="0" style="61" hidden="1" customWidth="1"/>
    <col min="14870" max="14870" width="11.5" style="61" customWidth="1"/>
    <col min="14871" max="15102" width="9" style="61"/>
    <col min="15103" max="15103" width="4.375" style="61" customWidth="1"/>
    <col min="15104" max="15104" width="3.875" style="61" customWidth="1"/>
    <col min="15105" max="15105" width="15.25" style="61" customWidth="1"/>
    <col min="15106" max="15106" width="5.25" style="61" customWidth="1"/>
    <col min="15107" max="15121" width="11.625" style="61" customWidth="1"/>
    <col min="15122" max="15122" width="6.125" style="61" customWidth="1"/>
    <col min="15123" max="15123" width="9" style="61"/>
    <col min="15124" max="15124" width="16" style="61" customWidth="1"/>
    <col min="15125" max="15125" width="0" style="61" hidden="1" customWidth="1"/>
    <col min="15126" max="15126" width="11.5" style="61" customWidth="1"/>
    <col min="15127" max="15358" width="9" style="61"/>
    <col min="15359" max="15359" width="4.375" style="61" customWidth="1"/>
    <col min="15360" max="15360" width="3.875" style="61" customWidth="1"/>
    <col min="15361" max="15361" width="15.25" style="61" customWidth="1"/>
    <col min="15362" max="15362" width="5.25" style="61" customWidth="1"/>
    <col min="15363" max="15377" width="11.625" style="61" customWidth="1"/>
    <col min="15378" max="15378" width="6.125" style="61" customWidth="1"/>
    <col min="15379" max="15379" width="9" style="61"/>
    <col min="15380" max="15380" width="16" style="61" customWidth="1"/>
    <col min="15381" max="15381" width="0" style="61" hidden="1" customWidth="1"/>
    <col min="15382" max="15382" width="11.5" style="61" customWidth="1"/>
    <col min="15383" max="15614" width="9" style="61"/>
    <col min="15615" max="15615" width="4.375" style="61" customWidth="1"/>
    <col min="15616" max="15616" width="3.875" style="61" customWidth="1"/>
    <col min="15617" max="15617" width="15.25" style="61" customWidth="1"/>
    <col min="15618" max="15618" width="5.25" style="61" customWidth="1"/>
    <col min="15619" max="15633" width="11.625" style="61" customWidth="1"/>
    <col min="15634" max="15634" width="6.125" style="61" customWidth="1"/>
    <col min="15635" max="15635" width="9" style="61"/>
    <col min="15636" max="15636" width="16" style="61" customWidth="1"/>
    <col min="15637" max="15637" width="0" style="61" hidden="1" customWidth="1"/>
    <col min="15638" max="15638" width="11.5" style="61" customWidth="1"/>
    <col min="15639" max="15870" width="9" style="61"/>
    <col min="15871" max="15871" width="4.375" style="61" customWidth="1"/>
    <col min="15872" max="15872" width="3.875" style="61" customWidth="1"/>
    <col min="15873" max="15873" width="15.25" style="61" customWidth="1"/>
    <col min="15874" max="15874" width="5.25" style="61" customWidth="1"/>
    <col min="15875" max="15889" width="11.625" style="61" customWidth="1"/>
    <col min="15890" max="15890" width="6.125" style="61" customWidth="1"/>
    <col min="15891" max="15891" width="9" style="61"/>
    <col min="15892" max="15892" width="16" style="61" customWidth="1"/>
    <col min="15893" max="15893" width="0" style="61" hidden="1" customWidth="1"/>
    <col min="15894" max="15894" width="11.5" style="61" customWidth="1"/>
    <col min="15895" max="16126" width="9" style="61"/>
    <col min="16127" max="16127" width="4.375" style="61" customWidth="1"/>
    <col min="16128" max="16128" width="3.875" style="61" customWidth="1"/>
    <col min="16129" max="16129" width="15.25" style="61" customWidth="1"/>
    <col min="16130" max="16130" width="5.25" style="61" customWidth="1"/>
    <col min="16131" max="16145" width="11.625" style="61" customWidth="1"/>
    <col min="16146" max="16146" width="6.125" style="61" customWidth="1"/>
    <col min="16147" max="16147" width="9" style="61"/>
    <col min="16148" max="16148" width="16" style="61" customWidth="1"/>
    <col min="16149" max="16149" width="0" style="61" hidden="1" customWidth="1"/>
    <col min="16150" max="16150" width="11.5" style="61" customWidth="1"/>
    <col min="16151" max="16384" width="9" style="61"/>
  </cols>
  <sheetData>
    <row r="1" spans="1:21" ht="39" customHeight="1" x14ac:dyDescent="0.15">
      <c r="A1" s="348" t="s">
        <v>95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</row>
    <row r="2" spans="1:21" ht="30" customHeight="1" x14ac:dyDescent="0.15">
      <c r="A2" s="364"/>
      <c r="B2" s="365"/>
      <c r="C2" s="366"/>
      <c r="D2" s="62"/>
      <c r="E2" s="63" t="s">
        <v>45</v>
      </c>
      <c r="F2" s="63" t="s">
        <v>46</v>
      </c>
      <c r="G2" s="63" t="s">
        <v>47</v>
      </c>
      <c r="H2" s="63" t="s">
        <v>48</v>
      </c>
      <c r="I2" s="63" t="s">
        <v>49</v>
      </c>
      <c r="J2" s="63" t="s">
        <v>50</v>
      </c>
      <c r="K2" s="63" t="s">
        <v>51</v>
      </c>
      <c r="L2" s="63" t="s">
        <v>52</v>
      </c>
      <c r="M2" s="63" t="s">
        <v>53</v>
      </c>
      <c r="N2" s="63" t="s">
        <v>54</v>
      </c>
      <c r="O2" s="63" t="s">
        <v>55</v>
      </c>
      <c r="P2" s="64" t="s">
        <v>56</v>
      </c>
      <c r="Q2" s="65" t="s">
        <v>57</v>
      </c>
      <c r="R2" s="66"/>
    </row>
    <row r="3" spans="1:21" ht="21.95" customHeight="1" x14ac:dyDescent="0.15">
      <c r="A3" s="367" t="s">
        <v>58</v>
      </c>
      <c r="B3" s="368" t="s">
        <v>19</v>
      </c>
      <c r="C3" s="100" t="s">
        <v>299</v>
      </c>
      <c r="D3" s="367" t="s">
        <v>59</v>
      </c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1"/>
      <c r="Q3" s="78" t="str">
        <f>米の売上と家事消費分!E15</f>
        <v/>
      </c>
      <c r="R3" s="367" t="s">
        <v>59</v>
      </c>
    </row>
    <row r="4" spans="1:21" ht="21.95" customHeight="1" x14ac:dyDescent="0.15">
      <c r="A4" s="352"/>
      <c r="B4" s="369"/>
      <c r="C4" s="102" t="s">
        <v>301</v>
      </c>
      <c r="D4" s="344"/>
      <c r="E4" s="75" t="str">
        <f>'1月分帳簿'!$E$25</f>
        <v/>
      </c>
      <c r="F4" s="75" t="str">
        <f>'2月分帳簿'!$E$25</f>
        <v/>
      </c>
      <c r="G4" s="75" t="str">
        <f>'3月分帳簿'!$E$25</f>
        <v/>
      </c>
      <c r="H4" s="75" t="str">
        <f>'4月分帳簿'!$E$25</f>
        <v/>
      </c>
      <c r="I4" s="75" t="str">
        <f>'5月分帳簿'!$E$25</f>
        <v/>
      </c>
      <c r="J4" s="75" t="str">
        <f>'6月分帳簿'!$E$25</f>
        <v/>
      </c>
      <c r="K4" s="75" t="str">
        <f>'7月分帳簿'!$E$25</f>
        <v/>
      </c>
      <c r="L4" s="75" t="str">
        <f>'8月分帳簿'!$E$25</f>
        <v/>
      </c>
      <c r="M4" s="75" t="str">
        <f>'9月分帳簿'!$E$25</f>
        <v/>
      </c>
      <c r="N4" s="75" t="str">
        <f>'10月分帳簿'!$E$25</f>
        <v/>
      </c>
      <c r="O4" s="75" t="str">
        <f>'11月分帳簿'!$E$25</f>
        <v/>
      </c>
      <c r="P4" s="75" t="str">
        <f>'12月分帳簿'!$E$25</f>
        <v/>
      </c>
      <c r="Q4" s="78" t="str">
        <f>IF((SUM(E4:P4))&lt;=0,"",SUM(E4:P4))</f>
        <v/>
      </c>
      <c r="R4" s="344"/>
    </row>
    <row r="5" spans="1:21" ht="21.95" customHeight="1" x14ac:dyDescent="0.15">
      <c r="A5" s="352"/>
      <c r="B5" s="345" t="s">
        <v>20</v>
      </c>
      <c r="C5" s="104" t="s">
        <v>299</v>
      </c>
      <c r="D5" s="342" t="s">
        <v>60</v>
      </c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1"/>
      <c r="Q5" s="78" t="str">
        <f>米の売上と家事消費分!C22</f>
        <v/>
      </c>
      <c r="R5" s="342" t="s">
        <v>60</v>
      </c>
      <c r="U5" s="61">
        <v>30</v>
      </c>
    </row>
    <row r="6" spans="1:21" ht="21.95" customHeight="1" x14ac:dyDescent="0.15">
      <c r="A6" s="352"/>
      <c r="B6" s="346"/>
      <c r="C6" s="104" t="s">
        <v>300</v>
      </c>
      <c r="D6" s="343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1"/>
      <c r="Q6" s="78">
        <f>米の売上と家事消費分!C25</f>
        <v>0</v>
      </c>
      <c r="R6" s="343"/>
    </row>
    <row r="7" spans="1:21" ht="21.95" customHeight="1" x14ac:dyDescent="0.15">
      <c r="A7" s="352"/>
      <c r="B7" s="347"/>
      <c r="C7" s="104" t="s">
        <v>301</v>
      </c>
      <c r="D7" s="344"/>
      <c r="E7" s="75" t="str">
        <f>'1月分帳簿'!$F$25</f>
        <v/>
      </c>
      <c r="F7" s="75" t="str">
        <f>'2月分帳簿'!$F$25</f>
        <v/>
      </c>
      <c r="G7" s="75" t="str">
        <f>'3月分帳簿'!$F$25</f>
        <v/>
      </c>
      <c r="H7" s="75" t="str">
        <f>'4月分帳簿'!$F$25</f>
        <v/>
      </c>
      <c r="I7" s="75" t="str">
        <f>'5月分帳簿'!$F$25</f>
        <v/>
      </c>
      <c r="J7" s="75" t="str">
        <f>'6月分帳簿'!$F$25</f>
        <v/>
      </c>
      <c r="K7" s="75" t="str">
        <f>'7月分帳簿'!$F$25</f>
        <v/>
      </c>
      <c r="L7" s="75" t="str">
        <f>'8月分帳簿'!$F$25</f>
        <v/>
      </c>
      <c r="M7" s="75" t="str">
        <f>'9月分帳簿'!$F$25</f>
        <v/>
      </c>
      <c r="N7" s="75" t="str">
        <f>'10月分帳簿'!$F$25</f>
        <v/>
      </c>
      <c r="O7" s="75" t="str">
        <f>'11月分帳簿'!$F$25</f>
        <v/>
      </c>
      <c r="P7" s="75" t="str">
        <f>'12月分帳簿'!$F$25</f>
        <v/>
      </c>
      <c r="Q7" s="78" t="str">
        <f>IF((SUM(E7:P7))&lt;=0,"",SUM(E7:P7))</f>
        <v/>
      </c>
      <c r="R7" s="344"/>
    </row>
    <row r="8" spans="1:21" ht="21.95" customHeight="1" x14ac:dyDescent="0.15">
      <c r="A8" s="352"/>
      <c r="B8" s="354" t="s">
        <v>61</v>
      </c>
      <c r="C8" s="355"/>
      <c r="D8" s="67" t="s">
        <v>62</v>
      </c>
      <c r="E8" s="75" t="str">
        <f>'1月分帳簿'!$G$25</f>
        <v/>
      </c>
      <c r="F8" s="75" t="str">
        <f>'2月分帳簿'!$G$25</f>
        <v/>
      </c>
      <c r="G8" s="75" t="str">
        <f>'3月分帳簿'!$G$25</f>
        <v/>
      </c>
      <c r="H8" s="75" t="str">
        <f>'4月分帳簿'!$G$25</f>
        <v/>
      </c>
      <c r="I8" s="75" t="str">
        <f>'5月分帳簿'!$G$25</f>
        <v/>
      </c>
      <c r="J8" s="75" t="str">
        <f>'6月分帳簿'!$G$25</f>
        <v/>
      </c>
      <c r="K8" s="75" t="str">
        <f>'7月分帳簿'!$G$25</f>
        <v/>
      </c>
      <c r="L8" s="75" t="str">
        <f>'8月分帳簿'!$G$25</f>
        <v/>
      </c>
      <c r="M8" s="75" t="str">
        <f>'9月分帳簿'!$G$25</f>
        <v/>
      </c>
      <c r="N8" s="75" t="str">
        <f>'10月分帳簿'!$G$25</f>
        <v/>
      </c>
      <c r="O8" s="75" t="str">
        <f>'11月分帳簿'!$G$25</f>
        <v/>
      </c>
      <c r="P8" s="75" t="str">
        <f>'12月分帳簿'!$G$25</f>
        <v/>
      </c>
      <c r="Q8" s="78" t="str">
        <f>IF((SUM(E8:P8))&lt;=0,"",SUM(E8:P8))</f>
        <v/>
      </c>
      <c r="R8" s="67" t="s">
        <v>62</v>
      </c>
    </row>
    <row r="9" spans="1:21" ht="21.95" customHeight="1" thickBot="1" x14ac:dyDescent="0.2">
      <c r="A9" s="359"/>
      <c r="B9" s="356" t="s">
        <v>63</v>
      </c>
      <c r="C9" s="357"/>
      <c r="D9" s="68" t="s">
        <v>64</v>
      </c>
      <c r="E9" s="76" t="str">
        <f t="shared" ref="E9:Q9" si="0">IF((SUM(E3:E8))&lt;=0,"",SUM(E3:E8))</f>
        <v/>
      </c>
      <c r="F9" s="76" t="str">
        <f t="shared" si="0"/>
        <v/>
      </c>
      <c r="G9" s="76" t="str">
        <f t="shared" si="0"/>
        <v/>
      </c>
      <c r="H9" s="76" t="str">
        <f t="shared" si="0"/>
        <v/>
      </c>
      <c r="I9" s="76" t="str">
        <f t="shared" si="0"/>
        <v/>
      </c>
      <c r="J9" s="76" t="str">
        <f t="shared" si="0"/>
        <v/>
      </c>
      <c r="K9" s="76" t="str">
        <f t="shared" si="0"/>
        <v/>
      </c>
      <c r="L9" s="76" t="str">
        <f t="shared" si="0"/>
        <v/>
      </c>
      <c r="M9" s="76" t="str">
        <f t="shared" si="0"/>
        <v/>
      </c>
      <c r="N9" s="76" t="str">
        <f t="shared" si="0"/>
        <v/>
      </c>
      <c r="O9" s="76" t="str">
        <f t="shared" si="0"/>
        <v/>
      </c>
      <c r="P9" s="76" t="str">
        <f t="shared" si="0"/>
        <v/>
      </c>
      <c r="Q9" s="77" t="str">
        <f t="shared" si="0"/>
        <v/>
      </c>
      <c r="R9" s="68" t="s">
        <v>64</v>
      </c>
    </row>
    <row r="10" spans="1:21" ht="21.95" customHeight="1" thickTop="1" x14ac:dyDescent="0.15">
      <c r="A10" s="358" t="s">
        <v>65</v>
      </c>
      <c r="B10" s="360" t="s">
        <v>66</v>
      </c>
      <c r="C10" s="361"/>
      <c r="D10" s="69" t="s">
        <v>67</v>
      </c>
      <c r="E10" s="75" t="str">
        <f>'1月分帳簿'!$I$25</f>
        <v/>
      </c>
      <c r="F10" s="75" t="str">
        <f>'2月分帳簿'!$I$25</f>
        <v/>
      </c>
      <c r="G10" s="75" t="str">
        <f>'3月分帳簿'!$I$25</f>
        <v/>
      </c>
      <c r="H10" s="75" t="str">
        <f>'4月分帳簿'!$I$25</f>
        <v/>
      </c>
      <c r="I10" s="75" t="str">
        <f>'5月分帳簿'!$I$25</f>
        <v/>
      </c>
      <c r="J10" s="75" t="str">
        <f>'6月分帳簿'!$I$25</f>
        <v/>
      </c>
      <c r="K10" s="75" t="str">
        <f>'7月分帳簿'!$I$25</f>
        <v/>
      </c>
      <c r="L10" s="75" t="str">
        <f>'8月分帳簿'!$I$25</f>
        <v/>
      </c>
      <c r="M10" s="75" t="str">
        <f>'9月分帳簿'!$I$25</f>
        <v/>
      </c>
      <c r="N10" s="75" t="str">
        <f>'10月分帳簿'!$I$25</f>
        <v/>
      </c>
      <c r="O10" s="75" t="str">
        <f>'11月分帳簿'!$I$25</f>
        <v/>
      </c>
      <c r="P10" s="75" t="str">
        <f>'12月分帳簿'!$I$25</f>
        <v/>
      </c>
      <c r="Q10" s="78" t="str">
        <f>IF((SUM(E10:P10))&lt;=0,"",SUM(E10:P10))</f>
        <v/>
      </c>
      <c r="R10" s="69" t="s">
        <v>68</v>
      </c>
    </row>
    <row r="11" spans="1:21" ht="21.95" customHeight="1" x14ac:dyDescent="0.15">
      <c r="A11" s="352"/>
      <c r="B11" s="362" t="s">
        <v>69</v>
      </c>
      <c r="C11" s="363"/>
      <c r="D11" s="67" t="s">
        <v>70</v>
      </c>
      <c r="E11" s="75" t="str">
        <f>'1月分帳簿'!$J$25</f>
        <v/>
      </c>
      <c r="F11" s="75" t="str">
        <f>'2月分帳簿'!$J$25</f>
        <v/>
      </c>
      <c r="G11" s="75" t="str">
        <f>'3月分帳簿'!$J$25</f>
        <v/>
      </c>
      <c r="H11" s="75" t="str">
        <f>'4月分帳簿'!$J$25</f>
        <v/>
      </c>
      <c r="I11" s="75" t="str">
        <f>'5月分帳簿'!$J$25</f>
        <v/>
      </c>
      <c r="J11" s="75" t="str">
        <f>'6月分帳簿'!$J$25</f>
        <v/>
      </c>
      <c r="K11" s="75" t="str">
        <f>'7月分帳簿'!$J$25</f>
        <v/>
      </c>
      <c r="L11" s="75" t="str">
        <f>'8月分帳簿'!$J$25</f>
        <v/>
      </c>
      <c r="M11" s="75" t="str">
        <f>'9月分帳簿'!$J$25</f>
        <v/>
      </c>
      <c r="N11" s="75" t="str">
        <f>'10月分帳簿'!$J$25</f>
        <v/>
      </c>
      <c r="O11" s="75" t="str">
        <f>'11月分帳簿'!$J$25</f>
        <v/>
      </c>
      <c r="P11" s="75" t="str">
        <f>'12月分帳簿'!$J$25</f>
        <v/>
      </c>
      <c r="Q11" s="78" t="str">
        <f>IF((SUM(E11:P11))&lt;=0,"",SUM(E11:P11))</f>
        <v/>
      </c>
      <c r="R11" s="67" t="s">
        <v>70</v>
      </c>
    </row>
    <row r="12" spans="1:21" ht="21.95" customHeight="1" x14ac:dyDescent="0.15">
      <c r="A12" s="352"/>
      <c r="B12" s="354" t="s">
        <v>71</v>
      </c>
      <c r="C12" s="355"/>
      <c r="D12" s="67" t="s">
        <v>72</v>
      </c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1"/>
      <c r="Q12" s="79" t="str">
        <f>減価償却資産台帳!FG25</f>
        <v/>
      </c>
      <c r="R12" s="67" t="s">
        <v>73</v>
      </c>
    </row>
    <row r="13" spans="1:21" ht="21.95" customHeight="1" x14ac:dyDescent="0.15">
      <c r="A13" s="352"/>
      <c r="B13" s="352" t="s">
        <v>74</v>
      </c>
      <c r="C13" s="70" t="s">
        <v>75</v>
      </c>
      <c r="D13" s="71" t="s">
        <v>76</v>
      </c>
      <c r="E13" s="75" t="str">
        <f>'1月分帳簿'!$K$25</f>
        <v/>
      </c>
      <c r="F13" s="75" t="str">
        <f>'2月分帳簿'!$K$25</f>
        <v/>
      </c>
      <c r="G13" s="75" t="str">
        <f>'3月分帳簿'!$K$25</f>
        <v/>
      </c>
      <c r="H13" s="75" t="str">
        <f>'4月分帳簿'!$K$25</f>
        <v/>
      </c>
      <c r="I13" s="75" t="str">
        <f>'5月分帳簿'!$K$25</f>
        <v/>
      </c>
      <c r="J13" s="75" t="str">
        <f>'6月分帳簿'!$K$25</f>
        <v/>
      </c>
      <c r="K13" s="75" t="str">
        <f>'7月分帳簿'!$K$25</f>
        <v/>
      </c>
      <c r="L13" s="75" t="str">
        <f>'8月分帳簿'!$K$25</f>
        <v/>
      </c>
      <c r="M13" s="75" t="str">
        <f>'9月分帳簿'!$K$25</f>
        <v/>
      </c>
      <c r="N13" s="75" t="str">
        <f>'10月分帳簿'!$K$25</f>
        <v/>
      </c>
      <c r="O13" s="75" t="str">
        <f>'11月分帳簿'!$K$25</f>
        <v/>
      </c>
      <c r="P13" s="75" t="str">
        <f>'12月分帳簿'!$K$25</f>
        <v/>
      </c>
      <c r="Q13" s="78" t="str">
        <f>IF((SUM(E13:P13))&lt;=0,"",SUM(E13:P13))</f>
        <v/>
      </c>
      <c r="R13" s="71" t="s">
        <v>76</v>
      </c>
    </row>
    <row r="14" spans="1:21" ht="21.95" customHeight="1" x14ac:dyDescent="0.15">
      <c r="A14" s="352"/>
      <c r="B14" s="352"/>
      <c r="C14" s="72" t="s">
        <v>24</v>
      </c>
      <c r="D14" s="67" t="s">
        <v>77</v>
      </c>
      <c r="E14" s="75" t="str">
        <f>'1月分帳簿'!$L$25</f>
        <v/>
      </c>
      <c r="F14" s="75" t="str">
        <f>'2月分帳簿'!$L$25</f>
        <v/>
      </c>
      <c r="G14" s="75" t="str">
        <f>'3月分帳簿'!$L$25</f>
        <v/>
      </c>
      <c r="H14" s="75" t="str">
        <f>'4月分帳簿'!$L$25</f>
        <v/>
      </c>
      <c r="I14" s="75" t="str">
        <f>'5月分帳簿'!$L$25</f>
        <v/>
      </c>
      <c r="J14" s="75" t="str">
        <f>'6月分帳簿'!$L$25</f>
        <v/>
      </c>
      <c r="K14" s="75" t="str">
        <f>'7月分帳簿'!$L$25</f>
        <v/>
      </c>
      <c r="L14" s="75" t="str">
        <f>'8月分帳簿'!$L$25</f>
        <v/>
      </c>
      <c r="M14" s="75" t="str">
        <f>'9月分帳簿'!$L$25</f>
        <v/>
      </c>
      <c r="N14" s="75" t="str">
        <f>'10月分帳簿'!$L$25</f>
        <v/>
      </c>
      <c r="O14" s="75" t="str">
        <f>'11月分帳簿'!$L$25</f>
        <v/>
      </c>
      <c r="P14" s="75" t="str">
        <f>'12月分帳簿'!$L$25</f>
        <v/>
      </c>
      <c r="Q14" s="78" t="str">
        <f t="shared" ref="Q14:Q25" si="1">IF((SUM(E14:P14))&lt;=0,"",SUM(E14:P14))</f>
        <v/>
      </c>
      <c r="R14" s="67" t="s">
        <v>77</v>
      </c>
    </row>
    <row r="15" spans="1:21" ht="21.95" customHeight="1" x14ac:dyDescent="0.15">
      <c r="A15" s="352"/>
      <c r="B15" s="352"/>
      <c r="C15" s="72" t="s">
        <v>25</v>
      </c>
      <c r="D15" s="67" t="s">
        <v>78</v>
      </c>
      <c r="E15" s="75" t="str">
        <f>'1月分帳簿'!$M$25</f>
        <v/>
      </c>
      <c r="F15" s="75" t="str">
        <f>'2月分帳簿'!$M$25</f>
        <v/>
      </c>
      <c r="G15" s="75" t="str">
        <f>'3月分帳簿'!$M$25</f>
        <v/>
      </c>
      <c r="H15" s="75" t="str">
        <f>'4月分帳簿'!$M$25</f>
        <v/>
      </c>
      <c r="I15" s="75" t="str">
        <f>'5月分帳簿'!$M$25</f>
        <v/>
      </c>
      <c r="J15" s="75" t="str">
        <f>'6月分帳簿'!$M$25</f>
        <v/>
      </c>
      <c r="K15" s="75" t="str">
        <f>'7月分帳簿'!$M$25</f>
        <v/>
      </c>
      <c r="L15" s="75" t="str">
        <f>'8月分帳簿'!$M$25</f>
        <v/>
      </c>
      <c r="M15" s="75" t="str">
        <f>'9月分帳簿'!$M$25</f>
        <v/>
      </c>
      <c r="N15" s="75" t="str">
        <f>'10月分帳簿'!$M$25</f>
        <v/>
      </c>
      <c r="O15" s="75" t="str">
        <f>'11月分帳簿'!$M$25</f>
        <v/>
      </c>
      <c r="P15" s="75" t="str">
        <f>'12月分帳簿'!$M$25</f>
        <v/>
      </c>
      <c r="Q15" s="78" t="str">
        <f t="shared" si="1"/>
        <v/>
      </c>
      <c r="R15" s="67" t="s">
        <v>78</v>
      </c>
    </row>
    <row r="16" spans="1:21" ht="21.95" customHeight="1" x14ac:dyDescent="0.15">
      <c r="A16" s="352"/>
      <c r="B16" s="352"/>
      <c r="C16" s="72" t="s">
        <v>26</v>
      </c>
      <c r="D16" s="67" t="s">
        <v>79</v>
      </c>
      <c r="E16" s="75" t="str">
        <f>'1月分帳簿'!$N$25</f>
        <v/>
      </c>
      <c r="F16" s="75" t="str">
        <f>'2月分帳簿'!$N$25</f>
        <v/>
      </c>
      <c r="G16" s="75" t="str">
        <f>'3月分帳簿'!$N$25</f>
        <v/>
      </c>
      <c r="H16" s="75" t="str">
        <f>'4月分帳簿'!$N$25</f>
        <v/>
      </c>
      <c r="I16" s="75" t="str">
        <f>'5月分帳簿'!$N$25</f>
        <v/>
      </c>
      <c r="J16" s="75" t="str">
        <f>'6月分帳簿'!$N$25</f>
        <v/>
      </c>
      <c r="K16" s="75" t="str">
        <f>'7月分帳簿'!$N$25</f>
        <v/>
      </c>
      <c r="L16" s="75" t="str">
        <f>'8月分帳簿'!$N$25</f>
        <v/>
      </c>
      <c r="M16" s="75" t="str">
        <f>'9月分帳簿'!$N$25</f>
        <v/>
      </c>
      <c r="N16" s="75" t="str">
        <f>'10月分帳簿'!$N$25</f>
        <v/>
      </c>
      <c r="O16" s="75" t="str">
        <f>'11月分帳簿'!$N$25</f>
        <v/>
      </c>
      <c r="P16" s="75" t="str">
        <f>'12月分帳簿'!$N$25</f>
        <v/>
      </c>
      <c r="Q16" s="78" t="str">
        <f t="shared" si="1"/>
        <v/>
      </c>
      <c r="R16" s="67" t="s">
        <v>79</v>
      </c>
    </row>
    <row r="17" spans="1:18" ht="21.95" customHeight="1" x14ac:dyDescent="0.15">
      <c r="A17" s="352"/>
      <c r="B17" s="352"/>
      <c r="C17" s="72" t="s">
        <v>27</v>
      </c>
      <c r="D17" s="67" t="s">
        <v>80</v>
      </c>
      <c r="E17" s="75" t="str">
        <f>'1月分帳簿'!$O$25</f>
        <v/>
      </c>
      <c r="F17" s="75" t="str">
        <f>'2月分帳簿'!$O$25</f>
        <v/>
      </c>
      <c r="G17" s="75" t="str">
        <f>'3月分帳簿'!$O$25</f>
        <v/>
      </c>
      <c r="H17" s="75" t="str">
        <f>'4月分帳簿'!$O$25</f>
        <v/>
      </c>
      <c r="I17" s="75" t="str">
        <f>'5月分帳簿'!$O$25</f>
        <v/>
      </c>
      <c r="J17" s="75" t="str">
        <f>'6月分帳簿'!$O$25</f>
        <v/>
      </c>
      <c r="K17" s="75" t="str">
        <f>'7月分帳簿'!$O$25</f>
        <v/>
      </c>
      <c r="L17" s="75" t="str">
        <f>'8月分帳簿'!$O$25</f>
        <v/>
      </c>
      <c r="M17" s="75" t="str">
        <f>'9月分帳簿'!$O$25</f>
        <v/>
      </c>
      <c r="N17" s="75" t="str">
        <f>'10月分帳簿'!$O$25</f>
        <v/>
      </c>
      <c r="O17" s="75" t="str">
        <f>'11月分帳簿'!$O$25</f>
        <v/>
      </c>
      <c r="P17" s="75" t="str">
        <f>'12月分帳簿'!$O$25</f>
        <v/>
      </c>
      <c r="Q17" s="78" t="str">
        <f t="shared" si="1"/>
        <v/>
      </c>
      <c r="R17" s="67" t="s">
        <v>80</v>
      </c>
    </row>
    <row r="18" spans="1:18" ht="21.95" customHeight="1" x14ac:dyDescent="0.15">
      <c r="A18" s="352"/>
      <c r="B18" s="352"/>
      <c r="C18" s="72" t="s">
        <v>28</v>
      </c>
      <c r="D18" s="67" t="s">
        <v>81</v>
      </c>
      <c r="E18" s="75" t="str">
        <f>'1月分帳簿'!$P$25</f>
        <v/>
      </c>
      <c r="F18" s="75" t="str">
        <f>'2月分帳簿'!$P$25</f>
        <v/>
      </c>
      <c r="G18" s="75" t="str">
        <f>'3月分帳簿'!$P$25</f>
        <v/>
      </c>
      <c r="H18" s="75" t="str">
        <f>'4月分帳簿'!$P$25</f>
        <v/>
      </c>
      <c r="I18" s="75" t="str">
        <f>'5月分帳簿'!$P$25</f>
        <v/>
      </c>
      <c r="J18" s="75" t="str">
        <f>'6月分帳簿'!$P$25</f>
        <v/>
      </c>
      <c r="K18" s="75" t="str">
        <f>'7月分帳簿'!$P$25</f>
        <v/>
      </c>
      <c r="L18" s="75" t="str">
        <f>'8月分帳簿'!$P$25</f>
        <v/>
      </c>
      <c r="M18" s="75" t="str">
        <f>'9月分帳簿'!$P$25</f>
        <v/>
      </c>
      <c r="N18" s="75" t="str">
        <f>'10月分帳簿'!$P$25</f>
        <v/>
      </c>
      <c r="O18" s="75" t="str">
        <f>'11月分帳簿'!$P$25</f>
        <v/>
      </c>
      <c r="P18" s="75" t="str">
        <f>'12月分帳簿'!$P$25</f>
        <v/>
      </c>
      <c r="Q18" s="78" t="str">
        <f t="shared" si="1"/>
        <v/>
      </c>
      <c r="R18" s="67" t="s">
        <v>81</v>
      </c>
    </row>
    <row r="19" spans="1:18" ht="21.95" customHeight="1" x14ac:dyDescent="0.15">
      <c r="A19" s="352"/>
      <c r="B19" s="352"/>
      <c r="C19" s="72" t="s">
        <v>29</v>
      </c>
      <c r="D19" s="67" t="s">
        <v>82</v>
      </c>
      <c r="E19" s="75" t="str">
        <f>'1月分帳簿'!$Q$25</f>
        <v/>
      </c>
      <c r="F19" s="75" t="str">
        <f>'2月分帳簿'!$Q$25</f>
        <v/>
      </c>
      <c r="G19" s="75" t="str">
        <f>'3月分帳簿'!$Q$25</f>
        <v/>
      </c>
      <c r="H19" s="75" t="str">
        <f>'4月分帳簿'!$Q$25</f>
        <v/>
      </c>
      <c r="I19" s="75" t="str">
        <f>'5月分帳簿'!$Q$25</f>
        <v/>
      </c>
      <c r="J19" s="75" t="str">
        <f>'6月分帳簿'!$Q$25</f>
        <v/>
      </c>
      <c r="K19" s="75" t="str">
        <f>'7月分帳簿'!$Q$25</f>
        <v/>
      </c>
      <c r="L19" s="75" t="str">
        <f>'8月分帳簿'!$Q$25</f>
        <v/>
      </c>
      <c r="M19" s="75" t="str">
        <f>'9月分帳簿'!$Q$25</f>
        <v/>
      </c>
      <c r="N19" s="75" t="str">
        <f>'10月分帳簿'!$Q$25</f>
        <v/>
      </c>
      <c r="O19" s="75" t="str">
        <f>'11月分帳簿'!$Q$25</f>
        <v/>
      </c>
      <c r="P19" s="75" t="str">
        <f>'12月分帳簿'!$Q$25</f>
        <v/>
      </c>
      <c r="Q19" s="78" t="str">
        <f t="shared" si="1"/>
        <v/>
      </c>
      <c r="R19" s="67" t="s">
        <v>82</v>
      </c>
    </row>
    <row r="20" spans="1:18" ht="21.95" customHeight="1" x14ac:dyDescent="0.15">
      <c r="A20" s="352"/>
      <c r="B20" s="352"/>
      <c r="C20" s="72" t="s">
        <v>30</v>
      </c>
      <c r="D20" s="67" t="s">
        <v>83</v>
      </c>
      <c r="E20" s="75" t="str">
        <f>'1月分帳簿'!$R$25</f>
        <v/>
      </c>
      <c r="F20" s="75" t="str">
        <f>'2月分帳簿'!$R$25</f>
        <v/>
      </c>
      <c r="G20" s="75" t="str">
        <f>'3月分帳簿'!$R$25</f>
        <v/>
      </c>
      <c r="H20" s="75" t="str">
        <f>'4月分帳簿'!$R$25</f>
        <v/>
      </c>
      <c r="I20" s="75" t="str">
        <f>'5月分帳簿'!$R$25</f>
        <v/>
      </c>
      <c r="J20" s="75" t="str">
        <f>'6月分帳簿'!$R$25</f>
        <v/>
      </c>
      <c r="K20" s="75" t="str">
        <f>'7月分帳簿'!$R$25</f>
        <v/>
      </c>
      <c r="L20" s="75" t="str">
        <f>'8月分帳簿'!$R$25</f>
        <v/>
      </c>
      <c r="M20" s="75" t="str">
        <f>'9月分帳簿'!$R$25</f>
        <v/>
      </c>
      <c r="N20" s="75" t="str">
        <f>'10月分帳簿'!$R$25</f>
        <v/>
      </c>
      <c r="O20" s="75" t="str">
        <f>'11月分帳簿'!$R$25</f>
        <v/>
      </c>
      <c r="P20" s="75" t="str">
        <f>'12月分帳簿'!$R$25</f>
        <v/>
      </c>
      <c r="Q20" s="78" t="str">
        <f t="shared" si="1"/>
        <v/>
      </c>
      <c r="R20" s="67" t="s">
        <v>83</v>
      </c>
    </row>
    <row r="21" spans="1:18" ht="21.95" customHeight="1" x14ac:dyDescent="0.15">
      <c r="A21" s="352"/>
      <c r="B21" s="352"/>
      <c r="C21" s="73" t="s">
        <v>84</v>
      </c>
      <c r="D21" s="67" t="s">
        <v>85</v>
      </c>
      <c r="E21" s="75" t="str">
        <f>'1月分帳簿'!$S$25</f>
        <v/>
      </c>
      <c r="F21" s="75" t="str">
        <f>'2月分帳簿'!$S$25</f>
        <v/>
      </c>
      <c r="G21" s="75" t="str">
        <f>'3月分帳簿'!$S$25</f>
        <v/>
      </c>
      <c r="H21" s="75" t="str">
        <f>'4月分帳簿'!$S$25</f>
        <v/>
      </c>
      <c r="I21" s="75" t="str">
        <f>'5月分帳簿'!$S$25</f>
        <v/>
      </c>
      <c r="J21" s="75" t="str">
        <f>'6月分帳簿'!$S$25</f>
        <v/>
      </c>
      <c r="K21" s="75" t="str">
        <f>'7月分帳簿'!$S$25</f>
        <v/>
      </c>
      <c r="L21" s="75" t="str">
        <f>'8月分帳簿'!$S$25</f>
        <v/>
      </c>
      <c r="M21" s="75" t="str">
        <f>'9月分帳簿'!$S$25</f>
        <v/>
      </c>
      <c r="N21" s="75" t="str">
        <f>'10月分帳簿'!$S$25</f>
        <v/>
      </c>
      <c r="O21" s="75" t="str">
        <f>'11月分帳簿'!$S$25</f>
        <v/>
      </c>
      <c r="P21" s="75" t="str">
        <f>'12月分帳簿'!$S$25</f>
        <v/>
      </c>
      <c r="Q21" s="78" t="str">
        <f t="shared" si="1"/>
        <v/>
      </c>
      <c r="R21" s="67" t="s">
        <v>85</v>
      </c>
    </row>
    <row r="22" spans="1:18" ht="21.95" customHeight="1" x14ac:dyDescent="0.15">
      <c r="A22" s="352"/>
      <c r="B22" s="352"/>
      <c r="C22" s="73" t="s">
        <v>86</v>
      </c>
      <c r="D22" s="67" t="s">
        <v>87</v>
      </c>
      <c r="E22" s="75" t="str">
        <f>'1月分帳簿'!$T$25</f>
        <v/>
      </c>
      <c r="F22" s="75" t="str">
        <f>'2月分帳簿'!$T$25</f>
        <v/>
      </c>
      <c r="G22" s="75" t="str">
        <f>'3月分帳簿'!$T$25</f>
        <v/>
      </c>
      <c r="H22" s="75" t="str">
        <f>'4月分帳簿'!$T$25</f>
        <v/>
      </c>
      <c r="I22" s="75" t="str">
        <f>'5月分帳簿'!$T$25</f>
        <v/>
      </c>
      <c r="J22" s="75" t="str">
        <f>'6月分帳簿'!$T$25</f>
        <v/>
      </c>
      <c r="K22" s="75" t="str">
        <f>'7月分帳簿'!$T$25</f>
        <v/>
      </c>
      <c r="L22" s="75" t="str">
        <f>'8月分帳簿'!$T$25</f>
        <v/>
      </c>
      <c r="M22" s="75" t="str">
        <f>'9月分帳簿'!$T$25</f>
        <v/>
      </c>
      <c r="N22" s="75" t="str">
        <f>'10月分帳簿'!$T$25</f>
        <v/>
      </c>
      <c r="O22" s="75" t="str">
        <f>'11月分帳簿'!$T$25</f>
        <v/>
      </c>
      <c r="P22" s="75" t="str">
        <f>'12月分帳簿'!$T$25</f>
        <v/>
      </c>
      <c r="Q22" s="78" t="str">
        <f t="shared" si="1"/>
        <v/>
      </c>
      <c r="R22" s="67" t="s">
        <v>87</v>
      </c>
    </row>
    <row r="23" spans="1:18" ht="21.95" customHeight="1" x14ac:dyDescent="0.15">
      <c r="A23" s="352"/>
      <c r="B23" s="352"/>
      <c r="C23" s="73" t="s">
        <v>33</v>
      </c>
      <c r="D23" s="67" t="s">
        <v>88</v>
      </c>
      <c r="E23" s="75" t="str">
        <f>'1月分帳簿'!$U$25</f>
        <v/>
      </c>
      <c r="F23" s="75" t="str">
        <f>'2月分帳簿'!$U$25</f>
        <v/>
      </c>
      <c r="G23" s="75" t="str">
        <f>'3月分帳簿'!$U$25</f>
        <v/>
      </c>
      <c r="H23" s="75" t="str">
        <f>'4月分帳簿'!$U$25</f>
        <v/>
      </c>
      <c r="I23" s="75" t="str">
        <f>'5月分帳簿'!$U$25</f>
        <v/>
      </c>
      <c r="J23" s="75" t="str">
        <f>'6月分帳簿'!$U$25</f>
        <v/>
      </c>
      <c r="K23" s="75" t="str">
        <f>'7月分帳簿'!$U$25</f>
        <v/>
      </c>
      <c r="L23" s="75" t="str">
        <f>'8月分帳簿'!$U$25</f>
        <v/>
      </c>
      <c r="M23" s="75" t="str">
        <f>'9月分帳簿'!$U$25</f>
        <v/>
      </c>
      <c r="N23" s="75" t="str">
        <f>'10月分帳簿'!$U$25</f>
        <v/>
      </c>
      <c r="O23" s="75" t="str">
        <f>'11月分帳簿'!$U$25</f>
        <v/>
      </c>
      <c r="P23" s="75" t="str">
        <f>'12月分帳簿'!$U$25</f>
        <v/>
      </c>
      <c r="Q23" s="78" t="str">
        <f t="shared" si="1"/>
        <v/>
      </c>
      <c r="R23" s="67" t="s">
        <v>88</v>
      </c>
    </row>
    <row r="24" spans="1:18" ht="21.95" customHeight="1" x14ac:dyDescent="0.15">
      <c r="A24" s="352"/>
      <c r="B24" s="352"/>
      <c r="C24" s="72" t="s">
        <v>89</v>
      </c>
      <c r="D24" s="67" t="s">
        <v>90</v>
      </c>
      <c r="E24" s="75" t="str">
        <f>'1月分帳簿'!$V$25</f>
        <v/>
      </c>
      <c r="F24" s="75" t="str">
        <f>'2月分帳簿'!$V$25</f>
        <v/>
      </c>
      <c r="G24" s="75" t="str">
        <f>'3月分帳簿'!$V$25</f>
        <v/>
      </c>
      <c r="H24" s="75" t="str">
        <f>'4月分帳簿'!$V$25</f>
        <v/>
      </c>
      <c r="I24" s="75" t="str">
        <f>'5月分帳簿'!$V$25</f>
        <v/>
      </c>
      <c r="J24" s="75" t="str">
        <f>'6月分帳簿'!$V$25</f>
        <v/>
      </c>
      <c r="K24" s="75" t="str">
        <f>'7月分帳簿'!$V$25</f>
        <v/>
      </c>
      <c r="L24" s="75" t="str">
        <f>'8月分帳簿'!$V$25</f>
        <v/>
      </c>
      <c r="M24" s="75" t="str">
        <f>'9月分帳簿'!$V$25</f>
        <v/>
      </c>
      <c r="N24" s="75" t="str">
        <f>'10月分帳簿'!$V$25</f>
        <v/>
      </c>
      <c r="O24" s="75" t="str">
        <f>'11月分帳簿'!$V$25</f>
        <v/>
      </c>
      <c r="P24" s="75" t="str">
        <f>'12月分帳簿'!$V$25</f>
        <v/>
      </c>
      <c r="Q24" s="78" t="str">
        <f t="shared" si="1"/>
        <v/>
      </c>
      <c r="R24" s="67" t="s">
        <v>90</v>
      </c>
    </row>
    <row r="25" spans="1:18" ht="21.95" customHeight="1" x14ac:dyDescent="0.15">
      <c r="A25" s="352"/>
      <c r="B25" s="353"/>
      <c r="C25" s="72" t="s">
        <v>91</v>
      </c>
      <c r="D25" s="67" t="s">
        <v>92</v>
      </c>
      <c r="E25" s="75" t="str">
        <f>'1月分帳簿'!$W$25</f>
        <v/>
      </c>
      <c r="F25" s="75" t="str">
        <f>'2月分帳簿'!$W$25</f>
        <v/>
      </c>
      <c r="G25" s="75" t="str">
        <f>'3月分帳簿'!$W$25</f>
        <v/>
      </c>
      <c r="H25" s="75" t="str">
        <f>'4月分帳簿'!$W$25</f>
        <v/>
      </c>
      <c r="I25" s="75" t="str">
        <f>'5月分帳簿'!$W$25</f>
        <v/>
      </c>
      <c r="J25" s="75" t="str">
        <f>'6月分帳簿'!$W$25</f>
        <v/>
      </c>
      <c r="K25" s="75" t="str">
        <f>'7月分帳簿'!$W$25</f>
        <v/>
      </c>
      <c r="L25" s="75" t="str">
        <f>'8月分帳簿'!$W$25</f>
        <v/>
      </c>
      <c r="M25" s="75" t="str">
        <f>'9月分帳簿'!$W$25</f>
        <v/>
      </c>
      <c r="N25" s="75" t="str">
        <f>'10月分帳簿'!$W$25</f>
        <v/>
      </c>
      <c r="O25" s="75" t="str">
        <f>'11月分帳簿'!$W$25</f>
        <v/>
      </c>
      <c r="P25" s="75" t="str">
        <f>'12月分帳簿'!$W$25</f>
        <v/>
      </c>
      <c r="Q25" s="78" t="str">
        <f t="shared" si="1"/>
        <v/>
      </c>
      <c r="R25" s="67" t="s">
        <v>92</v>
      </c>
    </row>
    <row r="26" spans="1:18" ht="21.95" customHeight="1" thickBot="1" x14ac:dyDescent="0.2">
      <c r="A26" s="359"/>
      <c r="B26" s="356" t="s">
        <v>96</v>
      </c>
      <c r="C26" s="357"/>
      <c r="D26" s="68" t="s">
        <v>93</v>
      </c>
      <c r="E26" s="34">
        <f>SUM(E10:E25)</f>
        <v>0</v>
      </c>
      <c r="F26" s="34">
        <f t="shared" ref="F26:P26" si="2">SUM(F10:F25)</f>
        <v>0</v>
      </c>
      <c r="G26" s="34">
        <f t="shared" si="2"/>
        <v>0</v>
      </c>
      <c r="H26" s="34">
        <f t="shared" si="2"/>
        <v>0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si="2"/>
        <v>0</v>
      </c>
      <c r="M26" s="34">
        <f t="shared" si="2"/>
        <v>0</v>
      </c>
      <c r="N26" s="34">
        <f t="shared" si="2"/>
        <v>0</v>
      </c>
      <c r="O26" s="34">
        <f t="shared" si="2"/>
        <v>0</v>
      </c>
      <c r="P26" s="81">
        <f t="shared" si="2"/>
        <v>0</v>
      </c>
      <c r="Q26" s="77">
        <f>SUM(Q10:Q25)</f>
        <v>0</v>
      </c>
      <c r="R26" s="68" t="s">
        <v>93</v>
      </c>
    </row>
    <row r="27" spans="1:18" ht="18" thickTop="1" x14ac:dyDescent="0.15">
      <c r="A27" s="349" t="s">
        <v>94</v>
      </c>
      <c r="B27" s="350"/>
      <c r="C27" s="351"/>
      <c r="D27" s="103"/>
      <c r="E27" s="80">
        <f>SUM(E9)-SUM(E26)</f>
        <v>0</v>
      </c>
      <c r="F27" s="80">
        <f t="shared" ref="F27:Q27" si="3">SUM(F9)-SUM(F26)</f>
        <v>0</v>
      </c>
      <c r="G27" s="80">
        <f t="shared" si="3"/>
        <v>0</v>
      </c>
      <c r="H27" s="80">
        <f t="shared" si="3"/>
        <v>0</v>
      </c>
      <c r="I27" s="80">
        <f t="shared" si="3"/>
        <v>0</v>
      </c>
      <c r="J27" s="80">
        <f t="shared" si="3"/>
        <v>0</v>
      </c>
      <c r="K27" s="80">
        <f t="shared" si="3"/>
        <v>0</v>
      </c>
      <c r="L27" s="80">
        <f t="shared" si="3"/>
        <v>0</v>
      </c>
      <c r="M27" s="80">
        <f t="shared" si="3"/>
        <v>0</v>
      </c>
      <c r="N27" s="80">
        <f t="shared" si="3"/>
        <v>0</v>
      </c>
      <c r="O27" s="80">
        <f t="shared" si="3"/>
        <v>0</v>
      </c>
      <c r="P27" s="80">
        <f t="shared" si="3"/>
        <v>0</v>
      </c>
      <c r="Q27" s="80">
        <f t="shared" si="3"/>
        <v>0</v>
      </c>
      <c r="R27" s="74"/>
    </row>
  </sheetData>
  <sheetProtection formatCells="0" formatColumns="0" formatRows="0" insertColumns="0" insertRows="0" insertHyperlinks="0" deleteColumns="0" deleteRows="0" sort="0" autoFilter="0" pivotTables="0"/>
  <mergeCells count="22">
    <mergeCell ref="A1:R1"/>
    <mergeCell ref="A27:C27"/>
    <mergeCell ref="E12:P12"/>
    <mergeCell ref="B13:B25"/>
    <mergeCell ref="B8:C8"/>
    <mergeCell ref="B9:C9"/>
    <mergeCell ref="A10:A26"/>
    <mergeCell ref="B10:C10"/>
    <mergeCell ref="B11:C11"/>
    <mergeCell ref="B12:C12"/>
    <mergeCell ref="B26:C26"/>
    <mergeCell ref="A2:C2"/>
    <mergeCell ref="A3:A9"/>
    <mergeCell ref="B3:B4"/>
    <mergeCell ref="D3:D4"/>
    <mergeCell ref="R3:R4"/>
    <mergeCell ref="E3:P3"/>
    <mergeCell ref="R5:R7"/>
    <mergeCell ref="D5:D7"/>
    <mergeCell ref="B5:B7"/>
    <mergeCell ref="E5:P5"/>
    <mergeCell ref="E6:P6"/>
  </mergeCells>
  <phoneticPr fontId="5"/>
  <dataValidations count="2">
    <dataValidation imeMode="off" allowBlank="1" showInputMessage="1" showErrorMessage="1" sqref="IY65528:JM65563 SU65528:TI65563 ACQ65528:ADE65563 AMM65528:ANA65563 AWI65528:AWW65563 BGE65528:BGS65563 BQA65528:BQO65563 BZW65528:CAK65563 CJS65528:CKG65563 CTO65528:CUC65563 DDK65528:DDY65563 DNG65528:DNU65563 DXC65528:DXQ65563 EGY65528:EHM65563 EQU65528:ERI65563 FAQ65528:FBE65563 FKM65528:FLA65563 FUI65528:FUW65563 GEE65528:GES65563 GOA65528:GOO65563 GXW65528:GYK65563 HHS65528:HIG65563 HRO65528:HSC65563 IBK65528:IBY65563 ILG65528:ILU65563 IVC65528:IVQ65563 JEY65528:JFM65563 JOU65528:JPI65563 JYQ65528:JZE65563 KIM65528:KJA65563 KSI65528:KSW65563 LCE65528:LCS65563 LMA65528:LMO65563 LVW65528:LWK65563 MFS65528:MGG65563 MPO65528:MQC65563 MZK65528:MZY65563 NJG65528:NJU65563 NTC65528:NTQ65563 OCY65528:ODM65563 OMU65528:ONI65563 OWQ65528:OXE65563 PGM65528:PHA65563 PQI65528:PQW65563 QAE65528:QAS65563 QKA65528:QKO65563 QTW65528:QUK65563 RDS65528:REG65563 RNO65528:ROC65563 RXK65528:RXY65563 SHG65528:SHU65563 SRC65528:SRQ65563 TAY65528:TBM65563 TKU65528:TLI65563 TUQ65528:TVE65563 UEM65528:UFA65563 UOI65528:UOW65563 UYE65528:UYS65563 VIA65528:VIO65563 VRW65528:VSK65563 WBS65528:WCG65563 WLO65528:WMC65563 WVK65528:WVY65563 IY131064:JM131099 SU131064:TI131099 ACQ131064:ADE131099 AMM131064:ANA131099 AWI131064:AWW131099 BGE131064:BGS131099 BQA131064:BQO131099 BZW131064:CAK131099 CJS131064:CKG131099 CTO131064:CUC131099 DDK131064:DDY131099 DNG131064:DNU131099 DXC131064:DXQ131099 EGY131064:EHM131099 EQU131064:ERI131099 FAQ131064:FBE131099 FKM131064:FLA131099 FUI131064:FUW131099 GEE131064:GES131099 GOA131064:GOO131099 GXW131064:GYK131099 HHS131064:HIG131099 HRO131064:HSC131099 IBK131064:IBY131099 ILG131064:ILU131099 IVC131064:IVQ131099 JEY131064:JFM131099 JOU131064:JPI131099 JYQ131064:JZE131099 KIM131064:KJA131099 KSI131064:KSW131099 LCE131064:LCS131099 LMA131064:LMO131099 LVW131064:LWK131099 MFS131064:MGG131099 MPO131064:MQC131099 MZK131064:MZY131099 NJG131064:NJU131099 NTC131064:NTQ131099 OCY131064:ODM131099 OMU131064:ONI131099 OWQ131064:OXE131099 PGM131064:PHA131099 PQI131064:PQW131099 QAE131064:QAS131099 QKA131064:QKO131099 QTW131064:QUK131099 RDS131064:REG131099 RNO131064:ROC131099 RXK131064:RXY131099 SHG131064:SHU131099 SRC131064:SRQ131099 TAY131064:TBM131099 TKU131064:TLI131099 TUQ131064:TVE131099 UEM131064:UFA131099 UOI131064:UOW131099 UYE131064:UYS131099 VIA131064:VIO131099 VRW131064:VSK131099 WBS131064:WCG131099 WLO131064:WMC131099 WVK131064:WVY131099 IY196600:JM196635 SU196600:TI196635 ACQ196600:ADE196635 AMM196600:ANA196635 AWI196600:AWW196635 BGE196600:BGS196635 BQA196600:BQO196635 BZW196600:CAK196635 CJS196600:CKG196635 CTO196600:CUC196635 DDK196600:DDY196635 DNG196600:DNU196635 DXC196600:DXQ196635 EGY196600:EHM196635 EQU196600:ERI196635 FAQ196600:FBE196635 FKM196600:FLA196635 FUI196600:FUW196635 GEE196600:GES196635 GOA196600:GOO196635 GXW196600:GYK196635 HHS196600:HIG196635 HRO196600:HSC196635 IBK196600:IBY196635 ILG196600:ILU196635 IVC196600:IVQ196635 JEY196600:JFM196635 JOU196600:JPI196635 JYQ196600:JZE196635 KIM196600:KJA196635 KSI196600:KSW196635 LCE196600:LCS196635 LMA196600:LMO196635 LVW196600:LWK196635 MFS196600:MGG196635 MPO196600:MQC196635 MZK196600:MZY196635 NJG196600:NJU196635 NTC196600:NTQ196635 OCY196600:ODM196635 OMU196600:ONI196635 OWQ196600:OXE196635 PGM196600:PHA196635 PQI196600:PQW196635 QAE196600:QAS196635 QKA196600:QKO196635 QTW196600:QUK196635 RDS196600:REG196635 RNO196600:ROC196635 RXK196600:RXY196635 SHG196600:SHU196635 SRC196600:SRQ196635 TAY196600:TBM196635 TKU196600:TLI196635 TUQ196600:TVE196635 UEM196600:UFA196635 UOI196600:UOW196635 UYE196600:UYS196635 VIA196600:VIO196635 VRW196600:VSK196635 WBS196600:WCG196635 WLO196600:WMC196635 WVK196600:WVY196635 IY262136:JM262171 SU262136:TI262171 ACQ262136:ADE262171 AMM262136:ANA262171 AWI262136:AWW262171 BGE262136:BGS262171 BQA262136:BQO262171 BZW262136:CAK262171 CJS262136:CKG262171 CTO262136:CUC262171 DDK262136:DDY262171 DNG262136:DNU262171 DXC262136:DXQ262171 EGY262136:EHM262171 EQU262136:ERI262171 FAQ262136:FBE262171 FKM262136:FLA262171 FUI262136:FUW262171 GEE262136:GES262171 GOA262136:GOO262171 GXW262136:GYK262171 HHS262136:HIG262171 HRO262136:HSC262171 IBK262136:IBY262171 ILG262136:ILU262171 IVC262136:IVQ262171 JEY262136:JFM262171 JOU262136:JPI262171 JYQ262136:JZE262171 KIM262136:KJA262171 KSI262136:KSW262171 LCE262136:LCS262171 LMA262136:LMO262171 LVW262136:LWK262171 MFS262136:MGG262171 MPO262136:MQC262171 MZK262136:MZY262171 NJG262136:NJU262171 NTC262136:NTQ262171 OCY262136:ODM262171 OMU262136:ONI262171 OWQ262136:OXE262171 PGM262136:PHA262171 PQI262136:PQW262171 QAE262136:QAS262171 QKA262136:QKO262171 QTW262136:QUK262171 RDS262136:REG262171 RNO262136:ROC262171 RXK262136:RXY262171 SHG262136:SHU262171 SRC262136:SRQ262171 TAY262136:TBM262171 TKU262136:TLI262171 TUQ262136:TVE262171 UEM262136:UFA262171 UOI262136:UOW262171 UYE262136:UYS262171 VIA262136:VIO262171 VRW262136:VSK262171 WBS262136:WCG262171 WLO262136:WMC262171 WVK262136:WVY262171 IY327672:JM327707 SU327672:TI327707 ACQ327672:ADE327707 AMM327672:ANA327707 AWI327672:AWW327707 BGE327672:BGS327707 BQA327672:BQO327707 BZW327672:CAK327707 CJS327672:CKG327707 CTO327672:CUC327707 DDK327672:DDY327707 DNG327672:DNU327707 DXC327672:DXQ327707 EGY327672:EHM327707 EQU327672:ERI327707 FAQ327672:FBE327707 FKM327672:FLA327707 FUI327672:FUW327707 GEE327672:GES327707 GOA327672:GOO327707 GXW327672:GYK327707 HHS327672:HIG327707 HRO327672:HSC327707 IBK327672:IBY327707 ILG327672:ILU327707 IVC327672:IVQ327707 JEY327672:JFM327707 JOU327672:JPI327707 JYQ327672:JZE327707 KIM327672:KJA327707 KSI327672:KSW327707 LCE327672:LCS327707 LMA327672:LMO327707 LVW327672:LWK327707 MFS327672:MGG327707 MPO327672:MQC327707 MZK327672:MZY327707 NJG327672:NJU327707 NTC327672:NTQ327707 OCY327672:ODM327707 OMU327672:ONI327707 OWQ327672:OXE327707 PGM327672:PHA327707 PQI327672:PQW327707 QAE327672:QAS327707 QKA327672:QKO327707 QTW327672:QUK327707 RDS327672:REG327707 RNO327672:ROC327707 RXK327672:RXY327707 SHG327672:SHU327707 SRC327672:SRQ327707 TAY327672:TBM327707 TKU327672:TLI327707 TUQ327672:TVE327707 UEM327672:UFA327707 UOI327672:UOW327707 UYE327672:UYS327707 VIA327672:VIO327707 VRW327672:VSK327707 WBS327672:WCG327707 WLO327672:WMC327707 WVK327672:WVY327707 IY393208:JM393243 SU393208:TI393243 ACQ393208:ADE393243 AMM393208:ANA393243 AWI393208:AWW393243 BGE393208:BGS393243 BQA393208:BQO393243 BZW393208:CAK393243 CJS393208:CKG393243 CTO393208:CUC393243 DDK393208:DDY393243 DNG393208:DNU393243 DXC393208:DXQ393243 EGY393208:EHM393243 EQU393208:ERI393243 FAQ393208:FBE393243 FKM393208:FLA393243 FUI393208:FUW393243 GEE393208:GES393243 GOA393208:GOO393243 GXW393208:GYK393243 HHS393208:HIG393243 HRO393208:HSC393243 IBK393208:IBY393243 ILG393208:ILU393243 IVC393208:IVQ393243 JEY393208:JFM393243 JOU393208:JPI393243 JYQ393208:JZE393243 KIM393208:KJA393243 KSI393208:KSW393243 LCE393208:LCS393243 LMA393208:LMO393243 LVW393208:LWK393243 MFS393208:MGG393243 MPO393208:MQC393243 MZK393208:MZY393243 NJG393208:NJU393243 NTC393208:NTQ393243 OCY393208:ODM393243 OMU393208:ONI393243 OWQ393208:OXE393243 PGM393208:PHA393243 PQI393208:PQW393243 QAE393208:QAS393243 QKA393208:QKO393243 QTW393208:QUK393243 RDS393208:REG393243 RNO393208:ROC393243 RXK393208:RXY393243 SHG393208:SHU393243 SRC393208:SRQ393243 TAY393208:TBM393243 TKU393208:TLI393243 TUQ393208:TVE393243 UEM393208:UFA393243 UOI393208:UOW393243 UYE393208:UYS393243 VIA393208:VIO393243 VRW393208:VSK393243 WBS393208:WCG393243 WLO393208:WMC393243 WVK393208:WVY393243 IY458744:JM458779 SU458744:TI458779 ACQ458744:ADE458779 AMM458744:ANA458779 AWI458744:AWW458779 BGE458744:BGS458779 BQA458744:BQO458779 BZW458744:CAK458779 CJS458744:CKG458779 CTO458744:CUC458779 DDK458744:DDY458779 DNG458744:DNU458779 DXC458744:DXQ458779 EGY458744:EHM458779 EQU458744:ERI458779 FAQ458744:FBE458779 FKM458744:FLA458779 FUI458744:FUW458779 GEE458744:GES458779 GOA458744:GOO458779 GXW458744:GYK458779 HHS458744:HIG458779 HRO458744:HSC458779 IBK458744:IBY458779 ILG458744:ILU458779 IVC458744:IVQ458779 JEY458744:JFM458779 JOU458744:JPI458779 JYQ458744:JZE458779 KIM458744:KJA458779 KSI458744:KSW458779 LCE458744:LCS458779 LMA458744:LMO458779 LVW458744:LWK458779 MFS458744:MGG458779 MPO458744:MQC458779 MZK458744:MZY458779 NJG458744:NJU458779 NTC458744:NTQ458779 OCY458744:ODM458779 OMU458744:ONI458779 OWQ458744:OXE458779 PGM458744:PHA458779 PQI458744:PQW458779 QAE458744:QAS458779 QKA458744:QKO458779 QTW458744:QUK458779 RDS458744:REG458779 RNO458744:ROC458779 RXK458744:RXY458779 SHG458744:SHU458779 SRC458744:SRQ458779 TAY458744:TBM458779 TKU458744:TLI458779 TUQ458744:TVE458779 UEM458744:UFA458779 UOI458744:UOW458779 UYE458744:UYS458779 VIA458744:VIO458779 VRW458744:VSK458779 WBS458744:WCG458779 WLO458744:WMC458779 WVK458744:WVY458779 IY524280:JM524315 SU524280:TI524315 ACQ524280:ADE524315 AMM524280:ANA524315 AWI524280:AWW524315 BGE524280:BGS524315 BQA524280:BQO524315 BZW524280:CAK524315 CJS524280:CKG524315 CTO524280:CUC524315 DDK524280:DDY524315 DNG524280:DNU524315 DXC524280:DXQ524315 EGY524280:EHM524315 EQU524280:ERI524315 FAQ524280:FBE524315 FKM524280:FLA524315 FUI524280:FUW524315 GEE524280:GES524315 GOA524280:GOO524315 GXW524280:GYK524315 HHS524280:HIG524315 HRO524280:HSC524315 IBK524280:IBY524315 ILG524280:ILU524315 IVC524280:IVQ524315 JEY524280:JFM524315 JOU524280:JPI524315 JYQ524280:JZE524315 KIM524280:KJA524315 KSI524280:KSW524315 LCE524280:LCS524315 LMA524280:LMO524315 LVW524280:LWK524315 MFS524280:MGG524315 MPO524280:MQC524315 MZK524280:MZY524315 NJG524280:NJU524315 NTC524280:NTQ524315 OCY524280:ODM524315 OMU524280:ONI524315 OWQ524280:OXE524315 PGM524280:PHA524315 PQI524280:PQW524315 QAE524280:QAS524315 QKA524280:QKO524315 QTW524280:QUK524315 RDS524280:REG524315 RNO524280:ROC524315 RXK524280:RXY524315 SHG524280:SHU524315 SRC524280:SRQ524315 TAY524280:TBM524315 TKU524280:TLI524315 TUQ524280:TVE524315 UEM524280:UFA524315 UOI524280:UOW524315 UYE524280:UYS524315 VIA524280:VIO524315 VRW524280:VSK524315 WBS524280:WCG524315 WLO524280:WMC524315 WVK524280:WVY524315 IY589816:JM589851 SU589816:TI589851 ACQ589816:ADE589851 AMM589816:ANA589851 AWI589816:AWW589851 BGE589816:BGS589851 BQA589816:BQO589851 BZW589816:CAK589851 CJS589816:CKG589851 CTO589816:CUC589851 DDK589816:DDY589851 DNG589816:DNU589851 DXC589816:DXQ589851 EGY589816:EHM589851 EQU589816:ERI589851 FAQ589816:FBE589851 FKM589816:FLA589851 FUI589816:FUW589851 GEE589816:GES589851 GOA589816:GOO589851 GXW589816:GYK589851 HHS589816:HIG589851 HRO589816:HSC589851 IBK589816:IBY589851 ILG589816:ILU589851 IVC589816:IVQ589851 JEY589816:JFM589851 JOU589816:JPI589851 JYQ589816:JZE589851 KIM589816:KJA589851 KSI589816:KSW589851 LCE589816:LCS589851 LMA589816:LMO589851 LVW589816:LWK589851 MFS589816:MGG589851 MPO589816:MQC589851 MZK589816:MZY589851 NJG589816:NJU589851 NTC589816:NTQ589851 OCY589816:ODM589851 OMU589816:ONI589851 OWQ589816:OXE589851 PGM589816:PHA589851 PQI589816:PQW589851 QAE589816:QAS589851 QKA589816:QKO589851 QTW589816:QUK589851 RDS589816:REG589851 RNO589816:ROC589851 RXK589816:RXY589851 SHG589816:SHU589851 SRC589816:SRQ589851 TAY589816:TBM589851 TKU589816:TLI589851 TUQ589816:TVE589851 UEM589816:UFA589851 UOI589816:UOW589851 UYE589816:UYS589851 VIA589816:VIO589851 VRW589816:VSK589851 WBS589816:WCG589851 WLO589816:WMC589851 WVK589816:WVY589851 IY655352:JM655387 SU655352:TI655387 ACQ655352:ADE655387 AMM655352:ANA655387 AWI655352:AWW655387 BGE655352:BGS655387 BQA655352:BQO655387 BZW655352:CAK655387 CJS655352:CKG655387 CTO655352:CUC655387 DDK655352:DDY655387 DNG655352:DNU655387 DXC655352:DXQ655387 EGY655352:EHM655387 EQU655352:ERI655387 FAQ655352:FBE655387 FKM655352:FLA655387 FUI655352:FUW655387 GEE655352:GES655387 GOA655352:GOO655387 GXW655352:GYK655387 HHS655352:HIG655387 HRO655352:HSC655387 IBK655352:IBY655387 ILG655352:ILU655387 IVC655352:IVQ655387 JEY655352:JFM655387 JOU655352:JPI655387 JYQ655352:JZE655387 KIM655352:KJA655387 KSI655352:KSW655387 LCE655352:LCS655387 LMA655352:LMO655387 LVW655352:LWK655387 MFS655352:MGG655387 MPO655352:MQC655387 MZK655352:MZY655387 NJG655352:NJU655387 NTC655352:NTQ655387 OCY655352:ODM655387 OMU655352:ONI655387 OWQ655352:OXE655387 PGM655352:PHA655387 PQI655352:PQW655387 QAE655352:QAS655387 QKA655352:QKO655387 QTW655352:QUK655387 RDS655352:REG655387 RNO655352:ROC655387 RXK655352:RXY655387 SHG655352:SHU655387 SRC655352:SRQ655387 TAY655352:TBM655387 TKU655352:TLI655387 TUQ655352:TVE655387 UEM655352:UFA655387 UOI655352:UOW655387 UYE655352:UYS655387 VIA655352:VIO655387 VRW655352:VSK655387 WBS655352:WCG655387 WLO655352:WMC655387 WVK655352:WVY655387 IY720888:JM720923 SU720888:TI720923 ACQ720888:ADE720923 AMM720888:ANA720923 AWI720888:AWW720923 BGE720888:BGS720923 BQA720888:BQO720923 BZW720888:CAK720923 CJS720888:CKG720923 CTO720888:CUC720923 DDK720888:DDY720923 DNG720888:DNU720923 DXC720888:DXQ720923 EGY720888:EHM720923 EQU720888:ERI720923 FAQ720888:FBE720923 FKM720888:FLA720923 FUI720888:FUW720923 GEE720888:GES720923 GOA720888:GOO720923 GXW720888:GYK720923 HHS720888:HIG720923 HRO720888:HSC720923 IBK720888:IBY720923 ILG720888:ILU720923 IVC720888:IVQ720923 JEY720888:JFM720923 JOU720888:JPI720923 JYQ720888:JZE720923 KIM720888:KJA720923 KSI720888:KSW720923 LCE720888:LCS720923 LMA720888:LMO720923 LVW720888:LWK720923 MFS720888:MGG720923 MPO720888:MQC720923 MZK720888:MZY720923 NJG720888:NJU720923 NTC720888:NTQ720923 OCY720888:ODM720923 OMU720888:ONI720923 OWQ720888:OXE720923 PGM720888:PHA720923 PQI720888:PQW720923 QAE720888:QAS720923 QKA720888:QKO720923 QTW720888:QUK720923 RDS720888:REG720923 RNO720888:ROC720923 RXK720888:RXY720923 SHG720888:SHU720923 SRC720888:SRQ720923 TAY720888:TBM720923 TKU720888:TLI720923 TUQ720888:TVE720923 UEM720888:UFA720923 UOI720888:UOW720923 UYE720888:UYS720923 VIA720888:VIO720923 VRW720888:VSK720923 WBS720888:WCG720923 WLO720888:WMC720923 WVK720888:WVY720923 IY786424:JM786459 SU786424:TI786459 ACQ786424:ADE786459 AMM786424:ANA786459 AWI786424:AWW786459 BGE786424:BGS786459 BQA786424:BQO786459 BZW786424:CAK786459 CJS786424:CKG786459 CTO786424:CUC786459 DDK786424:DDY786459 DNG786424:DNU786459 DXC786424:DXQ786459 EGY786424:EHM786459 EQU786424:ERI786459 FAQ786424:FBE786459 FKM786424:FLA786459 FUI786424:FUW786459 GEE786424:GES786459 GOA786424:GOO786459 GXW786424:GYK786459 HHS786424:HIG786459 HRO786424:HSC786459 IBK786424:IBY786459 ILG786424:ILU786459 IVC786424:IVQ786459 JEY786424:JFM786459 JOU786424:JPI786459 JYQ786424:JZE786459 KIM786424:KJA786459 KSI786424:KSW786459 LCE786424:LCS786459 LMA786424:LMO786459 LVW786424:LWK786459 MFS786424:MGG786459 MPO786424:MQC786459 MZK786424:MZY786459 NJG786424:NJU786459 NTC786424:NTQ786459 OCY786424:ODM786459 OMU786424:ONI786459 OWQ786424:OXE786459 PGM786424:PHA786459 PQI786424:PQW786459 QAE786424:QAS786459 QKA786424:QKO786459 QTW786424:QUK786459 RDS786424:REG786459 RNO786424:ROC786459 RXK786424:RXY786459 SHG786424:SHU786459 SRC786424:SRQ786459 TAY786424:TBM786459 TKU786424:TLI786459 TUQ786424:TVE786459 UEM786424:UFA786459 UOI786424:UOW786459 UYE786424:UYS786459 VIA786424:VIO786459 VRW786424:VSK786459 WBS786424:WCG786459 WLO786424:WMC786459 WVK786424:WVY786459 IY851960:JM851995 SU851960:TI851995 ACQ851960:ADE851995 AMM851960:ANA851995 AWI851960:AWW851995 BGE851960:BGS851995 BQA851960:BQO851995 BZW851960:CAK851995 CJS851960:CKG851995 CTO851960:CUC851995 DDK851960:DDY851995 DNG851960:DNU851995 DXC851960:DXQ851995 EGY851960:EHM851995 EQU851960:ERI851995 FAQ851960:FBE851995 FKM851960:FLA851995 FUI851960:FUW851995 GEE851960:GES851995 GOA851960:GOO851995 GXW851960:GYK851995 HHS851960:HIG851995 HRO851960:HSC851995 IBK851960:IBY851995 ILG851960:ILU851995 IVC851960:IVQ851995 JEY851960:JFM851995 JOU851960:JPI851995 JYQ851960:JZE851995 KIM851960:KJA851995 KSI851960:KSW851995 LCE851960:LCS851995 LMA851960:LMO851995 LVW851960:LWK851995 MFS851960:MGG851995 MPO851960:MQC851995 MZK851960:MZY851995 NJG851960:NJU851995 NTC851960:NTQ851995 OCY851960:ODM851995 OMU851960:ONI851995 OWQ851960:OXE851995 PGM851960:PHA851995 PQI851960:PQW851995 QAE851960:QAS851995 QKA851960:QKO851995 QTW851960:QUK851995 RDS851960:REG851995 RNO851960:ROC851995 RXK851960:RXY851995 SHG851960:SHU851995 SRC851960:SRQ851995 TAY851960:TBM851995 TKU851960:TLI851995 TUQ851960:TVE851995 UEM851960:UFA851995 UOI851960:UOW851995 UYE851960:UYS851995 VIA851960:VIO851995 VRW851960:VSK851995 WBS851960:WCG851995 WLO851960:WMC851995 WVK851960:WVY851995 IY917496:JM917531 SU917496:TI917531 ACQ917496:ADE917531 AMM917496:ANA917531 AWI917496:AWW917531 BGE917496:BGS917531 BQA917496:BQO917531 BZW917496:CAK917531 CJS917496:CKG917531 CTO917496:CUC917531 DDK917496:DDY917531 DNG917496:DNU917531 DXC917496:DXQ917531 EGY917496:EHM917531 EQU917496:ERI917531 FAQ917496:FBE917531 FKM917496:FLA917531 FUI917496:FUW917531 GEE917496:GES917531 GOA917496:GOO917531 GXW917496:GYK917531 HHS917496:HIG917531 HRO917496:HSC917531 IBK917496:IBY917531 ILG917496:ILU917531 IVC917496:IVQ917531 JEY917496:JFM917531 JOU917496:JPI917531 JYQ917496:JZE917531 KIM917496:KJA917531 KSI917496:KSW917531 LCE917496:LCS917531 LMA917496:LMO917531 LVW917496:LWK917531 MFS917496:MGG917531 MPO917496:MQC917531 MZK917496:MZY917531 NJG917496:NJU917531 NTC917496:NTQ917531 OCY917496:ODM917531 OMU917496:ONI917531 OWQ917496:OXE917531 PGM917496:PHA917531 PQI917496:PQW917531 QAE917496:QAS917531 QKA917496:QKO917531 QTW917496:QUK917531 RDS917496:REG917531 RNO917496:ROC917531 RXK917496:RXY917531 SHG917496:SHU917531 SRC917496:SRQ917531 TAY917496:TBM917531 TKU917496:TLI917531 TUQ917496:TVE917531 UEM917496:UFA917531 UOI917496:UOW917531 UYE917496:UYS917531 VIA917496:VIO917531 VRW917496:VSK917531 WBS917496:WCG917531 WLO917496:WMC917531 WVK917496:WVY917531 IY983032:JM983067 SU983032:TI983067 ACQ983032:ADE983067 AMM983032:ANA983067 AWI983032:AWW983067 BGE983032:BGS983067 BQA983032:BQO983067 BZW983032:CAK983067 CJS983032:CKG983067 CTO983032:CUC983067 DDK983032:DDY983067 DNG983032:DNU983067 DXC983032:DXQ983067 EGY983032:EHM983067 EQU983032:ERI983067 FAQ983032:FBE983067 FKM983032:FLA983067 FUI983032:FUW983067 GEE983032:GES983067 GOA983032:GOO983067 GXW983032:GYK983067 HHS983032:HIG983067 HRO983032:HSC983067 IBK983032:IBY983067 ILG983032:ILU983067 IVC983032:IVQ983067 JEY983032:JFM983067 JOU983032:JPI983067 JYQ983032:JZE983067 KIM983032:KJA983067 KSI983032:KSW983067 LCE983032:LCS983067 LMA983032:LMO983067 LVW983032:LWK983067 MFS983032:MGG983067 MPO983032:MQC983067 MZK983032:MZY983067 NJG983032:NJU983067 NTC983032:NTQ983067 OCY983032:ODM983067 OMU983032:ONI983067 OWQ983032:OXE983067 PGM983032:PHA983067 PQI983032:PQW983067 QAE983032:QAS983067 QKA983032:QKO983067 QTW983032:QUK983067 RDS983032:REG983067 RNO983032:ROC983067 RXK983032:RXY983067 SHG983032:SHU983067 SRC983032:SRQ983067 TAY983032:TBM983067 TKU983032:TLI983067 TUQ983032:TVE983067 UEM983032:UFA983067 UOI983032:UOW983067 UYE983032:UYS983067 VIA983032:VIO983067 VRW983032:VSK983067 WBS983032:WCG983067 WLO983032:WMC983067 WVK983032:WVY983067 E983032:Q983067 E917496:Q917531 E851960:Q851995 E786424:Q786459 E720888:Q720923 E655352:Q655387 E589816:Q589851 E524280:Q524315 E458744:Q458779 E393208:Q393243 E327672:Q327707 E262136:Q262171 E196600:Q196635 E131064:Q131099 E65528:Q65563 WVK3:WVY27 IY3:JM27 SU3:TI27 ACQ3:ADE27 AMM3:ANA27 AWI3:AWW27 BGE3:BGS27 BQA3:BQO27 BZW3:CAK27 CJS3:CKG27 CTO3:CUC27 DDK3:DDY27 DNG3:DNU27 DXC3:DXQ27 EGY3:EHM27 EQU3:ERI27 FAQ3:FBE27 FKM3:FLA27 FUI3:FUW27 GEE3:GES27 GOA3:GOO27 GXW3:GYK27 HHS3:HIG27 HRO3:HSC27 IBK3:IBY27 ILG3:ILU27 IVC3:IVQ27 JEY3:JFM27 JOU3:JPI27 JYQ3:JZE27 KIM3:KJA27 KSI3:KSW27 LCE3:LCS27 LMA3:LMO27 LVW3:LWK27 MFS3:MGG27 MPO3:MQC27 MZK3:MZY27 NJG3:NJU27 NTC3:NTQ27 OCY3:ODM27 OMU3:ONI27 OWQ3:OXE27 PGM3:PHA27 PQI3:PQW27 QAE3:QAS27 QKA3:QKO27 QTW3:QUK27 RDS3:REG27 RNO3:ROC27 RXK3:RXY27 SHG3:SHU27 SRC3:SRQ27 TAY3:TBM27 TKU3:TLI27 TUQ3:TVE27 UEM3:UFA27 UOI3:UOW27 UYE3:UYS27 VIA3:VIO27 VRW3:VSK27 WBS3:WCG27 WLO3:WMC27 E3:Q27" xr:uid="{00000000-0002-0000-1000-000000000000}"/>
    <dataValidation type="list" imeMode="halfAlpha" allowBlank="1" showInputMessage="1" showErrorMessage="1" error="23～26を入力してください" prompt="申告年を選択してください" sqref="J65526:K65526 JD65526:JE65526 SZ65526:TA65526 ACV65526:ACW65526 AMR65526:AMS65526 AWN65526:AWO65526 BGJ65526:BGK65526 BQF65526:BQG65526 CAB65526:CAC65526 CJX65526:CJY65526 CTT65526:CTU65526 DDP65526:DDQ65526 DNL65526:DNM65526 DXH65526:DXI65526 EHD65526:EHE65526 EQZ65526:ERA65526 FAV65526:FAW65526 FKR65526:FKS65526 FUN65526:FUO65526 GEJ65526:GEK65526 GOF65526:GOG65526 GYB65526:GYC65526 HHX65526:HHY65526 HRT65526:HRU65526 IBP65526:IBQ65526 ILL65526:ILM65526 IVH65526:IVI65526 JFD65526:JFE65526 JOZ65526:JPA65526 JYV65526:JYW65526 KIR65526:KIS65526 KSN65526:KSO65526 LCJ65526:LCK65526 LMF65526:LMG65526 LWB65526:LWC65526 MFX65526:MFY65526 MPT65526:MPU65526 MZP65526:MZQ65526 NJL65526:NJM65526 NTH65526:NTI65526 ODD65526:ODE65526 OMZ65526:ONA65526 OWV65526:OWW65526 PGR65526:PGS65526 PQN65526:PQO65526 QAJ65526:QAK65526 QKF65526:QKG65526 QUB65526:QUC65526 RDX65526:RDY65526 RNT65526:RNU65526 RXP65526:RXQ65526 SHL65526:SHM65526 SRH65526:SRI65526 TBD65526:TBE65526 TKZ65526:TLA65526 TUV65526:TUW65526 UER65526:UES65526 UON65526:UOO65526 UYJ65526:UYK65526 VIF65526:VIG65526 VSB65526:VSC65526 WBX65526:WBY65526 WLT65526:WLU65526 WVP65526:WVQ65526 J131062:K131062 JD131062:JE131062 SZ131062:TA131062 ACV131062:ACW131062 AMR131062:AMS131062 AWN131062:AWO131062 BGJ131062:BGK131062 BQF131062:BQG131062 CAB131062:CAC131062 CJX131062:CJY131062 CTT131062:CTU131062 DDP131062:DDQ131062 DNL131062:DNM131062 DXH131062:DXI131062 EHD131062:EHE131062 EQZ131062:ERA131062 FAV131062:FAW131062 FKR131062:FKS131062 FUN131062:FUO131062 GEJ131062:GEK131062 GOF131062:GOG131062 GYB131062:GYC131062 HHX131062:HHY131062 HRT131062:HRU131062 IBP131062:IBQ131062 ILL131062:ILM131062 IVH131062:IVI131062 JFD131062:JFE131062 JOZ131062:JPA131062 JYV131062:JYW131062 KIR131062:KIS131062 KSN131062:KSO131062 LCJ131062:LCK131062 LMF131062:LMG131062 LWB131062:LWC131062 MFX131062:MFY131062 MPT131062:MPU131062 MZP131062:MZQ131062 NJL131062:NJM131062 NTH131062:NTI131062 ODD131062:ODE131062 OMZ131062:ONA131062 OWV131062:OWW131062 PGR131062:PGS131062 PQN131062:PQO131062 QAJ131062:QAK131062 QKF131062:QKG131062 QUB131062:QUC131062 RDX131062:RDY131062 RNT131062:RNU131062 RXP131062:RXQ131062 SHL131062:SHM131062 SRH131062:SRI131062 TBD131062:TBE131062 TKZ131062:TLA131062 TUV131062:TUW131062 UER131062:UES131062 UON131062:UOO131062 UYJ131062:UYK131062 VIF131062:VIG131062 VSB131062:VSC131062 WBX131062:WBY131062 WLT131062:WLU131062 WVP131062:WVQ131062 J196598:K196598 JD196598:JE196598 SZ196598:TA196598 ACV196598:ACW196598 AMR196598:AMS196598 AWN196598:AWO196598 BGJ196598:BGK196598 BQF196598:BQG196598 CAB196598:CAC196598 CJX196598:CJY196598 CTT196598:CTU196598 DDP196598:DDQ196598 DNL196598:DNM196598 DXH196598:DXI196598 EHD196598:EHE196598 EQZ196598:ERA196598 FAV196598:FAW196598 FKR196598:FKS196598 FUN196598:FUO196598 GEJ196598:GEK196598 GOF196598:GOG196598 GYB196598:GYC196598 HHX196598:HHY196598 HRT196598:HRU196598 IBP196598:IBQ196598 ILL196598:ILM196598 IVH196598:IVI196598 JFD196598:JFE196598 JOZ196598:JPA196598 JYV196598:JYW196598 KIR196598:KIS196598 KSN196598:KSO196598 LCJ196598:LCK196598 LMF196598:LMG196598 LWB196598:LWC196598 MFX196598:MFY196598 MPT196598:MPU196598 MZP196598:MZQ196598 NJL196598:NJM196598 NTH196598:NTI196598 ODD196598:ODE196598 OMZ196598:ONA196598 OWV196598:OWW196598 PGR196598:PGS196598 PQN196598:PQO196598 QAJ196598:QAK196598 QKF196598:QKG196598 QUB196598:QUC196598 RDX196598:RDY196598 RNT196598:RNU196598 RXP196598:RXQ196598 SHL196598:SHM196598 SRH196598:SRI196598 TBD196598:TBE196598 TKZ196598:TLA196598 TUV196598:TUW196598 UER196598:UES196598 UON196598:UOO196598 UYJ196598:UYK196598 VIF196598:VIG196598 VSB196598:VSC196598 WBX196598:WBY196598 WLT196598:WLU196598 WVP196598:WVQ196598 J262134:K262134 JD262134:JE262134 SZ262134:TA262134 ACV262134:ACW262134 AMR262134:AMS262134 AWN262134:AWO262134 BGJ262134:BGK262134 BQF262134:BQG262134 CAB262134:CAC262134 CJX262134:CJY262134 CTT262134:CTU262134 DDP262134:DDQ262134 DNL262134:DNM262134 DXH262134:DXI262134 EHD262134:EHE262134 EQZ262134:ERA262134 FAV262134:FAW262134 FKR262134:FKS262134 FUN262134:FUO262134 GEJ262134:GEK262134 GOF262134:GOG262134 GYB262134:GYC262134 HHX262134:HHY262134 HRT262134:HRU262134 IBP262134:IBQ262134 ILL262134:ILM262134 IVH262134:IVI262134 JFD262134:JFE262134 JOZ262134:JPA262134 JYV262134:JYW262134 KIR262134:KIS262134 KSN262134:KSO262134 LCJ262134:LCK262134 LMF262134:LMG262134 LWB262134:LWC262134 MFX262134:MFY262134 MPT262134:MPU262134 MZP262134:MZQ262134 NJL262134:NJM262134 NTH262134:NTI262134 ODD262134:ODE262134 OMZ262134:ONA262134 OWV262134:OWW262134 PGR262134:PGS262134 PQN262134:PQO262134 QAJ262134:QAK262134 QKF262134:QKG262134 QUB262134:QUC262134 RDX262134:RDY262134 RNT262134:RNU262134 RXP262134:RXQ262134 SHL262134:SHM262134 SRH262134:SRI262134 TBD262134:TBE262134 TKZ262134:TLA262134 TUV262134:TUW262134 UER262134:UES262134 UON262134:UOO262134 UYJ262134:UYK262134 VIF262134:VIG262134 VSB262134:VSC262134 WBX262134:WBY262134 WLT262134:WLU262134 WVP262134:WVQ262134 J327670:K327670 JD327670:JE327670 SZ327670:TA327670 ACV327670:ACW327670 AMR327670:AMS327670 AWN327670:AWO327670 BGJ327670:BGK327670 BQF327670:BQG327670 CAB327670:CAC327670 CJX327670:CJY327670 CTT327670:CTU327670 DDP327670:DDQ327670 DNL327670:DNM327670 DXH327670:DXI327670 EHD327670:EHE327670 EQZ327670:ERA327670 FAV327670:FAW327670 FKR327670:FKS327670 FUN327670:FUO327670 GEJ327670:GEK327670 GOF327670:GOG327670 GYB327670:GYC327670 HHX327670:HHY327670 HRT327670:HRU327670 IBP327670:IBQ327670 ILL327670:ILM327670 IVH327670:IVI327670 JFD327670:JFE327670 JOZ327670:JPA327670 JYV327670:JYW327670 KIR327670:KIS327670 KSN327670:KSO327670 LCJ327670:LCK327670 LMF327670:LMG327670 LWB327670:LWC327670 MFX327670:MFY327670 MPT327670:MPU327670 MZP327670:MZQ327670 NJL327670:NJM327670 NTH327670:NTI327670 ODD327670:ODE327670 OMZ327670:ONA327670 OWV327670:OWW327670 PGR327670:PGS327670 PQN327670:PQO327670 QAJ327670:QAK327670 QKF327670:QKG327670 QUB327670:QUC327670 RDX327670:RDY327670 RNT327670:RNU327670 RXP327670:RXQ327670 SHL327670:SHM327670 SRH327670:SRI327670 TBD327670:TBE327670 TKZ327670:TLA327670 TUV327670:TUW327670 UER327670:UES327670 UON327670:UOO327670 UYJ327670:UYK327670 VIF327670:VIG327670 VSB327670:VSC327670 WBX327670:WBY327670 WLT327670:WLU327670 WVP327670:WVQ327670 J393206:K393206 JD393206:JE393206 SZ393206:TA393206 ACV393206:ACW393206 AMR393206:AMS393206 AWN393206:AWO393206 BGJ393206:BGK393206 BQF393206:BQG393206 CAB393206:CAC393206 CJX393206:CJY393206 CTT393206:CTU393206 DDP393206:DDQ393206 DNL393206:DNM393206 DXH393206:DXI393206 EHD393206:EHE393206 EQZ393206:ERA393206 FAV393206:FAW393206 FKR393206:FKS393206 FUN393206:FUO393206 GEJ393206:GEK393206 GOF393206:GOG393206 GYB393206:GYC393206 HHX393206:HHY393206 HRT393206:HRU393206 IBP393206:IBQ393206 ILL393206:ILM393206 IVH393206:IVI393206 JFD393206:JFE393206 JOZ393206:JPA393206 JYV393206:JYW393206 KIR393206:KIS393206 KSN393206:KSO393206 LCJ393206:LCK393206 LMF393206:LMG393206 LWB393206:LWC393206 MFX393206:MFY393206 MPT393206:MPU393206 MZP393206:MZQ393206 NJL393206:NJM393206 NTH393206:NTI393206 ODD393206:ODE393206 OMZ393206:ONA393206 OWV393206:OWW393206 PGR393206:PGS393206 PQN393206:PQO393206 QAJ393206:QAK393206 QKF393206:QKG393206 QUB393206:QUC393206 RDX393206:RDY393206 RNT393206:RNU393206 RXP393206:RXQ393206 SHL393206:SHM393206 SRH393206:SRI393206 TBD393206:TBE393206 TKZ393206:TLA393206 TUV393206:TUW393206 UER393206:UES393206 UON393206:UOO393206 UYJ393206:UYK393206 VIF393206:VIG393206 VSB393206:VSC393206 WBX393206:WBY393206 WLT393206:WLU393206 WVP393206:WVQ393206 J458742:K458742 JD458742:JE458742 SZ458742:TA458742 ACV458742:ACW458742 AMR458742:AMS458742 AWN458742:AWO458742 BGJ458742:BGK458742 BQF458742:BQG458742 CAB458742:CAC458742 CJX458742:CJY458742 CTT458742:CTU458742 DDP458742:DDQ458742 DNL458742:DNM458742 DXH458742:DXI458742 EHD458742:EHE458742 EQZ458742:ERA458742 FAV458742:FAW458742 FKR458742:FKS458742 FUN458742:FUO458742 GEJ458742:GEK458742 GOF458742:GOG458742 GYB458742:GYC458742 HHX458742:HHY458742 HRT458742:HRU458742 IBP458742:IBQ458742 ILL458742:ILM458742 IVH458742:IVI458742 JFD458742:JFE458742 JOZ458742:JPA458742 JYV458742:JYW458742 KIR458742:KIS458742 KSN458742:KSO458742 LCJ458742:LCK458742 LMF458742:LMG458742 LWB458742:LWC458742 MFX458742:MFY458742 MPT458742:MPU458742 MZP458742:MZQ458742 NJL458742:NJM458742 NTH458742:NTI458742 ODD458742:ODE458742 OMZ458742:ONA458742 OWV458742:OWW458742 PGR458742:PGS458742 PQN458742:PQO458742 QAJ458742:QAK458742 QKF458742:QKG458742 QUB458742:QUC458742 RDX458742:RDY458742 RNT458742:RNU458742 RXP458742:RXQ458742 SHL458742:SHM458742 SRH458742:SRI458742 TBD458742:TBE458742 TKZ458742:TLA458742 TUV458742:TUW458742 UER458742:UES458742 UON458742:UOO458742 UYJ458742:UYK458742 VIF458742:VIG458742 VSB458742:VSC458742 WBX458742:WBY458742 WLT458742:WLU458742 WVP458742:WVQ458742 J524278:K524278 JD524278:JE524278 SZ524278:TA524278 ACV524278:ACW524278 AMR524278:AMS524278 AWN524278:AWO524278 BGJ524278:BGK524278 BQF524278:BQG524278 CAB524278:CAC524278 CJX524278:CJY524278 CTT524278:CTU524278 DDP524278:DDQ524278 DNL524278:DNM524278 DXH524278:DXI524278 EHD524278:EHE524278 EQZ524278:ERA524278 FAV524278:FAW524278 FKR524278:FKS524278 FUN524278:FUO524278 GEJ524278:GEK524278 GOF524278:GOG524278 GYB524278:GYC524278 HHX524278:HHY524278 HRT524278:HRU524278 IBP524278:IBQ524278 ILL524278:ILM524278 IVH524278:IVI524278 JFD524278:JFE524278 JOZ524278:JPA524278 JYV524278:JYW524278 KIR524278:KIS524278 KSN524278:KSO524278 LCJ524278:LCK524278 LMF524278:LMG524278 LWB524278:LWC524278 MFX524278:MFY524278 MPT524278:MPU524278 MZP524278:MZQ524278 NJL524278:NJM524278 NTH524278:NTI524278 ODD524278:ODE524278 OMZ524278:ONA524278 OWV524278:OWW524278 PGR524278:PGS524278 PQN524278:PQO524278 QAJ524278:QAK524278 QKF524278:QKG524278 QUB524278:QUC524278 RDX524278:RDY524278 RNT524278:RNU524278 RXP524278:RXQ524278 SHL524278:SHM524278 SRH524278:SRI524278 TBD524278:TBE524278 TKZ524278:TLA524278 TUV524278:TUW524278 UER524278:UES524278 UON524278:UOO524278 UYJ524278:UYK524278 VIF524278:VIG524278 VSB524278:VSC524278 WBX524278:WBY524278 WLT524278:WLU524278 WVP524278:WVQ524278 J589814:K589814 JD589814:JE589814 SZ589814:TA589814 ACV589814:ACW589814 AMR589814:AMS589814 AWN589814:AWO589814 BGJ589814:BGK589814 BQF589814:BQG589814 CAB589814:CAC589814 CJX589814:CJY589814 CTT589814:CTU589814 DDP589814:DDQ589814 DNL589814:DNM589814 DXH589814:DXI589814 EHD589814:EHE589814 EQZ589814:ERA589814 FAV589814:FAW589814 FKR589814:FKS589814 FUN589814:FUO589814 GEJ589814:GEK589814 GOF589814:GOG589814 GYB589814:GYC589814 HHX589814:HHY589814 HRT589814:HRU589814 IBP589814:IBQ589814 ILL589814:ILM589814 IVH589814:IVI589814 JFD589814:JFE589814 JOZ589814:JPA589814 JYV589814:JYW589814 KIR589814:KIS589814 KSN589814:KSO589814 LCJ589814:LCK589814 LMF589814:LMG589814 LWB589814:LWC589814 MFX589814:MFY589814 MPT589814:MPU589814 MZP589814:MZQ589814 NJL589814:NJM589814 NTH589814:NTI589814 ODD589814:ODE589814 OMZ589814:ONA589814 OWV589814:OWW589814 PGR589814:PGS589814 PQN589814:PQO589814 QAJ589814:QAK589814 QKF589814:QKG589814 QUB589814:QUC589814 RDX589814:RDY589814 RNT589814:RNU589814 RXP589814:RXQ589814 SHL589814:SHM589814 SRH589814:SRI589814 TBD589814:TBE589814 TKZ589814:TLA589814 TUV589814:TUW589814 UER589814:UES589814 UON589814:UOO589814 UYJ589814:UYK589814 VIF589814:VIG589814 VSB589814:VSC589814 WBX589814:WBY589814 WLT589814:WLU589814 WVP589814:WVQ589814 J655350:K655350 JD655350:JE655350 SZ655350:TA655350 ACV655350:ACW655350 AMR655350:AMS655350 AWN655350:AWO655350 BGJ655350:BGK655350 BQF655350:BQG655350 CAB655350:CAC655350 CJX655350:CJY655350 CTT655350:CTU655350 DDP655350:DDQ655350 DNL655350:DNM655350 DXH655350:DXI655350 EHD655350:EHE655350 EQZ655350:ERA655350 FAV655350:FAW655350 FKR655350:FKS655350 FUN655350:FUO655350 GEJ655350:GEK655350 GOF655350:GOG655350 GYB655350:GYC655350 HHX655350:HHY655350 HRT655350:HRU655350 IBP655350:IBQ655350 ILL655350:ILM655350 IVH655350:IVI655350 JFD655350:JFE655350 JOZ655350:JPA655350 JYV655350:JYW655350 KIR655350:KIS655350 KSN655350:KSO655350 LCJ655350:LCK655350 LMF655350:LMG655350 LWB655350:LWC655350 MFX655350:MFY655350 MPT655350:MPU655350 MZP655350:MZQ655350 NJL655350:NJM655350 NTH655350:NTI655350 ODD655350:ODE655350 OMZ655350:ONA655350 OWV655350:OWW655350 PGR655350:PGS655350 PQN655350:PQO655350 QAJ655350:QAK655350 QKF655350:QKG655350 QUB655350:QUC655350 RDX655350:RDY655350 RNT655350:RNU655350 RXP655350:RXQ655350 SHL655350:SHM655350 SRH655350:SRI655350 TBD655350:TBE655350 TKZ655350:TLA655350 TUV655350:TUW655350 UER655350:UES655350 UON655350:UOO655350 UYJ655350:UYK655350 VIF655350:VIG655350 VSB655350:VSC655350 WBX655350:WBY655350 WLT655350:WLU655350 WVP655350:WVQ655350 J720886:K720886 JD720886:JE720886 SZ720886:TA720886 ACV720886:ACW720886 AMR720886:AMS720886 AWN720886:AWO720886 BGJ720886:BGK720886 BQF720886:BQG720886 CAB720886:CAC720886 CJX720886:CJY720886 CTT720886:CTU720886 DDP720886:DDQ720886 DNL720886:DNM720886 DXH720886:DXI720886 EHD720886:EHE720886 EQZ720886:ERA720886 FAV720886:FAW720886 FKR720886:FKS720886 FUN720886:FUO720886 GEJ720886:GEK720886 GOF720886:GOG720886 GYB720886:GYC720886 HHX720886:HHY720886 HRT720886:HRU720886 IBP720886:IBQ720886 ILL720886:ILM720886 IVH720886:IVI720886 JFD720886:JFE720886 JOZ720886:JPA720886 JYV720886:JYW720886 KIR720886:KIS720886 KSN720886:KSO720886 LCJ720886:LCK720886 LMF720886:LMG720886 LWB720886:LWC720886 MFX720886:MFY720886 MPT720886:MPU720886 MZP720886:MZQ720886 NJL720886:NJM720886 NTH720886:NTI720886 ODD720886:ODE720886 OMZ720886:ONA720886 OWV720886:OWW720886 PGR720886:PGS720886 PQN720886:PQO720886 QAJ720886:QAK720886 QKF720886:QKG720886 QUB720886:QUC720886 RDX720886:RDY720886 RNT720886:RNU720886 RXP720886:RXQ720886 SHL720886:SHM720886 SRH720886:SRI720886 TBD720886:TBE720886 TKZ720886:TLA720886 TUV720886:TUW720886 UER720886:UES720886 UON720886:UOO720886 UYJ720886:UYK720886 VIF720886:VIG720886 VSB720886:VSC720886 WBX720886:WBY720886 WLT720886:WLU720886 WVP720886:WVQ720886 J786422:K786422 JD786422:JE786422 SZ786422:TA786422 ACV786422:ACW786422 AMR786422:AMS786422 AWN786422:AWO786422 BGJ786422:BGK786422 BQF786422:BQG786422 CAB786422:CAC786422 CJX786422:CJY786422 CTT786422:CTU786422 DDP786422:DDQ786422 DNL786422:DNM786422 DXH786422:DXI786422 EHD786422:EHE786422 EQZ786422:ERA786422 FAV786422:FAW786422 FKR786422:FKS786422 FUN786422:FUO786422 GEJ786422:GEK786422 GOF786422:GOG786422 GYB786422:GYC786422 HHX786422:HHY786422 HRT786422:HRU786422 IBP786422:IBQ786422 ILL786422:ILM786422 IVH786422:IVI786422 JFD786422:JFE786422 JOZ786422:JPA786422 JYV786422:JYW786422 KIR786422:KIS786422 KSN786422:KSO786422 LCJ786422:LCK786422 LMF786422:LMG786422 LWB786422:LWC786422 MFX786422:MFY786422 MPT786422:MPU786422 MZP786422:MZQ786422 NJL786422:NJM786422 NTH786422:NTI786422 ODD786422:ODE786422 OMZ786422:ONA786422 OWV786422:OWW786422 PGR786422:PGS786422 PQN786422:PQO786422 QAJ786422:QAK786422 QKF786422:QKG786422 QUB786422:QUC786422 RDX786422:RDY786422 RNT786422:RNU786422 RXP786422:RXQ786422 SHL786422:SHM786422 SRH786422:SRI786422 TBD786422:TBE786422 TKZ786422:TLA786422 TUV786422:TUW786422 UER786422:UES786422 UON786422:UOO786422 UYJ786422:UYK786422 VIF786422:VIG786422 VSB786422:VSC786422 WBX786422:WBY786422 WLT786422:WLU786422 WVP786422:WVQ786422 J851958:K851958 JD851958:JE851958 SZ851958:TA851958 ACV851958:ACW851958 AMR851958:AMS851958 AWN851958:AWO851958 BGJ851958:BGK851958 BQF851958:BQG851958 CAB851958:CAC851958 CJX851958:CJY851958 CTT851958:CTU851958 DDP851958:DDQ851958 DNL851958:DNM851958 DXH851958:DXI851958 EHD851958:EHE851958 EQZ851958:ERA851958 FAV851958:FAW851958 FKR851958:FKS851958 FUN851958:FUO851958 GEJ851958:GEK851958 GOF851958:GOG851958 GYB851958:GYC851958 HHX851958:HHY851958 HRT851958:HRU851958 IBP851958:IBQ851958 ILL851958:ILM851958 IVH851958:IVI851958 JFD851958:JFE851958 JOZ851958:JPA851958 JYV851958:JYW851958 KIR851958:KIS851958 KSN851958:KSO851958 LCJ851958:LCK851958 LMF851958:LMG851958 LWB851958:LWC851958 MFX851958:MFY851958 MPT851958:MPU851958 MZP851958:MZQ851958 NJL851958:NJM851958 NTH851958:NTI851958 ODD851958:ODE851958 OMZ851958:ONA851958 OWV851958:OWW851958 PGR851958:PGS851958 PQN851958:PQO851958 QAJ851958:QAK851958 QKF851958:QKG851958 QUB851958:QUC851958 RDX851958:RDY851958 RNT851958:RNU851958 RXP851958:RXQ851958 SHL851958:SHM851958 SRH851958:SRI851958 TBD851958:TBE851958 TKZ851958:TLA851958 TUV851958:TUW851958 UER851958:UES851958 UON851958:UOO851958 UYJ851958:UYK851958 VIF851958:VIG851958 VSB851958:VSC851958 WBX851958:WBY851958 WLT851958:WLU851958 WVP851958:WVQ851958 J917494:K917494 JD917494:JE917494 SZ917494:TA917494 ACV917494:ACW917494 AMR917494:AMS917494 AWN917494:AWO917494 BGJ917494:BGK917494 BQF917494:BQG917494 CAB917494:CAC917494 CJX917494:CJY917494 CTT917494:CTU917494 DDP917494:DDQ917494 DNL917494:DNM917494 DXH917494:DXI917494 EHD917494:EHE917494 EQZ917494:ERA917494 FAV917494:FAW917494 FKR917494:FKS917494 FUN917494:FUO917494 GEJ917494:GEK917494 GOF917494:GOG917494 GYB917494:GYC917494 HHX917494:HHY917494 HRT917494:HRU917494 IBP917494:IBQ917494 ILL917494:ILM917494 IVH917494:IVI917494 JFD917494:JFE917494 JOZ917494:JPA917494 JYV917494:JYW917494 KIR917494:KIS917494 KSN917494:KSO917494 LCJ917494:LCK917494 LMF917494:LMG917494 LWB917494:LWC917494 MFX917494:MFY917494 MPT917494:MPU917494 MZP917494:MZQ917494 NJL917494:NJM917494 NTH917494:NTI917494 ODD917494:ODE917494 OMZ917494:ONA917494 OWV917494:OWW917494 PGR917494:PGS917494 PQN917494:PQO917494 QAJ917494:QAK917494 QKF917494:QKG917494 QUB917494:QUC917494 RDX917494:RDY917494 RNT917494:RNU917494 RXP917494:RXQ917494 SHL917494:SHM917494 SRH917494:SRI917494 TBD917494:TBE917494 TKZ917494:TLA917494 TUV917494:TUW917494 UER917494:UES917494 UON917494:UOO917494 UYJ917494:UYK917494 VIF917494:VIG917494 VSB917494:VSC917494 WBX917494:WBY917494 WLT917494:WLU917494 WVP917494:WVQ917494 J983030:K983030 JD983030:JE983030 SZ983030:TA983030 ACV983030:ACW983030 AMR983030:AMS983030 AWN983030:AWO983030 BGJ983030:BGK983030 BQF983030:BQG983030 CAB983030:CAC983030 CJX983030:CJY983030 CTT983030:CTU983030 DDP983030:DDQ983030 DNL983030:DNM983030 DXH983030:DXI983030 EHD983030:EHE983030 EQZ983030:ERA983030 FAV983030:FAW983030 FKR983030:FKS983030 FUN983030:FUO983030 GEJ983030:GEK983030 GOF983030:GOG983030 GYB983030:GYC983030 HHX983030:HHY983030 HRT983030:HRU983030 IBP983030:IBQ983030 ILL983030:ILM983030 IVH983030:IVI983030 JFD983030:JFE983030 JOZ983030:JPA983030 JYV983030:JYW983030 KIR983030:KIS983030 KSN983030:KSO983030 LCJ983030:LCK983030 LMF983030:LMG983030 LWB983030:LWC983030 MFX983030:MFY983030 MPT983030:MPU983030 MZP983030:MZQ983030 NJL983030:NJM983030 NTH983030:NTI983030 ODD983030:ODE983030 OMZ983030:ONA983030 OWV983030:OWW983030 PGR983030:PGS983030 PQN983030:PQO983030 QAJ983030:QAK983030 QKF983030:QKG983030 QUB983030:QUC983030 RDX983030:RDY983030 RNT983030:RNU983030 RXP983030:RXQ983030 SHL983030:SHM983030 SRH983030:SRI983030 TBD983030:TBE983030 TKZ983030:TLA983030 TUV983030:TUW983030 UER983030:UES983030 UON983030:UOO983030 UYJ983030:UYK983030 VIF983030:VIG983030 VSB983030:VSC983030 WBX983030:WBY983030 WLT983030:WLU983030 WVP983030:WVQ983030" xr:uid="{00000000-0002-0000-1000-000001000000}">
      <formula1>$U$5:$U$5</formula1>
    </dataValidation>
  </dataValidations>
  <pageMargins left="0.59055118110236227" right="0.39370078740157483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J20769"/>
  <sheetViews>
    <sheetView view="pageBreakPreview" topLeftCell="D1" zoomScale="106" zoomScaleNormal="100" zoomScaleSheetLayoutView="106" workbookViewId="0">
      <selection activeCell="G6" sqref="G6"/>
    </sheetView>
  </sheetViews>
  <sheetFormatPr defaultRowHeight="13.5" x14ac:dyDescent="0.15"/>
  <cols>
    <col min="1" max="1" width="4.75" style="142" hidden="1" customWidth="1"/>
    <col min="2" max="2" width="6.5" style="142" hidden="1" customWidth="1"/>
    <col min="3" max="3" width="3.875" style="142" hidden="1" customWidth="1"/>
    <col min="4" max="4" width="21.75" style="142" customWidth="1"/>
    <col min="5" max="5" width="7.625" style="142" hidden="1" customWidth="1"/>
    <col min="6" max="6" width="14.125" style="142" hidden="1" customWidth="1"/>
    <col min="7" max="7" width="12.125" style="254" bestFit="1" customWidth="1"/>
    <col min="8" max="8" width="14.375" style="142" hidden="1" customWidth="1"/>
    <col min="9" max="9" width="14.75" style="223" bestFit="1" customWidth="1"/>
    <col min="10" max="10" width="6" style="254" bestFit="1" customWidth="1"/>
    <col min="11" max="11" width="3" style="142" hidden="1" customWidth="1"/>
    <col min="12" max="12" width="8.125" style="254" bestFit="1" customWidth="1"/>
    <col min="13" max="13" width="9" style="254" hidden="1" customWidth="1"/>
    <col min="14" max="14" width="8.125" style="254" bestFit="1" customWidth="1"/>
    <col min="15" max="15" width="8.5" style="254" customWidth="1"/>
    <col min="16" max="17" width="11.25" style="255" bestFit="1" customWidth="1"/>
    <col min="18" max="18" width="14.375" style="255" bestFit="1" customWidth="1"/>
    <col min="19" max="19" width="7.625" style="142" bestFit="1" customWidth="1"/>
    <col min="20" max="20" width="6" style="223" hidden="1" customWidth="1"/>
    <col min="21" max="21" width="6" style="225" hidden="1" customWidth="1"/>
    <col min="22" max="22" width="6" style="223" hidden="1" customWidth="1"/>
    <col min="23" max="23" width="9.5" style="225" hidden="1" customWidth="1"/>
    <col min="24" max="25" width="13.75" style="142" hidden="1" customWidth="1"/>
    <col min="26" max="26" width="13.75" style="256" hidden="1" customWidth="1"/>
    <col min="27" max="29" width="10.5" style="256" hidden="1" customWidth="1"/>
    <col min="30" max="30" width="9.25" style="256" hidden="1" customWidth="1"/>
    <col min="31" max="31" width="11.625" style="200" hidden="1" customWidth="1"/>
    <col min="32" max="32" width="8.5" style="142" hidden="1" customWidth="1"/>
    <col min="33" max="33" width="6.75" style="142" hidden="1" customWidth="1"/>
    <col min="34" max="34" width="8.5" style="142" hidden="1" customWidth="1"/>
    <col min="35" max="35" width="7.875" style="142" hidden="1" customWidth="1"/>
    <col min="36" max="37" width="10.5" style="142" hidden="1" customWidth="1"/>
    <col min="38" max="38" width="9.25" style="142" hidden="1" customWidth="1"/>
    <col min="39" max="39" width="11.625" style="203" hidden="1" customWidth="1"/>
    <col min="40" max="40" width="8.5" style="142" hidden="1" customWidth="1"/>
    <col min="41" max="41" width="6.75" style="142" hidden="1" customWidth="1"/>
    <col min="42" max="42" width="7.5" style="142" hidden="1" customWidth="1"/>
    <col min="43" max="43" width="9" style="142" hidden="1" customWidth="1"/>
    <col min="44" max="45" width="10.75" style="142" hidden="1" customWidth="1"/>
    <col min="46" max="46" width="9.25" style="144" hidden="1" customWidth="1"/>
    <col min="47" max="47" width="11.625" style="142" hidden="1" customWidth="1"/>
    <col min="48" max="48" width="8.5" style="142" hidden="1" customWidth="1"/>
    <col min="49" max="49" width="6.75" style="142" hidden="1" customWidth="1"/>
    <col min="50" max="50" width="7.5" style="142" hidden="1" customWidth="1"/>
    <col min="51" max="51" width="7.875" style="142" hidden="1" customWidth="1"/>
    <col min="52" max="53" width="10.75" style="142" hidden="1" customWidth="1"/>
    <col min="54" max="54" width="9.25" style="142" hidden="1" customWidth="1"/>
    <col min="55" max="55" width="11.625" style="142" hidden="1" customWidth="1"/>
    <col min="56" max="56" width="8.5" style="142" hidden="1" customWidth="1"/>
    <col min="57" max="57" width="6.75" style="142" hidden="1" customWidth="1"/>
    <col min="58" max="58" width="7.5" style="142" hidden="1" customWidth="1"/>
    <col min="59" max="59" width="7.875" style="142" hidden="1" customWidth="1"/>
    <col min="60" max="61" width="10.75" style="142" hidden="1" customWidth="1"/>
    <col min="62" max="62" width="9.25" style="142" hidden="1" customWidth="1"/>
    <col min="63" max="63" width="11.625" style="142" hidden="1" customWidth="1"/>
    <col min="64" max="64" width="8.5" style="142" hidden="1" customWidth="1"/>
    <col min="65" max="65" width="6.75" style="142" hidden="1" customWidth="1"/>
    <col min="66" max="66" width="7.5" style="142" hidden="1" customWidth="1"/>
    <col min="67" max="67" width="18.5" style="142" hidden="1" customWidth="1"/>
    <col min="68" max="70" width="11.875" style="142" hidden="1" customWidth="1"/>
    <col min="71" max="71" width="11.625" style="142" hidden="1" customWidth="1"/>
    <col min="72" max="72" width="8.5" style="142" hidden="1" customWidth="1"/>
    <col min="73" max="73" width="6.75" style="142" hidden="1" customWidth="1"/>
    <col min="74" max="74" width="10.5" style="142" hidden="1" customWidth="1"/>
    <col min="75" max="78" width="11.875" style="142" hidden="1" customWidth="1"/>
    <col min="79" max="79" width="11.625" style="142" hidden="1" customWidth="1"/>
    <col min="80" max="80" width="8.5" style="142" hidden="1" customWidth="1"/>
    <col min="81" max="81" width="6.75" style="142" hidden="1" customWidth="1"/>
    <col min="82" max="82" width="8.5" style="142" hidden="1" customWidth="1"/>
    <col min="83" max="86" width="11.875" style="142" hidden="1" customWidth="1"/>
    <col min="87" max="87" width="11.625" style="142" hidden="1" customWidth="1"/>
    <col min="88" max="88" width="8.5" style="142" hidden="1" customWidth="1"/>
    <col min="89" max="89" width="6.875" style="142" hidden="1" customWidth="1"/>
    <col min="90" max="90" width="7.5" style="142" hidden="1" customWidth="1"/>
    <col min="91" max="91" width="11.875" style="142" hidden="1" customWidth="1"/>
    <col min="92" max="92" width="14.125" style="142" hidden="1" customWidth="1"/>
    <col min="93" max="93" width="9.25" style="142" hidden="1" customWidth="1"/>
    <col min="94" max="94" width="11.875" style="142" hidden="1" customWidth="1"/>
    <col min="95" max="95" width="11.625" style="142" hidden="1" customWidth="1"/>
    <col min="96" max="96" width="13.625" style="142" hidden="1" customWidth="1"/>
    <col min="97" max="97" width="6.875" style="142" hidden="1" customWidth="1"/>
    <col min="98" max="98" width="7.5" style="142" hidden="1" customWidth="1"/>
    <col min="99" max="99" width="11.875" style="142" hidden="1" customWidth="1"/>
    <col min="100" max="100" width="14.125" style="142" hidden="1" customWidth="1"/>
    <col min="101" max="101" width="9.25" style="142" hidden="1" customWidth="1"/>
    <col min="102" max="102" width="11.875" style="142" hidden="1" customWidth="1"/>
    <col min="103" max="103" width="11.625" style="142" hidden="1" customWidth="1"/>
    <col min="104" max="104" width="8.5" style="142" hidden="1" customWidth="1"/>
    <col min="105" max="105" width="6.875" style="142" hidden="1" customWidth="1"/>
    <col min="106" max="106" width="7.5" style="142" hidden="1" customWidth="1"/>
    <col min="107" max="107" width="11.875" style="142" hidden="1" customWidth="1"/>
    <col min="108" max="108" width="16.375" style="142" hidden="1" customWidth="1"/>
    <col min="109" max="109" width="9.25" style="142" hidden="1" customWidth="1"/>
    <col min="110" max="110" width="11.875" style="142" hidden="1" customWidth="1"/>
    <col min="111" max="111" width="11.625" style="142" hidden="1" customWidth="1"/>
    <col min="112" max="112" width="8.5" style="142" hidden="1" customWidth="1"/>
    <col min="113" max="113" width="6.875" style="142" hidden="1" customWidth="1"/>
    <col min="114" max="114" width="7.5" style="142" hidden="1" customWidth="1"/>
    <col min="115" max="115" width="11.875" style="142" hidden="1" customWidth="1"/>
    <col min="116" max="116" width="16.375" style="142" hidden="1" customWidth="1"/>
    <col min="117" max="117" width="9.25" style="142" hidden="1" customWidth="1"/>
    <col min="118" max="118" width="11.875" style="142" hidden="1" customWidth="1"/>
    <col min="119" max="119" width="11.625" style="142" hidden="1" customWidth="1"/>
    <col min="120" max="120" width="8.5" style="142" hidden="1" customWidth="1"/>
    <col min="121" max="121" width="6.875" style="142" hidden="1" customWidth="1"/>
    <col min="122" max="122" width="10.125" style="142" hidden="1" customWidth="1"/>
    <col min="123" max="123" width="11.875" style="142" hidden="1" customWidth="1"/>
    <col min="124" max="124" width="16.375" style="142" hidden="1" customWidth="1"/>
    <col min="125" max="125" width="9.25" style="142" hidden="1" customWidth="1"/>
    <col min="126" max="126" width="11.875" style="142" hidden="1" customWidth="1"/>
    <col min="127" max="127" width="11.625" style="142" hidden="1" customWidth="1"/>
    <col min="128" max="128" width="8.5" style="142" hidden="1" customWidth="1"/>
    <col min="129" max="129" width="6.75" style="142" hidden="1" customWidth="1"/>
    <col min="130" max="130" width="7.5" style="142" hidden="1" customWidth="1"/>
    <col min="131" max="132" width="7.875" style="142" hidden="1" customWidth="1"/>
    <col min="133" max="134" width="9.25" style="142" hidden="1" customWidth="1"/>
    <col min="135" max="135" width="11.625" style="142" hidden="1" customWidth="1"/>
    <col min="136" max="136" width="8.5" style="142" hidden="1" customWidth="1"/>
    <col min="137" max="137" width="6.75" style="142" hidden="1" customWidth="1"/>
    <col min="138" max="138" width="7.5" style="142" hidden="1" customWidth="1"/>
    <col min="139" max="140" width="7.875" style="142" hidden="1" customWidth="1"/>
    <col min="141" max="142" width="9.25" style="142" hidden="1" customWidth="1"/>
    <col min="143" max="143" width="11.625" style="142" hidden="1" customWidth="1"/>
    <col min="144" max="144" width="8.5" style="142" hidden="1" customWidth="1"/>
    <col min="145" max="145" width="6.75" style="142" hidden="1" customWidth="1"/>
    <col min="146" max="146" width="7.5" style="142" hidden="1" customWidth="1"/>
    <col min="147" max="147" width="7.875" style="142" hidden="1" customWidth="1"/>
    <col min="148" max="148" width="9.625" style="142" hidden="1" customWidth="1"/>
    <col min="149" max="150" width="9.25" style="142" hidden="1" customWidth="1"/>
    <col min="151" max="151" width="11.625" style="142" hidden="1" customWidth="1"/>
    <col min="152" max="152" width="8.5" style="142" hidden="1" customWidth="1"/>
    <col min="153" max="153" width="6.75" style="142" hidden="1" customWidth="1"/>
    <col min="154" max="154" width="7.5" style="142" hidden="1" customWidth="1"/>
    <col min="155" max="155" width="7.625" style="142" hidden="1" customWidth="1"/>
    <col min="156" max="156" width="9.625" style="142" hidden="1" customWidth="1"/>
    <col min="157" max="158" width="9.25" style="142" hidden="1" customWidth="1"/>
    <col min="159" max="159" width="11.625" style="142" hidden="1" customWidth="1"/>
    <col min="160" max="160" width="8.5" style="142" hidden="1" customWidth="1"/>
    <col min="161" max="161" width="6.75" style="142" hidden="1" customWidth="1"/>
    <col min="162" max="162" width="7.5" style="142" hidden="1" customWidth="1"/>
    <col min="163" max="163" width="11.25" style="142" customWidth="1"/>
    <col min="164" max="165" width="9.625" style="142" bestFit="1" customWidth="1"/>
    <col min="166" max="166" width="11.25" style="142" customWidth="1"/>
    <col min="167" max="260" width="9" style="142"/>
    <col min="261" max="263" width="9" style="142" customWidth="1"/>
    <col min="264" max="264" width="17.5" style="142" customWidth="1"/>
    <col min="265" max="266" width="9" style="142" customWidth="1"/>
    <col min="267" max="267" width="8.875" style="142" customWidth="1"/>
    <col min="268" max="268" width="9" style="142" customWidth="1"/>
    <col min="269" max="269" width="10" style="142" customWidth="1"/>
    <col min="270" max="270" width="6.125" style="142" customWidth="1"/>
    <col min="271" max="271" width="9" style="142" customWidth="1"/>
    <col min="272" max="273" width="5.25" style="142" customWidth="1"/>
    <col min="274" max="275" width="5.75" style="142" customWidth="1"/>
    <col min="276" max="277" width="9" style="142" customWidth="1"/>
    <col min="278" max="278" width="10.75" style="142" customWidth="1"/>
    <col min="279" max="279" width="5.625" style="142" customWidth="1"/>
    <col min="280" max="334" width="9" style="142" customWidth="1"/>
    <col min="335" max="335" width="8.625" style="142" customWidth="1"/>
    <col min="336" max="337" width="9" style="142" customWidth="1"/>
    <col min="338" max="338" width="8.625" style="142" customWidth="1"/>
    <col min="339" max="342" width="9" style="142" customWidth="1"/>
    <col min="343" max="344" width="8.625" style="142" customWidth="1"/>
    <col min="345" max="345" width="9" style="142" customWidth="1"/>
    <col min="346" max="346" width="8.625" style="142" customWidth="1"/>
    <col min="347" max="350" width="9" style="142" customWidth="1"/>
    <col min="351" max="352" width="8.625" style="142" customWidth="1"/>
    <col min="353" max="353" width="9" style="142" customWidth="1"/>
    <col min="354" max="354" width="8.625" style="142" customWidth="1"/>
    <col min="355" max="358" width="9" style="142" customWidth="1"/>
    <col min="359" max="360" width="8.625" style="142" customWidth="1"/>
    <col min="361" max="361" width="9" style="142" customWidth="1"/>
    <col min="362" max="362" width="8.625" style="142" customWidth="1"/>
    <col min="363" max="366" width="9" style="142" customWidth="1"/>
    <col min="367" max="368" width="8.625" style="142" customWidth="1"/>
    <col min="369" max="369" width="9" style="142" customWidth="1"/>
    <col min="370" max="370" width="8.625" style="142" customWidth="1"/>
    <col min="371" max="391" width="9" style="142" customWidth="1"/>
    <col min="392" max="516" width="9" style="142"/>
    <col min="517" max="519" width="9" style="142" customWidth="1"/>
    <col min="520" max="520" width="17.5" style="142" customWidth="1"/>
    <col min="521" max="522" width="9" style="142" customWidth="1"/>
    <col min="523" max="523" width="8.875" style="142" customWidth="1"/>
    <col min="524" max="524" width="9" style="142" customWidth="1"/>
    <col min="525" max="525" width="10" style="142" customWidth="1"/>
    <col min="526" max="526" width="6.125" style="142" customWidth="1"/>
    <col min="527" max="527" width="9" style="142" customWidth="1"/>
    <col min="528" max="529" width="5.25" style="142" customWidth="1"/>
    <col min="530" max="531" width="5.75" style="142" customWidth="1"/>
    <col min="532" max="533" width="9" style="142" customWidth="1"/>
    <col min="534" max="534" width="10.75" style="142" customWidth="1"/>
    <col min="535" max="535" width="5.625" style="142" customWidth="1"/>
    <col min="536" max="590" width="9" style="142" customWidth="1"/>
    <col min="591" max="591" width="8.625" style="142" customWidth="1"/>
    <col min="592" max="593" width="9" style="142" customWidth="1"/>
    <col min="594" max="594" width="8.625" style="142" customWidth="1"/>
    <col min="595" max="598" width="9" style="142" customWidth="1"/>
    <col min="599" max="600" width="8.625" style="142" customWidth="1"/>
    <col min="601" max="601" width="9" style="142" customWidth="1"/>
    <col min="602" max="602" width="8.625" style="142" customWidth="1"/>
    <col min="603" max="606" width="9" style="142" customWidth="1"/>
    <col min="607" max="608" width="8.625" style="142" customWidth="1"/>
    <col min="609" max="609" width="9" style="142" customWidth="1"/>
    <col min="610" max="610" width="8.625" style="142" customWidth="1"/>
    <col min="611" max="614" width="9" style="142" customWidth="1"/>
    <col min="615" max="616" width="8.625" style="142" customWidth="1"/>
    <col min="617" max="617" width="9" style="142" customWidth="1"/>
    <col min="618" max="618" width="8.625" style="142" customWidth="1"/>
    <col min="619" max="622" width="9" style="142" customWidth="1"/>
    <col min="623" max="624" width="8.625" style="142" customWidth="1"/>
    <col min="625" max="625" width="9" style="142" customWidth="1"/>
    <col min="626" max="626" width="8.625" style="142" customWidth="1"/>
    <col min="627" max="647" width="9" style="142" customWidth="1"/>
    <col min="648" max="772" width="9" style="142"/>
    <col min="773" max="775" width="9" style="142" customWidth="1"/>
    <col min="776" max="776" width="17.5" style="142" customWidth="1"/>
    <col min="777" max="778" width="9" style="142" customWidth="1"/>
    <col min="779" max="779" width="8.875" style="142" customWidth="1"/>
    <col min="780" max="780" width="9" style="142" customWidth="1"/>
    <col min="781" max="781" width="10" style="142" customWidth="1"/>
    <col min="782" max="782" width="6.125" style="142" customWidth="1"/>
    <col min="783" max="783" width="9" style="142" customWidth="1"/>
    <col min="784" max="785" width="5.25" style="142" customWidth="1"/>
    <col min="786" max="787" width="5.75" style="142" customWidth="1"/>
    <col min="788" max="789" width="9" style="142" customWidth="1"/>
    <col min="790" max="790" width="10.75" style="142" customWidth="1"/>
    <col min="791" max="791" width="5.625" style="142" customWidth="1"/>
    <col min="792" max="846" width="9" style="142" customWidth="1"/>
    <col min="847" max="847" width="8.625" style="142" customWidth="1"/>
    <col min="848" max="849" width="9" style="142" customWidth="1"/>
    <col min="850" max="850" width="8.625" style="142" customWidth="1"/>
    <col min="851" max="854" width="9" style="142" customWidth="1"/>
    <col min="855" max="856" width="8.625" style="142" customWidth="1"/>
    <col min="857" max="857" width="9" style="142" customWidth="1"/>
    <col min="858" max="858" width="8.625" style="142" customWidth="1"/>
    <col min="859" max="862" width="9" style="142" customWidth="1"/>
    <col min="863" max="864" width="8.625" style="142" customWidth="1"/>
    <col min="865" max="865" width="9" style="142" customWidth="1"/>
    <col min="866" max="866" width="8.625" style="142" customWidth="1"/>
    <col min="867" max="870" width="9" style="142" customWidth="1"/>
    <col min="871" max="872" width="8.625" style="142" customWidth="1"/>
    <col min="873" max="873" width="9" style="142" customWidth="1"/>
    <col min="874" max="874" width="8.625" style="142" customWidth="1"/>
    <col min="875" max="878" width="9" style="142" customWidth="1"/>
    <col min="879" max="880" width="8.625" style="142" customWidth="1"/>
    <col min="881" max="881" width="9" style="142" customWidth="1"/>
    <col min="882" max="882" width="8.625" style="142" customWidth="1"/>
    <col min="883" max="903" width="9" style="142" customWidth="1"/>
    <col min="904" max="1028" width="9" style="142"/>
    <col min="1029" max="1031" width="9" style="142" customWidth="1"/>
    <col min="1032" max="1032" width="17.5" style="142" customWidth="1"/>
    <col min="1033" max="1034" width="9" style="142" customWidth="1"/>
    <col min="1035" max="1035" width="8.875" style="142" customWidth="1"/>
    <col min="1036" max="1036" width="9" style="142" customWidth="1"/>
    <col min="1037" max="1037" width="10" style="142" customWidth="1"/>
    <col min="1038" max="1038" width="6.125" style="142" customWidth="1"/>
    <col min="1039" max="1039" width="9" style="142" customWidth="1"/>
    <col min="1040" max="1041" width="5.25" style="142" customWidth="1"/>
    <col min="1042" max="1043" width="5.75" style="142" customWidth="1"/>
    <col min="1044" max="1045" width="9" style="142" customWidth="1"/>
    <col min="1046" max="1046" width="10.75" style="142" customWidth="1"/>
    <col min="1047" max="1047" width="5.625" style="142" customWidth="1"/>
    <col min="1048" max="1102" width="9" style="142" customWidth="1"/>
    <col min="1103" max="1103" width="8.625" style="142" customWidth="1"/>
    <col min="1104" max="1105" width="9" style="142" customWidth="1"/>
    <col min="1106" max="1106" width="8.625" style="142" customWidth="1"/>
    <col min="1107" max="1110" width="9" style="142" customWidth="1"/>
    <col min="1111" max="1112" width="8.625" style="142" customWidth="1"/>
    <col min="1113" max="1113" width="9" style="142" customWidth="1"/>
    <col min="1114" max="1114" width="8.625" style="142" customWidth="1"/>
    <col min="1115" max="1118" width="9" style="142" customWidth="1"/>
    <col min="1119" max="1120" width="8.625" style="142" customWidth="1"/>
    <col min="1121" max="1121" width="9" style="142" customWidth="1"/>
    <col min="1122" max="1122" width="8.625" style="142" customWidth="1"/>
    <col min="1123" max="1126" width="9" style="142" customWidth="1"/>
    <col min="1127" max="1128" width="8.625" style="142" customWidth="1"/>
    <col min="1129" max="1129" width="9" style="142" customWidth="1"/>
    <col min="1130" max="1130" width="8.625" style="142" customWidth="1"/>
    <col min="1131" max="1134" width="9" style="142" customWidth="1"/>
    <col min="1135" max="1136" width="8.625" style="142" customWidth="1"/>
    <col min="1137" max="1137" width="9" style="142" customWidth="1"/>
    <col min="1138" max="1138" width="8.625" style="142" customWidth="1"/>
    <col min="1139" max="1159" width="9" style="142" customWidth="1"/>
    <col min="1160" max="1284" width="9" style="142"/>
    <col min="1285" max="1287" width="9" style="142" customWidth="1"/>
    <col min="1288" max="1288" width="17.5" style="142" customWidth="1"/>
    <col min="1289" max="1290" width="9" style="142" customWidth="1"/>
    <col min="1291" max="1291" width="8.875" style="142" customWidth="1"/>
    <col min="1292" max="1292" width="9" style="142" customWidth="1"/>
    <col min="1293" max="1293" width="10" style="142" customWidth="1"/>
    <col min="1294" max="1294" width="6.125" style="142" customWidth="1"/>
    <col min="1295" max="1295" width="9" style="142" customWidth="1"/>
    <col min="1296" max="1297" width="5.25" style="142" customWidth="1"/>
    <col min="1298" max="1299" width="5.75" style="142" customWidth="1"/>
    <col min="1300" max="1301" width="9" style="142" customWidth="1"/>
    <col min="1302" max="1302" width="10.75" style="142" customWidth="1"/>
    <col min="1303" max="1303" width="5.625" style="142" customWidth="1"/>
    <col min="1304" max="1358" width="9" style="142" customWidth="1"/>
    <col min="1359" max="1359" width="8.625" style="142" customWidth="1"/>
    <col min="1360" max="1361" width="9" style="142" customWidth="1"/>
    <col min="1362" max="1362" width="8.625" style="142" customWidth="1"/>
    <col min="1363" max="1366" width="9" style="142" customWidth="1"/>
    <col min="1367" max="1368" width="8.625" style="142" customWidth="1"/>
    <col min="1369" max="1369" width="9" style="142" customWidth="1"/>
    <col min="1370" max="1370" width="8.625" style="142" customWidth="1"/>
    <col min="1371" max="1374" width="9" style="142" customWidth="1"/>
    <col min="1375" max="1376" width="8.625" style="142" customWidth="1"/>
    <col min="1377" max="1377" width="9" style="142" customWidth="1"/>
    <col min="1378" max="1378" width="8.625" style="142" customWidth="1"/>
    <col min="1379" max="1382" width="9" style="142" customWidth="1"/>
    <col min="1383" max="1384" width="8.625" style="142" customWidth="1"/>
    <col min="1385" max="1385" width="9" style="142" customWidth="1"/>
    <col min="1386" max="1386" width="8.625" style="142" customWidth="1"/>
    <col min="1387" max="1390" width="9" style="142" customWidth="1"/>
    <col min="1391" max="1392" width="8.625" style="142" customWidth="1"/>
    <col min="1393" max="1393" width="9" style="142" customWidth="1"/>
    <col min="1394" max="1394" width="8.625" style="142" customWidth="1"/>
    <col min="1395" max="1415" width="9" style="142" customWidth="1"/>
    <col min="1416" max="1540" width="9" style="142"/>
    <col min="1541" max="1543" width="9" style="142" customWidth="1"/>
    <col min="1544" max="1544" width="17.5" style="142" customWidth="1"/>
    <col min="1545" max="1546" width="9" style="142" customWidth="1"/>
    <col min="1547" max="1547" width="8.875" style="142" customWidth="1"/>
    <col min="1548" max="1548" width="9" style="142" customWidth="1"/>
    <col min="1549" max="1549" width="10" style="142" customWidth="1"/>
    <col min="1550" max="1550" width="6.125" style="142" customWidth="1"/>
    <col min="1551" max="1551" width="9" style="142" customWidth="1"/>
    <col min="1552" max="1553" width="5.25" style="142" customWidth="1"/>
    <col min="1554" max="1555" width="5.75" style="142" customWidth="1"/>
    <col min="1556" max="1557" width="9" style="142" customWidth="1"/>
    <col min="1558" max="1558" width="10.75" style="142" customWidth="1"/>
    <col min="1559" max="1559" width="5.625" style="142" customWidth="1"/>
    <col min="1560" max="1614" width="9" style="142" customWidth="1"/>
    <col min="1615" max="1615" width="8.625" style="142" customWidth="1"/>
    <col min="1616" max="1617" width="9" style="142" customWidth="1"/>
    <col min="1618" max="1618" width="8.625" style="142" customWidth="1"/>
    <col min="1619" max="1622" width="9" style="142" customWidth="1"/>
    <col min="1623" max="1624" width="8.625" style="142" customWidth="1"/>
    <col min="1625" max="1625" width="9" style="142" customWidth="1"/>
    <col min="1626" max="1626" width="8.625" style="142" customWidth="1"/>
    <col min="1627" max="1630" width="9" style="142" customWidth="1"/>
    <col min="1631" max="1632" width="8.625" style="142" customWidth="1"/>
    <col min="1633" max="1633" width="9" style="142" customWidth="1"/>
    <col min="1634" max="1634" width="8.625" style="142" customWidth="1"/>
    <col min="1635" max="1638" width="9" style="142" customWidth="1"/>
    <col min="1639" max="1640" width="8.625" style="142" customWidth="1"/>
    <col min="1641" max="1641" width="9" style="142" customWidth="1"/>
    <col min="1642" max="1642" width="8.625" style="142" customWidth="1"/>
    <col min="1643" max="1646" width="9" style="142" customWidth="1"/>
    <col min="1647" max="1648" width="8.625" style="142" customWidth="1"/>
    <col min="1649" max="1649" width="9" style="142" customWidth="1"/>
    <col min="1650" max="1650" width="8.625" style="142" customWidth="1"/>
    <col min="1651" max="1671" width="9" style="142" customWidth="1"/>
    <col min="1672" max="1796" width="9" style="142"/>
    <col min="1797" max="1799" width="9" style="142" customWidth="1"/>
    <col min="1800" max="1800" width="17.5" style="142" customWidth="1"/>
    <col min="1801" max="1802" width="9" style="142" customWidth="1"/>
    <col min="1803" max="1803" width="8.875" style="142" customWidth="1"/>
    <col min="1804" max="1804" width="9" style="142" customWidth="1"/>
    <col min="1805" max="1805" width="10" style="142" customWidth="1"/>
    <col min="1806" max="1806" width="6.125" style="142" customWidth="1"/>
    <col min="1807" max="1807" width="9" style="142" customWidth="1"/>
    <col min="1808" max="1809" width="5.25" style="142" customWidth="1"/>
    <col min="1810" max="1811" width="5.75" style="142" customWidth="1"/>
    <col min="1812" max="1813" width="9" style="142" customWidth="1"/>
    <col min="1814" max="1814" width="10.75" style="142" customWidth="1"/>
    <col min="1815" max="1815" width="5.625" style="142" customWidth="1"/>
    <col min="1816" max="1870" width="9" style="142" customWidth="1"/>
    <col min="1871" max="1871" width="8.625" style="142" customWidth="1"/>
    <col min="1872" max="1873" width="9" style="142" customWidth="1"/>
    <col min="1874" max="1874" width="8.625" style="142" customWidth="1"/>
    <col min="1875" max="1878" width="9" style="142" customWidth="1"/>
    <col min="1879" max="1880" width="8.625" style="142" customWidth="1"/>
    <col min="1881" max="1881" width="9" style="142" customWidth="1"/>
    <col min="1882" max="1882" width="8.625" style="142" customWidth="1"/>
    <col min="1883" max="1886" width="9" style="142" customWidth="1"/>
    <col min="1887" max="1888" width="8.625" style="142" customWidth="1"/>
    <col min="1889" max="1889" width="9" style="142" customWidth="1"/>
    <col min="1890" max="1890" width="8.625" style="142" customWidth="1"/>
    <col min="1891" max="1894" width="9" style="142" customWidth="1"/>
    <col min="1895" max="1896" width="8.625" style="142" customWidth="1"/>
    <col min="1897" max="1897" width="9" style="142" customWidth="1"/>
    <col min="1898" max="1898" width="8.625" style="142" customWidth="1"/>
    <col min="1899" max="1902" width="9" style="142" customWidth="1"/>
    <col min="1903" max="1904" width="8.625" style="142" customWidth="1"/>
    <col min="1905" max="1905" width="9" style="142" customWidth="1"/>
    <col min="1906" max="1906" width="8.625" style="142" customWidth="1"/>
    <col min="1907" max="1927" width="9" style="142" customWidth="1"/>
    <col min="1928" max="2052" width="9" style="142"/>
    <col min="2053" max="2055" width="9" style="142" customWidth="1"/>
    <col min="2056" max="2056" width="17.5" style="142" customWidth="1"/>
    <col min="2057" max="2058" width="9" style="142" customWidth="1"/>
    <col min="2059" max="2059" width="8.875" style="142" customWidth="1"/>
    <col min="2060" max="2060" width="9" style="142" customWidth="1"/>
    <col min="2061" max="2061" width="10" style="142" customWidth="1"/>
    <col min="2062" max="2062" width="6.125" style="142" customWidth="1"/>
    <col min="2063" max="2063" width="9" style="142" customWidth="1"/>
    <col min="2064" max="2065" width="5.25" style="142" customWidth="1"/>
    <col min="2066" max="2067" width="5.75" style="142" customWidth="1"/>
    <col min="2068" max="2069" width="9" style="142" customWidth="1"/>
    <col min="2070" max="2070" width="10.75" style="142" customWidth="1"/>
    <col min="2071" max="2071" width="5.625" style="142" customWidth="1"/>
    <col min="2072" max="2126" width="9" style="142" customWidth="1"/>
    <col min="2127" max="2127" width="8.625" style="142" customWidth="1"/>
    <col min="2128" max="2129" width="9" style="142" customWidth="1"/>
    <col min="2130" max="2130" width="8.625" style="142" customWidth="1"/>
    <col min="2131" max="2134" width="9" style="142" customWidth="1"/>
    <col min="2135" max="2136" width="8.625" style="142" customWidth="1"/>
    <col min="2137" max="2137" width="9" style="142" customWidth="1"/>
    <col min="2138" max="2138" width="8.625" style="142" customWidth="1"/>
    <col min="2139" max="2142" width="9" style="142" customWidth="1"/>
    <col min="2143" max="2144" width="8.625" style="142" customWidth="1"/>
    <col min="2145" max="2145" width="9" style="142" customWidth="1"/>
    <col min="2146" max="2146" width="8.625" style="142" customWidth="1"/>
    <col min="2147" max="2150" width="9" style="142" customWidth="1"/>
    <col min="2151" max="2152" width="8.625" style="142" customWidth="1"/>
    <col min="2153" max="2153" width="9" style="142" customWidth="1"/>
    <col min="2154" max="2154" width="8.625" style="142" customWidth="1"/>
    <col min="2155" max="2158" width="9" style="142" customWidth="1"/>
    <col min="2159" max="2160" width="8.625" style="142" customWidth="1"/>
    <col min="2161" max="2161" width="9" style="142" customWidth="1"/>
    <col min="2162" max="2162" width="8.625" style="142" customWidth="1"/>
    <col min="2163" max="2183" width="9" style="142" customWidth="1"/>
    <col min="2184" max="2308" width="9" style="142"/>
    <col min="2309" max="2311" width="9" style="142" customWidth="1"/>
    <col min="2312" max="2312" width="17.5" style="142" customWidth="1"/>
    <col min="2313" max="2314" width="9" style="142" customWidth="1"/>
    <col min="2315" max="2315" width="8.875" style="142" customWidth="1"/>
    <col min="2316" max="2316" width="9" style="142" customWidth="1"/>
    <col min="2317" max="2317" width="10" style="142" customWidth="1"/>
    <col min="2318" max="2318" width="6.125" style="142" customWidth="1"/>
    <col min="2319" max="2319" width="9" style="142" customWidth="1"/>
    <col min="2320" max="2321" width="5.25" style="142" customWidth="1"/>
    <col min="2322" max="2323" width="5.75" style="142" customWidth="1"/>
    <col min="2324" max="2325" width="9" style="142" customWidth="1"/>
    <col min="2326" max="2326" width="10.75" style="142" customWidth="1"/>
    <col min="2327" max="2327" width="5.625" style="142" customWidth="1"/>
    <col min="2328" max="2382" width="9" style="142" customWidth="1"/>
    <col min="2383" max="2383" width="8.625" style="142" customWidth="1"/>
    <col min="2384" max="2385" width="9" style="142" customWidth="1"/>
    <col min="2386" max="2386" width="8.625" style="142" customWidth="1"/>
    <col min="2387" max="2390" width="9" style="142" customWidth="1"/>
    <col min="2391" max="2392" width="8.625" style="142" customWidth="1"/>
    <col min="2393" max="2393" width="9" style="142" customWidth="1"/>
    <col min="2394" max="2394" width="8.625" style="142" customWidth="1"/>
    <col min="2395" max="2398" width="9" style="142" customWidth="1"/>
    <col min="2399" max="2400" width="8.625" style="142" customWidth="1"/>
    <col min="2401" max="2401" width="9" style="142" customWidth="1"/>
    <col min="2402" max="2402" width="8.625" style="142" customWidth="1"/>
    <col min="2403" max="2406" width="9" style="142" customWidth="1"/>
    <col min="2407" max="2408" width="8.625" style="142" customWidth="1"/>
    <col min="2409" max="2409" width="9" style="142" customWidth="1"/>
    <col min="2410" max="2410" width="8.625" style="142" customWidth="1"/>
    <col min="2411" max="2414" width="9" style="142" customWidth="1"/>
    <col min="2415" max="2416" width="8.625" style="142" customWidth="1"/>
    <col min="2417" max="2417" width="9" style="142" customWidth="1"/>
    <col min="2418" max="2418" width="8.625" style="142" customWidth="1"/>
    <col min="2419" max="2439" width="9" style="142" customWidth="1"/>
    <col min="2440" max="2564" width="9" style="142"/>
    <col min="2565" max="2567" width="9" style="142" customWidth="1"/>
    <col min="2568" max="2568" width="17.5" style="142" customWidth="1"/>
    <col min="2569" max="2570" width="9" style="142" customWidth="1"/>
    <col min="2571" max="2571" width="8.875" style="142" customWidth="1"/>
    <col min="2572" max="2572" width="9" style="142" customWidth="1"/>
    <col min="2573" max="2573" width="10" style="142" customWidth="1"/>
    <col min="2574" max="2574" width="6.125" style="142" customWidth="1"/>
    <col min="2575" max="2575" width="9" style="142" customWidth="1"/>
    <col min="2576" max="2577" width="5.25" style="142" customWidth="1"/>
    <col min="2578" max="2579" width="5.75" style="142" customWidth="1"/>
    <col min="2580" max="2581" width="9" style="142" customWidth="1"/>
    <col min="2582" max="2582" width="10.75" style="142" customWidth="1"/>
    <col min="2583" max="2583" width="5.625" style="142" customWidth="1"/>
    <col min="2584" max="2638" width="9" style="142" customWidth="1"/>
    <col min="2639" max="2639" width="8.625" style="142" customWidth="1"/>
    <col min="2640" max="2641" width="9" style="142" customWidth="1"/>
    <col min="2642" max="2642" width="8.625" style="142" customWidth="1"/>
    <col min="2643" max="2646" width="9" style="142" customWidth="1"/>
    <col min="2647" max="2648" width="8.625" style="142" customWidth="1"/>
    <col min="2649" max="2649" width="9" style="142" customWidth="1"/>
    <col min="2650" max="2650" width="8.625" style="142" customWidth="1"/>
    <col min="2651" max="2654" width="9" style="142" customWidth="1"/>
    <col min="2655" max="2656" width="8.625" style="142" customWidth="1"/>
    <col min="2657" max="2657" width="9" style="142" customWidth="1"/>
    <col min="2658" max="2658" width="8.625" style="142" customWidth="1"/>
    <col min="2659" max="2662" width="9" style="142" customWidth="1"/>
    <col min="2663" max="2664" width="8.625" style="142" customWidth="1"/>
    <col min="2665" max="2665" width="9" style="142" customWidth="1"/>
    <col min="2666" max="2666" width="8.625" style="142" customWidth="1"/>
    <col min="2667" max="2670" width="9" style="142" customWidth="1"/>
    <col min="2671" max="2672" width="8.625" style="142" customWidth="1"/>
    <col min="2673" max="2673" width="9" style="142" customWidth="1"/>
    <col min="2674" max="2674" width="8.625" style="142" customWidth="1"/>
    <col min="2675" max="2695" width="9" style="142" customWidth="1"/>
    <col min="2696" max="2820" width="9" style="142"/>
    <col min="2821" max="2823" width="9" style="142" customWidth="1"/>
    <col min="2824" max="2824" width="17.5" style="142" customWidth="1"/>
    <col min="2825" max="2826" width="9" style="142" customWidth="1"/>
    <col min="2827" max="2827" width="8.875" style="142" customWidth="1"/>
    <col min="2828" max="2828" width="9" style="142" customWidth="1"/>
    <col min="2829" max="2829" width="10" style="142" customWidth="1"/>
    <col min="2830" max="2830" width="6.125" style="142" customWidth="1"/>
    <col min="2831" max="2831" width="9" style="142" customWidth="1"/>
    <col min="2832" max="2833" width="5.25" style="142" customWidth="1"/>
    <col min="2834" max="2835" width="5.75" style="142" customWidth="1"/>
    <col min="2836" max="2837" width="9" style="142" customWidth="1"/>
    <col min="2838" max="2838" width="10.75" style="142" customWidth="1"/>
    <col min="2839" max="2839" width="5.625" style="142" customWidth="1"/>
    <col min="2840" max="2894" width="9" style="142" customWidth="1"/>
    <col min="2895" max="2895" width="8.625" style="142" customWidth="1"/>
    <col min="2896" max="2897" width="9" style="142" customWidth="1"/>
    <col min="2898" max="2898" width="8.625" style="142" customWidth="1"/>
    <col min="2899" max="2902" width="9" style="142" customWidth="1"/>
    <col min="2903" max="2904" width="8.625" style="142" customWidth="1"/>
    <col min="2905" max="2905" width="9" style="142" customWidth="1"/>
    <col min="2906" max="2906" width="8.625" style="142" customWidth="1"/>
    <col min="2907" max="2910" width="9" style="142" customWidth="1"/>
    <col min="2911" max="2912" width="8.625" style="142" customWidth="1"/>
    <col min="2913" max="2913" width="9" style="142" customWidth="1"/>
    <col min="2914" max="2914" width="8.625" style="142" customWidth="1"/>
    <col min="2915" max="2918" width="9" style="142" customWidth="1"/>
    <col min="2919" max="2920" width="8.625" style="142" customWidth="1"/>
    <col min="2921" max="2921" width="9" style="142" customWidth="1"/>
    <col min="2922" max="2922" width="8.625" style="142" customWidth="1"/>
    <col min="2923" max="2926" width="9" style="142" customWidth="1"/>
    <col min="2927" max="2928" width="8.625" style="142" customWidth="1"/>
    <col min="2929" max="2929" width="9" style="142" customWidth="1"/>
    <col min="2930" max="2930" width="8.625" style="142" customWidth="1"/>
    <col min="2931" max="2951" width="9" style="142" customWidth="1"/>
    <col min="2952" max="3076" width="9" style="142"/>
    <col min="3077" max="3079" width="9" style="142" customWidth="1"/>
    <col min="3080" max="3080" width="17.5" style="142" customWidth="1"/>
    <col min="3081" max="3082" width="9" style="142" customWidth="1"/>
    <col min="3083" max="3083" width="8.875" style="142" customWidth="1"/>
    <col min="3084" max="3084" width="9" style="142" customWidth="1"/>
    <col min="3085" max="3085" width="10" style="142" customWidth="1"/>
    <col min="3086" max="3086" width="6.125" style="142" customWidth="1"/>
    <col min="3087" max="3087" width="9" style="142" customWidth="1"/>
    <col min="3088" max="3089" width="5.25" style="142" customWidth="1"/>
    <col min="3090" max="3091" width="5.75" style="142" customWidth="1"/>
    <col min="3092" max="3093" width="9" style="142" customWidth="1"/>
    <col min="3094" max="3094" width="10.75" style="142" customWidth="1"/>
    <col min="3095" max="3095" width="5.625" style="142" customWidth="1"/>
    <col min="3096" max="3150" width="9" style="142" customWidth="1"/>
    <col min="3151" max="3151" width="8.625" style="142" customWidth="1"/>
    <col min="3152" max="3153" width="9" style="142" customWidth="1"/>
    <col min="3154" max="3154" width="8.625" style="142" customWidth="1"/>
    <col min="3155" max="3158" width="9" style="142" customWidth="1"/>
    <col min="3159" max="3160" width="8.625" style="142" customWidth="1"/>
    <col min="3161" max="3161" width="9" style="142" customWidth="1"/>
    <col min="3162" max="3162" width="8.625" style="142" customWidth="1"/>
    <col min="3163" max="3166" width="9" style="142" customWidth="1"/>
    <col min="3167" max="3168" width="8.625" style="142" customWidth="1"/>
    <col min="3169" max="3169" width="9" style="142" customWidth="1"/>
    <col min="3170" max="3170" width="8.625" style="142" customWidth="1"/>
    <col min="3171" max="3174" width="9" style="142" customWidth="1"/>
    <col min="3175" max="3176" width="8.625" style="142" customWidth="1"/>
    <col min="3177" max="3177" width="9" style="142" customWidth="1"/>
    <col min="3178" max="3178" width="8.625" style="142" customWidth="1"/>
    <col min="3179" max="3182" width="9" style="142" customWidth="1"/>
    <col min="3183" max="3184" width="8.625" style="142" customWidth="1"/>
    <col min="3185" max="3185" width="9" style="142" customWidth="1"/>
    <col min="3186" max="3186" width="8.625" style="142" customWidth="1"/>
    <col min="3187" max="3207" width="9" style="142" customWidth="1"/>
    <col min="3208" max="3332" width="9" style="142"/>
    <col min="3333" max="3335" width="9" style="142" customWidth="1"/>
    <col min="3336" max="3336" width="17.5" style="142" customWidth="1"/>
    <col min="3337" max="3338" width="9" style="142" customWidth="1"/>
    <col min="3339" max="3339" width="8.875" style="142" customWidth="1"/>
    <col min="3340" max="3340" width="9" style="142" customWidth="1"/>
    <col min="3341" max="3341" width="10" style="142" customWidth="1"/>
    <col min="3342" max="3342" width="6.125" style="142" customWidth="1"/>
    <col min="3343" max="3343" width="9" style="142" customWidth="1"/>
    <col min="3344" max="3345" width="5.25" style="142" customWidth="1"/>
    <col min="3346" max="3347" width="5.75" style="142" customWidth="1"/>
    <col min="3348" max="3349" width="9" style="142" customWidth="1"/>
    <col min="3350" max="3350" width="10.75" style="142" customWidth="1"/>
    <col min="3351" max="3351" width="5.625" style="142" customWidth="1"/>
    <col min="3352" max="3406" width="9" style="142" customWidth="1"/>
    <col min="3407" max="3407" width="8.625" style="142" customWidth="1"/>
    <col min="3408" max="3409" width="9" style="142" customWidth="1"/>
    <col min="3410" max="3410" width="8.625" style="142" customWidth="1"/>
    <col min="3411" max="3414" width="9" style="142" customWidth="1"/>
    <col min="3415" max="3416" width="8.625" style="142" customWidth="1"/>
    <col min="3417" max="3417" width="9" style="142" customWidth="1"/>
    <col min="3418" max="3418" width="8.625" style="142" customWidth="1"/>
    <col min="3419" max="3422" width="9" style="142" customWidth="1"/>
    <col min="3423" max="3424" width="8.625" style="142" customWidth="1"/>
    <col min="3425" max="3425" width="9" style="142" customWidth="1"/>
    <col min="3426" max="3426" width="8.625" style="142" customWidth="1"/>
    <col min="3427" max="3430" width="9" style="142" customWidth="1"/>
    <col min="3431" max="3432" width="8.625" style="142" customWidth="1"/>
    <col min="3433" max="3433" width="9" style="142" customWidth="1"/>
    <col min="3434" max="3434" width="8.625" style="142" customWidth="1"/>
    <col min="3435" max="3438" width="9" style="142" customWidth="1"/>
    <col min="3439" max="3440" width="8.625" style="142" customWidth="1"/>
    <col min="3441" max="3441" width="9" style="142" customWidth="1"/>
    <col min="3442" max="3442" width="8.625" style="142" customWidth="1"/>
    <col min="3443" max="3463" width="9" style="142" customWidth="1"/>
    <col min="3464" max="3588" width="9" style="142"/>
    <col min="3589" max="3591" width="9" style="142" customWidth="1"/>
    <col min="3592" max="3592" width="17.5" style="142" customWidth="1"/>
    <col min="3593" max="3594" width="9" style="142" customWidth="1"/>
    <col min="3595" max="3595" width="8.875" style="142" customWidth="1"/>
    <col min="3596" max="3596" width="9" style="142" customWidth="1"/>
    <col min="3597" max="3597" width="10" style="142" customWidth="1"/>
    <col min="3598" max="3598" width="6.125" style="142" customWidth="1"/>
    <col min="3599" max="3599" width="9" style="142" customWidth="1"/>
    <col min="3600" max="3601" width="5.25" style="142" customWidth="1"/>
    <col min="3602" max="3603" width="5.75" style="142" customWidth="1"/>
    <col min="3604" max="3605" width="9" style="142" customWidth="1"/>
    <col min="3606" max="3606" width="10.75" style="142" customWidth="1"/>
    <col min="3607" max="3607" width="5.625" style="142" customWidth="1"/>
    <col min="3608" max="3662" width="9" style="142" customWidth="1"/>
    <col min="3663" max="3663" width="8.625" style="142" customWidth="1"/>
    <col min="3664" max="3665" width="9" style="142" customWidth="1"/>
    <col min="3666" max="3666" width="8.625" style="142" customWidth="1"/>
    <col min="3667" max="3670" width="9" style="142" customWidth="1"/>
    <col min="3671" max="3672" width="8.625" style="142" customWidth="1"/>
    <col min="3673" max="3673" width="9" style="142" customWidth="1"/>
    <col min="3674" max="3674" width="8.625" style="142" customWidth="1"/>
    <col min="3675" max="3678" width="9" style="142" customWidth="1"/>
    <col min="3679" max="3680" width="8.625" style="142" customWidth="1"/>
    <col min="3681" max="3681" width="9" style="142" customWidth="1"/>
    <col min="3682" max="3682" width="8.625" style="142" customWidth="1"/>
    <col min="3683" max="3686" width="9" style="142" customWidth="1"/>
    <col min="3687" max="3688" width="8.625" style="142" customWidth="1"/>
    <col min="3689" max="3689" width="9" style="142" customWidth="1"/>
    <col min="3690" max="3690" width="8.625" style="142" customWidth="1"/>
    <col min="3691" max="3694" width="9" style="142" customWidth="1"/>
    <col min="3695" max="3696" width="8.625" style="142" customWidth="1"/>
    <col min="3697" max="3697" width="9" style="142" customWidth="1"/>
    <col min="3698" max="3698" width="8.625" style="142" customWidth="1"/>
    <col min="3699" max="3719" width="9" style="142" customWidth="1"/>
    <col min="3720" max="3844" width="9" style="142"/>
    <col min="3845" max="3847" width="9" style="142" customWidth="1"/>
    <col min="3848" max="3848" width="17.5" style="142" customWidth="1"/>
    <col min="3849" max="3850" width="9" style="142" customWidth="1"/>
    <col min="3851" max="3851" width="8.875" style="142" customWidth="1"/>
    <col min="3852" max="3852" width="9" style="142" customWidth="1"/>
    <col min="3853" max="3853" width="10" style="142" customWidth="1"/>
    <col min="3854" max="3854" width="6.125" style="142" customWidth="1"/>
    <col min="3855" max="3855" width="9" style="142" customWidth="1"/>
    <col min="3856" max="3857" width="5.25" style="142" customWidth="1"/>
    <col min="3858" max="3859" width="5.75" style="142" customWidth="1"/>
    <col min="3860" max="3861" width="9" style="142" customWidth="1"/>
    <col min="3862" max="3862" width="10.75" style="142" customWidth="1"/>
    <col min="3863" max="3863" width="5.625" style="142" customWidth="1"/>
    <col min="3864" max="3918" width="9" style="142" customWidth="1"/>
    <col min="3919" max="3919" width="8.625" style="142" customWidth="1"/>
    <col min="3920" max="3921" width="9" style="142" customWidth="1"/>
    <col min="3922" max="3922" width="8.625" style="142" customWidth="1"/>
    <col min="3923" max="3926" width="9" style="142" customWidth="1"/>
    <col min="3927" max="3928" width="8.625" style="142" customWidth="1"/>
    <col min="3929" max="3929" width="9" style="142" customWidth="1"/>
    <col min="3930" max="3930" width="8.625" style="142" customWidth="1"/>
    <col min="3931" max="3934" width="9" style="142" customWidth="1"/>
    <col min="3935" max="3936" width="8.625" style="142" customWidth="1"/>
    <col min="3937" max="3937" width="9" style="142" customWidth="1"/>
    <col min="3938" max="3938" width="8.625" style="142" customWidth="1"/>
    <col min="3939" max="3942" width="9" style="142" customWidth="1"/>
    <col min="3943" max="3944" width="8.625" style="142" customWidth="1"/>
    <col min="3945" max="3945" width="9" style="142" customWidth="1"/>
    <col min="3946" max="3946" width="8.625" style="142" customWidth="1"/>
    <col min="3947" max="3950" width="9" style="142" customWidth="1"/>
    <col min="3951" max="3952" width="8.625" style="142" customWidth="1"/>
    <col min="3953" max="3953" width="9" style="142" customWidth="1"/>
    <col min="3954" max="3954" width="8.625" style="142" customWidth="1"/>
    <col min="3955" max="3975" width="9" style="142" customWidth="1"/>
    <col min="3976" max="4100" width="9" style="142"/>
    <col min="4101" max="4103" width="9" style="142" customWidth="1"/>
    <col min="4104" max="4104" width="17.5" style="142" customWidth="1"/>
    <col min="4105" max="4106" width="9" style="142" customWidth="1"/>
    <col min="4107" max="4107" width="8.875" style="142" customWidth="1"/>
    <col min="4108" max="4108" width="9" style="142" customWidth="1"/>
    <col min="4109" max="4109" width="10" style="142" customWidth="1"/>
    <col min="4110" max="4110" width="6.125" style="142" customWidth="1"/>
    <col min="4111" max="4111" width="9" style="142" customWidth="1"/>
    <col min="4112" max="4113" width="5.25" style="142" customWidth="1"/>
    <col min="4114" max="4115" width="5.75" style="142" customWidth="1"/>
    <col min="4116" max="4117" width="9" style="142" customWidth="1"/>
    <col min="4118" max="4118" width="10.75" style="142" customWidth="1"/>
    <col min="4119" max="4119" width="5.625" style="142" customWidth="1"/>
    <col min="4120" max="4174" width="9" style="142" customWidth="1"/>
    <col min="4175" max="4175" width="8.625" style="142" customWidth="1"/>
    <col min="4176" max="4177" width="9" style="142" customWidth="1"/>
    <col min="4178" max="4178" width="8.625" style="142" customWidth="1"/>
    <col min="4179" max="4182" width="9" style="142" customWidth="1"/>
    <col min="4183" max="4184" width="8.625" style="142" customWidth="1"/>
    <col min="4185" max="4185" width="9" style="142" customWidth="1"/>
    <col min="4186" max="4186" width="8.625" style="142" customWidth="1"/>
    <col min="4187" max="4190" width="9" style="142" customWidth="1"/>
    <col min="4191" max="4192" width="8.625" style="142" customWidth="1"/>
    <col min="4193" max="4193" width="9" style="142" customWidth="1"/>
    <col min="4194" max="4194" width="8.625" style="142" customWidth="1"/>
    <col min="4195" max="4198" width="9" style="142" customWidth="1"/>
    <col min="4199" max="4200" width="8.625" style="142" customWidth="1"/>
    <col min="4201" max="4201" width="9" style="142" customWidth="1"/>
    <col min="4202" max="4202" width="8.625" style="142" customWidth="1"/>
    <col min="4203" max="4206" width="9" style="142" customWidth="1"/>
    <col min="4207" max="4208" width="8.625" style="142" customWidth="1"/>
    <col min="4209" max="4209" width="9" style="142" customWidth="1"/>
    <col min="4210" max="4210" width="8.625" style="142" customWidth="1"/>
    <col min="4211" max="4231" width="9" style="142" customWidth="1"/>
    <col min="4232" max="4356" width="9" style="142"/>
    <col min="4357" max="4359" width="9" style="142" customWidth="1"/>
    <col min="4360" max="4360" width="17.5" style="142" customWidth="1"/>
    <col min="4361" max="4362" width="9" style="142" customWidth="1"/>
    <col min="4363" max="4363" width="8.875" style="142" customWidth="1"/>
    <col min="4364" max="4364" width="9" style="142" customWidth="1"/>
    <col min="4365" max="4365" width="10" style="142" customWidth="1"/>
    <col min="4366" max="4366" width="6.125" style="142" customWidth="1"/>
    <col min="4367" max="4367" width="9" style="142" customWidth="1"/>
    <col min="4368" max="4369" width="5.25" style="142" customWidth="1"/>
    <col min="4370" max="4371" width="5.75" style="142" customWidth="1"/>
    <col min="4372" max="4373" width="9" style="142" customWidth="1"/>
    <col min="4374" max="4374" width="10.75" style="142" customWidth="1"/>
    <col min="4375" max="4375" width="5.625" style="142" customWidth="1"/>
    <col min="4376" max="4430" width="9" style="142" customWidth="1"/>
    <col min="4431" max="4431" width="8.625" style="142" customWidth="1"/>
    <col min="4432" max="4433" width="9" style="142" customWidth="1"/>
    <col min="4434" max="4434" width="8.625" style="142" customWidth="1"/>
    <col min="4435" max="4438" width="9" style="142" customWidth="1"/>
    <col min="4439" max="4440" width="8.625" style="142" customWidth="1"/>
    <col min="4441" max="4441" width="9" style="142" customWidth="1"/>
    <col min="4442" max="4442" width="8.625" style="142" customWidth="1"/>
    <col min="4443" max="4446" width="9" style="142" customWidth="1"/>
    <col min="4447" max="4448" width="8.625" style="142" customWidth="1"/>
    <col min="4449" max="4449" width="9" style="142" customWidth="1"/>
    <col min="4450" max="4450" width="8.625" style="142" customWidth="1"/>
    <col min="4451" max="4454" width="9" style="142" customWidth="1"/>
    <col min="4455" max="4456" width="8.625" style="142" customWidth="1"/>
    <col min="4457" max="4457" width="9" style="142" customWidth="1"/>
    <col min="4458" max="4458" width="8.625" style="142" customWidth="1"/>
    <col min="4459" max="4462" width="9" style="142" customWidth="1"/>
    <col min="4463" max="4464" width="8.625" style="142" customWidth="1"/>
    <col min="4465" max="4465" width="9" style="142" customWidth="1"/>
    <col min="4466" max="4466" width="8.625" style="142" customWidth="1"/>
    <col min="4467" max="4487" width="9" style="142" customWidth="1"/>
    <col min="4488" max="4612" width="9" style="142"/>
    <col min="4613" max="4615" width="9" style="142" customWidth="1"/>
    <col min="4616" max="4616" width="17.5" style="142" customWidth="1"/>
    <col min="4617" max="4618" width="9" style="142" customWidth="1"/>
    <col min="4619" max="4619" width="8.875" style="142" customWidth="1"/>
    <col min="4620" max="4620" width="9" style="142" customWidth="1"/>
    <col min="4621" max="4621" width="10" style="142" customWidth="1"/>
    <col min="4622" max="4622" width="6.125" style="142" customWidth="1"/>
    <col min="4623" max="4623" width="9" style="142" customWidth="1"/>
    <col min="4624" max="4625" width="5.25" style="142" customWidth="1"/>
    <col min="4626" max="4627" width="5.75" style="142" customWidth="1"/>
    <col min="4628" max="4629" width="9" style="142" customWidth="1"/>
    <col min="4630" max="4630" width="10.75" style="142" customWidth="1"/>
    <col min="4631" max="4631" width="5.625" style="142" customWidth="1"/>
    <col min="4632" max="4686" width="9" style="142" customWidth="1"/>
    <col min="4687" max="4687" width="8.625" style="142" customWidth="1"/>
    <col min="4688" max="4689" width="9" style="142" customWidth="1"/>
    <col min="4690" max="4690" width="8.625" style="142" customWidth="1"/>
    <col min="4691" max="4694" width="9" style="142" customWidth="1"/>
    <col min="4695" max="4696" width="8.625" style="142" customWidth="1"/>
    <col min="4697" max="4697" width="9" style="142" customWidth="1"/>
    <col min="4698" max="4698" width="8.625" style="142" customWidth="1"/>
    <col min="4699" max="4702" width="9" style="142" customWidth="1"/>
    <col min="4703" max="4704" width="8.625" style="142" customWidth="1"/>
    <col min="4705" max="4705" width="9" style="142" customWidth="1"/>
    <col min="4706" max="4706" width="8.625" style="142" customWidth="1"/>
    <col min="4707" max="4710" width="9" style="142" customWidth="1"/>
    <col min="4711" max="4712" width="8.625" style="142" customWidth="1"/>
    <col min="4713" max="4713" width="9" style="142" customWidth="1"/>
    <col min="4714" max="4714" width="8.625" style="142" customWidth="1"/>
    <col min="4715" max="4718" width="9" style="142" customWidth="1"/>
    <col min="4719" max="4720" width="8.625" style="142" customWidth="1"/>
    <col min="4721" max="4721" width="9" style="142" customWidth="1"/>
    <col min="4722" max="4722" width="8.625" style="142" customWidth="1"/>
    <col min="4723" max="4743" width="9" style="142" customWidth="1"/>
    <col min="4744" max="4868" width="9" style="142"/>
    <col min="4869" max="4871" width="9" style="142" customWidth="1"/>
    <col min="4872" max="4872" width="17.5" style="142" customWidth="1"/>
    <col min="4873" max="4874" width="9" style="142" customWidth="1"/>
    <col min="4875" max="4875" width="8.875" style="142" customWidth="1"/>
    <col min="4876" max="4876" width="9" style="142" customWidth="1"/>
    <col min="4877" max="4877" width="10" style="142" customWidth="1"/>
    <col min="4878" max="4878" width="6.125" style="142" customWidth="1"/>
    <col min="4879" max="4879" width="9" style="142" customWidth="1"/>
    <col min="4880" max="4881" width="5.25" style="142" customWidth="1"/>
    <col min="4882" max="4883" width="5.75" style="142" customWidth="1"/>
    <col min="4884" max="4885" width="9" style="142" customWidth="1"/>
    <col min="4886" max="4886" width="10.75" style="142" customWidth="1"/>
    <col min="4887" max="4887" width="5.625" style="142" customWidth="1"/>
    <col min="4888" max="4942" width="9" style="142" customWidth="1"/>
    <col min="4943" max="4943" width="8.625" style="142" customWidth="1"/>
    <col min="4944" max="4945" width="9" style="142" customWidth="1"/>
    <col min="4946" max="4946" width="8.625" style="142" customWidth="1"/>
    <col min="4947" max="4950" width="9" style="142" customWidth="1"/>
    <col min="4951" max="4952" width="8.625" style="142" customWidth="1"/>
    <col min="4953" max="4953" width="9" style="142" customWidth="1"/>
    <col min="4954" max="4954" width="8.625" style="142" customWidth="1"/>
    <col min="4955" max="4958" width="9" style="142" customWidth="1"/>
    <col min="4959" max="4960" width="8.625" style="142" customWidth="1"/>
    <col min="4961" max="4961" width="9" style="142" customWidth="1"/>
    <col min="4962" max="4962" width="8.625" style="142" customWidth="1"/>
    <col min="4963" max="4966" width="9" style="142" customWidth="1"/>
    <col min="4967" max="4968" width="8.625" style="142" customWidth="1"/>
    <col min="4969" max="4969" width="9" style="142" customWidth="1"/>
    <col min="4970" max="4970" width="8.625" style="142" customWidth="1"/>
    <col min="4971" max="4974" width="9" style="142" customWidth="1"/>
    <col min="4975" max="4976" width="8.625" style="142" customWidth="1"/>
    <col min="4977" max="4977" width="9" style="142" customWidth="1"/>
    <col min="4978" max="4978" width="8.625" style="142" customWidth="1"/>
    <col min="4979" max="4999" width="9" style="142" customWidth="1"/>
    <col min="5000" max="5124" width="9" style="142"/>
    <col min="5125" max="5127" width="9" style="142" customWidth="1"/>
    <col min="5128" max="5128" width="17.5" style="142" customWidth="1"/>
    <col min="5129" max="5130" width="9" style="142" customWidth="1"/>
    <col min="5131" max="5131" width="8.875" style="142" customWidth="1"/>
    <col min="5132" max="5132" width="9" style="142" customWidth="1"/>
    <col min="5133" max="5133" width="10" style="142" customWidth="1"/>
    <col min="5134" max="5134" width="6.125" style="142" customWidth="1"/>
    <col min="5135" max="5135" width="9" style="142" customWidth="1"/>
    <col min="5136" max="5137" width="5.25" style="142" customWidth="1"/>
    <col min="5138" max="5139" width="5.75" style="142" customWidth="1"/>
    <col min="5140" max="5141" width="9" style="142" customWidth="1"/>
    <col min="5142" max="5142" width="10.75" style="142" customWidth="1"/>
    <col min="5143" max="5143" width="5.625" style="142" customWidth="1"/>
    <col min="5144" max="5198" width="9" style="142" customWidth="1"/>
    <col min="5199" max="5199" width="8.625" style="142" customWidth="1"/>
    <col min="5200" max="5201" width="9" style="142" customWidth="1"/>
    <col min="5202" max="5202" width="8.625" style="142" customWidth="1"/>
    <col min="5203" max="5206" width="9" style="142" customWidth="1"/>
    <col min="5207" max="5208" width="8.625" style="142" customWidth="1"/>
    <col min="5209" max="5209" width="9" style="142" customWidth="1"/>
    <col min="5210" max="5210" width="8.625" style="142" customWidth="1"/>
    <col min="5211" max="5214" width="9" style="142" customWidth="1"/>
    <col min="5215" max="5216" width="8.625" style="142" customWidth="1"/>
    <col min="5217" max="5217" width="9" style="142" customWidth="1"/>
    <col min="5218" max="5218" width="8.625" style="142" customWidth="1"/>
    <col min="5219" max="5222" width="9" style="142" customWidth="1"/>
    <col min="5223" max="5224" width="8.625" style="142" customWidth="1"/>
    <col min="5225" max="5225" width="9" style="142" customWidth="1"/>
    <col min="5226" max="5226" width="8.625" style="142" customWidth="1"/>
    <col min="5227" max="5230" width="9" style="142" customWidth="1"/>
    <col min="5231" max="5232" width="8.625" style="142" customWidth="1"/>
    <col min="5233" max="5233" width="9" style="142" customWidth="1"/>
    <col min="5234" max="5234" width="8.625" style="142" customWidth="1"/>
    <col min="5235" max="5255" width="9" style="142" customWidth="1"/>
    <col min="5256" max="5380" width="9" style="142"/>
    <col min="5381" max="5383" width="9" style="142" customWidth="1"/>
    <col min="5384" max="5384" width="17.5" style="142" customWidth="1"/>
    <col min="5385" max="5386" width="9" style="142" customWidth="1"/>
    <col min="5387" max="5387" width="8.875" style="142" customWidth="1"/>
    <col min="5388" max="5388" width="9" style="142" customWidth="1"/>
    <col min="5389" max="5389" width="10" style="142" customWidth="1"/>
    <col min="5390" max="5390" width="6.125" style="142" customWidth="1"/>
    <col min="5391" max="5391" width="9" style="142" customWidth="1"/>
    <col min="5392" max="5393" width="5.25" style="142" customWidth="1"/>
    <col min="5394" max="5395" width="5.75" style="142" customWidth="1"/>
    <col min="5396" max="5397" width="9" style="142" customWidth="1"/>
    <col min="5398" max="5398" width="10.75" style="142" customWidth="1"/>
    <col min="5399" max="5399" width="5.625" style="142" customWidth="1"/>
    <col min="5400" max="5454" width="9" style="142" customWidth="1"/>
    <col min="5455" max="5455" width="8.625" style="142" customWidth="1"/>
    <col min="5456" max="5457" width="9" style="142" customWidth="1"/>
    <col min="5458" max="5458" width="8.625" style="142" customWidth="1"/>
    <col min="5459" max="5462" width="9" style="142" customWidth="1"/>
    <col min="5463" max="5464" width="8.625" style="142" customWidth="1"/>
    <col min="5465" max="5465" width="9" style="142" customWidth="1"/>
    <col min="5466" max="5466" width="8.625" style="142" customWidth="1"/>
    <col min="5467" max="5470" width="9" style="142" customWidth="1"/>
    <col min="5471" max="5472" width="8.625" style="142" customWidth="1"/>
    <col min="5473" max="5473" width="9" style="142" customWidth="1"/>
    <col min="5474" max="5474" width="8.625" style="142" customWidth="1"/>
    <col min="5475" max="5478" width="9" style="142" customWidth="1"/>
    <col min="5479" max="5480" width="8.625" style="142" customWidth="1"/>
    <col min="5481" max="5481" width="9" style="142" customWidth="1"/>
    <col min="5482" max="5482" width="8.625" style="142" customWidth="1"/>
    <col min="5483" max="5486" width="9" style="142" customWidth="1"/>
    <col min="5487" max="5488" width="8.625" style="142" customWidth="1"/>
    <col min="5489" max="5489" width="9" style="142" customWidth="1"/>
    <col min="5490" max="5490" width="8.625" style="142" customWidth="1"/>
    <col min="5491" max="5511" width="9" style="142" customWidth="1"/>
    <col min="5512" max="5636" width="9" style="142"/>
    <col min="5637" max="5639" width="9" style="142" customWidth="1"/>
    <col min="5640" max="5640" width="17.5" style="142" customWidth="1"/>
    <col min="5641" max="5642" width="9" style="142" customWidth="1"/>
    <col min="5643" max="5643" width="8.875" style="142" customWidth="1"/>
    <col min="5644" max="5644" width="9" style="142" customWidth="1"/>
    <col min="5645" max="5645" width="10" style="142" customWidth="1"/>
    <col min="5646" max="5646" width="6.125" style="142" customWidth="1"/>
    <col min="5647" max="5647" width="9" style="142" customWidth="1"/>
    <col min="5648" max="5649" width="5.25" style="142" customWidth="1"/>
    <col min="5650" max="5651" width="5.75" style="142" customWidth="1"/>
    <col min="5652" max="5653" width="9" style="142" customWidth="1"/>
    <col min="5654" max="5654" width="10.75" style="142" customWidth="1"/>
    <col min="5655" max="5655" width="5.625" style="142" customWidth="1"/>
    <col min="5656" max="5710" width="9" style="142" customWidth="1"/>
    <col min="5711" max="5711" width="8.625" style="142" customWidth="1"/>
    <col min="5712" max="5713" width="9" style="142" customWidth="1"/>
    <col min="5714" max="5714" width="8.625" style="142" customWidth="1"/>
    <col min="5715" max="5718" width="9" style="142" customWidth="1"/>
    <col min="5719" max="5720" width="8.625" style="142" customWidth="1"/>
    <col min="5721" max="5721" width="9" style="142" customWidth="1"/>
    <col min="5722" max="5722" width="8.625" style="142" customWidth="1"/>
    <col min="5723" max="5726" width="9" style="142" customWidth="1"/>
    <col min="5727" max="5728" width="8.625" style="142" customWidth="1"/>
    <col min="5729" max="5729" width="9" style="142" customWidth="1"/>
    <col min="5730" max="5730" width="8.625" style="142" customWidth="1"/>
    <col min="5731" max="5734" width="9" style="142" customWidth="1"/>
    <col min="5735" max="5736" width="8.625" style="142" customWidth="1"/>
    <col min="5737" max="5737" width="9" style="142" customWidth="1"/>
    <col min="5738" max="5738" width="8.625" style="142" customWidth="1"/>
    <col min="5739" max="5742" width="9" style="142" customWidth="1"/>
    <col min="5743" max="5744" width="8.625" style="142" customWidth="1"/>
    <col min="5745" max="5745" width="9" style="142" customWidth="1"/>
    <col min="5746" max="5746" width="8.625" style="142" customWidth="1"/>
    <col min="5747" max="5767" width="9" style="142" customWidth="1"/>
    <col min="5768" max="5892" width="9" style="142"/>
    <col min="5893" max="5895" width="9" style="142" customWidth="1"/>
    <col min="5896" max="5896" width="17.5" style="142" customWidth="1"/>
    <col min="5897" max="5898" width="9" style="142" customWidth="1"/>
    <col min="5899" max="5899" width="8.875" style="142" customWidth="1"/>
    <col min="5900" max="5900" width="9" style="142" customWidth="1"/>
    <col min="5901" max="5901" width="10" style="142" customWidth="1"/>
    <col min="5902" max="5902" width="6.125" style="142" customWidth="1"/>
    <col min="5903" max="5903" width="9" style="142" customWidth="1"/>
    <col min="5904" max="5905" width="5.25" style="142" customWidth="1"/>
    <col min="5906" max="5907" width="5.75" style="142" customWidth="1"/>
    <col min="5908" max="5909" width="9" style="142" customWidth="1"/>
    <col min="5910" max="5910" width="10.75" style="142" customWidth="1"/>
    <col min="5911" max="5911" width="5.625" style="142" customWidth="1"/>
    <col min="5912" max="5966" width="9" style="142" customWidth="1"/>
    <col min="5967" max="5967" width="8.625" style="142" customWidth="1"/>
    <col min="5968" max="5969" width="9" style="142" customWidth="1"/>
    <col min="5970" max="5970" width="8.625" style="142" customWidth="1"/>
    <col min="5971" max="5974" width="9" style="142" customWidth="1"/>
    <col min="5975" max="5976" width="8.625" style="142" customWidth="1"/>
    <col min="5977" max="5977" width="9" style="142" customWidth="1"/>
    <col min="5978" max="5978" width="8.625" style="142" customWidth="1"/>
    <col min="5979" max="5982" width="9" style="142" customWidth="1"/>
    <col min="5983" max="5984" width="8.625" style="142" customWidth="1"/>
    <col min="5985" max="5985" width="9" style="142" customWidth="1"/>
    <col min="5986" max="5986" width="8.625" style="142" customWidth="1"/>
    <col min="5987" max="5990" width="9" style="142" customWidth="1"/>
    <col min="5991" max="5992" width="8.625" style="142" customWidth="1"/>
    <col min="5993" max="5993" width="9" style="142" customWidth="1"/>
    <col min="5994" max="5994" width="8.625" style="142" customWidth="1"/>
    <col min="5995" max="5998" width="9" style="142" customWidth="1"/>
    <col min="5999" max="6000" width="8.625" style="142" customWidth="1"/>
    <col min="6001" max="6001" width="9" style="142" customWidth="1"/>
    <col min="6002" max="6002" width="8.625" style="142" customWidth="1"/>
    <col min="6003" max="6023" width="9" style="142" customWidth="1"/>
    <col min="6024" max="6148" width="9" style="142"/>
    <col min="6149" max="6151" width="9" style="142" customWidth="1"/>
    <col min="6152" max="6152" width="17.5" style="142" customWidth="1"/>
    <col min="6153" max="6154" width="9" style="142" customWidth="1"/>
    <col min="6155" max="6155" width="8.875" style="142" customWidth="1"/>
    <col min="6156" max="6156" width="9" style="142" customWidth="1"/>
    <col min="6157" max="6157" width="10" style="142" customWidth="1"/>
    <col min="6158" max="6158" width="6.125" style="142" customWidth="1"/>
    <col min="6159" max="6159" width="9" style="142" customWidth="1"/>
    <col min="6160" max="6161" width="5.25" style="142" customWidth="1"/>
    <col min="6162" max="6163" width="5.75" style="142" customWidth="1"/>
    <col min="6164" max="6165" width="9" style="142" customWidth="1"/>
    <col min="6166" max="6166" width="10.75" style="142" customWidth="1"/>
    <col min="6167" max="6167" width="5.625" style="142" customWidth="1"/>
    <col min="6168" max="6222" width="9" style="142" customWidth="1"/>
    <col min="6223" max="6223" width="8.625" style="142" customWidth="1"/>
    <col min="6224" max="6225" width="9" style="142" customWidth="1"/>
    <col min="6226" max="6226" width="8.625" style="142" customWidth="1"/>
    <col min="6227" max="6230" width="9" style="142" customWidth="1"/>
    <col min="6231" max="6232" width="8.625" style="142" customWidth="1"/>
    <col min="6233" max="6233" width="9" style="142" customWidth="1"/>
    <col min="6234" max="6234" width="8.625" style="142" customWidth="1"/>
    <col min="6235" max="6238" width="9" style="142" customWidth="1"/>
    <col min="6239" max="6240" width="8.625" style="142" customWidth="1"/>
    <col min="6241" max="6241" width="9" style="142" customWidth="1"/>
    <col min="6242" max="6242" width="8.625" style="142" customWidth="1"/>
    <col min="6243" max="6246" width="9" style="142" customWidth="1"/>
    <col min="6247" max="6248" width="8.625" style="142" customWidth="1"/>
    <col min="6249" max="6249" width="9" style="142" customWidth="1"/>
    <col min="6250" max="6250" width="8.625" style="142" customWidth="1"/>
    <col min="6251" max="6254" width="9" style="142" customWidth="1"/>
    <col min="6255" max="6256" width="8.625" style="142" customWidth="1"/>
    <col min="6257" max="6257" width="9" style="142" customWidth="1"/>
    <col min="6258" max="6258" width="8.625" style="142" customWidth="1"/>
    <col min="6259" max="6279" width="9" style="142" customWidth="1"/>
    <col min="6280" max="6404" width="9" style="142"/>
    <col min="6405" max="6407" width="9" style="142" customWidth="1"/>
    <col min="6408" max="6408" width="17.5" style="142" customWidth="1"/>
    <col min="6409" max="6410" width="9" style="142" customWidth="1"/>
    <col min="6411" max="6411" width="8.875" style="142" customWidth="1"/>
    <col min="6412" max="6412" width="9" style="142" customWidth="1"/>
    <col min="6413" max="6413" width="10" style="142" customWidth="1"/>
    <col min="6414" max="6414" width="6.125" style="142" customWidth="1"/>
    <col min="6415" max="6415" width="9" style="142" customWidth="1"/>
    <col min="6416" max="6417" width="5.25" style="142" customWidth="1"/>
    <col min="6418" max="6419" width="5.75" style="142" customWidth="1"/>
    <col min="6420" max="6421" width="9" style="142" customWidth="1"/>
    <col min="6422" max="6422" width="10.75" style="142" customWidth="1"/>
    <col min="6423" max="6423" width="5.625" style="142" customWidth="1"/>
    <col min="6424" max="6478" width="9" style="142" customWidth="1"/>
    <col min="6479" max="6479" width="8.625" style="142" customWidth="1"/>
    <col min="6480" max="6481" width="9" style="142" customWidth="1"/>
    <col min="6482" max="6482" width="8.625" style="142" customWidth="1"/>
    <col min="6483" max="6486" width="9" style="142" customWidth="1"/>
    <col min="6487" max="6488" width="8.625" style="142" customWidth="1"/>
    <col min="6489" max="6489" width="9" style="142" customWidth="1"/>
    <col min="6490" max="6490" width="8.625" style="142" customWidth="1"/>
    <col min="6491" max="6494" width="9" style="142" customWidth="1"/>
    <col min="6495" max="6496" width="8.625" style="142" customWidth="1"/>
    <col min="6497" max="6497" width="9" style="142" customWidth="1"/>
    <col min="6498" max="6498" width="8.625" style="142" customWidth="1"/>
    <col min="6499" max="6502" width="9" style="142" customWidth="1"/>
    <col min="6503" max="6504" width="8.625" style="142" customWidth="1"/>
    <col min="6505" max="6505" width="9" style="142" customWidth="1"/>
    <col min="6506" max="6506" width="8.625" style="142" customWidth="1"/>
    <col min="6507" max="6510" width="9" style="142" customWidth="1"/>
    <col min="6511" max="6512" width="8.625" style="142" customWidth="1"/>
    <col min="6513" max="6513" width="9" style="142" customWidth="1"/>
    <col min="6514" max="6514" width="8.625" style="142" customWidth="1"/>
    <col min="6515" max="6535" width="9" style="142" customWidth="1"/>
    <col min="6536" max="6660" width="9" style="142"/>
    <col min="6661" max="6663" width="9" style="142" customWidth="1"/>
    <col min="6664" max="6664" width="17.5" style="142" customWidth="1"/>
    <col min="6665" max="6666" width="9" style="142" customWidth="1"/>
    <col min="6667" max="6667" width="8.875" style="142" customWidth="1"/>
    <col min="6668" max="6668" width="9" style="142" customWidth="1"/>
    <col min="6669" max="6669" width="10" style="142" customWidth="1"/>
    <col min="6670" max="6670" width="6.125" style="142" customWidth="1"/>
    <col min="6671" max="6671" width="9" style="142" customWidth="1"/>
    <col min="6672" max="6673" width="5.25" style="142" customWidth="1"/>
    <col min="6674" max="6675" width="5.75" style="142" customWidth="1"/>
    <col min="6676" max="6677" width="9" style="142" customWidth="1"/>
    <col min="6678" max="6678" width="10.75" style="142" customWidth="1"/>
    <col min="6679" max="6679" width="5.625" style="142" customWidth="1"/>
    <col min="6680" max="6734" width="9" style="142" customWidth="1"/>
    <col min="6735" max="6735" width="8.625" style="142" customWidth="1"/>
    <col min="6736" max="6737" width="9" style="142" customWidth="1"/>
    <col min="6738" max="6738" width="8.625" style="142" customWidth="1"/>
    <col min="6739" max="6742" width="9" style="142" customWidth="1"/>
    <col min="6743" max="6744" width="8.625" style="142" customWidth="1"/>
    <col min="6745" max="6745" width="9" style="142" customWidth="1"/>
    <col min="6746" max="6746" width="8.625" style="142" customWidth="1"/>
    <col min="6747" max="6750" width="9" style="142" customWidth="1"/>
    <col min="6751" max="6752" width="8.625" style="142" customWidth="1"/>
    <col min="6753" max="6753" width="9" style="142" customWidth="1"/>
    <col min="6754" max="6754" width="8.625" style="142" customWidth="1"/>
    <col min="6755" max="6758" width="9" style="142" customWidth="1"/>
    <col min="6759" max="6760" width="8.625" style="142" customWidth="1"/>
    <col min="6761" max="6761" width="9" style="142" customWidth="1"/>
    <col min="6762" max="6762" width="8.625" style="142" customWidth="1"/>
    <col min="6763" max="6766" width="9" style="142" customWidth="1"/>
    <col min="6767" max="6768" width="8.625" style="142" customWidth="1"/>
    <col min="6769" max="6769" width="9" style="142" customWidth="1"/>
    <col min="6770" max="6770" width="8.625" style="142" customWidth="1"/>
    <col min="6771" max="6791" width="9" style="142" customWidth="1"/>
    <col min="6792" max="6916" width="9" style="142"/>
    <col min="6917" max="6919" width="9" style="142" customWidth="1"/>
    <col min="6920" max="6920" width="17.5" style="142" customWidth="1"/>
    <col min="6921" max="6922" width="9" style="142" customWidth="1"/>
    <col min="6923" max="6923" width="8.875" style="142" customWidth="1"/>
    <col min="6924" max="6924" width="9" style="142" customWidth="1"/>
    <col min="6925" max="6925" width="10" style="142" customWidth="1"/>
    <col min="6926" max="6926" width="6.125" style="142" customWidth="1"/>
    <col min="6927" max="6927" width="9" style="142" customWidth="1"/>
    <col min="6928" max="6929" width="5.25" style="142" customWidth="1"/>
    <col min="6930" max="6931" width="5.75" style="142" customWidth="1"/>
    <col min="6932" max="6933" width="9" style="142" customWidth="1"/>
    <col min="6934" max="6934" width="10.75" style="142" customWidth="1"/>
    <col min="6935" max="6935" width="5.625" style="142" customWidth="1"/>
    <col min="6936" max="6990" width="9" style="142" customWidth="1"/>
    <col min="6991" max="6991" width="8.625" style="142" customWidth="1"/>
    <col min="6992" max="6993" width="9" style="142" customWidth="1"/>
    <col min="6994" max="6994" width="8.625" style="142" customWidth="1"/>
    <col min="6995" max="6998" width="9" style="142" customWidth="1"/>
    <col min="6999" max="7000" width="8.625" style="142" customWidth="1"/>
    <col min="7001" max="7001" width="9" style="142" customWidth="1"/>
    <col min="7002" max="7002" width="8.625" style="142" customWidth="1"/>
    <col min="7003" max="7006" width="9" style="142" customWidth="1"/>
    <col min="7007" max="7008" width="8.625" style="142" customWidth="1"/>
    <col min="7009" max="7009" width="9" style="142" customWidth="1"/>
    <col min="7010" max="7010" width="8.625" style="142" customWidth="1"/>
    <col min="7011" max="7014" width="9" style="142" customWidth="1"/>
    <col min="7015" max="7016" width="8.625" style="142" customWidth="1"/>
    <col min="7017" max="7017" width="9" style="142" customWidth="1"/>
    <col min="7018" max="7018" width="8.625" style="142" customWidth="1"/>
    <col min="7019" max="7022" width="9" style="142" customWidth="1"/>
    <col min="7023" max="7024" width="8.625" style="142" customWidth="1"/>
    <col min="7025" max="7025" width="9" style="142" customWidth="1"/>
    <col min="7026" max="7026" width="8.625" style="142" customWidth="1"/>
    <col min="7027" max="7047" width="9" style="142" customWidth="1"/>
    <col min="7048" max="7172" width="9" style="142"/>
    <col min="7173" max="7175" width="9" style="142" customWidth="1"/>
    <col min="7176" max="7176" width="17.5" style="142" customWidth="1"/>
    <col min="7177" max="7178" width="9" style="142" customWidth="1"/>
    <col min="7179" max="7179" width="8.875" style="142" customWidth="1"/>
    <col min="7180" max="7180" width="9" style="142" customWidth="1"/>
    <col min="7181" max="7181" width="10" style="142" customWidth="1"/>
    <col min="7182" max="7182" width="6.125" style="142" customWidth="1"/>
    <col min="7183" max="7183" width="9" style="142" customWidth="1"/>
    <col min="7184" max="7185" width="5.25" style="142" customWidth="1"/>
    <col min="7186" max="7187" width="5.75" style="142" customWidth="1"/>
    <col min="7188" max="7189" width="9" style="142" customWidth="1"/>
    <col min="7190" max="7190" width="10.75" style="142" customWidth="1"/>
    <col min="7191" max="7191" width="5.625" style="142" customWidth="1"/>
    <col min="7192" max="7246" width="9" style="142" customWidth="1"/>
    <col min="7247" max="7247" width="8.625" style="142" customWidth="1"/>
    <col min="7248" max="7249" width="9" style="142" customWidth="1"/>
    <col min="7250" max="7250" width="8.625" style="142" customWidth="1"/>
    <col min="7251" max="7254" width="9" style="142" customWidth="1"/>
    <col min="7255" max="7256" width="8.625" style="142" customWidth="1"/>
    <col min="7257" max="7257" width="9" style="142" customWidth="1"/>
    <col min="7258" max="7258" width="8.625" style="142" customWidth="1"/>
    <col min="7259" max="7262" width="9" style="142" customWidth="1"/>
    <col min="7263" max="7264" width="8.625" style="142" customWidth="1"/>
    <col min="7265" max="7265" width="9" style="142" customWidth="1"/>
    <col min="7266" max="7266" width="8.625" style="142" customWidth="1"/>
    <col min="7267" max="7270" width="9" style="142" customWidth="1"/>
    <col min="7271" max="7272" width="8.625" style="142" customWidth="1"/>
    <col min="7273" max="7273" width="9" style="142" customWidth="1"/>
    <col min="7274" max="7274" width="8.625" style="142" customWidth="1"/>
    <col min="7275" max="7278" width="9" style="142" customWidth="1"/>
    <col min="7279" max="7280" width="8.625" style="142" customWidth="1"/>
    <col min="7281" max="7281" width="9" style="142" customWidth="1"/>
    <col min="7282" max="7282" width="8.625" style="142" customWidth="1"/>
    <col min="7283" max="7303" width="9" style="142" customWidth="1"/>
    <col min="7304" max="7428" width="9" style="142"/>
    <col min="7429" max="7431" width="9" style="142" customWidth="1"/>
    <col min="7432" max="7432" width="17.5" style="142" customWidth="1"/>
    <col min="7433" max="7434" width="9" style="142" customWidth="1"/>
    <col min="7435" max="7435" width="8.875" style="142" customWidth="1"/>
    <col min="7436" max="7436" width="9" style="142" customWidth="1"/>
    <col min="7437" max="7437" width="10" style="142" customWidth="1"/>
    <col min="7438" max="7438" width="6.125" style="142" customWidth="1"/>
    <col min="7439" max="7439" width="9" style="142" customWidth="1"/>
    <col min="7440" max="7441" width="5.25" style="142" customWidth="1"/>
    <col min="7442" max="7443" width="5.75" style="142" customWidth="1"/>
    <col min="7444" max="7445" width="9" style="142" customWidth="1"/>
    <col min="7446" max="7446" width="10.75" style="142" customWidth="1"/>
    <col min="7447" max="7447" width="5.625" style="142" customWidth="1"/>
    <col min="7448" max="7502" width="9" style="142" customWidth="1"/>
    <col min="7503" max="7503" width="8.625" style="142" customWidth="1"/>
    <col min="7504" max="7505" width="9" style="142" customWidth="1"/>
    <col min="7506" max="7506" width="8.625" style="142" customWidth="1"/>
    <col min="7507" max="7510" width="9" style="142" customWidth="1"/>
    <col min="7511" max="7512" width="8.625" style="142" customWidth="1"/>
    <col min="7513" max="7513" width="9" style="142" customWidth="1"/>
    <col min="7514" max="7514" width="8.625" style="142" customWidth="1"/>
    <col min="7515" max="7518" width="9" style="142" customWidth="1"/>
    <col min="7519" max="7520" width="8.625" style="142" customWidth="1"/>
    <col min="7521" max="7521" width="9" style="142" customWidth="1"/>
    <col min="7522" max="7522" width="8.625" style="142" customWidth="1"/>
    <col min="7523" max="7526" width="9" style="142" customWidth="1"/>
    <col min="7527" max="7528" width="8.625" style="142" customWidth="1"/>
    <col min="7529" max="7529" width="9" style="142" customWidth="1"/>
    <col min="7530" max="7530" width="8.625" style="142" customWidth="1"/>
    <col min="7531" max="7534" width="9" style="142" customWidth="1"/>
    <col min="7535" max="7536" width="8.625" style="142" customWidth="1"/>
    <col min="7537" max="7537" width="9" style="142" customWidth="1"/>
    <col min="7538" max="7538" width="8.625" style="142" customWidth="1"/>
    <col min="7539" max="7559" width="9" style="142" customWidth="1"/>
    <col min="7560" max="7684" width="9" style="142"/>
    <col min="7685" max="7687" width="9" style="142" customWidth="1"/>
    <col min="7688" max="7688" width="17.5" style="142" customWidth="1"/>
    <col min="7689" max="7690" width="9" style="142" customWidth="1"/>
    <col min="7691" max="7691" width="8.875" style="142" customWidth="1"/>
    <col min="7692" max="7692" width="9" style="142" customWidth="1"/>
    <col min="7693" max="7693" width="10" style="142" customWidth="1"/>
    <col min="7694" max="7694" width="6.125" style="142" customWidth="1"/>
    <col min="7695" max="7695" width="9" style="142" customWidth="1"/>
    <col min="7696" max="7697" width="5.25" style="142" customWidth="1"/>
    <col min="7698" max="7699" width="5.75" style="142" customWidth="1"/>
    <col min="7700" max="7701" width="9" style="142" customWidth="1"/>
    <col min="7702" max="7702" width="10.75" style="142" customWidth="1"/>
    <col min="7703" max="7703" width="5.625" style="142" customWidth="1"/>
    <col min="7704" max="7758" width="9" style="142" customWidth="1"/>
    <col min="7759" max="7759" width="8.625" style="142" customWidth="1"/>
    <col min="7760" max="7761" width="9" style="142" customWidth="1"/>
    <col min="7762" max="7762" width="8.625" style="142" customWidth="1"/>
    <col min="7763" max="7766" width="9" style="142" customWidth="1"/>
    <col min="7767" max="7768" width="8.625" style="142" customWidth="1"/>
    <col min="7769" max="7769" width="9" style="142" customWidth="1"/>
    <col min="7770" max="7770" width="8.625" style="142" customWidth="1"/>
    <col min="7771" max="7774" width="9" style="142" customWidth="1"/>
    <col min="7775" max="7776" width="8.625" style="142" customWidth="1"/>
    <col min="7777" max="7777" width="9" style="142" customWidth="1"/>
    <col min="7778" max="7778" width="8.625" style="142" customWidth="1"/>
    <col min="7779" max="7782" width="9" style="142" customWidth="1"/>
    <col min="7783" max="7784" width="8.625" style="142" customWidth="1"/>
    <col min="7785" max="7785" width="9" style="142" customWidth="1"/>
    <col min="7786" max="7786" width="8.625" style="142" customWidth="1"/>
    <col min="7787" max="7790" width="9" style="142" customWidth="1"/>
    <col min="7791" max="7792" width="8.625" style="142" customWidth="1"/>
    <col min="7793" max="7793" width="9" style="142" customWidth="1"/>
    <col min="7794" max="7794" width="8.625" style="142" customWidth="1"/>
    <col min="7795" max="7815" width="9" style="142" customWidth="1"/>
    <col min="7816" max="7940" width="9" style="142"/>
    <col min="7941" max="7943" width="9" style="142" customWidth="1"/>
    <col min="7944" max="7944" width="17.5" style="142" customWidth="1"/>
    <col min="7945" max="7946" width="9" style="142" customWidth="1"/>
    <col min="7947" max="7947" width="8.875" style="142" customWidth="1"/>
    <col min="7948" max="7948" width="9" style="142" customWidth="1"/>
    <col min="7949" max="7949" width="10" style="142" customWidth="1"/>
    <col min="7950" max="7950" width="6.125" style="142" customWidth="1"/>
    <col min="7951" max="7951" width="9" style="142" customWidth="1"/>
    <col min="7952" max="7953" width="5.25" style="142" customWidth="1"/>
    <col min="7954" max="7955" width="5.75" style="142" customWidth="1"/>
    <col min="7956" max="7957" width="9" style="142" customWidth="1"/>
    <col min="7958" max="7958" width="10.75" style="142" customWidth="1"/>
    <col min="7959" max="7959" width="5.625" style="142" customWidth="1"/>
    <col min="7960" max="8014" width="9" style="142" customWidth="1"/>
    <col min="8015" max="8015" width="8.625" style="142" customWidth="1"/>
    <col min="8016" max="8017" width="9" style="142" customWidth="1"/>
    <col min="8018" max="8018" width="8.625" style="142" customWidth="1"/>
    <col min="8019" max="8022" width="9" style="142" customWidth="1"/>
    <col min="8023" max="8024" width="8.625" style="142" customWidth="1"/>
    <col min="8025" max="8025" width="9" style="142" customWidth="1"/>
    <col min="8026" max="8026" width="8.625" style="142" customWidth="1"/>
    <col min="8027" max="8030" width="9" style="142" customWidth="1"/>
    <col min="8031" max="8032" width="8.625" style="142" customWidth="1"/>
    <col min="8033" max="8033" width="9" style="142" customWidth="1"/>
    <col min="8034" max="8034" width="8.625" style="142" customWidth="1"/>
    <col min="8035" max="8038" width="9" style="142" customWidth="1"/>
    <col min="8039" max="8040" width="8.625" style="142" customWidth="1"/>
    <col min="8041" max="8041" width="9" style="142" customWidth="1"/>
    <col min="8042" max="8042" width="8.625" style="142" customWidth="1"/>
    <col min="8043" max="8046" width="9" style="142" customWidth="1"/>
    <col min="8047" max="8048" width="8.625" style="142" customWidth="1"/>
    <col min="8049" max="8049" width="9" style="142" customWidth="1"/>
    <col min="8050" max="8050" width="8.625" style="142" customWidth="1"/>
    <col min="8051" max="8071" width="9" style="142" customWidth="1"/>
    <col min="8072" max="8196" width="9" style="142"/>
    <col min="8197" max="8199" width="9" style="142" customWidth="1"/>
    <col min="8200" max="8200" width="17.5" style="142" customWidth="1"/>
    <col min="8201" max="8202" width="9" style="142" customWidth="1"/>
    <col min="8203" max="8203" width="8.875" style="142" customWidth="1"/>
    <col min="8204" max="8204" width="9" style="142" customWidth="1"/>
    <col min="8205" max="8205" width="10" style="142" customWidth="1"/>
    <col min="8206" max="8206" width="6.125" style="142" customWidth="1"/>
    <col min="8207" max="8207" width="9" style="142" customWidth="1"/>
    <col min="8208" max="8209" width="5.25" style="142" customWidth="1"/>
    <col min="8210" max="8211" width="5.75" style="142" customWidth="1"/>
    <col min="8212" max="8213" width="9" style="142" customWidth="1"/>
    <col min="8214" max="8214" width="10.75" style="142" customWidth="1"/>
    <col min="8215" max="8215" width="5.625" style="142" customWidth="1"/>
    <col min="8216" max="8270" width="9" style="142" customWidth="1"/>
    <col min="8271" max="8271" width="8.625" style="142" customWidth="1"/>
    <col min="8272" max="8273" width="9" style="142" customWidth="1"/>
    <col min="8274" max="8274" width="8.625" style="142" customWidth="1"/>
    <col min="8275" max="8278" width="9" style="142" customWidth="1"/>
    <col min="8279" max="8280" width="8.625" style="142" customWidth="1"/>
    <col min="8281" max="8281" width="9" style="142" customWidth="1"/>
    <col min="8282" max="8282" width="8.625" style="142" customWidth="1"/>
    <col min="8283" max="8286" width="9" style="142" customWidth="1"/>
    <col min="8287" max="8288" width="8.625" style="142" customWidth="1"/>
    <col min="8289" max="8289" width="9" style="142" customWidth="1"/>
    <col min="8290" max="8290" width="8.625" style="142" customWidth="1"/>
    <col min="8291" max="8294" width="9" style="142" customWidth="1"/>
    <col min="8295" max="8296" width="8.625" style="142" customWidth="1"/>
    <col min="8297" max="8297" width="9" style="142" customWidth="1"/>
    <col min="8298" max="8298" width="8.625" style="142" customWidth="1"/>
    <col min="8299" max="8302" width="9" style="142" customWidth="1"/>
    <col min="8303" max="8304" width="8.625" style="142" customWidth="1"/>
    <col min="8305" max="8305" width="9" style="142" customWidth="1"/>
    <col min="8306" max="8306" width="8.625" style="142" customWidth="1"/>
    <col min="8307" max="8327" width="9" style="142" customWidth="1"/>
    <col min="8328" max="8452" width="9" style="142"/>
    <col min="8453" max="8455" width="9" style="142" customWidth="1"/>
    <col min="8456" max="8456" width="17.5" style="142" customWidth="1"/>
    <col min="8457" max="8458" width="9" style="142" customWidth="1"/>
    <col min="8459" max="8459" width="8.875" style="142" customWidth="1"/>
    <col min="8460" max="8460" width="9" style="142" customWidth="1"/>
    <col min="8461" max="8461" width="10" style="142" customWidth="1"/>
    <col min="8462" max="8462" width="6.125" style="142" customWidth="1"/>
    <col min="8463" max="8463" width="9" style="142" customWidth="1"/>
    <col min="8464" max="8465" width="5.25" style="142" customWidth="1"/>
    <col min="8466" max="8467" width="5.75" style="142" customWidth="1"/>
    <col min="8468" max="8469" width="9" style="142" customWidth="1"/>
    <col min="8470" max="8470" width="10.75" style="142" customWidth="1"/>
    <col min="8471" max="8471" width="5.625" style="142" customWidth="1"/>
    <col min="8472" max="8526" width="9" style="142" customWidth="1"/>
    <col min="8527" max="8527" width="8.625" style="142" customWidth="1"/>
    <col min="8528" max="8529" width="9" style="142" customWidth="1"/>
    <col min="8530" max="8530" width="8.625" style="142" customWidth="1"/>
    <col min="8531" max="8534" width="9" style="142" customWidth="1"/>
    <col min="8535" max="8536" width="8.625" style="142" customWidth="1"/>
    <col min="8537" max="8537" width="9" style="142" customWidth="1"/>
    <col min="8538" max="8538" width="8.625" style="142" customWidth="1"/>
    <col min="8539" max="8542" width="9" style="142" customWidth="1"/>
    <col min="8543" max="8544" width="8.625" style="142" customWidth="1"/>
    <col min="8545" max="8545" width="9" style="142" customWidth="1"/>
    <col min="8546" max="8546" width="8.625" style="142" customWidth="1"/>
    <col min="8547" max="8550" width="9" style="142" customWidth="1"/>
    <col min="8551" max="8552" width="8.625" style="142" customWidth="1"/>
    <col min="8553" max="8553" width="9" style="142" customWidth="1"/>
    <col min="8554" max="8554" width="8.625" style="142" customWidth="1"/>
    <col min="8555" max="8558" width="9" style="142" customWidth="1"/>
    <col min="8559" max="8560" width="8.625" style="142" customWidth="1"/>
    <col min="8561" max="8561" width="9" style="142" customWidth="1"/>
    <col min="8562" max="8562" width="8.625" style="142" customWidth="1"/>
    <col min="8563" max="8583" width="9" style="142" customWidth="1"/>
    <col min="8584" max="8708" width="9" style="142"/>
    <col min="8709" max="8711" width="9" style="142" customWidth="1"/>
    <col min="8712" max="8712" width="17.5" style="142" customWidth="1"/>
    <col min="8713" max="8714" width="9" style="142" customWidth="1"/>
    <col min="8715" max="8715" width="8.875" style="142" customWidth="1"/>
    <col min="8716" max="8716" width="9" style="142" customWidth="1"/>
    <col min="8717" max="8717" width="10" style="142" customWidth="1"/>
    <col min="8718" max="8718" width="6.125" style="142" customWidth="1"/>
    <col min="8719" max="8719" width="9" style="142" customWidth="1"/>
    <col min="8720" max="8721" width="5.25" style="142" customWidth="1"/>
    <col min="8722" max="8723" width="5.75" style="142" customWidth="1"/>
    <col min="8724" max="8725" width="9" style="142" customWidth="1"/>
    <col min="8726" max="8726" width="10.75" style="142" customWidth="1"/>
    <col min="8727" max="8727" width="5.625" style="142" customWidth="1"/>
    <col min="8728" max="8782" width="9" style="142" customWidth="1"/>
    <col min="8783" max="8783" width="8.625" style="142" customWidth="1"/>
    <col min="8784" max="8785" width="9" style="142" customWidth="1"/>
    <col min="8786" max="8786" width="8.625" style="142" customWidth="1"/>
    <col min="8787" max="8790" width="9" style="142" customWidth="1"/>
    <col min="8791" max="8792" width="8.625" style="142" customWidth="1"/>
    <col min="8793" max="8793" width="9" style="142" customWidth="1"/>
    <col min="8794" max="8794" width="8.625" style="142" customWidth="1"/>
    <col min="8795" max="8798" width="9" style="142" customWidth="1"/>
    <col min="8799" max="8800" width="8.625" style="142" customWidth="1"/>
    <col min="8801" max="8801" width="9" style="142" customWidth="1"/>
    <col min="8802" max="8802" width="8.625" style="142" customWidth="1"/>
    <col min="8803" max="8806" width="9" style="142" customWidth="1"/>
    <col min="8807" max="8808" width="8.625" style="142" customWidth="1"/>
    <col min="8809" max="8809" width="9" style="142" customWidth="1"/>
    <col min="8810" max="8810" width="8.625" style="142" customWidth="1"/>
    <col min="8811" max="8814" width="9" style="142" customWidth="1"/>
    <col min="8815" max="8816" width="8.625" style="142" customWidth="1"/>
    <col min="8817" max="8817" width="9" style="142" customWidth="1"/>
    <col min="8818" max="8818" width="8.625" style="142" customWidth="1"/>
    <col min="8819" max="8839" width="9" style="142" customWidth="1"/>
    <col min="8840" max="8964" width="9" style="142"/>
    <col min="8965" max="8967" width="9" style="142" customWidth="1"/>
    <col min="8968" max="8968" width="17.5" style="142" customWidth="1"/>
    <col min="8969" max="8970" width="9" style="142" customWidth="1"/>
    <col min="8971" max="8971" width="8.875" style="142" customWidth="1"/>
    <col min="8972" max="8972" width="9" style="142" customWidth="1"/>
    <col min="8973" max="8973" width="10" style="142" customWidth="1"/>
    <col min="8974" max="8974" width="6.125" style="142" customWidth="1"/>
    <col min="8975" max="8975" width="9" style="142" customWidth="1"/>
    <col min="8976" max="8977" width="5.25" style="142" customWidth="1"/>
    <col min="8978" max="8979" width="5.75" style="142" customWidth="1"/>
    <col min="8980" max="8981" width="9" style="142" customWidth="1"/>
    <col min="8982" max="8982" width="10.75" style="142" customWidth="1"/>
    <col min="8983" max="8983" width="5.625" style="142" customWidth="1"/>
    <col min="8984" max="9038" width="9" style="142" customWidth="1"/>
    <col min="9039" max="9039" width="8.625" style="142" customWidth="1"/>
    <col min="9040" max="9041" width="9" style="142" customWidth="1"/>
    <col min="9042" max="9042" width="8.625" style="142" customWidth="1"/>
    <col min="9043" max="9046" width="9" style="142" customWidth="1"/>
    <col min="9047" max="9048" width="8.625" style="142" customWidth="1"/>
    <col min="9049" max="9049" width="9" style="142" customWidth="1"/>
    <col min="9050" max="9050" width="8.625" style="142" customWidth="1"/>
    <col min="9051" max="9054" width="9" style="142" customWidth="1"/>
    <col min="9055" max="9056" width="8.625" style="142" customWidth="1"/>
    <col min="9057" max="9057" width="9" style="142" customWidth="1"/>
    <col min="9058" max="9058" width="8.625" style="142" customWidth="1"/>
    <col min="9059" max="9062" width="9" style="142" customWidth="1"/>
    <col min="9063" max="9064" width="8.625" style="142" customWidth="1"/>
    <col min="9065" max="9065" width="9" style="142" customWidth="1"/>
    <col min="9066" max="9066" width="8.625" style="142" customWidth="1"/>
    <col min="9067" max="9070" width="9" style="142" customWidth="1"/>
    <col min="9071" max="9072" width="8.625" style="142" customWidth="1"/>
    <col min="9073" max="9073" width="9" style="142" customWidth="1"/>
    <col min="9074" max="9074" width="8.625" style="142" customWidth="1"/>
    <col min="9075" max="9095" width="9" style="142" customWidth="1"/>
    <col min="9096" max="9220" width="9" style="142"/>
    <col min="9221" max="9223" width="9" style="142" customWidth="1"/>
    <col min="9224" max="9224" width="17.5" style="142" customWidth="1"/>
    <col min="9225" max="9226" width="9" style="142" customWidth="1"/>
    <col min="9227" max="9227" width="8.875" style="142" customWidth="1"/>
    <col min="9228" max="9228" width="9" style="142" customWidth="1"/>
    <col min="9229" max="9229" width="10" style="142" customWidth="1"/>
    <col min="9230" max="9230" width="6.125" style="142" customWidth="1"/>
    <col min="9231" max="9231" width="9" style="142" customWidth="1"/>
    <col min="9232" max="9233" width="5.25" style="142" customWidth="1"/>
    <col min="9234" max="9235" width="5.75" style="142" customWidth="1"/>
    <col min="9236" max="9237" width="9" style="142" customWidth="1"/>
    <col min="9238" max="9238" width="10.75" style="142" customWidth="1"/>
    <col min="9239" max="9239" width="5.625" style="142" customWidth="1"/>
    <col min="9240" max="9294" width="9" style="142" customWidth="1"/>
    <col min="9295" max="9295" width="8.625" style="142" customWidth="1"/>
    <col min="9296" max="9297" width="9" style="142" customWidth="1"/>
    <col min="9298" max="9298" width="8.625" style="142" customWidth="1"/>
    <col min="9299" max="9302" width="9" style="142" customWidth="1"/>
    <col min="9303" max="9304" width="8.625" style="142" customWidth="1"/>
    <col min="9305" max="9305" width="9" style="142" customWidth="1"/>
    <col min="9306" max="9306" width="8.625" style="142" customWidth="1"/>
    <col min="9307" max="9310" width="9" style="142" customWidth="1"/>
    <col min="9311" max="9312" width="8.625" style="142" customWidth="1"/>
    <col min="9313" max="9313" width="9" style="142" customWidth="1"/>
    <col min="9314" max="9314" width="8.625" style="142" customWidth="1"/>
    <col min="9315" max="9318" width="9" style="142" customWidth="1"/>
    <col min="9319" max="9320" width="8.625" style="142" customWidth="1"/>
    <col min="9321" max="9321" width="9" style="142" customWidth="1"/>
    <col min="9322" max="9322" width="8.625" style="142" customWidth="1"/>
    <col min="9323" max="9326" width="9" style="142" customWidth="1"/>
    <col min="9327" max="9328" width="8.625" style="142" customWidth="1"/>
    <col min="9329" max="9329" width="9" style="142" customWidth="1"/>
    <col min="9330" max="9330" width="8.625" style="142" customWidth="1"/>
    <col min="9331" max="9351" width="9" style="142" customWidth="1"/>
    <col min="9352" max="9476" width="9" style="142"/>
    <col min="9477" max="9479" width="9" style="142" customWidth="1"/>
    <col min="9480" max="9480" width="17.5" style="142" customWidth="1"/>
    <col min="9481" max="9482" width="9" style="142" customWidth="1"/>
    <col min="9483" max="9483" width="8.875" style="142" customWidth="1"/>
    <col min="9484" max="9484" width="9" style="142" customWidth="1"/>
    <col min="9485" max="9485" width="10" style="142" customWidth="1"/>
    <col min="9486" max="9486" width="6.125" style="142" customWidth="1"/>
    <col min="9487" max="9487" width="9" style="142" customWidth="1"/>
    <col min="9488" max="9489" width="5.25" style="142" customWidth="1"/>
    <col min="9490" max="9491" width="5.75" style="142" customWidth="1"/>
    <col min="9492" max="9493" width="9" style="142" customWidth="1"/>
    <col min="9494" max="9494" width="10.75" style="142" customWidth="1"/>
    <col min="9495" max="9495" width="5.625" style="142" customWidth="1"/>
    <col min="9496" max="9550" width="9" style="142" customWidth="1"/>
    <col min="9551" max="9551" width="8.625" style="142" customWidth="1"/>
    <col min="9552" max="9553" width="9" style="142" customWidth="1"/>
    <col min="9554" max="9554" width="8.625" style="142" customWidth="1"/>
    <col min="9555" max="9558" width="9" style="142" customWidth="1"/>
    <col min="9559" max="9560" width="8.625" style="142" customWidth="1"/>
    <col min="9561" max="9561" width="9" style="142" customWidth="1"/>
    <col min="9562" max="9562" width="8.625" style="142" customWidth="1"/>
    <col min="9563" max="9566" width="9" style="142" customWidth="1"/>
    <col min="9567" max="9568" width="8.625" style="142" customWidth="1"/>
    <col min="9569" max="9569" width="9" style="142" customWidth="1"/>
    <col min="9570" max="9570" width="8.625" style="142" customWidth="1"/>
    <col min="9571" max="9574" width="9" style="142" customWidth="1"/>
    <col min="9575" max="9576" width="8.625" style="142" customWidth="1"/>
    <col min="9577" max="9577" width="9" style="142" customWidth="1"/>
    <col min="9578" max="9578" width="8.625" style="142" customWidth="1"/>
    <col min="9579" max="9582" width="9" style="142" customWidth="1"/>
    <col min="9583" max="9584" width="8.625" style="142" customWidth="1"/>
    <col min="9585" max="9585" width="9" style="142" customWidth="1"/>
    <col min="9586" max="9586" width="8.625" style="142" customWidth="1"/>
    <col min="9587" max="9607" width="9" style="142" customWidth="1"/>
    <col min="9608" max="9732" width="9" style="142"/>
    <col min="9733" max="9735" width="9" style="142" customWidth="1"/>
    <col min="9736" max="9736" width="17.5" style="142" customWidth="1"/>
    <col min="9737" max="9738" width="9" style="142" customWidth="1"/>
    <col min="9739" max="9739" width="8.875" style="142" customWidth="1"/>
    <col min="9740" max="9740" width="9" style="142" customWidth="1"/>
    <col min="9741" max="9741" width="10" style="142" customWidth="1"/>
    <col min="9742" max="9742" width="6.125" style="142" customWidth="1"/>
    <col min="9743" max="9743" width="9" style="142" customWidth="1"/>
    <col min="9744" max="9745" width="5.25" style="142" customWidth="1"/>
    <col min="9746" max="9747" width="5.75" style="142" customWidth="1"/>
    <col min="9748" max="9749" width="9" style="142" customWidth="1"/>
    <col min="9750" max="9750" width="10.75" style="142" customWidth="1"/>
    <col min="9751" max="9751" width="5.625" style="142" customWidth="1"/>
    <col min="9752" max="9806" width="9" style="142" customWidth="1"/>
    <col min="9807" max="9807" width="8.625" style="142" customWidth="1"/>
    <col min="9808" max="9809" width="9" style="142" customWidth="1"/>
    <col min="9810" max="9810" width="8.625" style="142" customWidth="1"/>
    <col min="9811" max="9814" width="9" style="142" customWidth="1"/>
    <col min="9815" max="9816" width="8.625" style="142" customWidth="1"/>
    <col min="9817" max="9817" width="9" style="142" customWidth="1"/>
    <col min="9818" max="9818" width="8.625" style="142" customWidth="1"/>
    <col min="9819" max="9822" width="9" style="142" customWidth="1"/>
    <col min="9823" max="9824" width="8.625" style="142" customWidth="1"/>
    <col min="9825" max="9825" width="9" style="142" customWidth="1"/>
    <col min="9826" max="9826" width="8.625" style="142" customWidth="1"/>
    <col min="9827" max="9830" width="9" style="142" customWidth="1"/>
    <col min="9831" max="9832" width="8.625" style="142" customWidth="1"/>
    <col min="9833" max="9833" width="9" style="142" customWidth="1"/>
    <col min="9834" max="9834" width="8.625" style="142" customWidth="1"/>
    <col min="9835" max="9838" width="9" style="142" customWidth="1"/>
    <col min="9839" max="9840" width="8.625" style="142" customWidth="1"/>
    <col min="9841" max="9841" width="9" style="142" customWidth="1"/>
    <col min="9842" max="9842" width="8.625" style="142" customWidth="1"/>
    <col min="9843" max="9863" width="9" style="142" customWidth="1"/>
    <col min="9864" max="9988" width="9" style="142"/>
    <col min="9989" max="9991" width="9" style="142" customWidth="1"/>
    <col min="9992" max="9992" width="17.5" style="142" customWidth="1"/>
    <col min="9993" max="9994" width="9" style="142" customWidth="1"/>
    <col min="9995" max="9995" width="8.875" style="142" customWidth="1"/>
    <col min="9996" max="9996" width="9" style="142" customWidth="1"/>
    <col min="9997" max="9997" width="10" style="142" customWidth="1"/>
    <col min="9998" max="9998" width="6.125" style="142" customWidth="1"/>
    <col min="9999" max="9999" width="9" style="142" customWidth="1"/>
    <col min="10000" max="10001" width="5.25" style="142" customWidth="1"/>
    <col min="10002" max="10003" width="5.75" style="142" customWidth="1"/>
    <col min="10004" max="10005" width="9" style="142" customWidth="1"/>
    <col min="10006" max="10006" width="10.75" style="142" customWidth="1"/>
    <col min="10007" max="10007" width="5.625" style="142" customWidth="1"/>
    <col min="10008" max="10062" width="9" style="142" customWidth="1"/>
    <col min="10063" max="10063" width="8.625" style="142" customWidth="1"/>
    <col min="10064" max="10065" width="9" style="142" customWidth="1"/>
    <col min="10066" max="10066" width="8.625" style="142" customWidth="1"/>
    <col min="10067" max="10070" width="9" style="142" customWidth="1"/>
    <col min="10071" max="10072" width="8.625" style="142" customWidth="1"/>
    <col min="10073" max="10073" width="9" style="142" customWidth="1"/>
    <col min="10074" max="10074" width="8.625" style="142" customWidth="1"/>
    <col min="10075" max="10078" width="9" style="142" customWidth="1"/>
    <col min="10079" max="10080" width="8.625" style="142" customWidth="1"/>
    <col min="10081" max="10081" width="9" style="142" customWidth="1"/>
    <col min="10082" max="10082" width="8.625" style="142" customWidth="1"/>
    <col min="10083" max="10086" width="9" style="142" customWidth="1"/>
    <col min="10087" max="10088" width="8.625" style="142" customWidth="1"/>
    <col min="10089" max="10089" width="9" style="142" customWidth="1"/>
    <col min="10090" max="10090" width="8.625" style="142" customWidth="1"/>
    <col min="10091" max="10094" width="9" style="142" customWidth="1"/>
    <col min="10095" max="10096" width="8.625" style="142" customWidth="1"/>
    <col min="10097" max="10097" width="9" style="142" customWidth="1"/>
    <col min="10098" max="10098" width="8.625" style="142" customWidth="1"/>
    <col min="10099" max="10119" width="9" style="142" customWidth="1"/>
    <col min="10120" max="10244" width="9" style="142"/>
    <col min="10245" max="10247" width="9" style="142" customWidth="1"/>
    <col min="10248" max="10248" width="17.5" style="142" customWidth="1"/>
    <col min="10249" max="10250" width="9" style="142" customWidth="1"/>
    <col min="10251" max="10251" width="8.875" style="142" customWidth="1"/>
    <col min="10252" max="10252" width="9" style="142" customWidth="1"/>
    <col min="10253" max="10253" width="10" style="142" customWidth="1"/>
    <col min="10254" max="10254" width="6.125" style="142" customWidth="1"/>
    <col min="10255" max="10255" width="9" style="142" customWidth="1"/>
    <col min="10256" max="10257" width="5.25" style="142" customWidth="1"/>
    <col min="10258" max="10259" width="5.75" style="142" customWidth="1"/>
    <col min="10260" max="10261" width="9" style="142" customWidth="1"/>
    <col min="10262" max="10262" width="10.75" style="142" customWidth="1"/>
    <col min="10263" max="10263" width="5.625" style="142" customWidth="1"/>
    <col min="10264" max="10318" width="9" style="142" customWidth="1"/>
    <col min="10319" max="10319" width="8.625" style="142" customWidth="1"/>
    <col min="10320" max="10321" width="9" style="142" customWidth="1"/>
    <col min="10322" max="10322" width="8.625" style="142" customWidth="1"/>
    <col min="10323" max="10326" width="9" style="142" customWidth="1"/>
    <col min="10327" max="10328" width="8.625" style="142" customWidth="1"/>
    <col min="10329" max="10329" width="9" style="142" customWidth="1"/>
    <col min="10330" max="10330" width="8.625" style="142" customWidth="1"/>
    <col min="10331" max="10334" width="9" style="142" customWidth="1"/>
    <col min="10335" max="10336" width="8.625" style="142" customWidth="1"/>
    <col min="10337" max="10337" width="9" style="142" customWidth="1"/>
    <col min="10338" max="10338" width="8.625" style="142" customWidth="1"/>
    <col min="10339" max="10342" width="9" style="142" customWidth="1"/>
    <col min="10343" max="10344" width="8.625" style="142" customWidth="1"/>
    <col min="10345" max="10345" width="9" style="142" customWidth="1"/>
    <col min="10346" max="10346" width="8.625" style="142" customWidth="1"/>
    <col min="10347" max="10350" width="9" style="142" customWidth="1"/>
    <col min="10351" max="10352" width="8.625" style="142" customWidth="1"/>
    <col min="10353" max="10353" width="9" style="142" customWidth="1"/>
    <col min="10354" max="10354" width="8.625" style="142" customWidth="1"/>
    <col min="10355" max="10375" width="9" style="142" customWidth="1"/>
    <col min="10376" max="10500" width="9" style="142"/>
    <col min="10501" max="10503" width="9" style="142" customWidth="1"/>
    <col min="10504" max="10504" width="17.5" style="142" customWidth="1"/>
    <col min="10505" max="10506" width="9" style="142" customWidth="1"/>
    <col min="10507" max="10507" width="8.875" style="142" customWidth="1"/>
    <col min="10508" max="10508" width="9" style="142" customWidth="1"/>
    <col min="10509" max="10509" width="10" style="142" customWidth="1"/>
    <col min="10510" max="10510" width="6.125" style="142" customWidth="1"/>
    <col min="10511" max="10511" width="9" style="142" customWidth="1"/>
    <col min="10512" max="10513" width="5.25" style="142" customWidth="1"/>
    <col min="10514" max="10515" width="5.75" style="142" customWidth="1"/>
    <col min="10516" max="10517" width="9" style="142" customWidth="1"/>
    <col min="10518" max="10518" width="10.75" style="142" customWidth="1"/>
    <col min="10519" max="10519" width="5.625" style="142" customWidth="1"/>
    <col min="10520" max="10574" width="9" style="142" customWidth="1"/>
    <col min="10575" max="10575" width="8.625" style="142" customWidth="1"/>
    <col min="10576" max="10577" width="9" style="142" customWidth="1"/>
    <col min="10578" max="10578" width="8.625" style="142" customWidth="1"/>
    <col min="10579" max="10582" width="9" style="142" customWidth="1"/>
    <col min="10583" max="10584" width="8.625" style="142" customWidth="1"/>
    <col min="10585" max="10585" width="9" style="142" customWidth="1"/>
    <col min="10586" max="10586" width="8.625" style="142" customWidth="1"/>
    <col min="10587" max="10590" width="9" style="142" customWidth="1"/>
    <col min="10591" max="10592" width="8.625" style="142" customWidth="1"/>
    <col min="10593" max="10593" width="9" style="142" customWidth="1"/>
    <col min="10594" max="10594" width="8.625" style="142" customWidth="1"/>
    <col min="10595" max="10598" width="9" style="142" customWidth="1"/>
    <col min="10599" max="10600" width="8.625" style="142" customWidth="1"/>
    <col min="10601" max="10601" width="9" style="142" customWidth="1"/>
    <col min="10602" max="10602" width="8.625" style="142" customWidth="1"/>
    <col min="10603" max="10606" width="9" style="142" customWidth="1"/>
    <col min="10607" max="10608" width="8.625" style="142" customWidth="1"/>
    <col min="10609" max="10609" width="9" style="142" customWidth="1"/>
    <col min="10610" max="10610" width="8.625" style="142" customWidth="1"/>
    <col min="10611" max="10631" width="9" style="142" customWidth="1"/>
    <col min="10632" max="10756" width="9" style="142"/>
    <col min="10757" max="10759" width="9" style="142" customWidth="1"/>
    <col min="10760" max="10760" width="17.5" style="142" customWidth="1"/>
    <col min="10761" max="10762" width="9" style="142" customWidth="1"/>
    <col min="10763" max="10763" width="8.875" style="142" customWidth="1"/>
    <col min="10764" max="10764" width="9" style="142" customWidth="1"/>
    <col min="10765" max="10765" width="10" style="142" customWidth="1"/>
    <col min="10766" max="10766" width="6.125" style="142" customWidth="1"/>
    <col min="10767" max="10767" width="9" style="142" customWidth="1"/>
    <col min="10768" max="10769" width="5.25" style="142" customWidth="1"/>
    <col min="10770" max="10771" width="5.75" style="142" customWidth="1"/>
    <col min="10772" max="10773" width="9" style="142" customWidth="1"/>
    <col min="10774" max="10774" width="10.75" style="142" customWidth="1"/>
    <col min="10775" max="10775" width="5.625" style="142" customWidth="1"/>
    <col min="10776" max="10830" width="9" style="142" customWidth="1"/>
    <col min="10831" max="10831" width="8.625" style="142" customWidth="1"/>
    <col min="10832" max="10833" width="9" style="142" customWidth="1"/>
    <col min="10834" max="10834" width="8.625" style="142" customWidth="1"/>
    <col min="10835" max="10838" width="9" style="142" customWidth="1"/>
    <col min="10839" max="10840" width="8.625" style="142" customWidth="1"/>
    <col min="10841" max="10841" width="9" style="142" customWidth="1"/>
    <col min="10842" max="10842" width="8.625" style="142" customWidth="1"/>
    <col min="10843" max="10846" width="9" style="142" customWidth="1"/>
    <col min="10847" max="10848" width="8.625" style="142" customWidth="1"/>
    <col min="10849" max="10849" width="9" style="142" customWidth="1"/>
    <col min="10850" max="10850" width="8.625" style="142" customWidth="1"/>
    <col min="10851" max="10854" width="9" style="142" customWidth="1"/>
    <col min="10855" max="10856" width="8.625" style="142" customWidth="1"/>
    <col min="10857" max="10857" width="9" style="142" customWidth="1"/>
    <col min="10858" max="10858" width="8.625" style="142" customWidth="1"/>
    <col min="10859" max="10862" width="9" style="142" customWidth="1"/>
    <col min="10863" max="10864" width="8.625" style="142" customWidth="1"/>
    <col min="10865" max="10865" width="9" style="142" customWidth="1"/>
    <col min="10866" max="10866" width="8.625" style="142" customWidth="1"/>
    <col min="10867" max="10887" width="9" style="142" customWidth="1"/>
    <col min="10888" max="11012" width="9" style="142"/>
    <col min="11013" max="11015" width="9" style="142" customWidth="1"/>
    <col min="11016" max="11016" width="17.5" style="142" customWidth="1"/>
    <col min="11017" max="11018" width="9" style="142" customWidth="1"/>
    <col min="11019" max="11019" width="8.875" style="142" customWidth="1"/>
    <col min="11020" max="11020" width="9" style="142" customWidth="1"/>
    <col min="11021" max="11021" width="10" style="142" customWidth="1"/>
    <col min="11022" max="11022" width="6.125" style="142" customWidth="1"/>
    <col min="11023" max="11023" width="9" style="142" customWidth="1"/>
    <col min="11024" max="11025" width="5.25" style="142" customWidth="1"/>
    <col min="11026" max="11027" width="5.75" style="142" customWidth="1"/>
    <col min="11028" max="11029" width="9" style="142" customWidth="1"/>
    <col min="11030" max="11030" width="10.75" style="142" customWidth="1"/>
    <col min="11031" max="11031" width="5.625" style="142" customWidth="1"/>
    <col min="11032" max="11086" width="9" style="142" customWidth="1"/>
    <col min="11087" max="11087" width="8.625" style="142" customWidth="1"/>
    <col min="11088" max="11089" width="9" style="142" customWidth="1"/>
    <col min="11090" max="11090" width="8.625" style="142" customWidth="1"/>
    <col min="11091" max="11094" width="9" style="142" customWidth="1"/>
    <col min="11095" max="11096" width="8.625" style="142" customWidth="1"/>
    <col min="11097" max="11097" width="9" style="142" customWidth="1"/>
    <col min="11098" max="11098" width="8.625" style="142" customWidth="1"/>
    <col min="11099" max="11102" width="9" style="142" customWidth="1"/>
    <col min="11103" max="11104" width="8.625" style="142" customWidth="1"/>
    <col min="11105" max="11105" width="9" style="142" customWidth="1"/>
    <col min="11106" max="11106" width="8.625" style="142" customWidth="1"/>
    <col min="11107" max="11110" width="9" style="142" customWidth="1"/>
    <col min="11111" max="11112" width="8.625" style="142" customWidth="1"/>
    <col min="11113" max="11113" width="9" style="142" customWidth="1"/>
    <col min="11114" max="11114" width="8.625" style="142" customWidth="1"/>
    <col min="11115" max="11118" width="9" style="142" customWidth="1"/>
    <col min="11119" max="11120" width="8.625" style="142" customWidth="1"/>
    <col min="11121" max="11121" width="9" style="142" customWidth="1"/>
    <col min="11122" max="11122" width="8.625" style="142" customWidth="1"/>
    <col min="11123" max="11143" width="9" style="142" customWidth="1"/>
    <col min="11144" max="11268" width="9" style="142"/>
    <col min="11269" max="11271" width="9" style="142" customWidth="1"/>
    <col min="11272" max="11272" width="17.5" style="142" customWidth="1"/>
    <col min="11273" max="11274" width="9" style="142" customWidth="1"/>
    <col min="11275" max="11275" width="8.875" style="142" customWidth="1"/>
    <col min="11276" max="11276" width="9" style="142" customWidth="1"/>
    <col min="11277" max="11277" width="10" style="142" customWidth="1"/>
    <col min="11278" max="11278" width="6.125" style="142" customWidth="1"/>
    <col min="11279" max="11279" width="9" style="142" customWidth="1"/>
    <col min="11280" max="11281" width="5.25" style="142" customWidth="1"/>
    <col min="11282" max="11283" width="5.75" style="142" customWidth="1"/>
    <col min="11284" max="11285" width="9" style="142" customWidth="1"/>
    <col min="11286" max="11286" width="10.75" style="142" customWidth="1"/>
    <col min="11287" max="11287" width="5.625" style="142" customWidth="1"/>
    <col min="11288" max="11342" width="9" style="142" customWidth="1"/>
    <col min="11343" max="11343" width="8.625" style="142" customWidth="1"/>
    <col min="11344" max="11345" width="9" style="142" customWidth="1"/>
    <col min="11346" max="11346" width="8.625" style="142" customWidth="1"/>
    <col min="11347" max="11350" width="9" style="142" customWidth="1"/>
    <col min="11351" max="11352" width="8.625" style="142" customWidth="1"/>
    <col min="11353" max="11353" width="9" style="142" customWidth="1"/>
    <col min="11354" max="11354" width="8.625" style="142" customWidth="1"/>
    <col min="11355" max="11358" width="9" style="142" customWidth="1"/>
    <col min="11359" max="11360" width="8.625" style="142" customWidth="1"/>
    <col min="11361" max="11361" width="9" style="142" customWidth="1"/>
    <col min="11362" max="11362" width="8.625" style="142" customWidth="1"/>
    <col min="11363" max="11366" width="9" style="142" customWidth="1"/>
    <col min="11367" max="11368" width="8.625" style="142" customWidth="1"/>
    <col min="11369" max="11369" width="9" style="142" customWidth="1"/>
    <col min="11370" max="11370" width="8.625" style="142" customWidth="1"/>
    <col min="11371" max="11374" width="9" style="142" customWidth="1"/>
    <col min="11375" max="11376" width="8.625" style="142" customWidth="1"/>
    <col min="11377" max="11377" width="9" style="142" customWidth="1"/>
    <col min="11378" max="11378" width="8.625" style="142" customWidth="1"/>
    <col min="11379" max="11399" width="9" style="142" customWidth="1"/>
    <col min="11400" max="11524" width="9" style="142"/>
    <col min="11525" max="11527" width="9" style="142" customWidth="1"/>
    <col min="11528" max="11528" width="17.5" style="142" customWidth="1"/>
    <col min="11529" max="11530" width="9" style="142" customWidth="1"/>
    <col min="11531" max="11531" width="8.875" style="142" customWidth="1"/>
    <col min="11532" max="11532" width="9" style="142" customWidth="1"/>
    <col min="11533" max="11533" width="10" style="142" customWidth="1"/>
    <col min="11534" max="11534" width="6.125" style="142" customWidth="1"/>
    <col min="11535" max="11535" width="9" style="142" customWidth="1"/>
    <col min="11536" max="11537" width="5.25" style="142" customWidth="1"/>
    <col min="11538" max="11539" width="5.75" style="142" customWidth="1"/>
    <col min="11540" max="11541" width="9" style="142" customWidth="1"/>
    <col min="11542" max="11542" width="10.75" style="142" customWidth="1"/>
    <col min="11543" max="11543" width="5.625" style="142" customWidth="1"/>
    <col min="11544" max="11598" width="9" style="142" customWidth="1"/>
    <col min="11599" max="11599" width="8.625" style="142" customWidth="1"/>
    <col min="11600" max="11601" width="9" style="142" customWidth="1"/>
    <col min="11602" max="11602" width="8.625" style="142" customWidth="1"/>
    <col min="11603" max="11606" width="9" style="142" customWidth="1"/>
    <col min="11607" max="11608" width="8.625" style="142" customWidth="1"/>
    <col min="11609" max="11609" width="9" style="142" customWidth="1"/>
    <col min="11610" max="11610" width="8.625" style="142" customWidth="1"/>
    <col min="11611" max="11614" width="9" style="142" customWidth="1"/>
    <col min="11615" max="11616" width="8.625" style="142" customWidth="1"/>
    <col min="11617" max="11617" width="9" style="142" customWidth="1"/>
    <col min="11618" max="11618" width="8.625" style="142" customWidth="1"/>
    <col min="11619" max="11622" width="9" style="142" customWidth="1"/>
    <col min="11623" max="11624" width="8.625" style="142" customWidth="1"/>
    <col min="11625" max="11625" width="9" style="142" customWidth="1"/>
    <col min="11626" max="11626" width="8.625" style="142" customWidth="1"/>
    <col min="11627" max="11630" width="9" style="142" customWidth="1"/>
    <col min="11631" max="11632" width="8.625" style="142" customWidth="1"/>
    <col min="11633" max="11633" width="9" style="142" customWidth="1"/>
    <col min="11634" max="11634" width="8.625" style="142" customWidth="1"/>
    <col min="11635" max="11655" width="9" style="142" customWidth="1"/>
    <col min="11656" max="11780" width="9" style="142"/>
    <col min="11781" max="11783" width="9" style="142" customWidth="1"/>
    <col min="11784" max="11784" width="17.5" style="142" customWidth="1"/>
    <col min="11785" max="11786" width="9" style="142" customWidth="1"/>
    <col min="11787" max="11787" width="8.875" style="142" customWidth="1"/>
    <col min="11788" max="11788" width="9" style="142" customWidth="1"/>
    <col min="11789" max="11789" width="10" style="142" customWidth="1"/>
    <col min="11790" max="11790" width="6.125" style="142" customWidth="1"/>
    <col min="11791" max="11791" width="9" style="142" customWidth="1"/>
    <col min="11792" max="11793" width="5.25" style="142" customWidth="1"/>
    <col min="11794" max="11795" width="5.75" style="142" customWidth="1"/>
    <col min="11796" max="11797" width="9" style="142" customWidth="1"/>
    <col min="11798" max="11798" width="10.75" style="142" customWidth="1"/>
    <col min="11799" max="11799" width="5.625" style="142" customWidth="1"/>
    <col min="11800" max="11854" width="9" style="142" customWidth="1"/>
    <col min="11855" max="11855" width="8.625" style="142" customWidth="1"/>
    <col min="11856" max="11857" width="9" style="142" customWidth="1"/>
    <col min="11858" max="11858" width="8.625" style="142" customWidth="1"/>
    <col min="11859" max="11862" width="9" style="142" customWidth="1"/>
    <col min="11863" max="11864" width="8.625" style="142" customWidth="1"/>
    <col min="11865" max="11865" width="9" style="142" customWidth="1"/>
    <col min="11866" max="11866" width="8.625" style="142" customWidth="1"/>
    <col min="11867" max="11870" width="9" style="142" customWidth="1"/>
    <col min="11871" max="11872" width="8.625" style="142" customWidth="1"/>
    <col min="11873" max="11873" width="9" style="142" customWidth="1"/>
    <col min="11874" max="11874" width="8.625" style="142" customWidth="1"/>
    <col min="11875" max="11878" width="9" style="142" customWidth="1"/>
    <col min="11879" max="11880" width="8.625" style="142" customWidth="1"/>
    <col min="11881" max="11881" width="9" style="142" customWidth="1"/>
    <col min="11882" max="11882" width="8.625" style="142" customWidth="1"/>
    <col min="11883" max="11886" width="9" style="142" customWidth="1"/>
    <col min="11887" max="11888" width="8.625" style="142" customWidth="1"/>
    <col min="11889" max="11889" width="9" style="142" customWidth="1"/>
    <col min="11890" max="11890" width="8.625" style="142" customWidth="1"/>
    <col min="11891" max="11911" width="9" style="142" customWidth="1"/>
    <col min="11912" max="12036" width="9" style="142"/>
    <col min="12037" max="12039" width="9" style="142" customWidth="1"/>
    <col min="12040" max="12040" width="17.5" style="142" customWidth="1"/>
    <col min="12041" max="12042" width="9" style="142" customWidth="1"/>
    <col min="12043" max="12043" width="8.875" style="142" customWidth="1"/>
    <col min="12044" max="12044" width="9" style="142" customWidth="1"/>
    <col min="12045" max="12045" width="10" style="142" customWidth="1"/>
    <col min="12046" max="12046" width="6.125" style="142" customWidth="1"/>
    <col min="12047" max="12047" width="9" style="142" customWidth="1"/>
    <col min="12048" max="12049" width="5.25" style="142" customWidth="1"/>
    <col min="12050" max="12051" width="5.75" style="142" customWidth="1"/>
    <col min="12052" max="12053" width="9" style="142" customWidth="1"/>
    <col min="12054" max="12054" width="10.75" style="142" customWidth="1"/>
    <col min="12055" max="12055" width="5.625" style="142" customWidth="1"/>
    <col min="12056" max="12110" width="9" style="142" customWidth="1"/>
    <col min="12111" max="12111" width="8.625" style="142" customWidth="1"/>
    <col min="12112" max="12113" width="9" style="142" customWidth="1"/>
    <col min="12114" max="12114" width="8.625" style="142" customWidth="1"/>
    <col min="12115" max="12118" width="9" style="142" customWidth="1"/>
    <col min="12119" max="12120" width="8.625" style="142" customWidth="1"/>
    <col min="12121" max="12121" width="9" style="142" customWidth="1"/>
    <col min="12122" max="12122" width="8.625" style="142" customWidth="1"/>
    <col min="12123" max="12126" width="9" style="142" customWidth="1"/>
    <col min="12127" max="12128" width="8.625" style="142" customWidth="1"/>
    <col min="12129" max="12129" width="9" style="142" customWidth="1"/>
    <col min="12130" max="12130" width="8.625" style="142" customWidth="1"/>
    <col min="12131" max="12134" width="9" style="142" customWidth="1"/>
    <col min="12135" max="12136" width="8.625" style="142" customWidth="1"/>
    <col min="12137" max="12137" width="9" style="142" customWidth="1"/>
    <col min="12138" max="12138" width="8.625" style="142" customWidth="1"/>
    <col min="12139" max="12142" width="9" style="142" customWidth="1"/>
    <col min="12143" max="12144" width="8.625" style="142" customWidth="1"/>
    <col min="12145" max="12145" width="9" style="142" customWidth="1"/>
    <col min="12146" max="12146" width="8.625" style="142" customWidth="1"/>
    <col min="12147" max="12167" width="9" style="142" customWidth="1"/>
    <col min="12168" max="12292" width="9" style="142"/>
    <col min="12293" max="12295" width="9" style="142" customWidth="1"/>
    <col min="12296" max="12296" width="17.5" style="142" customWidth="1"/>
    <col min="12297" max="12298" width="9" style="142" customWidth="1"/>
    <col min="12299" max="12299" width="8.875" style="142" customWidth="1"/>
    <col min="12300" max="12300" width="9" style="142" customWidth="1"/>
    <col min="12301" max="12301" width="10" style="142" customWidth="1"/>
    <col min="12302" max="12302" width="6.125" style="142" customWidth="1"/>
    <col min="12303" max="12303" width="9" style="142" customWidth="1"/>
    <col min="12304" max="12305" width="5.25" style="142" customWidth="1"/>
    <col min="12306" max="12307" width="5.75" style="142" customWidth="1"/>
    <col min="12308" max="12309" width="9" style="142" customWidth="1"/>
    <col min="12310" max="12310" width="10.75" style="142" customWidth="1"/>
    <col min="12311" max="12311" width="5.625" style="142" customWidth="1"/>
    <col min="12312" max="12366" width="9" style="142" customWidth="1"/>
    <col min="12367" max="12367" width="8.625" style="142" customWidth="1"/>
    <col min="12368" max="12369" width="9" style="142" customWidth="1"/>
    <col min="12370" max="12370" width="8.625" style="142" customWidth="1"/>
    <col min="12371" max="12374" width="9" style="142" customWidth="1"/>
    <col min="12375" max="12376" width="8.625" style="142" customWidth="1"/>
    <col min="12377" max="12377" width="9" style="142" customWidth="1"/>
    <col min="12378" max="12378" width="8.625" style="142" customWidth="1"/>
    <col min="12379" max="12382" width="9" style="142" customWidth="1"/>
    <col min="12383" max="12384" width="8.625" style="142" customWidth="1"/>
    <col min="12385" max="12385" width="9" style="142" customWidth="1"/>
    <col min="12386" max="12386" width="8.625" style="142" customWidth="1"/>
    <col min="12387" max="12390" width="9" style="142" customWidth="1"/>
    <col min="12391" max="12392" width="8.625" style="142" customWidth="1"/>
    <col min="12393" max="12393" width="9" style="142" customWidth="1"/>
    <col min="12394" max="12394" width="8.625" style="142" customWidth="1"/>
    <col min="12395" max="12398" width="9" style="142" customWidth="1"/>
    <col min="12399" max="12400" width="8.625" style="142" customWidth="1"/>
    <col min="12401" max="12401" width="9" style="142" customWidth="1"/>
    <col min="12402" max="12402" width="8.625" style="142" customWidth="1"/>
    <col min="12403" max="12423" width="9" style="142" customWidth="1"/>
    <col min="12424" max="12548" width="9" style="142"/>
    <col min="12549" max="12551" width="9" style="142" customWidth="1"/>
    <col min="12552" max="12552" width="17.5" style="142" customWidth="1"/>
    <col min="12553" max="12554" width="9" style="142" customWidth="1"/>
    <col min="12555" max="12555" width="8.875" style="142" customWidth="1"/>
    <col min="12556" max="12556" width="9" style="142" customWidth="1"/>
    <col min="12557" max="12557" width="10" style="142" customWidth="1"/>
    <col min="12558" max="12558" width="6.125" style="142" customWidth="1"/>
    <col min="12559" max="12559" width="9" style="142" customWidth="1"/>
    <col min="12560" max="12561" width="5.25" style="142" customWidth="1"/>
    <col min="12562" max="12563" width="5.75" style="142" customWidth="1"/>
    <col min="12564" max="12565" width="9" style="142" customWidth="1"/>
    <col min="12566" max="12566" width="10.75" style="142" customWidth="1"/>
    <col min="12567" max="12567" width="5.625" style="142" customWidth="1"/>
    <col min="12568" max="12622" width="9" style="142" customWidth="1"/>
    <col min="12623" max="12623" width="8.625" style="142" customWidth="1"/>
    <col min="12624" max="12625" width="9" style="142" customWidth="1"/>
    <col min="12626" max="12626" width="8.625" style="142" customWidth="1"/>
    <col min="12627" max="12630" width="9" style="142" customWidth="1"/>
    <col min="12631" max="12632" width="8.625" style="142" customWidth="1"/>
    <col min="12633" max="12633" width="9" style="142" customWidth="1"/>
    <col min="12634" max="12634" width="8.625" style="142" customWidth="1"/>
    <col min="12635" max="12638" width="9" style="142" customWidth="1"/>
    <col min="12639" max="12640" width="8.625" style="142" customWidth="1"/>
    <col min="12641" max="12641" width="9" style="142" customWidth="1"/>
    <col min="12642" max="12642" width="8.625" style="142" customWidth="1"/>
    <col min="12643" max="12646" width="9" style="142" customWidth="1"/>
    <col min="12647" max="12648" width="8.625" style="142" customWidth="1"/>
    <col min="12649" max="12649" width="9" style="142" customWidth="1"/>
    <col min="12650" max="12650" width="8.625" style="142" customWidth="1"/>
    <col min="12651" max="12654" width="9" style="142" customWidth="1"/>
    <col min="12655" max="12656" width="8.625" style="142" customWidth="1"/>
    <col min="12657" max="12657" width="9" style="142" customWidth="1"/>
    <col min="12658" max="12658" width="8.625" style="142" customWidth="1"/>
    <col min="12659" max="12679" width="9" style="142" customWidth="1"/>
    <col min="12680" max="12804" width="9" style="142"/>
    <col min="12805" max="12807" width="9" style="142" customWidth="1"/>
    <col min="12808" max="12808" width="17.5" style="142" customWidth="1"/>
    <col min="12809" max="12810" width="9" style="142" customWidth="1"/>
    <col min="12811" max="12811" width="8.875" style="142" customWidth="1"/>
    <col min="12812" max="12812" width="9" style="142" customWidth="1"/>
    <col min="12813" max="12813" width="10" style="142" customWidth="1"/>
    <col min="12814" max="12814" width="6.125" style="142" customWidth="1"/>
    <col min="12815" max="12815" width="9" style="142" customWidth="1"/>
    <col min="12816" max="12817" width="5.25" style="142" customWidth="1"/>
    <col min="12818" max="12819" width="5.75" style="142" customWidth="1"/>
    <col min="12820" max="12821" width="9" style="142" customWidth="1"/>
    <col min="12822" max="12822" width="10.75" style="142" customWidth="1"/>
    <col min="12823" max="12823" width="5.625" style="142" customWidth="1"/>
    <col min="12824" max="12878" width="9" style="142" customWidth="1"/>
    <col min="12879" max="12879" width="8.625" style="142" customWidth="1"/>
    <col min="12880" max="12881" width="9" style="142" customWidth="1"/>
    <col min="12882" max="12882" width="8.625" style="142" customWidth="1"/>
    <col min="12883" max="12886" width="9" style="142" customWidth="1"/>
    <col min="12887" max="12888" width="8.625" style="142" customWidth="1"/>
    <col min="12889" max="12889" width="9" style="142" customWidth="1"/>
    <col min="12890" max="12890" width="8.625" style="142" customWidth="1"/>
    <col min="12891" max="12894" width="9" style="142" customWidth="1"/>
    <col min="12895" max="12896" width="8.625" style="142" customWidth="1"/>
    <col min="12897" max="12897" width="9" style="142" customWidth="1"/>
    <col min="12898" max="12898" width="8.625" style="142" customWidth="1"/>
    <col min="12899" max="12902" width="9" style="142" customWidth="1"/>
    <col min="12903" max="12904" width="8.625" style="142" customWidth="1"/>
    <col min="12905" max="12905" width="9" style="142" customWidth="1"/>
    <col min="12906" max="12906" width="8.625" style="142" customWidth="1"/>
    <col min="12907" max="12910" width="9" style="142" customWidth="1"/>
    <col min="12911" max="12912" width="8.625" style="142" customWidth="1"/>
    <col min="12913" max="12913" width="9" style="142" customWidth="1"/>
    <col min="12914" max="12914" width="8.625" style="142" customWidth="1"/>
    <col min="12915" max="12935" width="9" style="142" customWidth="1"/>
    <col min="12936" max="13060" width="9" style="142"/>
    <col min="13061" max="13063" width="9" style="142" customWidth="1"/>
    <col min="13064" max="13064" width="17.5" style="142" customWidth="1"/>
    <col min="13065" max="13066" width="9" style="142" customWidth="1"/>
    <col min="13067" max="13067" width="8.875" style="142" customWidth="1"/>
    <col min="13068" max="13068" width="9" style="142" customWidth="1"/>
    <col min="13069" max="13069" width="10" style="142" customWidth="1"/>
    <col min="13070" max="13070" width="6.125" style="142" customWidth="1"/>
    <col min="13071" max="13071" width="9" style="142" customWidth="1"/>
    <col min="13072" max="13073" width="5.25" style="142" customWidth="1"/>
    <col min="13074" max="13075" width="5.75" style="142" customWidth="1"/>
    <col min="13076" max="13077" width="9" style="142" customWidth="1"/>
    <col min="13078" max="13078" width="10.75" style="142" customWidth="1"/>
    <col min="13079" max="13079" width="5.625" style="142" customWidth="1"/>
    <col min="13080" max="13134" width="9" style="142" customWidth="1"/>
    <col min="13135" max="13135" width="8.625" style="142" customWidth="1"/>
    <col min="13136" max="13137" width="9" style="142" customWidth="1"/>
    <col min="13138" max="13138" width="8.625" style="142" customWidth="1"/>
    <col min="13139" max="13142" width="9" style="142" customWidth="1"/>
    <col min="13143" max="13144" width="8.625" style="142" customWidth="1"/>
    <col min="13145" max="13145" width="9" style="142" customWidth="1"/>
    <col min="13146" max="13146" width="8.625" style="142" customWidth="1"/>
    <col min="13147" max="13150" width="9" style="142" customWidth="1"/>
    <col min="13151" max="13152" width="8.625" style="142" customWidth="1"/>
    <col min="13153" max="13153" width="9" style="142" customWidth="1"/>
    <col min="13154" max="13154" width="8.625" style="142" customWidth="1"/>
    <col min="13155" max="13158" width="9" style="142" customWidth="1"/>
    <col min="13159" max="13160" width="8.625" style="142" customWidth="1"/>
    <col min="13161" max="13161" width="9" style="142" customWidth="1"/>
    <col min="13162" max="13162" width="8.625" style="142" customWidth="1"/>
    <col min="13163" max="13166" width="9" style="142" customWidth="1"/>
    <col min="13167" max="13168" width="8.625" style="142" customWidth="1"/>
    <col min="13169" max="13169" width="9" style="142" customWidth="1"/>
    <col min="13170" max="13170" width="8.625" style="142" customWidth="1"/>
    <col min="13171" max="13191" width="9" style="142" customWidth="1"/>
    <col min="13192" max="13316" width="9" style="142"/>
    <col min="13317" max="13319" width="9" style="142" customWidth="1"/>
    <col min="13320" max="13320" width="17.5" style="142" customWidth="1"/>
    <col min="13321" max="13322" width="9" style="142" customWidth="1"/>
    <col min="13323" max="13323" width="8.875" style="142" customWidth="1"/>
    <col min="13324" max="13324" width="9" style="142" customWidth="1"/>
    <col min="13325" max="13325" width="10" style="142" customWidth="1"/>
    <col min="13326" max="13326" width="6.125" style="142" customWidth="1"/>
    <col min="13327" max="13327" width="9" style="142" customWidth="1"/>
    <col min="13328" max="13329" width="5.25" style="142" customWidth="1"/>
    <col min="13330" max="13331" width="5.75" style="142" customWidth="1"/>
    <col min="13332" max="13333" width="9" style="142" customWidth="1"/>
    <col min="13334" max="13334" width="10.75" style="142" customWidth="1"/>
    <col min="13335" max="13335" width="5.625" style="142" customWidth="1"/>
    <col min="13336" max="13390" width="9" style="142" customWidth="1"/>
    <col min="13391" max="13391" width="8.625" style="142" customWidth="1"/>
    <col min="13392" max="13393" width="9" style="142" customWidth="1"/>
    <col min="13394" max="13394" width="8.625" style="142" customWidth="1"/>
    <col min="13395" max="13398" width="9" style="142" customWidth="1"/>
    <col min="13399" max="13400" width="8.625" style="142" customWidth="1"/>
    <col min="13401" max="13401" width="9" style="142" customWidth="1"/>
    <col min="13402" max="13402" width="8.625" style="142" customWidth="1"/>
    <col min="13403" max="13406" width="9" style="142" customWidth="1"/>
    <col min="13407" max="13408" width="8.625" style="142" customWidth="1"/>
    <col min="13409" max="13409" width="9" style="142" customWidth="1"/>
    <col min="13410" max="13410" width="8.625" style="142" customWidth="1"/>
    <col min="13411" max="13414" width="9" style="142" customWidth="1"/>
    <col min="13415" max="13416" width="8.625" style="142" customWidth="1"/>
    <col min="13417" max="13417" width="9" style="142" customWidth="1"/>
    <col min="13418" max="13418" width="8.625" style="142" customWidth="1"/>
    <col min="13419" max="13422" width="9" style="142" customWidth="1"/>
    <col min="13423" max="13424" width="8.625" style="142" customWidth="1"/>
    <col min="13425" max="13425" width="9" style="142" customWidth="1"/>
    <col min="13426" max="13426" width="8.625" style="142" customWidth="1"/>
    <col min="13427" max="13447" width="9" style="142" customWidth="1"/>
    <col min="13448" max="13572" width="9" style="142"/>
    <col min="13573" max="13575" width="9" style="142" customWidth="1"/>
    <col min="13576" max="13576" width="17.5" style="142" customWidth="1"/>
    <col min="13577" max="13578" width="9" style="142" customWidth="1"/>
    <col min="13579" max="13579" width="8.875" style="142" customWidth="1"/>
    <col min="13580" max="13580" width="9" style="142" customWidth="1"/>
    <col min="13581" max="13581" width="10" style="142" customWidth="1"/>
    <col min="13582" max="13582" width="6.125" style="142" customWidth="1"/>
    <col min="13583" max="13583" width="9" style="142" customWidth="1"/>
    <col min="13584" max="13585" width="5.25" style="142" customWidth="1"/>
    <col min="13586" max="13587" width="5.75" style="142" customWidth="1"/>
    <col min="13588" max="13589" width="9" style="142" customWidth="1"/>
    <col min="13590" max="13590" width="10.75" style="142" customWidth="1"/>
    <col min="13591" max="13591" width="5.625" style="142" customWidth="1"/>
    <col min="13592" max="13646" width="9" style="142" customWidth="1"/>
    <col min="13647" max="13647" width="8.625" style="142" customWidth="1"/>
    <col min="13648" max="13649" width="9" style="142" customWidth="1"/>
    <col min="13650" max="13650" width="8.625" style="142" customWidth="1"/>
    <col min="13651" max="13654" width="9" style="142" customWidth="1"/>
    <col min="13655" max="13656" width="8.625" style="142" customWidth="1"/>
    <col min="13657" max="13657" width="9" style="142" customWidth="1"/>
    <col min="13658" max="13658" width="8.625" style="142" customWidth="1"/>
    <col min="13659" max="13662" width="9" style="142" customWidth="1"/>
    <col min="13663" max="13664" width="8.625" style="142" customWidth="1"/>
    <col min="13665" max="13665" width="9" style="142" customWidth="1"/>
    <col min="13666" max="13666" width="8.625" style="142" customWidth="1"/>
    <col min="13667" max="13670" width="9" style="142" customWidth="1"/>
    <col min="13671" max="13672" width="8.625" style="142" customWidth="1"/>
    <col min="13673" max="13673" width="9" style="142" customWidth="1"/>
    <col min="13674" max="13674" width="8.625" style="142" customWidth="1"/>
    <col min="13675" max="13678" width="9" style="142" customWidth="1"/>
    <col min="13679" max="13680" width="8.625" style="142" customWidth="1"/>
    <col min="13681" max="13681" width="9" style="142" customWidth="1"/>
    <col min="13682" max="13682" width="8.625" style="142" customWidth="1"/>
    <col min="13683" max="13703" width="9" style="142" customWidth="1"/>
    <col min="13704" max="13828" width="9" style="142"/>
    <col min="13829" max="13831" width="9" style="142" customWidth="1"/>
    <col min="13832" max="13832" width="17.5" style="142" customWidth="1"/>
    <col min="13833" max="13834" width="9" style="142" customWidth="1"/>
    <col min="13835" max="13835" width="8.875" style="142" customWidth="1"/>
    <col min="13836" max="13836" width="9" style="142" customWidth="1"/>
    <col min="13837" max="13837" width="10" style="142" customWidth="1"/>
    <col min="13838" max="13838" width="6.125" style="142" customWidth="1"/>
    <col min="13839" max="13839" width="9" style="142" customWidth="1"/>
    <col min="13840" max="13841" width="5.25" style="142" customWidth="1"/>
    <col min="13842" max="13843" width="5.75" style="142" customWidth="1"/>
    <col min="13844" max="13845" width="9" style="142" customWidth="1"/>
    <col min="13846" max="13846" width="10.75" style="142" customWidth="1"/>
    <col min="13847" max="13847" width="5.625" style="142" customWidth="1"/>
    <col min="13848" max="13902" width="9" style="142" customWidth="1"/>
    <col min="13903" max="13903" width="8.625" style="142" customWidth="1"/>
    <col min="13904" max="13905" width="9" style="142" customWidth="1"/>
    <col min="13906" max="13906" width="8.625" style="142" customWidth="1"/>
    <col min="13907" max="13910" width="9" style="142" customWidth="1"/>
    <col min="13911" max="13912" width="8.625" style="142" customWidth="1"/>
    <col min="13913" max="13913" width="9" style="142" customWidth="1"/>
    <col min="13914" max="13914" width="8.625" style="142" customWidth="1"/>
    <col min="13915" max="13918" width="9" style="142" customWidth="1"/>
    <col min="13919" max="13920" width="8.625" style="142" customWidth="1"/>
    <col min="13921" max="13921" width="9" style="142" customWidth="1"/>
    <col min="13922" max="13922" width="8.625" style="142" customWidth="1"/>
    <col min="13923" max="13926" width="9" style="142" customWidth="1"/>
    <col min="13927" max="13928" width="8.625" style="142" customWidth="1"/>
    <col min="13929" max="13929" width="9" style="142" customWidth="1"/>
    <col min="13930" max="13930" width="8.625" style="142" customWidth="1"/>
    <col min="13931" max="13934" width="9" style="142" customWidth="1"/>
    <col min="13935" max="13936" width="8.625" style="142" customWidth="1"/>
    <col min="13937" max="13937" width="9" style="142" customWidth="1"/>
    <col min="13938" max="13938" width="8.625" style="142" customWidth="1"/>
    <col min="13939" max="13959" width="9" style="142" customWidth="1"/>
    <col min="13960" max="14084" width="9" style="142"/>
    <col min="14085" max="14087" width="9" style="142" customWidth="1"/>
    <col min="14088" max="14088" width="17.5" style="142" customWidth="1"/>
    <col min="14089" max="14090" width="9" style="142" customWidth="1"/>
    <col min="14091" max="14091" width="8.875" style="142" customWidth="1"/>
    <col min="14092" max="14092" width="9" style="142" customWidth="1"/>
    <col min="14093" max="14093" width="10" style="142" customWidth="1"/>
    <col min="14094" max="14094" width="6.125" style="142" customWidth="1"/>
    <col min="14095" max="14095" width="9" style="142" customWidth="1"/>
    <col min="14096" max="14097" width="5.25" style="142" customWidth="1"/>
    <col min="14098" max="14099" width="5.75" style="142" customWidth="1"/>
    <col min="14100" max="14101" width="9" style="142" customWidth="1"/>
    <col min="14102" max="14102" width="10.75" style="142" customWidth="1"/>
    <col min="14103" max="14103" width="5.625" style="142" customWidth="1"/>
    <col min="14104" max="14158" width="9" style="142" customWidth="1"/>
    <col min="14159" max="14159" width="8.625" style="142" customWidth="1"/>
    <col min="14160" max="14161" width="9" style="142" customWidth="1"/>
    <col min="14162" max="14162" width="8.625" style="142" customWidth="1"/>
    <col min="14163" max="14166" width="9" style="142" customWidth="1"/>
    <col min="14167" max="14168" width="8.625" style="142" customWidth="1"/>
    <col min="14169" max="14169" width="9" style="142" customWidth="1"/>
    <col min="14170" max="14170" width="8.625" style="142" customWidth="1"/>
    <col min="14171" max="14174" width="9" style="142" customWidth="1"/>
    <col min="14175" max="14176" width="8.625" style="142" customWidth="1"/>
    <col min="14177" max="14177" width="9" style="142" customWidth="1"/>
    <col min="14178" max="14178" width="8.625" style="142" customWidth="1"/>
    <col min="14179" max="14182" width="9" style="142" customWidth="1"/>
    <col min="14183" max="14184" width="8.625" style="142" customWidth="1"/>
    <col min="14185" max="14185" width="9" style="142" customWidth="1"/>
    <col min="14186" max="14186" width="8.625" style="142" customWidth="1"/>
    <col min="14187" max="14190" width="9" style="142" customWidth="1"/>
    <col min="14191" max="14192" width="8.625" style="142" customWidth="1"/>
    <col min="14193" max="14193" width="9" style="142" customWidth="1"/>
    <col min="14194" max="14194" width="8.625" style="142" customWidth="1"/>
    <col min="14195" max="14215" width="9" style="142" customWidth="1"/>
    <col min="14216" max="14340" width="9" style="142"/>
    <col min="14341" max="14343" width="9" style="142" customWidth="1"/>
    <col min="14344" max="14344" width="17.5" style="142" customWidth="1"/>
    <col min="14345" max="14346" width="9" style="142" customWidth="1"/>
    <col min="14347" max="14347" width="8.875" style="142" customWidth="1"/>
    <col min="14348" max="14348" width="9" style="142" customWidth="1"/>
    <col min="14349" max="14349" width="10" style="142" customWidth="1"/>
    <col min="14350" max="14350" width="6.125" style="142" customWidth="1"/>
    <col min="14351" max="14351" width="9" style="142" customWidth="1"/>
    <col min="14352" max="14353" width="5.25" style="142" customWidth="1"/>
    <col min="14354" max="14355" width="5.75" style="142" customWidth="1"/>
    <col min="14356" max="14357" width="9" style="142" customWidth="1"/>
    <col min="14358" max="14358" width="10.75" style="142" customWidth="1"/>
    <col min="14359" max="14359" width="5.625" style="142" customWidth="1"/>
    <col min="14360" max="14414" width="9" style="142" customWidth="1"/>
    <col min="14415" max="14415" width="8.625" style="142" customWidth="1"/>
    <col min="14416" max="14417" width="9" style="142" customWidth="1"/>
    <col min="14418" max="14418" width="8.625" style="142" customWidth="1"/>
    <col min="14419" max="14422" width="9" style="142" customWidth="1"/>
    <col min="14423" max="14424" width="8.625" style="142" customWidth="1"/>
    <col min="14425" max="14425" width="9" style="142" customWidth="1"/>
    <col min="14426" max="14426" width="8.625" style="142" customWidth="1"/>
    <col min="14427" max="14430" width="9" style="142" customWidth="1"/>
    <col min="14431" max="14432" width="8.625" style="142" customWidth="1"/>
    <col min="14433" max="14433" width="9" style="142" customWidth="1"/>
    <col min="14434" max="14434" width="8.625" style="142" customWidth="1"/>
    <col min="14435" max="14438" width="9" style="142" customWidth="1"/>
    <col min="14439" max="14440" width="8.625" style="142" customWidth="1"/>
    <col min="14441" max="14441" width="9" style="142" customWidth="1"/>
    <col min="14442" max="14442" width="8.625" style="142" customWidth="1"/>
    <col min="14443" max="14446" width="9" style="142" customWidth="1"/>
    <col min="14447" max="14448" width="8.625" style="142" customWidth="1"/>
    <col min="14449" max="14449" width="9" style="142" customWidth="1"/>
    <col min="14450" max="14450" width="8.625" style="142" customWidth="1"/>
    <col min="14451" max="14471" width="9" style="142" customWidth="1"/>
    <col min="14472" max="14596" width="9" style="142"/>
    <col min="14597" max="14599" width="9" style="142" customWidth="1"/>
    <col min="14600" max="14600" width="17.5" style="142" customWidth="1"/>
    <col min="14601" max="14602" width="9" style="142" customWidth="1"/>
    <col min="14603" max="14603" width="8.875" style="142" customWidth="1"/>
    <col min="14604" max="14604" width="9" style="142" customWidth="1"/>
    <col min="14605" max="14605" width="10" style="142" customWidth="1"/>
    <col min="14606" max="14606" width="6.125" style="142" customWidth="1"/>
    <col min="14607" max="14607" width="9" style="142" customWidth="1"/>
    <col min="14608" max="14609" width="5.25" style="142" customWidth="1"/>
    <col min="14610" max="14611" width="5.75" style="142" customWidth="1"/>
    <col min="14612" max="14613" width="9" style="142" customWidth="1"/>
    <col min="14614" max="14614" width="10.75" style="142" customWidth="1"/>
    <col min="14615" max="14615" width="5.625" style="142" customWidth="1"/>
    <col min="14616" max="14670" width="9" style="142" customWidth="1"/>
    <col min="14671" max="14671" width="8.625" style="142" customWidth="1"/>
    <col min="14672" max="14673" width="9" style="142" customWidth="1"/>
    <col min="14674" max="14674" width="8.625" style="142" customWidth="1"/>
    <col min="14675" max="14678" width="9" style="142" customWidth="1"/>
    <col min="14679" max="14680" width="8.625" style="142" customWidth="1"/>
    <col min="14681" max="14681" width="9" style="142" customWidth="1"/>
    <col min="14682" max="14682" width="8.625" style="142" customWidth="1"/>
    <col min="14683" max="14686" width="9" style="142" customWidth="1"/>
    <col min="14687" max="14688" width="8.625" style="142" customWidth="1"/>
    <col min="14689" max="14689" width="9" style="142" customWidth="1"/>
    <col min="14690" max="14690" width="8.625" style="142" customWidth="1"/>
    <col min="14691" max="14694" width="9" style="142" customWidth="1"/>
    <col min="14695" max="14696" width="8.625" style="142" customWidth="1"/>
    <col min="14697" max="14697" width="9" style="142" customWidth="1"/>
    <col min="14698" max="14698" width="8.625" style="142" customWidth="1"/>
    <col min="14699" max="14702" width="9" style="142" customWidth="1"/>
    <col min="14703" max="14704" width="8.625" style="142" customWidth="1"/>
    <col min="14705" max="14705" width="9" style="142" customWidth="1"/>
    <col min="14706" max="14706" width="8.625" style="142" customWidth="1"/>
    <col min="14707" max="14727" width="9" style="142" customWidth="1"/>
    <col min="14728" max="14852" width="9" style="142"/>
    <col min="14853" max="14855" width="9" style="142" customWidth="1"/>
    <col min="14856" max="14856" width="17.5" style="142" customWidth="1"/>
    <col min="14857" max="14858" width="9" style="142" customWidth="1"/>
    <col min="14859" max="14859" width="8.875" style="142" customWidth="1"/>
    <col min="14860" max="14860" width="9" style="142" customWidth="1"/>
    <col min="14861" max="14861" width="10" style="142" customWidth="1"/>
    <col min="14862" max="14862" width="6.125" style="142" customWidth="1"/>
    <col min="14863" max="14863" width="9" style="142" customWidth="1"/>
    <col min="14864" max="14865" width="5.25" style="142" customWidth="1"/>
    <col min="14866" max="14867" width="5.75" style="142" customWidth="1"/>
    <col min="14868" max="14869" width="9" style="142" customWidth="1"/>
    <col min="14870" max="14870" width="10.75" style="142" customWidth="1"/>
    <col min="14871" max="14871" width="5.625" style="142" customWidth="1"/>
    <col min="14872" max="14926" width="9" style="142" customWidth="1"/>
    <col min="14927" max="14927" width="8.625" style="142" customWidth="1"/>
    <col min="14928" max="14929" width="9" style="142" customWidth="1"/>
    <col min="14930" max="14930" width="8.625" style="142" customWidth="1"/>
    <col min="14931" max="14934" width="9" style="142" customWidth="1"/>
    <col min="14935" max="14936" width="8.625" style="142" customWidth="1"/>
    <col min="14937" max="14937" width="9" style="142" customWidth="1"/>
    <col min="14938" max="14938" width="8.625" style="142" customWidth="1"/>
    <col min="14939" max="14942" width="9" style="142" customWidth="1"/>
    <col min="14943" max="14944" width="8.625" style="142" customWidth="1"/>
    <col min="14945" max="14945" width="9" style="142" customWidth="1"/>
    <col min="14946" max="14946" width="8.625" style="142" customWidth="1"/>
    <col min="14947" max="14950" width="9" style="142" customWidth="1"/>
    <col min="14951" max="14952" width="8.625" style="142" customWidth="1"/>
    <col min="14953" max="14953" width="9" style="142" customWidth="1"/>
    <col min="14954" max="14954" width="8.625" style="142" customWidth="1"/>
    <col min="14955" max="14958" width="9" style="142" customWidth="1"/>
    <col min="14959" max="14960" width="8.625" style="142" customWidth="1"/>
    <col min="14961" max="14961" width="9" style="142" customWidth="1"/>
    <col min="14962" max="14962" width="8.625" style="142" customWidth="1"/>
    <col min="14963" max="14983" width="9" style="142" customWidth="1"/>
    <col min="14984" max="15108" width="9" style="142"/>
    <col min="15109" max="15111" width="9" style="142" customWidth="1"/>
    <col min="15112" max="15112" width="17.5" style="142" customWidth="1"/>
    <col min="15113" max="15114" width="9" style="142" customWidth="1"/>
    <col min="15115" max="15115" width="8.875" style="142" customWidth="1"/>
    <col min="15116" max="15116" width="9" style="142" customWidth="1"/>
    <col min="15117" max="15117" width="10" style="142" customWidth="1"/>
    <col min="15118" max="15118" width="6.125" style="142" customWidth="1"/>
    <col min="15119" max="15119" width="9" style="142" customWidth="1"/>
    <col min="15120" max="15121" width="5.25" style="142" customWidth="1"/>
    <col min="15122" max="15123" width="5.75" style="142" customWidth="1"/>
    <col min="15124" max="15125" width="9" style="142" customWidth="1"/>
    <col min="15126" max="15126" width="10.75" style="142" customWidth="1"/>
    <col min="15127" max="15127" width="5.625" style="142" customWidth="1"/>
    <col min="15128" max="15182" width="9" style="142" customWidth="1"/>
    <col min="15183" max="15183" width="8.625" style="142" customWidth="1"/>
    <col min="15184" max="15185" width="9" style="142" customWidth="1"/>
    <col min="15186" max="15186" width="8.625" style="142" customWidth="1"/>
    <col min="15187" max="15190" width="9" style="142" customWidth="1"/>
    <col min="15191" max="15192" width="8.625" style="142" customWidth="1"/>
    <col min="15193" max="15193" width="9" style="142" customWidth="1"/>
    <col min="15194" max="15194" width="8.625" style="142" customWidth="1"/>
    <col min="15195" max="15198" width="9" style="142" customWidth="1"/>
    <col min="15199" max="15200" width="8.625" style="142" customWidth="1"/>
    <col min="15201" max="15201" width="9" style="142" customWidth="1"/>
    <col min="15202" max="15202" width="8.625" style="142" customWidth="1"/>
    <col min="15203" max="15206" width="9" style="142" customWidth="1"/>
    <col min="15207" max="15208" width="8.625" style="142" customWidth="1"/>
    <col min="15209" max="15209" width="9" style="142" customWidth="1"/>
    <col min="15210" max="15210" width="8.625" style="142" customWidth="1"/>
    <col min="15211" max="15214" width="9" style="142" customWidth="1"/>
    <col min="15215" max="15216" width="8.625" style="142" customWidth="1"/>
    <col min="15217" max="15217" width="9" style="142" customWidth="1"/>
    <col min="15218" max="15218" width="8.625" style="142" customWidth="1"/>
    <col min="15219" max="15239" width="9" style="142" customWidth="1"/>
    <col min="15240" max="15364" width="9" style="142"/>
    <col min="15365" max="15367" width="9" style="142" customWidth="1"/>
    <col min="15368" max="15368" width="17.5" style="142" customWidth="1"/>
    <col min="15369" max="15370" width="9" style="142" customWidth="1"/>
    <col min="15371" max="15371" width="8.875" style="142" customWidth="1"/>
    <col min="15372" max="15372" width="9" style="142" customWidth="1"/>
    <col min="15373" max="15373" width="10" style="142" customWidth="1"/>
    <col min="15374" max="15374" width="6.125" style="142" customWidth="1"/>
    <col min="15375" max="15375" width="9" style="142" customWidth="1"/>
    <col min="15376" max="15377" width="5.25" style="142" customWidth="1"/>
    <col min="15378" max="15379" width="5.75" style="142" customWidth="1"/>
    <col min="15380" max="15381" width="9" style="142" customWidth="1"/>
    <col min="15382" max="15382" width="10.75" style="142" customWidth="1"/>
    <col min="15383" max="15383" width="5.625" style="142" customWidth="1"/>
    <col min="15384" max="15438" width="9" style="142" customWidth="1"/>
    <col min="15439" max="15439" width="8.625" style="142" customWidth="1"/>
    <col min="15440" max="15441" width="9" style="142" customWidth="1"/>
    <col min="15442" max="15442" width="8.625" style="142" customWidth="1"/>
    <col min="15443" max="15446" width="9" style="142" customWidth="1"/>
    <col min="15447" max="15448" width="8.625" style="142" customWidth="1"/>
    <col min="15449" max="15449" width="9" style="142" customWidth="1"/>
    <col min="15450" max="15450" width="8.625" style="142" customWidth="1"/>
    <col min="15451" max="15454" width="9" style="142" customWidth="1"/>
    <col min="15455" max="15456" width="8.625" style="142" customWidth="1"/>
    <col min="15457" max="15457" width="9" style="142" customWidth="1"/>
    <col min="15458" max="15458" width="8.625" style="142" customWidth="1"/>
    <col min="15459" max="15462" width="9" style="142" customWidth="1"/>
    <col min="15463" max="15464" width="8.625" style="142" customWidth="1"/>
    <col min="15465" max="15465" width="9" style="142" customWidth="1"/>
    <col min="15466" max="15466" width="8.625" style="142" customWidth="1"/>
    <col min="15467" max="15470" width="9" style="142" customWidth="1"/>
    <col min="15471" max="15472" width="8.625" style="142" customWidth="1"/>
    <col min="15473" max="15473" width="9" style="142" customWidth="1"/>
    <col min="15474" max="15474" width="8.625" style="142" customWidth="1"/>
    <col min="15475" max="15495" width="9" style="142" customWidth="1"/>
    <col min="15496" max="15620" width="9" style="142"/>
    <col min="15621" max="15623" width="9" style="142" customWidth="1"/>
    <col min="15624" max="15624" width="17.5" style="142" customWidth="1"/>
    <col min="15625" max="15626" width="9" style="142" customWidth="1"/>
    <col min="15627" max="15627" width="8.875" style="142" customWidth="1"/>
    <col min="15628" max="15628" width="9" style="142" customWidth="1"/>
    <col min="15629" max="15629" width="10" style="142" customWidth="1"/>
    <col min="15630" max="15630" width="6.125" style="142" customWidth="1"/>
    <col min="15631" max="15631" width="9" style="142" customWidth="1"/>
    <col min="15632" max="15633" width="5.25" style="142" customWidth="1"/>
    <col min="15634" max="15635" width="5.75" style="142" customWidth="1"/>
    <col min="15636" max="15637" width="9" style="142" customWidth="1"/>
    <col min="15638" max="15638" width="10.75" style="142" customWidth="1"/>
    <col min="15639" max="15639" width="5.625" style="142" customWidth="1"/>
    <col min="15640" max="15694" width="9" style="142" customWidth="1"/>
    <col min="15695" max="15695" width="8.625" style="142" customWidth="1"/>
    <col min="15696" max="15697" width="9" style="142" customWidth="1"/>
    <col min="15698" max="15698" width="8.625" style="142" customWidth="1"/>
    <col min="15699" max="15702" width="9" style="142" customWidth="1"/>
    <col min="15703" max="15704" width="8.625" style="142" customWidth="1"/>
    <col min="15705" max="15705" width="9" style="142" customWidth="1"/>
    <col min="15706" max="15706" width="8.625" style="142" customWidth="1"/>
    <col min="15707" max="15710" width="9" style="142" customWidth="1"/>
    <col min="15711" max="15712" width="8.625" style="142" customWidth="1"/>
    <col min="15713" max="15713" width="9" style="142" customWidth="1"/>
    <col min="15714" max="15714" width="8.625" style="142" customWidth="1"/>
    <col min="15715" max="15718" width="9" style="142" customWidth="1"/>
    <col min="15719" max="15720" width="8.625" style="142" customWidth="1"/>
    <col min="15721" max="15721" width="9" style="142" customWidth="1"/>
    <col min="15722" max="15722" width="8.625" style="142" customWidth="1"/>
    <col min="15723" max="15726" width="9" style="142" customWidth="1"/>
    <col min="15727" max="15728" width="8.625" style="142" customWidth="1"/>
    <col min="15729" max="15729" width="9" style="142" customWidth="1"/>
    <col min="15730" max="15730" width="8.625" style="142" customWidth="1"/>
    <col min="15731" max="15751" width="9" style="142" customWidth="1"/>
    <col min="15752" max="15876" width="9" style="142"/>
    <col min="15877" max="15879" width="9" style="142" customWidth="1"/>
    <col min="15880" max="15880" width="17.5" style="142" customWidth="1"/>
    <col min="15881" max="15882" width="9" style="142" customWidth="1"/>
    <col min="15883" max="15883" width="8.875" style="142" customWidth="1"/>
    <col min="15884" max="15884" width="9" style="142" customWidth="1"/>
    <col min="15885" max="15885" width="10" style="142" customWidth="1"/>
    <col min="15886" max="15886" width="6.125" style="142" customWidth="1"/>
    <col min="15887" max="15887" width="9" style="142" customWidth="1"/>
    <col min="15888" max="15889" width="5.25" style="142" customWidth="1"/>
    <col min="15890" max="15891" width="5.75" style="142" customWidth="1"/>
    <col min="15892" max="15893" width="9" style="142" customWidth="1"/>
    <col min="15894" max="15894" width="10.75" style="142" customWidth="1"/>
    <col min="15895" max="15895" width="5.625" style="142" customWidth="1"/>
    <col min="15896" max="15950" width="9" style="142" customWidth="1"/>
    <col min="15951" max="15951" width="8.625" style="142" customWidth="1"/>
    <col min="15952" max="15953" width="9" style="142" customWidth="1"/>
    <col min="15954" max="15954" width="8.625" style="142" customWidth="1"/>
    <col min="15955" max="15958" width="9" style="142" customWidth="1"/>
    <col min="15959" max="15960" width="8.625" style="142" customWidth="1"/>
    <col min="15961" max="15961" width="9" style="142" customWidth="1"/>
    <col min="15962" max="15962" width="8.625" style="142" customWidth="1"/>
    <col min="15963" max="15966" width="9" style="142" customWidth="1"/>
    <col min="15967" max="15968" width="8.625" style="142" customWidth="1"/>
    <col min="15969" max="15969" width="9" style="142" customWidth="1"/>
    <col min="15970" max="15970" width="8.625" style="142" customWidth="1"/>
    <col min="15971" max="15974" width="9" style="142" customWidth="1"/>
    <col min="15975" max="15976" width="8.625" style="142" customWidth="1"/>
    <col min="15977" max="15977" width="9" style="142" customWidth="1"/>
    <col min="15978" max="15978" width="8.625" style="142" customWidth="1"/>
    <col min="15979" max="15982" width="9" style="142" customWidth="1"/>
    <col min="15983" max="15984" width="8.625" style="142" customWidth="1"/>
    <col min="15985" max="15985" width="9" style="142" customWidth="1"/>
    <col min="15986" max="15986" width="8.625" style="142" customWidth="1"/>
    <col min="15987" max="16007" width="9" style="142" customWidth="1"/>
    <col min="16008" max="16132" width="9" style="142"/>
    <col min="16133" max="16135" width="9" style="142" customWidth="1"/>
    <col min="16136" max="16136" width="17.5" style="142" customWidth="1"/>
    <col min="16137" max="16138" width="9" style="142" customWidth="1"/>
    <col min="16139" max="16139" width="8.875" style="142" customWidth="1"/>
    <col min="16140" max="16140" width="9" style="142" customWidth="1"/>
    <col min="16141" max="16141" width="10" style="142" customWidth="1"/>
    <col min="16142" max="16142" width="6.125" style="142" customWidth="1"/>
    <col min="16143" max="16143" width="9" style="142" customWidth="1"/>
    <col min="16144" max="16145" width="5.25" style="142" customWidth="1"/>
    <col min="16146" max="16147" width="5.75" style="142" customWidth="1"/>
    <col min="16148" max="16149" width="9" style="142" customWidth="1"/>
    <col min="16150" max="16150" width="10.75" style="142" customWidth="1"/>
    <col min="16151" max="16151" width="5.625" style="142" customWidth="1"/>
    <col min="16152" max="16206" width="9" style="142" customWidth="1"/>
    <col min="16207" max="16207" width="8.625" style="142" customWidth="1"/>
    <col min="16208" max="16209" width="9" style="142" customWidth="1"/>
    <col min="16210" max="16210" width="8.625" style="142" customWidth="1"/>
    <col min="16211" max="16214" width="9" style="142" customWidth="1"/>
    <col min="16215" max="16216" width="8.625" style="142" customWidth="1"/>
    <col min="16217" max="16217" width="9" style="142" customWidth="1"/>
    <col min="16218" max="16218" width="8.625" style="142" customWidth="1"/>
    <col min="16219" max="16222" width="9" style="142" customWidth="1"/>
    <col min="16223" max="16224" width="8.625" style="142" customWidth="1"/>
    <col min="16225" max="16225" width="9" style="142" customWidth="1"/>
    <col min="16226" max="16226" width="8.625" style="142" customWidth="1"/>
    <col min="16227" max="16230" width="9" style="142" customWidth="1"/>
    <col min="16231" max="16232" width="8.625" style="142" customWidth="1"/>
    <col min="16233" max="16233" width="9" style="142" customWidth="1"/>
    <col min="16234" max="16234" width="8.625" style="142" customWidth="1"/>
    <col min="16235" max="16238" width="9" style="142" customWidth="1"/>
    <col min="16239" max="16240" width="8.625" style="142" customWidth="1"/>
    <col min="16241" max="16241" width="9" style="142" customWidth="1"/>
    <col min="16242" max="16242" width="8.625" style="142" customWidth="1"/>
    <col min="16243" max="16263" width="9" style="142" customWidth="1"/>
    <col min="16264" max="16384" width="9" style="142"/>
  </cols>
  <sheetData>
    <row r="1" spans="1:166" ht="28.5" customHeight="1" x14ac:dyDescent="0.2">
      <c r="D1" s="376" t="s">
        <v>99</v>
      </c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14"/>
      <c r="BA1" s="314"/>
      <c r="BB1" s="314"/>
      <c r="BC1" s="314"/>
      <c r="BD1" s="314"/>
      <c r="BE1" s="314"/>
      <c r="BF1" s="314"/>
      <c r="BG1" s="314"/>
      <c r="BH1" s="314"/>
      <c r="BI1" s="314"/>
      <c r="BJ1" s="314"/>
      <c r="BK1" s="314"/>
      <c r="BL1" s="314"/>
      <c r="BM1" s="314"/>
      <c r="BN1" s="314"/>
      <c r="BO1" s="314"/>
      <c r="BP1" s="314"/>
      <c r="BQ1" s="314"/>
      <c r="BR1" s="314"/>
      <c r="BS1" s="314"/>
      <c r="BT1" s="314"/>
      <c r="BU1" s="314"/>
      <c r="BV1" s="314"/>
      <c r="BW1" s="314"/>
      <c r="BX1" s="314"/>
      <c r="BY1" s="314"/>
      <c r="BZ1" s="314"/>
      <c r="CA1" s="143"/>
      <c r="CB1" s="143"/>
      <c r="CC1" s="143"/>
      <c r="CD1" s="143"/>
      <c r="ES1" s="295"/>
      <c r="ET1" s="295"/>
      <c r="EU1" s="295"/>
      <c r="EV1" s="295"/>
      <c r="EW1" s="295"/>
      <c r="EX1" s="295"/>
      <c r="EY1" s="295"/>
      <c r="EZ1" s="295"/>
      <c r="FA1" s="295"/>
      <c r="FB1" s="295"/>
      <c r="FC1" s="295"/>
    </row>
    <row r="2" spans="1:166" s="295" customFormat="1" ht="27" customHeight="1" thickBot="1" x14ac:dyDescent="0.25">
      <c r="D2" s="295" t="s">
        <v>100</v>
      </c>
      <c r="E2" s="296"/>
      <c r="F2" s="297"/>
      <c r="G2" s="297"/>
      <c r="H2" s="298"/>
      <c r="I2" s="298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300"/>
      <c r="U2" s="301"/>
      <c r="V2" s="300"/>
      <c r="W2" s="302"/>
      <c r="X2" s="300"/>
      <c r="Y2" s="300"/>
      <c r="Z2" s="300"/>
      <c r="AA2" s="300"/>
      <c r="AB2" s="300"/>
      <c r="AC2" s="300"/>
      <c r="AD2" s="300"/>
      <c r="AE2" s="303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5"/>
      <c r="BL2" s="304"/>
      <c r="BM2" s="304"/>
      <c r="BN2" s="304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Z2" s="304"/>
      <c r="CA2" s="304"/>
      <c r="CB2" s="304"/>
      <c r="CC2" s="304"/>
      <c r="CD2" s="304"/>
    </row>
    <row r="3" spans="1:166" s="152" customFormat="1" ht="14.25" hidden="1" thickBot="1" x14ac:dyDescent="0.2">
      <c r="A3" s="145">
        <v>401</v>
      </c>
      <c r="B3" s="145"/>
      <c r="C3" s="145"/>
      <c r="D3" s="145"/>
      <c r="E3" s="145"/>
      <c r="F3" s="146"/>
      <c r="G3" s="147">
        <v>39172</v>
      </c>
      <c r="H3" s="145"/>
      <c r="I3" s="148"/>
      <c r="J3" s="145"/>
      <c r="K3" s="145"/>
      <c r="L3" s="145"/>
      <c r="M3" s="145"/>
      <c r="N3" s="145"/>
      <c r="O3" s="145"/>
      <c r="P3" s="149"/>
      <c r="Q3" s="149"/>
      <c r="R3" s="149"/>
      <c r="S3" s="145"/>
      <c r="T3" s="148"/>
      <c r="U3" s="150"/>
      <c r="V3" s="148"/>
      <c r="W3" s="151">
        <v>39447</v>
      </c>
      <c r="AE3" s="152">
        <v>40178</v>
      </c>
      <c r="AM3" s="152">
        <v>40543</v>
      </c>
      <c r="AU3" s="152">
        <v>40908</v>
      </c>
      <c r="BC3" s="152">
        <v>41274</v>
      </c>
      <c r="BK3" s="152">
        <v>41639</v>
      </c>
      <c r="BS3" s="152">
        <v>42004</v>
      </c>
      <c r="CA3" s="152">
        <v>42369</v>
      </c>
      <c r="CI3" s="152">
        <v>42735</v>
      </c>
      <c r="CQ3" s="152">
        <v>43100</v>
      </c>
      <c r="CY3" s="152">
        <v>43465</v>
      </c>
      <c r="DG3" s="152">
        <v>43830</v>
      </c>
      <c r="DO3" s="152">
        <v>44196</v>
      </c>
      <c r="DW3" s="152">
        <v>44561</v>
      </c>
      <c r="EE3" s="152">
        <v>44926</v>
      </c>
      <c r="EM3" s="152">
        <v>45291</v>
      </c>
      <c r="EU3" s="152">
        <v>45657</v>
      </c>
      <c r="FC3" s="152">
        <v>46022</v>
      </c>
    </row>
    <row r="4" spans="1:166" s="175" customFormat="1" ht="96" customHeight="1" thickTop="1" x14ac:dyDescent="0.15">
      <c r="A4" s="153"/>
      <c r="B4" s="153"/>
      <c r="C4" s="154"/>
      <c r="D4" s="155" t="s">
        <v>101</v>
      </c>
      <c r="E4" s="155"/>
      <c r="F4" s="155"/>
      <c r="G4" s="155" t="s">
        <v>102</v>
      </c>
      <c r="H4" s="156"/>
      <c r="I4" s="156" t="s">
        <v>103</v>
      </c>
      <c r="J4" s="155" t="s">
        <v>104</v>
      </c>
      <c r="K4" s="155"/>
      <c r="L4" s="157" t="s">
        <v>486</v>
      </c>
      <c r="M4" s="157" t="s">
        <v>105</v>
      </c>
      <c r="N4" s="158" t="s">
        <v>106</v>
      </c>
      <c r="O4" s="158" t="s">
        <v>107</v>
      </c>
      <c r="P4" s="159" t="s">
        <v>485</v>
      </c>
      <c r="Q4" s="159" t="s">
        <v>484</v>
      </c>
      <c r="R4" s="158" t="s">
        <v>108</v>
      </c>
      <c r="S4" s="158" t="s">
        <v>109</v>
      </c>
      <c r="T4" s="160" t="s">
        <v>110</v>
      </c>
      <c r="U4" s="160" t="s">
        <v>111</v>
      </c>
      <c r="V4" s="160" t="s">
        <v>112</v>
      </c>
      <c r="W4" s="161" t="s">
        <v>113</v>
      </c>
      <c r="X4" s="162" t="s">
        <v>114</v>
      </c>
      <c r="Y4" s="162" t="s">
        <v>115</v>
      </c>
      <c r="Z4" s="162" t="s">
        <v>116</v>
      </c>
      <c r="AA4" s="162" t="s">
        <v>117</v>
      </c>
      <c r="AB4" s="162" t="s">
        <v>118</v>
      </c>
      <c r="AC4" s="163" t="s">
        <v>119</v>
      </c>
      <c r="AD4" s="163" t="s">
        <v>120</v>
      </c>
      <c r="AE4" s="164"/>
      <c r="AF4" s="165"/>
      <c r="AG4" s="165"/>
      <c r="AH4" s="165"/>
      <c r="AI4" s="166" t="s">
        <v>121</v>
      </c>
      <c r="AJ4" s="167" t="s">
        <v>122</v>
      </c>
      <c r="AK4" s="168" t="s">
        <v>123</v>
      </c>
      <c r="AL4" s="169" t="s">
        <v>124</v>
      </c>
      <c r="AM4" s="170"/>
      <c r="AN4" s="165"/>
      <c r="AO4" s="165"/>
      <c r="AP4" s="165"/>
      <c r="AQ4" s="166" t="s">
        <v>121</v>
      </c>
      <c r="AR4" s="167" t="s">
        <v>122</v>
      </c>
      <c r="AS4" s="168" t="s">
        <v>123</v>
      </c>
      <c r="AT4" s="169" t="s">
        <v>124</v>
      </c>
      <c r="AU4" s="171"/>
      <c r="AV4" s="165"/>
      <c r="AW4" s="165"/>
      <c r="AX4" s="165"/>
      <c r="AY4" s="166" t="s">
        <v>121</v>
      </c>
      <c r="AZ4" s="167" t="s">
        <v>122</v>
      </c>
      <c r="BA4" s="168" t="s">
        <v>123</v>
      </c>
      <c r="BB4" s="169" t="s">
        <v>124</v>
      </c>
      <c r="BC4" s="171"/>
      <c r="BD4" s="165"/>
      <c r="BE4" s="165"/>
      <c r="BF4" s="165"/>
      <c r="BG4" s="166" t="s">
        <v>121</v>
      </c>
      <c r="BH4" s="167" t="s">
        <v>122</v>
      </c>
      <c r="BI4" s="168" t="s">
        <v>123</v>
      </c>
      <c r="BJ4" s="169" t="s">
        <v>124</v>
      </c>
      <c r="BK4" s="171"/>
      <c r="BL4" s="165"/>
      <c r="BM4" s="165"/>
      <c r="BN4" s="165"/>
      <c r="BO4" s="172" t="s">
        <v>121</v>
      </c>
      <c r="BP4" s="173" t="s">
        <v>122</v>
      </c>
      <c r="BQ4" s="173" t="s">
        <v>123</v>
      </c>
      <c r="BR4" s="174" t="s">
        <v>124</v>
      </c>
      <c r="BS4" s="171"/>
      <c r="BT4" s="165"/>
      <c r="BU4" s="165"/>
      <c r="BV4" s="165"/>
      <c r="BW4" s="172" t="s">
        <v>121</v>
      </c>
      <c r="BX4" s="173" t="s">
        <v>122</v>
      </c>
      <c r="BY4" s="173" t="s">
        <v>123</v>
      </c>
      <c r="BZ4" s="174" t="s">
        <v>124</v>
      </c>
      <c r="CA4" s="171"/>
      <c r="CB4" s="165"/>
      <c r="CC4" s="165"/>
      <c r="CD4" s="165"/>
      <c r="CE4" s="172" t="s">
        <v>121</v>
      </c>
      <c r="CF4" s="173" t="s">
        <v>122</v>
      </c>
      <c r="CG4" s="173" t="s">
        <v>123</v>
      </c>
      <c r="CH4" s="174" t="s">
        <v>124</v>
      </c>
      <c r="CI4" s="171"/>
      <c r="CJ4" s="165"/>
      <c r="CK4" s="165"/>
      <c r="CL4" s="165"/>
      <c r="CM4" s="172" t="s">
        <v>121</v>
      </c>
      <c r="CN4" s="173" t="s">
        <v>122</v>
      </c>
      <c r="CO4" s="173" t="s">
        <v>123</v>
      </c>
      <c r="CP4" s="174" t="s">
        <v>124</v>
      </c>
      <c r="CQ4" s="171"/>
      <c r="CR4" s="165"/>
      <c r="CS4" s="165"/>
      <c r="CT4" s="165"/>
      <c r="CU4" s="172" t="s">
        <v>121</v>
      </c>
      <c r="CV4" s="173" t="s">
        <v>122</v>
      </c>
      <c r="CW4" s="173" t="s">
        <v>123</v>
      </c>
      <c r="CX4" s="174" t="s">
        <v>124</v>
      </c>
      <c r="CY4" s="171"/>
      <c r="CZ4" s="165"/>
      <c r="DA4" s="165"/>
      <c r="DB4" s="165"/>
      <c r="DC4" s="172" t="s">
        <v>121</v>
      </c>
      <c r="DD4" s="173" t="s">
        <v>122</v>
      </c>
      <c r="DE4" s="173" t="s">
        <v>123</v>
      </c>
      <c r="DF4" s="174" t="s">
        <v>124</v>
      </c>
      <c r="DG4" s="171"/>
      <c r="DH4" s="165"/>
      <c r="DI4" s="165"/>
      <c r="DJ4" s="165"/>
      <c r="DK4" s="172" t="s">
        <v>121</v>
      </c>
      <c r="DL4" s="173" t="s">
        <v>122</v>
      </c>
      <c r="DM4" s="173" t="s">
        <v>123</v>
      </c>
      <c r="DN4" s="174" t="s">
        <v>124</v>
      </c>
      <c r="DO4" s="171"/>
      <c r="DP4" s="165"/>
      <c r="DQ4" s="165"/>
      <c r="DR4" s="165"/>
      <c r="DS4" s="172" t="s">
        <v>121</v>
      </c>
      <c r="DT4" s="173" t="s">
        <v>122</v>
      </c>
      <c r="DU4" s="173" t="s">
        <v>123</v>
      </c>
      <c r="DV4" s="174" t="s">
        <v>124</v>
      </c>
      <c r="DW4" s="171"/>
      <c r="DX4" s="165"/>
      <c r="DY4" s="165"/>
      <c r="DZ4" s="165"/>
      <c r="EA4" s="172" t="s">
        <v>121</v>
      </c>
      <c r="EB4" s="173" t="s">
        <v>122</v>
      </c>
      <c r="EC4" s="173" t="s">
        <v>123</v>
      </c>
      <c r="ED4" s="174" t="s">
        <v>124</v>
      </c>
      <c r="EE4" s="171"/>
      <c r="EF4" s="165"/>
      <c r="EG4" s="165"/>
      <c r="EH4" s="165"/>
      <c r="EI4" s="172" t="s">
        <v>121</v>
      </c>
      <c r="EJ4" s="173" t="s">
        <v>122</v>
      </c>
      <c r="EK4" s="173" t="s">
        <v>123</v>
      </c>
      <c r="EL4" s="174" t="s">
        <v>124</v>
      </c>
      <c r="EM4" s="171"/>
      <c r="EN4" s="165"/>
      <c r="EO4" s="165"/>
      <c r="EP4" s="165"/>
      <c r="EQ4" s="172" t="s">
        <v>121</v>
      </c>
      <c r="ER4" s="173" t="s">
        <v>122</v>
      </c>
      <c r="ES4" s="173" t="s">
        <v>123</v>
      </c>
      <c r="ET4" s="174" t="s">
        <v>124</v>
      </c>
      <c r="EU4" s="171"/>
      <c r="EV4" s="165"/>
      <c r="EW4" s="165"/>
      <c r="EX4" s="165"/>
      <c r="EY4" s="172" t="s">
        <v>121</v>
      </c>
      <c r="EZ4" s="173" t="s">
        <v>122</v>
      </c>
      <c r="FA4" s="173" t="s">
        <v>123</v>
      </c>
      <c r="FB4" s="174" t="s">
        <v>124</v>
      </c>
      <c r="FC4" s="171"/>
      <c r="FD4" s="165"/>
      <c r="FE4" s="165"/>
      <c r="FF4" s="165"/>
      <c r="FG4" s="172" t="s">
        <v>121</v>
      </c>
      <c r="FH4" s="173" t="s">
        <v>122</v>
      </c>
      <c r="FI4" s="173" t="s">
        <v>123</v>
      </c>
      <c r="FJ4" s="174" t="s">
        <v>124</v>
      </c>
    </row>
    <row r="5" spans="1:166" s="186" customFormat="1" ht="24" customHeight="1" x14ac:dyDescent="0.15">
      <c r="A5" s="176"/>
      <c r="B5" s="176"/>
      <c r="C5" s="177">
        <v>1</v>
      </c>
      <c r="D5" s="257" t="s">
        <v>474</v>
      </c>
      <c r="E5" s="279"/>
      <c r="F5" s="280"/>
      <c r="G5" s="286">
        <v>45383</v>
      </c>
      <c r="H5" s="258"/>
      <c r="I5" s="258">
        <v>1250000</v>
      </c>
      <c r="J5" s="130" t="str">
        <f>IF(G5="","",(IF(G5&gt;$G$3,"定額","旧定額")))</f>
        <v>定額</v>
      </c>
      <c r="K5" s="281">
        <f>SUMIF($F$47:$F$123,D5,$D$47:$D$123)</f>
        <v>0</v>
      </c>
      <c r="L5" s="178">
        <v>4</v>
      </c>
      <c r="M5" s="178">
        <v>4</v>
      </c>
      <c r="N5" s="130">
        <f>IF(ISERROR(LOOKUP(L5,償却率!$A$2:$A$50,償却率!$B$2:$B$50)),"",(LOOKUP(L5,償却率!$A$2:$A$50,償却率!$B$2:$B$50)))</f>
        <v>0.25</v>
      </c>
      <c r="O5" s="130">
        <f>IF(ISERROR(IF(J5="定額",LOOKUP(M5,新償却率!$A$2:$A$50,新償却率!$B$2:$B$50),LOOKUP(M5,償却率!$A$2:$A$50,償却率!$B$2:$B$50))),"",(IF(J5="定額",LOOKUP(M5,新償却率!$A$2:$A$50,新償却率!$B$2:$B$50),LOOKUP(M5,償却率!$A$2:$A$50,償却率!$B$2:$B$50))))</f>
        <v>0.25</v>
      </c>
      <c r="P5" s="131">
        <f t="shared" ref="P5" si="0">(I5-1)</f>
        <v>1249999</v>
      </c>
      <c r="Q5" s="131">
        <f t="shared" ref="Q5" si="1">IF(J5="旧定額",I5*0.95,I5-1)</f>
        <v>1249999</v>
      </c>
      <c r="R5" s="131">
        <f t="shared" ref="R5" si="2">IF(J5="旧定額",I5*0.9,I5)</f>
        <v>1250000</v>
      </c>
      <c r="S5" s="270">
        <v>80</v>
      </c>
      <c r="T5" s="179">
        <f t="shared" ref="T5" si="3">YEAR(G5)</f>
        <v>2024</v>
      </c>
      <c r="U5" s="179">
        <f t="shared" ref="U5" si="4">MONTH(G5)</f>
        <v>4</v>
      </c>
      <c r="V5" s="179">
        <f t="shared" ref="V5" si="5">DAY(G5)</f>
        <v>1</v>
      </c>
      <c r="W5" s="180">
        <f t="shared" ref="W5" si="6">DATE(T5+L5,U5,V5-1)</f>
        <v>46843</v>
      </c>
      <c r="X5" s="181">
        <f t="shared" ref="X5" si="7">IF(W5&lt;$W$3,Q5,0)</f>
        <v>0</v>
      </c>
      <c r="Y5" s="181">
        <f t="shared" ref="Y5" si="8">R5*(AA5+1)/12*N5+Z5*R5*N5</f>
        <v>26041.666666666668</v>
      </c>
      <c r="Z5" s="182">
        <f t="shared" ref="Z5" si="9">IF($W$3&gt;G5,DATEDIF(G5,$W$3,"Y"),0)</f>
        <v>0</v>
      </c>
      <c r="AA5" s="182">
        <f t="shared" ref="AA5" si="10">IF($W$3&gt;G5,DATEDIF(G5,$W$3,"Ym"),0)</f>
        <v>0</v>
      </c>
      <c r="AB5" s="182">
        <f t="shared" ref="AB5" si="11">IF($W$3&gt;G5,DATEDIF(G5,$W$3,"Yd"),0)</f>
        <v>0</v>
      </c>
      <c r="AC5" s="181">
        <f t="shared" ref="AC5" si="12">IF(AA5+AB5=0,0,(IF(X5=0,((R5*(AA5+1)/12*N5)+(Z5*R5*N5)),(IF(X5&gt;Y5,Y5,X5)))))</f>
        <v>0</v>
      </c>
      <c r="AD5" s="183">
        <f t="shared" ref="AD5" si="13">I5-AC5</f>
        <v>1250000</v>
      </c>
      <c r="AE5" s="184">
        <f>IF(G5&lt;=$AE$3,DATEDIF(G5,$AE$3,"Y"),-DATEDIF($AE$3,G5,"Y"))</f>
        <v>-14</v>
      </c>
      <c r="AF5" s="185">
        <f t="shared" ref="AF5" si="14">IF(AE5&lt;=0,0,IF(AE5=1,ROUNDUP(I5*(13-U5)/12*N5,0),IF(T5-2007+AE5&gt;0,ROUNDUP(R5*N5,1),ROUNDUP(R5*5,1))))</f>
        <v>0</v>
      </c>
      <c r="AG5" s="185">
        <f t="shared" ref="AG5" si="15">IF(T5-2009+AE5&lt;0,0,IF(Q5&lt;=AC5,IF(AC5&lt;P5,IF(AD5&lt;=I5*0.01,AD5-1,ROUNDUP(((I5*0.05)-1)/5,0)),0),0))</f>
        <v>0</v>
      </c>
      <c r="AH5" s="186">
        <f t="shared" ref="AH5" si="16">IF(AC5&gt;Q5,0,IF(AF5+AC5&gt;=Q5,Q5-AC5,AF5))</f>
        <v>0</v>
      </c>
      <c r="AI5" s="187">
        <f t="shared" ref="AI5" si="17">AG5+AH5</f>
        <v>0</v>
      </c>
      <c r="AJ5" s="132">
        <f t="shared" ref="AJ5" si="18">ROUNDUP(AI5*$S5/100,0)</f>
        <v>0</v>
      </c>
      <c r="AK5" s="133">
        <f t="shared" ref="AK5" si="19">AC5+AI5</f>
        <v>0</v>
      </c>
      <c r="AL5" s="134" t="str">
        <f t="shared" ref="AL5" si="20">IF(AD5-AI5=AD5,"",AD5-AI5)</f>
        <v/>
      </c>
      <c r="AM5" s="188">
        <f t="shared" ref="AM5:AM24" si="21">IF($G5&lt;=AM$3,DATEDIF($G5,AM$3,"Y"),-DATEDIF(AM$3,$G5,"Y"))</f>
        <v>-13</v>
      </c>
      <c r="AN5" s="189">
        <f t="shared" ref="AN5" si="22">IF(AM5&lt;=0,0,IF(AM5=1,ROUNDUP($I5*(13-$U5)/12*$O5,0),IF($T5-2009+AM5&gt;0,ROUNDUP($R5*$O5,0),ROUNDUP($R5*$N5,0))))</f>
        <v>0</v>
      </c>
      <c r="AO5" s="185">
        <f t="shared" ref="AO5" si="23">IF($T5-2009+AM5&lt;0,0,IF($Q5&lt;=AK5,IF(AK5&lt;$P5,IF(AL5&lt;=$I5*0.01,AL5-1,ROUNDUP((($I5*0.05)-1)/5,0)),0),0))</f>
        <v>0</v>
      </c>
      <c r="AP5" s="186">
        <f t="shared" ref="AP5" si="24">IF(AK5&gt;$Q5,0,IF(AN5+AK5&gt;=$Q5,$Q5-AK5,AN5))</f>
        <v>0</v>
      </c>
      <c r="AQ5" s="187">
        <f>IF(ISERROR(AO5+AP5)=TRUE,"",AO5+AP5)</f>
        <v>0</v>
      </c>
      <c r="AR5" s="132">
        <f t="shared" ref="AR5" si="25">IF(ISERROR(ROUNDUP(AQ5*$S5/100,0)),"",ROUNDUP(AQ5*$S5/100,0))</f>
        <v>0</v>
      </c>
      <c r="AS5" s="133">
        <f t="shared" ref="AS5" si="26">AK5+AQ5</f>
        <v>0</v>
      </c>
      <c r="AT5" s="135" t="str">
        <f t="shared" ref="AT5" si="27">IF(AM5=1,$AD5-AQ5,IF(ISERROR(AL5-AQ5),"",AL5-AQ5))</f>
        <v/>
      </c>
      <c r="AU5" s="188">
        <f t="shared" ref="AU5:AU24" si="28">IF($G5&lt;=AU$3,DATEDIF($G5,AU$3,"Y"),-DATEDIF(AU$3,$G5,"Y"))</f>
        <v>-12</v>
      </c>
      <c r="AV5" s="185">
        <f t="shared" ref="AV5" si="29">IF(AU5&lt;=0,0,IF(AU5=1,ROUNDUP($I5*(13-$U5)/12*$O5,0),IF($T5-2009+AU5&gt;0,ROUNDUP($R5*$O5,0),ROUNDUP($R5*$N5,0))))</f>
        <v>0</v>
      </c>
      <c r="AW5" s="185">
        <f t="shared" ref="AW5" si="30">IF($T5-2009+AU5&lt;0,0,IF($Q5&lt;=AS5,IF(AS5&lt;$P5,IF(AT5&lt;=$I5*0.01,AT5-1,ROUNDUP((($I5*0.05)-1)/5,0)),0),0))</f>
        <v>0</v>
      </c>
      <c r="AX5" s="186">
        <f t="shared" ref="AX5" si="31">IF(AS5&gt;$Q5,0,IF(AV5+AS5&gt;=$Q5,$Q5-AS5,AV5))</f>
        <v>0</v>
      </c>
      <c r="AY5" s="136">
        <f t="shared" ref="AY5" si="32">IF(ISERROR(AW5+AX5),"",AW5+AX5)</f>
        <v>0</v>
      </c>
      <c r="AZ5" s="137">
        <f>IF(ISERROR(ROUNDUP(AY5*$S5/100,0)),"",ROUNDUP(AY5*$S5/100,0))</f>
        <v>0</v>
      </c>
      <c r="BA5" s="138">
        <f t="shared" ref="BA5" si="33">AS5+AY5</f>
        <v>0</v>
      </c>
      <c r="BB5" s="134" t="str">
        <f t="shared" ref="BB5" si="34">IF(AU5=1,$AD5-AY5,IF(ISERROR(AT5-AY5),"",AT5-AY5))</f>
        <v/>
      </c>
      <c r="BC5" s="190">
        <f t="shared" ref="BC5:BC24" si="35">IF($G5&lt;=BC$3,DATEDIF($G5,BC$3,"Y"),-DATEDIF(BC$3,$G5,"Y"))</f>
        <v>-11</v>
      </c>
      <c r="BD5" s="191">
        <f t="shared" ref="BD5" si="36">IF(BC5&lt;=0,0,IF(BC5=1,ROUNDUP($I5*(13-$U5)/12*$O5,0),IF($T5-2009+BC5&gt;0,ROUNDUP($R5*$O5,0),ROUNDUP($R5*$N5,0))))</f>
        <v>0</v>
      </c>
      <c r="BE5" s="191">
        <f t="shared" ref="BE5" si="37">IF($T5-2009+BC5&lt;0,0,IF($Q5&lt;=BA5,IF(BA5&lt;$P5,IF(BB5&lt;=$I5*0.01,BB5-1,ROUNDUP((($I5*0.05)-1)/5,0)),0),0))</f>
        <v>0</v>
      </c>
      <c r="BF5" s="192">
        <f t="shared" ref="BF5" si="38">IF(BA5&gt;$Q5,0,IF(BD5+BA5&gt;=$Q5,$Q5-BA5,BD5))</f>
        <v>0</v>
      </c>
      <c r="BG5" s="136">
        <f t="shared" ref="BG5" si="39">IF(ISERROR(BE5+BF5),"",BE5+BF5)</f>
        <v>0</v>
      </c>
      <c r="BH5" s="137">
        <f t="shared" ref="BH5" si="40">IF(ISERROR(ROUNDUP(BG5*$S5/100,0)),"",ROUNDUP(BG5*$S5/100,0))</f>
        <v>0</v>
      </c>
      <c r="BI5" s="138">
        <f t="shared" ref="BI5" si="41">BA5+BG5</f>
        <v>0</v>
      </c>
      <c r="BJ5" s="134" t="str">
        <f t="shared" ref="BJ5" si="42">IF(BC5=1,$AD5-BG5,IF(ISERROR(BB5-BG5),"",BB5-BG5))</f>
        <v/>
      </c>
      <c r="BK5" s="190">
        <f t="shared" ref="BK5:BK24" si="43">IF($G5&lt;=BK$3,DATEDIF($G5,BK$3,"Y"),-DATEDIF(BK$3,$G5,"Y"))</f>
        <v>-10</v>
      </c>
      <c r="BL5" s="191">
        <f t="shared" ref="BL5" si="44">IF(BK5&lt;=0,0,IF(BK5=1,ROUNDUP($I5*(13-$U5)/12*$O5,0),IF($T5-2009+BK5&gt;0,ROUNDUP($R5*$O5,0),ROUNDUP($R5*$N5,0))))</f>
        <v>0</v>
      </c>
      <c r="BM5" s="191">
        <f t="shared" ref="BM5" si="45">IF($T5-2009+BK5&lt;0,0,IF($Q5&lt;=BI5,IF(BI5&lt;$P5,IF(BJ5&lt;=$I5*0.01,BJ5-1,ROUNDUP((($I5*0.05)-1)/5,0)),0),0))</f>
        <v>0</v>
      </c>
      <c r="BN5" s="192">
        <f t="shared" ref="BN5" si="46">IF(BI5&gt;$Q5,0,IF(BL5+BI5&gt;=$Q5,$Q5-BI5,BL5))</f>
        <v>0</v>
      </c>
      <c r="BO5" s="136">
        <f t="shared" ref="BO5" si="47">IF(ISERROR(BM5+BN5),"",BM5+BN5)</f>
        <v>0</v>
      </c>
      <c r="BP5" s="137">
        <f t="shared" ref="BP5" si="48">IF(ISERROR(ROUNDUP(BO5*$S5/100,0)),"",ROUNDUP(BO5*$S5/100,0))</f>
        <v>0</v>
      </c>
      <c r="BQ5" s="138">
        <f t="shared" ref="BQ5" si="49">BI5+BO5</f>
        <v>0</v>
      </c>
      <c r="BR5" s="134" t="str">
        <f t="shared" ref="BR5" si="50">IF(BK5=1,$AD5-BO5,IF(ISERROR(BJ5-BO5),"",BJ5-BO5))</f>
        <v/>
      </c>
      <c r="BS5" s="190">
        <f t="shared" ref="BS5:BS24" si="51">IF($G5&lt;=BS$3,DATEDIF($G5,BS$3,"Y"),-DATEDIF(BS$3,$G5,"Y"))</f>
        <v>-9</v>
      </c>
      <c r="BT5" s="191">
        <f t="shared" ref="BT5" si="52">IF(BS5&lt;=0,0,IF(BS5=1,ROUNDUP($I5*(13-$U5)/12*$O5,0),IF($T5-2009+BS5&gt;0,ROUNDUP($R5*$O5,0),ROUNDUP($R5*$N5,0))))</f>
        <v>0</v>
      </c>
      <c r="BU5" s="191">
        <f t="shared" ref="BU5" si="53">IF($T5-2009+BS5&lt;0,0,IF($Q5&lt;=BQ5,IF(BQ5&lt;$P5,IF(BR5&lt;=$I5*0.01,BR5-1,ROUNDUP((($I5*0.05)-1)/5,0)),0),0))</f>
        <v>0</v>
      </c>
      <c r="BV5" s="192">
        <f t="shared" ref="BV5" si="54">IF(BQ5&gt;$Q5,0,IF(BT5+BQ5&gt;=$Q5,$Q5-BQ5,BT5))</f>
        <v>0</v>
      </c>
      <c r="BW5" s="136">
        <f t="shared" ref="BW5" si="55">IF(ISERROR(BU5+BV5),"",BU5+BV5)</f>
        <v>0</v>
      </c>
      <c r="BX5" s="137">
        <f t="shared" ref="BX5" si="56">IF(ISERROR(ROUNDUP(BW5*$S5/100,0)),"",ROUNDUP(BW5*$S5/100,0))</f>
        <v>0</v>
      </c>
      <c r="BY5" s="138">
        <f>BQ5+BW5</f>
        <v>0</v>
      </c>
      <c r="BZ5" s="134" t="str">
        <f t="shared" ref="BZ5" si="57">IF(BS5=1,$AD5-BW5,IF(ISERROR(BR5-BW5),"",BR5-BW5))</f>
        <v/>
      </c>
      <c r="CA5" s="190">
        <f t="shared" ref="CA5:CA24" si="58">IF($G5&lt;=CA$3,DATEDIF($G5,CA$3,"Y"),-DATEDIF(CA$3,$G5,"Y"))</f>
        <v>-8</v>
      </c>
      <c r="CB5" s="191">
        <f t="shared" ref="CB5" si="59">IF(CA5&lt;=0,0,IF(CA5=1,ROUNDUP($I5*(13-$U5)/12*$O5,0),IF($T5-2009+CA5&gt;0,ROUNDUP($R5*$O5,0),ROUNDUP($R5*$N5,0))))</f>
        <v>0</v>
      </c>
      <c r="CC5" s="191">
        <f t="shared" ref="CC5" si="60">IF($T5-2009+CA5&lt;0,0,IF($Q5&lt;=BY5,IF(BY5&lt;$P5,IF(BZ5&lt;=$I5*0.01,BZ5-1,ROUNDUP((($I5*0.05)-1)/5,0)),0),0))</f>
        <v>0</v>
      </c>
      <c r="CD5" s="192">
        <f t="shared" ref="CD5" si="61">IF(BY5&gt;$Q5,0,IF(CB5+BY5&gt;=$Q5,$Q5-BY5,CB5))</f>
        <v>0</v>
      </c>
      <c r="CE5" s="136">
        <f t="shared" ref="CE5" si="62">IF(ISERROR(CC5+CD5),"",CC5+CD5)</f>
        <v>0</v>
      </c>
      <c r="CF5" s="137">
        <f t="shared" ref="CF5" si="63">IF(ISERROR(ROUNDUP(CE5*$S5/100,0)),"",ROUNDUP(CE5*$S5/100,0))</f>
        <v>0</v>
      </c>
      <c r="CG5" s="138">
        <f>BY5+CE5</f>
        <v>0</v>
      </c>
      <c r="CH5" s="134" t="str">
        <f t="shared" ref="CH5" si="64">IF(CA5=1,$AD5-CE5,IF(ISERROR(BZ5-CE5),"",BZ5-CE5))</f>
        <v/>
      </c>
      <c r="CI5" s="190">
        <f t="shared" ref="CI5:CI24" si="65">IF($G5&lt;=CI$3,DATEDIF($G5,CI$3,"Y"),-DATEDIF(CI$3,$G5,"Y"))</f>
        <v>-7</v>
      </c>
      <c r="CJ5" s="191">
        <f t="shared" ref="CJ5" si="66">IF(CI5&lt;=0,0,IF(CI5=1,ROUNDUP($I5*(13-$U5)/12*$O5,0),IF($T5-2009+CI5&gt;0,ROUNDUP($R5*$O5,0),ROUNDUP($R5*$N5,0))))</f>
        <v>0</v>
      </c>
      <c r="CK5" s="191">
        <f t="shared" ref="CK5" si="67">IF($T5-2009+CI5&lt;0,0,IF($Q5&lt;=CG5,IF(CG5&lt;$P5,IF(CH5&lt;=$I5*0.01,CH5-1,ROUNDUP((($I5*0.05)-1)/5,0)),0),0))</f>
        <v>0</v>
      </c>
      <c r="CL5" s="192">
        <f t="shared" ref="CL5" si="68">IF(CG5&gt;$Q5,0,IF(CJ5+CG5&gt;=$Q5,$Q5-CG5,CJ5))</f>
        <v>0</v>
      </c>
      <c r="CM5" s="136">
        <f>IF(ISERROR(CK5+CL5),"",CK5+CL5)</f>
        <v>0</v>
      </c>
      <c r="CN5" s="137">
        <f t="shared" ref="CN5" si="69">IF(ISERROR(ROUNDUP(CM5*$S5/100,0)),"",ROUNDUP(CM5*$S5/100,0))</f>
        <v>0</v>
      </c>
      <c r="CO5" s="138">
        <f>CG5+CM5</f>
        <v>0</v>
      </c>
      <c r="CP5" s="134" t="str">
        <f t="shared" ref="CP5" si="70">IF(CI5=1,$AD5-CM5,IF(ISERROR(CH5-CM5),"",CH5-CM5))</f>
        <v/>
      </c>
      <c r="CQ5" s="190">
        <f>IF($G5&lt;=CQ$3,DATEDIF($G5,CQ$3,"Y"),-DATEDIF(CQ$3,$G5,"Y"))</f>
        <v>-6</v>
      </c>
      <c r="CR5" s="191">
        <f t="shared" ref="CR5" si="71">IF(CQ5&lt;=0,0,IF(CQ5=1,ROUNDUP($I5*(13-$U5)/12*$O5,0),IF($T5-2009+CQ5&gt;0,ROUNDUP($R5*$O5,0),ROUNDUP($R5*$N5,0))))</f>
        <v>0</v>
      </c>
      <c r="CS5" s="191">
        <f t="shared" ref="CS5" si="72">IF($T5-2009+CQ5&lt;0,0,IF($Q5&lt;=CO5,IF(CO5&lt;$P5,IF(CP5&lt;=$I5*0.01,CP5-1,ROUNDUP((($I5*0.05)-1)/5,0)),0),0))</f>
        <v>0</v>
      </c>
      <c r="CT5" s="192">
        <f t="shared" ref="CT5" si="73">IF(CO5&gt;$Q5,0,IF(CR5+CO5&gt;=$Q5,$Q5-CO5,CR5))</f>
        <v>0</v>
      </c>
      <c r="CU5" s="136">
        <f>IF(ISERROR(CS5+CT5),"",CS5+CT5)</f>
        <v>0</v>
      </c>
      <c r="CV5" s="137">
        <f t="shared" ref="CV5" si="74">IF(ISERROR(ROUNDUP(CU5*$S5/100,0)),"",ROUNDUP(CU5*$S5/100,0))</f>
        <v>0</v>
      </c>
      <c r="CW5" s="138">
        <f>CO5+CU5</f>
        <v>0</v>
      </c>
      <c r="CX5" s="134" t="str">
        <f t="shared" ref="CX5" si="75">IF(CQ5=1,$AD5-CU5,IF(ISERROR(CP5-CU5),"",CP5-CU5))</f>
        <v/>
      </c>
      <c r="CY5" s="190">
        <f>IF($G5&lt;=CY$3,DATEDIF($G5,CY$3,"Y"),-DATEDIF(CY$3,$G5,"Y"))</f>
        <v>-5</v>
      </c>
      <c r="CZ5" s="191">
        <f t="shared" ref="CZ5" si="76">IF(CY5&lt;=0,0,IF(CY5=1,ROUNDUP($I5*(13-$U5)/12*$O5,0),IF($T5-2009+CY5&gt;0,ROUNDUP($R5*$O5,0),ROUNDUP($R5*$N5,0))))</f>
        <v>0</v>
      </c>
      <c r="DA5" s="191">
        <f t="shared" ref="DA5" si="77">IF($T5-2009+CY5&lt;0,0,IF($Q5&lt;=CW5,IF(CW5&lt;$P5,IF(CX5&lt;=$I5*0.01,CX5-1,ROUNDUP((($I5*0.05)-1)/5,0)),0),0))</f>
        <v>0</v>
      </c>
      <c r="DB5" s="192">
        <f t="shared" ref="DB5" si="78">IF(CW5&gt;$Q5,0,IF(CZ5+CW5&gt;=$Q5,$Q5-CW5,CZ5))</f>
        <v>0</v>
      </c>
      <c r="DC5" s="136">
        <f>IF(ISERROR(DA5+DB5),"",DA5+DB5)</f>
        <v>0</v>
      </c>
      <c r="DD5" s="137">
        <f t="shared" ref="DD5" si="79">IF(ISERROR(ROUNDUP(DC5*$S5/100,0)),"",ROUNDUP(DC5*$S5/100,0))</f>
        <v>0</v>
      </c>
      <c r="DE5" s="138">
        <f>CW5+DC5</f>
        <v>0</v>
      </c>
      <c r="DF5" s="134" t="str">
        <f>IF(CY5=1,$AD5-DC5,IF(ISERROR(CX5-DC5),"",CX5-DC5))</f>
        <v/>
      </c>
      <c r="DG5" s="190">
        <f>IF($G5&lt;=DG$3,DATEDIF($G5,DG$3,"Y"),-DATEDIF(DG$3,$G5,"Y"))</f>
        <v>-4</v>
      </c>
      <c r="DH5" s="191">
        <f t="shared" ref="DH5" si="80">IF(DG5&lt;=0,0,IF(DG5=1,ROUNDUP($I5*(13-$U5)/12*$O5,0),IF($T5-2009+DG5&gt;0,ROUNDUP($R5*$O5,0),ROUNDUP($R5*$N5,0))))</f>
        <v>0</v>
      </c>
      <c r="DI5" s="191">
        <f t="shared" ref="DI5" si="81">IF($T5-2009+DG5&lt;0,0,IF($Q5&lt;=DE5,IF(DE5&lt;$P5,IF(DF5&lt;=$I5*0.01,DF5-1,ROUNDUP((($I5*0.05)-1)/5,0)),0),0))</f>
        <v>0</v>
      </c>
      <c r="DJ5" s="192">
        <f t="shared" ref="DJ5" si="82">IF(DE5&gt;$Q5,0,IF(DH5+DE5&gt;=$Q5,$Q5-DE5,DH5))</f>
        <v>0</v>
      </c>
      <c r="DK5" s="136">
        <f>IF(ISERROR(DI5+DJ5),"",DI5+DJ5)</f>
        <v>0</v>
      </c>
      <c r="DL5" s="137">
        <f t="shared" ref="DL5" si="83">IF(ISERROR(ROUNDUP(DK5*$S5/100,0)),"",ROUNDUP(DK5*$S5/100,0))</f>
        <v>0</v>
      </c>
      <c r="DM5" s="138">
        <f>CW5+DK5</f>
        <v>0</v>
      </c>
      <c r="DN5" s="134" t="str">
        <f>IF(DG5=1,$AD5-DK5,IF(ISERROR(DF5-DK5),"",DF5-DK5))</f>
        <v/>
      </c>
      <c r="DO5" s="190">
        <f>IF($G5&lt;=DO$3,DATEDIF($G5,DO$3,"Y"),-DATEDIF(DO$3,$G5,"Y"))</f>
        <v>-3</v>
      </c>
      <c r="DP5" s="191">
        <f t="shared" ref="DP5:DP24" si="84">IF(DO5&lt;=0,0,IF(DO5=1,ROUNDUP($I5*(13-$U5)/12*$O5,0),IF($T5-2009+DO5&gt;0,ROUNDUP($R5*$O5,0),ROUNDUP($R5*$N5,0))))</f>
        <v>0</v>
      </c>
      <c r="DQ5" s="191">
        <f t="shared" ref="DQ5:DQ24" si="85">IF($T5-2009+DO5&lt;0,0,IF($Q5&lt;=DM5,IF(DM5&lt;$P5,IF(DN5&lt;=$I5*0.01,DN5-1,ROUNDUP((($I5*0.05)-1)/5,0)),0),0))</f>
        <v>0</v>
      </c>
      <c r="DR5" s="192">
        <f>IF(DM5&gt;$Q5,0,IF(DP5+DM5&gt;=$Q5,$Q5-DM5,DP5))</f>
        <v>0</v>
      </c>
      <c r="DS5" s="136">
        <f>IF(ISERROR(DQ5+DR5),"",DQ5+DR5)</f>
        <v>0</v>
      </c>
      <c r="DT5" s="137">
        <f>IF(ISERROR(ROUNDUP(DS5*$S5/100,0)),"",ROUNDUP(DS5*$S5/100,0))</f>
        <v>0</v>
      </c>
      <c r="DU5" s="138">
        <f>DM5+DS5</f>
        <v>0</v>
      </c>
      <c r="DV5" s="134" t="str">
        <f>IF(DO5=1,$AD5-DS5,IF(ISERROR(DN5-DS5),"",DN5-DS5))</f>
        <v/>
      </c>
      <c r="DW5" s="190">
        <f>IF($G5&lt;=DW$3,DATEDIF($G5,DW$3,"Y"),-DATEDIF(DW$3,$G5,"Y"))</f>
        <v>-2</v>
      </c>
      <c r="DX5" s="191">
        <f>IF(DW5&lt;=0,0,IF(DW5=1,ROUNDUP($I5*(13-$U5)/12*$O5,0),IF($T5-2009+DW5&gt;0,ROUNDUP($R5*$O5,0),ROUNDUP($R5*$N5,0))))</f>
        <v>0</v>
      </c>
      <c r="DY5" s="191">
        <f>IF($T5-2009+DW5&lt;0,0,IF($Q5&lt;=DU5,IF(DU5&lt;$P5,IF(DV5&lt;=$I5*0.01,DV5-1,ROUNDUP((($I5*0.05)-1)/5,0)),0),0))</f>
        <v>0</v>
      </c>
      <c r="DZ5" s="192">
        <f>IF(DU5&gt;$Q5,0,IF(DX5+DU5&gt;=$Q5,$Q5-DU5,DX5))</f>
        <v>0</v>
      </c>
      <c r="EA5" s="136">
        <f t="shared" ref="EA5" si="86">IF(ISERROR(DY5+DZ5),"",DY5+DZ5)</f>
        <v>0</v>
      </c>
      <c r="EB5" s="137">
        <f>IF(ISERROR(ROUNDUP(EA5*$S5/100,0)),"",ROUNDUP(EA5*$S5/100,0))</f>
        <v>0</v>
      </c>
      <c r="EC5" s="138">
        <f>DU5+EA5</f>
        <v>0</v>
      </c>
      <c r="ED5" s="134" t="str">
        <f t="shared" ref="ED5:ED6" si="87">IF(DW5=1,$AD5-EA5,IF(ISERROR(DV5-EA5),"",DV5-EA5))</f>
        <v/>
      </c>
      <c r="EE5" s="190">
        <f>IF($G5&lt;=EE$3,DATEDIF($G5,EE$3,"Y"),-DATEDIF(EE$3,$G5,"Y"))</f>
        <v>-1</v>
      </c>
      <c r="EF5" s="191">
        <f>IF(EE5&lt;=0,0,IF(EE5=1,ROUNDUP($I5*(13-$U5)/12*$O5,0),IF($T5-2009+EE5&gt;0,ROUNDUP($R5*$O5,0),ROUNDUP($R5*$N5,0))))</f>
        <v>0</v>
      </c>
      <c r="EG5" s="191">
        <f>IF($T5-2009+EE5&lt;0,0,IF($Q5&lt;=EC5,IF(EC5&lt;$P5,IF(ED5&lt;=$I5*0.01,ED5-1,ROUNDUP((($I5*0.05)-1)/5,0)),0),0))</f>
        <v>0</v>
      </c>
      <c r="EH5" s="192">
        <f>IF(EC5&gt;$Q5,0,IF(EF5+EC5&gt;=$Q5,$Q5-EC5,EF5))</f>
        <v>0</v>
      </c>
      <c r="EI5" s="136">
        <f>IF(ISERROR(EG5+EH5),"",EG5+EH5)</f>
        <v>0</v>
      </c>
      <c r="EJ5" s="137">
        <f>IF(ISERROR(ROUNDUP(EI5*$S5/100,0)),"",ROUNDUP(EI5*$S5/100,0))</f>
        <v>0</v>
      </c>
      <c r="EK5" s="138">
        <f>EC5+EI5</f>
        <v>0</v>
      </c>
      <c r="EL5" s="134" t="str">
        <f>IF(EE5=1,$AD5-EI5,IF(ISERROR(ED5-EI5),"",ED5-EI5))</f>
        <v/>
      </c>
      <c r="EM5" s="190">
        <f>IF($G5&lt;=EM$3,DATEDIF($G5,EM$3,"Y"),-DATEDIF(EM$3,$G5,"Y"))</f>
        <v>0</v>
      </c>
      <c r="EN5" s="191">
        <f>IF(EM5&lt;=0,0,IF(EM5=1,ROUNDUP($I5*(13-$U5)/12*$O5,0),IF($T5-2009+EM5&gt;0,ROUNDUP($R5*$O5,0),ROUNDUP($R5*$N5,0))))</f>
        <v>0</v>
      </c>
      <c r="EO5" s="191">
        <f>IF($T5-2009+EM5&lt;0,0,IF($Q5&lt;=EK5,IF(EK5&lt;$P5,IF(EL5&lt;=$I5*0.01,EL5-1,ROUNDUP((($I5*0.05)-1)/5,0)),0),0))</f>
        <v>0</v>
      </c>
      <c r="EP5" s="192">
        <f>IF(EK5&gt;$Q5,0,IF(EN5+EK5&gt;=$Q5,$Q5-EK5,EN5))</f>
        <v>0</v>
      </c>
      <c r="EQ5" s="136">
        <f>IF(ISERROR(EO5+EP5),"",EO5+EP5)</f>
        <v>0</v>
      </c>
      <c r="ER5" s="137">
        <f>IF(ISERROR(ROUNDUP(EQ5*$S5/100,0)),"",ROUNDUP(EQ5*$S5/100,0))</f>
        <v>0</v>
      </c>
      <c r="ES5" s="138">
        <f>EK5+EQ5</f>
        <v>0</v>
      </c>
      <c r="ET5" s="134" t="str">
        <f>IF(EM5=1,$AD5-EQ5,IF(ISERROR(EL5-EQ5),"",EL5-EQ5))</f>
        <v/>
      </c>
      <c r="EU5" s="190">
        <f>IF($G5&lt;=EU$3,DATEDIF($G5,EU$3,"Y"),-DATEDIF(EU$3,$G5,"Y"))</f>
        <v>0</v>
      </c>
      <c r="EV5" s="191">
        <f>IF(EU5&lt;=0,0,IF(EU5=1,ROUNDUP($I5*(13-$U5)/12*$O5,0),IF($T5-2009+EU5&gt;0,ROUNDUP($R5*$O5,0),ROUNDUP($R5*$N5,0))))</f>
        <v>0</v>
      </c>
      <c r="EW5" s="191">
        <f>IF($T5-2009+EU5&lt;0,0,IF($Q5&lt;=ES5,IF(ES5&lt;$P5,IF(ET5&lt;=$I5*0.01,ET5-1,ROUNDUP((($I5*0.05)-1)/5,0)),0),0))</f>
        <v>0</v>
      </c>
      <c r="EX5" s="192">
        <f>IF(ES5&gt;$Q5,0,IF(EV5+ES5&gt;=$Q5,$Q5-ES5,EV5))</f>
        <v>0</v>
      </c>
      <c r="EY5" s="136">
        <f>IF(ISERROR(EW5+EX5),"",EW5+EX5)</f>
        <v>0</v>
      </c>
      <c r="EZ5" s="137">
        <f>IF(ISERROR(ROUNDUP(EY5*$S5/100,0)),"",ROUNDUP(EY5*$S5/100,0))</f>
        <v>0</v>
      </c>
      <c r="FA5" s="138">
        <f>ES5+EY5</f>
        <v>0</v>
      </c>
      <c r="FB5" s="134" t="str">
        <f>IF(EU5=1,$AD5-EY5,IF(ISERROR(ET5-EY5),"",ET5-EY5))</f>
        <v/>
      </c>
      <c r="FC5" s="190">
        <f>IF($G5&lt;=FC$3,DATEDIF($G5,FC$3,"Y"),-DATEDIF(FC$3,$G5,"Y"))</f>
        <v>1</v>
      </c>
      <c r="FD5" s="191">
        <f>IF(FC5&lt;=0,0,IF(FC5=1,ROUNDUP($I5*(13-$U5)/12*$O5,0),IF($T5-2009+FC5&gt;0,ROUNDUP($R5*$O5,0),ROUNDUP($R5*$N5,0))))</f>
        <v>234375</v>
      </c>
      <c r="FE5" s="191">
        <f>IF($T5-2009+FC5&lt;0,0,IF($Q5&lt;=FA5,IF(FA5&lt;$P5,IF(FB5&lt;=$I5*0.01,FB5-1,ROUNDUP((($I5*0.05)-1)/5,0)),0),0))</f>
        <v>0</v>
      </c>
      <c r="FF5" s="192">
        <f>IF(FA5&gt;$Q5,0,IF(FD5+FA5&gt;=$Q5,$Q5-FA5,FD5))</f>
        <v>234375</v>
      </c>
      <c r="FG5" s="136">
        <f>IF(ISERROR(FE5+FF5),"",FE5+FF5)</f>
        <v>234375</v>
      </c>
      <c r="FH5" s="137">
        <f>IF(ISERROR(ROUNDUP(FG5*$S5/100,0)),"",ROUNDUP(FG5*$S5/100,0))</f>
        <v>187500</v>
      </c>
      <c r="FI5" s="138">
        <f>FA5+FG5</f>
        <v>234375</v>
      </c>
      <c r="FJ5" s="134">
        <f>IF(FC5=1,$AD5-FG5,IF(ISERROR(FB5-FG5),"",IF((FB5-FG5)&lt;=0,1,FB5-FG5)))</f>
        <v>1015625</v>
      </c>
    </row>
    <row r="6" spans="1:166" ht="24" customHeight="1" x14ac:dyDescent="0.15">
      <c r="A6" s="193"/>
      <c r="B6" s="193"/>
      <c r="C6" s="194">
        <v>2</v>
      </c>
      <c r="D6" s="53"/>
      <c r="E6" s="37"/>
      <c r="F6" s="38"/>
      <c r="G6" s="285"/>
      <c r="H6" s="54"/>
      <c r="I6" s="54"/>
      <c r="J6" s="55" t="str">
        <f>IF(G6="","",(IF(G6&gt;$G$3,"定額","旧定額")))</f>
        <v/>
      </c>
      <c r="K6" s="139">
        <f t="shared" ref="K6:K14" si="88">SUMIF($F$47:$F$123,D6,$D$47:$D$123)</f>
        <v>0</v>
      </c>
      <c r="L6" s="56"/>
      <c r="M6" s="56">
        <f>L6</f>
        <v>0</v>
      </c>
      <c r="N6" s="55" t="str">
        <f>IF(ISERROR(LOOKUP(L6,償却率!$A$2:$A$50,償却率!$B$2:$B$50)),"",(LOOKUP(L6,償却率!$A$2:$A$50,償却率!$B$2:$B$50)))</f>
        <v/>
      </c>
      <c r="O6" s="55" t="str">
        <f>IF(ISERROR(IF(J6="定額",LOOKUP(M6,新償却率!$A$2:$A$50,新償却率!$B$2:$B$50),LOOKUP(M6,償却率!$A$2:$A$50,償却率!$B$2:$B$50))),"",(IF(J6="定額",LOOKUP(M6,新償却率!$A$2:$A$50,新償却率!$B$2:$B$50),LOOKUP(M6,償却率!$A$2:$A$50,償却率!$B$2:$B$50))))</f>
        <v/>
      </c>
      <c r="P6" s="115">
        <f t="shared" ref="P6:P24" si="89">(I6-1)</f>
        <v>-1</v>
      </c>
      <c r="Q6" s="115">
        <f t="shared" ref="Q6:Q24" si="90">IF(J6="旧定額",I6*0.95,I6-1)</f>
        <v>-1</v>
      </c>
      <c r="R6" s="115">
        <f t="shared" ref="R6:R24" si="91">IF(J6="旧定額",I6*0.9,I6)</f>
        <v>0</v>
      </c>
      <c r="S6" s="56"/>
      <c r="T6" s="195">
        <f t="shared" ref="T6:T24" si="92">YEAR(G6)</f>
        <v>1900</v>
      </c>
      <c r="U6" s="195">
        <f t="shared" ref="U6:U24" si="93">MONTH(G6)</f>
        <v>1</v>
      </c>
      <c r="V6" s="195">
        <f t="shared" ref="V6:V24" si="94">DAY(G6)</f>
        <v>0</v>
      </c>
      <c r="W6" s="196" t="e">
        <f t="shared" ref="W6:W24" si="95">DATE(T6+L6,U6,V6-1)</f>
        <v>#NUM!</v>
      </c>
      <c r="X6" s="197" t="e">
        <f t="shared" ref="X6:X24" si="96">IF(W6&lt;$W$3,Q6,0)</f>
        <v>#NUM!</v>
      </c>
      <c r="Y6" s="197" t="e">
        <f t="shared" ref="Y6:Y24" si="97">R6*(AA6+1)/12*N6+Z6*R6*N6</f>
        <v>#VALUE!</v>
      </c>
      <c r="Z6" s="198">
        <f t="shared" ref="Z6:Z24" si="98">IF($W$3&gt;G6,DATEDIF(G6,$W$3,"Y"),0)</f>
        <v>107</v>
      </c>
      <c r="AA6" s="198">
        <f t="shared" ref="AA6:AA24" si="99">IF($W$3&gt;G6,DATEDIF(G6,$W$3,"Ym"),0)</f>
        <v>11</v>
      </c>
      <c r="AB6" s="198">
        <f t="shared" ref="AB6:AB24" si="100">IF($W$3&gt;G6,DATEDIF(G6,$W$3,"Yd"),0)</f>
        <v>366</v>
      </c>
      <c r="AC6" s="199" t="e">
        <f t="shared" ref="AC6:AC24" si="101">IF(AA6+AB6=0,0,(IF(X6=0,((R6*(AA6+1)/12*N6)+(Z6*R6*N6)),(IF(X6&gt;Y6,Y6,X6)))))</f>
        <v>#NUM!</v>
      </c>
      <c r="AD6" s="106" t="e">
        <f t="shared" ref="AD6:AD23" si="102">I6-AC6</f>
        <v>#NUM!</v>
      </c>
      <c r="AE6" s="200">
        <f>IF(G6&lt;=$AE$3,DATEDIF(G6,$AE$3,"Y"),-DATEDIF($AE$3,G6,"Y"))</f>
        <v>109</v>
      </c>
      <c r="AF6" s="201" t="e">
        <f t="shared" ref="AF6:AF24" si="103">IF(AE6&lt;=0,0,IF(AE6=1,ROUNDUP(I6*(13-U6)/12*N6,0),IF(T6-2007+AE6&gt;0,ROUNDUP(R6*N6,1),ROUNDUP(R6*5,1))))</f>
        <v>#VALUE!</v>
      </c>
      <c r="AG6" s="201" t="e">
        <f t="shared" ref="AG6:AG24" si="104">IF(T6-2009+AE6&lt;0,0,IF(Q6&lt;=AC6,IF(AC6&lt;P6,IF(AD6&lt;=I6*0.01,AD6-1,ROUNDUP(((I6*0.05)-1)/5,0)),0),0))</f>
        <v>#NUM!</v>
      </c>
      <c r="AH6" s="142" t="e">
        <f t="shared" ref="AH6:AH24" si="105">IF(AC6&gt;Q6,0,IF(AF6+AC6&gt;=Q6,Q6-AC6,AF6))</f>
        <v>#NUM!</v>
      </c>
      <c r="AI6" s="202" t="e">
        <f t="shared" ref="AI6:AI24" si="106">AG6+AH6</f>
        <v>#NUM!</v>
      </c>
      <c r="AJ6" s="39" t="e">
        <f t="shared" ref="AJ6:AJ24" si="107">ROUNDUP(AI6*$S6/100,0)</f>
        <v>#NUM!</v>
      </c>
      <c r="AK6" s="40" t="e">
        <f t="shared" ref="AK6:AK24" si="108">AC6+AI6</f>
        <v>#NUM!</v>
      </c>
      <c r="AL6" s="41" t="e">
        <f t="shared" ref="AL6:AL24" si="109">IF(AD6-AI6=AD6,"",AD6-AI6)</f>
        <v>#NUM!</v>
      </c>
      <c r="AM6" s="203">
        <f t="shared" si="21"/>
        <v>110</v>
      </c>
      <c r="AN6" s="204" t="e">
        <f t="shared" ref="AN6:AN12" si="110">IF(AM6&lt;=0,0,IF(AM6=1,ROUNDUP($I6*(13-$U6)/12*$O6,0),IF($T6-2009+AM6&gt;0,ROUNDUP($R6*$O6,0),ROUNDUP($R6*$N6,0))))</f>
        <v>#VALUE!</v>
      </c>
      <c r="AO6" s="201" t="e">
        <f t="shared" ref="AO6:AO24" si="111">IF($T6-2009+AM6&lt;0,0,IF($Q6&lt;=AK6,IF(AK6&lt;$P6,IF(AL6&lt;=$I6*0.01,AL6-1,ROUNDUP((($I6*0.05)-1)/5,0)),0),0))</f>
        <v>#NUM!</v>
      </c>
      <c r="AP6" s="142" t="e">
        <f t="shared" ref="AP6:AP24" si="112">IF(AK6&gt;$Q6,0,IF(AN6+AK6&gt;=$Q6,$Q6-AK6,AN6))</f>
        <v>#NUM!</v>
      </c>
      <c r="AQ6" s="202" t="str">
        <f>IF(ISERROR(AO6+AP6)=TRUE,"",AO6+AP6)</f>
        <v/>
      </c>
      <c r="AR6" s="39" t="str">
        <f t="shared" ref="AR6:AR24" si="113">IF(ISERROR(ROUNDUP(AQ6*$S6/100,0)),"",ROUNDUP(AQ6*$S6/100,0))</f>
        <v/>
      </c>
      <c r="AS6" s="40" t="e">
        <f t="shared" ref="AS6:AS24" si="114">AK6+AQ6</f>
        <v>#NUM!</v>
      </c>
      <c r="AT6" s="42" t="str">
        <f t="shared" ref="AT6:AT24" si="115">IF(AM6=1,$AD6-AQ6,IF(ISERROR(AL6-AQ6),"",AL6-AQ6))</f>
        <v/>
      </c>
      <c r="AU6" s="203">
        <f t="shared" si="28"/>
        <v>111</v>
      </c>
      <c r="AV6" s="201" t="e">
        <f t="shared" ref="AV6:AV11" si="116">IF(AU6&lt;=0,0,IF(AU6=1,ROUNDUP($I6*(13-$U6)/12*$O6,0),IF($T6-2009+AU6&gt;0,ROUNDUP($R6*$O6,0),ROUNDUP($R6*$N6,0))))</f>
        <v>#VALUE!</v>
      </c>
      <c r="AW6" s="201" t="e">
        <f t="shared" ref="AW6:AW24" si="117">IF($T6-2009+AU6&lt;0,0,IF($Q6&lt;=AS6,IF(AS6&lt;$P6,IF(AT6&lt;=$I6*0.01,AT6-1,ROUNDUP((($I6*0.05)-1)/5,0)),0),0))</f>
        <v>#NUM!</v>
      </c>
      <c r="AX6" s="142" t="e">
        <f t="shared" ref="AX6:AX24" si="118">IF(AS6&gt;$Q6,0,IF(AV6+AS6&gt;=$Q6,$Q6-AS6,AV6))</f>
        <v>#NUM!</v>
      </c>
      <c r="AY6" s="43" t="str">
        <f t="shared" ref="AY6:AY24" si="119">IF(ISERROR(AW6+AX6),"",AW6+AX6)</f>
        <v/>
      </c>
      <c r="AZ6" s="44" t="str">
        <f>IF(ISERROR(ROUNDUP(AY6*$S6/100,0)),"",ROUNDUP(AY6*$S6/100,0))</f>
        <v/>
      </c>
      <c r="BA6" s="45" t="e">
        <f t="shared" ref="BA6:BA24" si="120">AS6+AY6</f>
        <v>#NUM!</v>
      </c>
      <c r="BB6" s="41" t="str">
        <f t="shared" ref="BB6:BB14" si="121">IF(AU6=1,$AD6-AY6,IF(ISERROR(AT6-AY6),"",AT6-AY6))</f>
        <v/>
      </c>
      <c r="BC6" s="205">
        <f t="shared" si="35"/>
        <v>112</v>
      </c>
      <c r="BD6" s="206" t="e">
        <f t="shared" ref="BD6:BD24" si="122">IF(BC6&lt;=0,0,IF(BC6=1,ROUNDUP($I6*(13-$U6)/12*$O6,0),IF($T6-2009+BC6&gt;0,ROUNDUP($R6*$O6,0),ROUNDUP($R6*$N6,0))))</f>
        <v>#VALUE!</v>
      </c>
      <c r="BE6" s="206" t="e">
        <f t="shared" ref="BE6:BE24" si="123">IF($T6-2009+BC6&lt;0,0,IF($Q6&lt;=BA6,IF(BA6&lt;$P6,IF(BB6&lt;=$I6*0.01,BB6-1,ROUNDUP((($I6*0.05)-1)/5,0)),0),0))</f>
        <v>#NUM!</v>
      </c>
      <c r="BF6" s="144" t="e">
        <f t="shared" ref="BF6:BF24" si="124">IF(BA6&gt;$Q6,0,IF(BD6+BA6&gt;=$Q6,$Q6-BA6,BD6))</f>
        <v>#NUM!</v>
      </c>
      <c r="BG6" s="43" t="str">
        <f t="shared" ref="BG6:BG24" si="125">IF(ISERROR(BE6+BF6),"",BE6+BF6)</f>
        <v/>
      </c>
      <c r="BH6" s="44" t="str">
        <f t="shared" ref="BH6:BH24" si="126">IF(ISERROR(ROUNDUP(BG6*$S6/100,0)),"",ROUNDUP(BG6*$S6/100,0))</f>
        <v/>
      </c>
      <c r="BI6" s="45" t="e">
        <f t="shared" ref="BI6:BI24" si="127">BA6+BG6</f>
        <v>#NUM!</v>
      </c>
      <c r="BJ6" s="41" t="str">
        <f t="shared" ref="BJ6:BJ14" si="128">IF(BC6=1,$AD6-BG6,IF(ISERROR(BB6-BG6),"",BB6-BG6))</f>
        <v/>
      </c>
      <c r="BK6" s="205">
        <f t="shared" si="43"/>
        <v>113</v>
      </c>
      <c r="BL6" s="206" t="e">
        <f t="shared" ref="BL6:BL24" si="129">IF(BK6&lt;=0,0,IF(BK6=1,ROUNDUP($I6*(13-$U6)/12*$O6,0),IF($T6-2009+BK6&gt;0,ROUNDUP($R6*$O6,0),ROUNDUP($R6*$N6,0))))</f>
        <v>#VALUE!</v>
      </c>
      <c r="BM6" s="206" t="e">
        <f t="shared" ref="BM6:BM24" si="130">IF($T6-2009+BK6&lt;0,0,IF($Q6&lt;=BI6,IF(BI6&lt;$P6,IF(BJ6&lt;=$I6*0.01,BJ6-1,ROUNDUP((($I6*0.05)-1)/5,0)),0),0))</f>
        <v>#NUM!</v>
      </c>
      <c r="BN6" s="144" t="e">
        <f t="shared" ref="BN6:BN24" si="131">IF(BI6&gt;$Q6,0,IF(BL6+BI6&gt;=$Q6,$Q6-BI6,BL6))</f>
        <v>#NUM!</v>
      </c>
      <c r="BO6" s="43" t="str">
        <f t="shared" ref="BO6:BO24" si="132">IF(ISERROR(BM6+BN6),"",BM6+BN6)</f>
        <v/>
      </c>
      <c r="BP6" s="44" t="str">
        <f t="shared" ref="BP6:BP24" si="133">IF(ISERROR(ROUNDUP(BO6*$S6/100,0)),"",ROUNDUP(BO6*$S6/100,0))</f>
        <v/>
      </c>
      <c r="BQ6" s="45" t="e">
        <f>BI6+BO6</f>
        <v>#NUM!</v>
      </c>
      <c r="BR6" s="41" t="str">
        <f t="shared" ref="BR6:BR24" si="134">IF(BK6=1,$AD6-BO6,IF(ISERROR(BJ6-BO6),"",BJ6-BO6))</f>
        <v/>
      </c>
      <c r="BS6" s="205">
        <f t="shared" si="51"/>
        <v>114</v>
      </c>
      <c r="BT6" s="206" t="e">
        <f t="shared" ref="BT6:BT24" si="135">IF(BS6&lt;=0,0,IF(BS6=1,ROUNDUP($I6*(13-$U6)/12*$O6,0),IF($T6-2009+BS6&gt;0,ROUNDUP($R6*$O6,0),ROUNDUP($R6*$N6,0))))</f>
        <v>#VALUE!</v>
      </c>
      <c r="BU6" s="206" t="e">
        <f t="shared" ref="BU6:BU24" si="136">IF($T6-2009+BS6&lt;0,0,IF($Q6&lt;=BQ6,IF(BQ6&lt;$P6,IF(BR6&lt;=$I6*0.01,BR6-1,ROUNDUP((($I6*0.05)-1)/5,0)),0),0))</f>
        <v>#NUM!</v>
      </c>
      <c r="BV6" s="144" t="e">
        <f t="shared" ref="BV6:BV24" si="137">IF(BQ6&gt;$Q6,0,IF(BT6+BQ6&gt;=$Q6,$Q6-BQ6,BT6))</f>
        <v>#NUM!</v>
      </c>
      <c r="BW6" s="43" t="str">
        <f t="shared" ref="BW6:BW24" si="138">IF(ISERROR(BU6+BV6),"",BU6+BV6)</f>
        <v/>
      </c>
      <c r="BX6" s="105" t="str">
        <f t="shared" ref="BX6:BX24" si="139">IF(ISERROR(ROUNDUP(BW6*$S6/100,0)),"",ROUNDUP(BW6*$S6/100,0))</f>
        <v/>
      </c>
      <c r="BY6" s="45" t="e">
        <f>BQ6+BW6</f>
        <v>#NUM!</v>
      </c>
      <c r="BZ6" s="41" t="str">
        <f t="shared" ref="BZ6:BZ24" si="140">IF(BS6=1,$AD6-BW6,IF(ISERROR(BR6-BW6),"",BR6-BW6))</f>
        <v/>
      </c>
      <c r="CA6" s="205">
        <f t="shared" si="58"/>
        <v>115</v>
      </c>
      <c r="CB6" s="206" t="e">
        <f t="shared" ref="CB6:CB24" si="141">IF(CA6&lt;=0,0,IF(CA6=1,ROUNDUP($I6*(13-$U6)/12*$O6,0),IF($T6-2009+CA6&gt;0,ROUNDUP($R6*$O6,0),ROUNDUP($R6*$N6,0))))</f>
        <v>#VALUE!</v>
      </c>
      <c r="CC6" s="206" t="e">
        <f t="shared" ref="CC6:CC24" si="142">IF($T6-2009+CA6&lt;0,0,IF($Q6&lt;=BY6,IF(BY6&lt;$P6,IF(BZ6&lt;=$I6*0.01,BZ6-1,ROUNDUP((($I6*0.05)-1)/5,0)),0),0))</f>
        <v>#NUM!</v>
      </c>
      <c r="CD6" s="144" t="e">
        <f t="shared" ref="CD6:CD24" si="143">IF(BY6&gt;$Q6,0,IF(CB6+BY6&gt;=$Q6,$Q6-BY6,CB6))</f>
        <v>#NUM!</v>
      </c>
      <c r="CE6" s="43" t="str">
        <f t="shared" ref="CE6:CE24" si="144">IF(ISERROR(CC6+CD6),"",CC6+CD6)</f>
        <v/>
      </c>
      <c r="CF6" s="105" t="str">
        <f t="shared" ref="CF6:CF24" si="145">IF(ISERROR(ROUNDUP(CE6*$S6/100,0)),"",ROUNDUP(CE6*$S6/100,0))</f>
        <v/>
      </c>
      <c r="CG6" s="45" t="e">
        <f>BY6+CE6</f>
        <v>#NUM!</v>
      </c>
      <c r="CH6" s="41" t="str">
        <f t="shared" ref="CH6:CH24" si="146">IF(CA6=1,$AD6-CE6,IF(ISERROR(BZ6-CE6),"",BZ6-CE6))</f>
        <v/>
      </c>
      <c r="CI6" s="205">
        <f t="shared" si="65"/>
        <v>116</v>
      </c>
      <c r="CJ6" s="206" t="e">
        <f t="shared" ref="CJ6:CJ24" si="147">IF(CI6&lt;=0,0,IF(CI6=1,ROUNDUP($I6*(13-$U6)/12*$O6,0),IF($T6-2009+CI6&gt;0,ROUNDUP($R6*$O6,0),ROUNDUP($R6*$N6,0))))</f>
        <v>#VALUE!</v>
      </c>
      <c r="CK6" s="206" t="e">
        <f t="shared" ref="CK6:CK24" si="148">IF($T6-2009+CI6&lt;0,0,IF($Q6&lt;=CG6,IF(CG6&lt;$P6,IF(CH6&lt;=$I6*0.01,CH6-1,ROUNDUP((($I6*0.05)-1)/5,0)),0),0))</f>
        <v>#NUM!</v>
      </c>
      <c r="CL6" s="144" t="e">
        <f t="shared" ref="CL6:CL24" si="149">IF(CG6&gt;$Q6,0,IF(CJ6+CG6&gt;=$Q6,$Q6-CG6,CJ6))</f>
        <v>#NUM!</v>
      </c>
      <c r="CM6" s="43" t="str">
        <f>IF(ISERROR(CK6+CL6),"",CK6+CL6)</f>
        <v/>
      </c>
      <c r="CN6" s="105" t="str">
        <f t="shared" ref="CN6:CN24" si="150">IF(ISERROR(ROUNDUP(CM6*$S6/100,0)),"",ROUNDUP(CM6*$S6/100,0))</f>
        <v/>
      </c>
      <c r="CO6" s="45" t="e">
        <f>CG6+CM6</f>
        <v>#NUM!</v>
      </c>
      <c r="CP6" s="41" t="str">
        <f t="shared" ref="CP6:CP24" si="151">IF(CI6=1,$AD6-CM6,IF(ISERROR(CH6-CM6),"",CH6-CM6))</f>
        <v/>
      </c>
      <c r="CQ6" s="205">
        <f t="shared" ref="CQ6:CQ24" si="152">IF($G6&lt;=CQ$3,DATEDIF($G6,CQ$3,"Y"),-DATEDIF(CQ$3,$G6,"Y"))</f>
        <v>117</v>
      </c>
      <c r="CR6" s="206" t="e">
        <f t="shared" ref="CR6:CR24" si="153">IF(CQ6&lt;=0,0,IF(CQ6=1,ROUNDUP($I6*(13-$U6)/12*$O6,0),IF($T6-2009+CQ6&gt;0,ROUNDUP($R6*$O6,0),ROUNDUP($R6*$N6,0))))</f>
        <v>#VALUE!</v>
      </c>
      <c r="CS6" s="206" t="e">
        <f t="shared" ref="CS6:CS24" si="154">IF($T6-2009+CQ6&lt;0,0,IF($Q6&lt;=CO6,IF(CO6&lt;$P6,IF(CP6&lt;=$I6*0.01,CP6-1,ROUNDUP((($I6*0.05)-1)/5,0)),0),0))</f>
        <v>#NUM!</v>
      </c>
      <c r="CT6" s="144" t="e">
        <f t="shared" ref="CT6:CT24" si="155">IF(CO6&gt;$Q6,0,IF(CR6+CO6&gt;=$Q6,$Q6-CO6,CR6))</f>
        <v>#NUM!</v>
      </c>
      <c r="CU6" s="43" t="str">
        <f>IF(ISERROR(CS6+CT6),"",CS6+CT6)</f>
        <v/>
      </c>
      <c r="CV6" s="105" t="str">
        <f t="shared" ref="CV6:CV24" si="156">IF(ISERROR(ROUNDUP(CU6*$S6/100,0)),"",ROUNDUP(CU6*$S6/100,0))</f>
        <v/>
      </c>
      <c r="CW6" s="45" t="e">
        <f>CO6+CU6</f>
        <v>#NUM!</v>
      </c>
      <c r="CX6" s="41" t="str">
        <f t="shared" ref="CX6:CX24" si="157">IF(CQ6=1,$AD6-CU6,IF(ISERROR(CP6-CU6),"",CP6-CU6))</f>
        <v/>
      </c>
      <c r="CY6" s="205">
        <f>IF($G6&lt;=CY$3,DATEDIF($G6,CY$3,"Y"),-DATEDIF(CY$3,$G6,"Y"))</f>
        <v>118</v>
      </c>
      <c r="CZ6" s="206" t="e">
        <f t="shared" ref="CZ6:CZ24" si="158">IF(CY6&lt;=0,0,IF(CY6=1,ROUNDUP($I6*(13-$U6)/12*$O6,0),IF($T6-2009+CY6&gt;0,ROUNDUP($R6*$O6,0),ROUNDUP($R6*$N6,0))))</f>
        <v>#VALUE!</v>
      </c>
      <c r="DA6" s="206" t="e">
        <f t="shared" ref="DA6:DA24" si="159">IF($T6-2009+CY6&lt;0,0,IF($Q6&lt;=CW6,IF(CW6&lt;$P6,IF(CX6&lt;=$I6*0.01,CX6-1,ROUNDUP((($I6*0.05)-1)/5,0)),0),0))</f>
        <v>#NUM!</v>
      </c>
      <c r="DB6" s="144" t="e">
        <f t="shared" ref="DB6:DB24" si="160">IF(CW6&gt;$Q6,0,IF(CZ6+CW6&gt;=$Q6,$Q6-CW6,CZ6))</f>
        <v>#NUM!</v>
      </c>
      <c r="DC6" s="271" t="str">
        <f>IF(ISERROR(DA6+DB6),"",DA6+DB6)</f>
        <v/>
      </c>
      <c r="DD6" s="272" t="str">
        <f>IF(ISERROR(ROUNDUP(DC6*$S6/100,0)),"",ROUNDUP(DC6*$S6/100,0))</f>
        <v/>
      </c>
      <c r="DE6" s="273" t="e">
        <f>CW6+DC6</f>
        <v>#NUM!</v>
      </c>
      <c r="DF6" s="274" t="str">
        <f>IF(CY6=1,$AD6-DC6,IF(ISERROR(CX6-DC6),"",CX6-DC6))</f>
        <v/>
      </c>
      <c r="DG6" s="205">
        <f>IF($G6&lt;=DG$3,DATEDIF($G6,DG$3,"Y"),-DATEDIF(DG$3,$G6,"Y"))</f>
        <v>119</v>
      </c>
      <c r="DH6" s="206" t="e">
        <f t="shared" ref="DH6:DH24" si="161">IF(DG6&lt;=0,0,IF(DG6=1,ROUNDUP($I6*(13-$U6)/12*$O6,0),IF($T6-2009+DG6&gt;0,ROUNDUP($R6*$O6,0),ROUNDUP($R6*$N6,0))))</f>
        <v>#VALUE!</v>
      </c>
      <c r="DI6" s="206" t="e">
        <f>IF($T6-2009+DG6&lt;0,0,IF($Q6&lt;=DE6,IF(DE6&lt;$P6,IF(DF6&lt;=$I6*0.01,DF6-1,ROUNDUP((($I6*0.05)-1)/5,0)),0),0))</f>
        <v>#NUM!</v>
      </c>
      <c r="DJ6" s="144" t="e">
        <f t="shared" ref="DJ6:DJ24" si="162">IF(DE6&gt;$Q6,0,IF(DH6+DE6&gt;=$Q6,$Q6-DE6,DH6))</f>
        <v>#NUM!</v>
      </c>
      <c r="DK6" s="43" t="str">
        <f t="shared" ref="DK6:DK24" si="163">IF(ISERROR(DI6+DJ6),"",DI6+DJ6)</f>
        <v/>
      </c>
      <c r="DL6" s="105" t="str">
        <f>IF(ISERROR(ROUNDUP(DK6*$S6/100,0)),"",ROUNDUP(DK6*$S6/100,0))</f>
        <v/>
      </c>
      <c r="DM6" s="45" t="e">
        <f>DE6+DK6</f>
        <v>#NUM!</v>
      </c>
      <c r="DN6" s="41" t="str">
        <f t="shared" ref="DN6:DN24" si="164">IF(DG6=1,$AD6-DK6,IF(ISERROR(DF6-DK6),"",DF6-DK6))</f>
        <v/>
      </c>
      <c r="DO6" s="205">
        <f>IF($G6&lt;=DO$3,DATEDIF($G6,DO$3,"Y"),-DATEDIF(DO$3,$G6,"Y"))</f>
        <v>120</v>
      </c>
      <c r="DP6" s="206" t="e">
        <f t="shared" si="84"/>
        <v>#VALUE!</v>
      </c>
      <c r="DQ6" s="206" t="e">
        <f t="shared" si="85"/>
        <v>#NUM!</v>
      </c>
      <c r="DR6" s="144" t="e">
        <f t="shared" ref="DR6:DR24" si="165">IF(DM6&gt;$Q6,0,IF(DP6+DM6&gt;=$Q6,$Q6-DM6,DP6))</f>
        <v>#NUM!</v>
      </c>
      <c r="DS6" s="43" t="str">
        <f>IF(ISERROR(DQ6+DR6),"",DQ6+DR6)</f>
        <v/>
      </c>
      <c r="DT6" s="105" t="str">
        <f t="shared" ref="DT6:DT24" si="166">IF(ISERROR(ROUNDUP(DS6*$S6/100,0)),"",ROUNDUP(DS6*$S6/100,0))</f>
        <v/>
      </c>
      <c r="DU6" s="45" t="e">
        <f>DM6+DS6</f>
        <v>#NUM!</v>
      </c>
      <c r="DV6" s="41" t="str">
        <f>IF(DO6=1,$AD6-DS6,IF(ISERROR(DN6-DS6),"",DN6-DS6))</f>
        <v/>
      </c>
      <c r="DW6" s="205">
        <f>IF($G6&lt;=DW$3,DATEDIF($G6,DW$3,"Y"),-DATEDIF(DW$3,$G6,"Y"))</f>
        <v>121</v>
      </c>
      <c r="DX6" s="206" t="e">
        <f t="shared" ref="DX6:DX24" si="167">IF(DW6&lt;=0,0,IF(DW6=1,ROUNDUP($I6*(13-$U6)/12*$O6,0),IF($T6-2009+DW6&gt;0,ROUNDUP($R6*$O6,0),ROUNDUP($R6*$N6,0))))</f>
        <v>#VALUE!</v>
      </c>
      <c r="DY6" s="206" t="e">
        <f t="shared" ref="DY6:DY24" si="168">IF($T6-2009+DW6&lt;0,0,IF($Q6&lt;=DU6,IF(DU6&lt;$P6,IF(DV6&lt;=$I6*0.01,DV6-1,ROUNDUP((($I6*0.05)-1)/5,0)),0),0))</f>
        <v>#NUM!</v>
      </c>
      <c r="DZ6" s="144" t="e">
        <f t="shared" ref="DZ6:DZ24" si="169">IF(DU6&gt;$Q6,0,IF(DX6+DU6&gt;=$Q6,$Q6-DU6,DX6))</f>
        <v>#NUM!</v>
      </c>
      <c r="EA6" s="43" t="str">
        <f>IF(ISERROR(DY6+DZ6),"",DY6+DZ6)</f>
        <v/>
      </c>
      <c r="EB6" s="105" t="str">
        <f>IF(ISERROR(ROUNDUP(EA6*$S6/100,0)),"",ROUNDUP(EA6*$S6/100,0))</f>
        <v/>
      </c>
      <c r="EC6" s="45" t="e">
        <f>DU6+EA6</f>
        <v>#NUM!</v>
      </c>
      <c r="ED6" s="41" t="str">
        <f t="shared" si="87"/>
        <v/>
      </c>
      <c r="EE6" s="205">
        <f>IF($G6&lt;=EE$3,DATEDIF($G6,EE$3,"Y"),-DATEDIF(EE$3,$G6,"Y"))</f>
        <v>122</v>
      </c>
      <c r="EF6" s="206" t="e">
        <f t="shared" ref="EF6" si="170">IF(EE6&lt;=0,0,IF(EE6=1,ROUNDUP($I6*(13-$U6)/12*$O6,0),IF($T6-2009+EE6&gt;0,ROUNDUP($R6*$O6,0),ROUNDUP($R6*$N6,0))))</f>
        <v>#VALUE!</v>
      </c>
      <c r="EG6" s="206" t="e">
        <f t="shared" ref="EG6" si="171">IF($T6-2009+EE6&lt;0,0,IF($Q6&lt;=EC6,IF(EC6&lt;$P6,IF(ED6&lt;=$I6*0.01,ED6-1,ROUNDUP((($I6*0.05)-1)/5,0)),0),0))</f>
        <v>#NUM!</v>
      </c>
      <c r="EH6" s="144" t="e">
        <f>IF(EC6&gt;$Q6,0,IF(EF6+EC6&gt;=$Q6,$Q6-EC6,EF6))</f>
        <v>#NUM!</v>
      </c>
      <c r="EI6" s="43" t="str">
        <f t="shared" ref="EI6:EI24" si="172">IF(ISERROR(EG6+EH6),"",EG6+EH6)</f>
        <v/>
      </c>
      <c r="EJ6" s="105" t="str">
        <f>IF(ISERROR(ROUNDUP(EI6*$S6/100,0)),"",ROUNDUP(EI6*$S6/100,0))</f>
        <v/>
      </c>
      <c r="EK6" s="45" t="e">
        <f t="shared" ref="EK6:EK24" si="173">EC6+EI6</f>
        <v>#NUM!</v>
      </c>
      <c r="EL6" s="41" t="str">
        <f t="shared" ref="EL6:EL24" si="174">IF(EE6=1,$AD6-EI6,IF(ISERROR(ED6-EI6),"",ED6-EI6))</f>
        <v/>
      </c>
      <c r="EM6" s="205">
        <f>IF($G6&lt;=EM$3,DATEDIF($G6,EM$3,"Y"),-DATEDIF(EM$3,$G6,"Y"))</f>
        <v>123</v>
      </c>
      <c r="EN6" s="206" t="e">
        <f>IF(EM6&lt;=0,0,IF(EM6=1,ROUNDUP($I6*(13-$U6)/12*$O6,0),IF($T6-2009+EM6&gt;0,ROUNDUP($R6*$O6,0),ROUNDUP($R6*$N6,0))))</f>
        <v>#VALUE!</v>
      </c>
      <c r="EO6" s="206" t="e">
        <f t="shared" ref="EO6:EO24" si="175">IF($T6-2009+EM6&lt;0,0,IF($Q6&lt;=EK6,IF(EK6&lt;$P6,IF(EL6&lt;=$I6*0.01,EL6-1,ROUNDUP((($I6*0.05)-1)/5,0)),0),0))</f>
        <v>#NUM!</v>
      </c>
      <c r="EP6" s="144" t="e">
        <f>IF(EK6&gt;$Q6,0,IF(EN6+EK6&gt;=$Q6,$Q6-EK6,EN6))</f>
        <v>#NUM!</v>
      </c>
      <c r="EQ6" s="136" t="str">
        <f t="shared" ref="EQ6:EQ24" si="176">IF(ISERROR(EO6+EP6),"",EO6+EP6)</f>
        <v/>
      </c>
      <c r="ER6" s="105" t="str">
        <f>IF(ISERROR(ROUNDUP(EQ6*$S6/100,0)),"",ROUNDUP(EQ6*$S6/100,0))</f>
        <v/>
      </c>
      <c r="ES6" s="294" t="e">
        <f t="shared" ref="ES6:ES24" si="177">EK6+EQ6</f>
        <v>#NUM!</v>
      </c>
      <c r="ET6" s="134" t="str">
        <f t="shared" ref="ET6:ET24" si="178">IF(EM6=1,$AD6-EQ6,IF(ISERROR(EL6-EQ6),"",EL6-EQ6))</f>
        <v/>
      </c>
      <c r="EU6" s="205">
        <f>IF($G6&lt;=EU$3,DATEDIF($G6,EU$3,"Y"),-DATEDIF(EU$3,$G6,"Y"))</f>
        <v>124</v>
      </c>
      <c r="EV6" s="206" t="e">
        <f>IF(EU6&lt;=0,0,IF(EU6=1,ROUNDUP($I6*(13-$U6)/12*$O6,0),IF($T6-2009+EU6&gt;0,ROUNDUP($R6*$O6,0),ROUNDUP($R6*$N6,0))))</f>
        <v>#VALUE!</v>
      </c>
      <c r="EW6" s="206" t="e">
        <f t="shared" ref="EW6:EW24" si="179">IF($T6-2009+EU6&lt;0,0,IF($Q6&lt;=ES6,IF(ES6&lt;$P6,IF(ET6&lt;=$I6*0.01,ET6-1,ROUNDUP((($I6*0.05)-1)/5,0)),0),0))</f>
        <v>#NUM!</v>
      </c>
      <c r="EX6" s="144" t="e">
        <f>IF(ES6&gt;$Q6,0,IF(EV6+ES6&gt;=$Q6,$Q6-ES6,EV6))</f>
        <v>#NUM!</v>
      </c>
      <c r="EY6" s="136" t="str">
        <f t="shared" ref="EY6:EY24" si="180">IF(ISERROR(EW6+EX6),"",EW6+EX6)</f>
        <v/>
      </c>
      <c r="EZ6" s="105" t="str">
        <f>IF(ISERROR(ROUNDUP(EY6*$S6/100,0)),"",ROUNDUP(EY6*$S6/100,0))</f>
        <v/>
      </c>
      <c r="FA6" s="294" t="e">
        <f t="shared" ref="FA6:FA24" si="181">ES6+EY6</f>
        <v>#NUM!</v>
      </c>
      <c r="FB6" s="134" t="str">
        <f t="shared" ref="FB6:FB24" si="182">IF(EU6=1,$AD6-EY6,IF(ISERROR(ET6-EY6),"",ET6-EY6))</f>
        <v/>
      </c>
      <c r="FC6" s="205">
        <f>IF($G6&lt;=FC$3,DATEDIF($G6,FC$3,"Y"),-DATEDIF(FC$3,$G6,"Y"))</f>
        <v>125</v>
      </c>
      <c r="FD6" s="206" t="e">
        <f>IF(FC6&lt;=0,0,IF(FC6=1,ROUNDUP($I6*(13-$U6)/12*$O6,0),IF($T6-2009+FC6&gt;0,ROUNDUP($R6*$O6,0),ROUNDUP($R6*$N6,0))))</f>
        <v>#VALUE!</v>
      </c>
      <c r="FE6" s="206" t="e">
        <f t="shared" ref="FE6" si="183">IF($T6-2009+FC6&lt;0,0,IF($Q6&lt;=FA6,IF(FA6&lt;$P6,IF(FB6&lt;=$I6*0.01,FB6-1,ROUNDUP((($I6*0.05)-1)/5,0)),0),0))</f>
        <v>#NUM!</v>
      </c>
      <c r="FF6" s="144" t="e">
        <f>IF(FA6&gt;$Q6,0,IF(FD6+FA6&gt;=$Q6,$Q6-FA6,FD6))</f>
        <v>#NUM!</v>
      </c>
      <c r="FG6" s="57" t="str">
        <f>IF(ISERROR(FE6+FF6),"",FE6+FF6)</f>
        <v/>
      </c>
      <c r="FH6" s="58" t="str">
        <f>IF(ISERROR(ROUNDUP(FG6*$S6/100,0)),"",ROUNDUP(FG6*$S6/100,0))</f>
        <v/>
      </c>
      <c r="FI6" s="59" t="e">
        <f>FA6+FG6</f>
        <v>#NUM!</v>
      </c>
      <c r="FJ6" s="60" t="str">
        <f>IF(FC6=1,$AD6-FG6,IF(ISERROR(FB6-FG6),"",IF((FB6-FG6)&lt;=0,1,FB6-FG6)))</f>
        <v/>
      </c>
    </row>
    <row r="7" spans="1:166" ht="24" customHeight="1" x14ac:dyDescent="0.15">
      <c r="A7" s="193"/>
      <c r="B7" s="193"/>
      <c r="C7" s="194">
        <v>3</v>
      </c>
      <c r="D7" s="53"/>
      <c r="E7" s="37"/>
      <c r="F7" s="38"/>
      <c r="G7" s="285"/>
      <c r="H7" s="54"/>
      <c r="I7" s="54"/>
      <c r="J7" s="55" t="str">
        <f>IF(G7="","",(IF(G7&gt;$G$3,"定額","旧定額")))</f>
        <v/>
      </c>
      <c r="K7" s="139">
        <f t="shared" si="88"/>
        <v>0</v>
      </c>
      <c r="L7" s="56"/>
      <c r="M7" s="56">
        <f t="shared" ref="M7:M24" si="184">L7</f>
        <v>0</v>
      </c>
      <c r="N7" s="55" t="str">
        <f>IF(ISERROR(LOOKUP(L7,償却率!$A$2:$A$50,償却率!$B$2:$B$50)),"",(LOOKUP(L7,償却率!$A$2:$A$50,償却率!$B$2:$B$50)))</f>
        <v/>
      </c>
      <c r="O7" s="55" t="str">
        <f>IF(ISERROR(IF(J7="定額",LOOKUP(M7,新償却率!$A$2:$A$50,新償却率!$B$2:$B$50),LOOKUP(M7,償却率!$A$2:$A$50,償却率!$B$2:$B$50))),"",(IF(J7="定額",LOOKUP(M7,新償却率!$A$2:$A$50,新償却率!$B$2:$B$50),LOOKUP(M7,償却率!$A$2:$A$50,償却率!$B$2:$B$50))))</f>
        <v/>
      </c>
      <c r="P7" s="115">
        <f t="shared" si="89"/>
        <v>-1</v>
      </c>
      <c r="Q7" s="115">
        <f t="shared" si="90"/>
        <v>-1</v>
      </c>
      <c r="R7" s="115">
        <f t="shared" si="91"/>
        <v>0</v>
      </c>
      <c r="S7" s="56"/>
      <c r="T7" s="195">
        <f t="shared" si="92"/>
        <v>1900</v>
      </c>
      <c r="U7" s="195">
        <f t="shared" si="93"/>
        <v>1</v>
      </c>
      <c r="V7" s="195">
        <f t="shared" si="94"/>
        <v>0</v>
      </c>
      <c r="W7" s="196" t="e">
        <f t="shared" si="95"/>
        <v>#NUM!</v>
      </c>
      <c r="X7" s="197" t="e">
        <f t="shared" si="96"/>
        <v>#NUM!</v>
      </c>
      <c r="Y7" s="197" t="e">
        <f t="shared" si="97"/>
        <v>#VALUE!</v>
      </c>
      <c r="Z7" s="198">
        <f t="shared" si="98"/>
        <v>107</v>
      </c>
      <c r="AA7" s="198">
        <f t="shared" si="99"/>
        <v>11</v>
      </c>
      <c r="AB7" s="198">
        <f t="shared" si="100"/>
        <v>366</v>
      </c>
      <c r="AC7" s="199" t="e">
        <f t="shared" si="101"/>
        <v>#NUM!</v>
      </c>
      <c r="AD7" s="106" t="e">
        <f t="shared" si="102"/>
        <v>#NUM!</v>
      </c>
      <c r="AE7" s="200">
        <f t="shared" ref="AE7:AE24" si="185">IF(G7&lt;=$AE$3,DATEDIF(G7,$AE$3,"Y"),-DATEDIF($AE$3,G7,"Y"))</f>
        <v>109</v>
      </c>
      <c r="AF7" s="201" t="e">
        <f t="shared" si="103"/>
        <v>#VALUE!</v>
      </c>
      <c r="AG7" s="201" t="e">
        <f t="shared" si="104"/>
        <v>#NUM!</v>
      </c>
      <c r="AH7" s="142" t="e">
        <f t="shared" si="105"/>
        <v>#NUM!</v>
      </c>
      <c r="AI7" s="202" t="e">
        <f t="shared" si="106"/>
        <v>#NUM!</v>
      </c>
      <c r="AJ7" s="39" t="e">
        <f t="shared" si="107"/>
        <v>#NUM!</v>
      </c>
      <c r="AK7" s="40" t="e">
        <f t="shared" si="108"/>
        <v>#NUM!</v>
      </c>
      <c r="AL7" s="41" t="e">
        <f t="shared" si="109"/>
        <v>#NUM!</v>
      </c>
      <c r="AM7" s="203">
        <f t="shared" si="21"/>
        <v>110</v>
      </c>
      <c r="AN7" s="204" t="e">
        <f t="shared" si="110"/>
        <v>#VALUE!</v>
      </c>
      <c r="AO7" s="201" t="e">
        <f t="shared" si="111"/>
        <v>#NUM!</v>
      </c>
      <c r="AP7" s="142" t="e">
        <f t="shared" si="112"/>
        <v>#NUM!</v>
      </c>
      <c r="AQ7" s="202" t="str">
        <f t="shared" ref="AQ7:AQ24" si="186">IF(ISERROR(AO7+AP7)=TRUE,"",AO7+AP7)</f>
        <v/>
      </c>
      <c r="AR7" s="39" t="str">
        <f t="shared" si="113"/>
        <v/>
      </c>
      <c r="AS7" s="40" t="e">
        <f>AK7+AQ7</f>
        <v>#NUM!</v>
      </c>
      <c r="AT7" s="42" t="str">
        <f t="shared" si="115"/>
        <v/>
      </c>
      <c r="AU7" s="203">
        <f t="shared" si="28"/>
        <v>111</v>
      </c>
      <c r="AV7" s="201" t="e">
        <f t="shared" si="116"/>
        <v>#VALUE!</v>
      </c>
      <c r="AW7" s="201" t="e">
        <f t="shared" si="117"/>
        <v>#NUM!</v>
      </c>
      <c r="AX7" s="142" t="e">
        <f t="shared" si="118"/>
        <v>#NUM!</v>
      </c>
      <c r="AY7" s="43" t="str">
        <f t="shared" si="119"/>
        <v/>
      </c>
      <c r="AZ7" s="44" t="str">
        <f t="shared" ref="AZ7:AZ24" si="187">IF(ISERROR(ROUNDUP(AY7*$S7/100,0)),"",ROUNDUP(AY7*$S7/100,0))</f>
        <v/>
      </c>
      <c r="BA7" s="45" t="e">
        <f t="shared" si="120"/>
        <v>#NUM!</v>
      </c>
      <c r="BB7" s="41" t="str">
        <f t="shared" si="121"/>
        <v/>
      </c>
      <c r="BC7" s="205">
        <f t="shared" si="35"/>
        <v>112</v>
      </c>
      <c r="BD7" s="206" t="e">
        <f t="shared" si="122"/>
        <v>#VALUE!</v>
      </c>
      <c r="BE7" s="206" t="e">
        <f t="shared" si="123"/>
        <v>#NUM!</v>
      </c>
      <c r="BF7" s="144" t="e">
        <f t="shared" si="124"/>
        <v>#NUM!</v>
      </c>
      <c r="BG7" s="43" t="str">
        <f t="shared" si="125"/>
        <v/>
      </c>
      <c r="BH7" s="44" t="str">
        <f t="shared" si="126"/>
        <v/>
      </c>
      <c r="BI7" s="45" t="e">
        <f>BA7+BG7</f>
        <v>#NUM!</v>
      </c>
      <c r="BJ7" s="41" t="str">
        <f t="shared" si="128"/>
        <v/>
      </c>
      <c r="BK7" s="205">
        <f t="shared" si="43"/>
        <v>113</v>
      </c>
      <c r="BL7" s="206" t="e">
        <f t="shared" si="129"/>
        <v>#VALUE!</v>
      </c>
      <c r="BM7" s="206" t="e">
        <f t="shared" si="130"/>
        <v>#NUM!</v>
      </c>
      <c r="BN7" s="144" t="e">
        <f t="shared" si="131"/>
        <v>#NUM!</v>
      </c>
      <c r="BO7" s="43" t="str">
        <f t="shared" si="132"/>
        <v/>
      </c>
      <c r="BP7" s="44" t="str">
        <f t="shared" si="133"/>
        <v/>
      </c>
      <c r="BQ7" s="45" t="e">
        <f t="shared" ref="BQ7:BQ24" si="188">BI7+BO7</f>
        <v>#NUM!</v>
      </c>
      <c r="BR7" s="41" t="str">
        <f t="shared" si="134"/>
        <v/>
      </c>
      <c r="BS7" s="205">
        <f t="shared" si="51"/>
        <v>114</v>
      </c>
      <c r="BT7" s="206" t="e">
        <f t="shared" si="135"/>
        <v>#VALUE!</v>
      </c>
      <c r="BU7" s="206" t="e">
        <f t="shared" si="136"/>
        <v>#NUM!</v>
      </c>
      <c r="BV7" s="144" t="e">
        <f t="shared" si="137"/>
        <v>#NUM!</v>
      </c>
      <c r="BW7" s="43" t="str">
        <f t="shared" si="138"/>
        <v/>
      </c>
      <c r="BX7" s="105" t="str">
        <f t="shared" si="139"/>
        <v/>
      </c>
      <c r="BY7" s="45" t="e">
        <f t="shared" ref="BY7:BY24" si="189">BQ7+BW7</f>
        <v>#NUM!</v>
      </c>
      <c r="BZ7" s="41" t="str">
        <f t="shared" si="140"/>
        <v/>
      </c>
      <c r="CA7" s="205">
        <f t="shared" si="58"/>
        <v>115</v>
      </c>
      <c r="CB7" s="206" t="e">
        <f t="shared" si="141"/>
        <v>#VALUE!</v>
      </c>
      <c r="CC7" s="206" t="e">
        <f t="shared" si="142"/>
        <v>#NUM!</v>
      </c>
      <c r="CD7" s="144" t="e">
        <f t="shared" si="143"/>
        <v>#NUM!</v>
      </c>
      <c r="CE7" s="43" t="str">
        <f t="shared" si="144"/>
        <v/>
      </c>
      <c r="CF7" s="105" t="str">
        <f t="shared" si="145"/>
        <v/>
      </c>
      <c r="CG7" s="45" t="e">
        <f>BY7+CE7</f>
        <v>#NUM!</v>
      </c>
      <c r="CH7" s="41" t="str">
        <f t="shared" si="146"/>
        <v/>
      </c>
      <c r="CI7" s="205">
        <f t="shared" si="65"/>
        <v>116</v>
      </c>
      <c r="CJ7" s="206" t="e">
        <f t="shared" si="147"/>
        <v>#VALUE!</v>
      </c>
      <c r="CK7" s="206" t="e">
        <f t="shared" si="148"/>
        <v>#NUM!</v>
      </c>
      <c r="CL7" s="144" t="e">
        <f t="shared" si="149"/>
        <v>#NUM!</v>
      </c>
      <c r="CM7" s="43" t="str">
        <f t="shared" ref="CM7:CM24" si="190">IF(ISERROR(CK7+CL7),"",CK7+CL7)</f>
        <v/>
      </c>
      <c r="CN7" s="105" t="str">
        <f t="shared" si="150"/>
        <v/>
      </c>
      <c r="CO7" s="45" t="e">
        <f t="shared" ref="CO7:CO24" si="191">CG7+CM7</f>
        <v>#NUM!</v>
      </c>
      <c r="CP7" s="41" t="str">
        <f t="shared" si="151"/>
        <v/>
      </c>
      <c r="CQ7" s="205">
        <f t="shared" si="152"/>
        <v>117</v>
      </c>
      <c r="CR7" s="206" t="e">
        <f t="shared" si="153"/>
        <v>#VALUE!</v>
      </c>
      <c r="CS7" s="206" t="e">
        <f t="shared" si="154"/>
        <v>#NUM!</v>
      </c>
      <c r="CT7" s="144" t="e">
        <f t="shared" si="155"/>
        <v>#NUM!</v>
      </c>
      <c r="CU7" s="43" t="str">
        <f t="shared" ref="CU7:CU24" si="192">IF(ISERROR(CS7+CT7),"",CS7+CT7)</f>
        <v/>
      </c>
      <c r="CV7" s="105" t="str">
        <f t="shared" si="156"/>
        <v/>
      </c>
      <c r="CW7" s="45" t="e">
        <f t="shared" ref="CW7:CW24" si="193">CO7+CU7</f>
        <v>#NUM!</v>
      </c>
      <c r="CX7" s="41" t="str">
        <f t="shared" si="157"/>
        <v/>
      </c>
      <c r="CY7" s="205">
        <f t="shared" ref="CY7:CY24" si="194">IF($G7&lt;=CY$3,DATEDIF($G7,CY$3,"Y"),-DATEDIF(CY$3,$G7,"Y"))</f>
        <v>118</v>
      </c>
      <c r="CZ7" s="206" t="e">
        <f t="shared" si="158"/>
        <v>#VALUE!</v>
      </c>
      <c r="DA7" s="206" t="e">
        <f t="shared" si="159"/>
        <v>#NUM!</v>
      </c>
      <c r="DB7" s="144" t="e">
        <f t="shared" si="160"/>
        <v>#NUM!</v>
      </c>
      <c r="DC7" s="271" t="str">
        <f t="shared" ref="DC7:DC24" si="195">IF(ISERROR(DA7+DB7),"",DA7+DB7)</f>
        <v/>
      </c>
      <c r="DD7" s="272" t="str">
        <f t="shared" ref="DD7:DD24" si="196">IF(ISERROR(ROUNDUP(DC7*$S7/100,0)),"",ROUNDUP(DC7*$S7/100,0))</f>
        <v/>
      </c>
      <c r="DE7" s="273" t="e">
        <f>CW7+DC7</f>
        <v>#NUM!</v>
      </c>
      <c r="DF7" s="274" t="str">
        <f t="shared" ref="DF7:DF24" si="197">IF(CY7=1,$AD7-DC7,IF(ISERROR(CX7-DC7),"",CX7-DC7))</f>
        <v/>
      </c>
      <c r="DG7" s="205">
        <f t="shared" ref="DG7:DG24" si="198">IF($G7&lt;=DG$3,DATEDIF($G7,DG$3,"Y"),-DATEDIF(DG$3,$G7,"Y"))</f>
        <v>119</v>
      </c>
      <c r="DH7" s="206" t="e">
        <f t="shared" si="161"/>
        <v>#VALUE!</v>
      </c>
      <c r="DI7" s="206" t="e">
        <f t="shared" ref="DI7:DI24" si="199">IF($T7-2009+DG7&lt;0,0,IF($Q7&lt;=DE7,IF(DE7&lt;$P7,IF(DF7&lt;=$I7*0.01,DF7-1,ROUNDUP((($I7*0.05)-1)/5,0)),0),0))</f>
        <v>#NUM!</v>
      </c>
      <c r="DJ7" s="144" t="e">
        <f t="shared" si="162"/>
        <v>#NUM!</v>
      </c>
      <c r="DK7" s="43" t="str">
        <f t="shared" si="163"/>
        <v/>
      </c>
      <c r="DL7" s="105" t="str">
        <f t="shared" ref="DL7:DL24" si="200">IF(ISERROR(ROUNDUP(DK7*$S7/100,0)),"",ROUNDUP(DK7*$S7/100,0))</f>
        <v/>
      </c>
      <c r="DM7" s="45" t="e">
        <f t="shared" ref="DM7:DM24" si="201">DE7+DK7</f>
        <v>#NUM!</v>
      </c>
      <c r="DN7" s="41" t="str">
        <f t="shared" si="164"/>
        <v/>
      </c>
      <c r="DO7" s="205">
        <f t="shared" ref="DO7:DO24" si="202">IF($G7&lt;=DO$3,DATEDIF($G7,DO$3,"Y"),-DATEDIF(DO$3,$G7,"Y"))</f>
        <v>120</v>
      </c>
      <c r="DP7" s="206" t="e">
        <f t="shared" si="84"/>
        <v>#VALUE!</v>
      </c>
      <c r="DQ7" s="206" t="e">
        <f t="shared" si="85"/>
        <v>#NUM!</v>
      </c>
      <c r="DR7" s="144" t="e">
        <f t="shared" si="165"/>
        <v>#NUM!</v>
      </c>
      <c r="DS7" s="43" t="str">
        <f t="shared" ref="DS7:DS24" si="203">IF(ISERROR(DQ7+DR7),"",DQ7+DR7)</f>
        <v/>
      </c>
      <c r="DT7" s="105" t="str">
        <f t="shared" si="166"/>
        <v/>
      </c>
      <c r="DU7" s="45" t="e">
        <f>DM7+DS7</f>
        <v>#NUM!</v>
      </c>
      <c r="DV7" s="41" t="str">
        <f>IF(DO7=1,$AD7-DS7,IF(ISERROR(DN7-DS7),"",DN7-DS7))</f>
        <v/>
      </c>
      <c r="DW7" s="205">
        <f t="shared" ref="DW7:DW24" si="204">IF($G7&lt;=DW$3,DATEDIF($G7,DW$3,"Y"),-DATEDIF(DW$3,$G7,"Y"))</f>
        <v>121</v>
      </c>
      <c r="DX7" s="206" t="e">
        <f t="shared" si="167"/>
        <v>#VALUE!</v>
      </c>
      <c r="DY7" s="206" t="e">
        <f t="shared" si="168"/>
        <v>#NUM!</v>
      </c>
      <c r="DZ7" s="144" t="e">
        <f t="shared" si="169"/>
        <v>#NUM!</v>
      </c>
      <c r="EA7" s="43" t="str">
        <f t="shared" ref="EA7:EA24" si="205">IF(ISERROR(DY7+DZ7),"",DY7+DZ7)</f>
        <v/>
      </c>
      <c r="EB7" s="105" t="str">
        <f t="shared" ref="EB7:EB24" si="206">IF(ISERROR(ROUNDUP(EA7*$S7/100,0)),"",ROUNDUP(EA7*$S7/100,0))</f>
        <v/>
      </c>
      <c r="EC7" s="45" t="e">
        <f t="shared" ref="EC7:EC24" si="207">DU7+EA7</f>
        <v>#NUM!</v>
      </c>
      <c r="ED7" s="41" t="str">
        <f t="shared" ref="ED7:ED24" si="208">IF(DW7=1,$AD7-EA7,IF(ISERROR(DV7-EA7),"",DV7-EA7))</f>
        <v/>
      </c>
      <c r="EE7" s="205">
        <f t="shared" ref="EE7:EE24" si="209">IF($G7&lt;=EE$3,DATEDIF($G7,EE$3,"Y"),-DATEDIF(EE$3,$G7,"Y"))</f>
        <v>122</v>
      </c>
      <c r="EF7" s="206" t="e">
        <f t="shared" ref="EF7:EF24" si="210">IF(EE7&lt;=0,0,IF(EE7=1,ROUNDUP($I7*(13-$U7)/12*$O7,0),IF($T7-2009+EE7&gt;0,ROUNDUP($R7*$O7,0),ROUNDUP($R7*$N7,0))))</f>
        <v>#VALUE!</v>
      </c>
      <c r="EG7" s="206" t="e">
        <f t="shared" ref="EG7:EG24" si="211">IF($T7-2009+EE7&lt;0,0,IF($Q7&lt;=EC7,IF(EC7&lt;$P7,IF(ED7&lt;=$I7*0.01,ED7-1,ROUNDUP((($I7*0.05)-1)/5,0)),0),0))</f>
        <v>#NUM!</v>
      </c>
      <c r="EH7" s="144" t="e">
        <f t="shared" ref="EH7:EH24" si="212">IF(EC7&gt;$Q7,0,IF(EF7+EC7&gt;=$Q7,$Q7-EC7,EF7))</f>
        <v>#NUM!</v>
      </c>
      <c r="EI7" s="43" t="str">
        <f t="shared" si="172"/>
        <v/>
      </c>
      <c r="EJ7" s="105" t="str">
        <f t="shared" ref="EJ7:EJ24" si="213">IF(ISERROR(ROUNDUP(EI7*$S7/100,0)),"",ROUNDUP(EI7*$S7/100,0))</f>
        <v/>
      </c>
      <c r="EK7" s="45" t="e">
        <f t="shared" si="173"/>
        <v>#NUM!</v>
      </c>
      <c r="EL7" s="41" t="str">
        <f t="shared" si="174"/>
        <v/>
      </c>
      <c r="EM7" s="205">
        <f t="shared" ref="EM7:EM24" si="214">IF($G7&lt;=EM$3,DATEDIF($G7,EM$3,"Y"),-DATEDIF(EM$3,$G7,"Y"))</f>
        <v>123</v>
      </c>
      <c r="EN7" s="206" t="e">
        <f t="shared" ref="EN7:EN24" si="215">IF(EM7&lt;=0,0,IF(EM7=1,ROUNDUP($I7*(13-$U7)/12*$O7,0),IF($T7-2009+EM7&gt;0,ROUNDUP($R7*$O7,0),ROUNDUP($R7*$N7,0))))</f>
        <v>#VALUE!</v>
      </c>
      <c r="EO7" s="206" t="e">
        <f t="shared" si="175"/>
        <v>#NUM!</v>
      </c>
      <c r="EP7" s="144" t="e">
        <f t="shared" ref="EP7:EP24" si="216">IF(EK7&gt;$Q7,0,IF(EN7+EK7&gt;=$Q7,$Q7-EK7,EN7))</f>
        <v>#NUM!</v>
      </c>
      <c r="EQ7" s="136" t="str">
        <f t="shared" si="176"/>
        <v/>
      </c>
      <c r="ER7" s="105" t="str">
        <f t="shared" ref="ER7:ER24" si="217">IF(ISERROR(ROUNDUP(EQ7*$S7/100,0)),"",ROUNDUP(EQ7*$S7/100,0))</f>
        <v/>
      </c>
      <c r="ES7" s="294" t="e">
        <f t="shared" si="177"/>
        <v>#NUM!</v>
      </c>
      <c r="ET7" s="134" t="str">
        <f t="shared" si="178"/>
        <v/>
      </c>
      <c r="EU7" s="205">
        <f t="shared" ref="EU7:EU24" si="218">IF($G7&lt;=EU$3,DATEDIF($G7,EU$3,"Y"),-DATEDIF(EU$3,$G7,"Y"))</f>
        <v>124</v>
      </c>
      <c r="EV7" s="206" t="e">
        <f t="shared" ref="EV7:EV24" si="219">IF(EU7&lt;=0,0,IF(EU7=1,ROUNDUP($I7*(13-$U7)/12*$O7,0),IF($T7-2009+EU7&gt;0,ROUNDUP($R7*$O7,0),ROUNDUP($R7*$N7,0))))</f>
        <v>#VALUE!</v>
      </c>
      <c r="EW7" s="206" t="e">
        <f t="shared" si="179"/>
        <v>#NUM!</v>
      </c>
      <c r="EX7" s="144" t="e">
        <f t="shared" ref="EX7:EX24" si="220">IF(ES7&gt;$Q7,0,IF(EV7+ES7&gt;=$Q7,$Q7-ES7,EV7))</f>
        <v>#NUM!</v>
      </c>
      <c r="EY7" s="136" t="str">
        <f t="shared" si="180"/>
        <v/>
      </c>
      <c r="EZ7" s="105" t="str">
        <f t="shared" ref="EZ7:EZ24" si="221">IF(ISERROR(ROUNDUP(EY7*$S7/100,0)),"",ROUNDUP(EY7*$S7/100,0))</f>
        <v/>
      </c>
      <c r="FA7" s="294" t="e">
        <f t="shared" si="181"/>
        <v>#NUM!</v>
      </c>
      <c r="FB7" s="134" t="str">
        <f t="shared" si="182"/>
        <v/>
      </c>
      <c r="FC7" s="205">
        <f t="shared" ref="FC7:FC24" si="222">IF($G7&lt;=FC$3,DATEDIF($G7,FC$3,"Y"),-DATEDIF(FC$3,$G7,"Y"))</f>
        <v>125</v>
      </c>
      <c r="FD7" s="206" t="e">
        <f t="shared" ref="FD7:FD24" si="223">IF(FC7&lt;=0,0,IF(FC7=1,ROUNDUP($I7*(13-$U7)/12*$O7,0),IF($T7-2009+FC7&gt;0,ROUNDUP($R7*$O7,0),ROUNDUP($R7*$N7,0))))</f>
        <v>#VALUE!</v>
      </c>
      <c r="FE7" s="206" t="e">
        <f t="shared" ref="FE7:FE24" si="224">IF($T7-2009+FC7&lt;0,0,IF($Q7&lt;=FA7,IF(FA7&lt;$P7,IF(FB7&lt;=$I7*0.01,FB7-1,ROUNDUP((($I7*0.05)-1)/5,0)),0),0))</f>
        <v>#NUM!</v>
      </c>
      <c r="FF7" s="144" t="e">
        <f t="shared" ref="FF7:FF24" si="225">IF(FA7&gt;$Q7,0,IF(FD7+FA7&gt;=$Q7,$Q7-FA7,FD7))</f>
        <v>#NUM!</v>
      </c>
      <c r="FG7" s="57" t="str">
        <f>IF(ISERROR(FE7+FF7),"",FE7+FF7)</f>
        <v/>
      </c>
      <c r="FH7" s="58" t="str">
        <f t="shared" ref="FH7:FH24" si="226">IF(ISERROR(ROUNDUP(FG7*$S7/100,0)),"",ROUNDUP(FG7*$S7/100,0))</f>
        <v/>
      </c>
      <c r="FI7" s="59" t="e">
        <f t="shared" ref="FI7:FI24" si="227">FA7+FG7</f>
        <v>#NUM!</v>
      </c>
      <c r="FJ7" s="60" t="str">
        <f t="shared" ref="FJ7:FJ24" si="228">IF(FC7=1,$AD7-FG7,IF(ISERROR(FB7-FG7),"",IF((FB7-FG7)&lt;=0,1,FB7-FG7)))</f>
        <v/>
      </c>
    </row>
    <row r="8" spans="1:166" ht="24" customHeight="1" x14ac:dyDescent="0.15">
      <c r="A8" s="193"/>
      <c r="B8" s="193"/>
      <c r="C8" s="194">
        <v>4</v>
      </c>
      <c r="D8" s="53"/>
      <c r="E8" s="37"/>
      <c r="F8" s="38"/>
      <c r="G8" s="285"/>
      <c r="H8" s="54"/>
      <c r="I8" s="54"/>
      <c r="J8" s="55" t="str">
        <f t="shared" ref="J8:J24" si="229">IF(G8="","",(IF(G8&gt;$G$3,"定額","旧定額")))</f>
        <v/>
      </c>
      <c r="K8" s="139">
        <f t="shared" si="88"/>
        <v>0</v>
      </c>
      <c r="L8" s="56"/>
      <c r="M8" s="56">
        <f t="shared" si="184"/>
        <v>0</v>
      </c>
      <c r="N8" s="55" t="str">
        <f>IF(ISERROR(LOOKUP(L8,償却率!$A$2:$A$50,償却率!$B$2:$B$50)),"",(LOOKUP(L8,償却率!$A$2:$A$50,償却率!$B$2:$B$50)))</f>
        <v/>
      </c>
      <c r="O8" s="55" t="str">
        <f>IF(ISERROR(IF(J8="定額",LOOKUP(M8,新償却率!$A$2:$A$50,新償却率!$B$2:$B$50),LOOKUP(M8,償却率!$A$2:$A$50,償却率!$B$2:$B$50))),"",(IF(J8="定額",LOOKUP(M8,新償却率!$A$2:$A$50,新償却率!$B$2:$B$50),LOOKUP(M8,償却率!$A$2:$A$50,償却率!$B$2:$B$50))))</f>
        <v/>
      </c>
      <c r="P8" s="115">
        <f t="shared" si="89"/>
        <v>-1</v>
      </c>
      <c r="Q8" s="115">
        <f t="shared" si="90"/>
        <v>-1</v>
      </c>
      <c r="R8" s="115">
        <f t="shared" si="91"/>
        <v>0</v>
      </c>
      <c r="S8" s="56"/>
      <c r="T8" s="195">
        <f t="shared" si="92"/>
        <v>1900</v>
      </c>
      <c r="U8" s="195">
        <f t="shared" si="93"/>
        <v>1</v>
      </c>
      <c r="V8" s="195">
        <f t="shared" si="94"/>
        <v>0</v>
      </c>
      <c r="W8" s="196" t="e">
        <f t="shared" si="95"/>
        <v>#NUM!</v>
      </c>
      <c r="X8" s="197" t="e">
        <f t="shared" si="96"/>
        <v>#NUM!</v>
      </c>
      <c r="Y8" s="197" t="e">
        <f t="shared" si="97"/>
        <v>#VALUE!</v>
      </c>
      <c r="Z8" s="198">
        <f t="shared" si="98"/>
        <v>107</v>
      </c>
      <c r="AA8" s="198">
        <f t="shared" si="99"/>
        <v>11</v>
      </c>
      <c r="AB8" s="198">
        <f t="shared" si="100"/>
        <v>366</v>
      </c>
      <c r="AC8" s="199" t="e">
        <f t="shared" si="101"/>
        <v>#NUM!</v>
      </c>
      <c r="AD8" s="106" t="e">
        <f t="shared" si="102"/>
        <v>#NUM!</v>
      </c>
      <c r="AE8" s="200">
        <f>IF(G8&lt;=$AE$3,DATEDIF(G8,$AE$3,"Y"),-DATEDIF($AE$3,G8,"Y"))</f>
        <v>109</v>
      </c>
      <c r="AF8" s="201" t="e">
        <f t="shared" si="103"/>
        <v>#VALUE!</v>
      </c>
      <c r="AG8" s="201" t="e">
        <f t="shared" si="104"/>
        <v>#NUM!</v>
      </c>
      <c r="AH8" s="142" t="e">
        <f t="shared" si="105"/>
        <v>#NUM!</v>
      </c>
      <c r="AI8" s="202" t="e">
        <f t="shared" si="106"/>
        <v>#NUM!</v>
      </c>
      <c r="AJ8" s="39" t="e">
        <f t="shared" si="107"/>
        <v>#NUM!</v>
      </c>
      <c r="AK8" s="40" t="e">
        <f t="shared" si="108"/>
        <v>#NUM!</v>
      </c>
      <c r="AL8" s="41" t="e">
        <f t="shared" si="109"/>
        <v>#NUM!</v>
      </c>
      <c r="AM8" s="203">
        <f t="shared" si="21"/>
        <v>110</v>
      </c>
      <c r="AN8" s="204" t="e">
        <f t="shared" si="110"/>
        <v>#VALUE!</v>
      </c>
      <c r="AO8" s="201" t="e">
        <f t="shared" si="111"/>
        <v>#NUM!</v>
      </c>
      <c r="AP8" s="142" t="e">
        <f t="shared" si="112"/>
        <v>#NUM!</v>
      </c>
      <c r="AQ8" s="202" t="str">
        <f t="shared" si="186"/>
        <v/>
      </c>
      <c r="AR8" s="39" t="str">
        <f t="shared" si="113"/>
        <v/>
      </c>
      <c r="AS8" s="40" t="e">
        <f t="shared" si="114"/>
        <v>#NUM!</v>
      </c>
      <c r="AT8" s="42" t="str">
        <f t="shared" si="115"/>
        <v/>
      </c>
      <c r="AU8" s="203">
        <f t="shared" si="28"/>
        <v>111</v>
      </c>
      <c r="AV8" s="201" t="e">
        <f t="shared" si="116"/>
        <v>#VALUE!</v>
      </c>
      <c r="AW8" s="201" t="e">
        <f t="shared" si="117"/>
        <v>#NUM!</v>
      </c>
      <c r="AX8" s="142" t="e">
        <f t="shared" si="118"/>
        <v>#NUM!</v>
      </c>
      <c r="AY8" s="43" t="str">
        <f t="shared" si="119"/>
        <v/>
      </c>
      <c r="AZ8" s="44" t="str">
        <f t="shared" si="187"/>
        <v/>
      </c>
      <c r="BA8" s="45" t="e">
        <f t="shared" si="120"/>
        <v>#NUM!</v>
      </c>
      <c r="BB8" s="41" t="str">
        <f t="shared" si="121"/>
        <v/>
      </c>
      <c r="BC8" s="205">
        <f t="shared" si="35"/>
        <v>112</v>
      </c>
      <c r="BD8" s="206" t="e">
        <f t="shared" si="122"/>
        <v>#VALUE!</v>
      </c>
      <c r="BE8" s="206" t="e">
        <f t="shared" si="123"/>
        <v>#NUM!</v>
      </c>
      <c r="BF8" s="144" t="e">
        <f t="shared" si="124"/>
        <v>#NUM!</v>
      </c>
      <c r="BG8" s="43" t="str">
        <f t="shared" si="125"/>
        <v/>
      </c>
      <c r="BH8" s="44" t="str">
        <f t="shared" si="126"/>
        <v/>
      </c>
      <c r="BI8" s="45" t="e">
        <f t="shared" si="127"/>
        <v>#NUM!</v>
      </c>
      <c r="BJ8" s="41" t="str">
        <f t="shared" si="128"/>
        <v/>
      </c>
      <c r="BK8" s="205">
        <f t="shared" si="43"/>
        <v>113</v>
      </c>
      <c r="BL8" s="206" t="e">
        <f t="shared" si="129"/>
        <v>#VALUE!</v>
      </c>
      <c r="BM8" s="206" t="e">
        <f t="shared" si="130"/>
        <v>#NUM!</v>
      </c>
      <c r="BN8" s="144" t="e">
        <f t="shared" si="131"/>
        <v>#NUM!</v>
      </c>
      <c r="BO8" s="43" t="str">
        <f t="shared" si="132"/>
        <v/>
      </c>
      <c r="BP8" s="44" t="str">
        <f t="shared" si="133"/>
        <v/>
      </c>
      <c r="BQ8" s="45" t="e">
        <f t="shared" si="188"/>
        <v>#NUM!</v>
      </c>
      <c r="BR8" s="41" t="str">
        <f t="shared" si="134"/>
        <v/>
      </c>
      <c r="BS8" s="205">
        <f t="shared" si="51"/>
        <v>114</v>
      </c>
      <c r="BT8" s="206" t="e">
        <f t="shared" si="135"/>
        <v>#VALUE!</v>
      </c>
      <c r="BU8" s="206" t="e">
        <f t="shared" si="136"/>
        <v>#NUM!</v>
      </c>
      <c r="BV8" s="144" t="e">
        <f t="shared" si="137"/>
        <v>#NUM!</v>
      </c>
      <c r="BW8" s="43" t="str">
        <f t="shared" si="138"/>
        <v/>
      </c>
      <c r="BX8" s="105" t="str">
        <f t="shared" si="139"/>
        <v/>
      </c>
      <c r="BY8" s="45" t="e">
        <f t="shared" si="189"/>
        <v>#NUM!</v>
      </c>
      <c r="BZ8" s="41" t="str">
        <f t="shared" si="140"/>
        <v/>
      </c>
      <c r="CA8" s="205">
        <f t="shared" si="58"/>
        <v>115</v>
      </c>
      <c r="CB8" s="206" t="e">
        <f t="shared" si="141"/>
        <v>#VALUE!</v>
      </c>
      <c r="CC8" s="206" t="e">
        <f t="shared" si="142"/>
        <v>#NUM!</v>
      </c>
      <c r="CD8" s="144" t="e">
        <f t="shared" si="143"/>
        <v>#NUM!</v>
      </c>
      <c r="CE8" s="43" t="str">
        <f t="shared" si="144"/>
        <v/>
      </c>
      <c r="CF8" s="105" t="str">
        <f t="shared" si="145"/>
        <v/>
      </c>
      <c r="CG8" s="45" t="e">
        <f>BY8+CE8</f>
        <v>#NUM!</v>
      </c>
      <c r="CH8" s="41" t="str">
        <f t="shared" si="146"/>
        <v/>
      </c>
      <c r="CI8" s="205">
        <f t="shared" si="65"/>
        <v>116</v>
      </c>
      <c r="CJ8" s="206" t="e">
        <f t="shared" si="147"/>
        <v>#VALUE!</v>
      </c>
      <c r="CK8" s="206" t="e">
        <f t="shared" si="148"/>
        <v>#NUM!</v>
      </c>
      <c r="CL8" s="144" t="e">
        <f t="shared" si="149"/>
        <v>#NUM!</v>
      </c>
      <c r="CM8" s="43" t="str">
        <f t="shared" si="190"/>
        <v/>
      </c>
      <c r="CN8" s="105" t="str">
        <f t="shared" si="150"/>
        <v/>
      </c>
      <c r="CO8" s="45" t="e">
        <f t="shared" si="191"/>
        <v>#NUM!</v>
      </c>
      <c r="CP8" s="41" t="str">
        <f t="shared" si="151"/>
        <v/>
      </c>
      <c r="CQ8" s="205">
        <f t="shared" si="152"/>
        <v>117</v>
      </c>
      <c r="CR8" s="206" t="e">
        <f t="shared" si="153"/>
        <v>#VALUE!</v>
      </c>
      <c r="CS8" s="206" t="e">
        <f t="shared" si="154"/>
        <v>#NUM!</v>
      </c>
      <c r="CT8" s="144" t="e">
        <f t="shared" si="155"/>
        <v>#NUM!</v>
      </c>
      <c r="CU8" s="43" t="str">
        <f t="shared" si="192"/>
        <v/>
      </c>
      <c r="CV8" s="105" t="str">
        <f t="shared" si="156"/>
        <v/>
      </c>
      <c r="CW8" s="45" t="e">
        <f t="shared" si="193"/>
        <v>#NUM!</v>
      </c>
      <c r="CX8" s="41" t="str">
        <f t="shared" si="157"/>
        <v/>
      </c>
      <c r="CY8" s="205">
        <f t="shared" si="194"/>
        <v>118</v>
      </c>
      <c r="CZ8" s="206" t="e">
        <f t="shared" si="158"/>
        <v>#VALUE!</v>
      </c>
      <c r="DA8" s="206" t="e">
        <f t="shared" si="159"/>
        <v>#NUM!</v>
      </c>
      <c r="DB8" s="144" t="e">
        <f t="shared" si="160"/>
        <v>#NUM!</v>
      </c>
      <c r="DC8" s="271" t="str">
        <f t="shared" si="195"/>
        <v/>
      </c>
      <c r="DD8" s="272" t="str">
        <f t="shared" si="196"/>
        <v/>
      </c>
      <c r="DE8" s="273" t="e">
        <f t="shared" ref="DE8:DE24" si="230">CW8+DC8</f>
        <v>#NUM!</v>
      </c>
      <c r="DF8" s="274" t="str">
        <f t="shared" si="197"/>
        <v/>
      </c>
      <c r="DG8" s="205">
        <f t="shared" si="198"/>
        <v>119</v>
      </c>
      <c r="DH8" s="206" t="e">
        <f t="shared" si="161"/>
        <v>#VALUE!</v>
      </c>
      <c r="DI8" s="206" t="e">
        <f t="shared" si="199"/>
        <v>#NUM!</v>
      </c>
      <c r="DJ8" s="144" t="e">
        <f t="shared" si="162"/>
        <v>#NUM!</v>
      </c>
      <c r="DK8" s="43" t="str">
        <f t="shared" si="163"/>
        <v/>
      </c>
      <c r="DL8" s="105" t="str">
        <f t="shared" si="200"/>
        <v/>
      </c>
      <c r="DM8" s="45" t="e">
        <f t="shared" si="201"/>
        <v>#NUM!</v>
      </c>
      <c r="DN8" s="41" t="str">
        <f t="shared" si="164"/>
        <v/>
      </c>
      <c r="DO8" s="205">
        <f t="shared" si="202"/>
        <v>120</v>
      </c>
      <c r="DP8" s="206" t="e">
        <f t="shared" si="84"/>
        <v>#VALUE!</v>
      </c>
      <c r="DQ8" s="206" t="e">
        <f t="shared" si="85"/>
        <v>#NUM!</v>
      </c>
      <c r="DR8" s="144" t="e">
        <f t="shared" si="165"/>
        <v>#NUM!</v>
      </c>
      <c r="DS8" s="43" t="str">
        <f t="shared" si="203"/>
        <v/>
      </c>
      <c r="DT8" s="105" t="str">
        <f t="shared" si="166"/>
        <v/>
      </c>
      <c r="DU8" s="45" t="e">
        <f>DM8+DS8</f>
        <v>#NUM!</v>
      </c>
      <c r="DV8" s="41" t="str">
        <f t="shared" ref="DV8:DV24" si="231">IF(DO8=1,$AD8-DS8,IF(ISERROR(DN8-DS8),"",DN8-DS8))</f>
        <v/>
      </c>
      <c r="DW8" s="205">
        <f t="shared" si="204"/>
        <v>121</v>
      </c>
      <c r="DX8" s="206" t="e">
        <f t="shared" si="167"/>
        <v>#VALUE!</v>
      </c>
      <c r="DY8" s="206" t="e">
        <f t="shared" si="168"/>
        <v>#NUM!</v>
      </c>
      <c r="DZ8" s="144" t="e">
        <f t="shared" si="169"/>
        <v>#NUM!</v>
      </c>
      <c r="EA8" s="43" t="str">
        <f t="shared" si="205"/>
        <v/>
      </c>
      <c r="EB8" s="105" t="str">
        <f t="shared" si="206"/>
        <v/>
      </c>
      <c r="EC8" s="45" t="e">
        <f t="shared" si="207"/>
        <v>#NUM!</v>
      </c>
      <c r="ED8" s="41" t="str">
        <f t="shared" si="208"/>
        <v/>
      </c>
      <c r="EE8" s="205">
        <f t="shared" si="209"/>
        <v>122</v>
      </c>
      <c r="EF8" s="206" t="e">
        <f t="shared" si="210"/>
        <v>#VALUE!</v>
      </c>
      <c r="EG8" s="206" t="e">
        <f t="shared" si="211"/>
        <v>#NUM!</v>
      </c>
      <c r="EH8" s="144" t="e">
        <f t="shared" si="212"/>
        <v>#NUM!</v>
      </c>
      <c r="EI8" s="43" t="str">
        <f t="shared" si="172"/>
        <v/>
      </c>
      <c r="EJ8" s="105" t="str">
        <f t="shared" si="213"/>
        <v/>
      </c>
      <c r="EK8" s="45" t="e">
        <f t="shared" si="173"/>
        <v>#NUM!</v>
      </c>
      <c r="EL8" s="41" t="str">
        <f t="shared" si="174"/>
        <v/>
      </c>
      <c r="EM8" s="205">
        <f t="shared" si="214"/>
        <v>123</v>
      </c>
      <c r="EN8" s="206" t="e">
        <f t="shared" si="215"/>
        <v>#VALUE!</v>
      </c>
      <c r="EO8" s="206" t="e">
        <f t="shared" si="175"/>
        <v>#NUM!</v>
      </c>
      <c r="EP8" s="144" t="e">
        <f t="shared" si="216"/>
        <v>#NUM!</v>
      </c>
      <c r="EQ8" s="136" t="str">
        <f t="shared" si="176"/>
        <v/>
      </c>
      <c r="ER8" s="105" t="str">
        <f t="shared" si="217"/>
        <v/>
      </c>
      <c r="ES8" s="294" t="e">
        <f t="shared" si="177"/>
        <v>#NUM!</v>
      </c>
      <c r="ET8" s="134" t="str">
        <f t="shared" si="178"/>
        <v/>
      </c>
      <c r="EU8" s="205">
        <f t="shared" si="218"/>
        <v>124</v>
      </c>
      <c r="EV8" s="206" t="e">
        <f t="shared" si="219"/>
        <v>#VALUE!</v>
      </c>
      <c r="EW8" s="206" t="e">
        <f t="shared" si="179"/>
        <v>#NUM!</v>
      </c>
      <c r="EX8" s="144" t="e">
        <f t="shared" si="220"/>
        <v>#NUM!</v>
      </c>
      <c r="EY8" s="136" t="str">
        <f t="shared" si="180"/>
        <v/>
      </c>
      <c r="EZ8" s="105" t="str">
        <f t="shared" si="221"/>
        <v/>
      </c>
      <c r="FA8" s="294" t="e">
        <f t="shared" si="181"/>
        <v>#NUM!</v>
      </c>
      <c r="FB8" s="134" t="str">
        <f t="shared" si="182"/>
        <v/>
      </c>
      <c r="FC8" s="205">
        <f t="shared" si="222"/>
        <v>125</v>
      </c>
      <c r="FD8" s="206" t="e">
        <f t="shared" si="223"/>
        <v>#VALUE!</v>
      </c>
      <c r="FE8" s="206" t="e">
        <f t="shared" si="224"/>
        <v>#NUM!</v>
      </c>
      <c r="FF8" s="144" t="e">
        <f t="shared" si="225"/>
        <v>#NUM!</v>
      </c>
      <c r="FG8" s="57" t="str">
        <f t="shared" ref="FG8:FG24" si="232">IF(ISERROR(FE8+FF8),"",FE8+FF8)</f>
        <v/>
      </c>
      <c r="FH8" s="58" t="str">
        <f t="shared" si="226"/>
        <v/>
      </c>
      <c r="FI8" s="59" t="e">
        <f t="shared" si="227"/>
        <v>#NUM!</v>
      </c>
      <c r="FJ8" s="60" t="str">
        <f t="shared" si="228"/>
        <v/>
      </c>
    </row>
    <row r="9" spans="1:166" ht="24" customHeight="1" x14ac:dyDescent="0.15">
      <c r="A9" s="193"/>
      <c r="B9" s="193"/>
      <c r="C9" s="194">
        <v>5</v>
      </c>
      <c r="D9" s="53"/>
      <c r="E9" s="37"/>
      <c r="F9" s="38"/>
      <c r="G9" s="285"/>
      <c r="H9" s="54"/>
      <c r="I9" s="54"/>
      <c r="J9" s="55" t="str">
        <f t="shared" si="229"/>
        <v/>
      </c>
      <c r="K9" s="139">
        <f t="shared" si="88"/>
        <v>0</v>
      </c>
      <c r="L9" s="56"/>
      <c r="M9" s="56">
        <f t="shared" si="184"/>
        <v>0</v>
      </c>
      <c r="N9" s="55" t="str">
        <f>IF(ISERROR(LOOKUP(L9,償却率!$A$2:$A$50,償却率!$B$2:$B$50)),"",(LOOKUP(L9,償却率!$A$2:$A$50,償却率!$B$2:$B$50)))</f>
        <v/>
      </c>
      <c r="O9" s="55" t="str">
        <f>IF(ISERROR(IF(J9="定額",LOOKUP(M9,新償却率!$A$2:$A$50,新償却率!$B$2:$B$50),LOOKUP(M9,償却率!$A$2:$A$50,償却率!$B$2:$B$50))),"",(IF(J9="定額",LOOKUP(M9,新償却率!$A$2:$A$50,新償却率!$B$2:$B$50),LOOKUP(M9,償却率!$A$2:$A$50,償却率!$B$2:$B$50))))</f>
        <v/>
      </c>
      <c r="P9" s="115">
        <f t="shared" si="89"/>
        <v>-1</v>
      </c>
      <c r="Q9" s="115">
        <f t="shared" si="90"/>
        <v>-1</v>
      </c>
      <c r="R9" s="115">
        <f t="shared" si="91"/>
        <v>0</v>
      </c>
      <c r="S9" s="56"/>
      <c r="T9" s="195">
        <f t="shared" si="92"/>
        <v>1900</v>
      </c>
      <c r="U9" s="195">
        <f t="shared" si="93"/>
        <v>1</v>
      </c>
      <c r="V9" s="195">
        <f t="shared" si="94"/>
        <v>0</v>
      </c>
      <c r="W9" s="196" t="e">
        <f t="shared" si="95"/>
        <v>#NUM!</v>
      </c>
      <c r="X9" s="197" t="e">
        <f>IF(W9&lt;$W$3,Q9,0)</f>
        <v>#NUM!</v>
      </c>
      <c r="Y9" s="197" t="e">
        <f t="shared" si="97"/>
        <v>#VALUE!</v>
      </c>
      <c r="Z9" s="198">
        <f t="shared" si="98"/>
        <v>107</v>
      </c>
      <c r="AA9" s="198">
        <f t="shared" si="99"/>
        <v>11</v>
      </c>
      <c r="AB9" s="198">
        <f t="shared" si="100"/>
        <v>366</v>
      </c>
      <c r="AC9" s="199" t="e">
        <f t="shared" si="101"/>
        <v>#NUM!</v>
      </c>
      <c r="AD9" s="106" t="e">
        <f t="shared" si="102"/>
        <v>#NUM!</v>
      </c>
      <c r="AE9" s="200">
        <f>IF(G9&lt;=$AE$3,DATEDIF(G9,$AE$3,"Y"),-DATEDIF($AE$3,G9,"Y"))</f>
        <v>109</v>
      </c>
      <c r="AF9" s="201" t="e">
        <f t="shared" si="103"/>
        <v>#VALUE!</v>
      </c>
      <c r="AG9" s="201" t="e">
        <f t="shared" si="104"/>
        <v>#NUM!</v>
      </c>
      <c r="AH9" s="142" t="e">
        <f t="shared" si="105"/>
        <v>#NUM!</v>
      </c>
      <c r="AI9" s="202" t="e">
        <f t="shared" si="106"/>
        <v>#NUM!</v>
      </c>
      <c r="AJ9" s="39" t="e">
        <f t="shared" si="107"/>
        <v>#NUM!</v>
      </c>
      <c r="AK9" s="40" t="e">
        <f t="shared" si="108"/>
        <v>#NUM!</v>
      </c>
      <c r="AL9" s="41" t="e">
        <f t="shared" si="109"/>
        <v>#NUM!</v>
      </c>
      <c r="AM9" s="203">
        <f t="shared" si="21"/>
        <v>110</v>
      </c>
      <c r="AN9" s="204" t="e">
        <f t="shared" si="110"/>
        <v>#VALUE!</v>
      </c>
      <c r="AO9" s="201" t="e">
        <f t="shared" si="111"/>
        <v>#NUM!</v>
      </c>
      <c r="AP9" s="142" t="e">
        <f t="shared" si="112"/>
        <v>#NUM!</v>
      </c>
      <c r="AQ9" s="202" t="str">
        <f t="shared" si="186"/>
        <v/>
      </c>
      <c r="AR9" s="39" t="str">
        <f t="shared" si="113"/>
        <v/>
      </c>
      <c r="AS9" s="40" t="e">
        <f t="shared" si="114"/>
        <v>#NUM!</v>
      </c>
      <c r="AT9" s="42" t="str">
        <f t="shared" si="115"/>
        <v/>
      </c>
      <c r="AU9" s="203">
        <f t="shared" si="28"/>
        <v>111</v>
      </c>
      <c r="AV9" s="201" t="e">
        <f t="shared" si="116"/>
        <v>#VALUE!</v>
      </c>
      <c r="AW9" s="201" t="e">
        <f t="shared" si="117"/>
        <v>#NUM!</v>
      </c>
      <c r="AX9" s="142" t="e">
        <f t="shared" si="118"/>
        <v>#NUM!</v>
      </c>
      <c r="AY9" s="43" t="str">
        <f t="shared" si="119"/>
        <v/>
      </c>
      <c r="AZ9" s="44" t="str">
        <f t="shared" si="187"/>
        <v/>
      </c>
      <c r="BA9" s="45" t="e">
        <f t="shared" si="120"/>
        <v>#NUM!</v>
      </c>
      <c r="BB9" s="41" t="str">
        <f t="shared" si="121"/>
        <v/>
      </c>
      <c r="BC9" s="205">
        <f t="shared" si="35"/>
        <v>112</v>
      </c>
      <c r="BD9" s="206" t="e">
        <f t="shared" si="122"/>
        <v>#VALUE!</v>
      </c>
      <c r="BE9" s="206" t="e">
        <f t="shared" si="123"/>
        <v>#NUM!</v>
      </c>
      <c r="BF9" s="144" t="e">
        <f t="shared" si="124"/>
        <v>#NUM!</v>
      </c>
      <c r="BG9" s="43" t="str">
        <f t="shared" si="125"/>
        <v/>
      </c>
      <c r="BH9" s="44" t="str">
        <f t="shared" si="126"/>
        <v/>
      </c>
      <c r="BI9" s="45" t="e">
        <f t="shared" si="127"/>
        <v>#NUM!</v>
      </c>
      <c r="BJ9" s="41" t="str">
        <f t="shared" si="128"/>
        <v/>
      </c>
      <c r="BK9" s="205">
        <f t="shared" si="43"/>
        <v>113</v>
      </c>
      <c r="BL9" s="206" t="e">
        <f t="shared" si="129"/>
        <v>#VALUE!</v>
      </c>
      <c r="BM9" s="206" t="e">
        <f t="shared" si="130"/>
        <v>#NUM!</v>
      </c>
      <c r="BN9" s="144" t="e">
        <f t="shared" si="131"/>
        <v>#NUM!</v>
      </c>
      <c r="BO9" s="43" t="str">
        <f t="shared" si="132"/>
        <v/>
      </c>
      <c r="BP9" s="44" t="str">
        <f t="shared" si="133"/>
        <v/>
      </c>
      <c r="BQ9" s="45" t="e">
        <f t="shared" si="188"/>
        <v>#NUM!</v>
      </c>
      <c r="BR9" s="41" t="str">
        <f t="shared" si="134"/>
        <v/>
      </c>
      <c r="BS9" s="205">
        <f t="shared" si="51"/>
        <v>114</v>
      </c>
      <c r="BT9" s="206" t="e">
        <f t="shared" si="135"/>
        <v>#VALUE!</v>
      </c>
      <c r="BU9" s="206" t="e">
        <f t="shared" si="136"/>
        <v>#NUM!</v>
      </c>
      <c r="BV9" s="144" t="e">
        <f t="shared" si="137"/>
        <v>#NUM!</v>
      </c>
      <c r="BW9" s="43" t="str">
        <f t="shared" si="138"/>
        <v/>
      </c>
      <c r="BX9" s="105" t="str">
        <f t="shared" si="139"/>
        <v/>
      </c>
      <c r="BY9" s="45" t="e">
        <f t="shared" si="189"/>
        <v>#NUM!</v>
      </c>
      <c r="BZ9" s="41" t="str">
        <f t="shared" si="140"/>
        <v/>
      </c>
      <c r="CA9" s="205">
        <f t="shared" si="58"/>
        <v>115</v>
      </c>
      <c r="CB9" s="206" t="e">
        <f t="shared" si="141"/>
        <v>#VALUE!</v>
      </c>
      <c r="CC9" s="206" t="e">
        <f t="shared" si="142"/>
        <v>#NUM!</v>
      </c>
      <c r="CD9" s="144" t="e">
        <f t="shared" si="143"/>
        <v>#NUM!</v>
      </c>
      <c r="CE9" s="43" t="str">
        <f t="shared" si="144"/>
        <v/>
      </c>
      <c r="CF9" s="105" t="str">
        <f t="shared" si="145"/>
        <v/>
      </c>
      <c r="CG9" s="45" t="e">
        <f>BY9+CE9</f>
        <v>#NUM!</v>
      </c>
      <c r="CH9" s="41" t="str">
        <f t="shared" si="146"/>
        <v/>
      </c>
      <c r="CI9" s="205">
        <f t="shared" si="65"/>
        <v>116</v>
      </c>
      <c r="CJ9" s="206" t="e">
        <f t="shared" si="147"/>
        <v>#VALUE!</v>
      </c>
      <c r="CK9" s="206" t="e">
        <f t="shared" si="148"/>
        <v>#NUM!</v>
      </c>
      <c r="CL9" s="144" t="e">
        <f t="shared" si="149"/>
        <v>#NUM!</v>
      </c>
      <c r="CM9" s="43" t="str">
        <f t="shared" si="190"/>
        <v/>
      </c>
      <c r="CN9" s="105" t="str">
        <f t="shared" si="150"/>
        <v/>
      </c>
      <c r="CO9" s="45" t="e">
        <f t="shared" si="191"/>
        <v>#NUM!</v>
      </c>
      <c r="CP9" s="41" t="str">
        <f t="shared" si="151"/>
        <v/>
      </c>
      <c r="CQ9" s="205">
        <f t="shared" si="152"/>
        <v>117</v>
      </c>
      <c r="CR9" s="206" t="e">
        <f t="shared" si="153"/>
        <v>#VALUE!</v>
      </c>
      <c r="CS9" s="206" t="e">
        <f t="shared" si="154"/>
        <v>#NUM!</v>
      </c>
      <c r="CT9" s="144" t="e">
        <f t="shared" si="155"/>
        <v>#NUM!</v>
      </c>
      <c r="CU9" s="43" t="str">
        <f t="shared" si="192"/>
        <v/>
      </c>
      <c r="CV9" s="105" t="str">
        <f t="shared" si="156"/>
        <v/>
      </c>
      <c r="CW9" s="45" t="e">
        <f t="shared" si="193"/>
        <v>#NUM!</v>
      </c>
      <c r="CX9" s="41" t="str">
        <f t="shared" si="157"/>
        <v/>
      </c>
      <c r="CY9" s="205">
        <f t="shared" si="194"/>
        <v>118</v>
      </c>
      <c r="CZ9" s="206" t="e">
        <f t="shared" si="158"/>
        <v>#VALUE!</v>
      </c>
      <c r="DA9" s="206" t="e">
        <f t="shared" si="159"/>
        <v>#NUM!</v>
      </c>
      <c r="DB9" s="144" t="e">
        <f t="shared" si="160"/>
        <v>#NUM!</v>
      </c>
      <c r="DC9" s="271" t="str">
        <f t="shared" si="195"/>
        <v/>
      </c>
      <c r="DD9" s="272" t="str">
        <f t="shared" si="196"/>
        <v/>
      </c>
      <c r="DE9" s="273" t="e">
        <f t="shared" si="230"/>
        <v>#NUM!</v>
      </c>
      <c r="DF9" s="274" t="str">
        <f t="shared" si="197"/>
        <v/>
      </c>
      <c r="DG9" s="205">
        <f t="shared" si="198"/>
        <v>119</v>
      </c>
      <c r="DH9" s="206" t="e">
        <f t="shared" si="161"/>
        <v>#VALUE!</v>
      </c>
      <c r="DI9" s="206" t="e">
        <f t="shared" si="199"/>
        <v>#NUM!</v>
      </c>
      <c r="DJ9" s="144" t="e">
        <f t="shared" si="162"/>
        <v>#NUM!</v>
      </c>
      <c r="DK9" s="43" t="str">
        <f t="shared" si="163"/>
        <v/>
      </c>
      <c r="DL9" s="105" t="str">
        <f t="shared" si="200"/>
        <v/>
      </c>
      <c r="DM9" s="45" t="e">
        <f>DE9+DK9</f>
        <v>#NUM!</v>
      </c>
      <c r="DN9" s="41" t="str">
        <f t="shared" si="164"/>
        <v/>
      </c>
      <c r="DO9" s="205">
        <f t="shared" si="202"/>
        <v>120</v>
      </c>
      <c r="DP9" s="206" t="e">
        <f t="shared" si="84"/>
        <v>#VALUE!</v>
      </c>
      <c r="DQ9" s="206" t="e">
        <f t="shared" si="85"/>
        <v>#NUM!</v>
      </c>
      <c r="DR9" s="144" t="e">
        <f t="shared" si="165"/>
        <v>#NUM!</v>
      </c>
      <c r="DS9" s="43" t="str">
        <f t="shared" si="203"/>
        <v/>
      </c>
      <c r="DT9" s="105" t="str">
        <f t="shared" si="166"/>
        <v/>
      </c>
      <c r="DU9" s="45" t="e">
        <f t="shared" ref="DU9:DU24" si="233">DM9+DS9</f>
        <v>#NUM!</v>
      </c>
      <c r="DV9" s="41" t="str">
        <f t="shared" si="231"/>
        <v/>
      </c>
      <c r="DW9" s="205">
        <f t="shared" si="204"/>
        <v>121</v>
      </c>
      <c r="DX9" s="206" t="e">
        <f t="shared" si="167"/>
        <v>#VALUE!</v>
      </c>
      <c r="DY9" s="206" t="e">
        <f t="shared" si="168"/>
        <v>#NUM!</v>
      </c>
      <c r="DZ9" s="144" t="e">
        <f t="shared" si="169"/>
        <v>#NUM!</v>
      </c>
      <c r="EA9" s="43" t="str">
        <f t="shared" si="205"/>
        <v/>
      </c>
      <c r="EB9" s="105" t="str">
        <f t="shared" si="206"/>
        <v/>
      </c>
      <c r="EC9" s="45" t="e">
        <f t="shared" si="207"/>
        <v>#NUM!</v>
      </c>
      <c r="ED9" s="41" t="str">
        <f t="shared" si="208"/>
        <v/>
      </c>
      <c r="EE9" s="205">
        <f t="shared" si="209"/>
        <v>122</v>
      </c>
      <c r="EF9" s="206" t="e">
        <f t="shared" si="210"/>
        <v>#VALUE!</v>
      </c>
      <c r="EG9" s="206" t="e">
        <f t="shared" si="211"/>
        <v>#NUM!</v>
      </c>
      <c r="EH9" s="144" t="e">
        <f t="shared" si="212"/>
        <v>#NUM!</v>
      </c>
      <c r="EI9" s="43" t="str">
        <f t="shared" si="172"/>
        <v/>
      </c>
      <c r="EJ9" s="105" t="str">
        <f t="shared" si="213"/>
        <v/>
      </c>
      <c r="EK9" s="45" t="e">
        <f t="shared" si="173"/>
        <v>#NUM!</v>
      </c>
      <c r="EL9" s="41" t="str">
        <f t="shared" si="174"/>
        <v/>
      </c>
      <c r="EM9" s="205">
        <f t="shared" si="214"/>
        <v>123</v>
      </c>
      <c r="EN9" s="206" t="e">
        <f t="shared" si="215"/>
        <v>#VALUE!</v>
      </c>
      <c r="EO9" s="206" t="e">
        <f t="shared" si="175"/>
        <v>#NUM!</v>
      </c>
      <c r="EP9" s="144" t="e">
        <f t="shared" si="216"/>
        <v>#NUM!</v>
      </c>
      <c r="EQ9" s="136" t="str">
        <f t="shared" si="176"/>
        <v/>
      </c>
      <c r="ER9" s="105" t="str">
        <f t="shared" si="217"/>
        <v/>
      </c>
      <c r="ES9" s="294" t="e">
        <f t="shared" si="177"/>
        <v>#NUM!</v>
      </c>
      <c r="ET9" s="134" t="str">
        <f t="shared" si="178"/>
        <v/>
      </c>
      <c r="EU9" s="205">
        <f t="shared" si="218"/>
        <v>124</v>
      </c>
      <c r="EV9" s="206" t="e">
        <f t="shared" si="219"/>
        <v>#VALUE!</v>
      </c>
      <c r="EW9" s="206" t="e">
        <f t="shared" si="179"/>
        <v>#NUM!</v>
      </c>
      <c r="EX9" s="144" t="e">
        <f t="shared" si="220"/>
        <v>#NUM!</v>
      </c>
      <c r="EY9" s="136" t="str">
        <f t="shared" si="180"/>
        <v/>
      </c>
      <c r="EZ9" s="105" t="str">
        <f t="shared" si="221"/>
        <v/>
      </c>
      <c r="FA9" s="294" t="e">
        <f t="shared" si="181"/>
        <v>#NUM!</v>
      </c>
      <c r="FB9" s="134" t="str">
        <f t="shared" si="182"/>
        <v/>
      </c>
      <c r="FC9" s="205">
        <f t="shared" si="222"/>
        <v>125</v>
      </c>
      <c r="FD9" s="206" t="e">
        <f t="shared" si="223"/>
        <v>#VALUE!</v>
      </c>
      <c r="FE9" s="206" t="e">
        <f t="shared" si="224"/>
        <v>#NUM!</v>
      </c>
      <c r="FF9" s="144" t="e">
        <f t="shared" si="225"/>
        <v>#NUM!</v>
      </c>
      <c r="FG9" s="57" t="str">
        <f t="shared" si="232"/>
        <v/>
      </c>
      <c r="FH9" s="58" t="str">
        <f t="shared" si="226"/>
        <v/>
      </c>
      <c r="FI9" s="59" t="e">
        <f t="shared" si="227"/>
        <v>#NUM!</v>
      </c>
      <c r="FJ9" s="60" t="str">
        <f t="shared" si="228"/>
        <v/>
      </c>
    </row>
    <row r="10" spans="1:166" ht="24" customHeight="1" x14ac:dyDescent="0.15">
      <c r="A10" s="193"/>
      <c r="B10" s="193"/>
      <c r="C10" s="194">
        <v>6</v>
      </c>
      <c r="D10" s="53"/>
      <c r="E10" s="37"/>
      <c r="F10" s="38"/>
      <c r="G10" s="285"/>
      <c r="H10" s="54"/>
      <c r="I10" s="54"/>
      <c r="J10" s="55" t="str">
        <f t="shared" si="229"/>
        <v/>
      </c>
      <c r="K10" s="139">
        <f t="shared" si="88"/>
        <v>0</v>
      </c>
      <c r="L10" s="56"/>
      <c r="M10" s="56">
        <f t="shared" si="184"/>
        <v>0</v>
      </c>
      <c r="N10" s="55" t="str">
        <f>IF(ISERROR(LOOKUP(L10,償却率!$A$2:$A$50,償却率!$B$2:$B$50)),"",(LOOKUP(L10,償却率!$A$2:$A$50,償却率!$B$2:$B$50)))</f>
        <v/>
      </c>
      <c r="O10" s="55" t="str">
        <f>IF(ISERROR(IF(J10="定額",LOOKUP(M10,新償却率!$A$2:$A$50,新償却率!$B$2:$B$50),LOOKUP(M10,償却率!$A$2:$A$50,償却率!$B$2:$B$50))),"",(IF(J10="定額",LOOKUP(M10,新償却率!$A$2:$A$50,新償却率!$B$2:$B$50),LOOKUP(M10,償却率!$A$2:$A$50,償却率!$B$2:$B$50))))</f>
        <v/>
      </c>
      <c r="P10" s="115">
        <f t="shared" si="89"/>
        <v>-1</v>
      </c>
      <c r="Q10" s="115">
        <f t="shared" si="90"/>
        <v>-1</v>
      </c>
      <c r="R10" s="115">
        <f t="shared" si="91"/>
        <v>0</v>
      </c>
      <c r="S10" s="56"/>
      <c r="T10" s="195">
        <f t="shared" si="92"/>
        <v>1900</v>
      </c>
      <c r="U10" s="195">
        <f t="shared" si="93"/>
        <v>1</v>
      </c>
      <c r="V10" s="195">
        <f t="shared" si="94"/>
        <v>0</v>
      </c>
      <c r="W10" s="196" t="e">
        <f t="shared" si="95"/>
        <v>#NUM!</v>
      </c>
      <c r="X10" s="197" t="e">
        <f t="shared" si="96"/>
        <v>#NUM!</v>
      </c>
      <c r="Y10" s="197" t="e">
        <f t="shared" si="97"/>
        <v>#VALUE!</v>
      </c>
      <c r="Z10" s="198">
        <f t="shared" si="98"/>
        <v>107</v>
      </c>
      <c r="AA10" s="198">
        <f t="shared" si="99"/>
        <v>11</v>
      </c>
      <c r="AB10" s="198">
        <f t="shared" si="100"/>
        <v>366</v>
      </c>
      <c r="AC10" s="199" t="e">
        <f t="shared" si="101"/>
        <v>#NUM!</v>
      </c>
      <c r="AD10" s="106" t="e">
        <f t="shared" si="102"/>
        <v>#NUM!</v>
      </c>
      <c r="AE10" s="200">
        <f t="shared" si="185"/>
        <v>109</v>
      </c>
      <c r="AF10" s="201" t="e">
        <f t="shared" si="103"/>
        <v>#VALUE!</v>
      </c>
      <c r="AG10" s="201" t="e">
        <f t="shared" si="104"/>
        <v>#NUM!</v>
      </c>
      <c r="AH10" s="142" t="e">
        <f t="shared" si="105"/>
        <v>#NUM!</v>
      </c>
      <c r="AI10" s="202" t="e">
        <f t="shared" si="106"/>
        <v>#NUM!</v>
      </c>
      <c r="AJ10" s="39" t="e">
        <f t="shared" si="107"/>
        <v>#NUM!</v>
      </c>
      <c r="AK10" s="40" t="e">
        <f t="shared" si="108"/>
        <v>#NUM!</v>
      </c>
      <c r="AL10" s="41" t="e">
        <f t="shared" si="109"/>
        <v>#NUM!</v>
      </c>
      <c r="AM10" s="203">
        <f t="shared" si="21"/>
        <v>110</v>
      </c>
      <c r="AN10" s="204" t="e">
        <f t="shared" si="110"/>
        <v>#VALUE!</v>
      </c>
      <c r="AO10" s="201" t="e">
        <f t="shared" si="111"/>
        <v>#NUM!</v>
      </c>
      <c r="AP10" s="142" t="e">
        <f>IF(AK10&gt;$Q10,0,IF(AN10+AK10&gt;=$Q10,$Q10-AK10,AN10))</f>
        <v>#NUM!</v>
      </c>
      <c r="AQ10" s="202" t="str">
        <f t="shared" si="186"/>
        <v/>
      </c>
      <c r="AR10" s="39" t="str">
        <f t="shared" si="113"/>
        <v/>
      </c>
      <c r="AS10" s="40" t="e">
        <f t="shared" si="114"/>
        <v>#NUM!</v>
      </c>
      <c r="AT10" s="42" t="str">
        <f t="shared" si="115"/>
        <v/>
      </c>
      <c r="AU10" s="203">
        <f t="shared" si="28"/>
        <v>111</v>
      </c>
      <c r="AV10" s="201" t="e">
        <f t="shared" si="116"/>
        <v>#VALUE!</v>
      </c>
      <c r="AW10" s="201" t="e">
        <f t="shared" si="117"/>
        <v>#NUM!</v>
      </c>
      <c r="AX10" s="142" t="e">
        <f t="shared" si="118"/>
        <v>#NUM!</v>
      </c>
      <c r="AY10" s="43" t="str">
        <f t="shared" si="119"/>
        <v/>
      </c>
      <c r="AZ10" s="44" t="str">
        <f t="shared" si="187"/>
        <v/>
      </c>
      <c r="BA10" s="45" t="e">
        <f t="shared" si="120"/>
        <v>#NUM!</v>
      </c>
      <c r="BB10" s="41" t="str">
        <f t="shared" si="121"/>
        <v/>
      </c>
      <c r="BC10" s="205">
        <f t="shared" si="35"/>
        <v>112</v>
      </c>
      <c r="BD10" s="206" t="e">
        <f t="shared" si="122"/>
        <v>#VALUE!</v>
      </c>
      <c r="BE10" s="206" t="e">
        <f t="shared" si="123"/>
        <v>#NUM!</v>
      </c>
      <c r="BF10" s="144" t="e">
        <f t="shared" si="124"/>
        <v>#NUM!</v>
      </c>
      <c r="BG10" s="43" t="str">
        <f t="shared" si="125"/>
        <v/>
      </c>
      <c r="BH10" s="44" t="str">
        <f t="shared" si="126"/>
        <v/>
      </c>
      <c r="BI10" s="45" t="e">
        <f t="shared" si="127"/>
        <v>#NUM!</v>
      </c>
      <c r="BJ10" s="41" t="str">
        <f t="shared" si="128"/>
        <v/>
      </c>
      <c r="BK10" s="205">
        <f t="shared" si="43"/>
        <v>113</v>
      </c>
      <c r="BL10" s="206" t="e">
        <f t="shared" si="129"/>
        <v>#VALUE!</v>
      </c>
      <c r="BM10" s="206" t="e">
        <f t="shared" si="130"/>
        <v>#NUM!</v>
      </c>
      <c r="BN10" s="144" t="e">
        <f t="shared" si="131"/>
        <v>#NUM!</v>
      </c>
      <c r="BO10" s="43" t="str">
        <f t="shared" si="132"/>
        <v/>
      </c>
      <c r="BP10" s="44" t="str">
        <f t="shared" si="133"/>
        <v/>
      </c>
      <c r="BQ10" s="45" t="e">
        <f t="shared" si="188"/>
        <v>#NUM!</v>
      </c>
      <c r="BR10" s="41" t="str">
        <f t="shared" si="134"/>
        <v/>
      </c>
      <c r="BS10" s="205">
        <f t="shared" si="51"/>
        <v>114</v>
      </c>
      <c r="BT10" s="206" t="e">
        <f t="shared" si="135"/>
        <v>#VALUE!</v>
      </c>
      <c r="BU10" s="206" t="e">
        <f t="shared" si="136"/>
        <v>#NUM!</v>
      </c>
      <c r="BV10" s="144" t="e">
        <f t="shared" si="137"/>
        <v>#NUM!</v>
      </c>
      <c r="BW10" s="43" t="str">
        <f t="shared" si="138"/>
        <v/>
      </c>
      <c r="BX10" s="105" t="str">
        <f t="shared" si="139"/>
        <v/>
      </c>
      <c r="BY10" s="45" t="e">
        <f t="shared" si="189"/>
        <v>#NUM!</v>
      </c>
      <c r="BZ10" s="41" t="str">
        <f t="shared" si="140"/>
        <v/>
      </c>
      <c r="CA10" s="205">
        <f t="shared" si="58"/>
        <v>115</v>
      </c>
      <c r="CB10" s="206" t="e">
        <f t="shared" si="141"/>
        <v>#VALUE!</v>
      </c>
      <c r="CC10" s="206" t="e">
        <f t="shared" si="142"/>
        <v>#NUM!</v>
      </c>
      <c r="CD10" s="144" t="e">
        <f t="shared" si="143"/>
        <v>#NUM!</v>
      </c>
      <c r="CE10" s="43" t="str">
        <f t="shared" si="144"/>
        <v/>
      </c>
      <c r="CF10" s="105" t="str">
        <f t="shared" si="145"/>
        <v/>
      </c>
      <c r="CG10" s="45" t="e">
        <f t="shared" ref="CG10:CG24" si="234">BY10+CE10</f>
        <v>#NUM!</v>
      </c>
      <c r="CH10" s="41" t="str">
        <f t="shared" si="146"/>
        <v/>
      </c>
      <c r="CI10" s="205">
        <f t="shared" si="65"/>
        <v>116</v>
      </c>
      <c r="CJ10" s="206" t="e">
        <f t="shared" si="147"/>
        <v>#VALUE!</v>
      </c>
      <c r="CK10" s="206" t="e">
        <f t="shared" si="148"/>
        <v>#NUM!</v>
      </c>
      <c r="CL10" s="144" t="e">
        <f t="shared" si="149"/>
        <v>#NUM!</v>
      </c>
      <c r="CM10" s="43" t="str">
        <f t="shared" si="190"/>
        <v/>
      </c>
      <c r="CN10" s="105" t="str">
        <f t="shared" si="150"/>
        <v/>
      </c>
      <c r="CO10" s="45" t="e">
        <f t="shared" si="191"/>
        <v>#NUM!</v>
      </c>
      <c r="CP10" s="41" t="str">
        <f t="shared" si="151"/>
        <v/>
      </c>
      <c r="CQ10" s="205">
        <f t="shared" si="152"/>
        <v>117</v>
      </c>
      <c r="CR10" s="206" t="e">
        <f t="shared" si="153"/>
        <v>#VALUE!</v>
      </c>
      <c r="CS10" s="206" t="e">
        <f t="shared" si="154"/>
        <v>#NUM!</v>
      </c>
      <c r="CT10" s="144" t="e">
        <f t="shared" si="155"/>
        <v>#NUM!</v>
      </c>
      <c r="CU10" s="43" t="str">
        <f t="shared" si="192"/>
        <v/>
      </c>
      <c r="CV10" s="105" t="str">
        <f t="shared" si="156"/>
        <v/>
      </c>
      <c r="CW10" s="45" t="e">
        <f t="shared" si="193"/>
        <v>#NUM!</v>
      </c>
      <c r="CX10" s="41" t="str">
        <f t="shared" si="157"/>
        <v/>
      </c>
      <c r="CY10" s="205">
        <f t="shared" si="194"/>
        <v>118</v>
      </c>
      <c r="CZ10" s="206" t="e">
        <f t="shared" si="158"/>
        <v>#VALUE!</v>
      </c>
      <c r="DA10" s="206" t="e">
        <f t="shared" si="159"/>
        <v>#NUM!</v>
      </c>
      <c r="DB10" s="144" t="e">
        <f t="shared" si="160"/>
        <v>#NUM!</v>
      </c>
      <c r="DC10" s="271" t="str">
        <f t="shared" si="195"/>
        <v/>
      </c>
      <c r="DD10" s="272" t="str">
        <f t="shared" si="196"/>
        <v/>
      </c>
      <c r="DE10" s="273" t="e">
        <f>CW10+DC10</f>
        <v>#NUM!</v>
      </c>
      <c r="DF10" s="274" t="str">
        <f t="shared" si="197"/>
        <v/>
      </c>
      <c r="DG10" s="205">
        <f t="shared" si="198"/>
        <v>119</v>
      </c>
      <c r="DH10" s="206" t="e">
        <f t="shared" si="161"/>
        <v>#VALUE!</v>
      </c>
      <c r="DI10" s="206" t="e">
        <f t="shared" si="199"/>
        <v>#NUM!</v>
      </c>
      <c r="DJ10" s="144" t="e">
        <f t="shared" si="162"/>
        <v>#NUM!</v>
      </c>
      <c r="DK10" s="43" t="str">
        <f t="shared" si="163"/>
        <v/>
      </c>
      <c r="DL10" s="105" t="str">
        <f t="shared" si="200"/>
        <v/>
      </c>
      <c r="DM10" s="45" t="e">
        <f>DE10+DK10</f>
        <v>#NUM!</v>
      </c>
      <c r="DN10" s="41" t="str">
        <f t="shared" si="164"/>
        <v/>
      </c>
      <c r="DO10" s="205">
        <f t="shared" si="202"/>
        <v>120</v>
      </c>
      <c r="DP10" s="206" t="e">
        <f t="shared" si="84"/>
        <v>#VALUE!</v>
      </c>
      <c r="DQ10" s="206" t="e">
        <f t="shared" si="85"/>
        <v>#NUM!</v>
      </c>
      <c r="DR10" s="144" t="e">
        <f t="shared" si="165"/>
        <v>#NUM!</v>
      </c>
      <c r="DS10" s="43" t="str">
        <f t="shared" si="203"/>
        <v/>
      </c>
      <c r="DT10" s="105" t="str">
        <f t="shared" si="166"/>
        <v/>
      </c>
      <c r="DU10" s="45" t="e">
        <f t="shared" si="233"/>
        <v>#NUM!</v>
      </c>
      <c r="DV10" s="41" t="str">
        <f t="shared" si="231"/>
        <v/>
      </c>
      <c r="DW10" s="205">
        <f t="shared" si="204"/>
        <v>121</v>
      </c>
      <c r="DX10" s="206" t="e">
        <f t="shared" si="167"/>
        <v>#VALUE!</v>
      </c>
      <c r="DY10" s="206" t="e">
        <f t="shared" si="168"/>
        <v>#NUM!</v>
      </c>
      <c r="DZ10" s="144" t="e">
        <f t="shared" si="169"/>
        <v>#NUM!</v>
      </c>
      <c r="EA10" s="43" t="str">
        <f t="shared" si="205"/>
        <v/>
      </c>
      <c r="EB10" s="105" t="str">
        <f t="shared" si="206"/>
        <v/>
      </c>
      <c r="EC10" s="45" t="e">
        <f t="shared" si="207"/>
        <v>#NUM!</v>
      </c>
      <c r="ED10" s="41" t="str">
        <f t="shared" si="208"/>
        <v/>
      </c>
      <c r="EE10" s="205">
        <f t="shared" si="209"/>
        <v>122</v>
      </c>
      <c r="EF10" s="206" t="e">
        <f t="shared" si="210"/>
        <v>#VALUE!</v>
      </c>
      <c r="EG10" s="206" t="e">
        <f t="shared" si="211"/>
        <v>#NUM!</v>
      </c>
      <c r="EH10" s="144" t="e">
        <f t="shared" si="212"/>
        <v>#NUM!</v>
      </c>
      <c r="EI10" s="43" t="str">
        <f t="shared" si="172"/>
        <v/>
      </c>
      <c r="EJ10" s="105" t="str">
        <f t="shared" si="213"/>
        <v/>
      </c>
      <c r="EK10" s="45" t="e">
        <f t="shared" si="173"/>
        <v>#NUM!</v>
      </c>
      <c r="EL10" s="41" t="str">
        <f t="shared" si="174"/>
        <v/>
      </c>
      <c r="EM10" s="205">
        <f t="shared" si="214"/>
        <v>123</v>
      </c>
      <c r="EN10" s="206" t="e">
        <f t="shared" si="215"/>
        <v>#VALUE!</v>
      </c>
      <c r="EO10" s="206" t="e">
        <f t="shared" si="175"/>
        <v>#NUM!</v>
      </c>
      <c r="EP10" s="144" t="e">
        <f t="shared" si="216"/>
        <v>#NUM!</v>
      </c>
      <c r="EQ10" s="136" t="str">
        <f t="shared" si="176"/>
        <v/>
      </c>
      <c r="ER10" s="105" t="str">
        <f t="shared" si="217"/>
        <v/>
      </c>
      <c r="ES10" s="294" t="e">
        <f t="shared" si="177"/>
        <v>#NUM!</v>
      </c>
      <c r="ET10" s="134" t="str">
        <f t="shared" si="178"/>
        <v/>
      </c>
      <c r="EU10" s="205">
        <f t="shared" si="218"/>
        <v>124</v>
      </c>
      <c r="EV10" s="206" t="e">
        <f t="shared" si="219"/>
        <v>#VALUE!</v>
      </c>
      <c r="EW10" s="206" t="e">
        <f t="shared" si="179"/>
        <v>#NUM!</v>
      </c>
      <c r="EX10" s="144" t="e">
        <f t="shared" si="220"/>
        <v>#NUM!</v>
      </c>
      <c r="EY10" s="136" t="str">
        <f t="shared" si="180"/>
        <v/>
      </c>
      <c r="EZ10" s="105" t="str">
        <f t="shared" si="221"/>
        <v/>
      </c>
      <c r="FA10" s="294" t="e">
        <f t="shared" si="181"/>
        <v>#NUM!</v>
      </c>
      <c r="FB10" s="134" t="str">
        <f t="shared" si="182"/>
        <v/>
      </c>
      <c r="FC10" s="205">
        <f t="shared" si="222"/>
        <v>125</v>
      </c>
      <c r="FD10" s="206" t="e">
        <f t="shared" si="223"/>
        <v>#VALUE!</v>
      </c>
      <c r="FE10" s="206" t="e">
        <f t="shared" si="224"/>
        <v>#NUM!</v>
      </c>
      <c r="FF10" s="144" t="e">
        <f t="shared" si="225"/>
        <v>#NUM!</v>
      </c>
      <c r="FG10" s="57" t="str">
        <f t="shared" si="232"/>
        <v/>
      </c>
      <c r="FH10" s="58" t="str">
        <f t="shared" si="226"/>
        <v/>
      </c>
      <c r="FI10" s="59" t="e">
        <f t="shared" si="227"/>
        <v>#NUM!</v>
      </c>
      <c r="FJ10" s="60" t="str">
        <f t="shared" si="228"/>
        <v/>
      </c>
    </row>
    <row r="11" spans="1:166" ht="24" customHeight="1" x14ac:dyDescent="0.15">
      <c r="A11" s="193"/>
      <c r="B11" s="193"/>
      <c r="C11" s="194">
        <v>7</v>
      </c>
      <c r="D11" s="53"/>
      <c r="E11" s="37"/>
      <c r="F11" s="38"/>
      <c r="G11" s="285"/>
      <c r="H11" s="54"/>
      <c r="I11" s="54"/>
      <c r="J11" s="55" t="str">
        <f t="shared" si="229"/>
        <v/>
      </c>
      <c r="K11" s="139">
        <f t="shared" si="88"/>
        <v>0</v>
      </c>
      <c r="L11" s="56"/>
      <c r="M11" s="56">
        <f t="shared" si="184"/>
        <v>0</v>
      </c>
      <c r="N11" s="55" t="str">
        <f>IF(ISERROR(LOOKUP(L11,償却率!$A$2:$A$50,償却率!$B$2:$B$50)),"",(LOOKUP(L11,償却率!$A$2:$A$50,償却率!$B$2:$B$50)))</f>
        <v/>
      </c>
      <c r="O11" s="55" t="str">
        <f>IF(ISERROR(IF(J11="定額",LOOKUP(M11,新償却率!$A$2:$A$50,新償却率!$B$2:$B$50),LOOKUP(M11,償却率!$A$2:$A$50,償却率!$B$2:$B$50))),"",(IF(J11="定額",LOOKUP(M11,新償却率!$A$2:$A$50,新償却率!$B$2:$B$50),LOOKUP(M11,償却率!$A$2:$A$50,償却率!$B$2:$B$50))))</f>
        <v/>
      </c>
      <c r="P11" s="115">
        <f t="shared" si="89"/>
        <v>-1</v>
      </c>
      <c r="Q11" s="115">
        <f t="shared" si="90"/>
        <v>-1</v>
      </c>
      <c r="R11" s="115">
        <f t="shared" si="91"/>
        <v>0</v>
      </c>
      <c r="S11" s="56"/>
      <c r="T11" s="195">
        <f t="shared" si="92"/>
        <v>1900</v>
      </c>
      <c r="U11" s="195">
        <f t="shared" si="93"/>
        <v>1</v>
      </c>
      <c r="V11" s="195">
        <f t="shared" si="94"/>
        <v>0</v>
      </c>
      <c r="W11" s="196" t="e">
        <f t="shared" si="95"/>
        <v>#NUM!</v>
      </c>
      <c r="X11" s="197" t="e">
        <f t="shared" si="96"/>
        <v>#NUM!</v>
      </c>
      <c r="Y11" s="197" t="e">
        <f t="shared" si="97"/>
        <v>#VALUE!</v>
      </c>
      <c r="Z11" s="198">
        <f t="shared" si="98"/>
        <v>107</v>
      </c>
      <c r="AA11" s="198">
        <f t="shared" si="99"/>
        <v>11</v>
      </c>
      <c r="AB11" s="198">
        <f t="shared" si="100"/>
        <v>366</v>
      </c>
      <c r="AC11" s="199" t="e">
        <f t="shared" si="101"/>
        <v>#NUM!</v>
      </c>
      <c r="AD11" s="106" t="e">
        <f t="shared" si="102"/>
        <v>#NUM!</v>
      </c>
      <c r="AE11" s="200">
        <f t="shared" si="185"/>
        <v>109</v>
      </c>
      <c r="AF11" s="201" t="e">
        <f t="shared" si="103"/>
        <v>#VALUE!</v>
      </c>
      <c r="AG11" s="201" t="e">
        <f t="shared" si="104"/>
        <v>#NUM!</v>
      </c>
      <c r="AH11" s="142" t="e">
        <f t="shared" si="105"/>
        <v>#NUM!</v>
      </c>
      <c r="AI11" s="202" t="e">
        <f t="shared" si="106"/>
        <v>#NUM!</v>
      </c>
      <c r="AJ11" s="39" t="e">
        <f t="shared" si="107"/>
        <v>#NUM!</v>
      </c>
      <c r="AK11" s="40" t="e">
        <f t="shared" si="108"/>
        <v>#NUM!</v>
      </c>
      <c r="AL11" s="41" t="e">
        <f t="shared" si="109"/>
        <v>#NUM!</v>
      </c>
      <c r="AM11" s="203">
        <f t="shared" si="21"/>
        <v>110</v>
      </c>
      <c r="AN11" s="204" t="e">
        <f t="shared" si="110"/>
        <v>#VALUE!</v>
      </c>
      <c r="AO11" s="201" t="e">
        <f t="shared" si="111"/>
        <v>#NUM!</v>
      </c>
      <c r="AP11" s="142" t="e">
        <f t="shared" si="112"/>
        <v>#NUM!</v>
      </c>
      <c r="AQ11" s="202" t="str">
        <f t="shared" si="186"/>
        <v/>
      </c>
      <c r="AR11" s="39" t="str">
        <f t="shared" si="113"/>
        <v/>
      </c>
      <c r="AS11" s="40" t="e">
        <f t="shared" si="114"/>
        <v>#NUM!</v>
      </c>
      <c r="AT11" s="42" t="str">
        <f t="shared" si="115"/>
        <v/>
      </c>
      <c r="AU11" s="203">
        <f>IF($G11&lt;=AU$3,DATEDIF($G11,AU$3,"Y"),-DATEDIF(AU$3,$G11,"Y"))</f>
        <v>111</v>
      </c>
      <c r="AV11" s="201" t="e">
        <f t="shared" si="116"/>
        <v>#VALUE!</v>
      </c>
      <c r="AW11" s="201" t="e">
        <f t="shared" si="117"/>
        <v>#NUM!</v>
      </c>
      <c r="AX11" s="142" t="e">
        <f t="shared" si="118"/>
        <v>#NUM!</v>
      </c>
      <c r="AY11" s="43" t="str">
        <f t="shared" si="119"/>
        <v/>
      </c>
      <c r="AZ11" s="44" t="str">
        <f t="shared" si="187"/>
        <v/>
      </c>
      <c r="BA11" s="45" t="e">
        <f t="shared" si="120"/>
        <v>#NUM!</v>
      </c>
      <c r="BB11" s="41" t="str">
        <f t="shared" si="121"/>
        <v/>
      </c>
      <c r="BC11" s="205">
        <f>IF($G11&lt;=BC$3,DATEDIF($G11,BC$3,"Y"),-DATEDIF(BC$3,$G11,"Y"))</f>
        <v>112</v>
      </c>
      <c r="BD11" s="206" t="e">
        <f t="shared" si="122"/>
        <v>#VALUE!</v>
      </c>
      <c r="BE11" s="206" t="e">
        <f t="shared" si="123"/>
        <v>#NUM!</v>
      </c>
      <c r="BF11" s="144" t="e">
        <f t="shared" si="124"/>
        <v>#NUM!</v>
      </c>
      <c r="BG11" s="43" t="str">
        <f t="shared" si="125"/>
        <v/>
      </c>
      <c r="BH11" s="44" t="str">
        <f t="shared" si="126"/>
        <v/>
      </c>
      <c r="BI11" s="45" t="e">
        <f t="shared" si="127"/>
        <v>#NUM!</v>
      </c>
      <c r="BJ11" s="41" t="str">
        <f t="shared" si="128"/>
        <v/>
      </c>
      <c r="BK11" s="205">
        <f>IF($G11&lt;=BK$3,DATEDIF($G11,BK$3,"Y"),-DATEDIF(BK$3,$G11,"Y"))</f>
        <v>113</v>
      </c>
      <c r="BL11" s="206" t="e">
        <f t="shared" si="129"/>
        <v>#VALUE!</v>
      </c>
      <c r="BM11" s="206" t="e">
        <f t="shared" si="130"/>
        <v>#NUM!</v>
      </c>
      <c r="BN11" s="144" t="e">
        <f t="shared" si="131"/>
        <v>#NUM!</v>
      </c>
      <c r="BO11" s="43" t="str">
        <f t="shared" si="132"/>
        <v/>
      </c>
      <c r="BP11" s="44" t="str">
        <f t="shared" si="133"/>
        <v/>
      </c>
      <c r="BQ11" s="45" t="e">
        <f t="shared" si="188"/>
        <v>#NUM!</v>
      </c>
      <c r="BR11" s="41" t="str">
        <f t="shared" si="134"/>
        <v/>
      </c>
      <c r="BS11" s="205">
        <f>IF($G11&lt;=BS$3,DATEDIF($G11,BS$3,"Y"),-DATEDIF(BS$3,$G11,"Y"))</f>
        <v>114</v>
      </c>
      <c r="BT11" s="206" t="e">
        <f t="shared" si="135"/>
        <v>#VALUE!</v>
      </c>
      <c r="BU11" s="206" t="e">
        <f t="shared" si="136"/>
        <v>#NUM!</v>
      </c>
      <c r="BV11" s="144" t="e">
        <f t="shared" si="137"/>
        <v>#NUM!</v>
      </c>
      <c r="BW11" s="43" t="str">
        <f t="shared" si="138"/>
        <v/>
      </c>
      <c r="BX11" s="105" t="str">
        <f t="shared" si="139"/>
        <v/>
      </c>
      <c r="BY11" s="45" t="e">
        <f t="shared" si="189"/>
        <v>#NUM!</v>
      </c>
      <c r="BZ11" s="41" t="str">
        <f t="shared" si="140"/>
        <v/>
      </c>
      <c r="CA11" s="205">
        <f>IF($G11&lt;=CA$3,DATEDIF($G11,CA$3,"Y"),-DATEDIF(CA$3,$G11,"Y"))</f>
        <v>115</v>
      </c>
      <c r="CB11" s="206" t="e">
        <f t="shared" si="141"/>
        <v>#VALUE!</v>
      </c>
      <c r="CC11" s="206" t="e">
        <f t="shared" si="142"/>
        <v>#NUM!</v>
      </c>
      <c r="CD11" s="144" t="e">
        <f t="shared" si="143"/>
        <v>#NUM!</v>
      </c>
      <c r="CE11" s="43" t="str">
        <f t="shared" si="144"/>
        <v/>
      </c>
      <c r="CF11" s="105" t="str">
        <f t="shared" si="145"/>
        <v/>
      </c>
      <c r="CG11" s="45" t="e">
        <f t="shared" si="234"/>
        <v>#NUM!</v>
      </c>
      <c r="CH11" s="41" t="str">
        <f t="shared" si="146"/>
        <v/>
      </c>
      <c r="CI11" s="205">
        <f>IF($G11&lt;=CI$3,DATEDIF($G11,CI$3,"Y"),-DATEDIF(CI$3,$G11,"Y"))</f>
        <v>116</v>
      </c>
      <c r="CJ11" s="206" t="e">
        <f t="shared" si="147"/>
        <v>#VALUE!</v>
      </c>
      <c r="CK11" s="206" t="e">
        <f t="shared" si="148"/>
        <v>#NUM!</v>
      </c>
      <c r="CL11" s="144" t="e">
        <f t="shared" si="149"/>
        <v>#NUM!</v>
      </c>
      <c r="CM11" s="43" t="str">
        <f t="shared" si="190"/>
        <v/>
      </c>
      <c r="CN11" s="105" t="str">
        <f t="shared" si="150"/>
        <v/>
      </c>
      <c r="CO11" s="45" t="e">
        <f t="shared" si="191"/>
        <v>#NUM!</v>
      </c>
      <c r="CP11" s="41" t="str">
        <f t="shared" si="151"/>
        <v/>
      </c>
      <c r="CQ11" s="205">
        <f>IF($G11&lt;=CQ$3,DATEDIF($G11,CQ$3,"Y"),-DATEDIF(CQ$3,$G11,"Y"))</f>
        <v>117</v>
      </c>
      <c r="CR11" s="206" t="e">
        <f t="shared" si="153"/>
        <v>#VALUE!</v>
      </c>
      <c r="CS11" s="206" t="e">
        <f t="shared" si="154"/>
        <v>#NUM!</v>
      </c>
      <c r="CT11" s="144" t="e">
        <f t="shared" si="155"/>
        <v>#NUM!</v>
      </c>
      <c r="CU11" s="43" t="str">
        <f t="shared" si="192"/>
        <v/>
      </c>
      <c r="CV11" s="105" t="str">
        <f t="shared" si="156"/>
        <v/>
      </c>
      <c r="CW11" s="45" t="e">
        <f t="shared" si="193"/>
        <v>#NUM!</v>
      </c>
      <c r="CX11" s="41" t="str">
        <f t="shared" si="157"/>
        <v/>
      </c>
      <c r="CY11" s="205">
        <f>IF($G11&lt;=CY$3,DATEDIF($G11,CY$3,"Y"),-DATEDIF(CY$3,$G11,"Y"))</f>
        <v>118</v>
      </c>
      <c r="CZ11" s="206" t="e">
        <f t="shared" si="158"/>
        <v>#VALUE!</v>
      </c>
      <c r="DA11" s="206" t="e">
        <f t="shared" si="159"/>
        <v>#NUM!</v>
      </c>
      <c r="DB11" s="144" t="e">
        <f t="shared" si="160"/>
        <v>#NUM!</v>
      </c>
      <c r="DC11" s="271" t="str">
        <f t="shared" si="195"/>
        <v/>
      </c>
      <c r="DD11" s="272" t="str">
        <f t="shared" si="196"/>
        <v/>
      </c>
      <c r="DE11" s="273" t="e">
        <f t="shared" si="230"/>
        <v>#NUM!</v>
      </c>
      <c r="DF11" s="274" t="str">
        <f t="shared" si="197"/>
        <v/>
      </c>
      <c r="DG11" s="205">
        <f>IF($G11&lt;=DG$3,DATEDIF($G11,DG$3,"Y"),-DATEDIF(DG$3,$G11,"Y"))</f>
        <v>119</v>
      </c>
      <c r="DH11" s="206" t="e">
        <f t="shared" si="161"/>
        <v>#VALUE!</v>
      </c>
      <c r="DI11" s="206" t="e">
        <f t="shared" si="199"/>
        <v>#NUM!</v>
      </c>
      <c r="DJ11" s="144" t="e">
        <f t="shared" si="162"/>
        <v>#NUM!</v>
      </c>
      <c r="DK11" s="43" t="str">
        <f t="shared" si="163"/>
        <v/>
      </c>
      <c r="DL11" s="105" t="str">
        <f t="shared" si="200"/>
        <v/>
      </c>
      <c r="DM11" s="45" t="e">
        <f t="shared" si="201"/>
        <v>#NUM!</v>
      </c>
      <c r="DN11" s="41" t="str">
        <f t="shared" si="164"/>
        <v/>
      </c>
      <c r="DO11" s="205">
        <f>IF($G11&lt;=DO$3,DATEDIF($G11,DO$3,"Y"),-DATEDIF(DO$3,$G11,"Y"))</f>
        <v>120</v>
      </c>
      <c r="DP11" s="206" t="e">
        <f t="shared" si="84"/>
        <v>#VALUE!</v>
      </c>
      <c r="DQ11" s="206" t="e">
        <f t="shared" si="85"/>
        <v>#NUM!</v>
      </c>
      <c r="DR11" s="144" t="e">
        <f t="shared" si="165"/>
        <v>#NUM!</v>
      </c>
      <c r="DS11" s="43" t="str">
        <f t="shared" si="203"/>
        <v/>
      </c>
      <c r="DT11" s="105" t="str">
        <f t="shared" si="166"/>
        <v/>
      </c>
      <c r="DU11" s="45" t="e">
        <f t="shared" si="233"/>
        <v>#NUM!</v>
      </c>
      <c r="DV11" s="41" t="str">
        <f t="shared" si="231"/>
        <v/>
      </c>
      <c r="DW11" s="205">
        <f>IF($G11&lt;=DW$3,DATEDIF($G11,DW$3,"Y"),-DATEDIF(DW$3,$G11,"Y"))</f>
        <v>121</v>
      </c>
      <c r="DX11" s="206" t="e">
        <f t="shared" si="167"/>
        <v>#VALUE!</v>
      </c>
      <c r="DY11" s="206" t="e">
        <f t="shared" si="168"/>
        <v>#NUM!</v>
      </c>
      <c r="DZ11" s="144" t="e">
        <f t="shared" si="169"/>
        <v>#NUM!</v>
      </c>
      <c r="EA11" s="43" t="str">
        <f t="shared" si="205"/>
        <v/>
      </c>
      <c r="EB11" s="105" t="str">
        <f t="shared" si="206"/>
        <v/>
      </c>
      <c r="EC11" s="45" t="e">
        <f t="shared" si="207"/>
        <v>#NUM!</v>
      </c>
      <c r="ED11" s="41" t="str">
        <f t="shared" si="208"/>
        <v/>
      </c>
      <c r="EE11" s="205">
        <f t="shared" si="209"/>
        <v>122</v>
      </c>
      <c r="EF11" s="206" t="e">
        <f t="shared" si="210"/>
        <v>#VALUE!</v>
      </c>
      <c r="EG11" s="206" t="e">
        <f t="shared" si="211"/>
        <v>#NUM!</v>
      </c>
      <c r="EH11" s="144" t="e">
        <f t="shared" si="212"/>
        <v>#NUM!</v>
      </c>
      <c r="EI11" s="43" t="str">
        <f t="shared" si="172"/>
        <v/>
      </c>
      <c r="EJ11" s="105" t="str">
        <f t="shared" si="213"/>
        <v/>
      </c>
      <c r="EK11" s="45" t="e">
        <f t="shared" si="173"/>
        <v>#NUM!</v>
      </c>
      <c r="EL11" s="41" t="str">
        <f t="shared" si="174"/>
        <v/>
      </c>
      <c r="EM11" s="205">
        <f t="shared" si="214"/>
        <v>123</v>
      </c>
      <c r="EN11" s="206" t="e">
        <f t="shared" si="215"/>
        <v>#VALUE!</v>
      </c>
      <c r="EO11" s="206" t="e">
        <f t="shared" si="175"/>
        <v>#NUM!</v>
      </c>
      <c r="EP11" s="144" t="e">
        <f t="shared" si="216"/>
        <v>#NUM!</v>
      </c>
      <c r="EQ11" s="136" t="str">
        <f t="shared" si="176"/>
        <v/>
      </c>
      <c r="ER11" s="105" t="str">
        <f t="shared" si="217"/>
        <v/>
      </c>
      <c r="ES11" s="294" t="e">
        <f t="shared" si="177"/>
        <v>#NUM!</v>
      </c>
      <c r="ET11" s="134" t="str">
        <f t="shared" si="178"/>
        <v/>
      </c>
      <c r="EU11" s="205">
        <f t="shared" si="218"/>
        <v>124</v>
      </c>
      <c r="EV11" s="206" t="e">
        <f t="shared" si="219"/>
        <v>#VALUE!</v>
      </c>
      <c r="EW11" s="206" t="e">
        <f t="shared" si="179"/>
        <v>#NUM!</v>
      </c>
      <c r="EX11" s="144" t="e">
        <f t="shared" si="220"/>
        <v>#NUM!</v>
      </c>
      <c r="EY11" s="136" t="str">
        <f t="shared" si="180"/>
        <v/>
      </c>
      <c r="EZ11" s="105" t="str">
        <f t="shared" si="221"/>
        <v/>
      </c>
      <c r="FA11" s="294" t="e">
        <f t="shared" si="181"/>
        <v>#NUM!</v>
      </c>
      <c r="FB11" s="134" t="str">
        <f t="shared" si="182"/>
        <v/>
      </c>
      <c r="FC11" s="205">
        <f t="shared" si="222"/>
        <v>125</v>
      </c>
      <c r="FD11" s="206" t="e">
        <f t="shared" si="223"/>
        <v>#VALUE!</v>
      </c>
      <c r="FE11" s="206" t="e">
        <f t="shared" si="224"/>
        <v>#NUM!</v>
      </c>
      <c r="FF11" s="144" t="e">
        <f t="shared" si="225"/>
        <v>#NUM!</v>
      </c>
      <c r="FG11" s="57" t="str">
        <f t="shared" si="232"/>
        <v/>
      </c>
      <c r="FH11" s="58" t="str">
        <f t="shared" si="226"/>
        <v/>
      </c>
      <c r="FI11" s="59" t="e">
        <f t="shared" si="227"/>
        <v>#NUM!</v>
      </c>
      <c r="FJ11" s="60" t="str">
        <f t="shared" si="228"/>
        <v/>
      </c>
    </row>
    <row r="12" spans="1:166" ht="24" customHeight="1" x14ac:dyDescent="0.15">
      <c r="A12" s="193"/>
      <c r="B12" s="193"/>
      <c r="C12" s="194">
        <v>8</v>
      </c>
      <c r="D12" s="53"/>
      <c r="E12" s="37"/>
      <c r="F12" s="38"/>
      <c r="G12" s="285"/>
      <c r="H12" s="54"/>
      <c r="I12" s="54"/>
      <c r="J12" s="55" t="str">
        <f t="shared" si="229"/>
        <v/>
      </c>
      <c r="K12" s="139">
        <f t="shared" si="88"/>
        <v>0</v>
      </c>
      <c r="L12" s="56"/>
      <c r="M12" s="56">
        <f t="shared" si="184"/>
        <v>0</v>
      </c>
      <c r="N12" s="55" t="str">
        <f>IF(ISERROR(LOOKUP(L12,償却率!$A$2:$A$50,償却率!$B$2:$B$50)),"",(LOOKUP(L12,償却率!$A$2:$A$50,償却率!$B$2:$B$50)))</f>
        <v/>
      </c>
      <c r="O12" s="55" t="str">
        <f>IF(ISERROR(IF(J12="定額",LOOKUP(M12,新償却率!$A$2:$A$50,新償却率!$B$2:$B$50),LOOKUP(M12,償却率!$A$2:$A$50,償却率!$B$2:$B$50))),"",(IF(J12="定額",LOOKUP(M12,新償却率!$A$2:$A$50,新償却率!$B$2:$B$50),LOOKUP(M12,償却率!$A$2:$A$50,償却率!$B$2:$B$50))))</f>
        <v/>
      </c>
      <c r="P12" s="115">
        <f t="shared" si="89"/>
        <v>-1</v>
      </c>
      <c r="Q12" s="115">
        <f t="shared" si="90"/>
        <v>-1</v>
      </c>
      <c r="R12" s="115">
        <f t="shared" si="91"/>
        <v>0</v>
      </c>
      <c r="S12" s="56"/>
      <c r="T12" s="195">
        <f t="shared" si="92"/>
        <v>1900</v>
      </c>
      <c r="U12" s="195">
        <f t="shared" si="93"/>
        <v>1</v>
      </c>
      <c r="V12" s="195">
        <f t="shared" si="94"/>
        <v>0</v>
      </c>
      <c r="W12" s="196" t="e">
        <f t="shared" si="95"/>
        <v>#NUM!</v>
      </c>
      <c r="X12" s="197" t="e">
        <f t="shared" si="96"/>
        <v>#NUM!</v>
      </c>
      <c r="Y12" s="197" t="e">
        <f t="shared" si="97"/>
        <v>#VALUE!</v>
      </c>
      <c r="Z12" s="198">
        <f t="shared" si="98"/>
        <v>107</v>
      </c>
      <c r="AA12" s="198">
        <f t="shared" si="99"/>
        <v>11</v>
      </c>
      <c r="AB12" s="198">
        <f t="shared" si="100"/>
        <v>366</v>
      </c>
      <c r="AC12" s="199" t="e">
        <f t="shared" si="101"/>
        <v>#NUM!</v>
      </c>
      <c r="AD12" s="106" t="e">
        <f t="shared" si="102"/>
        <v>#NUM!</v>
      </c>
      <c r="AE12" s="200">
        <f t="shared" si="185"/>
        <v>109</v>
      </c>
      <c r="AF12" s="201" t="e">
        <f t="shared" si="103"/>
        <v>#VALUE!</v>
      </c>
      <c r="AG12" s="201" t="e">
        <f t="shared" si="104"/>
        <v>#NUM!</v>
      </c>
      <c r="AH12" s="142" t="e">
        <f t="shared" si="105"/>
        <v>#NUM!</v>
      </c>
      <c r="AI12" s="202" t="e">
        <f t="shared" si="106"/>
        <v>#NUM!</v>
      </c>
      <c r="AJ12" s="39" t="e">
        <f t="shared" si="107"/>
        <v>#NUM!</v>
      </c>
      <c r="AK12" s="40" t="e">
        <f t="shared" si="108"/>
        <v>#NUM!</v>
      </c>
      <c r="AL12" s="41" t="e">
        <f t="shared" si="109"/>
        <v>#NUM!</v>
      </c>
      <c r="AM12" s="203">
        <f t="shared" si="21"/>
        <v>110</v>
      </c>
      <c r="AN12" s="204" t="e">
        <f t="shared" si="110"/>
        <v>#VALUE!</v>
      </c>
      <c r="AO12" s="201" t="e">
        <f t="shared" si="111"/>
        <v>#NUM!</v>
      </c>
      <c r="AP12" s="142" t="e">
        <f t="shared" si="112"/>
        <v>#NUM!</v>
      </c>
      <c r="AQ12" s="202" t="str">
        <f t="shared" si="186"/>
        <v/>
      </c>
      <c r="AR12" s="39" t="str">
        <f t="shared" si="113"/>
        <v/>
      </c>
      <c r="AS12" s="40" t="e">
        <f t="shared" si="114"/>
        <v>#NUM!</v>
      </c>
      <c r="AT12" s="42" t="str">
        <f t="shared" si="115"/>
        <v/>
      </c>
      <c r="AU12" s="203">
        <f t="shared" si="28"/>
        <v>111</v>
      </c>
      <c r="AV12" s="201" t="e">
        <f>IF(AU12&lt;=0,0,IF(AU12=1,ROUNDUP($I12*(13-$U12)/12*$O12,0),IF($T12-2009+AU12&gt;0,ROUNDUP($R12*$O12,0),ROUNDUP($R12*$N12,0))))</f>
        <v>#VALUE!</v>
      </c>
      <c r="AW12" s="201" t="e">
        <f t="shared" si="117"/>
        <v>#NUM!</v>
      </c>
      <c r="AX12" s="142" t="e">
        <f t="shared" si="118"/>
        <v>#NUM!</v>
      </c>
      <c r="AY12" s="43" t="str">
        <f t="shared" si="119"/>
        <v/>
      </c>
      <c r="AZ12" s="44" t="str">
        <f t="shared" si="187"/>
        <v/>
      </c>
      <c r="BA12" s="45" t="e">
        <f t="shared" si="120"/>
        <v>#NUM!</v>
      </c>
      <c r="BB12" s="41" t="str">
        <f t="shared" si="121"/>
        <v/>
      </c>
      <c r="BC12" s="205">
        <f t="shared" si="35"/>
        <v>112</v>
      </c>
      <c r="BD12" s="206" t="e">
        <f t="shared" si="122"/>
        <v>#VALUE!</v>
      </c>
      <c r="BE12" s="206" t="e">
        <f t="shared" si="123"/>
        <v>#NUM!</v>
      </c>
      <c r="BF12" s="144" t="e">
        <f t="shared" si="124"/>
        <v>#NUM!</v>
      </c>
      <c r="BG12" s="43" t="str">
        <f t="shared" si="125"/>
        <v/>
      </c>
      <c r="BH12" s="44" t="str">
        <f t="shared" si="126"/>
        <v/>
      </c>
      <c r="BI12" s="45" t="e">
        <f t="shared" si="127"/>
        <v>#NUM!</v>
      </c>
      <c r="BJ12" s="41" t="str">
        <f t="shared" si="128"/>
        <v/>
      </c>
      <c r="BK12" s="205">
        <f t="shared" si="43"/>
        <v>113</v>
      </c>
      <c r="BL12" s="206" t="e">
        <f t="shared" si="129"/>
        <v>#VALUE!</v>
      </c>
      <c r="BM12" s="206" t="e">
        <f t="shared" si="130"/>
        <v>#NUM!</v>
      </c>
      <c r="BN12" s="144" t="e">
        <f t="shared" si="131"/>
        <v>#NUM!</v>
      </c>
      <c r="BO12" s="43" t="str">
        <f t="shared" si="132"/>
        <v/>
      </c>
      <c r="BP12" s="44" t="str">
        <f t="shared" si="133"/>
        <v/>
      </c>
      <c r="BQ12" s="45" t="e">
        <f t="shared" si="188"/>
        <v>#NUM!</v>
      </c>
      <c r="BR12" s="41" t="str">
        <f t="shared" si="134"/>
        <v/>
      </c>
      <c r="BS12" s="205">
        <f t="shared" si="51"/>
        <v>114</v>
      </c>
      <c r="BT12" s="206" t="e">
        <f t="shared" si="135"/>
        <v>#VALUE!</v>
      </c>
      <c r="BU12" s="206" t="e">
        <f t="shared" si="136"/>
        <v>#NUM!</v>
      </c>
      <c r="BV12" s="144" t="e">
        <f t="shared" si="137"/>
        <v>#NUM!</v>
      </c>
      <c r="BW12" s="43" t="str">
        <f t="shared" si="138"/>
        <v/>
      </c>
      <c r="BX12" s="105" t="str">
        <f t="shared" si="139"/>
        <v/>
      </c>
      <c r="BY12" s="45" t="e">
        <f t="shared" si="189"/>
        <v>#NUM!</v>
      </c>
      <c r="BZ12" s="41" t="str">
        <f t="shared" si="140"/>
        <v/>
      </c>
      <c r="CA12" s="205">
        <f t="shared" si="58"/>
        <v>115</v>
      </c>
      <c r="CB12" s="206" t="e">
        <f t="shared" si="141"/>
        <v>#VALUE!</v>
      </c>
      <c r="CC12" s="206" t="e">
        <f t="shared" si="142"/>
        <v>#NUM!</v>
      </c>
      <c r="CD12" s="144" t="e">
        <f t="shared" si="143"/>
        <v>#NUM!</v>
      </c>
      <c r="CE12" s="43" t="str">
        <f t="shared" si="144"/>
        <v/>
      </c>
      <c r="CF12" s="105" t="str">
        <f t="shared" si="145"/>
        <v/>
      </c>
      <c r="CG12" s="45" t="e">
        <f t="shared" si="234"/>
        <v>#NUM!</v>
      </c>
      <c r="CH12" s="41" t="str">
        <f t="shared" si="146"/>
        <v/>
      </c>
      <c r="CI12" s="205">
        <f t="shared" si="65"/>
        <v>116</v>
      </c>
      <c r="CJ12" s="206" t="e">
        <f t="shared" si="147"/>
        <v>#VALUE!</v>
      </c>
      <c r="CK12" s="206" t="e">
        <f t="shared" si="148"/>
        <v>#NUM!</v>
      </c>
      <c r="CL12" s="144" t="e">
        <f t="shared" si="149"/>
        <v>#NUM!</v>
      </c>
      <c r="CM12" s="43" t="str">
        <f t="shared" si="190"/>
        <v/>
      </c>
      <c r="CN12" s="105" t="str">
        <f t="shared" si="150"/>
        <v/>
      </c>
      <c r="CO12" s="45" t="e">
        <f t="shared" si="191"/>
        <v>#NUM!</v>
      </c>
      <c r="CP12" s="41" t="str">
        <f t="shared" si="151"/>
        <v/>
      </c>
      <c r="CQ12" s="205">
        <f t="shared" si="152"/>
        <v>117</v>
      </c>
      <c r="CR12" s="206" t="e">
        <f t="shared" si="153"/>
        <v>#VALUE!</v>
      </c>
      <c r="CS12" s="206" t="e">
        <f t="shared" si="154"/>
        <v>#NUM!</v>
      </c>
      <c r="CT12" s="144" t="e">
        <f t="shared" si="155"/>
        <v>#NUM!</v>
      </c>
      <c r="CU12" s="43" t="str">
        <f t="shared" si="192"/>
        <v/>
      </c>
      <c r="CV12" s="105" t="str">
        <f t="shared" si="156"/>
        <v/>
      </c>
      <c r="CW12" s="45" t="e">
        <f t="shared" si="193"/>
        <v>#NUM!</v>
      </c>
      <c r="CX12" s="41" t="str">
        <f t="shared" si="157"/>
        <v/>
      </c>
      <c r="CY12" s="205">
        <f t="shared" si="194"/>
        <v>118</v>
      </c>
      <c r="CZ12" s="206" t="e">
        <f t="shared" si="158"/>
        <v>#VALUE!</v>
      </c>
      <c r="DA12" s="206" t="e">
        <f t="shared" si="159"/>
        <v>#NUM!</v>
      </c>
      <c r="DB12" s="144" t="e">
        <f t="shared" si="160"/>
        <v>#NUM!</v>
      </c>
      <c r="DC12" s="271" t="str">
        <f t="shared" si="195"/>
        <v/>
      </c>
      <c r="DD12" s="272" t="str">
        <f t="shared" si="196"/>
        <v/>
      </c>
      <c r="DE12" s="273" t="e">
        <f t="shared" si="230"/>
        <v>#NUM!</v>
      </c>
      <c r="DF12" s="274" t="str">
        <f t="shared" si="197"/>
        <v/>
      </c>
      <c r="DG12" s="205">
        <f t="shared" si="198"/>
        <v>119</v>
      </c>
      <c r="DH12" s="206" t="e">
        <f t="shared" si="161"/>
        <v>#VALUE!</v>
      </c>
      <c r="DI12" s="206" t="e">
        <f t="shared" si="199"/>
        <v>#NUM!</v>
      </c>
      <c r="DJ12" s="144" t="e">
        <f t="shared" si="162"/>
        <v>#NUM!</v>
      </c>
      <c r="DK12" s="43" t="str">
        <f t="shared" si="163"/>
        <v/>
      </c>
      <c r="DL12" s="105" t="str">
        <f t="shared" si="200"/>
        <v/>
      </c>
      <c r="DM12" s="45" t="e">
        <f t="shared" si="201"/>
        <v>#NUM!</v>
      </c>
      <c r="DN12" s="41" t="str">
        <f t="shared" si="164"/>
        <v/>
      </c>
      <c r="DO12" s="205">
        <f t="shared" si="202"/>
        <v>120</v>
      </c>
      <c r="DP12" s="206" t="e">
        <f t="shared" si="84"/>
        <v>#VALUE!</v>
      </c>
      <c r="DQ12" s="206" t="e">
        <f t="shared" si="85"/>
        <v>#NUM!</v>
      </c>
      <c r="DR12" s="144" t="e">
        <f t="shared" si="165"/>
        <v>#NUM!</v>
      </c>
      <c r="DS12" s="43" t="str">
        <f t="shared" si="203"/>
        <v/>
      </c>
      <c r="DT12" s="105" t="str">
        <f t="shared" si="166"/>
        <v/>
      </c>
      <c r="DU12" s="45" t="e">
        <f t="shared" si="233"/>
        <v>#NUM!</v>
      </c>
      <c r="DV12" s="41" t="str">
        <f t="shared" si="231"/>
        <v/>
      </c>
      <c r="DW12" s="205">
        <f t="shared" si="204"/>
        <v>121</v>
      </c>
      <c r="DX12" s="206" t="e">
        <f t="shared" si="167"/>
        <v>#VALUE!</v>
      </c>
      <c r="DY12" s="206" t="e">
        <f t="shared" si="168"/>
        <v>#NUM!</v>
      </c>
      <c r="DZ12" s="144" t="e">
        <f t="shared" si="169"/>
        <v>#NUM!</v>
      </c>
      <c r="EA12" s="43" t="str">
        <f t="shared" si="205"/>
        <v/>
      </c>
      <c r="EB12" s="105" t="str">
        <f t="shared" si="206"/>
        <v/>
      </c>
      <c r="EC12" s="45" t="e">
        <f t="shared" si="207"/>
        <v>#NUM!</v>
      </c>
      <c r="ED12" s="41" t="str">
        <f t="shared" si="208"/>
        <v/>
      </c>
      <c r="EE12" s="205">
        <f t="shared" si="209"/>
        <v>122</v>
      </c>
      <c r="EF12" s="206" t="e">
        <f t="shared" si="210"/>
        <v>#VALUE!</v>
      </c>
      <c r="EG12" s="206" t="e">
        <f t="shared" si="211"/>
        <v>#NUM!</v>
      </c>
      <c r="EH12" s="144" t="e">
        <f t="shared" si="212"/>
        <v>#NUM!</v>
      </c>
      <c r="EI12" s="43" t="str">
        <f t="shared" si="172"/>
        <v/>
      </c>
      <c r="EJ12" s="105" t="str">
        <f t="shared" si="213"/>
        <v/>
      </c>
      <c r="EK12" s="45" t="e">
        <f t="shared" si="173"/>
        <v>#NUM!</v>
      </c>
      <c r="EL12" s="41" t="str">
        <f t="shared" si="174"/>
        <v/>
      </c>
      <c r="EM12" s="205">
        <f t="shared" si="214"/>
        <v>123</v>
      </c>
      <c r="EN12" s="206" t="e">
        <f t="shared" si="215"/>
        <v>#VALUE!</v>
      </c>
      <c r="EO12" s="206" t="e">
        <f t="shared" si="175"/>
        <v>#NUM!</v>
      </c>
      <c r="EP12" s="144" t="e">
        <f t="shared" si="216"/>
        <v>#NUM!</v>
      </c>
      <c r="EQ12" s="136" t="str">
        <f t="shared" si="176"/>
        <v/>
      </c>
      <c r="ER12" s="105" t="str">
        <f t="shared" si="217"/>
        <v/>
      </c>
      <c r="ES12" s="294" t="e">
        <f t="shared" si="177"/>
        <v>#NUM!</v>
      </c>
      <c r="ET12" s="134" t="str">
        <f t="shared" si="178"/>
        <v/>
      </c>
      <c r="EU12" s="205">
        <f t="shared" si="218"/>
        <v>124</v>
      </c>
      <c r="EV12" s="206" t="e">
        <f t="shared" si="219"/>
        <v>#VALUE!</v>
      </c>
      <c r="EW12" s="206" t="e">
        <f t="shared" si="179"/>
        <v>#NUM!</v>
      </c>
      <c r="EX12" s="144" t="e">
        <f t="shared" si="220"/>
        <v>#NUM!</v>
      </c>
      <c r="EY12" s="136" t="str">
        <f t="shared" si="180"/>
        <v/>
      </c>
      <c r="EZ12" s="105" t="str">
        <f t="shared" si="221"/>
        <v/>
      </c>
      <c r="FA12" s="294" t="e">
        <f t="shared" si="181"/>
        <v>#NUM!</v>
      </c>
      <c r="FB12" s="134" t="str">
        <f t="shared" si="182"/>
        <v/>
      </c>
      <c r="FC12" s="205">
        <f t="shared" si="222"/>
        <v>125</v>
      </c>
      <c r="FD12" s="206" t="e">
        <f t="shared" si="223"/>
        <v>#VALUE!</v>
      </c>
      <c r="FE12" s="206" t="e">
        <f t="shared" si="224"/>
        <v>#NUM!</v>
      </c>
      <c r="FF12" s="144" t="e">
        <f t="shared" si="225"/>
        <v>#NUM!</v>
      </c>
      <c r="FG12" s="57" t="str">
        <f t="shared" si="232"/>
        <v/>
      </c>
      <c r="FH12" s="58" t="str">
        <f t="shared" si="226"/>
        <v/>
      </c>
      <c r="FI12" s="59" t="e">
        <f t="shared" si="227"/>
        <v>#NUM!</v>
      </c>
      <c r="FJ12" s="60" t="str">
        <f t="shared" si="228"/>
        <v/>
      </c>
    </row>
    <row r="13" spans="1:166" ht="24" customHeight="1" x14ac:dyDescent="0.15">
      <c r="A13" s="193"/>
      <c r="B13" s="193"/>
      <c r="C13" s="194">
        <v>9</v>
      </c>
      <c r="D13" s="53"/>
      <c r="E13" s="37"/>
      <c r="F13" s="38"/>
      <c r="G13" s="285"/>
      <c r="H13" s="54"/>
      <c r="I13" s="54"/>
      <c r="J13" s="55" t="str">
        <f>IF(G13="","",(IF(G13&gt;$G$3,"定額","旧定額")))</f>
        <v/>
      </c>
      <c r="K13" s="139">
        <f t="shared" si="88"/>
        <v>0</v>
      </c>
      <c r="L13" s="56"/>
      <c r="M13" s="56">
        <f t="shared" si="184"/>
        <v>0</v>
      </c>
      <c r="N13" s="55" t="str">
        <f>IF(ISERROR(LOOKUP(L13,償却率!$A$2:$A$50,償却率!$B$2:$B$50)),"",(LOOKUP(L13,償却率!$A$2:$A$50,償却率!$B$2:$B$50)))</f>
        <v/>
      </c>
      <c r="O13" s="55" t="str">
        <f>IF(ISERROR(IF(J13="定額",LOOKUP(M13,新償却率!$A$2:$A$50,新償却率!$B$2:$B$50),LOOKUP(M13,償却率!$A$2:$A$50,償却率!$B$2:$B$50))),"",(IF(J13="定額",LOOKUP(M13,新償却率!$A$2:$A$50,新償却率!$B$2:$B$50),LOOKUP(M13,償却率!$A$2:$A$50,償却率!$B$2:$B$50))))</f>
        <v/>
      </c>
      <c r="P13" s="115">
        <f t="shared" si="89"/>
        <v>-1</v>
      </c>
      <c r="Q13" s="115">
        <f t="shared" si="90"/>
        <v>-1</v>
      </c>
      <c r="R13" s="115">
        <f t="shared" si="91"/>
        <v>0</v>
      </c>
      <c r="S13" s="56"/>
      <c r="T13" s="195">
        <f t="shared" si="92"/>
        <v>1900</v>
      </c>
      <c r="U13" s="195">
        <f t="shared" si="93"/>
        <v>1</v>
      </c>
      <c r="V13" s="195">
        <f t="shared" si="94"/>
        <v>0</v>
      </c>
      <c r="W13" s="196" t="e">
        <f t="shared" si="95"/>
        <v>#NUM!</v>
      </c>
      <c r="X13" s="197" t="e">
        <f t="shared" si="96"/>
        <v>#NUM!</v>
      </c>
      <c r="Y13" s="197" t="e">
        <f t="shared" si="97"/>
        <v>#VALUE!</v>
      </c>
      <c r="Z13" s="198">
        <f t="shared" si="98"/>
        <v>107</v>
      </c>
      <c r="AA13" s="198">
        <f t="shared" si="99"/>
        <v>11</v>
      </c>
      <c r="AB13" s="198">
        <f t="shared" si="100"/>
        <v>366</v>
      </c>
      <c r="AC13" s="199" t="e">
        <f t="shared" si="101"/>
        <v>#NUM!</v>
      </c>
      <c r="AD13" s="106" t="e">
        <f t="shared" si="102"/>
        <v>#NUM!</v>
      </c>
      <c r="AE13" s="200">
        <f t="shared" si="185"/>
        <v>109</v>
      </c>
      <c r="AF13" s="201" t="e">
        <f t="shared" si="103"/>
        <v>#VALUE!</v>
      </c>
      <c r="AG13" s="201" t="e">
        <f t="shared" si="104"/>
        <v>#NUM!</v>
      </c>
      <c r="AH13" s="142" t="e">
        <f t="shared" si="105"/>
        <v>#NUM!</v>
      </c>
      <c r="AI13" s="202" t="e">
        <f t="shared" si="106"/>
        <v>#NUM!</v>
      </c>
      <c r="AJ13" s="39" t="e">
        <f t="shared" si="107"/>
        <v>#NUM!</v>
      </c>
      <c r="AK13" s="40" t="e">
        <f t="shared" si="108"/>
        <v>#NUM!</v>
      </c>
      <c r="AL13" s="41" t="e">
        <f t="shared" si="109"/>
        <v>#NUM!</v>
      </c>
      <c r="AM13" s="203">
        <f t="shared" si="21"/>
        <v>110</v>
      </c>
      <c r="AN13" s="204" t="e">
        <f>IF(AM13&lt;=0,0,IF(AM13=1,ROUNDUP($I13*(13-$U13)/12*$O13,0),IF($T13-2009+AM13&gt;0,ROUNDUP($R13*$O13,0),ROUNDUP($R13*$N13,0))))</f>
        <v>#VALUE!</v>
      </c>
      <c r="AO13" s="201" t="e">
        <f t="shared" si="111"/>
        <v>#NUM!</v>
      </c>
      <c r="AP13" s="142" t="e">
        <f t="shared" si="112"/>
        <v>#NUM!</v>
      </c>
      <c r="AQ13" s="202" t="str">
        <f t="shared" si="186"/>
        <v/>
      </c>
      <c r="AR13" s="39" t="str">
        <f t="shared" si="113"/>
        <v/>
      </c>
      <c r="AS13" s="40" t="e">
        <f>AK13+AQ13</f>
        <v>#NUM!</v>
      </c>
      <c r="AT13" s="42" t="str">
        <f t="shared" si="115"/>
        <v/>
      </c>
      <c r="AU13" s="203">
        <f t="shared" si="28"/>
        <v>111</v>
      </c>
      <c r="AV13" s="201" t="e">
        <f>IF(AU13&lt;=0,0,IF(AU13=1,ROUNDUP($I13*(13-$U13)/12*$O13,0),IF($T13-2009+AU13&gt;0,ROUNDUP($R13*$O13,0),ROUNDUP($R13*$N13,0))))</f>
        <v>#VALUE!</v>
      </c>
      <c r="AW13" s="201" t="e">
        <f t="shared" si="117"/>
        <v>#NUM!</v>
      </c>
      <c r="AX13" s="142" t="e">
        <f t="shared" si="118"/>
        <v>#NUM!</v>
      </c>
      <c r="AY13" s="43" t="str">
        <f t="shared" si="119"/>
        <v/>
      </c>
      <c r="AZ13" s="44" t="str">
        <f t="shared" si="187"/>
        <v/>
      </c>
      <c r="BA13" s="45" t="e">
        <f t="shared" si="120"/>
        <v>#NUM!</v>
      </c>
      <c r="BB13" s="41" t="str">
        <f t="shared" si="121"/>
        <v/>
      </c>
      <c r="BC13" s="205">
        <f t="shared" si="35"/>
        <v>112</v>
      </c>
      <c r="BD13" s="206" t="e">
        <f t="shared" si="122"/>
        <v>#VALUE!</v>
      </c>
      <c r="BE13" s="206" t="e">
        <f t="shared" si="123"/>
        <v>#NUM!</v>
      </c>
      <c r="BF13" s="144" t="e">
        <f t="shared" si="124"/>
        <v>#NUM!</v>
      </c>
      <c r="BG13" s="43" t="str">
        <f t="shared" si="125"/>
        <v/>
      </c>
      <c r="BH13" s="44" t="str">
        <f t="shared" si="126"/>
        <v/>
      </c>
      <c r="BI13" s="45" t="e">
        <f t="shared" si="127"/>
        <v>#NUM!</v>
      </c>
      <c r="BJ13" s="41" t="str">
        <f t="shared" si="128"/>
        <v/>
      </c>
      <c r="BK13" s="205">
        <f t="shared" si="43"/>
        <v>113</v>
      </c>
      <c r="BL13" s="206" t="e">
        <f t="shared" si="129"/>
        <v>#VALUE!</v>
      </c>
      <c r="BM13" s="206" t="e">
        <f t="shared" si="130"/>
        <v>#NUM!</v>
      </c>
      <c r="BN13" s="144" t="e">
        <f t="shared" si="131"/>
        <v>#NUM!</v>
      </c>
      <c r="BO13" s="43" t="str">
        <f t="shared" si="132"/>
        <v/>
      </c>
      <c r="BP13" s="44" t="str">
        <f t="shared" si="133"/>
        <v/>
      </c>
      <c r="BQ13" s="45" t="e">
        <f t="shared" si="188"/>
        <v>#NUM!</v>
      </c>
      <c r="BR13" s="41" t="str">
        <f t="shared" si="134"/>
        <v/>
      </c>
      <c r="BS13" s="205">
        <f t="shared" si="51"/>
        <v>114</v>
      </c>
      <c r="BT13" s="206" t="e">
        <f t="shared" si="135"/>
        <v>#VALUE!</v>
      </c>
      <c r="BU13" s="206" t="e">
        <f t="shared" si="136"/>
        <v>#NUM!</v>
      </c>
      <c r="BV13" s="144" t="e">
        <f t="shared" si="137"/>
        <v>#NUM!</v>
      </c>
      <c r="BW13" s="43" t="str">
        <f t="shared" si="138"/>
        <v/>
      </c>
      <c r="BX13" s="105" t="str">
        <f t="shared" si="139"/>
        <v/>
      </c>
      <c r="BY13" s="45" t="e">
        <f t="shared" si="189"/>
        <v>#NUM!</v>
      </c>
      <c r="BZ13" s="41" t="str">
        <f t="shared" si="140"/>
        <v/>
      </c>
      <c r="CA13" s="205">
        <f t="shared" si="58"/>
        <v>115</v>
      </c>
      <c r="CB13" s="206" t="e">
        <f t="shared" si="141"/>
        <v>#VALUE!</v>
      </c>
      <c r="CC13" s="206" t="e">
        <f t="shared" si="142"/>
        <v>#NUM!</v>
      </c>
      <c r="CD13" s="144" t="e">
        <f t="shared" si="143"/>
        <v>#NUM!</v>
      </c>
      <c r="CE13" s="43" t="str">
        <f t="shared" si="144"/>
        <v/>
      </c>
      <c r="CF13" s="105" t="str">
        <f t="shared" si="145"/>
        <v/>
      </c>
      <c r="CG13" s="45" t="e">
        <f t="shared" si="234"/>
        <v>#NUM!</v>
      </c>
      <c r="CH13" s="41" t="str">
        <f t="shared" si="146"/>
        <v/>
      </c>
      <c r="CI13" s="205">
        <f t="shared" si="65"/>
        <v>116</v>
      </c>
      <c r="CJ13" s="206" t="e">
        <f t="shared" si="147"/>
        <v>#VALUE!</v>
      </c>
      <c r="CK13" s="206" t="e">
        <f t="shared" si="148"/>
        <v>#NUM!</v>
      </c>
      <c r="CL13" s="144" t="e">
        <f t="shared" si="149"/>
        <v>#NUM!</v>
      </c>
      <c r="CM13" s="43" t="str">
        <f t="shared" si="190"/>
        <v/>
      </c>
      <c r="CN13" s="105" t="str">
        <f t="shared" si="150"/>
        <v/>
      </c>
      <c r="CO13" s="45" t="e">
        <f t="shared" si="191"/>
        <v>#NUM!</v>
      </c>
      <c r="CP13" s="41" t="str">
        <f t="shared" si="151"/>
        <v/>
      </c>
      <c r="CQ13" s="205">
        <f t="shared" si="152"/>
        <v>117</v>
      </c>
      <c r="CR13" s="206" t="e">
        <f t="shared" si="153"/>
        <v>#VALUE!</v>
      </c>
      <c r="CS13" s="206" t="e">
        <f t="shared" si="154"/>
        <v>#NUM!</v>
      </c>
      <c r="CT13" s="144" t="e">
        <f t="shared" si="155"/>
        <v>#NUM!</v>
      </c>
      <c r="CU13" s="43" t="str">
        <f t="shared" si="192"/>
        <v/>
      </c>
      <c r="CV13" s="105" t="str">
        <f t="shared" si="156"/>
        <v/>
      </c>
      <c r="CW13" s="45" t="e">
        <f t="shared" si="193"/>
        <v>#NUM!</v>
      </c>
      <c r="CX13" s="41" t="str">
        <f t="shared" si="157"/>
        <v/>
      </c>
      <c r="CY13" s="205">
        <f t="shared" si="194"/>
        <v>118</v>
      </c>
      <c r="CZ13" s="206" t="e">
        <f t="shared" si="158"/>
        <v>#VALUE!</v>
      </c>
      <c r="DA13" s="206" t="e">
        <f t="shared" si="159"/>
        <v>#NUM!</v>
      </c>
      <c r="DB13" s="144" t="e">
        <f t="shared" si="160"/>
        <v>#NUM!</v>
      </c>
      <c r="DC13" s="271" t="str">
        <f t="shared" si="195"/>
        <v/>
      </c>
      <c r="DD13" s="272" t="str">
        <f t="shared" si="196"/>
        <v/>
      </c>
      <c r="DE13" s="273" t="e">
        <f t="shared" si="230"/>
        <v>#NUM!</v>
      </c>
      <c r="DF13" s="274" t="str">
        <f t="shared" si="197"/>
        <v/>
      </c>
      <c r="DG13" s="205">
        <f t="shared" si="198"/>
        <v>119</v>
      </c>
      <c r="DH13" s="206" t="e">
        <f t="shared" si="161"/>
        <v>#VALUE!</v>
      </c>
      <c r="DI13" s="206" t="e">
        <f t="shared" si="199"/>
        <v>#NUM!</v>
      </c>
      <c r="DJ13" s="144" t="e">
        <f t="shared" si="162"/>
        <v>#NUM!</v>
      </c>
      <c r="DK13" s="43" t="str">
        <f t="shared" si="163"/>
        <v/>
      </c>
      <c r="DL13" s="105" t="str">
        <f t="shared" si="200"/>
        <v/>
      </c>
      <c r="DM13" s="45" t="e">
        <f t="shared" si="201"/>
        <v>#NUM!</v>
      </c>
      <c r="DN13" s="41" t="str">
        <f t="shared" si="164"/>
        <v/>
      </c>
      <c r="DO13" s="205">
        <f t="shared" si="202"/>
        <v>120</v>
      </c>
      <c r="DP13" s="206" t="e">
        <f t="shared" si="84"/>
        <v>#VALUE!</v>
      </c>
      <c r="DQ13" s="206" t="e">
        <f t="shared" si="85"/>
        <v>#NUM!</v>
      </c>
      <c r="DR13" s="144" t="e">
        <f t="shared" si="165"/>
        <v>#NUM!</v>
      </c>
      <c r="DS13" s="43" t="str">
        <f t="shared" si="203"/>
        <v/>
      </c>
      <c r="DT13" s="105" t="str">
        <f t="shared" si="166"/>
        <v/>
      </c>
      <c r="DU13" s="45" t="e">
        <f t="shared" si="233"/>
        <v>#NUM!</v>
      </c>
      <c r="DV13" s="41" t="str">
        <f t="shared" si="231"/>
        <v/>
      </c>
      <c r="DW13" s="205">
        <f t="shared" si="204"/>
        <v>121</v>
      </c>
      <c r="DX13" s="206" t="e">
        <f t="shared" si="167"/>
        <v>#VALUE!</v>
      </c>
      <c r="DY13" s="206" t="e">
        <f t="shared" si="168"/>
        <v>#NUM!</v>
      </c>
      <c r="DZ13" s="144" t="e">
        <f t="shared" si="169"/>
        <v>#NUM!</v>
      </c>
      <c r="EA13" s="43" t="str">
        <f t="shared" si="205"/>
        <v/>
      </c>
      <c r="EB13" s="105" t="str">
        <f t="shared" si="206"/>
        <v/>
      </c>
      <c r="EC13" s="45" t="e">
        <f t="shared" si="207"/>
        <v>#NUM!</v>
      </c>
      <c r="ED13" s="41" t="str">
        <f t="shared" si="208"/>
        <v/>
      </c>
      <c r="EE13" s="205">
        <f t="shared" si="209"/>
        <v>122</v>
      </c>
      <c r="EF13" s="206" t="e">
        <f t="shared" si="210"/>
        <v>#VALUE!</v>
      </c>
      <c r="EG13" s="206" t="e">
        <f t="shared" si="211"/>
        <v>#NUM!</v>
      </c>
      <c r="EH13" s="144" t="e">
        <f t="shared" si="212"/>
        <v>#NUM!</v>
      </c>
      <c r="EI13" s="43" t="str">
        <f t="shared" si="172"/>
        <v/>
      </c>
      <c r="EJ13" s="105" t="str">
        <f t="shared" si="213"/>
        <v/>
      </c>
      <c r="EK13" s="45" t="e">
        <f t="shared" si="173"/>
        <v>#NUM!</v>
      </c>
      <c r="EL13" s="41" t="str">
        <f t="shared" si="174"/>
        <v/>
      </c>
      <c r="EM13" s="205">
        <f t="shared" si="214"/>
        <v>123</v>
      </c>
      <c r="EN13" s="206" t="e">
        <f t="shared" si="215"/>
        <v>#VALUE!</v>
      </c>
      <c r="EO13" s="206" t="e">
        <f t="shared" si="175"/>
        <v>#NUM!</v>
      </c>
      <c r="EP13" s="144" t="e">
        <f t="shared" si="216"/>
        <v>#NUM!</v>
      </c>
      <c r="EQ13" s="136" t="str">
        <f t="shared" si="176"/>
        <v/>
      </c>
      <c r="ER13" s="105" t="str">
        <f t="shared" si="217"/>
        <v/>
      </c>
      <c r="ES13" s="294" t="e">
        <f t="shared" si="177"/>
        <v>#NUM!</v>
      </c>
      <c r="ET13" s="134" t="str">
        <f t="shared" si="178"/>
        <v/>
      </c>
      <c r="EU13" s="205">
        <f t="shared" si="218"/>
        <v>124</v>
      </c>
      <c r="EV13" s="206" t="e">
        <f t="shared" si="219"/>
        <v>#VALUE!</v>
      </c>
      <c r="EW13" s="206" t="e">
        <f t="shared" si="179"/>
        <v>#NUM!</v>
      </c>
      <c r="EX13" s="144" t="e">
        <f t="shared" si="220"/>
        <v>#NUM!</v>
      </c>
      <c r="EY13" s="136" t="str">
        <f t="shared" si="180"/>
        <v/>
      </c>
      <c r="EZ13" s="105" t="str">
        <f t="shared" si="221"/>
        <v/>
      </c>
      <c r="FA13" s="294" t="e">
        <f t="shared" si="181"/>
        <v>#NUM!</v>
      </c>
      <c r="FB13" s="134" t="str">
        <f t="shared" si="182"/>
        <v/>
      </c>
      <c r="FC13" s="205">
        <f t="shared" si="222"/>
        <v>125</v>
      </c>
      <c r="FD13" s="206" t="e">
        <f t="shared" si="223"/>
        <v>#VALUE!</v>
      </c>
      <c r="FE13" s="206" t="e">
        <f t="shared" si="224"/>
        <v>#NUM!</v>
      </c>
      <c r="FF13" s="144" t="e">
        <f t="shared" si="225"/>
        <v>#NUM!</v>
      </c>
      <c r="FG13" s="57" t="str">
        <f t="shared" si="232"/>
        <v/>
      </c>
      <c r="FH13" s="58" t="str">
        <f t="shared" si="226"/>
        <v/>
      </c>
      <c r="FI13" s="59" t="e">
        <f t="shared" si="227"/>
        <v>#NUM!</v>
      </c>
      <c r="FJ13" s="60" t="str">
        <f t="shared" si="228"/>
        <v/>
      </c>
    </row>
    <row r="14" spans="1:166" ht="24" customHeight="1" x14ac:dyDescent="0.15">
      <c r="A14" s="193"/>
      <c r="B14" s="193"/>
      <c r="C14" s="194">
        <v>10</v>
      </c>
      <c r="D14" s="53"/>
      <c r="E14" s="37"/>
      <c r="F14" s="38"/>
      <c r="G14" s="285"/>
      <c r="H14" s="54"/>
      <c r="I14" s="54"/>
      <c r="J14" s="55" t="str">
        <f>IF(G14="","",(IF(G14&gt;$G$3,"定額","旧定額")))</f>
        <v/>
      </c>
      <c r="K14" s="139">
        <f t="shared" si="88"/>
        <v>0</v>
      </c>
      <c r="L14" s="56"/>
      <c r="M14" s="56">
        <f t="shared" si="184"/>
        <v>0</v>
      </c>
      <c r="N14" s="55" t="str">
        <f>IF(ISERROR(LOOKUP(L14,償却率!$A$2:$A$50,償却率!$B$2:$B$50)),"",(LOOKUP(L14,償却率!$A$2:$A$50,償却率!$B$2:$B$50)))</f>
        <v/>
      </c>
      <c r="O14" s="55" t="str">
        <f>IF(ISERROR(IF(J14="定額",LOOKUP(M14,新償却率!$A$2:$A$50,新償却率!$B$2:$B$50),LOOKUP(M14,償却率!$A$2:$A$50,償却率!$B$2:$B$50))),"",(IF(J14="定額",LOOKUP(M14,新償却率!$A$2:$A$50,新償却率!$B$2:$B$50),LOOKUP(M14,償却率!$A$2:$A$50,償却率!$B$2:$B$50))))</f>
        <v/>
      </c>
      <c r="P14" s="115">
        <f t="shared" si="89"/>
        <v>-1</v>
      </c>
      <c r="Q14" s="115">
        <f>IF(J14="旧定額",I14*0.95,I14-1)</f>
        <v>-1</v>
      </c>
      <c r="R14" s="115">
        <f>IF(J14="旧定額",I14*0.9,I14)</f>
        <v>0</v>
      </c>
      <c r="S14" s="56"/>
      <c r="T14" s="195">
        <f t="shared" si="92"/>
        <v>1900</v>
      </c>
      <c r="U14" s="195">
        <f t="shared" si="93"/>
        <v>1</v>
      </c>
      <c r="V14" s="195">
        <f t="shared" si="94"/>
        <v>0</v>
      </c>
      <c r="W14" s="196" t="e">
        <f t="shared" si="95"/>
        <v>#NUM!</v>
      </c>
      <c r="X14" s="197" t="e">
        <f t="shared" si="96"/>
        <v>#NUM!</v>
      </c>
      <c r="Y14" s="197" t="e">
        <f t="shared" si="97"/>
        <v>#VALUE!</v>
      </c>
      <c r="Z14" s="198">
        <f t="shared" si="98"/>
        <v>107</v>
      </c>
      <c r="AA14" s="198">
        <f t="shared" si="99"/>
        <v>11</v>
      </c>
      <c r="AB14" s="198">
        <f t="shared" si="100"/>
        <v>366</v>
      </c>
      <c r="AC14" s="199" t="e">
        <f t="shared" si="101"/>
        <v>#NUM!</v>
      </c>
      <c r="AD14" s="106" t="e">
        <f t="shared" si="102"/>
        <v>#NUM!</v>
      </c>
      <c r="AE14" s="200">
        <f t="shared" si="185"/>
        <v>109</v>
      </c>
      <c r="AF14" s="201" t="e">
        <f t="shared" si="103"/>
        <v>#VALUE!</v>
      </c>
      <c r="AG14" s="201" t="e">
        <f t="shared" si="104"/>
        <v>#NUM!</v>
      </c>
      <c r="AH14" s="142" t="e">
        <f t="shared" si="105"/>
        <v>#NUM!</v>
      </c>
      <c r="AI14" s="202" t="e">
        <f t="shared" si="106"/>
        <v>#NUM!</v>
      </c>
      <c r="AJ14" s="39" t="e">
        <f t="shared" si="107"/>
        <v>#NUM!</v>
      </c>
      <c r="AK14" s="40" t="e">
        <f t="shared" si="108"/>
        <v>#NUM!</v>
      </c>
      <c r="AL14" s="41" t="e">
        <f>IF(AD14-AI14=AD14,"",AD14-AI14)</f>
        <v>#NUM!</v>
      </c>
      <c r="AM14" s="203">
        <f t="shared" si="21"/>
        <v>110</v>
      </c>
      <c r="AN14" s="204" t="e">
        <f t="shared" ref="AN14:AN24" si="235">IF(AM14&lt;=0,0,IF(AM14=1,ROUNDUP($I14*(13-$U14)/12*$O14,0),IF($T14-2009+AM14&gt;0,ROUNDUP($R14*$O14,0),ROUNDUP($R14*$N14,0))))</f>
        <v>#VALUE!</v>
      </c>
      <c r="AO14" s="201" t="e">
        <f t="shared" si="111"/>
        <v>#NUM!</v>
      </c>
      <c r="AP14" s="142" t="e">
        <f t="shared" si="112"/>
        <v>#NUM!</v>
      </c>
      <c r="AQ14" s="202" t="str">
        <f t="shared" si="186"/>
        <v/>
      </c>
      <c r="AR14" s="39" t="str">
        <f t="shared" si="113"/>
        <v/>
      </c>
      <c r="AS14" s="40" t="e">
        <f>AK14+AQ14</f>
        <v>#NUM!</v>
      </c>
      <c r="AT14" s="42" t="str">
        <f t="shared" si="115"/>
        <v/>
      </c>
      <c r="AU14" s="203">
        <f t="shared" si="28"/>
        <v>111</v>
      </c>
      <c r="AV14" s="201" t="e">
        <f>IF(AU14&lt;=0,0,IF(AU14=1,ROUNDUP($I14*(13-$U14)/12*$O14,0),IF($T14-2009+AU14&gt;0,ROUNDUP($R14*$O14,0),ROUNDUP($R14*$N14,0))))</f>
        <v>#VALUE!</v>
      </c>
      <c r="AW14" s="201" t="e">
        <f t="shared" si="117"/>
        <v>#NUM!</v>
      </c>
      <c r="AX14" s="142" t="e">
        <f t="shared" si="118"/>
        <v>#NUM!</v>
      </c>
      <c r="AY14" s="43" t="str">
        <f>IF(ISERROR(AW14+AX14),"",AW14+AX14)</f>
        <v/>
      </c>
      <c r="AZ14" s="44" t="str">
        <f t="shared" si="187"/>
        <v/>
      </c>
      <c r="BA14" s="45" t="e">
        <f t="shared" si="120"/>
        <v>#NUM!</v>
      </c>
      <c r="BB14" s="41" t="str">
        <f t="shared" si="121"/>
        <v/>
      </c>
      <c r="BC14" s="205">
        <f t="shared" si="35"/>
        <v>112</v>
      </c>
      <c r="BD14" s="206" t="e">
        <f t="shared" si="122"/>
        <v>#VALUE!</v>
      </c>
      <c r="BE14" s="206" t="e">
        <f t="shared" si="123"/>
        <v>#NUM!</v>
      </c>
      <c r="BF14" s="144" t="e">
        <f t="shared" si="124"/>
        <v>#NUM!</v>
      </c>
      <c r="BG14" s="43" t="str">
        <f t="shared" si="125"/>
        <v/>
      </c>
      <c r="BH14" s="44" t="str">
        <f t="shared" si="126"/>
        <v/>
      </c>
      <c r="BI14" s="45" t="e">
        <f t="shared" si="127"/>
        <v>#NUM!</v>
      </c>
      <c r="BJ14" s="41" t="str">
        <f t="shared" si="128"/>
        <v/>
      </c>
      <c r="BK14" s="205">
        <f t="shared" si="43"/>
        <v>113</v>
      </c>
      <c r="BL14" s="206" t="e">
        <f t="shared" si="129"/>
        <v>#VALUE!</v>
      </c>
      <c r="BM14" s="206" t="e">
        <f t="shared" si="130"/>
        <v>#NUM!</v>
      </c>
      <c r="BN14" s="144" t="e">
        <f t="shared" si="131"/>
        <v>#NUM!</v>
      </c>
      <c r="BO14" s="43" t="str">
        <f t="shared" si="132"/>
        <v/>
      </c>
      <c r="BP14" s="44" t="str">
        <f t="shared" si="133"/>
        <v/>
      </c>
      <c r="BQ14" s="45" t="e">
        <f t="shared" si="188"/>
        <v>#NUM!</v>
      </c>
      <c r="BR14" s="41" t="str">
        <f t="shared" si="134"/>
        <v/>
      </c>
      <c r="BS14" s="205">
        <f t="shared" si="51"/>
        <v>114</v>
      </c>
      <c r="BT14" s="206" t="e">
        <f t="shared" si="135"/>
        <v>#VALUE!</v>
      </c>
      <c r="BU14" s="206" t="e">
        <f t="shared" si="136"/>
        <v>#NUM!</v>
      </c>
      <c r="BV14" s="144" t="e">
        <f t="shared" si="137"/>
        <v>#NUM!</v>
      </c>
      <c r="BW14" s="43" t="str">
        <f t="shared" si="138"/>
        <v/>
      </c>
      <c r="BX14" s="105" t="str">
        <f t="shared" si="139"/>
        <v/>
      </c>
      <c r="BY14" s="45" t="e">
        <f t="shared" si="189"/>
        <v>#NUM!</v>
      </c>
      <c r="BZ14" s="41" t="str">
        <f t="shared" si="140"/>
        <v/>
      </c>
      <c r="CA14" s="205">
        <f t="shared" si="58"/>
        <v>115</v>
      </c>
      <c r="CB14" s="206" t="e">
        <f t="shared" si="141"/>
        <v>#VALUE!</v>
      </c>
      <c r="CC14" s="206" t="e">
        <f t="shared" si="142"/>
        <v>#NUM!</v>
      </c>
      <c r="CD14" s="144" t="e">
        <f t="shared" si="143"/>
        <v>#NUM!</v>
      </c>
      <c r="CE14" s="43" t="str">
        <f t="shared" si="144"/>
        <v/>
      </c>
      <c r="CF14" s="105" t="str">
        <f t="shared" si="145"/>
        <v/>
      </c>
      <c r="CG14" s="45" t="e">
        <f t="shared" si="234"/>
        <v>#NUM!</v>
      </c>
      <c r="CH14" s="41" t="str">
        <f t="shared" si="146"/>
        <v/>
      </c>
      <c r="CI14" s="205">
        <f t="shared" si="65"/>
        <v>116</v>
      </c>
      <c r="CJ14" s="206" t="e">
        <f t="shared" si="147"/>
        <v>#VALUE!</v>
      </c>
      <c r="CK14" s="206" t="e">
        <f t="shared" si="148"/>
        <v>#NUM!</v>
      </c>
      <c r="CL14" s="144" t="e">
        <f t="shared" si="149"/>
        <v>#NUM!</v>
      </c>
      <c r="CM14" s="43" t="str">
        <f t="shared" si="190"/>
        <v/>
      </c>
      <c r="CN14" s="105" t="str">
        <f t="shared" si="150"/>
        <v/>
      </c>
      <c r="CO14" s="45" t="e">
        <f t="shared" si="191"/>
        <v>#NUM!</v>
      </c>
      <c r="CP14" s="41" t="str">
        <f t="shared" si="151"/>
        <v/>
      </c>
      <c r="CQ14" s="205">
        <f t="shared" si="152"/>
        <v>117</v>
      </c>
      <c r="CR14" s="206" t="e">
        <f t="shared" si="153"/>
        <v>#VALUE!</v>
      </c>
      <c r="CS14" s="206" t="e">
        <f t="shared" si="154"/>
        <v>#NUM!</v>
      </c>
      <c r="CT14" s="144" t="e">
        <f t="shared" si="155"/>
        <v>#NUM!</v>
      </c>
      <c r="CU14" s="43" t="str">
        <f t="shared" si="192"/>
        <v/>
      </c>
      <c r="CV14" s="105" t="str">
        <f t="shared" si="156"/>
        <v/>
      </c>
      <c r="CW14" s="45" t="e">
        <f t="shared" si="193"/>
        <v>#NUM!</v>
      </c>
      <c r="CX14" s="41" t="str">
        <f t="shared" si="157"/>
        <v/>
      </c>
      <c r="CY14" s="205">
        <f t="shared" si="194"/>
        <v>118</v>
      </c>
      <c r="CZ14" s="206" t="e">
        <f t="shared" si="158"/>
        <v>#VALUE!</v>
      </c>
      <c r="DA14" s="206" t="e">
        <f t="shared" si="159"/>
        <v>#NUM!</v>
      </c>
      <c r="DB14" s="144" t="e">
        <f t="shared" si="160"/>
        <v>#NUM!</v>
      </c>
      <c r="DC14" s="271" t="str">
        <f t="shared" si="195"/>
        <v/>
      </c>
      <c r="DD14" s="272" t="str">
        <f t="shared" si="196"/>
        <v/>
      </c>
      <c r="DE14" s="273" t="e">
        <f t="shared" si="230"/>
        <v>#NUM!</v>
      </c>
      <c r="DF14" s="274" t="str">
        <f t="shared" si="197"/>
        <v/>
      </c>
      <c r="DG14" s="205">
        <f t="shared" si="198"/>
        <v>119</v>
      </c>
      <c r="DH14" s="206" t="e">
        <f t="shared" si="161"/>
        <v>#VALUE!</v>
      </c>
      <c r="DI14" s="206" t="e">
        <f t="shared" si="199"/>
        <v>#NUM!</v>
      </c>
      <c r="DJ14" s="144" t="e">
        <f t="shared" si="162"/>
        <v>#NUM!</v>
      </c>
      <c r="DK14" s="43" t="str">
        <f t="shared" si="163"/>
        <v/>
      </c>
      <c r="DL14" s="105" t="str">
        <f t="shared" si="200"/>
        <v/>
      </c>
      <c r="DM14" s="45" t="e">
        <f t="shared" si="201"/>
        <v>#NUM!</v>
      </c>
      <c r="DN14" s="41" t="str">
        <f t="shared" si="164"/>
        <v/>
      </c>
      <c r="DO14" s="205">
        <f t="shared" si="202"/>
        <v>120</v>
      </c>
      <c r="DP14" s="206" t="e">
        <f t="shared" si="84"/>
        <v>#VALUE!</v>
      </c>
      <c r="DQ14" s="206" t="e">
        <f t="shared" si="85"/>
        <v>#NUM!</v>
      </c>
      <c r="DR14" s="144" t="e">
        <f t="shared" si="165"/>
        <v>#NUM!</v>
      </c>
      <c r="DS14" s="43" t="str">
        <f t="shared" si="203"/>
        <v/>
      </c>
      <c r="DT14" s="105" t="str">
        <f t="shared" si="166"/>
        <v/>
      </c>
      <c r="DU14" s="45" t="e">
        <f t="shared" si="233"/>
        <v>#NUM!</v>
      </c>
      <c r="DV14" s="41" t="str">
        <f t="shared" si="231"/>
        <v/>
      </c>
      <c r="DW14" s="205">
        <f t="shared" si="204"/>
        <v>121</v>
      </c>
      <c r="DX14" s="206" t="e">
        <f t="shared" si="167"/>
        <v>#VALUE!</v>
      </c>
      <c r="DY14" s="206" t="e">
        <f t="shared" si="168"/>
        <v>#NUM!</v>
      </c>
      <c r="DZ14" s="144" t="e">
        <f t="shared" si="169"/>
        <v>#NUM!</v>
      </c>
      <c r="EA14" s="43" t="str">
        <f t="shared" si="205"/>
        <v/>
      </c>
      <c r="EB14" s="105" t="str">
        <f t="shared" si="206"/>
        <v/>
      </c>
      <c r="EC14" s="45" t="e">
        <f t="shared" si="207"/>
        <v>#NUM!</v>
      </c>
      <c r="ED14" s="41" t="str">
        <f t="shared" si="208"/>
        <v/>
      </c>
      <c r="EE14" s="205">
        <f t="shared" si="209"/>
        <v>122</v>
      </c>
      <c r="EF14" s="206" t="e">
        <f t="shared" si="210"/>
        <v>#VALUE!</v>
      </c>
      <c r="EG14" s="206" t="e">
        <f t="shared" si="211"/>
        <v>#NUM!</v>
      </c>
      <c r="EH14" s="144" t="e">
        <f t="shared" si="212"/>
        <v>#NUM!</v>
      </c>
      <c r="EI14" s="43" t="str">
        <f t="shared" si="172"/>
        <v/>
      </c>
      <c r="EJ14" s="105" t="str">
        <f t="shared" si="213"/>
        <v/>
      </c>
      <c r="EK14" s="45" t="e">
        <f t="shared" si="173"/>
        <v>#NUM!</v>
      </c>
      <c r="EL14" s="41" t="str">
        <f t="shared" si="174"/>
        <v/>
      </c>
      <c r="EM14" s="205">
        <f t="shared" si="214"/>
        <v>123</v>
      </c>
      <c r="EN14" s="206" t="e">
        <f t="shared" si="215"/>
        <v>#VALUE!</v>
      </c>
      <c r="EO14" s="206" t="e">
        <f t="shared" si="175"/>
        <v>#NUM!</v>
      </c>
      <c r="EP14" s="144" t="e">
        <f t="shared" si="216"/>
        <v>#NUM!</v>
      </c>
      <c r="EQ14" s="136" t="str">
        <f t="shared" si="176"/>
        <v/>
      </c>
      <c r="ER14" s="105" t="str">
        <f t="shared" si="217"/>
        <v/>
      </c>
      <c r="ES14" s="294" t="e">
        <f t="shared" si="177"/>
        <v>#NUM!</v>
      </c>
      <c r="ET14" s="134" t="str">
        <f t="shared" si="178"/>
        <v/>
      </c>
      <c r="EU14" s="205">
        <f t="shared" si="218"/>
        <v>124</v>
      </c>
      <c r="EV14" s="206" t="e">
        <f t="shared" si="219"/>
        <v>#VALUE!</v>
      </c>
      <c r="EW14" s="206" t="e">
        <f t="shared" si="179"/>
        <v>#NUM!</v>
      </c>
      <c r="EX14" s="144" t="e">
        <f t="shared" si="220"/>
        <v>#NUM!</v>
      </c>
      <c r="EY14" s="136" t="str">
        <f t="shared" si="180"/>
        <v/>
      </c>
      <c r="EZ14" s="105" t="str">
        <f t="shared" si="221"/>
        <v/>
      </c>
      <c r="FA14" s="294" t="e">
        <f t="shared" si="181"/>
        <v>#NUM!</v>
      </c>
      <c r="FB14" s="134" t="str">
        <f t="shared" si="182"/>
        <v/>
      </c>
      <c r="FC14" s="205">
        <f t="shared" si="222"/>
        <v>125</v>
      </c>
      <c r="FD14" s="206" t="e">
        <f t="shared" si="223"/>
        <v>#VALUE!</v>
      </c>
      <c r="FE14" s="206" t="e">
        <f t="shared" si="224"/>
        <v>#NUM!</v>
      </c>
      <c r="FF14" s="144" t="e">
        <f t="shared" si="225"/>
        <v>#NUM!</v>
      </c>
      <c r="FG14" s="57" t="str">
        <f t="shared" si="232"/>
        <v/>
      </c>
      <c r="FH14" s="58" t="str">
        <f t="shared" si="226"/>
        <v/>
      </c>
      <c r="FI14" s="59" t="e">
        <f t="shared" si="227"/>
        <v>#NUM!</v>
      </c>
      <c r="FJ14" s="60" t="str">
        <f t="shared" si="228"/>
        <v/>
      </c>
    </row>
    <row r="15" spans="1:166" ht="24" customHeight="1" x14ac:dyDescent="0.15">
      <c r="A15" s="193"/>
      <c r="B15" s="193"/>
      <c r="C15" s="194">
        <v>11</v>
      </c>
      <c r="D15" s="53"/>
      <c r="E15" s="37"/>
      <c r="F15" s="38"/>
      <c r="G15" s="285"/>
      <c r="H15" s="54"/>
      <c r="I15" s="54"/>
      <c r="J15" s="55" t="str">
        <f t="shared" si="229"/>
        <v/>
      </c>
      <c r="K15" s="139">
        <f>SUMIF($F$47:$F$123,D16,$D$47:$D$123)</f>
        <v>0</v>
      </c>
      <c r="L15" s="56"/>
      <c r="M15" s="56">
        <f t="shared" si="184"/>
        <v>0</v>
      </c>
      <c r="N15" s="55" t="str">
        <f>IF(ISERROR(LOOKUP(L15,償却率!$A$2:$A$50,償却率!$B$2:$B$50)),"",(LOOKUP(L15,償却率!$A$2:$A$50,償却率!$B$2:$B$50)))</f>
        <v/>
      </c>
      <c r="O15" s="55" t="str">
        <f>IF(ISERROR(IF(J15="定額",LOOKUP(M15,新償却率!$A$2:$A$50,新償却率!$B$2:$B$50),LOOKUP(M15,償却率!$A$2:$A$50,償却率!$B$2:$B$50))),"",(IF(J15="定額",LOOKUP(M15,新償却率!$A$2:$A$50,新償却率!$B$2:$B$50),LOOKUP(M15,償却率!$A$2:$A$50,償却率!$B$2:$B$50))))</f>
        <v/>
      </c>
      <c r="P15" s="115">
        <f t="shared" si="89"/>
        <v>-1</v>
      </c>
      <c r="Q15" s="115">
        <f>IF(J15="旧定額",I15*0.95,I15-1)</f>
        <v>-1</v>
      </c>
      <c r="R15" s="115">
        <f>IF(J15="旧定額",I15*0.9,I15)</f>
        <v>0</v>
      </c>
      <c r="S15" s="56"/>
      <c r="T15" s="195">
        <f t="shared" si="92"/>
        <v>1900</v>
      </c>
      <c r="U15" s="195">
        <f t="shared" si="93"/>
        <v>1</v>
      </c>
      <c r="V15" s="195">
        <f t="shared" si="94"/>
        <v>0</v>
      </c>
      <c r="W15" s="196" t="e">
        <f t="shared" si="95"/>
        <v>#NUM!</v>
      </c>
      <c r="X15" s="197" t="e">
        <f t="shared" si="96"/>
        <v>#NUM!</v>
      </c>
      <c r="Y15" s="197" t="e">
        <f t="shared" si="97"/>
        <v>#VALUE!</v>
      </c>
      <c r="Z15" s="198">
        <f t="shared" si="98"/>
        <v>107</v>
      </c>
      <c r="AA15" s="198">
        <f t="shared" si="99"/>
        <v>11</v>
      </c>
      <c r="AB15" s="198">
        <f t="shared" si="100"/>
        <v>366</v>
      </c>
      <c r="AC15" s="199" t="e">
        <f t="shared" si="101"/>
        <v>#NUM!</v>
      </c>
      <c r="AD15" s="106" t="e">
        <f t="shared" si="102"/>
        <v>#NUM!</v>
      </c>
      <c r="AE15" s="200">
        <f t="shared" si="185"/>
        <v>109</v>
      </c>
      <c r="AF15" s="201" t="e">
        <f t="shared" si="103"/>
        <v>#VALUE!</v>
      </c>
      <c r="AG15" s="201" t="e">
        <f t="shared" si="104"/>
        <v>#NUM!</v>
      </c>
      <c r="AH15" s="142" t="e">
        <f t="shared" si="105"/>
        <v>#NUM!</v>
      </c>
      <c r="AI15" s="202" t="e">
        <f t="shared" si="106"/>
        <v>#NUM!</v>
      </c>
      <c r="AJ15" s="39" t="e">
        <f t="shared" si="107"/>
        <v>#NUM!</v>
      </c>
      <c r="AK15" s="40" t="e">
        <f t="shared" si="108"/>
        <v>#NUM!</v>
      </c>
      <c r="AL15" s="41" t="e">
        <f t="shared" si="109"/>
        <v>#NUM!</v>
      </c>
      <c r="AM15" s="203">
        <f t="shared" si="21"/>
        <v>110</v>
      </c>
      <c r="AN15" s="204" t="e">
        <f t="shared" si="235"/>
        <v>#VALUE!</v>
      </c>
      <c r="AO15" s="201" t="e">
        <f t="shared" si="111"/>
        <v>#NUM!</v>
      </c>
      <c r="AP15" s="142" t="e">
        <f t="shared" si="112"/>
        <v>#NUM!</v>
      </c>
      <c r="AQ15" s="202" t="str">
        <f t="shared" si="186"/>
        <v/>
      </c>
      <c r="AR15" s="39" t="str">
        <f t="shared" si="113"/>
        <v/>
      </c>
      <c r="AS15" s="40" t="e">
        <f>AK15+AQ15</f>
        <v>#NUM!</v>
      </c>
      <c r="AT15" s="42" t="str">
        <f t="shared" si="115"/>
        <v/>
      </c>
      <c r="AU15" s="203">
        <f t="shared" si="28"/>
        <v>111</v>
      </c>
      <c r="AV15" s="201" t="e">
        <f t="shared" ref="AV15:AV24" si="236">IF(AU15&lt;=0,0,IF(AU15=1,ROUNDUP($I15*(13-$U15)/12*$O15,0),IF($T15-2009+AU15&gt;0,ROUNDUP($R15*$O15,0),ROUNDUP($R15*$N15,0))))</f>
        <v>#VALUE!</v>
      </c>
      <c r="AW15" s="201" t="e">
        <f t="shared" si="117"/>
        <v>#NUM!</v>
      </c>
      <c r="AX15" s="142" t="e">
        <f t="shared" si="118"/>
        <v>#NUM!</v>
      </c>
      <c r="AY15" s="43" t="str">
        <f t="shared" si="119"/>
        <v/>
      </c>
      <c r="AZ15" s="44" t="str">
        <f t="shared" si="187"/>
        <v/>
      </c>
      <c r="BA15" s="45" t="e">
        <f t="shared" si="120"/>
        <v>#NUM!</v>
      </c>
      <c r="BB15" s="41" t="str">
        <f>IF(AU15=1,$AD15-AY15,IF(ISERROR(AT15-AY15),"",AT15-AY15))</f>
        <v/>
      </c>
      <c r="BC15" s="205">
        <f t="shared" si="35"/>
        <v>112</v>
      </c>
      <c r="BD15" s="206" t="e">
        <f t="shared" si="122"/>
        <v>#VALUE!</v>
      </c>
      <c r="BE15" s="206" t="e">
        <f t="shared" si="123"/>
        <v>#NUM!</v>
      </c>
      <c r="BF15" s="144" t="e">
        <f t="shared" si="124"/>
        <v>#NUM!</v>
      </c>
      <c r="BG15" s="43" t="str">
        <f t="shared" si="125"/>
        <v/>
      </c>
      <c r="BH15" s="44" t="str">
        <f t="shared" si="126"/>
        <v/>
      </c>
      <c r="BI15" s="45" t="e">
        <f t="shared" si="127"/>
        <v>#NUM!</v>
      </c>
      <c r="BJ15" s="41" t="str">
        <f>IF(BC15=1,$AD15-BG15,IF(ISERROR(BB15-BG15),"",BB15-BG15))</f>
        <v/>
      </c>
      <c r="BK15" s="205">
        <f t="shared" si="43"/>
        <v>113</v>
      </c>
      <c r="BL15" s="206" t="e">
        <f t="shared" si="129"/>
        <v>#VALUE!</v>
      </c>
      <c r="BM15" s="206" t="e">
        <f t="shared" si="130"/>
        <v>#NUM!</v>
      </c>
      <c r="BN15" s="144" t="e">
        <f t="shared" si="131"/>
        <v>#NUM!</v>
      </c>
      <c r="BO15" s="43" t="str">
        <f t="shared" si="132"/>
        <v/>
      </c>
      <c r="BP15" s="44" t="str">
        <f t="shared" si="133"/>
        <v/>
      </c>
      <c r="BQ15" s="45" t="e">
        <f t="shared" si="188"/>
        <v>#NUM!</v>
      </c>
      <c r="BR15" s="41" t="str">
        <f t="shared" si="134"/>
        <v/>
      </c>
      <c r="BS15" s="205">
        <f t="shared" si="51"/>
        <v>114</v>
      </c>
      <c r="BT15" s="206" t="e">
        <f t="shared" si="135"/>
        <v>#VALUE!</v>
      </c>
      <c r="BU15" s="206" t="e">
        <f t="shared" si="136"/>
        <v>#NUM!</v>
      </c>
      <c r="BV15" s="144" t="e">
        <f t="shared" si="137"/>
        <v>#NUM!</v>
      </c>
      <c r="BW15" s="43" t="str">
        <f t="shared" si="138"/>
        <v/>
      </c>
      <c r="BX15" s="105" t="str">
        <f t="shared" si="139"/>
        <v/>
      </c>
      <c r="BY15" s="45" t="e">
        <f t="shared" si="189"/>
        <v>#NUM!</v>
      </c>
      <c r="BZ15" s="41" t="str">
        <f t="shared" si="140"/>
        <v/>
      </c>
      <c r="CA15" s="205">
        <f t="shared" si="58"/>
        <v>115</v>
      </c>
      <c r="CB15" s="206" t="e">
        <f t="shared" si="141"/>
        <v>#VALUE!</v>
      </c>
      <c r="CC15" s="206" t="e">
        <f t="shared" si="142"/>
        <v>#NUM!</v>
      </c>
      <c r="CD15" s="144" t="e">
        <f t="shared" si="143"/>
        <v>#NUM!</v>
      </c>
      <c r="CE15" s="43" t="str">
        <f t="shared" si="144"/>
        <v/>
      </c>
      <c r="CF15" s="105" t="str">
        <f t="shared" si="145"/>
        <v/>
      </c>
      <c r="CG15" s="45" t="e">
        <f t="shared" si="234"/>
        <v>#NUM!</v>
      </c>
      <c r="CH15" s="41" t="str">
        <f t="shared" si="146"/>
        <v/>
      </c>
      <c r="CI15" s="205">
        <f t="shared" si="65"/>
        <v>116</v>
      </c>
      <c r="CJ15" s="206" t="e">
        <f t="shared" si="147"/>
        <v>#VALUE!</v>
      </c>
      <c r="CK15" s="206" t="e">
        <f t="shared" si="148"/>
        <v>#NUM!</v>
      </c>
      <c r="CL15" s="144" t="e">
        <f t="shared" si="149"/>
        <v>#NUM!</v>
      </c>
      <c r="CM15" s="43" t="str">
        <f t="shared" si="190"/>
        <v/>
      </c>
      <c r="CN15" s="105" t="str">
        <f t="shared" si="150"/>
        <v/>
      </c>
      <c r="CO15" s="45" t="e">
        <f t="shared" si="191"/>
        <v>#NUM!</v>
      </c>
      <c r="CP15" s="41" t="str">
        <f t="shared" si="151"/>
        <v/>
      </c>
      <c r="CQ15" s="205">
        <f t="shared" si="152"/>
        <v>117</v>
      </c>
      <c r="CR15" s="206" t="e">
        <f t="shared" si="153"/>
        <v>#VALUE!</v>
      </c>
      <c r="CS15" s="206" t="e">
        <f t="shared" si="154"/>
        <v>#NUM!</v>
      </c>
      <c r="CT15" s="144" t="e">
        <f t="shared" si="155"/>
        <v>#NUM!</v>
      </c>
      <c r="CU15" s="43" t="str">
        <f t="shared" si="192"/>
        <v/>
      </c>
      <c r="CV15" s="105" t="str">
        <f t="shared" si="156"/>
        <v/>
      </c>
      <c r="CW15" s="45" t="e">
        <f t="shared" si="193"/>
        <v>#NUM!</v>
      </c>
      <c r="CX15" s="41" t="str">
        <f t="shared" si="157"/>
        <v/>
      </c>
      <c r="CY15" s="205">
        <f t="shared" si="194"/>
        <v>118</v>
      </c>
      <c r="CZ15" s="206" t="e">
        <f t="shared" si="158"/>
        <v>#VALUE!</v>
      </c>
      <c r="DA15" s="206" t="e">
        <f t="shared" si="159"/>
        <v>#NUM!</v>
      </c>
      <c r="DB15" s="144" t="e">
        <f t="shared" si="160"/>
        <v>#NUM!</v>
      </c>
      <c r="DC15" s="271" t="str">
        <f t="shared" si="195"/>
        <v/>
      </c>
      <c r="DD15" s="272" t="str">
        <f t="shared" si="196"/>
        <v/>
      </c>
      <c r="DE15" s="273" t="e">
        <f t="shared" si="230"/>
        <v>#NUM!</v>
      </c>
      <c r="DF15" s="274" t="str">
        <f t="shared" si="197"/>
        <v/>
      </c>
      <c r="DG15" s="205">
        <f t="shared" si="198"/>
        <v>119</v>
      </c>
      <c r="DH15" s="206" t="e">
        <f t="shared" si="161"/>
        <v>#VALUE!</v>
      </c>
      <c r="DI15" s="206" t="e">
        <f t="shared" si="199"/>
        <v>#NUM!</v>
      </c>
      <c r="DJ15" s="144" t="e">
        <f t="shared" si="162"/>
        <v>#NUM!</v>
      </c>
      <c r="DK15" s="43" t="str">
        <f t="shared" si="163"/>
        <v/>
      </c>
      <c r="DL15" s="105" t="str">
        <f t="shared" si="200"/>
        <v/>
      </c>
      <c r="DM15" s="45" t="e">
        <f t="shared" si="201"/>
        <v>#NUM!</v>
      </c>
      <c r="DN15" s="41" t="str">
        <f t="shared" si="164"/>
        <v/>
      </c>
      <c r="DO15" s="205">
        <f t="shared" si="202"/>
        <v>120</v>
      </c>
      <c r="DP15" s="206" t="e">
        <f t="shared" si="84"/>
        <v>#VALUE!</v>
      </c>
      <c r="DQ15" s="206" t="e">
        <f t="shared" si="85"/>
        <v>#NUM!</v>
      </c>
      <c r="DR15" s="144" t="e">
        <f t="shared" si="165"/>
        <v>#NUM!</v>
      </c>
      <c r="DS15" s="43" t="str">
        <f t="shared" si="203"/>
        <v/>
      </c>
      <c r="DT15" s="105" t="str">
        <f t="shared" si="166"/>
        <v/>
      </c>
      <c r="DU15" s="45" t="e">
        <f t="shared" si="233"/>
        <v>#NUM!</v>
      </c>
      <c r="DV15" s="41" t="str">
        <f t="shared" si="231"/>
        <v/>
      </c>
      <c r="DW15" s="205">
        <f t="shared" si="204"/>
        <v>121</v>
      </c>
      <c r="DX15" s="206" t="e">
        <f t="shared" si="167"/>
        <v>#VALUE!</v>
      </c>
      <c r="DY15" s="206" t="e">
        <f t="shared" si="168"/>
        <v>#NUM!</v>
      </c>
      <c r="DZ15" s="144" t="e">
        <f t="shared" si="169"/>
        <v>#NUM!</v>
      </c>
      <c r="EA15" s="43" t="str">
        <f t="shared" si="205"/>
        <v/>
      </c>
      <c r="EB15" s="105" t="str">
        <f t="shared" si="206"/>
        <v/>
      </c>
      <c r="EC15" s="45" t="e">
        <f t="shared" si="207"/>
        <v>#NUM!</v>
      </c>
      <c r="ED15" s="41" t="str">
        <f t="shared" si="208"/>
        <v/>
      </c>
      <c r="EE15" s="205">
        <f t="shared" si="209"/>
        <v>122</v>
      </c>
      <c r="EF15" s="206" t="e">
        <f t="shared" si="210"/>
        <v>#VALUE!</v>
      </c>
      <c r="EG15" s="206" t="e">
        <f t="shared" si="211"/>
        <v>#NUM!</v>
      </c>
      <c r="EH15" s="144" t="e">
        <f t="shared" si="212"/>
        <v>#NUM!</v>
      </c>
      <c r="EI15" s="43" t="str">
        <f t="shared" si="172"/>
        <v/>
      </c>
      <c r="EJ15" s="105" t="str">
        <f t="shared" si="213"/>
        <v/>
      </c>
      <c r="EK15" s="45" t="e">
        <f t="shared" si="173"/>
        <v>#NUM!</v>
      </c>
      <c r="EL15" s="41" t="str">
        <f t="shared" si="174"/>
        <v/>
      </c>
      <c r="EM15" s="205">
        <f t="shared" si="214"/>
        <v>123</v>
      </c>
      <c r="EN15" s="206" t="e">
        <f t="shared" si="215"/>
        <v>#VALUE!</v>
      </c>
      <c r="EO15" s="206" t="e">
        <f t="shared" si="175"/>
        <v>#NUM!</v>
      </c>
      <c r="EP15" s="144" t="e">
        <f t="shared" si="216"/>
        <v>#NUM!</v>
      </c>
      <c r="EQ15" s="136" t="str">
        <f t="shared" si="176"/>
        <v/>
      </c>
      <c r="ER15" s="105" t="str">
        <f t="shared" si="217"/>
        <v/>
      </c>
      <c r="ES15" s="294" t="e">
        <f t="shared" si="177"/>
        <v>#NUM!</v>
      </c>
      <c r="ET15" s="134" t="str">
        <f t="shared" si="178"/>
        <v/>
      </c>
      <c r="EU15" s="205">
        <f t="shared" si="218"/>
        <v>124</v>
      </c>
      <c r="EV15" s="206" t="e">
        <f t="shared" si="219"/>
        <v>#VALUE!</v>
      </c>
      <c r="EW15" s="206" t="e">
        <f t="shared" si="179"/>
        <v>#NUM!</v>
      </c>
      <c r="EX15" s="144" t="e">
        <f t="shared" si="220"/>
        <v>#NUM!</v>
      </c>
      <c r="EY15" s="136" t="str">
        <f t="shared" si="180"/>
        <v/>
      </c>
      <c r="EZ15" s="105" t="str">
        <f t="shared" si="221"/>
        <v/>
      </c>
      <c r="FA15" s="294" t="e">
        <f t="shared" si="181"/>
        <v>#NUM!</v>
      </c>
      <c r="FB15" s="134" t="str">
        <f t="shared" si="182"/>
        <v/>
      </c>
      <c r="FC15" s="205">
        <f t="shared" si="222"/>
        <v>125</v>
      </c>
      <c r="FD15" s="206" t="e">
        <f t="shared" si="223"/>
        <v>#VALUE!</v>
      </c>
      <c r="FE15" s="206" t="e">
        <f t="shared" si="224"/>
        <v>#NUM!</v>
      </c>
      <c r="FF15" s="144" t="e">
        <f t="shared" si="225"/>
        <v>#NUM!</v>
      </c>
      <c r="FG15" s="57" t="str">
        <f t="shared" si="232"/>
        <v/>
      </c>
      <c r="FH15" s="58" t="str">
        <f t="shared" si="226"/>
        <v/>
      </c>
      <c r="FI15" s="59" t="e">
        <f t="shared" si="227"/>
        <v>#NUM!</v>
      </c>
      <c r="FJ15" s="60" t="str">
        <f t="shared" si="228"/>
        <v/>
      </c>
    </row>
    <row r="16" spans="1:166" ht="24" customHeight="1" x14ac:dyDescent="0.15">
      <c r="A16" s="193"/>
      <c r="B16" s="193"/>
      <c r="C16" s="194">
        <v>12</v>
      </c>
      <c r="D16" s="53"/>
      <c r="E16" s="37"/>
      <c r="F16" s="38"/>
      <c r="G16" s="285"/>
      <c r="H16" s="54"/>
      <c r="I16" s="54"/>
      <c r="J16" s="55" t="str">
        <f t="shared" si="229"/>
        <v/>
      </c>
      <c r="K16" s="139">
        <f>SUMIF($F$47:$F$123,D17,$D$47:$D$123)</f>
        <v>0</v>
      </c>
      <c r="L16" s="56"/>
      <c r="M16" s="56">
        <f t="shared" si="184"/>
        <v>0</v>
      </c>
      <c r="N16" s="55" t="str">
        <f>IF(ISERROR(LOOKUP(L16,償却率!$A$2:$A$50,償却率!$B$2:$B$50)),"",(LOOKUP(L16,償却率!$A$2:$A$50,償却率!$B$2:$B$50)))</f>
        <v/>
      </c>
      <c r="O16" s="55" t="str">
        <f>IF(ISERROR(IF(J16="定額",LOOKUP(M16,新償却率!$A$2:$A$50,新償却率!$B$2:$B$50),LOOKUP(M16,償却率!$A$2:$A$50,償却率!$B$2:$B$50))),"",(IF(J16="定額",LOOKUP(M16,新償却率!$A$2:$A$50,新償却率!$B$2:$B$50),LOOKUP(M16,償却率!$A$2:$A$50,償却率!$B$2:$B$50))))</f>
        <v/>
      </c>
      <c r="P16" s="115">
        <f t="shared" si="89"/>
        <v>-1</v>
      </c>
      <c r="Q16" s="115">
        <f t="shared" si="90"/>
        <v>-1</v>
      </c>
      <c r="R16" s="115">
        <f t="shared" si="91"/>
        <v>0</v>
      </c>
      <c r="S16" s="56"/>
      <c r="T16" s="195">
        <f t="shared" si="92"/>
        <v>1900</v>
      </c>
      <c r="U16" s="195">
        <f t="shared" si="93"/>
        <v>1</v>
      </c>
      <c r="V16" s="195">
        <f t="shared" si="94"/>
        <v>0</v>
      </c>
      <c r="W16" s="196" t="e">
        <f t="shared" si="95"/>
        <v>#NUM!</v>
      </c>
      <c r="X16" s="197" t="e">
        <f t="shared" si="96"/>
        <v>#NUM!</v>
      </c>
      <c r="Y16" s="197" t="e">
        <f t="shared" si="97"/>
        <v>#VALUE!</v>
      </c>
      <c r="Z16" s="198">
        <f t="shared" si="98"/>
        <v>107</v>
      </c>
      <c r="AA16" s="198">
        <f t="shared" si="99"/>
        <v>11</v>
      </c>
      <c r="AB16" s="198">
        <f t="shared" si="100"/>
        <v>366</v>
      </c>
      <c r="AC16" s="199" t="e">
        <f t="shared" si="101"/>
        <v>#NUM!</v>
      </c>
      <c r="AD16" s="106" t="e">
        <f t="shared" si="102"/>
        <v>#NUM!</v>
      </c>
      <c r="AE16" s="200">
        <f t="shared" si="185"/>
        <v>109</v>
      </c>
      <c r="AF16" s="201" t="e">
        <f t="shared" si="103"/>
        <v>#VALUE!</v>
      </c>
      <c r="AG16" s="201" t="e">
        <f t="shared" si="104"/>
        <v>#NUM!</v>
      </c>
      <c r="AH16" s="142" t="e">
        <f t="shared" si="105"/>
        <v>#NUM!</v>
      </c>
      <c r="AI16" s="202" t="e">
        <f t="shared" si="106"/>
        <v>#NUM!</v>
      </c>
      <c r="AJ16" s="39" t="e">
        <f t="shared" si="107"/>
        <v>#NUM!</v>
      </c>
      <c r="AK16" s="40" t="e">
        <f t="shared" si="108"/>
        <v>#NUM!</v>
      </c>
      <c r="AL16" s="41" t="e">
        <f t="shared" si="109"/>
        <v>#NUM!</v>
      </c>
      <c r="AM16" s="203">
        <f t="shared" si="21"/>
        <v>110</v>
      </c>
      <c r="AN16" s="204" t="e">
        <f t="shared" si="235"/>
        <v>#VALUE!</v>
      </c>
      <c r="AO16" s="201" t="e">
        <f t="shared" si="111"/>
        <v>#NUM!</v>
      </c>
      <c r="AP16" s="142" t="e">
        <f t="shared" si="112"/>
        <v>#NUM!</v>
      </c>
      <c r="AQ16" s="202" t="str">
        <f t="shared" si="186"/>
        <v/>
      </c>
      <c r="AR16" s="39" t="str">
        <f t="shared" si="113"/>
        <v/>
      </c>
      <c r="AS16" s="40" t="e">
        <f t="shared" si="114"/>
        <v>#NUM!</v>
      </c>
      <c r="AT16" s="42" t="str">
        <f t="shared" si="115"/>
        <v/>
      </c>
      <c r="AU16" s="203">
        <f>IF($G16&lt;=AU$3,DATEDIF($G16,AU$3,"Y"),-DATEDIF(AU$3,$G16,"Y"))</f>
        <v>111</v>
      </c>
      <c r="AV16" s="201" t="e">
        <f t="shared" si="236"/>
        <v>#VALUE!</v>
      </c>
      <c r="AW16" s="201" t="e">
        <f t="shared" si="117"/>
        <v>#NUM!</v>
      </c>
      <c r="AX16" s="142" t="e">
        <f t="shared" si="118"/>
        <v>#NUM!</v>
      </c>
      <c r="AY16" s="43" t="str">
        <f t="shared" si="119"/>
        <v/>
      </c>
      <c r="AZ16" s="44" t="str">
        <f t="shared" si="187"/>
        <v/>
      </c>
      <c r="BA16" s="45" t="e">
        <f t="shared" si="120"/>
        <v>#NUM!</v>
      </c>
      <c r="BB16" s="41" t="str">
        <f t="shared" ref="BB16:BB24" si="237">IF(AU16=1,$AD16-AY16,IF(ISERROR(AT16-AY16),"",AT16-AY16))</f>
        <v/>
      </c>
      <c r="BC16" s="205">
        <f>IF($G16&lt;=BC$3,DATEDIF($G16,BC$3,"Y"),-DATEDIF(BC$3,$G16,"Y"))</f>
        <v>112</v>
      </c>
      <c r="BD16" s="206" t="e">
        <f t="shared" si="122"/>
        <v>#VALUE!</v>
      </c>
      <c r="BE16" s="206" t="e">
        <f t="shared" si="123"/>
        <v>#NUM!</v>
      </c>
      <c r="BF16" s="144" t="e">
        <f t="shared" si="124"/>
        <v>#NUM!</v>
      </c>
      <c r="BG16" s="43" t="str">
        <f t="shared" si="125"/>
        <v/>
      </c>
      <c r="BH16" s="44" t="str">
        <f t="shared" si="126"/>
        <v/>
      </c>
      <c r="BI16" s="45" t="e">
        <f t="shared" si="127"/>
        <v>#NUM!</v>
      </c>
      <c r="BJ16" s="41" t="str">
        <f t="shared" ref="BJ16:BJ24" si="238">IF(BC16=1,$AD16-BG16,IF(ISERROR(BB16-BG16),"",BB16-BG16))</f>
        <v/>
      </c>
      <c r="BK16" s="205">
        <f>IF($G16&lt;=BK$3,DATEDIF($G16,BK$3,"Y"),-DATEDIF(BK$3,$G16,"Y"))</f>
        <v>113</v>
      </c>
      <c r="BL16" s="206" t="e">
        <f t="shared" si="129"/>
        <v>#VALUE!</v>
      </c>
      <c r="BM16" s="206" t="e">
        <f t="shared" si="130"/>
        <v>#NUM!</v>
      </c>
      <c r="BN16" s="144" t="e">
        <f t="shared" si="131"/>
        <v>#NUM!</v>
      </c>
      <c r="BO16" s="43" t="str">
        <f t="shared" si="132"/>
        <v/>
      </c>
      <c r="BP16" s="44" t="str">
        <f t="shared" si="133"/>
        <v/>
      </c>
      <c r="BQ16" s="45" t="e">
        <f t="shared" si="188"/>
        <v>#NUM!</v>
      </c>
      <c r="BR16" s="41" t="str">
        <f t="shared" si="134"/>
        <v/>
      </c>
      <c r="BS16" s="205">
        <f>IF($G16&lt;=BS$3,DATEDIF($G16,BS$3,"Y"),-DATEDIF(BS$3,$G16,"Y"))</f>
        <v>114</v>
      </c>
      <c r="BT16" s="206" t="e">
        <f t="shared" si="135"/>
        <v>#VALUE!</v>
      </c>
      <c r="BU16" s="206" t="e">
        <f t="shared" si="136"/>
        <v>#NUM!</v>
      </c>
      <c r="BV16" s="144" t="e">
        <f t="shared" si="137"/>
        <v>#NUM!</v>
      </c>
      <c r="BW16" s="43" t="str">
        <f t="shared" si="138"/>
        <v/>
      </c>
      <c r="BX16" s="105" t="str">
        <f t="shared" si="139"/>
        <v/>
      </c>
      <c r="BY16" s="45" t="e">
        <f t="shared" si="189"/>
        <v>#NUM!</v>
      </c>
      <c r="BZ16" s="41" t="str">
        <f t="shared" si="140"/>
        <v/>
      </c>
      <c r="CA16" s="205">
        <f>IF($G16&lt;=CA$3,DATEDIF($G16,CA$3,"Y"),-DATEDIF(CA$3,$G16,"Y"))</f>
        <v>115</v>
      </c>
      <c r="CB16" s="206" t="e">
        <f t="shared" si="141"/>
        <v>#VALUE!</v>
      </c>
      <c r="CC16" s="206" t="e">
        <f t="shared" si="142"/>
        <v>#NUM!</v>
      </c>
      <c r="CD16" s="144" t="e">
        <f t="shared" si="143"/>
        <v>#NUM!</v>
      </c>
      <c r="CE16" s="43" t="str">
        <f t="shared" si="144"/>
        <v/>
      </c>
      <c r="CF16" s="105" t="str">
        <f t="shared" si="145"/>
        <v/>
      </c>
      <c r="CG16" s="45" t="e">
        <f t="shared" si="234"/>
        <v>#NUM!</v>
      </c>
      <c r="CH16" s="41" t="str">
        <f t="shared" si="146"/>
        <v/>
      </c>
      <c r="CI16" s="205">
        <f>IF($G16&lt;=CI$3,DATEDIF($G16,CI$3,"Y"),-DATEDIF(CI$3,$G16,"Y"))</f>
        <v>116</v>
      </c>
      <c r="CJ16" s="206" t="e">
        <f t="shared" si="147"/>
        <v>#VALUE!</v>
      </c>
      <c r="CK16" s="206" t="e">
        <f t="shared" si="148"/>
        <v>#NUM!</v>
      </c>
      <c r="CL16" s="144" t="e">
        <f t="shared" si="149"/>
        <v>#NUM!</v>
      </c>
      <c r="CM16" s="43" t="str">
        <f t="shared" si="190"/>
        <v/>
      </c>
      <c r="CN16" s="105" t="str">
        <f t="shared" si="150"/>
        <v/>
      </c>
      <c r="CO16" s="45" t="e">
        <f t="shared" si="191"/>
        <v>#NUM!</v>
      </c>
      <c r="CP16" s="41" t="str">
        <f t="shared" si="151"/>
        <v/>
      </c>
      <c r="CQ16" s="205">
        <f>IF($G16&lt;=CQ$3,DATEDIF($G16,CQ$3,"Y"),-DATEDIF(CQ$3,$G16,"Y"))</f>
        <v>117</v>
      </c>
      <c r="CR16" s="206" t="e">
        <f t="shared" si="153"/>
        <v>#VALUE!</v>
      </c>
      <c r="CS16" s="206" t="e">
        <f t="shared" si="154"/>
        <v>#NUM!</v>
      </c>
      <c r="CT16" s="144" t="e">
        <f t="shared" si="155"/>
        <v>#NUM!</v>
      </c>
      <c r="CU16" s="43" t="str">
        <f t="shared" si="192"/>
        <v/>
      </c>
      <c r="CV16" s="105" t="str">
        <f t="shared" si="156"/>
        <v/>
      </c>
      <c r="CW16" s="45" t="e">
        <f t="shared" si="193"/>
        <v>#NUM!</v>
      </c>
      <c r="CX16" s="41" t="str">
        <f t="shared" si="157"/>
        <v/>
      </c>
      <c r="CY16" s="205">
        <f>IF($G16&lt;=CY$3,DATEDIF($G16,CY$3,"Y"),-DATEDIF(CY$3,$G16,"Y"))</f>
        <v>118</v>
      </c>
      <c r="CZ16" s="206" t="e">
        <f t="shared" si="158"/>
        <v>#VALUE!</v>
      </c>
      <c r="DA16" s="206" t="e">
        <f t="shared" si="159"/>
        <v>#NUM!</v>
      </c>
      <c r="DB16" s="144" t="e">
        <f t="shared" si="160"/>
        <v>#NUM!</v>
      </c>
      <c r="DC16" s="271" t="str">
        <f t="shared" si="195"/>
        <v/>
      </c>
      <c r="DD16" s="272" t="str">
        <f t="shared" si="196"/>
        <v/>
      </c>
      <c r="DE16" s="273" t="e">
        <f t="shared" si="230"/>
        <v>#NUM!</v>
      </c>
      <c r="DF16" s="274" t="str">
        <f t="shared" si="197"/>
        <v/>
      </c>
      <c r="DG16" s="205">
        <f>IF($G16&lt;=DG$3,DATEDIF($G16,DG$3,"Y"),-DATEDIF(DG$3,$G16,"Y"))</f>
        <v>119</v>
      </c>
      <c r="DH16" s="206" t="e">
        <f t="shared" si="161"/>
        <v>#VALUE!</v>
      </c>
      <c r="DI16" s="206" t="e">
        <f t="shared" si="199"/>
        <v>#NUM!</v>
      </c>
      <c r="DJ16" s="144" t="e">
        <f t="shared" si="162"/>
        <v>#NUM!</v>
      </c>
      <c r="DK16" s="43" t="str">
        <f t="shared" si="163"/>
        <v/>
      </c>
      <c r="DL16" s="105" t="str">
        <f t="shared" si="200"/>
        <v/>
      </c>
      <c r="DM16" s="45" t="e">
        <f t="shared" si="201"/>
        <v>#NUM!</v>
      </c>
      <c r="DN16" s="41" t="str">
        <f t="shared" si="164"/>
        <v/>
      </c>
      <c r="DO16" s="205">
        <f>IF($G16&lt;=DO$3,DATEDIF($G16,DO$3,"Y"),-DATEDIF(DO$3,$G16,"Y"))</f>
        <v>120</v>
      </c>
      <c r="DP16" s="206" t="e">
        <f t="shared" si="84"/>
        <v>#VALUE!</v>
      </c>
      <c r="DQ16" s="206" t="e">
        <f t="shared" si="85"/>
        <v>#NUM!</v>
      </c>
      <c r="DR16" s="144" t="e">
        <f t="shared" si="165"/>
        <v>#NUM!</v>
      </c>
      <c r="DS16" s="43" t="str">
        <f t="shared" si="203"/>
        <v/>
      </c>
      <c r="DT16" s="105" t="str">
        <f t="shared" si="166"/>
        <v/>
      </c>
      <c r="DU16" s="45" t="e">
        <f t="shared" si="233"/>
        <v>#NUM!</v>
      </c>
      <c r="DV16" s="41" t="str">
        <f t="shared" si="231"/>
        <v/>
      </c>
      <c r="DW16" s="205">
        <f>IF($G16&lt;=DW$3,DATEDIF($G16,DW$3,"Y"),-DATEDIF(DW$3,$G16,"Y"))</f>
        <v>121</v>
      </c>
      <c r="DX16" s="206" t="e">
        <f t="shared" si="167"/>
        <v>#VALUE!</v>
      </c>
      <c r="DY16" s="206" t="e">
        <f t="shared" si="168"/>
        <v>#NUM!</v>
      </c>
      <c r="DZ16" s="144" t="e">
        <f t="shared" si="169"/>
        <v>#NUM!</v>
      </c>
      <c r="EA16" s="43" t="str">
        <f t="shared" si="205"/>
        <v/>
      </c>
      <c r="EB16" s="105" t="str">
        <f t="shared" si="206"/>
        <v/>
      </c>
      <c r="EC16" s="45" t="e">
        <f t="shared" si="207"/>
        <v>#NUM!</v>
      </c>
      <c r="ED16" s="41" t="str">
        <f t="shared" si="208"/>
        <v/>
      </c>
      <c r="EE16" s="205">
        <f t="shared" si="209"/>
        <v>122</v>
      </c>
      <c r="EF16" s="206" t="e">
        <f t="shared" si="210"/>
        <v>#VALUE!</v>
      </c>
      <c r="EG16" s="206" t="e">
        <f t="shared" si="211"/>
        <v>#NUM!</v>
      </c>
      <c r="EH16" s="144" t="e">
        <f t="shared" si="212"/>
        <v>#NUM!</v>
      </c>
      <c r="EI16" s="43" t="str">
        <f t="shared" si="172"/>
        <v/>
      </c>
      <c r="EJ16" s="105" t="str">
        <f t="shared" si="213"/>
        <v/>
      </c>
      <c r="EK16" s="45" t="e">
        <f t="shared" si="173"/>
        <v>#NUM!</v>
      </c>
      <c r="EL16" s="41" t="str">
        <f t="shared" si="174"/>
        <v/>
      </c>
      <c r="EM16" s="205">
        <f t="shared" si="214"/>
        <v>123</v>
      </c>
      <c r="EN16" s="206" t="e">
        <f t="shared" si="215"/>
        <v>#VALUE!</v>
      </c>
      <c r="EO16" s="206" t="e">
        <f t="shared" si="175"/>
        <v>#NUM!</v>
      </c>
      <c r="EP16" s="144" t="e">
        <f t="shared" si="216"/>
        <v>#NUM!</v>
      </c>
      <c r="EQ16" s="136" t="str">
        <f t="shared" si="176"/>
        <v/>
      </c>
      <c r="ER16" s="105" t="str">
        <f t="shared" si="217"/>
        <v/>
      </c>
      <c r="ES16" s="294" t="e">
        <f t="shared" si="177"/>
        <v>#NUM!</v>
      </c>
      <c r="ET16" s="134" t="str">
        <f t="shared" si="178"/>
        <v/>
      </c>
      <c r="EU16" s="205">
        <f t="shared" si="218"/>
        <v>124</v>
      </c>
      <c r="EV16" s="206" t="e">
        <f t="shared" si="219"/>
        <v>#VALUE!</v>
      </c>
      <c r="EW16" s="206" t="e">
        <f t="shared" si="179"/>
        <v>#NUM!</v>
      </c>
      <c r="EX16" s="144" t="e">
        <f t="shared" si="220"/>
        <v>#NUM!</v>
      </c>
      <c r="EY16" s="136" t="str">
        <f t="shared" si="180"/>
        <v/>
      </c>
      <c r="EZ16" s="105" t="str">
        <f t="shared" si="221"/>
        <v/>
      </c>
      <c r="FA16" s="294" t="e">
        <f t="shared" si="181"/>
        <v>#NUM!</v>
      </c>
      <c r="FB16" s="134" t="str">
        <f t="shared" si="182"/>
        <v/>
      </c>
      <c r="FC16" s="205">
        <f t="shared" si="222"/>
        <v>125</v>
      </c>
      <c r="FD16" s="206" t="e">
        <f t="shared" si="223"/>
        <v>#VALUE!</v>
      </c>
      <c r="FE16" s="206" t="e">
        <f t="shared" si="224"/>
        <v>#NUM!</v>
      </c>
      <c r="FF16" s="144" t="e">
        <f t="shared" si="225"/>
        <v>#NUM!</v>
      </c>
      <c r="FG16" s="57" t="str">
        <f t="shared" si="232"/>
        <v/>
      </c>
      <c r="FH16" s="58" t="str">
        <f t="shared" si="226"/>
        <v/>
      </c>
      <c r="FI16" s="59" t="e">
        <f t="shared" si="227"/>
        <v>#NUM!</v>
      </c>
      <c r="FJ16" s="60" t="str">
        <f t="shared" si="228"/>
        <v/>
      </c>
    </row>
    <row r="17" spans="1:166" ht="24" customHeight="1" x14ac:dyDescent="0.15">
      <c r="A17" s="193"/>
      <c r="B17" s="193"/>
      <c r="C17" s="194">
        <v>13</v>
      </c>
      <c r="D17" s="53"/>
      <c r="E17" s="37"/>
      <c r="F17" s="38"/>
      <c r="G17" s="285"/>
      <c r="H17" s="54"/>
      <c r="I17" s="54"/>
      <c r="J17" s="55" t="str">
        <f t="shared" si="229"/>
        <v/>
      </c>
      <c r="K17" s="139">
        <f>SUMIF($F$47:$F$123,#REF!,$D$47:$D$123)</f>
        <v>0</v>
      </c>
      <c r="L17" s="56"/>
      <c r="M17" s="56">
        <f t="shared" si="184"/>
        <v>0</v>
      </c>
      <c r="N17" s="55" t="str">
        <f>IF(ISERROR(LOOKUP(L17,償却率!$A$2:$A$50,償却率!$B$2:$B$50)),"",(LOOKUP(L17,償却率!$A$2:$A$50,償却率!$B$2:$B$50)))</f>
        <v/>
      </c>
      <c r="O17" s="55" t="str">
        <f>IF(ISERROR(IF(J17="定額",LOOKUP(M17,新償却率!$A$2:$A$50,新償却率!$B$2:$B$50),LOOKUP(M17,償却率!$A$2:$A$50,償却率!$B$2:$B$50))),"",(IF(J17="定額",LOOKUP(M17,新償却率!$A$2:$A$50,新償却率!$B$2:$B$50),LOOKUP(M17,償却率!$A$2:$A$50,償却率!$B$2:$B$50))))</f>
        <v/>
      </c>
      <c r="P17" s="115">
        <f t="shared" si="89"/>
        <v>-1</v>
      </c>
      <c r="Q17" s="115">
        <f t="shared" si="90"/>
        <v>-1</v>
      </c>
      <c r="R17" s="115">
        <f t="shared" si="91"/>
        <v>0</v>
      </c>
      <c r="S17" s="56"/>
      <c r="T17" s="195">
        <f t="shared" si="92"/>
        <v>1900</v>
      </c>
      <c r="U17" s="195">
        <f t="shared" si="93"/>
        <v>1</v>
      </c>
      <c r="V17" s="195">
        <f t="shared" si="94"/>
        <v>0</v>
      </c>
      <c r="W17" s="196" t="e">
        <f t="shared" si="95"/>
        <v>#NUM!</v>
      </c>
      <c r="X17" s="197" t="e">
        <f t="shared" si="96"/>
        <v>#NUM!</v>
      </c>
      <c r="Y17" s="197" t="e">
        <f t="shared" si="97"/>
        <v>#VALUE!</v>
      </c>
      <c r="Z17" s="198">
        <f t="shared" si="98"/>
        <v>107</v>
      </c>
      <c r="AA17" s="198">
        <f t="shared" si="99"/>
        <v>11</v>
      </c>
      <c r="AB17" s="198">
        <f t="shared" si="100"/>
        <v>366</v>
      </c>
      <c r="AC17" s="199" t="e">
        <f t="shared" si="101"/>
        <v>#NUM!</v>
      </c>
      <c r="AD17" s="106" t="e">
        <f t="shared" si="102"/>
        <v>#NUM!</v>
      </c>
      <c r="AE17" s="200">
        <f t="shared" si="185"/>
        <v>109</v>
      </c>
      <c r="AF17" s="201" t="e">
        <f t="shared" si="103"/>
        <v>#VALUE!</v>
      </c>
      <c r="AG17" s="201" t="e">
        <f t="shared" si="104"/>
        <v>#NUM!</v>
      </c>
      <c r="AH17" s="142" t="e">
        <f t="shared" si="105"/>
        <v>#NUM!</v>
      </c>
      <c r="AI17" s="202" t="e">
        <f t="shared" si="106"/>
        <v>#NUM!</v>
      </c>
      <c r="AJ17" s="39" t="e">
        <f t="shared" si="107"/>
        <v>#NUM!</v>
      </c>
      <c r="AK17" s="40" t="e">
        <f t="shared" si="108"/>
        <v>#NUM!</v>
      </c>
      <c r="AL17" s="41" t="e">
        <f t="shared" si="109"/>
        <v>#NUM!</v>
      </c>
      <c r="AM17" s="203">
        <f t="shared" si="21"/>
        <v>110</v>
      </c>
      <c r="AN17" s="204" t="e">
        <f t="shared" si="235"/>
        <v>#VALUE!</v>
      </c>
      <c r="AO17" s="201" t="e">
        <f t="shared" si="111"/>
        <v>#NUM!</v>
      </c>
      <c r="AP17" s="142" t="e">
        <f t="shared" si="112"/>
        <v>#NUM!</v>
      </c>
      <c r="AQ17" s="202" t="str">
        <f t="shared" si="186"/>
        <v/>
      </c>
      <c r="AR17" s="39" t="str">
        <f t="shared" si="113"/>
        <v/>
      </c>
      <c r="AS17" s="40" t="e">
        <f t="shared" si="114"/>
        <v>#NUM!</v>
      </c>
      <c r="AT17" s="42" t="str">
        <f t="shared" si="115"/>
        <v/>
      </c>
      <c r="AU17" s="203">
        <f t="shared" si="28"/>
        <v>111</v>
      </c>
      <c r="AV17" s="201" t="e">
        <f t="shared" si="236"/>
        <v>#VALUE!</v>
      </c>
      <c r="AW17" s="201" t="e">
        <f t="shared" si="117"/>
        <v>#NUM!</v>
      </c>
      <c r="AX17" s="142" t="e">
        <f t="shared" si="118"/>
        <v>#NUM!</v>
      </c>
      <c r="AY17" s="43" t="str">
        <f t="shared" si="119"/>
        <v/>
      </c>
      <c r="AZ17" s="44" t="str">
        <f t="shared" si="187"/>
        <v/>
      </c>
      <c r="BA17" s="45" t="e">
        <f t="shared" si="120"/>
        <v>#NUM!</v>
      </c>
      <c r="BB17" s="41" t="str">
        <f t="shared" si="237"/>
        <v/>
      </c>
      <c r="BC17" s="205">
        <f t="shared" si="35"/>
        <v>112</v>
      </c>
      <c r="BD17" s="206" t="e">
        <f t="shared" si="122"/>
        <v>#VALUE!</v>
      </c>
      <c r="BE17" s="206" t="e">
        <f t="shared" si="123"/>
        <v>#NUM!</v>
      </c>
      <c r="BF17" s="144" t="e">
        <f t="shared" si="124"/>
        <v>#NUM!</v>
      </c>
      <c r="BG17" s="43" t="str">
        <f t="shared" si="125"/>
        <v/>
      </c>
      <c r="BH17" s="44" t="str">
        <f t="shared" si="126"/>
        <v/>
      </c>
      <c r="BI17" s="45" t="e">
        <f t="shared" si="127"/>
        <v>#NUM!</v>
      </c>
      <c r="BJ17" s="41" t="str">
        <f t="shared" si="238"/>
        <v/>
      </c>
      <c r="BK17" s="205">
        <f t="shared" si="43"/>
        <v>113</v>
      </c>
      <c r="BL17" s="206" t="e">
        <f t="shared" si="129"/>
        <v>#VALUE!</v>
      </c>
      <c r="BM17" s="206" t="e">
        <f t="shared" si="130"/>
        <v>#NUM!</v>
      </c>
      <c r="BN17" s="144" t="e">
        <f t="shared" si="131"/>
        <v>#NUM!</v>
      </c>
      <c r="BO17" s="43" t="str">
        <f t="shared" si="132"/>
        <v/>
      </c>
      <c r="BP17" s="44" t="str">
        <f t="shared" si="133"/>
        <v/>
      </c>
      <c r="BQ17" s="45" t="e">
        <f t="shared" si="188"/>
        <v>#NUM!</v>
      </c>
      <c r="BR17" s="41" t="str">
        <f>IF(BK17=1,$AD17-BO17,IF(ISERROR(BJ17-BO17),"",BJ17-BO17))</f>
        <v/>
      </c>
      <c r="BS17" s="205">
        <f t="shared" si="51"/>
        <v>114</v>
      </c>
      <c r="BT17" s="206" t="e">
        <f t="shared" si="135"/>
        <v>#VALUE!</v>
      </c>
      <c r="BU17" s="206" t="e">
        <f t="shared" si="136"/>
        <v>#NUM!</v>
      </c>
      <c r="BV17" s="144" t="e">
        <f t="shared" si="137"/>
        <v>#NUM!</v>
      </c>
      <c r="BW17" s="43" t="str">
        <f t="shared" si="138"/>
        <v/>
      </c>
      <c r="BX17" s="105" t="str">
        <f t="shared" si="139"/>
        <v/>
      </c>
      <c r="BY17" s="45" t="e">
        <f t="shared" si="189"/>
        <v>#NUM!</v>
      </c>
      <c r="BZ17" s="41" t="str">
        <f t="shared" si="140"/>
        <v/>
      </c>
      <c r="CA17" s="205">
        <f t="shared" si="58"/>
        <v>115</v>
      </c>
      <c r="CB17" s="206" t="e">
        <f t="shared" si="141"/>
        <v>#VALUE!</v>
      </c>
      <c r="CC17" s="206" t="e">
        <f t="shared" si="142"/>
        <v>#NUM!</v>
      </c>
      <c r="CD17" s="144" t="e">
        <f t="shared" si="143"/>
        <v>#NUM!</v>
      </c>
      <c r="CE17" s="43" t="str">
        <f t="shared" si="144"/>
        <v/>
      </c>
      <c r="CF17" s="105" t="str">
        <f t="shared" si="145"/>
        <v/>
      </c>
      <c r="CG17" s="45" t="e">
        <f t="shared" si="234"/>
        <v>#NUM!</v>
      </c>
      <c r="CH17" s="41" t="str">
        <f t="shared" si="146"/>
        <v/>
      </c>
      <c r="CI17" s="205">
        <f t="shared" si="65"/>
        <v>116</v>
      </c>
      <c r="CJ17" s="206" t="e">
        <f t="shared" si="147"/>
        <v>#VALUE!</v>
      </c>
      <c r="CK17" s="206" t="e">
        <f t="shared" si="148"/>
        <v>#NUM!</v>
      </c>
      <c r="CL17" s="144" t="e">
        <f t="shared" si="149"/>
        <v>#NUM!</v>
      </c>
      <c r="CM17" s="43" t="str">
        <f t="shared" si="190"/>
        <v/>
      </c>
      <c r="CN17" s="105" t="str">
        <f t="shared" si="150"/>
        <v/>
      </c>
      <c r="CO17" s="45" t="e">
        <f t="shared" si="191"/>
        <v>#NUM!</v>
      </c>
      <c r="CP17" s="41" t="str">
        <f t="shared" si="151"/>
        <v/>
      </c>
      <c r="CQ17" s="205">
        <f t="shared" si="152"/>
        <v>117</v>
      </c>
      <c r="CR17" s="206" t="e">
        <f t="shared" si="153"/>
        <v>#VALUE!</v>
      </c>
      <c r="CS17" s="206" t="e">
        <f t="shared" si="154"/>
        <v>#NUM!</v>
      </c>
      <c r="CT17" s="144" t="e">
        <f t="shared" si="155"/>
        <v>#NUM!</v>
      </c>
      <c r="CU17" s="43" t="str">
        <f t="shared" si="192"/>
        <v/>
      </c>
      <c r="CV17" s="105" t="str">
        <f t="shared" si="156"/>
        <v/>
      </c>
      <c r="CW17" s="45" t="e">
        <f t="shared" si="193"/>
        <v>#NUM!</v>
      </c>
      <c r="CX17" s="41" t="str">
        <f t="shared" si="157"/>
        <v/>
      </c>
      <c r="CY17" s="205">
        <f t="shared" si="194"/>
        <v>118</v>
      </c>
      <c r="CZ17" s="206" t="e">
        <f t="shared" si="158"/>
        <v>#VALUE!</v>
      </c>
      <c r="DA17" s="206" t="e">
        <f t="shared" si="159"/>
        <v>#NUM!</v>
      </c>
      <c r="DB17" s="144" t="e">
        <f t="shared" si="160"/>
        <v>#NUM!</v>
      </c>
      <c r="DC17" s="271" t="str">
        <f t="shared" si="195"/>
        <v/>
      </c>
      <c r="DD17" s="272" t="str">
        <f t="shared" si="196"/>
        <v/>
      </c>
      <c r="DE17" s="273" t="e">
        <f t="shared" si="230"/>
        <v>#NUM!</v>
      </c>
      <c r="DF17" s="274" t="str">
        <f t="shared" si="197"/>
        <v/>
      </c>
      <c r="DG17" s="205">
        <f t="shared" si="198"/>
        <v>119</v>
      </c>
      <c r="DH17" s="206" t="e">
        <f t="shared" si="161"/>
        <v>#VALUE!</v>
      </c>
      <c r="DI17" s="206" t="e">
        <f t="shared" si="199"/>
        <v>#NUM!</v>
      </c>
      <c r="DJ17" s="144" t="e">
        <f t="shared" si="162"/>
        <v>#NUM!</v>
      </c>
      <c r="DK17" s="43" t="str">
        <f t="shared" si="163"/>
        <v/>
      </c>
      <c r="DL17" s="105" t="str">
        <f t="shared" si="200"/>
        <v/>
      </c>
      <c r="DM17" s="45" t="e">
        <f t="shared" si="201"/>
        <v>#NUM!</v>
      </c>
      <c r="DN17" s="41" t="str">
        <f t="shared" si="164"/>
        <v/>
      </c>
      <c r="DO17" s="205">
        <f t="shared" si="202"/>
        <v>120</v>
      </c>
      <c r="DP17" s="206" t="e">
        <f t="shared" si="84"/>
        <v>#VALUE!</v>
      </c>
      <c r="DQ17" s="206" t="e">
        <f t="shared" si="85"/>
        <v>#NUM!</v>
      </c>
      <c r="DR17" s="144" t="e">
        <f t="shared" si="165"/>
        <v>#NUM!</v>
      </c>
      <c r="DS17" s="43" t="str">
        <f t="shared" si="203"/>
        <v/>
      </c>
      <c r="DT17" s="105" t="str">
        <f t="shared" si="166"/>
        <v/>
      </c>
      <c r="DU17" s="45" t="e">
        <f t="shared" si="233"/>
        <v>#NUM!</v>
      </c>
      <c r="DV17" s="41" t="str">
        <f t="shared" si="231"/>
        <v/>
      </c>
      <c r="DW17" s="205">
        <f t="shared" si="204"/>
        <v>121</v>
      </c>
      <c r="DX17" s="206" t="e">
        <f t="shared" si="167"/>
        <v>#VALUE!</v>
      </c>
      <c r="DY17" s="206" t="e">
        <f t="shared" si="168"/>
        <v>#NUM!</v>
      </c>
      <c r="DZ17" s="144" t="e">
        <f t="shared" si="169"/>
        <v>#NUM!</v>
      </c>
      <c r="EA17" s="43" t="str">
        <f t="shared" si="205"/>
        <v/>
      </c>
      <c r="EB17" s="105" t="str">
        <f t="shared" si="206"/>
        <v/>
      </c>
      <c r="EC17" s="45" t="e">
        <f t="shared" si="207"/>
        <v>#NUM!</v>
      </c>
      <c r="ED17" s="41" t="str">
        <f t="shared" si="208"/>
        <v/>
      </c>
      <c r="EE17" s="205">
        <f t="shared" si="209"/>
        <v>122</v>
      </c>
      <c r="EF17" s="206" t="e">
        <f t="shared" si="210"/>
        <v>#VALUE!</v>
      </c>
      <c r="EG17" s="206" t="e">
        <f t="shared" si="211"/>
        <v>#NUM!</v>
      </c>
      <c r="EH17" s="144" t="e">
        <f t="shared" si="212"/>
        <v>#NUM!</v>
      </c>
      <c r="EI17" s="43" t="str">
        <f t="shared" si="172"/>
        <v/>
      </c>
      <c r="EJ17" s="105" t="str">
        <f t="shared" si="213"/>
        <v/>
      </c>
      <c r="EK17" s="45" t="e">
        <f t="shared" si="173"/>
        <v>#NUM!</v>
      </c>
      <c r="EL17" s="41" t="str">
        <f t="shared" si="174"/>
        <v/>
      </c>
      <c r="EM17" s="205">
        <f t="shared" si="214"/>
        <v>123</v>
      </c>
      <c r="EN17" s="206" t="e">
        <f t="shared" si="215"/>
        <v>#VALUE!</v>
      </c>
      <c r="EO17" s="206" t="e">
        <f t="shared" si="175"/>
        <v>#NUM!</v>
      </c>
      <c r="EP17" s="144" t="e">
        <f t="shared" si="216"/>
        <v>#NUM!</v>
      </c>
      <c r="EQ17" s="136" t="str">
        <f t="shared" si="176"/>
        <v/>
      </c>
      <c r="ER17" s="105" t="str">
        <f t="shared" si="217"/>
        <v/>
      </c>
      <c r="ES17" s="294" t="e">
        <f t="shared" si="177"/>
        <v>#NUM!</v>
      </c>
      <c r="ET17" s="134" t="str">
        <f t="shared" si="178"/>
        <v/>
      </c>
      <c r="EU17" s="205">
        <f t="shared" si="218"/>
        <v>124</v>
      </c>
      <c r="EV17" s="206" t="e">
        <f t="shared" si="219"/>
        <v>#VALUE!</v>
      </c>
      <c r="EW17" s="206" t="e">
        <f t="shared" si="179"/>
        <v>#NUM!</v>
      </c>
      <c r="EX17" s="144" t="e">
        <f t="shared" si="220"/>
        <v>#NUM!</v>
      </c>
      <c r="EY17" s="136" t="str">
        <f t="shared" si="180"/>
        <v/>
      </c>
      <c r="EZ17" s="105" t="str">
        <f t="shared" si="221"/>
        <v/>
      </c>
      <c r="FA17" s="294" t="e">
        <f t="shared" si="181"/>
        <v>#NUM!</v>
      </c>
      <c r="FB17" s="134" t="str">
        <f t="shared" si="182"/>
        <v/>
      </c>
      <c r="FC17" s="205">
        <f t="shared" si="222"/>
        <v>125</v>
      </c>
      <c r="FD17" s="206" t="e">
        <f t="shared" si="223"/>
        <v>#VALUE!</v>
      </c>
      <c r="FE17" s="206" t="e">
        <f t="shared" si="224"/>
        <v>#NUM!</v>
      </c>
      <c r="FF17" s="144" t="e">
        <f t="shared" si="225"/>
        <v>#NUM!</v>
      </c>
      <c r="FG17" s="57" t="str">
        <f t="shared" si="232"/>
        <v/>
      </c>
      <c r="FH17" s="58" t="str">
        <f t="shared" si="226"/>
        <v/>
      </c>
      <c r="FI17" s="59" t="e">
        <f t="shared" si="227"/>
        <v>#NUM!</v>
      </c>
      <c r="FJ17" s="60" t="str">
        <f t="shared" si="228"/>
        <v/>
      </c>
    </row>
    <row r="18" spans="1:166" ht="24" customHeight="1" x14ac:dyDescent="0.15">
      <c r="A18" s="193"/>
      <c r="B18" s="193"/>
      <c r="C18" s="194">
        <v>14</v>
      </c>
      <c r="D18" s="53"/>
      <c r="E18" s="37"/>
      <c r="F18" s="38"/>
      <c r="G18" s="285"/>
      <c r="H18" s="54"/>
      <c r="I18" s="54"/>
      <c r="J18" s="55" t="str">
        <f t="shared" si="229"/>
        <v/>
      </c>
      <c r="K18" s="139">
        <f t="shared" ref="K18:K24" si="239">SUMIF($F$47:$F$123,D18,$D$47:$D$123)</f>
        <v>0</v>
      </c>
      <c r="L18" s="56"/>
      <c r="M18" s="56">
        <f t="shared" si="184"/>
        <v>0</v>
      </c>
      <c r="N18" s="55" t="str">
        <f>IF(ISERROR(LOOKUP(L18,償却率!$A$2:$A$50,償却率!$B$2:$B$50)),"",(LOOKUP(L18,償却率!$A$2:$A$50,償却率!$B$2:$B$50)))</f>
        <v/>
      </c>
      <c r="O18" s="55" t="str">
        <f>IF(ISERROR(IF(J18="定額",LOOKUP(M18,新償却率!$A$2:$A$50,新償却率!$B$2:$B$50),LOOKUP(M18,償却率!$A$2:$A$50,償却率!$B$2:$B$50))),"",(IF(J18="定額",LOOKUP(M18,新償却率!$A$2:$A$50,新償却率!$B$2:$B$50),LOOKUP(M18,償却率!$A$2:$A$50,償却率!$B$2:$B$50))))</f>
        <v/>
      </c>
      <c r="P18" s="115">
        <f t="shared" si="89"/>
        <v>-1</v>
      </c>
      <c r="Q18" s="115">
        <f t="shared" si="90"/>
        <v>-1</v>
      </c>
      <c r="R18" s="115">
        <f t="shared" si="91"/>
        <v>0</v>
      </c>
      <c r="S18" s="56"/>
      <c r="T18" s="195">
        <f t="shared" si="92"/>
        <v>1900</v>
      </c>
      <c r="U18" s="195">
        <f t="shared" si="93"/>
        <v>1</v>
      </c>
      <c r="V18" s="195">
        <f t="shared" si="94"/>
        <v>0</v>
      </c>
      <c r="W18" s="196" t="e">
        <f t="shared" si="95"/>
        <v>#NUM!</v>
      </c>
      <c r="X18" s="197" t="e">
        <f t="shared" si="96"/>
        <v>#NUM!</v>
      </c>
      <c r="Y18" s="197" t="e">
        <f t="shared" si="97"/>
        <v>#VALUE!</v>
      </c>
      <c r="Z18" s="198">
        <f t="shared" si="98"/>
        <v>107</v>
      </c>
      <c r="AA18" s="198">
        <f t="shared" si="99"/>
        <v>11</v>
      </c>
      <c r="AB18" s="198">
        <f t="shared" si="100"/>
        <v>366</v>
      </c>
      <c r="AC18" s="199" t="e">
        <f t="shared" si="101"/>
        <v>#NUM!</v>
      </c>
      <c r="AD18" s="106" t="e">
        <f t="shared" si="102"/>
        <v>#NUM!</v>
      </c>
      <c r="AE18" s="200">
        <f t="shared" si="185"/>
        <v>109</v>
      </c>
      <c r="AF18" s="201" t="e">
        <f t="shared" si="103"/>
        <v>#VALUE!</v>
      </c>
      <c r="AG18" s="201" t="e">
        <f t="shared" si="104"/>
        <v>#NUM!</v>
      </c>
      <c r="AH18" s="142" t="e">
        <f t="shared" si="105"/>
        <v>#NUM!</v>
      </c>
      <c r="AI18" s="202" t="e">
        <f t="shared" si="106"/>
        <v>#NUM!</v>
      </c>
      <c r="AJ18" s="39" t="e">
        <f t="shared" si="107"/>
        <v>#NUM!</v>
      </c>
      <c r="AK18" s="40" t="e">
        <f t="shared" si="108"/>
        <v>#NUM!</v>
      </c>
      <c r="AL18" s="41" t="e">
        <f t="shared" si="109"/>
        <v>#NUM!</v>
      </c>
      <c r="AM18" s="203">
        <f t="shared" si="21"/>
        <v>110</v>
      </c>
      <c r="AN18" s="204" t="e">
        <f t="shared" si="235"/>
        <v>#VALUE!</v>
      </c>
      <c r="AO18" s="201" t="e">
        <f t="shared" si="111"/>
        <v>#NUM!</v>
      </c>
      <c r="AP18" s="142" t="e">
        <f t="shared" si="112"/>
        <v>#NUM!</v>
      </c>
      <c r="AQ18" s="202" t="str">
        <f t="shared" si="186"/>
        <v/>
      </c>
      <c r="AR18" s="39" t="str">
        <f t="shared" si="113"/>
        <v/>
      </c>
      <c r="AS18" s="40" t="e">
        <f t="shared" si="114"/>
        <v>#NUM!</v>
      </c>
      <c r="AT18" s="42" t="str">
        <f t="shared" si="115"/>
        <v/>
      </c>
      <c r="AU18" s="203">
        <f t="shared" si="28"/>
        <v>111</v>
      </c>
      <c r="AV18" s="201" t="e">
        <f t="shared" si="236"/>
        <v>#VALUE!</v>
      </c>
      <c r="AW18" s="201" t="e">
        <f t="shared" si="117"/>
        <v>#NUM!</v>
      </c>
      <c r="AX18" s="142" t="e">
        <f t="shared" si="118"/>
        <v>#NUM!</v>
      </c>
      <c r="AY18" s="43" t="str">
        <f t="shared" si="119"/>
        <v/>
      </c>
      <c r="AZ18" s="44" t="str">
        <f t="shared" si="187"/>
        <v/>
      </c>
      <c r="BA18" s="45" t="e">
        <f t="shared" si="120"/>
        <v>#NUM!</v>
      </c>
      <c r="BB18" s="41" t="str">
        <f t="shared" si="237"/>
        <v/>
      </c>
      <c r="BC18" s="205">
        <f t="shared" si="35"/>
        <v>112</v>
      </c>
      <c r="BD18" s="206" t="e">
        <f t="shared" si="122"/>
        <v>#VALUE!</v>
      </c>
      <c r="BE18" s="206" t="e">
        <f t="shared" si="123"/>
        <v>#NUM!</v>
      </c>
      <c r="BF18" s="144" t="e">
        <f t="shared" si="124"/>
        <v>#NUM!</v>
      </c>
      <c r="BG18" s="43" t="str">
        <f t="shared" si="125"/>
        <v/>
      </c>
      <c r="BH18" s="44" t="str">
        <f t="shared" si="126"/>
        <v/>
      </c>
      <c r="BI18" s="45" t="e">
        <f t="shared" si="127"/>
        <v>#NUM!</v>
      </c>
      <c r="BJ18" s="41" t="str">
        <f t="shared" si="238"/>
        <v/>
      </c>
      <c r="BK18" s="205">
        <f t="shared" si="43"/>
        <v>113</v>
      </c>
      <c r="BL18" s="206" t="e">
        <f t="shared" si="129"/>
        <v>#VALUE!</v>
      </c>
      <c r="BM18" s="206" t="e">
        <f t="shared" si="130"/>
        <v>#NUM!</v>
      </c>
      <c r="BN18" s="144" t="e">
        <f t="shared" si="131"/>
        <v>#NUM!</v>
      </c>
      <c r="BO18" s="43" t="str">
        <f t="shared" si="132"/>
        <v/>
      </c>
      <c r="BP18" s="44" t="str">
        <f t="shared" si="133"/>
        <v/>
      </c>
      <c r="BQ18" s="45" t="e">
        <f t="shared" si="188"/>
        <v>#NUM!</v>
      </c>
      <c r="BR18" s="41" t="str">
        <f t="shared" si="134"/>
        <v/>
      </c>
      <c r="BS18" s="205">
        <f t="shared" si="51"/>
        <v>114</v>
      </c>
      <c r="BT18" s="206" t="e">
        <f t="shared" si="135"/>
        <v>#VALUE!</v>
      </c>
      <c r="BU18" s="206" t="e">
        <f t="shared" si="136"/>
        <v>#NUM!</v>
      </c>
      <c r="BV18" s="144" t="e">
        <f t="shared" si="137"/>
        <v>#NUM!</v>
      </c>
      <c r="BW18" s="43" t="str">
        <f t="shared" si="138"/>
        <v/>
      </c>
      <c r="BX18" s="105" t="str">
        <f t="shared" si="139"/>
        <v/>
      </c>
      <c r="BY18" s="45" t="e">
        <f t="shared" si="189"/>
        <v>#NUM!</v>
      </c>
      <c r="BZ18" s="41" t="str">
        <f t="shared" si="140"/>
        <v/>
      </c>
      <c r="CA18" s="205">
        <f t="shared" si="58"/>
        <v>115</v>
      </c>
      <c r="CB18" s="206" t="e">
        <f t="shared" si="141"/>
        <v>#VALUE!</v>
      </c>
      <c r="CC18" s="206" t="e">
        <f t="shared" si="142"/>
        <v>#NUM!</v>
      </c>
      <c r="CD18" s="144" t="e">
        <f t="shared" si="143"/>
        <v>#NUM!</v>
      </c>
      <c r="CE18" s="43" t="str">
        <f t="shared" si="144"/>
        <v/>
      </c>
      <c r="CF18" s="105" t="str">
        <f t="shared" si="145"/>
        <v/>
      </c>
      <c r="CG18" s="45" t="e">
        <f t="shared" si="234"/>
        <v>#NUM!</v>
      </c>
      <c r="CH18" s="41" t="str">
        <f t="shared" si="146"/>
        <v/>
      </c>
      <c r="CI18" s="205">
        <f t="shared" si="65"/>
        <v>116</v>
      </c>
      <c r="CJ18" s="206" t="e">
        <f t="shared" si="147"/>
        <v>#VALUE!</v>
      </c>
      <c r="CK18" s="206" t="e">
        <f t="shared" si="148"/>
        <v>#NUM!</v>
      </c>
      <c r="CL18" s="144" t="e">
        <f t="shared" si="149"/>
        <v>#NUM!</v>
      </c>
      <c r="CM18" s="43" t="str">
        <f t="shared" si="190"/>
        <v/>
      </c>
      <c r="CN18" s="105" t="str">
        <f t="shared" si="150"/>
        <v/>
      </c>
      <c r="CO18" s="45" t="e">
        <f t="shared" si="191"/>
        <v>#NUM!</v>
      </c>
      <c r="CP18" s="41" t="str">
        <f t="shared" si="151"/>
        <v/>
      </c>
      <c r="CQ18" s="205">
        <f t="shared" si="152"/>
        <v>117</v>
      </c>
      <c r="CR18" s="206" t="e">
        <f t="shared" si="153"/>
        <v>#VALUE!</v>
      </c>
      <c r="CS18" s="206" t="e">
        <f t="shared" si="154"/>
        <v>#NUM!</v>
      </c>
      <c r="CT18" s="144" t="e">
        <f t="shared" si="155"/>
        <v>#NUM!</v>
      </c>
      <c r="CU18" s="43" t="str">
        <f t="shared" si="192"/>
        <v/>
      </c>
      <c r="CV18" s="105" t="str">
        <f t="shared" si="156"/>
        <v/>
      </c>
      <c r="CW18" s="45" t="e">
        <f t="shared" si="193"/>
        <v>#NUM!</v>
      </c>
      <c r="CX18" s="41" t="str">
        <f t="shared" si="157"/>
        <v/>
      </c>
      <c r="CY18" s="205">
        <f t="shared" si="194"/>
        <v>118</v>
      </c>
      <c r="CZ18" s="206" t="e">
        <f t="shared" si="158"/>
        <v>#VALUE!</v>
      </c>
      <c r="DA18" s="206" t="e">
        <f t="shared" si="159"/>
        <v>#NUM!</v>
      </c>
      <c r="DB18" s="144" t="e">
        <f t="shared" si="160"/>
        <v>#NUM!</v>
      </c>
      <c r="DC18" s="271" t="str">
        <f t="shared" si="195"/>
        <v/>
      </c>
      <c r="DD18" s="272" t="str">
        <f t="shared" si="196"/>
        <v/>
      </c>
      <c r="DE18" s="273" t="e">
        <f t="shared" si="230"/>
        <v>#NUM!</v>
      </c>
      <c r="DF18" s="274" t="str">
        <f t="shared" si="197"/>
        <v/>
      </c>
      <c r="DG18" s="205">
        <f t="shared" si="198"/>
        <v>119</v>
      </c>
      <c r="DH18" s="206" t="e">
        <f t="shared" si="161"/>
        <v>#VALUE!</v>
      </c>
      <c r="DI18" s="206" t="e">
        <f t="shared" si="199"/>
        <v>#NUM!</v>
      </c>
      <c r="DJ18" s="144" t="e">
        <f t="shared" si="162"/>
        <v>#NUM!</v>
      </c>
      <c r="DK18" s="43" t="str">
        <f t="shared" si="163"/>
        <v/>
      </c>
      <c r="DL18" s="105" t="str">
        <f t="shared" si="200"/>
        <v/>
      </c>
      <c r="DM18" s="45" t="e">
        <f t="shared" si="201"/>
        <v>#NUM!</v>
      </c>
      <c r="DN18" s="41" t="str">
        <f t="shared" si="164"/>
        <v/>
      </c>
      <c r="DO18" s="205">
        <f t="shared" si="202"/>
        <v>120</v>
      </c>
      <c r="DP18" s="206" t="e">
        <f t="shared" si="84"/>
        <v>#VALUE!</v>
      </c>
      <c r="DQ18" s="206" t="e">
        <f t="shared" si="85"/>
        <v>#NUM!</v>
      </c>
      <c r="DR18" s="144" t="e">
        <f t="shared" si="165"/>
        <v>#NUM!</v>
      </c>
      <c r="DS18" s="43" t="str">
        <f t="shared" si="203"/>
        <v/>
      </c>
      <c r="DT18" s="105" t="str">
        <f t="shared" si="166"/>
        <v/>
      </c>
      <c r="DU18" s="45" t="e">
        <f t="shared" si="233"/>
        <v>#NUM!</v>
      </c>
      <c r="DV18" s="41" t="str">
        <f t="shared" si="231"/>
        <v/>
      </c>
      <c r="DW18" s="205">
        <f t="shared" si="204"/>
        <v>121</v>
      </c>
      <c r="DX18" s="206" t="e">
        <f t="shared" si="167"/>
        <v>#VALUE!</v>
      </c>
      <c r="DY18" s="206" t="e">
        <f t="shared" si="168"/>
        <v>#NUM!</v>
      </c>
      <c r="DZ18" s="144" t="e">
        <f t="shared" si="169"/>
        <v>#NUM!</v>
      </c>
      <c r="EA18" s="43" t="str">
        <f t="shared" si="205"/>
        <v/>
      </c>
      <c r="EB18" s="105" t="str">
        <f t="shared" si="206"/>
        <v/>
      </c>
      <c r="EC18" s="45" t="e">
        <f t="shared" si="207"/>
        <v>#NUM!</v>
      </c>
      <c r="ED18" s="41" t="str">
        <f t="shared" si="208"/>
        <v/>
      </c>
      <c r="EE18" s="205">
        <f t="shared" si="209"/>
        <v>122</v>
      </c>
      <c r="EF18" s="206" t="e">
        <f t="shared" si="210"/>
        <v>#VALUE!</v>
      </c>
      <c r="EG18" s="206" t="e">
        <f t="shared" si="211"/>
        <v>#NUM!</v>
      </c>
      <c r="EH18" s="144" t="e">
        <f t="shared" si="212"/>
        <v>#NUM!</v>
      </c>
      <c r="EI18" s="43" t="str">
        <f t="shared" si="172"/>
        <v/>
      </c>
      <c r="EJ18" s="105" t="str">
        <f t="shared" si="213"/>
        <v/>
      </c>
      <c r="EK18" s="45" t="e">
        <f t="shared" si="173"/>
        <v>#NUM!</v>
      </c>
      <c r="EL18" s="41" t="str">
        <f t="shared" si="174"/>
        <v/>
      </c>
      <c r="EM18" s="205">
        <f t="shared" si="214"/>
        <v>123</v>
      </c>
      <c r="EN18" s="206" t="e">
        <f t="shared" si="215"/>
        <v>#VALUE!</v>
      </c>
      <c r="EO18" s="206" t="e">
        <f t="shared" si="175"/>
        <v>#NUM!</v>
      </c>
      <c r="EP18" s="144" t="e">
        <f t="shared" si="216"/>
        <v>#NUM!</v>
      </c>
      <c r="EQ18" s="136" t="str">
        <f t="shared" si="176"/>
        <v/>
      </c>
      <c r="ER18" s="105" t="str">
        <f t="shared" si="217"/>
        <v/>
      </c>
      <c r="ES18" s="294" t="e">
        <f t="shared" si="177"/>
        <v>#NUM!</v>
      </c>
      <c r="ET18" s="134" t="str">
        <f t="shared" si="178"/>
        <v/>
      </c>
      <c r="EU18" s="205">
        <f t="shared" si="218"/>
        <v>124</v>
      </c>
      <c r="EV18" s="206" t="e">
        <f t="shared" si="219"/>
        <v>#VALUE!</v>
      </c>
      <c r="EW18" s="206" t="e">
        <f t="shared" si="179"/>
        <v>#NUM!</v>
      </c>
      <c r="EX18" s="144" t="e">
        <f t="shared" si="220"/>
        <v>#NUM!</v>
      </c>
      <c r="EY18" s="136" t="str">
        <f t="shared" si="180"/>
        <v/>
      </c>
      <c r="EZ18" s="105" t="str">
        <f t="shared" si="221"/>
        <v/>
      </c>
      <c r="FA18" s="294" t="e">
        <f t="shared" si="181"/>
        <v>#NUM!</v>
      </c>
      <c r="FB18" s="134" t="str">
        <f t="shared" si="182"/>
        <v/>
      </c>
      <c r="FC18" s="205">
        <f t="shared" si="222"/>
        <v>125</v>
      </c>
      <c r="FD18" s="206" t="e">
        <f t="shared" si="223"/>
        <v>#VALUE!</v>
      </c>
      <c r="FE18" s="206" t="e">
        <f t="shared" si="224"/>
        <v>#NUM!</v>
      </c>
      <c r="FF18" s="144" t="e">
        <f t="shared" si="225"/>
        <v>#NUM!</v>
      </c>
      <c r="FG18" s="57" t="str">
        <f t="shared" si="232"/>
        <v/>
      </c>
      <c r="FH18" s="58" t="str">
        <f t="shared" si="226"/>
        <v/>
      </c>
      <c r="FI18" s="59" t="e">
        <f t="shared" si="227"/>
        <v>#NUM!</v>
      </c>
      <c r="FJ18" s="60" t="str">
        <f t="shared" si="228"/>
        <v/>
      </c>
    </row>
    <row r="19" spans="1:166" ht="24" customHeight="1" x14ac:dyDescent="0.15">
      <c r="A19" s="193"/>
      <c r="B19" s="193"/>
      <c r="C19" s="194">
        <v>15</v>
      </c>
      <c r="D19" s="53"/>
      <c r="E19" s="37"/>
      <c r="F19" s="38"/>
      <c r="G19" s="285"/>
      <c r="H19" s="54"/>
      <c r="I19" s="54"/>
      <c r="J19" s="55" t="str">
        <f t="shared" si="229"/>
        <v/>
      </c>
      <c r="K19" s="139">
        <f t="shared" si="239"/>
        <v>0</v>
      </c>
      <c r="L19" s="56"/>
      <c r="M19" s="56">
        <f t="shared" si="184"/>
        <v>0</v>
      </c>
      <c r="N19" s="55" t="str">
        <f>IF(ISERROR(LOOKUP(L19,償却率!$A$2:$A$50,償却率!$B$2:$B$50)),"",(LOOKUP(L19,償却率!$A$2:$A$50,償却率!$B$2:$B$50)))</f>
        <v/>
      </c>
      <c r="O19" s="55" t="str">
        <f>IF(ISERROR(IF(J19="定額",LOOKUP(M19,新償却率!$A$2:$A$50,新償却率!$B$2:$B$50),LOOKUP(M19,償却率!$A$2:$A$50,償却率!$B$2:$B$50))),"",(IF(J19="定額",LOOKUP(M19,新償却率!$A$2:$A$50,新償却率!$B$2:$B$50),LOOKUP(M19,償却率!$A$2:$A$50,償却率!$B$2:$B$50))))</f>
        <v/>
      </c>
      <c r="P19" s="115">
        <f t="shared" si="89"/>
        <v>-1</v>
      </c>
      <c r="Q19" s="115">
        <f t="shared" si="90"/>
        <v>-1</v>
      </c>
      <c r="R19" s="115">
        <f t="shared" si="91"/>
        <v>0</v>
      </c>
      <c r="S19" s="56"/>
      <c r="T19" s="195">
        <f t="shared" si="92"/>
        <v>1900</v>
      </c>
      <c r="U19" s="195">
        <f t="shared" si="93"/>
        <v>1</v>
      </c>
      <c r="V19" s="195">
        <f t="shared" si="94"/>
        <v>0</v>
      </c>
      <c r="W19" s="196" t="e">
        <f t="shared" si="95"/>
        <v>#NUM!</v>
      </c>
      <c r="X19" s="197" t="e">
        <f t="shared" si="96"/>
        <v>#NUM!</v>
      </c>
      <c r="Y19" s="197" t="e">
        <f t="shared" si="97"/>
        <v>#VALUE!</v>
      </c>
      <c r="Z19" s="198">
        <f t="shared" si="98"/>
        <v>107</v>
      </c>
      <c r="AA19" s="198">
        <f t="shared" si="99"/>
        <v>11</v>
      </c>
      <c r="AB19" s="198">
        <f t="shared" si="100"/>
        <v>366</v>
      </c>
      <c r="AC19" s="199" t="e">
        <f t="shared" si="101"/>
        <v>#NUM!</v>
      </c>
      <c r="AD19" s="106" t="e">
        <f t="shared" si="102"/>
        <v>#NUM!</v>
      </c>
      <c r="AE19" s="200">
        <f t="shared" si="185"/>
        <v>109</v>
      </c>
      <c r="AF19" s="201" t="e">
        <f t="shared" si="103"/>
        <v>#VALUE!</v>
      </c>
      <c r="AG19" s="201" t="e">
        <f t="shared" si="104"/>
        <v>#NUM!</v>
      </c>
      <c r="AH19" s="142" t="e">
        <f t="shared" si="105"/>
        <v>#NUM!</v>
      </c>
      <c r="AI19" s="202" t="e">
        <f t="shared" si="106"/>
        <v>#NUM!</v>
      </c>
      <c r="AJ19" s="39" t="e">
        <f t="shared" si="107"/>
        <v>#NUM!</v>
      </c>
      <c r="AK19" s="40" t="e">
        <f t="shared" si="108"/>
        <v>#NUM!</v>
      </c>
      <c r="AL19" s="41" t="e">
        <f t="shared" si="109"/>
        <v>#NUM!</v>
      </c>
      <c r="AM19" s="203">
        <f t="shared" si="21"/>
        <v>110</v>
      </c>
      <c r="AN19" s="204" t="e">
        <f t="shared" si="235"/>
        <v>#VALUE!</v>
      </c>
      <c r="AO19" s="201" t="e">
        <f t="shared" si="111"/>
        <v>#NUM!</v>
      </c>
      <c r="AP19" s="142" t="e">
        <f t="shared" si="112"/>
        <v>#NUM!</v>
      </c>
      <c r="AQ19" s="202" t="str">
        <f t="shared" si="186"/>
        <v/>
      </c>
      <c r="AR19" s="39" t="str">
        <f t="shared" si="113"/>
        <v/>
      </c>
      <c r="AS19" s="40" t="e">
        <f t="shared" si="114"/>
        <v>#NUM!</v>
      </c>
      <c r="AT19" s="42" t="str">
        <f t="shared" si="115"/>
        <v/>
      </c>
      <c r="AU19" s="203">
        <f t="shared" si="28"/>
        <v>111</v>
      </c>
      <c r="AV19" s="201" t="e">
        <f t="shared" si="236"/>
        <v>#VALUE!</v>
      </c>
      <c r="AW19" s="201" t="e">
        <f t="shared" si="117"/>
        <v>#NUM!</v>
      </c>
      <c r="AX19" s="142" t="e">
        <f t="shared" si="118"/>
        <v>#NUM!</v>
      </c>
      <c r="AY19" s="43" t="str">
        <f t="shared" si="119"/>
        <v/>
      </c>
      <c r="AZ19" s="44" t="str">
        <f t="shared" si="187"/>
        <v/>
      </c>
      <c r="BA19" s="45" t="e">
        <f t="shared" si="120"/>
        <v>#NUM!</v>
      </c>
      <c r="BB19" s="41" t="str">
        <f t="shared" si="237"/>
        <v/>
      </c>
      <c r="BC19" s="205">
        <f t="shared" si="35"/>
        <v>112</v>
      </c>
      <c r="BD19" s="206" t="e">
        <f t="shared" si="122"/>
        <v>#VALUE!</v>
      </c>
      <c r="BE19" s="206" t="e">
        <f t="shared" si="123"/>
        <v>#NUM!</v>
      </c>
      <c r="BF19" s="144" t="e">
        <f t="shared" si="124"/>
        <v>#NUM!</v>
      </c>
      <c r="BG19" s="43" t="str">
        <f t="shared" si="125"/>
        <v/>
      </c>
      <c r="BH19" s="44" t="str">
        <f t="shared" si="126"/>
        <v/>
      </c>
      <c r="BI19" s="45" t="e">
        <f t="shared" si="127"/>
        <v>#NUM!</v>
      </c>
      <c r="BJ19" s="41" t="str">
        <f t="shared" si="238"/>
        <v/>
      </c>
      <c r="BK19" s="205">
        <f t="shared" si="43"/>
        <v>113</v>
      </c>
      <c r="BL19" s="206" t="e">
        <f t="shared" si="129"/>
        <v>#VALUE!</v>
      </c>
      <c r="BM19" s="206" t="e">
        <f t="shared" si="130"/>
        <v>#NUM!</v>
      </c>
      <c r="BN19" s="144" t="e">
        <f t="shared" si="131"/>
        <v>#NUM!</v>
      </c>
      <c r="BO19" s="43" t="str">
        <f t="shared" si="132"/>
        <v/>
      </c>
      <c r="BP19" s="44" t="str">
        <f t="shared" si="133"/>
        <v/>
      </c>
      <c r="BQ19" s="45" t="e">
        <f t="shared" si="188"/>
        <v>#NUM!</v>
      </c>
      <c r="BR19" s="41" t="str">
        <f t="shared" si="134"/>
        <v/>
      </c>
      <c r="BS19" s="205">
        <f t="shared" si="51"/>
        <v>114</v>
      </c>
      <c r="BT19" s="206" t="e">
        <f t="shared" si="135"/>
        <v>#VALUE!</v>
      </c>
      <c r="BU19" s="206" t="e">
        <f t="shared" si="136"/>
        <v>#NUM!</v>
      </c>
      <c r="BV19" s="144" t="e">
        <f t="shared" si="137"/>
        <v>#NUM!</v>
      </c>
      <c r="BW19" s="43" t="str">
        <f t="shared" si="138"/>
        <v/>
      </c>
      <c r="BX19" s="105" t="str">
        <f t="shared" si="139"/>
        <v/>
      </c>
      <c r="BY19" s="45" t="e">
        <f t="shared" si="189"/>
        <v>#NUM!</v>
      </c>
      <c r="BZ19" s="41" t="str">
        <f t="shared" si="140"/>
        <v/>
      </c>
      <c r="CA19" s="205">
        <f t="shared" si="58"/>
        <v>115</v>
      </c>
      <c r="CB19" s="206" t="e">
        <f t="shared" si="141"/>
        <v>#VALUE!</v>
      </c>
      <c r="CC19" s="206" t="e">
        <f t="shared" si="142"/>
        <v>#NUM!</v>
      </c>
      <c r="CD19" s="144" t="e">
        <f t="shared" si="143"/>
        <v>#NUM!</v>
      </c>
      <c r="CE19" s="43" t="str">
        <f t="shared" si="144"/>
        <v/>
      </c>
      <c r="CF19" s="105" t="str">
        <f t="shared" si="145"/>
        <v/>
      </c>
      <c r="CG19" s="45" t="e">
        <f t="shared" si="234"/>
        <v>#NUM!</v>
      </c>
      <c r="CH19" s="41" t="str">
        <f t="shared" si="146"/>
        <v/>
      </c>
      <c r="CI19" s="205">
        <f t="shared" si="65"/>
        <v>116</v>
      </c>
      <c r="CJ19" s="206" t="e">
        <f t="shared" si="147"/>
        <v>#VALUE!</v>
      </c>
      <c r="CK19" s="206" t="e">
        <f t="shared" si="148"/>
        <v>#NUM!</v>
      </c>
      <c r="CL19" s="144" t="e">
        <f t="shared" si="149"/>
        <v>#NUM!</v>
      </c>
      <c r="CM19" s="43" t="str">
        <f t="shared" si="190"/>
        <v/>
      </c>
      <c r="CN19" s="105" t="str">
        <f t="shared" si="150"/>
        <v/>
      </c>
      <c r="CO19" s="45" t="e">
        <f t="shared" si="191"/>
        <v>#NUM!</v>
      </c>
      <c r="CP19" s="41" t="str">
        <f t="shared" si="151"/>
        <v/>
      </c>
      <c r="CQ19" s="205">
        <f t="shared" si="152"/>
        <v>117</v>
      </c>
      <c r="CR19" s="206" t="e">
        <f t="shared" si="153"/>
        <v>#VALUE!</v>
      </c>
      <c r="CS19" s="206" t="e">
        <f t="shared" si="154"/>
        <v>#NUM!</v>
      </c>
      <c r="CT19" s="144" t="e">
        <f t="shared" si="155"/>
        <v>#NUM!</v>
      </c>
      <c r="CU19" s="43" t="str">
        <f t="shared" si="192"/>
        <v/>
      </c>
      <c r="CV19" s="105" t="str">
        <f t="shared" si="156"/>
        <v/>
      </c>
      <c r="CW19" s="45" t="e">
        <f t="shared" si="193"/>
        <v>#NUM!</v>
      </c>
      <c r="CX19" s="41" t="str">
        <f t="shared" si="157"/>
        <v/>
      </c>
      <c r="CY19" s="205">
        <f t="shared" si="194"/>
        <v>118</v>
      </c>
      <c r="CZ19" s="206" t="e">
        <f t="shared" si="158"/>
        <v>#VALUE!</v>
      </c>
      <c r="DA19" s="206" t="e">
        <f t="shared" si="159"/>
        <v>#NUM!</v>
      </c>
      <c r="DB19" s="144" t="e">
        <f t="shared" si="160"/>
        <v>#NUM!</v>
      </c>
      <c r="DC19" s="271" t="str">
        <f t="shared" si="195"/>
        <v/>
      </c>
      <c r="DD19" s="272" t="str">
        <f t="shared" si="196"/>
        <v/>
      </c>
      <c r="DE19" s="273" t="e">
        <f t="shared" si="230"/>
        <v>#NUM!</v>
      </c>
      <c r="DF19" s="274" t="str">
        <f t="shared" si="197"/>
        <v/>
      </c>
      <c r="DG19" s="205">
        <f t="shared" si="198"/>
        <v>119</v>
      </c>
      <c r="DH19" s="206" t="e">
        <f t="shared" si="161"/>
        <v>#VALUE!</v>
      </c>
      <c r="DI19" s="206" t="e">
        <f t="shared" si="199"/>
        <v>#NUM!</v>
      </c>
      <c r="DJ19" s="144" t="e">
        <f t="shared" si="162"/>
        <v>#NUM!</v>
      </c>
      <c r="DK19" s="43" t="str">
        <f t="shared" si="163"/>
        <v/>
      </c>
      <c r="DL19" s="105" t="str">
        <f t="shared" si="200"/>
        <v/>
      </c>
      <c r="DM19" s="45" t="e">
        <f t="shared" si="201"/>
        <v>#NUM!</v>
      </c>
      <c r="DN19" s="41" t="str">
        <f t="shared" si="164"/>
        <v/>
      </c>
      <c r="DO19" s="205">
        <f t="shared" si="202"/>
        <v>120</v>
      </c>
      <c r="DP19" s="206" t="e">
        <f t="shared" si="84"/>
        <v>#VALUE!</v>
      </c>
      <c r="DQ19" s="206" t="e">
        <f t="shared" si="85"/>
        <v>#NUM!</v>
      </c>
      <c r="DR19" s="144" t="e">
        <f t="shared" si="165"/>
        <v>#NUM!</v>
      </c>
      <c r="DS19" s="43" t="str">
        <f t="shared" si="203"/>
        <v/>
      </c>
      <c r="DT19" s="105" t="str">
        <f t="shared" si="166"/>
        <v/>
      </c>
      <c r="DU19" s="45" t="e">
        <f t="shared" si="233"/>
        <v>#NUM!</v>
      </c>
      <c r="DV19" s="41" t="str">
        <f t="shared" si="231"/>
        <v/>
      </c>
      <c r="DW19" s="205">
        <f t="shared" si="204"/>
        <v>121</v>
      </c>
      <c r="DX19" s="206" t="e">
        <f t="shared" si="167"/>
        <v>#VALUE!</v>
      </c>
      <c r="DY19" s="206" t="e">
        <f t="shared" si="168"/>
        <v>#NUM!</v>
      </c>
      <c r="DZ19" s="144" t="e">
        <f t="shared" si="169"/>
        <v>#NUM!</v>
      </c>
      <c r="EA19" s="43" t="str">
        <f t="shared" si="205"/>
        <v/>
      </c>
      <c r="EB19" s="105" t="str">
        <f t="shared" si="206"/>
        <v/>
      </c>
      <c r="EC19" s="45" t="e">
        <f t="shared" si="207"/>
        <v>#NUM!</v>
      </c>
      <c r="ED19" s="41" t="str">
        <f t="shared" si="208"/>
        <v/>
      </c>
      <c r="EE19" s="205">
        <f t="shared" si="209"/>
        <v>122</v>
      </c>
      <c r="EF19" s="206" t="e">
        <f t="shared" si="210"/>
        <v>#VALUE!</v>
      </c>
      <c r="EG19" s="206" t="e">
        <f t="shared" si="211"/>
        <v>#NUM!</v>
      </c>
      <c r="EH19" s="144" t="e">
        <f t="shared" si="212"/>
        <v>#NUM!</v>
      </c>
      <c r="EI19" s="43" t="str">
        <f t="shared" si="172"/>
        <v/>
      </c>
      <c r="EJ19" s="105" t="str">
        <f t="shared" si="213"/>
        <v/>
      </c>
      <c r="EK19" s="45" t="e">
        <f t="shared" si="173"/>
        <v>#NUM!</v>
      </c>
      <c r="EL19" s="41" t="str">
        <f t="shared" si="174"/>
        <v/>
      </c>
      <c r="EM19" s="205">
        <f t="shared" si="214"/>
        <v>123</v>
      </c>
      <c r="EN19" s="206" t="e">
        <f t="shared" si="215"/>
        <v>#VALUE!</v>
      </c>
      <c r="EO19" s="206" t="e">
        <f t="shared" si="175"/>
        <v>#NUM!</v>
      </c>
      <c r="EP19" s="144" t="e">
        <f t="shared" si="216"/>
        <v>#NUM!</v>
      </c>
      <c r="EQ19" s="136" t="str">
        <f t="shared" si="176"/>
        <v/>
      </c>
      <c r="ER19" s="105" t="str">
        <f t="shared" si="217"/>
        <v/>
      </c>
      <c r="ES19" s="294" t="e">
        <f t="shared" si="177"/>
        <v>#NUM!</v>
      </c>
      <c r="ET19" s="134" t="str">
        <f t="shared" si="178"/>
        <v/>
      </c>
      <c r="EU19" s="205">
        <f t="shared" si="218"/>
        <v>124</v>
      </c>
      <c r="EV19" s="206" t="e">
        <f t="shared" si="219"/>
        <v>#VALUE!</v>
      </c>
      <c r="EW19" s="206" t="e">
        <f t="shared" si="179"/>
        <v>#NUM!</v>
      </c>
      <c r="EX19" s="144" t="e">
        <f t="shared" si="220"/>
        <v>#NUM!</v>
      </c>
      <c r="EY19" s="136" t="str">
        <f t="shared" si="180"/>
        <v/>
      </c>
      <c r="EZ19" s="105" t="str">
        <f t="shared" si="221"/>
        <v/>
      </c>
      <c r="FA19" s="294" t="e">
        <f t="shared" si="181"/>
        <v>#NUM!</v>
      </c>
      <c r="FB19" s="134" t="str">
        <f t="shared" si="182"/>
        <v/>
      </c>
      <c r="FC19" s="205">
        <f t="shared" si="222"/>
        <v>125</v>
      </c>
      <c r="FD19" s="206" t="e">
        <f t="shared" si="223"/>
        <v>#VALUE!</v>
      </c>
      <c r="FE19" s="206" t="e">
        <f t="shared" si="224"/>
        <v>#NUM!</v>
      </c>
      <c r="FF19" s="144" t="e">
        <f t="shared" si="225"/>
        <v>#NUM!</v>
      </c>
      <c r="FG19" s="57" t="str">
        <f t="shared" si="232"/>
        <v/>
      </c>
      <c r="FH19" s="58" t="str">
        <f t="shared" si="226"/>
        <v/>
      </c>
      <c r="FI19" s="59" t="e">
        <f t="shared" si="227"/>
        <v>#NUM!</v>
      </c>
      <c r="FJ19" s="60" t="str">
        <f t="shared" si="228"/>
        <v/>
      </c>
    </row>
    <row r="20" spans="1:166" ht="24" customHeight="1" x14ac:dyDescent="0.15">
      <c r="A20" s="193"/>
      <c r="B20" s="193"/>
      <c r="C20" s="194">
        <v>16</v>
      </c>
      <c r="D20" s="53"/>
      <c r="E20" s="37"/>
      <c r="F20" s="38"/>
      <c r="G20" s="285"/>
      <c r="H20" s="54"/>
      <c r="I20" s="54"/>
      <c r="J20" s="55" t="str">
        <f t="shared" si="229"/>
        <v/>
      </c>
      <c r="K20" s="139">
        <f t="shared" si="239"/>
        <v>0</v>
      </c>
      <c r="L20" s="56"/>
      <c r="M20" s="56">
        <f t="shared" si="184"/>
        <v>0</v>
      </c>
      <c r="N20" s="55" t="str">
        <f>IF(ISERROR(LOOKUP(L20,償却率!$A$2:$A$50,償却率!$B$2:$B$50)),"",(LOOKUP(L20,償却率!$A$2:$A$50,償却率!$B$2:$B$50)))</f>
        <v/>
      </c>
      <c r="O20" s="55" t="str">
        <f>IF(ISERROR(IF(J20="定額",LOOKUP(M20,新償却率!$A$2:$A$50,新償却率!$B$2:$B$50),LOOKUP(M20,償却率!$A$2:$A$50,償却率!$B$2:$B$50))),"",(IF(J20="定額",LOOKUP(M20,新償却率!$A$2:$A$50,新償却率!$B$2:$B$50),LOOKUP(M20,償却率!$A$2:$A$50,償却率!$B$2:$B$50))))</f>
        <v/>
      </c>
      <c r="P20" s="115">
        <f t="shared" si="89"/>
        <v>-1</v>
      </c>
      <c r="Q20" s="115">
        <f t="shared" si="90"/>
        <v>-1</v>
      </c>
      <c r="R20" s="115">
        <f t="shared" si="91"/>
        <v>0</v>
      </c>
      <c r="S20" s="56"/>
      <c r="T20" s="195">
        <f t="shared" si="92"/>
        <v>1900</v>
      </c>
      <c r="U20" s="195">
        <f t="shared" si="93"/>
        <v>1</v>
      </c>
      <c r="V20" s="195">
        <f t="shared" si="94"/>
        <v>0</v>
      </c>
      <c r="W20" s="196" t="e">
        <f t="shared" si="95"/>
        <v>#NUM!</v>
      </c>
      <c r="X20" s="197" t="e">
        <f t="shared" si="96"/>
        <v>#NUM!</v>
      </c>
      <c r="Y20" s="197" t="e">
        <f t="shared" si="97"/>
        <v>#VALUE!</v>
      </c>
      <c r="Z20" s="198">
        <f t="shared" si="98"/>
        <v>107</v>
      </c>
      <c r="AA20" s="198">
        <f t="shared" si="99"/>
        <v>11</v>
      </c>
      <c r="AB20" s="198">
        <f t="shared" si="100"/>
        <v>366</v>
      </c>
      <c r="AC20" s="199" t="e">
        <f t="shared" si="101"/>
        <v>#NUM!</v>
      </c>
      <c r="AD20" s="106" t="e">
        <f t="shared" si="102"/>
        <v>#NUM!</v>
      </c>
      <c r="AE20" s="200">
        <f t="shared" si="185"/>
        <v>109</v>
      </c>
      <c r="AF20" s="201" t="e">
        <f t="shared" si="103"/>
        <v>#VALUE!</v>
      </c>
      <c r="AG20" s="201" t="e">
        <f t="shared" si="104"/>
        <v>#NUM!</v>
      </c>
      <c r="AH20" s="142" t="e">
        <f t="shared" si="105"/>
        <v>#NUM!</v>
      </c>
      <c r="AI20" s="202" t="e">
        <f t="shared" si="106"/>
        <v>#NUM!</v>
      </c>
      <c r="AJ20" s="39" t="e">
        <f t="shared" si="107"/>
        <v>#NUM!</v>
      </c>
      <c r="AK20" s="40" t="e">
        <f t="shared" si="108"/>
        <v>#NUM!</v>
      </c>
      <c r="AL20" s="41" t="e">
        <f t="shared" si="109"/>
        <v>#NUM!</v>
      </c>
      <c r="AM20" s="203">
        <f t="shared" si="21"/>
        <v>110</v>
      </c>
      <c r="AN20" s="204" t="e">
        <f t="shared" si="235"/>
        <v>#VALUE!</v>
      </c>
      <c r="AO20" s="201" t="e">
        <f t="shared" si="111"/>
        <v>#NUM!</v>
      </c>
      <c r="AP20" s="142" t="e">
        <f t="shared" si="112"/>
        <v>#NUM!</v>
      </c>
      <c r="AQ20" s="202" t="str">
        <f t="shared" si="186"/>
        <v/>
      </c>
      <c r="AR20" s="39" t="str">
        <f t="shared" si="113"/>
        <v/>
      </c>
      <c r="AS20" s="40" t="e">
        <f t="shared" si="114"/>
        <v>#NUM!</v>
      </c>
      <c r="AT20" s="42" t="str">
        <f t="shared" si="115"/>
        <v/>
      </c>
      <c r="AU20" s="203">
        <f t="shared" si="28"/>
        <v>111</v>
      </c>
      <c r="AV20" s="201" t="e">
        <f t="shared" si="236"/>
        <v>#VALUE!</v>
      </c>
      <c r="AW20" s="201" t="e">
        <f t="shared" si="117"/>
        <v>#NUM!</v>
      </c>
      <c r="AX20" s="142" t="e">
        <f t="shared" si="118"/>
        <v>#NUM!</v>
      </c>
      <c r="AY20" s="43" t="str">
        <f t="shared" si="119"/>
        <v/>
      </c>
      <c r="AZ20" s="44" t="str">
        <f t="shared" si="187"/>
        <v/>
      </c>
      <c r="BA20" s="45" t="e">
        <f t="shared" si="120"/>
        <v>#NUM!</v>
      </c>
      <c r="BB20" s="41" t="str">
        <f t="shared" si="237"/>
        <v/>
      </c>
      <c r="BC20" s="205">
        <f t="shared" si="35"/>
        <v>112</v>
      </c>
      <c r="BD20" s="206" t="e">
        <f t="shared" si="122"/>
        <v>#VALUE!</v>
      </c>
      <c r="BE20" s="206" t="e">
        <f t="shared" si="123"/>
        <v>#NUM!</v>
      </c>
      <c r="BF20" s="144" t="e">
        <f t="shared" si="124"/>
        <v>#NUM!</v>
      </c>
      <c r="BG20" s="43" t="str">
        <f t="shared" si="125"/>
        <v/>
      </c>
      <c r="BH20" s="44" t="str">
        <f t="shared" si="126"/>
        <v/>
      </c>
      <c r="BI20" s="45" t="e">
        <f t="shared" si="127"/>
        <v>#NUM!</v>
      </c>
      <c r="BJ20" s="41" t="str">
        <f t="shared" si="238"/>
        <v/>
      </c>
      <c r="BK20" s="205">
        <f t="shared" si="43"/>
        <v>113</v>
      </c>
      <c r="BL20" s="206" t="e">
        <f t="shared" si="129"/>
        <v>#VALUE!</v>
      </c>
      <c r="BM20" s="206" t="e">
        <f t="shared" si="130"/>
        <v>#NUM!</v>
      </c>
      <c r="BN20" s="144" t="e">
        <f t="shared" si="131"/>
        <v>#NUM!</v>
      </c>
      <c r="BO20" s="43" t="str">
        <f t="shared" si="132"/>
        <v/>
      </c>
      <c r="BP20" s="44" t="str">
        <f t="shared" si="133"/>
        <v/>
      </c>
      <c r="BQ20" s="45" t="e">
        <f t="shared" si="188"/>
        <v>#NUM!</v>
      </c>
      <c r="BR20" s="41" t="str">
        <f t="shared" si="134"/>
        <v/>
      </c>
      <c r="BS20" s="205">
        <f t="shared" si="51"/>
        <v>114</v>
      </c>
      <c r="BT20" s="206" t="e">
        <f t="shared" si="135"/>
        <v>#VALUE!</v>
      </c>
      <c r="BU20" s="206" t="e">
        <f t="shared" si="136"/>
        <v>#NUM!</v>
      </c>
      <c r="BV20" s="144" t="e">
        <f t="shared" si="137"/>
        <v>#NUM!</v>
      </c>
      <c r="BW20" s="43" t="str">
        <f t="shared" si="138"/>
        <v/>
      </c>
      <c r="BX20" s="105" t="str">
        <f t="shared" si="139"/>
        <v/>
      </c>
      <c r="BY20" s="45" t="e">
        <f t="shared" si="189"/>
        <v>#NUM!</v>
      </c>
      <c r="BZ20" s="41" t="str">
        <f t="shared" si="140"/>
        <v/>
      </c>
      <c r="CA20" s="205">
        <f t="shared" si="58"/>
        <v>115</v>
      </c>
      <c r="CB20" s="206" t="e">
        <f t="shared" si="141"/>
        <v>#VALUE!</v>
      </c>
      <c r="CC20" s="206" t="e">
        <f t="shared" si="142"/>
        <v>#NUM!</v>
      </c>
      <c r="CD20" s="144" t="e">
        <f t="shared" si="143"/>
        <v>#NUM!</v>
      </c>
      <c r="CE20" s="43" t="str">
        <f t="shared" si="144"/>
        <v/>
      </c>
      <c r="CF20" s="105" t="str">
        <f t="shared" si="145"/>
        <v/>
      </c>
      <c r="CG20" s="45" t="e">
        <f t="shared" si="234"/>
        <v>#NUM!</v>
      </c>
      <c r="CH20" s="41" t="str">
        <f t="shared" si="146"/>
        <v/>
      </c>
      <c r="CI20" s="205">
        <f t="shared" si="65"/>
        <v>116</v>
      </c>
      <c r="CJ20" s="206" t="e">
        <f t="shared" si="147"/>
        <v>#VALUE!</v>
      </c>
      <c r="CK20" s="206" t="e">
        <f t="shared" si="148"/>
        <v>#NUM!</v>
      </c>
      <c r="CL20" s="144" t="e">
        <f t="shared" si="149"/>
        <v>#NUM!</v>
      </c>
      <c r="CM20" s="43" t="str">
        <f t="shared" si="190"/>
        <v/>
      </c>
      <c r="CN20" s="105" t="str">
        <f t="shared" si="150"/>
        <v/>
      </c>
      <c r="CO20" s="45" t="e">
        <f t="shared" si="191"/>
        <v>#NUM!</v>
      </c>
      <c r="CP20" s="41" t="str">
        <f t="shared" si="151"/>
        <v/>
      </c>
      <c r="CQ20" s="205">
        <f t="shared" si="152"/>
        <v>117</v>
      </c>
      <c r="CR20" s="206" t="e">
        <f t="shared" si="153"/>
        <v>#VALUE!</v>
      </c>
      <c r="CS20" s="206" t="e">
        <f t="shared" si="154"/>
        <v>#NUM!</v>
      </c>
      <c r="CT20" s="144" t="e">
        <f t="shared" si="155"/>
        <v>#NUM!</v>
      </c>
      <c r="CU20" s="43" t="str">
        <f t="shared" si="192"/>
        <v/>
      </c>
      <c r="CV20" s="105" t="str">
        <f t="shared" si="156"/>
        <v/>
      </c>
      <c r="CW20" s="45" t="e">
        <f t="shared" si="193"/>
        <v>#NUM!</v>
      </c>
      <c r="CX20" s="41" t="str">
        <f t="shared" si="157"/>
        <v/>
      </c>
      <c r="CY20" s="205">
        <f t="shared" si="194"/>
        <v>118</v>
      </c>
      <c r="CZ20" s="206" t="e">
        <f t="shared" si="158"/>
        <v>#VALUE!</v>
      </c>
      <c r="DA20" s="206" t="e">
        <f t="shared" si="159"/>
        <v>#NUM!</v>
      </c>
      <c r="DB20" s="144" t="e">
        <f t="shared" si="160"/>
        <v>#NUM!</v>
      </c>
      <c r="DC20" s="271" t="str">
        <f t="shared" si="195"/>
        <v/>
      </c>
      <c r="DD20" s="272" t="str">
        <f t="shared" si="196"/>
        <v/>
      </c>
      <c r="DE20" s="273" t="e">
        <f t="shared" si="230"/>
        <v>#NUM!</v>
      </c>
      <c r="DF20" s="274" t="str">
        <f t="shared" si="197"/>
        <v/>
      </c>
      <c r="DG20" s="205">
        <f t="shared" si="198"/>
        <v>119</v>
      </c>
      <c r="DH20" s="206" t="e">
        <f t="shared" si="161"/>
        <v>#VALUE!</v>
      </c>
      <c r="DI20" s="206" t="e">
        <f t="shared" si="199"/>
        <v>#NUM!</v>
      </c>
      <c r="DJ20" s="144" t="e">
        <f t="shared" si="162"/>
        <v>#NUM!</v>
      </c>
      <c r="DK20" s="43" t="str">
        <f t="shared" si="163"/>
        <v/>
      </c>
      <c r="DL20" s="105" t="str">
        <f t="shared" si="200"/>
        <v/>
      </c>
      <c r="DM20" s="45" t="e">
        <f t="shared" si="201"/>
        <v>#NUM!</v>
      </c>
      <c r="DN20" s="41" t="str">
        <f t="shared" si="164"/>
        <v/>
      </c>
      <c r="DO20" s="205">
        <f t="shared" si="202"/>
        <v>120</v>
      </c>
      <c r="DP20" s="206" t="e">
        <f t="shared" si="84"/>
        <v>#VALUE!</v>
      </c>
      <c r="DQ20" s="206" t="e">
        <f t="shared" si="85"/>
        <v>#NUM!</v>
      </c>
      <c r="DR20" s="144" t="e">
        <f t="shared" si="165"/>
        <v>#NUM!</v>
      </c>
      <c r="DS20" s="43" t="str">
        <f t="shared" si="203"/>
        <v/>
      </c>
      <c r="DT20" s="105" t="str">
        <f t="shared" si="166"/>
        <v/>
      </c>
      <c r="DU20" s="45" t="e">
        <f t="shared" si="233"/>
        <v>#NUM!</v>
      </c>
      <c r="DV20" s="41" t="str">
        <f t="shared" si="231"/>
        <v/>
      </c>
      <c r="DW20" s="205">
        <f t="shared" si="204"/>
        <v>121</v>
      </c>
      <c r="DX20" s="206" t="e">
        <f t="shared" si="167"/>
        <v>#VALUE!</v>
      </c>
      <c r="DY20" s="206" t="e">
        <f t="shared" si="168"/>
        <v>#NUM!</v>
      </c>
      <c r="DZ20" s="144" t="e">
        <f t="shared" si="169"/>
        <v>#NUM!</v>
      </c>
      <c r="EA20" s="43" t="str">
        <f t="shared" si="205"/>
        <v/>
      </c>
      <c r="EB20" s="105" t="str">
        <f t="shared" si="206"/>
        <v/>
      </c>
      <c r="EC20" s="45" t="e">
        <f t="shared" si="207"/>
        <v>#NUM!</v>
      </c>
      <c r="ED20" s="41" t="str">
        <f t="shared" si="208"/>
        <v/>
      </c>
      <c r="EE20" s="205">
        <f t="shared" si="209"/>
        <v>122</v>
      </c>
      <c r="EF20" s="206" t="e">
        <f t="shared" si="210"/>
        <v>#VALUE!</v>
      </c>
      <c r="EG20" s="206" t="e">
        <f t="shared" si="211"/>
        <v>#NUM!</v>
      </c>
      <c r="EH20" s="144" t="e">
        <f t="shared" si="212"/>
        <v>#NUM!</v>
      </c>
      <c r="EI20" s="43" t="str">
        <f t="shared" si="172"/>
        <v/>
      </c>
      <c r="EJ20" s="105" t="str">
        <f t="shared" si="213"/>
        <v/>
      </c>
      <c r="EK20" s="45" t="e">
        <f t="shared" si="173"/>
        <v>#NUM!</v>
      </c>
      <c r="EL20" s="41" t="str">
        <f t="shared" si="174"/>
        <v/>
      </c>
      <c r="EM20" s="205">
        <f t="shared" si="214"/>
        <v>123</v>
      </c>
      <c r="EN20" s="206" t="e">
        <f t="shared" si="215"/>
        <v>#VALUE!</v>
      </c>
      <c r="EO20" s="206" t="e">
        <f t="shared" si="175"/>
        <v>#NUM!</v>
      </c>
      <c r="EP20" s="144" t="e">
        <f t="shared" si="216"/>
        <v>#NUM!</v>
      </c>
      <c r="EQ20" s="136" t="str">
        <f t="shared" si="176"/>
        <v/>
      </c>
      <c r="ER20" s="105" t="str">
        <f t="shared" si="217"/>
        <v/>
      </c>
      <c r="ES20" s="294" t="e">
        <f t="shared" si="177"/>
        <v>#NUM!</v>
      </c>
      <c r="ET20" s="134" t="str">
        <f t="shared" si="178"/>
        <v/>
      </c>
      <c r="EU20" s="205">
        <f t="shared" si="218"/>
        <v>124</v>
      </c>
      <c r="EV20" s="206" t="e">
        <f t="shared" si="219"/>
        <v>#VALUE!</v>
      </c>
      <c r="EW20" s="206" t="e">
        <f t="shared" si="179"/>
        <v>#NUM!</v>
      </c>
      <c r="EX20" s="144" t="e">
        <f t="shared" si="220"/>
        <v>#NUM!</v>
      </c>
      <c r="EY20" s="136" t="str">
        <f t="shared" si="180"/>
        <v/>
      </c>
      <c r="EZ20" s="105" t="str">
        <f t="shared" si="221"/>
        <v/>
      </c>
      <c r="FA20" s="294" t="e">
        <f t="shared" si="181"/>
        <v>#NUM!</v>
      </c>
      <c r="FB20" s="134" t="str">
        <f t="shared" si="182"/>
        <v/>
      </c>
      <c r="FC20" s="205">
        <f>IF($G20&lt;=FC$3,DATEDIF($G20,FC$3,"Y"),-DATEDIF(FC$3,$G20,"Y"))</f>
        <v>125</v>
      </c>
      <c r="FD20" s="206" t="e">
        <f t="shared" si="223"/>
        <v>#VALUE!</v>
      </c>
      <c r="FE20" s="206" t="e">
        <f t="shared" si="224"/>
        <v>#NUM!</v>
      </c>
      <c r="FF20" s="144" t="e">
        <f t="shared" si="225"/>
        <v>#NUM!</v>
      </c>
      <c r="FG20" s="57" t="str">
        <f t="shared" si="232"/>
        <v/>
      </c>
      <c r="FH20" s="58" t="str">
        <f t="shared" si="226"/>
        <v/>
      </c>
      <c r="FI20" s="59" t="e">
        <f t="shared" si="227"/>
        <v>#NUM!</v>
      </c>
      <c r="FJ20" s="60" t="str">
        <f>IF(FC20=1,$AD20-FG20,IF(ISERROR(FB20-FG20),"",IF((FB20-FG20)&lt;=0,1,FB20-FG20)))</f>
        <v/>
      </c>
    </row>
    <row r="21" spans="1:166" ht="24" customHeight="1" x14ac:dyDescent="0.15">
      <c r="A21" s="193"/>
      <c r="B21" s="193"/>
      <c r="C21" s="194">
        <v>17</v>
      </c>
      <c r="D21" s="53"/>
      <c r="E21" s="37"/>
      <c r="F21" s="38"/>
      <c r="G21" s="285"/>
      <c r="H21" s="54"/>
      <c r="I21" s="54"/>
      <c r="J21" s="55" t="str">
        <f t="shared" si="229"/>
        <v/>
      </c>
      <c r="K21" s="139">
        <f t="shared" si="239"/>
        <v>0</v>
      </c>
      <c r="L21" s="56"/>
      <c r="M21" s="56">
        <f t="shared" si="184"/>
        <v>0</v>
      </c>
      <c r="N21" s="55" t="str">
        <f>IF(ISERROR(LOOKUP(L21,償却率!$A$2:$A$50,償却率!$B$2:$B$50)),"",(LOOKUP(L21,償却率!$A$2:$A$50,償却率!$B$2:$B$50)))</f>
        <v/>
      </c>
      <c r="O21" s="55" t="str">
        <f>IF(ISERROR(IF(J21="定額",LOOKUP(M21,新償却率!$A$2:$A$50,新償却率!$B$2:$B$50),LOOKUP(M21,償却率!$A$2:$A$50,償却率!$B$2:$B$50))),"",(IF(J21="定額",LOOKUP(M21,新償却率!$A$2:$A$50,新償却率!$B$2:$B$50),LOOKUP(M21,償却率!$A$2:$A$50,償却率!$B$2:$B$50))))</f>
        <v/>
      </c>
      <c r="P21" s="115">
        <f t="shared" si="89"/>
        <v>-1</v>
      </c>
      <c r="Q21" s="115">
        <f t="shared" si="90"/>
        <v>-1</v>
      </c>
      <c r="R21" s="115">
        <f t="shared" si="91"/>
        <v>0</v>
      </c>
      <c r="S21" s="56"/>
      <c r="T21" s="195">
        <f t="shared" si="92"/>
        <v>1900</v>
      </c>
      <c r="U21" s="195">
        <f t="shared" si="93"/>
        <v>1</v>
      </c>
      <c r="V21" s="195">
        <f t="shared" si="94"/>
        <v>0</v>
      </c>
      <c r="W21" s="196" t="e">
        <f t="shared" si="95"/>
        <v>#NUM!</v>
      </c>
      <c r="X21" s="197" t="e">
        <f t="shared" si="96"/>
        <v>#NUM!</v>
      </c>
      <c r="Y21" s="197" t="e">
        <f t="shared" si="97"/>
        <v>#VALUE!</v>
      </c>
      <c r="Z21" s="198">
        <f t="shared" si="98"/>
        <v>107</v>
      </c>
      <c r="AA21" s="198">
        <f t="shared" si="99"/>
        <v>11</v>
      </c>
      <c r="AB21" s="198">
        <f t="shared" si="100"/>
        <v>366</v>
      </c>
      <c r="AC21" s="199" t="e">
        <f t="shared" si="101"/>
        <v>#NUM!</v>
      </c>
      <c r="AD21" s="106" t="e">
        <f t="shared" si="102"/>
        <v>#NUM!</v>
      </c>
      <c r="AE21" s="200">
        <f t="shared" si="185"/>
        <v>109</v>
      </c>
      <c r="AF21" s="201" t="e">
        <f t="shared" si="103"/>
        <v>#VALUE!</v>
      </c>
      <c r="AG21" s="201" t="e">
        <f t="shared" si="104"/>
        <v>#NUM!</v>
      </c>
      <c r="AH21" s="142" t="e">
        <f t="shared" si="105"/>
        <v>#NUM!</v>
      </c>
      <c r="AI21" s="202" t="e">
        <f t="shared" si="106"/>
        <v>#NUM!</v>
      </c>
      <c r="AJ21" s="39" t="e">
        <f t="shared" si="107"/>
        <v>#NUM!</v>
      </c>
      <c r="AK21" s="40" t="e">
        <f t="shared" si="108"/>
        <v>#NUM!</v>
      </c>
      <c r="AL21" s="41" t="e">
        <f t="shared" si="109"/>
        <v>#NUM!</v>
      </c>
      <c r="AM21" s="203">
        <f t="shared" si="21"/>
        <v>110</v>
      </c>
      <c r="AN21" s="204" t="e">
        <f t="shared" si="235"/>
        <v>#VALUE!</v>
      </c>
      <c r="AO21" s="201" t="e">
        <f t="shared" si="111"/>
        <v>#NUM!</v>
      </c>
      <c r="AP21" s="142" t="e">
        <f t="shared" si="112"/>
        <v>#NUM!</v>
      </c>
      <c r="AQ21" s="202" t="str">
        <f t="shared" si="186"/>
        <v/>
      </c>
      <c r="AR21" s="39" t="str">
        <f t="shared" si="113"/>
        <v/>
      </c>
      <c r="AS21" s="40" t="e">
        <f t="shared" si="114"/>
        <v>#NUM!</v>
      </c>
      <c r="AT21" s="42" t="str">
        <f t="shared" si="115"/>
        <v/>
      </c>
      <c r="AU21" s="203">
        <f t="shared" si="28"/>
        <v>111</v>
      </c>
      <c r="AV21" s="201" t="e">
        <f t="shared" si="236"/>
        <v>#VALUE!</v>
      </c>
      <c r="AW21" s="201" t="e">
        <f t="shared" si="117"/>
        <v>#NUM!</v>
      </c>
      <c r="AX21" s="142" t="e">
        <f t="shared" si="118"/>
        <v>#NUM!</v>
      </c>
      <c r="AY21" s="43" t="str">
        <f t="shared" si="119"/>
        <v/>
      </c>
      <c r="AZ21" s="44" t="str">
        <f t="shared" si="187"/>
        <v/>
      </c>
      <c r="BA21" s="45" t="e">
        <f t="shared" si="120"/>
        <v>#NUM!</v>
      </c>
      <c r="BB21" s="41" t="str">
        <f t="shared" si="237"/>
        <v/>
      </c>
      <c r="BC21" s="205">
        <f t="shared" si="35"/>
        <v>112</v>
      </c>
      <c r="BD21" s="206" t="e">
        <f t="shared" si="122"/>
        <v>#VALUE!</v>
      </c>
      <c r="BE21" s="206" t="e">
        <f t="shared" si="123"/>
        <v>#NUM!</v>
      </c>
      <c r="BF21" s="144" t="e">
        <f t="shared" si="124"/>
        <v>#NUM!</v>
      </c>
      <c r="BG21" s="43" t="str">
        <f t="shared" si="125"/>
        <v/>
      </c>
      <c r="BH21" s="44" t="str">
        <f t="shared" si="126"/>
        <v/>
      </c>
      <c r="BI21" s="45" t="e">
        <f t="shared" si="127"/>
        <v>#NUM!</v>
      </c>
      <c r="BJ21" s="41" t="str">
        <f t="shared" si="238"/>
        <v/>
      </c>
      <c r="BK21" s="205">
        <f t="shared" si="43"/>
        <v>113</v>
      </c>
      <c r="BL21" s="206" t="e">
        <f t="shared" si="129"/>
        <v>#VALUE!</v>
      </c>
      <c r="BM21" s="206" t="e">
        <f t="shared" si="130"/>
        <v>#NUM!</v>
      </c>
      <c r="BN21" s="144" t="e">
        <f t="shared" si="131"/>
        <v>#NUM!</v>
      </c>
      <c r="BO21" s="43" t="str">
        <f t="shared" si="132"/>
        <v/>
      </c>
      <c r="BP21" s="44" t="str">
        <f t="shared" si="133"/>
        <v/>
      </c>
      <c r="BQ21" s="45" t="e">
        <f t="shared" si="188"/>
        <v>#NUM!</v>
      </c>
      <c r="BR21" s="41" t="str">
        <f t="shared" si="134"/>
        <v/>
      </c>
      <c r="BS21" s="205">
        <f t="shared" si="51"/>
        <v>114</v>
      </c>
      <c r="BT21" s="206" t="e">
        <f t="shared" si="135"/>
        <v>#VALUE!</v>
      </c>
      <c r="BU21" s="206" t="e">
        <f t="shared" si="136"/>
        <v>#NUM!</v>
      </c>
      <c r="BV21" s="144" t="e">
        <f t="shared" si="137"/>
        <v>#NUM!</v>
      </c>
      <c r="BW21" s="43" t="str">
        <f t="shared" si="138"/>
        <v/>
      </c>
      <c r="BX21" s="105" t="str">
        <f t="shared" si="139"/>
        <v/>
      </c>
      <c r="BY21" s="45" t="e">
        <f t="shared" si="189"/>
        <v>#NUM!</v>
      </c>
      <c r="BZ21" s="41" t="str">
        <f t="shared" si="140"/>
        <v/>
      </c>
      <c r="CA21" s="205">
        <f t="shared" si="58"/>
        <v>115</v>
      </c>
      <c r="CB21" s="206" t="e">
        <f t="shared" si="141"/>
        <v>#VALUE!</v>
      </c>
      <c r="CC21" s="206" t="e">
        <f t="shared" si="142"/>
        <v>#NUM!</v>
      </c>
      <c r="CD21" s="144" t="e">
        <f t="shared" si="143"/>
        <v>#NUM!</v>
      </c>
      <c r="CE21" s="43" t="str">
        <f t="shared" si="144"/>
        <v/>
      </c>
      <c r="CF21" s="105" t="str">
        <f t="shared" si="145"/>
        <v/>
      </c>
      <c r="CG21" s="45" t="e">
        <f t="shared" si="234"/>
        <v>#NUM!</v>
      </c>
      <c r="CH21" s="41" t="str">
        <f t="shared" si="146"/>
        <v/>
      </c>
      <c r="CI21" s="205">
        <f t="shared" si="65"/>
        <v>116</v>
      </c>
      <c r="CJ21" s="206" t="e">
        <f t="shared" si="147"/>
        <v>#VALUE!</v>
      </c>
      <c r="CK21" s="206" t="e">
        <f t="shared" si="148"/>
        <v>#NUM!</v>
      </c>
      <c r="CL21" s="144" t="e">
        <f t="shared" si="149"/>
        <v>#NUM!</v>
      </c>
      <c r="CM21" s="43" t="str">
        <f t="shared" si="190"/>
        <v/>
      </c>
      <c r="CN21" s="105" t="str">
        <f t="shared" si="150"/>
        <v/>
      </c>
      <c r="CO21" s="45" t="e">
        <f t="shared" si="191"/>
        <v>#NUM!</v>
      </c>
      <c r="CP21" s="41" t="str">
        <f t="shared" si="151"/>
        <v/>
      </c>
      <c r="CQ21" s="205">
        <f t="shared" si="152"/>
        <v>117</v>
      </c>
      <c r="CR21" s="206" t="e">
        <f t="shared" si="153"/>
        <v>#VALUE!</v>
      </c>
      <c r="CS21" s="206" t="e">
        <f t="shared" si="154"/>
        <v>#NUM!</v>
      </c>
      <c r="CT21" s="144" t="e">
        <f t="shared" si="155"/>
        <v>#NUM!</v>
      </c>
      <c r="CU21" s="43" t="str">
        <f t="shared" si="192"/>
        <v/>
      </c>
      <c r="CV21" s="105" t="str">
        <f t="shared" si="156"/>
        <v/>
      </c>
      <c r="CW21" s="45" t="e">
        <f t="shared" si="193"/>
        <v>#NUM!</v>
      </c>
      <c r="CX21" s="41" t="str">
        <f t="shared" si="157"/>
        <v/>
      </c>
      <c r="CY21" s="205">
        <f t="shared" si="194"/>
        <v>118</v>
      </c>
      <c r="CZ21" s="206" t="e">
        <f t="shared" si="158"/>
        <v>#VALUE!</v>
      </c>
      <c r="DA21" s="206" t="e">
        <f t="shared" si="159"/>
        <v>#NUM!</v>
      </c>
      <c r="DB21" s="144" t="e">
        <f t="shared" si="160"/>
        <v>#NUM!</v>
      </c>
      <c r="DC21" s="271" t="str">
        <f t="shared" si="195"/>
        <v/>
      </c>
      <c r="DD21" s="272" t="str">
        <f t="shared" si="196"/>
        <v/>
      </c>
      <c r="DE21" s="273" t="e">
        <f t="shared" si="230"/>
        <v>#NUM!</v>
      </c>
      <c r="DF21" s="274" t="str">
        <f t="shared" si="197"/>
        <v/>
      </c>
      <c r="DG21" s="205">
        <f t="shared" si="198"/>
        <v>119</v>
      </c>
      <c r="DH21" s="206" t="e">
        <f t="shared" si="161"/>
        <v>#VALUE!</v>
      </c>
      <c r="DI21" s="206" t="e">
        <f t="shared" si="199"/>
        <v>#NUM!</v>
      </c>
      <c r="DJ21" s="144" t="e">
        <f t="shared" si="162"/>
        <v>#NUM!</v>
      </c>
      <c r="DK21" s="43" t="str">
        <f t="shared" si="163"/>
        <v/>
      </c>
      <c r="DL21" s="105" t="str">
        <f t="shared" si="200"/>
        <v/>
      </c>
      <c r="DM21" s="45" t="e">
        <f t="shared" si="201"/>
        <v>#NUM!</v>
      </c>
      <c r="DN21" s="41" t="str">
        <f t="shared" si="164"/>
        <v/>
      </c>
      <c r="DO21" s="205">
        <f t="shared" si="202"/>
        <v>120</v>
      </c>
      <c r="DP21" s="206" t="e">
        <f t="shared" si="84"/>
        <v>#VALUE!</v>
      </c>
      <c r="DQ21" s="206" t="e">
        <f t="shared" si="85"/>
        <v>#NUM!</v>
      </c>
      <c r="DR21" s="144" t="e">
        <f t="shared" si="165"/>
        <v>#NUM!</v>
      </c>
      <c r="DS21" s="43" t="str">
        <f t="shared" si="203"/>
        <v/>
      </c>
      <c r="DT21" s="105" t="str">
        <f t="shared" si="166"/>
        <v/>
      </c>
      <c r="DU21" s="45" t="e">
        <f t="shared" si="233"/>
        <v>#NUM!</v>
      </c>
      <c r="DV21" s="41" t="str">
        <f t="shared" si="231"/>
        <v/>
      </c>
      <c r="DW21" s="205">
        <f t="shared" si="204"/>
        <v>121</v>
      </c>
      <c r="DX21" s="206" t="e">
        <f t="shared" si="167"/>
        <v>#VALUE!</v>
      </c>
      <c r="DY21" s="206" t="e">
        <f t="shared" si="168"/>
        <v>#NUM!</v>
      </c>
      <c r="DZ21" s="144" t="e">
        <f t="shared" si="169"/>
        <v>#NUM!</v>
      </c>
      <c r="EA21" s="43" t="str">
        <f t="shared" si="205"/>
        <v/>
      </c>
      <c r="EB21" s="105" t="str">
        <f t="shared" si="206"/>
        <v/>
      </c>
      <c r="EC21" s="45" t="e">
        <f t="shared" si="207"/>
        <v>#NUM!</v>
      </c>
      <c r="ED21" s="41" t="str">
        <f t="shared" si="208"/>
        <v/>
      </c>
      <c r="EE21" s="205">
        <f t="shared" si="209"/>
        <v>122</v>
      </c>
      <c r="EF21" s="206" t="e">
        <f t="shared" si="210"/>
        <v>#VALUE!</v>
      </c>
      <c r="EG21" s="206" t="e">
        <f t="shared" si="211"/>
        <v>#NUM!</v>
      </c>
      <c r="EH21" s="144" t="e">
        <f t="shared" si="212"/>
        <v>#NUM!</v>
      </c>
      <c r="EI21" s="43" t="str">
        <f t="shared" si="172"/>
        <v/>
      </c>
      <c r="EJ21" s="105" t="str">
        <f t="shared" si="213"/>
        <v/>
      </c>
      <c r="EK21" s="45" t="e">
        <f t="shared" si="173"/>
        <v>#NUM!</v>
      </c>
      <c r="EL21" s="41" t="str">
        <f t="shared" si="174"/>
        <v/>
      </c>
      <c r="EM21" s="205">
        <f t="shared" si="214"/>
        <v>123</v>
      </c>
      <c r="EN21" s="206" t="e">
        <f t="shared" si="215"/>
        <v>#VALUE!</v>
      </c>
      <c r="EO21" s="206" t="e">
        <f t="shared" si="175"/>
        <v>#NUM!</v>
      </c>
      <c r="EP21" s="144" t="e">
        <f t="shared" si="216"/>
        <v>#NUM!</v>
      </c>
      <c r="EQ21" s="136" t="str">
        <f t="shared" si="176"/>
        <v/>
      </c>
      <c r="ER21" s="105" t="str">
        <f t="shared" si="217"/>
        <v/>
      </c>
      <c r="ES21" s="294" t="e">
        <f t="shared" si="177"/>
        <v>#NUM!</v>
      </c>
      <c r="ET21" s="134" t="str">
        <f t="shared" si="178"/>
        <v/>
      </c>
      <c r="EU21" s="205">
        <f t="shared" si="218"/>
        <v>124</v>
      </c>
      <c r="EV21" s="206" t="e">
        <f t="shared" si="219"/>
        <v>#VALUE!</v>
      </c>
      <c r="EW21" s="206" t="e">
        <f t="shared" si="179"/>
        <v>#NUM!</v>
      </c>
      <c r="EX21" s="144" t="e">
        <f t="shared" si="220"/>
        <v>#NUM!</v>
      </c>
      <c r="EY21" s="136" t="str">
        <f t="shared" si="180"/>
        <v/>
      </c>
      <c r="EZ21" s="105" t="str">
        <f t="shared" si="221"/>
        <v/>
      </c>
      <c r="FA21" s="294" t="e">
        <f t="shared" si="181"/>
        <v>#NUM!</v>
      </c>
      <c r="FB21" s="134" t="str">
        <f t="shared" si="182"/>
        <v/>
      </c>
      <c r="FC21" s="205">
        <f t="shared" si="222"/>
        <v>125</v>
      </c>
      <c r="FD21" s="206" t="e">
        <f t="shared" si="223"/>
        <v>#VALUE!</v>
      </c>
      <c r="FE21" s="206" t="e">
        <f t="shared" si="224"/>
        <v>#NUM!</v>
      </c>
      <c r="FF21" s="144" t="e">
        <f t="shared" si="225"/>
        <v>#NUM!</v>
      </c>
      <c r="FG21" s="57" t="str">
        <f t="shared" si="232"/>
        <v/>
      </c>
      <c r="FH21" s="58" t="str">
        <f t="shared" si="226"/>
        <v/>
      </c>
      <c r="FI21" s="59" t="e">
        <f t="shared" si="227"/>
        <v>#NUM!</v>
      </c>
      <c r="FJ21" s="60" t="str">
        <f t="shared" si="228"/>
        <v/>
      </c>
    </row>
    <row r="22" spans="1:166" ht="24" customHeight="1" x14ac:dyDescent="0.15">
      <c r="A22" s="193"/>
      <c r="B22" s="193"/>
      <c r="C22" s="194">
        <v>18</v>
      </c>
      <c r="D22" s="53"/>
      <c r="E22" s="37"/>
      <c r="F22" s="38"/>
      <c r="G22" s="285"/>
      <c r="H22" s="54"/>
      <c r="I22" s="54"/>
      <c r="J22" s="55" t="str">
        <f t="shared" si="229"/>
        <v/>
      </c>
      <c r="K22" s="139">
        <f t="shared" si="239"/>
        <v>0</v>
      </c>
      <c r="L22" s="56"/>
      <c r="M22" s="56">
        <f t="shared" si="184"/>
        <v>0</v>
      </c>
      <c r="N22" s="55" t="str">
        <f>IF(ISERROR(LOOKUP(L22,償却率!$A$2:$A$50,償却率!$B$2:$B$50)),"",(LOOKUP(L22,償却率!$A$2:$A$50,償却率!$B$2:$B$50)))</f>
        <v/>
      </c>
      <c r="O22" s="55" t="str">
        <f>IF(ISERROR(IF(J22="定額",LOOKUP(M22,新償却率!$A$2:$A$50,新償却率!$B$2:$B$50),LOOKUP(M22,償却率!$A$2:$A$50,償却率!$B$2:$B$50))),"",(IF(J22="定額",LOOKUP(M22,新償却率!$A$2:$A$50,新償却率!$B$2:$B$50),LOOKUP(M22,償却率!$A$2:$A$50,償却率!$B$2:$B$50))))</f>
        <v/>
      </c>
      <c r="P22" s="115">
        <f t="shared" si="89"/>
        <v>-1</v>
      </c>
      <c r="Q22" s="115">
        <f t="shared" si="90"/>
        <v>-1</v>
      </c>
      <c r="R22" s="115">
        <f t="shared" si="91"/>
        <v>0</v>
      </c>
      <c r="S22" s="56"/>
      <c r="T22" s="195">
        <f t="shared" si="92"/>
        <v>1900</v>
      </c>
      <c r="U22" s="195">
        <f t="shared" si="93"/>
        <v>1</v>
      </c>
      <c r="V22" s="195">
        <f t="shared" si="94"/>
        <v>0</v>
      </c>
      <c r="W22" s="196" t="e">
        <f t="shared" si="95"/>
        <v>#NUM!</v>
      </c>
      <c r="X22" s="197" t="e">
        <f t="shared" si="96"/>
        <v>#NUM!</v>
      </c>
      <c r="Y22" s="197" t="e">
        <f t="shared" si="97"/>
        <v>#VALUE!</v>
      </c>
      <c r="Z22" s="198">
        <f t="shared" si="98"/>
        <v>107</v>
      </c>
      <c r="AA22" s="198">
        <f t="shared" si="99"/>
        <v>11</v>
      </c>
      <c r="AB22" s="198">
        <f t="shared" si="100"/>
        <v>366</v>
      </c>
      <c r="AC22" s="199" t="e">
        <f t="shared" si="101"/>
        <v>#NUM!</v>
      </c>
      <c r="AD22" s="106" t="e">
        <f t="shared" si="102"/>
        <v>#NUM!</v>
      </c>
      <c r="AE22" s="200">
        <f t="shared" si="185"/>
        <v>109</v>
      </c>
      <c r="AF22" s="201" t="e">
        <f t="shared" si="103"/>
        <v>#VALUE!</v>
      </c>
      <c r="AG22" s="201" t="e">
        <f t="shared" si="104"/>
        <v>#NUM!</v>
      </c>
      <c r="AH22" s="142" t="e">
        <f t="shared" si="105"/>
        <v>#NUM!</v>
      </c>
      <c r="AI22" s="202" t="e">
        <f t="shared" si="106"/>
        <v>#NUM!</v>
      </c>
      <c r="AJ22" s="39" t="e">
        <f t="shared" si="107"/>
        <v>#NUM!</v>
      </c>
      <c r="AK22" s="40" t="e">
        <f t="shared" si="108"/>
        <v>#NUM!</v>
      </c>
      <c r="AL22" s="41" t="e">
        <f t="shared" si="109"/>
        <v>#NUM!</v>
      </c>
      <c r="AM22" s="203">
        <f t="shared" si="21"/>
        <v>110</v>
      </c>
      <c r="AN22" s="204" t="e">
        <f t="shared" si="235"/>
        <v>#VALUE!</v>
      </c>
      <c r="AO22" s="201" t="e">
        <f t="shared" si="111"/>
        <v>#NUM!</v>
      </c>
      <c r="AP22" s="142" t="e">
        <f t="shared" si="112"/>
        <v>#NUM!</v>
      </c>
      <c r="AQ22" s="202" t="str">
        <f t="shared" si="186"/>
        <v/>
      </c>
      <c r="AR22" s="39" t="str">
        <f t="shared" si="113"/>
        <v/>
      </c>
      <c r="AS22" s="40" t="e">
        <f t="shared" si="114"/>
        <v>#NUM!</v>
      </c>
      <c r="AT22" s="42" t="str">
        <f t="shared" si="115"/>
        <v/>
      </c>
      <c r="AU22" s="203">
        <f>IF($G22&lt;=AU$3,DATEDIF($G22,AU$3,"Y"),-DATEDIF(AU$3,$G22,"Y"))</f>
        <v>111</v>
      </c>
      <c r="AV22" s="201" t="e">
        <f t="shared" si="236"/>
        <v>#VALUE!</v>
      </c>
      <c r="AW22" s="201" t="e">
        <f t="shared" si="117"/>
        <v>#NUM!</v>
      </c>
      <c r="AX22" s="142" t="e">
        <f t="shared" si="118"/>
        <v>#NUM!</v>
      </c>
      <c r="AY22" s="43" t="str">
        <f t="shared" si="119"/>
        <v/>
      </c>
      <c r="AZ22" s="44" t="str">
        <f t="shared" si="187"/>
        <v/>
      </c>
      <c r="BA22" s="45" t="e">
        <f t="shared" si="120"/>
        <v>#NUM!</v>
      </c>
      <c r="BB22" s="41" t="str">
        <f t="shared" si="237"/>
        <v/>
      </c>
      <c r="BC22" s="205">
        <f>IF($G22&lt;=BC$3,DATEDIF($G22,BC$3,"Y"),-DATEDIF(BC$3,$G22,"Y"))</f>
        <v>112</v>
      </c>
      <c r="BD22" s="206" t="e">
        <f t="shared" si="122"/>
        <v>#VALUE!</v>
      </c>
      <c r="BE22" s="206" t="e">
        <f t="shared" si="123"/>
        <v>#NUM!</v>
      </c>
      <c r="BF22" s="144" t="e">
        <f t="shared" si="124"/>
        <v>#NUM!</v>
      </c>
      <c r="BG22" s="43" t="str">
        <f t="shared" si="125"/>
        <v/>
      </c>
      <c r="BH22" s="44" t="str">
        <f t="shared" si="126"/>
        <v/>
      </c>
      <c r="BI22" s="45" t="e">
        <f t="shared" si="127"/>
        <v>#NUM!</v>
      </c>
      <c r="BJ22" s="41" t="str">
        <f t="shared" si="238"/>
        <v/>
      </c>
      <c r="BK22" s="205">
        <f>IF($G22&lt;=BK$3,DATEDIF($G22,BK$3,"Y"),-DATEDIF(BK$3,$G22,"Y"))</f>
        <v>113</v>
      </c>
      <c r="BL22" s="206" t="e">
        <f t="shared" si="129"/>
        <v>#VALUE!</v>
      </c>
      <c r="BM22" s="206" t="e">
        <f t="shared" si="130"/>
        <v>#NUM!</v>
      </c>
      <c r="BN22" s="144" t="e">
        <f t="shared" si="131"/>
        <v>#NUM!</v>
      </c>
      <c r="BO22" s="43" t="str">
        <f t="shared" si="132"/>
        <v/>
      </c>
      <c r="BP22" s="44" t="str">
        <f t="shared" si="133"/>
        <v/>
      </c>
      <c r="BQ22" s="45" t="e">
        <f t="shared" si="188"/>
        <v>#NUM!</v>
      </c>
      <c r="BR22" s="41" t="str">
        <f t="shared" si="134"/>
        <v/>
      </c>
      <c r="BS22" s="205">
        <f>IF($G22&lt;=BS$3,DATEDIF($G22,BS$3,"Y"),-DATEDIF(BS$3,$G22,"Y"))</f>
        <v>114</v>
      </c>
      <c r="BT22" s="206" t="e">
        <f t="shared" si="135"/>
        <v>#VALUE!</v>
      </c>
      <c r="BU22" s="206" t="e">
        <f t="shared" si="136"/>
        <v>#NUM!</v>
      </c>
      <c r="BV22" s="144" t="e">
        <f t="shared" si="137"/>
        <v>#NUM!</v>
      </c>
      <c r="BW22" s="43" t="str">
        <f t="shared" si="138"/>
        <v/>
      </c>
      <c r="BX22" s="105" t="str">
        <f t="shared" si="139"/>
        <v/>
      </c>
      <c r="BY22" s="45" t="e">
        <f t="shared" si="189"/>
        <v>#NUM!</v>
      </c>
      <c r="BZ22" s="41" t="str">
        <f t="shared" si="140"/>
        <v/>
      </c>
      <c r="CA22" s="205">
        <f>IF($G22&lt;=CA$3,DATEDIF($G22,CA$3,"Y"),-DATEDIF(CA$3,$G22,"Y"))</f>
        <v>115</v>
      </c>
      <c r="CB22" s="206" t="e">
        <f t="shared" si="141"/>
        <v>#VALUE!</v>
      </c>
      <c r="CC22" s="206" t="e">
        <f t="shared" si="142"/>
        <v>#NUM!</v>
      </c>
      <c r="CD22" s="144" t="e">
        <f t="shared" si="143"/>
        <v>#NUM!</v>
      </c>
      <c r="CE22" s="43" t="str">
        <f t="shared" si="144"/>
        <v/>
      </c>
      <c r="CF22" s="105" t="str">
        <f t="shared" si="145"/>
        <v/>
      </c>
      <c r="CG22" s="45" t="e">
        <f t="shared" si="234"/>
        <v>#NUM!</v>
      </c>
      <c r="CH22" s="41" t="str">
        <f t="shared" si="146"/>
        <v/>
      </c>
      <c r="CI22" s="205">
        <f>IF($G22&lt;=CI$3,DATEDIF($G22,CI$3,"Y"),-DATEDIF(CI$3,$G22,"Y"))</f>
        <v>116</v>
      </c>
      <c r="CJ22" s="206" t="e">
        <f t="shared" si="147"/>
        <v>#VALUE!</v>
      </c>
      <c r="CK22" s="206" t="e">
        <f t="shared" si="148"/>
        <v>#NUM!</v>
      </c>
      <c r="CL22" s="144" t="e">
        <f t="shared" si="149"/>
        <v>#NUM!</v>
      </c>
      <c r="CM22" s="43" t="str">
        <f t="shared" si="190"/>
        <v/>
      </c>
      <c r="CN22" s="105" t="str">
        <f t="shared" si="150"/>
        <v/>
      </c>
      <c r="CO22" s="45" t="e">
        <f t="shared" si="191"/>
        <v>#NUM!</v>
      </c>
      <c r="CP22" s="41" t="str">
        <f t="shared" si="151"/>
        <v/>
      </c>
      <c r="CQ22" s="205">
        <f>IF($G22&lt;=CQ$3,DATEDIF($G22,CQ$3,"Y"),-DATEDIF(CQ$3,$G22,"Y"))</f>
        <v>117</v>
      </c>
      <c r="CR22" s="206" t="e">
        <f t="shared" si="153"/>
        <v>#VALUE!</v>
      </c>
      <c r="CS22" s="206" t="e">
        <f t="shared" si="154"/>
        <v>#NUM!</v>
      </c>
      <c r="CT22" s="144" t="e">
        <f t="shared" si="155"/>
        <v>#NUM!</v>
      </c>
      <c r="CU22" s="43" t="str">
        <f t="shared" si="192"/>
        <v/>
      </c>
      <c r="CV22" s="105" t="str">
        <f t="shared" si="156"/>
        <v/>
      </c>
      <c r="CW22" s="45" t="e">
        <f t="shared" si="193"/>
        <v>#NUM!</v>
      </c>
      <c r="CX22" s="41" t="str">
        <f t="shared" si="157"/>
        <v/>
      </c>
      <c r="CY22" s="205">
        <f>IF($G22&lt;=CY$3,DATEDIF($G22,CY$3,"Y"),-DATEDIF(CY$3,$G22,"Y"))</f>
        <v>118</v>
      </c>
      <c r="CZ22" s="206" t="e">
        <f t="shared" si="158"/>
        <v>#VALUE!</v>
      </c>
      <c r="DA22" s="206" t="e">
        <f t="shared" si="159"/>
        <v>#NUM!</v>
      </c>
      <c r="DB22" s="144" t="e">
        <f t="shared" si="160"/>
        <v>#NUM!</v>
      </c>
      <c r="DC22" s="271" t="str">
        <f t="shared" si="195"/>
        <v/>
      </c>
      <c r="DD22" s="272" t="str">
        <f t="shared" si="196"/>
        <v/>
      </c>
      <c r="DE22" s="273" t="e">
        <f t="shared" si="230"/>
        <v>#NUM!</v>
      </c>
      <c r="DF22" s="274" t="str">
        <f t="shared" si="197"/>
        <v/>
      </c>
      <c r="DG22" s="205">
        <f>IF($G22&lt;=DG$3,DATEDIF($G22,DG$3,"Y"),-DATEDIF(DG$3,$G22,"Y"))</f>
        <v>119</v>
      </c>
      <c r="DH22" s="206" t="e">
        <f t="shared" si="161"/>
        <v>#VALUE!</v>
      </c>
      <c r="DI22" s="206" t="e">
        <f t="shared" si="199"/>
        <v>#NUM!</v>
      </c>
      <c r="DJ22" s="144" t="e">
        <f t="shared" si="162"/>
        <v>#NUM!</v>
      </c>
      <c r="DK22" s="43" t="str">
        <f t="shared" si="163"/>
        <v/>
      </c>
      <c r="DL22" s="105" t="str">
        <f t="shared" si="200"/>
        <v/>
      </c>
      <c r="DM22" s="45" t="e">
        <f t="shared" si="201"/>
        <v>#NUM!</v>
      </c>
      <c r="DN22" s="41" t="str">
        <f t="shared" si="164"/>
        <v/>
      </c>
      <c r="DO22" s="205">
        <f>IF($G22&lt;=DO$3,DATEDIF($G22,DO$3,"Y"),-DATEDIF(DO$3,$G22,"Y"))</f>
        <v>120</v>
      </c>
      <c r="DP22" s="206" t="e">
        <f t="shared" si="84"/>
        <v>#VALUE!</v>
      </c>
      <c r="DQ22" s="206" t="e">
        <f t="shared" si="85"/>
        <v>#NUM!</v>
      </c>
      <c r="DR22" s="144" t="e">
        <f t="shared" si="165"/>
        <v>#NUM!</v>
      </c>
      <c r="DS22" s="43" t="str">
        <f t="shared" si="203"/>
        <v/>
      </c>
      <c r="DT22" s="105" t="str">
        <f t="shared" si="166"/>
        <v/>
      </c>
      <c r="DU22" s="45" t="e">
        <f t="shared" si="233"/>
        <v>#NUM!</v>
      </c>
      <c r="DV22" s="41" t="str">
        <f t="shared" si="231"/>
        <v/>
      </c>
      <c r="DW22" s="205">
        <f>IF($G22&lt;=DW$3,DATEDIF($G22,DW$3,"Y"),-DATEDIF(DW$3,$G22,"Y"))</f>
        <v>121</v>
      </c>
      <c r="DX22" s="206" t="e">
        <f t="shared" si="167"/>
        <v>#VALUE!</v>
      </c>
      <c r="DY22" s="206" t="e">
        <f t="shared" si="168"/>
        <v>#NUM!</v>
      </c>
      <c r="DZ22" s="144" t="e">
        <f t="shared" si="169"/>
        <v>#NUM!</v>
      </c>
      <c r="EA22" s="43" t="str">
        <f t="shared" si="205"/>
        <v/>
      </c>
      <c r="EB22" s="105" t="str">
        <f t="shared" si="206"/>
        <v/>
      </c>
      <c r="EC22" s="45" t="e">
        <f t="shared" si="207"/>
        <v>#NUM!</v>
      </c>
      <c r="ED22" s="41" t="str">
        <f t="shared" si="208"/>
        <v/>
      </c>
      <c r="EE22" s="205">
        <f t="shared" si="209"/>
        <v>122</v>
      </c>
      <c r="EF22" s="206" t="e">
        <f t="shared" si="210"/>
        <v>#VALUE!</v>
      </c>
      <c r="EG22" s="206" t="e">
        <f t="shared" si="211"/>
        <v>#NUM!</v>
      </c>
      <c r="EH22" s="144" t="e">
        <f t="shared" si="212"/>
        <v>#NUM!</v>
      </c>
      <c r="EI22" s="43" t="str">
        <f t="shared" si="172"/>
        <v/>
      </c>
      <c r="EJ22" s="105" t="str">
        <f t="shared" si="213"/>
        <v/>
      </c>
      <c r="EK22" s="45" t="e">
        <f t="shared" si="173"/>
        <v>#NUM!</v>
      </c>
      <c r="EL22" s="41" t="str">
        <f t="shared" si="174"/>
        <v/>
      </c>
      <c r="EM22" s="205">
        <f t="shared" si="214"/>
        <v>123</v>
      </c>
      <c r="EN22" s="206" t="e">
        <f t="shared" si="215"/>
        <v>#VALUE!</v>
      </c>
      <c r="EO22" s="206" t="e">
        <f t="shared" si="175"/>
        <v>#NUM!</v>
      </c>
      <c r="EP22" s="144" t="e">
        <f t="shared" si="216"/>
        <v>#NUM!</v>
      </c>
      <c r="EQ22" s="136" t="str">
        <f t="shared" si="176"/>
        <v/>
      </c>
      <c r="ER22" s="105" t="str">
        <f t="shared" si="217"/>
        <v/>
      </c>
      <c r="ES22" s="294" t="e">
        <f t="shared" si="177"/>
        <v>#NUM!</v>
      </c>
      <c r="ET22" s="134" t="str">
        <f t="shared" si="178"/>
        <v/>
      </c>
      <c r="EU22" s="205">
        <f t="shared" si="218"/>
        <v>124</v>
      </c>
      <c r="EV22" s="206" t="e">
        <f t="shared" si="219"/>
        <v>#VALUE!</v>
      </c>
      <c r="EW22" s="206" t="e">
        <f t="shared" si="179"/>
        <v>#NUM!</v>
      </c>
      <c r="EX22" s="144" t="e">
        <f t="shared" si="220"/>
        <v>#NUM!</v>
      </c>
      <c r="EY22" s="136" t="str">
        <f t="shared" si="180"/>
        <v/>
      </c>
      <c r="EZ22" s="105" t="str">
        <f t="shared" si="221"/>
        <v/>
      </c>
      <c r="FA22" s="294" t="e">
        <f t="shared" si="181"/>
        <v>#NUM!</v>
      </c>
      <c r="FB22" s="134" t="str">
        <f t="shared" si="182"/>
        <v/>
      </c>
      <c r="FC22" s="205">
        <f t="shared" si="222"/>
        <v>125</v>
      </c>
      <c r="FD22" s="206" t="e">
        <f t="shared" si="223"/>
        <v>#VALUE!</v>
      </c>
      <c r="FE22" s="206" t="e">
        <f t="shared" si="224"/>
        <v>#NUM!</v>
      </c>
      <c r="FF22" s="144" t="e">
        <f t="shared" si="225"/>
        <v>#NUM!</v>
      </c>
      <c r="FG22" s="57" t="str">
        <f t="shared" si="232"/>
        <v/>
      </c>
      <c r="FH22" s="58" t="str">
        <f t="shared" si="226"/>
        <v/>
      </c>
      <c r="FI22" s="59" t="e">
        <f t="shared" si="227"/>
        <v>#NUM!</v>
      </c>
      <c r="FJ22" s="60" t="str">
        <f t="shared" si="228"/>
        <v/>
      </c>
    </row>
    <row r="23" spans="1:166" ht="24" customHeight="1" x14ac:dyDescent="0.15">
      <c r="A23" s="193"/>
      <c r="B23" s="193"/>
      <c r="C23" s="194">
        <v>19</v>
      </c>
      <c r="D23" s="53"/>
      <c r="E23" s="37"/>
      <c r="F23" s="38"/>
      <c r="G23" s="285"/>
      <c r="H23" s="54"/>
      <c r="I23" s="54"/>
      <c r="J23" s="55" t="str">
        <f t="shared" si="229"/>
        <v/>
      </c>
      <c r="K23" s="139">
        <f t="shared" si="239"/>
        <v>0</v>
      </c>
      <c r="L23" s="56"/>
      <c r="M23" s="56">
        <f t="shared" si="184"/>
        <v>0</v>
      </c>
      <c r="N23" s="55" t="str">
        <f>IF(ISERROR(LOOKUP(L23,償却率!$A$2:$A$50,償却率!$B$2:$B$50)),"",(LOOKUP(L23,償却率!$A$2:$A$50,償却率!$B$2:$B$50)))</f>
        <v/>
      </c>
      <c r="O23" s="55" t="str">
        <f>IF(ISERROR(IF(J23="定額",LOOKUP(M23,新償却率!$A$2:$A$50,新償却率!$B$2:$B$50),LOOKUP(M23,償却率!$A$2:$A$50,償却率!$B$2:$B$50))),"",(IF(J23="定額",LOOKUP(M23,新償却率!$A$2:$A$50,新償却率!$B$2:$B$50),LOOKUP(M23,償却率!$A$2:$A$50,償却率!$B$2:$B$50))))</f>
        <v/>
      </c>
      <c r="P23" s="115">
        <f t="shared" si="89"/>
        <v>-1</v>
      </c>
      <c r="Q23" s="115">
        <f t="shared" si="90"/>
        <v>-1</v>
      </c>
      <c r="R23" s="115">
        <f t="shared" si="91"/>
        <v>0</v>
      </c>
      <c r="S23" s="56"/>
      <c r="T23" s="195">
        <f t="shared" si="92"/>
        <v>1900</v>
      </c>
      <c r="U23" s="195">
        <f t="shared" si="93"/>
        <v>1</v>
      </c>
      <c r="V23" s="195">
        <f t="shared" si="94"/>
        <v>0</v>
      </c>
      <c r="W23" s="196" t="e">
        <f t="shared" si="95"/>
        <v>#NUM!</v>
      </c>
      <c r="X23" s="197" t="e">
        <f t="shared" si="96"/>
        <v>#NUM!</v>
      </c>
      <c r="Y23" s="197" t="e">
        <f t="shared" si="97"/>
        <v>#VALUE!</v>
      </c>
      <c r="Z23" s="198">
        <f t="shared" si="98"/>
        <v>107</v>
      </c>
      <c r="AA23" s="198">
        <f t="shared" si="99"/>
        <v>11</v>
      </c>
      <c r="AB23" s="198">
        <f t="shared" si="100"/>
        <v>366</v>
      </c>
      <c r="AC23" s="199" t="e">
        <f t="shared" si="101"/>
        <v>#NUM!</v>
      </c>
      <c r="AD23" s="106" t="e">
        <f t="shared" si="102"/>
        <v>#NUM!</v>
      </c>
      <c r="AE23" s="200">
        <f t="shared" si="185"/>
        <v>109</v>
      </c>
      <c r="AF23" s="201" t="e">
        <f t="shared" si="103"/>
        <v>#VALUE!</v>
      </c>
      <c r="AG23" s="201" t="e">
        <f t="shared" si="104"/>
        <v>#NUM!</v>
      </c>
      <c r="AH23" s="142" t="e">
        <f t="shared" si="105"/>
        <v>#NUM!</v>
      </c>
      <c r="AI23" s="202" t="e">
        <f t="shared" si="106"/>
        <v>#NUM!</v>
      </c>
      <c r="AJ23" s="39" t="e">
        <f t="shared" si="107"/>
        <v>#NUM!</v>
      </c>
      <c r="AK23" s="40" t="e">
        <f t="shared" si="108"/>
        <v>#NUM!</v>
      </c>
      <c r="AL23" s="41" t="e">
        <f t="shared" si="109"/>
        <v>#NUM!</v>
      </c>
      <c r="AM23" s="203">
        <f t="shared" si="21"/>
        <v>110</v>
      </c>
      <c r="AN23" s="204" t="e">
        <f t="shared" si="235"/>
        <v>#VALUE!</v>
      </c>
      <c r="AO23" s="201" t="e">
        <f t="shared" si="111"/>
        <v>#NUM!</v>
      </c>
      <c r="AP23" s="142" t="e">
        <f t="shared" si="112"/>
        <v>#NUM!</v>
      </c>
      <c r="AQ23" s="202" t="str">
        <f t="shared" si="186"/>
        <v/>
      </c>
      <c r="AR23" s="39" t="str">
        <f t="shared" si="113"/>
        <v/>
      </c>
      <c r="AS23" s="40" t="e">
        <f t="shared" si="114"/>
        <v>#NUM!</v>
      </c>
      <c r="AT23" s="42" t="str">
        <f t="shared" si="115"/>
        <v/>
      </c>
      <c r="AU23" s="203">
        <f t="shared" si="28"/>
        <v>111</v>
      </c>
      <c r="AV23" s="201" t="e">
        <f t="shared" si="236"/>
        <v>#VALUE!</v>
      </c>
      <c r="AW23" s="201" t="e">
        <f t="shared" si="117"/>
        <v>#NUM!</v>
      </c>
      <c r="AX23" s="142" t="e">
        <f t="shared" si="118"/>
        <v>#NUM!</v>
      </c>
      <c r="AY23" s="43" t="str">
        <f t="shared" si="119"/>
        <v/>
      </c>
      <c r="AZ23" s="44" t="str">
        <f t="shared" si="187"/>
        <v/>
      </c>
      <c r="BA23" s="45" t="e">
        <f t="shared" si="120"/>
        <v>#NUM!</v>
      </c>
      <c r="BB23" s="41" t="str">
        <f t="shared" si="237"/>
        <v/>
      </c>
      <c r="BC23" s="205">
        <f t="shared" si="35"/>
        <v>112</v>
      </c>
      <c r="BD23" s="206" t="e">
        <f t="shared" si="122"/>
        <v>#VALUE!</v>
      </c>
      <c r="BE23" s="206" t="e">
        <f t="shared" si="123"/>
        <v>#NUM!</v>
      </c>
      <c r="BF23" s="144" t="e">
        <f t="shared" si="124"/>
        <v>#NUM!</v>
      </c>
      <c r="BG23" s="43" t="str">
        <f t="shared" si="125"/>
        <v/>
      </c>
      <c r="BH23" s="44" t="str">
        <f t="shared" si="126"/>
        <v/>
      </c>
      <c r="BI23" s="45" t="e">
        <f t="shared" si="127"/>
        <v>#NUM!</v>
      </c>
      <c r="BJ23" s="41" t="str">
        <f t="shared" si="238"/>
        <v/>
      </c>
      <c r="BK23" s="205">
        <f t="shared" si="43"/>
        <v>113</v>
      </c>
      <c r="BL23" s="206" t="e">
        <f t="shared" si="129"/>
        <v>#VALUE!</v>
      </c>
      <c r="BM23" s="206" t="e">
        <f t="shared" si="130"/>
        <v>#NUM!</v>
      </c>
      <c r="BN23" s="144" t="e">
        <f t="shared" si="131"/>
        <v>#NUM!</v>
      </c>
      <c r="BO23" s="43" t="str">
        <f t="shared" si="132"/>
        <v/>
      </c>
      <c r="BP23" s="44" t="str">
        <f t="shared" si="133"/>
        <v/>
      </c>
      <c r="BQ23" s="45" t="e">
        <f t="shared" si="188"/>
        <v>#NUM!</v>
      </c>
      <c r="BR23" s="41" t="str">
        <f t="shared" si="134"/>
        <v/>
      </c>
      <c r="BS23" s="205">
        <f t="shared" si="51"/>
        <v>114</v>
      </c>
      <c r="BT23" s="206" t="e">
        <f t="shared" si="135"/>
        <v>#VALUE!</v>
      </c>
      <c r="BU23" s="206" t="e">
        <f t="shared" si="136"/>
        <v>#NUM!</v>
      </c>
      <c r="BV23" s="144" t="e">
        <f t="shared" si="137"/>
        <v>#NUM!</v>
      </c>
      <c r="BW23" s="43" t="str">
        <f t="shared" si="138"/>
        <v/>
      </c>
      <c r="BX23" s="105" t="str">
        <f t="shared" si="139"/>
        <v/>
      </c>
      <c r="BY23" s="45" t="e">
        <f t="shared" si="189"/>
        <v>#NUM!</v>
      </c>
      <c r="BZ23" s="41" t="str">
        <f t="shared" si="140"/>
        <v/>
      </c>
      <c r="CA23" s="205">
        <f t="shared" si="58"/>
        <v>115</v>
      </c>
      <c r="CB23" s="206" t="e">
        <f t="shared" si="141"/>
        <v>#VALUE!</v>
      </c>
      <c r="CC23" s="206" t="e">
        <f t="shared" si="142"/>
        <v>#NUM!</v>
      </c>
      <c r="CD23" s="144" t="e">
        <f t="shared" si="143"/>
        <v>#NUM!</v>
      </c>
      <c r="CE23" s="43" t="str">
        <f t="shared" si="144"/>
        <v/>
      </c>
      <c r="CF23" s="105" t="str">
        <f t="shared" si="145"/>
        <v/>
      </c>
      <c r="CG23" s="45" t="e">
        <f t="shared" si="234"/>
        <v>#NUM!</v>
      </c>
      <c r="CH23" s="41" t="str">
        <f t="shared" si="146"/>
        <v/>
      </c>
      <c r="CI23" s="205">
        <f t="shared" si="65"/>
        <v>116</v>
      </c>
      <c r="CJ23" s="206" t="e">
        <f t="shared" si="147"/>
        <v>#VALUE!</v>
      </c>
      <c r="CK23" s="206" t="e">
        <f t="shared" si="148"/>
        <v>#NUM!</v>
      </c>
      <c r="CL23" s="144" t="e">
        <f t="shared" si="149"/>
        <v>#NUM!</v>
      </c>
      <c r="CM23" s="43" t="str">
        <f t="shared" si="190"/>
        <v/>
      </c>
      <c r="CN23" s="105" t="str">
        <f t="shared" si="150"/>
        <v/>
      </c>
      <c r="CO23" s="45" t="e">
        <f t="shared" si="191"/>
        <v>#NUM!</v>
      </c>
      <c r="CP23" s="41" t="str">
        <f t="shared" si="151"/>
        <v/>
      </c>
      <c r="CQ23" s="205">
        <f t="shared" si="152"/>
        <v>117</v>
      </c>
      <c r="CR23" s="206" t="e">
        <f t="shared" si="153"/>
        <v>#VALUE!</v>
      </c>
      <c r="CS23" s="206" t="e">
        <f t="shared" si="154"/>
        <v>#NUM!</v>
      </c>
      <c r="CT23" s="144" t="e">
        <f t="shared" si="155"/>
        <v>#NUM!</v>
      </c>
      <c r="CU23" s="43" t="str">
        <f t="shared" si="192"/>
        <v/>
      </c>
      <c r="CV23" s="105" t="str">
        <f t="shared" si="156"/>
        <v/>
      </c>
      <c r="CW23" s="45" t="e">
        <f t="shared" si="193"/>
        <v>#NUM!</v>
      </c>
      <c r="CX23" s="41" t="str">
        <f t="shared" si="157"/>
        <v/>
      </c>
      <c r="CY23" s="205">
        <f t="shared" si="194"/>
        <v>118</v>
      </c>
      <c r="CZ23" s="206" t="e">
        <f t="shared" si="158"/>
        <v>#VALUE!</v>
      </c>
      <c r="DA23" s="206" t="e">
        <f t="shared" si="159"/>
        <v>#NUM!</v>
      </c>
      <c r="DB23" s="144" t="e">
        <f t="shared" si="160"/>
        <v>#NUM!</v>
      </c>
      <c r="DC23" s="271" t="str">
        <f t="shared" si="195"/>
        <v/>
      </c>
      <c r="DD23" s="272" t="str">
        <f t="shared" si="196"/>
        <v/>
      </c>
      <c r="DE23" s="273" t="e">
        <f t="shared" si="230"/>
        <v>#NUM!</v>
      </c>
      <c r="DF23" s="274" t="str">
        <f t="shared" si="197"/>
        <v/>
      </c>
      <c r="DG23" s="205">
        <f t="shared" si="198"/>
        <v>119</v>
      </c>
      <c r="DH23" s="206" t="e">
        <f t="shared" si="161"/>
        <v>#VALUE!</v>
      </c>
      <c r="DI23" s="206" t="e">
        <f t="shared" si="199"/>
        <v>#NUM!</v>
      </c>
      <c r="DJ23" s="144" t="e">
        <f t="shared" si="162"/>
        <v>#NUM!</v>
      </c>
      <c r="DK23" s="43" t="str">
        <f t="shared" si="163"/>
        <v/>
      </c>
      <c r="DL23" s="105" t="str">
        <f t="shared" si="200"/>
        <v/>
      </c>
      <c r="DM23" s="45" t="e">
        <f t="shared" si="201"/>
        <v>#NUM!</v>
      </c>
      <c r="DN23" s="41" t="str">
        <f t="shared" si="164"/>
        <v/>
      </c>
      <c r="DO23" s="205">
        <f t="shared" si="202"/>
        <v>120</v>
      </c>
      <c r="DP23" s="206" t="e">
        <f t="shared" si="84"/>
        <v>#VALUE!</v>
      </c>
      <c r="DQ23" s="206" t="e">
        <f t="shared" si="85"/>
        <v>#NUM!</v>
      </c>
      <c r="DR23" s="144" t="e">
        <f t="shared" si="165"/>
        <v>#NUM!</v>
      </c>
      <c r="DS23" s="43" t="str">
        <f t="shared" si="203"/>
        <v/>
      </c>
      <c r="DT23" s="105" t="str">
        <f t="shared" si="166"/>
        <v/>
      </c>
      <c r="DU23" s="45" t="e">
        <f t="shared" si="233"/>
        <v>#NUM!</v>
      </c>
      <c r="DV23" s="41" t="str">
        <f t="shared" si="231"/>
        <v/>
      </c>
      <c r="DW23" s="205">
        <f t="shared" si="204"/>
        <v>121</v>
      </c>
      <c r="DX23" s="206" t="e">
        <f t="shared" si="167"/>
        <v>#VALUE!</v>
      </c>
      <c r="DY23" s="206" t="e">
        <f t="shared" si="168"/>
        <v>#NUM!</v>
      </c>
      <c r="DZ23" s="144" t="e">
        <f t="shared" si="169"/>
        <v>#NUM!</v>
      </c>
      <c r="EA23" s="43" t="str">
        <f t="shared" si="205"/>
        <v/>
      </c>
      <c r="EB23" s="105" t="str">
        <f t="shared" si="206"/>
        <v/>
      </c>
      <c r="EC23" s="45" t="e">
        <f t="shared" si="207"/>
        <v>#NUM!</v>
      </c>
      <c r="ED23" s="41" t="str">
        <f t="shared" si="208"/>
        <v/>
      </c>
      <c r="EE23" s="205">
        <f t="shared" si="209"/>
        <v>122</v>
      </c>
      <c r="EF23" s="206" t="e">
        <f t="shared" si="210"/>
        <v>#VALUE!</v>
      </c>
      <c r="EG23" s="206" t="e">
        <f t="shared" si="211"/>
        <v>#NUM!</v>
      </c>
      <c r="EH23" s="144" t="e">
        <f t="shared" si="212"/>
        <v>#NUM!</v>
      </c>
      <c r="EI23" s="43" t="str">
        <f t="shared" si="172"/>
        <v/>
      </c>
      <c r="EJ23" s="105" t="str">
        <f t="shared" si="213"/>
        <v/>
      </c>
      <c r="EK23" s="45" t="e">
        <f t="shared" si="173"/>
        <v>#NUM!</v>
      </c>
      <c r="EL23" s="41" t="str">
        <f t="shared" si="174"/>
        <v/>
      </c>
      <c r="EM23" s="205">
        <f t="shared" si="214"/>
        <v>123</v>
      </c>
      <c r="EN23" s="206" t="e">
        <f t="shared" si="215"/>
        <v>#VALUE!</v>
      </c>
      <c r="EO23" s="206" t="e">
        <f t="shared" si="175"/>
        <v>#NUM!</v>
      </c>
      <c r="EP23" s="144" t="e">
        <f t="shared" si="216"/>
        <v>#NUM!</v>
      </c>
      <c r="EQ23" s="136" t="str">
        <f t="shared" si="176"/>
        <v/>
      </c>
      <c r="ER23" s="105" t="str">
        <f t="shared" si="217"/>
        <v/>
      </c>
      <c r="ES23" s="294" t="e">
        <f t="shared" si="177"/>
        <v>#NUM!</v>
      </c>
      <c r="ET23" s="134" t="str">
        <f t="shared" si="178"/>
        <v/>
      </c>
      <c r="EU23" s="205">
        <f t="shared" si="218"/>
        <v>124</v>
      </c>
      <c r="EV23" s="206" t="e">
        <f t="shared" si="219"/>
        <v>#VALUE!</v>
      </c>
      <c r="EW23" s="206" t="e">
        <f t="shared" si="179"/>
        <v>#NUM!</v>
      </c>
      <c r="EX23" s="144" t="e">
        <f t="shared" si="220"/>
        <v>#NUM!</v>
      </c>
      <c r="EY23" s="136" t="str">
        <f t="shared" si="180"/>
        <v/>
      </c>
      <c r="EZ23" s="105" t="str">
        <f t="shared" si="221"/>
        <v/>
      </c>
      <c r="FA23" s="294" t="e">
        <f t="shared" si="181"/>
        <v>#NUM!</v>
      </c>
      <c r="FB23" s="134" t="str">
        <f t="shared" si="182"/>
        <v/>
      </c>
      <c r="FC23" s="205">
        <f t="shared" si="222"/>
        <v>125</v>
      </c>
      <c r="FD23" s="206" t="e">
        <f t="shared" si="223"/>
        <v>#VALUE!</v>
      </c>
      <c r="FE23" s="206" t="e">
        <f t="shared" si="224"/>
        <v>#NUM!</v>
      </c>
      <c r="FF23" s="144" t="e">
        <f t="shared" si="225"/>
        <v>#NUM!</v>
      </c>
      <c r="FG23" s="57" t="str">
        <f t="shared" si="232"/>
        <v/>
      </c>
      <c r="FH23" s="58" t="str">
        <f t="shared" si="226"/>
        <v/>
      </c>
      <c r="FI23" s="59" t="e">
        <f t="shared" si="227"/>
        <v>#NUM!</v>
      </c>
      <c r="FJ23" s="60" t="str">
        <f t="shared" si="228"/>
        <v/>
      </c>
    </row>
    <row r="24" spans="1:166" ht="24" customHeight="1" thickBot="1" x14ac:dyDescent="0.2">
      <c r="A24" s="193"/>
      <c r="B24" s="193"/>
      <c r="C24" s="194">
        <v>20</v>
      </c>
      <c r="D24" s="53"/>
      <c r="E24" s="37"/>
      <c r="F24" s="38"/>
      <c r="G24" s="285"/>
      <c r="H24" s="54"/>
      <c r="I24" s="54"/>
      <c r="J24" s="55" t="str">
        <f t="shared" si="229"/>
        <v/>
      </c>
      <c r="K24" s="139">
        <f t="shared" si="239"/>
        <v>0</v>
      </c>
      <c r="L24" s="56"/>
      <c r="M24" s="56">
        <f t="shared" si="184"/>
        <v>0</v>
      </c>
      <c r="N24" s="55" t="str">
        <f>IF(ISERROR(LOOKUP(L24,償却率!$A$2:$A$50,償却率!$B$2:$B$50)),"",(LOOKUP(L24,償却率!$A$2:$A$50,償却率!$B$2:$B$50)))</f>
        <v/>
      </c>
      <c r="O24" s="55" t="str">
        <f>IF(ISERROR(IF(J24="定額",LOOKUP(M24,新償却率!$A$2:$A$50,新償却率!$B$2:$B$50),LOOKUP(M24,償却率!$A$2:$A$50,償却率!$B$2:$B$50))),"",(IF(J24="定額",LOOKUP(M24,新償却率!$A$2:$A$50,新償却率!$B$2:$B$50),LOOKUP(M24,償却率!$A$2:$A$50,償却率!$B$2:$B$50))))</f>
        <v/>
      </c>
      <c r="P24" s="115">
        <f t="shared" si="89"/>
        <v>-1</v>
      </c>
      <c r="Q24" s="115">
        <f t="shared" si="90"/>
        <v>-1</v>
      </c>
      <c r="R24" s="115">
        <f t="shared" si="91"/>
        <v>0</v>
      </c>
      <c r="S24" s="56"/>
      <c r="T24" s="195">
        <f t="shared" si="92"/>
        <v>1900</v>
      </c>
      <c r="U24" s="195">
        <f t="shared" si="93"/>
        <v>1</v>
      </c>
      <c r="V24" s="195">
        <f t="shared" si="94"/>
        <v>0</v>
      </c>
      <c r="W24" s="196" t="e">
        <f t="shared" si="95"/>
        <v>#NUM!</v>
      </c>
      <c r="X24" s="197" t="e">
        <f t="shared" si="96"/>
        <v>#NUM!</v>
      </c>
      <c r="Y24" s="197" t="e">
        <f t="shared" si="97"/>
        <v>#VALUE!</v>
      </c>
      <c r="Z24" s="198">
        <f t="shared" si="98"/>
        <v>107</v>
      </c>
      <c r="AA24" s="198">
        <f t="shared" si="99"/>
        <v>11</v>
      </c>
      <c r="AB24" s="198">
        <f t="shared" si="100"/>
        <v>366</v>
      </c>
      <c r="AC24" s="199" t="e">
        <f t="shared" si="101"/>
        <v>#NUM!</v>
      </c>
      <c r="AD24" s="106" t="e">
        <f>I24-AC24</f>
        <v>#NUM!</v>
      </c>
      <c r="AE24" s="200">
        <f t="shared" si="185"/>
        <v>109</v>
      </c>
      <c r="AF24" s="201" t="e">
        <f t="shared" si="103"/>
        <v>#VALUE!</v>
      </c>
      <c r="AG24" s="201" t="e">
        <f t="shared" si="104"/>
        <v>#NUM!</v>
      </c>
      <c r="AH24" s="142" t="e">
        <f t="shared" si="105"/>
        <v>#NUM!</v>
      </c>
      <c r="AI24" s="207" t="e">
        <f t="shared" si="106"/>
        <v>#NUM!</v>
      </c>
      <c r="AJ24" s="50" t="e">
        <f t="shared" si="107"/>
        <v>#NUM!</v>
      </c>
      <c r="AK24" s="51" t="e">
        <f t="shared" si="108"/>
        <v>#NUM!</v>
      </c>
      <c r="AL24" s="49" t="e">
        <f t="shared" si="109"/>
        <v>#NUM!</v>
      </c>
      <c r="AM24" s="203">
        <f t="shared" si="21"/>
        <v>110</v>
      </c>
      <c r="AN24" s="204" t="e">
        <f t="shared" si="235"/>
        <v>#VALUE!</v>
      </c>
      <c r="AO24" s="201" t="e">
        <f t="shared" si="111"/>
        <v>#NUM!</v>
      </c>
      <c r="AP24" s="142" t="e">
        <f t="shared" si="112"/>
        <v>#NUM!</v>
      </c>
      <c r="AQ24" s="207" t="str">
        <f t="shared" si="186"/>
        <v/>
      </c>
      <c r="AR24" s="50" t="str">
        <f t="shared" si="113"/>
        <v/>
      </c>
      <c r="AS24" s="51" t="e">
        <f t="shared" si="114"/>
        <v>#NUM!</v>
      </c>
      <c r="AT24" s="52" t="str">
        <f t="shared" si="115"/>
        <v/>
      </c>
      <c r="AU24" s="203">
        <f t="shared" si="28"/>
        <v>111</v>
      </c>
      <c r="AV24" s="201" t="e">
        <f t="shared" si="236"/>
        <v>#VALUE!</v>
      </c>
      <c r="AW24" s="201" t="e">
        <f t="shared" si="117"/>
        <v>#NUM!</v>
      </c>
      <c r="AX24" s="142" t="e">
        <f t="shared" si="118"/>
        <v>#NUM!</v>
      </c>
      <c r="AY24" s="46" t="str">
        <f t="shared" si="119"/>
        <v/>
      </c>
      <c r="AZ24" s="47" t="str">
        <f t="shared" si="187"/>
        <v/>
      </c>
      <c r="BA24" s="48" t="e">
        <f t="shared" si="120"/>
        <v>#NUM!</v>
      </c>
      <c r="BB24" s="49" t="str">
        <f t="shared" si="237"/>
        <v/>
      </c>
      <c r="BC24" s="205">
        <f t="shared" si="35"/>
        <v>112</v>
      </c>
      <c r="BD24" s="206" t="e">
        <f t="shared" si="122"/>
        <v>#VALUE!</v>
      </c>
      <c r="BE24" s="206" t="e">
        <f t="shared" si="123"/>
        <v>#NUM!</v>
      </c>
      <c r="BF24" s="144" t="e">
        <f t="shared" si="124"/>
        <v>#NUM!</v>
      </c>
      <c r="BG24" s="46" t="str">
        <f t="shared" si="125"/>
        <v/>
      </c>
      <c r="BH24" s="47" t="str">
        <f t="shared" si="126"/>
        <v/>
      </c>
      <c r="BI24" s="48" t="e">
        <f t="shared" si="127"/>
        <v>#NUM!</v>
      </c>
      <c r="BJ24" s="49" t="str">
        <f t="shared" si="238"/>
        <v/>
      </c>
      <c r="BK24" s="205">
        <f t="shared" si="43"/>
        <v>113</v>
      </c>
      <c r="BL24" s="206" t="e">
        <f t="shared" si="129"/>
        <v>#VALUE!</v>
      </c>
      <c r="BM24" s="206" t="e">
        <f t="shared" si="130"/>
        <v>#NUM!</v>
      </c>
      <c r="BN24" s="144" t="e">
        <f t="shared" si="131"/>
        <v>#NUM!</v>
      </c>
      <c r="BO24" s="46" t="str">
        <f t="shared" si="132"/>
        <v/>
      </c>
      <c r="BP24" s="47" t="str">
        <f t="shared" si="133"/>
        <v/>
      </c>
      <c r="BQ24" s="48" t="e">
        <f t="shared" si="188"/>
        <v>#NUM!</v>
      </c>
      <c r="BR24" s="49" t="str">
        <f t="shared" si="134"/>
        <v/>
      </c>
      <c r="BS24" s="205">
        <f t="shared" si="51"/>
        <v>114</v>
      </c>
      <c r="BT24" s="206" t="e">
        <f t="shared" si="135"/>
        <v>#VALUE!</v>
      </c>
      <c r="BU24" s="206" t="e">
        <f t="shared" si="136"/>
        <v>#NUM!</v>
      </c>
      <c r="BV24" s="144" t="e">
        <f t="shared" si="137"/>
        <v>#NUM!</v>
      </c>
      <c r="BW24" s="46" t="str">
        <f t="shared" si="138"/>
        <v/>
      </c>
      <c r="BX24" s="106" t="str">
        <f t="shared" si="139"/>
        <v/>
      </c>
      <c r="BY24" s="48" t="e">
        <f t="shared" si="189"/>
        <v>#NUM!</v>
      </c>
      <c r="BZ24" s="49" t="str">
        <f t="shared" si="140"/>
        <v/>
      </c>
      <c r="CA24" s="205">
        <f t="shared" si="58"/>
        <v>115</v>
      </c>
      <c r="CB24" s="206" t="e">
        <f t="shared" si="141"/>
        <v>#VALUE!</v>
      </c>
      <c r="CC24" s="206" t="e">
        <f t="shared" si="142"/>
        <v>#NUM!</v>
      </c>
      <c r="CD24" s="144" t="e">
        <f t="shared" si="143"/>
        <v>#NUM!</v>
      </c>
      <c r="CE24" s="46" t="str">
        <f t="shared" si="144"/>
        <v/>
      </c>
      <c r="CF24" s="106" t="str">
        <f t="shared" si="145"/>
        <v/>
      </c>
      <c r="CG24" s="48" t="e">
        <f t="shared" si="234"/>
        <v>#NUM!</v>
      </c>
      <c r="CH24" s="49" t="str">
        <f t="shared" si="146"/>
        <v/>
      </c>
      <c r="CI24" s="205">
        <f t="shared" si="65"/>
        <v>116</v>
      </c>
      <c r="CJ24" s="206" t="e">
        <f t="shared" si="147"/>
        <v>#VALUE!</v>
      </c>
      <c r="CK24" s="206" t="e">
        <f t="shared" si="148"/>
        <v>#NUM!</v>
      </c>
      <c r="CL24" s="144" t="e">
        <f t="shared" si="149"/>
        <v>#NUM!</v>
      </c>
      <c r="CM24" s="46" t="str">
        <f t="shared" si="190"/>
        <v/>
      </c>
      <c r="CN24" s="106" t="str">
        <f t="shared" si="150"/>
        <v/>
      </c>
      <c r="CO24" s="48" t="e">
        <f t="shared" si="191"/>
        <v>#NUM!</v>
      </c>
      <c r="CP24" s="49" t="str">
        <f t="shared" si="151"/>
        <v/>
      </c>
      <c r="CQ24" s="205">
        <f t="shared" si="152"/>
        <v>117</v>
      </c>
      <c r="CR24" s="206" t="e">
        <f t="shared" si="153"/>
        <v>#VALUE!</v>
      </c>
      <c r="CS24" s="206" t="e">
        <f t="shared" si="154"/>
        <v>#NUM!</v>
      </c>
      <c r="CT24" s="144" t="e">
        <f t="shared" si="155"/>
        <v>#NUM!</v>
      </c>
      <c r="CU24" s="46" t="str">
        <f t="shared" si="192"/>
        <v/>
      </c>
      <c r="CV24" s="106" t="str">
        <f t="shared" si="156"/>
        <v/>
      </c>
      <c r="CW24" s="48" t="e">
        <f t="shared" si="193"/>
        <v>#NUM!</v>
      </c>
      <c r="CX24" s="49" t="str">
        <f t="shared" si="157"/>
        <v/>
      </c>
      <c r="CY24" s="205">
        <f t="shared" si="194"/>
        <v>118</v>
      </c>
      <c r="CZ24" s="206" t="e">
        <f t="shared" si="158"/>
        <v>#VALUE!</v>
      </c>
      <c r="DA24" s="206" t="e">
        <f t="shared" si="159"/>
        <v>#NUM!</v>
      </c>
      <c r="DB24" s="144" t="e">
        <f t="shared" si="160"/>
        <v>#NUM!</v>
      </c>
      <c r="DC24" s="275" t="str">
        <f t="shared" si="195"/>
        <v/>
      </c>
      <c r="DD24" s="276" t="str">
        <f t="shared" si="196"/>
        <v/>
      </c>
      <c r="DE24" s="277" t="e">
        <f t="shared" si="230"/>
        <v>#NUM!</v>
      </c>
      <c r="DF24" s="278" t="str">
        <f t="shared" si="197"/>
        <v/>
      </c>
      <c r="DG24" s="205">
        <f t="shared" si="198"/>
        <v>119</v>
      </c>
      <c r="DH24" s="206" t="e">
        <f t="shared" si="161"/>
        <v>#VALUE!</v>
      </c>
      <c r="DI24" s="206" t="e">
        <f t="shared" si="199"/>
        <v>#NUM!</v>
      </c>
      <c r="DJ24" s="144" t="e">
        <f t="shared" si="162"/>
        <v>#NUM!</v>
      </c>
      <c r="DK24" s="43" t="str">
        <f t="shared" si="163"/>
        <v/>
      </c>
      <c r="DL24" s="105" t="str">
        <f t="shared" si="200"/>
        <v/>
      </c>
      <c r="DM24" s="45" t="e">
        <f t="shared" si="201"/>
        <v>#NUM!</v>
      </c>
      <c r="DN24" s="41" t="str">
        <f t="shared" si="164"/>
        <v/>
      </c>
      <c r="DO24" s="205">
        <f t="shared" si="202"/>
        <v>120</v>
      </c>
      <c r="DP24" s="206" t="e">
        <f t="shared" si="84"/>
        <v>#VALUE!</v>
      </c>
      <c r="DQ24" s="206" t="e">
        <f t="shared" si="85"/>
        <v>#NUM!</v>
      </c>
      <c r="DR24" s="144" t="e">
        <f t="shared" si="165"/>
        <v>#NUM!</v>
      </c>
      <c r="DS24" s="43" t="str">
        <f t="shared" si="203"/>
        <v/>
      </c>
      <c r="DT24" s="105" t="str">
        <f t="shared" si="166"/>
        <v/>
      </c>
      <c r="DU24" s="45" t="e">
        <f t="shared" si="233"/>
        <v>#NUM!</v>
      </c>
      <c r="DV24" s="41" t="str">
        <f t="shared" si="231"/>
        <v/>
      </c>
      <c r="DW24" s="205">
        <f t="shared" si="204"/>
        <v>121</v>
      </c>
      <c r="DX24" s="206" t="e">
        <f t="shared" si="167"/>
        <v>#VALUE!</v>
      </c>
      <c r="DY24" s="206" t="e">
        <f t="shared" si="168"/>
        <v>#NUM!</v>
      </c>
      <c r="DZ24" s="144" t="e">
        <f t="shared" si="169"/>
        <v>#NUM!</v>
      </c>
      <c r="EA24" s="43" t="str">
        <f t="shared" si="205"/>
        <v/>
      </c>
      <c r="EB24" s="105" t="str">
        <f t="shared" si="206"/>
        <v/>
      </c>
      <c r="EC24" s="45" t="e">
        <f t="shared" si="207"/>
        <v>#NUM!</v>
      </c>
      <c r="ED24" s="41" t="str">
        <f t="shared" si="208"/>
        <v/>
      </c>
      <c r="EE24" s="205">
        <f t="shared" si="209"/>
        <v>122</v>
      </c>
      <c r="EF24" s="206" t="e">
        <f t="shared" si="210"/>
        <v>#VALUE!</v>
      </c>
      <c r="EG24" s="206" t="e">
        <f t="shared" si="211"/>
        <v>#NUM!</v>
      </c>
      <c r="EH24" s="144" t="e">
        <f t="shared" si="212"/>
        <v>#NUM!</v>
      </c>
      <c r="EI24" s="43" t="str">
        <f t="shared" si="172"/>
        <v/>
      </c>
      <c r="EJ24" s="105" t="str">
        <f t="shared" si="213"/>
        <v/>
      </c>
      <c r="EK24" s="45" t="e">
        <f t="shared" si="173"/>
        <v>#NUM!</v>
      </c>
      <c r="EL24" s="41" t="str">
        <f t="shared" si="174"/>
        <v/>
      </c>
      <c r="EM24" s="205">
        <f t="shared" si="214"/>
        <v>123</v>
      </c>
      <c r="EN24" s="206" t="e">
        <f t="shared" si="215"/>
        <v>#VALUE!</v>
      </c>
      <c r="EO24" s="206" t="e">
        <f t="shared" si="175"/>
        <v>#NUM!</v>
      </c>
      <c r="EP24" s="144" t="e">
        <f t="shared" si="216"/>
        <v>#NUM!</v>
      </c>
      <c r="EQ24" s="136" t="str">
        <f t="shared" si="176"/>
        <v/>
      </c>
      <c r="ER24" s="105" t="str">
        <f t="shared" si="217"/>
        <v/>
      </c>
      <c r="ES24" s="294" t="e">
        <f t="shared" si="177"/>
        <v>#NUM!</v>
      </c>
      <c r="ET24" s="134" t="str">
        <f t="shared" si="178"/>
        <v/>
      </c>
      <c r="EU24" s="205">
        <f t="shared" si="218"/>
        <v>124</v>
      </c>
      <c r="EV24" s="206" t="e">
        <f t="shared" si="219"/>
        <v>#VALUE!</v>
      </c>
      <c r="EW24" s="206" t="e">
        <f t="shared" si="179"/>
        <v>#NUM!</v>
      </c>
      <c r="EX24" s="144" t="e">
        <f t="shared" si="220"/>
        <v>#NUM!</v>
      </c>
      <c r="EY24" s="136" t="str">
        <f t="shared" si="180"/>
        <v/>
      </c>
      <c r="EZ24" s="105" t="str">
        <f t="shared" si="221"/>
        <v/>
      </c>
      <c r="FA24" s="294" t="e">
        <f t="shared" si="181"/>
        <v>#NUM!</v>
      </c>
      <c r="FB24" s="134" t="str">
        <f t="shared" si="182"/>
        <v/>
      </c>
      <c r="FC24" s="205">
        <f t="shared" si="222"/>
        <v>125</v>
      </c>
      <c r="FD24" s="206" t="e">
        <f t="shared" si="223"/>
        <v>#VALUE!</v>
      </c>
      <c r="FE24" s="206" t="e">
        <f t="shared" si="224"/>
        <v>#NUM!</v>
      </c>
      <c r="FF24" s="144" t="e">
        <f t="shared" si="225"/>
        <v>#NUM!</v>
      </c>
      <c r="FG24" s="57" t="str">
        <f t="shared" si="232"/>
        <v/>
      </c>
      <c r="FH24" s="58" t="str">
        <f t="shared" si="226"/>
        <v/>
      </c>
      <c r="FI24" s="59" t="e">
        <f t="shared" si="227"/>
        <v>#NUM!</v>
      </c>
      <c r="FJ24" s="60" t="str">
        <f t="shared" si="228"/>
        <v/>
      </c>
    </row>
    <row r="25" spans="1:166" ht="24" customHeight="1" thickTop="1" thickBot="1" x14ac:dyDescent="0.2">
      <c r="D25" s="380" t="s">
        <v>125</v>
      </c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2"/>
      <c r="T25" s="208"/>
      <c r="U25" s="209"/>
      <c r="V25" s="210"/>
      <c r="W25" s="209"/>
      <c r="X25" s="211"/>
      <c r="Y25" s="211"/>
      <c r="Z25" s="211"/>
      <c r="AA25" s="211"/>
      <c r="AB25" s="211"/>
      <c r="AC25" s="211"/>
      <c r="AD25" s="212"/>
      <c r="AE25" s="213"/>
      <c r="AF25" s="214"/>
      <c r="AG25" s="214"/>
      <c r="AH25" s="214"/>
      <c r="AI25" s="215"/>
      <c r="AJ25" s="383" t="e">
        <f>SUM(AJ5:AJ24)</f>
        <v>#NUM!</v>
      </c>
      <c r="AK25" s="384"/>
      <c r="AL25" s="385"/>
      <c r="AM25" s="216"/>
      <c r="AN25" s="214"/>
      <c r="AO25" s="214"/>
      <c r="AP25" s="214"/>
      <c r="AQ25" s="215"/>
      <c r="AR25" s="383">
        <f>SUM(AR5:AR24)</f>
        <v>0</v>
      </c>
      <c r="AS25" s="384"/>
      <c r="AT25" s="385"/>
      <c r="AU25" s="217"/>
      <c r="AV25" s="214"/>
      <c r="AW25" s="214"/>
      <c r="AX25" s="214"/>
      <c r="AY25" s="215"/>
      <c r="AZ25" s="383">
        <f>SUM(AZ5:AZ24)</f>
        <v>0</v>
      </c>
      <c r="BA25" s="384"/>
      <c r="BB25" s="385"/>
      <c r="BC25" s="217"/>
      <c r="BD25" s="214"/>
      <c r="BE25" s="214"/>
      <c r="BF25" s="214"/>
      <c r="BG25" s="215"/>
      <c r="BH25" s="383">
        <f>SUM(BH5:BH24)</f>
        <v>0</v>
      </c>
      <c r="BI25" s="384"/>
      <c r="BJ25" s="385"/>
      <c r="BK25" s="217"/>
      <c r="BL25" s="214"/>
      <c r="BM25" s="218"/>
      <c r="BN25" s="219"/>
      <c r="BO25" s="377">
        <f>SUM(BP5:BP24)</f>
        <v>0</v>
      </c>
      <c r="BP25" s="378"/>
      <c r="BQ25" s="378"/>
      <c r="BR25" s="379"/>
      <c r="BS25" s="220"/>
      <c r="BT25" s="221"/>
      <c r="BU25" s="221"/>
      <c r="BV25" s="222"/>
      <c r="BW25" s="373" t="str">
        <f>IF((SUM(BX5:BX24))&lt;=0,"",SUM(BX5:BX24))</f>
        <v/>
      </c>
      <c r="BX25" s="374"/>
      <c r="BY25" s="374"/>
      <c r="BZ25" s="375"/>
      <c r="CA25" s="220"/>
      <c r="CB25" s="221"/>
      <c r="CC25" s="221"/>
      <c r="CD25" s="222"/>
      <c r="CE25" s="373" t="str">
        <f>IF((SUM(CF6:CF24))&lt;=0,"",SUM(CF6:CF24))</f>
        <v/>
      </c>
      <c r="CF25" s="374"/>
      <c r="CG25" s="374"/>
      <c r="CH25" s="375"/>
      <c r="CI25" s="220"/>
      <c r="CJ25" s="221"/>
      <c r="CK25" s="221"/>
      <c r="CL25" s="222"/>
      <c r="CM25" s="373" t="str">
        <f>IF((SUM(CN6:CN24))&lt;=0,"",SUM(CN6:CN24))</f>
        <v/>
      </c>
      <c r="CN25" s="374"/>
      <c r="CO25" s="374"/>
      <c r="CP25" s="375"/>
      <c r="CQ25" s="220"/>
      <c r="CR25" s="221"/>
      <c r="CS25" s="221"/>
      <c r="CT25" s="222"/>
      <c r="CU25" s="373" t="str">
        <f>IF((SUM(CV6:CV24))&lt;=0,"",SUM(CV6:CV24))</f>
        <v/>
      </c>
      <c r="CV25" s="374"/>
      <c r="CW25" s="374"/>
      <c r="CX25" s="375"/>
      <c r="CY25" s="220"/>
      <c r="CZ25" s="221"/>
      <c r="DA25" s="221"/>
      <c r="DB25" s="222"/>
      <c r="DC25" s="370" t="str">
        <f>IF((SUM(DD6:DD24))&lt;=0,"",SUM(DD6:DD24))</f>
        <v/>
      </c>
      <c r="DD25" s="371"/>
      <c r="DE25" s="371"/>
      <c r="DF25" s="372"/>
      <c r="DG25" s="220"/>
      <c r="DH25" s="221"/>
      <c r="DI25" s="221"/>
      <c r="DJ25" s="222"/>
      <c r="DK25" s="370" t="str">
        <f>IF((SUM(DL6:DL24))&lt;=0,"",SUM(DL6:DL24))</f>
        <v/>
      </c>
      <c r="DL25" s="371"/>
      <c r="DM25" s="371"/>
      <c r="DN25" s="372"/>
      <c r="DO25" s="220"/>
      <c r="DP25" s="221"/>
      <c r="DQ25" s="221"/>
      <c r="DR25" s="222"/>
      <c r="DS25" s="370" t="str">
        <f>IF((SUM(DT6:DT24))&lt;=0,"",SUM(DT6:DT24))</f>
        <v/>
      </c>
      <c r="DT25" s="371"/>
      <c r="DU25" s="371"/>
      <c r="DV25" s="372"/>
      <c r="DW25" s="220"/>
      <c r="DX25" s="221"/>
      <c r="DY25" s="221"/>
      <c r="DZ25" s="222"/>
      <c r="EA25" s="370" t="str">
        <f>IF((SUM(EB6:EB24))&lt;=0,"",SUM(EB6:EB24))</f>
        <v/>
      </c>
      <c r="EB25" s="371"/>
      <c r="EC25" s="371"/>
      <c r="ED25" s="372"/>
      <c r="EE25" s="220"/>
      <c r="EF25" s="221"/>
      <c r="EG25" s="221"/>
      <c r="EH25" s="222"/>
      <c r="EI25" s="370" t="str">
        <f>IF((SUM(EJ6:EJ24))&lt;=0,"",SUM(EJ6:EJ24))</f>
        <v/>
      </c>
      <c r="EJ25" s="371"/>
      <c r="EK25" s="371"/>
      <c r="EL25" s="372"/>
      <c r="EM25" s="220"/>
      <c r="EN25" s="221"/>
      <c r="EO25" s="221"/>
      <c r="EP25" s="222"/>
      <c r="EQ25" s="373" t="str">
        <f>IF((SUM(ER6:ER24))&lt;=0,"",SUM(ER6:ER24))</f>
        <v/>
      </c>
      <c r="ER25" s="374"/>
      <c r="ES25" s="374"/>
      <c r="ET25" s="375"/>
      <c r="EU25" s="220"/>
      <c r="EV25" s="221"/>
      <c r="EW25" s="221"/>
      <c r="EX25" s="222"/>
      <c r="EY25" s="373" t="str">
        <f>IF((SUM(EZ6:EZ24))&lt;=0,"",SUM(EZ6:EZ24))</f>
        <v/>
      </c>
      <c r="EZ25" s="374"/>
      <c r="FA25" s="374"/>
      <c r="FB25" s="375"/>
      <c r="FC25" s="220"/>
      <c r="FD25" s="221"/>
      <c r="FE25" s="221"/>
      <c r="FF25" s="222"/>
      <c r="FG25" s="386" t="str">
        <f>IF((SUM(FH6:FH24))&lt;=0,"",SUM(FH6:FH24))</f>
        <v/>
      </c>
      <c r="FH25" s="387"/>
      <c r="FI25" s="387"/>
      <c r="FJ25" s="388"/>
    </row>
    <row r="26" spans="1:166" ht="24" customHeight="1" thickTop="1" x14ac:dyDescent="0.15">
      <c r="G26" s="142"/>
      <c r="J26" s="142"/>
      <c r="L26" s="142"/>
      <c r="M26" s="142"/>
      <c r="N26" s="142"/>
      <c r="O26" s="142"/>
      <c r="P26" s="224"/>
      <c r="Q26" s="224"/>
      <c r="R26" s="224"/>
      <c r="Z26" s="142"/>
      <c r="AA26" s="142"/>
      <c r="AB26" s="142"/>
      <c r="AC26" s="142"/>
      <c r="AD26" s="142"/>
      <c r="CQ26" s="226"/>
      <c r="CR26" s="226"/>
      <c r="CS26" s="226"/>
      <c r="CT26" s="226"/>
    </row>
    <row r="27" spans="1:166" ht="24" customHeight="1" x14ac:dyDescent="0.15">
      <c r="D27" s="142" t="s">
        <v>126</v>
      </c>
      <c r="G27" s="142"/>
      <c r="J27" s="142"/>
      <c r="L27" s="142"/>
      <c r="M27" s="142"/>
      <c r="N27" s="142"/>
      <c r="O27" s="142"/>
      <c r="P27" s="224"/>
      <c r="Q27" s="224"/>
      <c r="R27" s="224"/>
      <c r="Z27" s="142"/>
      <c r="AA27" s="142"/>
      <c r="AB27" s="142"/>
      <c r="AC27" s="142"/>
      <c r="AD27" s="142"/>
      <c r="BO27" s="142" t="s">
        <v>127</v>
      </c>
      <c r="BP27" s="224"/>
      <c r="BQ27" s="224"/>
      <c r="BR27" s="224"/>
      <c r="BT27" s="223"/>
      <c r="BU27" s="223"/>
      <c r="BV27" s="225"/>
      <c r="BW27" s="223"/>
      <c r="BX27" s="225"/>
      <c r="CQ27" s="226"/>
      <c r="CR27" s="226"/>
      <c r="CS27" s="226"/>
      <c r="CT27" s="226"/>
    </row>
    <row r="28" spans="1:166" ht="24" customHeight="1" x14ac:dyDescent="0.15">
      <c r="D28" s="227" t="s">
        <v>487</v>
      </c>
      <c r="G28" s="142"/>
      <c r="J28" s="142"/>
      <c r="L28" s="142"/>
      <c r="M28" s="142"/>
      <c r="N28" s="142"/>
      <c r="O28" s="142"/>
      <c r="P28" s="224"/>
      <c r="Q28" s="224"/>
      <c r="R28" s="224"/>
      <c r="Z28" s="142"/>
      <c r="AA28" s="142"/>
      <c r="AB28" s="142"/>
      <c r="AC28" s="142"/>
      <c r="AD28" s="142"/>
      <c r="BO28" s="142" t="s">
        <v>128</v>
      </c>
      <c r="BT28" s="223"/>
      <c r="BU28" s="223"/>
      <c r="CK28" s="224"/>
      <c r="CL28" s="224"/>
      <c r="CQ28" s="226"/>
      <c r="CR28" s="226"/>
      <c r="CS28" s="226"/>
      <c r="CT28" s="226"/>
    </row>
    <row r="29" spans="1:166" ht="24" customHeight="1" x14ac:dyDescent="0.15">
      <c r="D29" s="227" t="s">
        <v>488</v>
      </c>
      <c r="G29" s="142"/>
      <c r="J29" s="142"/>
      <c r="L29" s="142"/>
      <c r="M29" s="142"/>
      <c r="N29" s="142"/>
      <c r="O29" s="142"/>
      <c r="P29" s="224"/>
      <c r="Q29" s="224"/>
      <c r="R29" s="224"/>
      <c r="Z29" s="142"/>
      <c r="AA29" s="142"/>
      <c r="AB29" s="142"/>
      <c r="AC29" s="142"/>
      <c r="AD29" s="142"/>
      <c r="BO29" s="142" t="s">
        <v>129</v>
      </c>
      <c r="BT29" s="223"/>
      <c r="BU29" s="223"/>
      <c r="CK29" s="224"/>
      <c r="CL29" s="224"/>
      <c r="CQ29" s="226"/>
      <c r="CR29" s="226"/>
      <c r="CS29" s="226"/>
      <c r="CT29" s="226"/>
    </row>
    <row r="30" spans="1:166" ht="24.75" customHeight="1" x14ac:dyDescent="0.15">
      <c r="D30" s="227" t="s">
        <v>481</v>
      </c>
      <c r="G30" s="142"/>
      <c r="J30" s="142"/>
      <c r="L30" s="142"/>
      <c r="M30" s="142"/>
      <c r="N30" s="142"/>
      <c r="O30" s="142"/>
      <c r="P30" s="224"/>
      <c r="Q30" s="224"/>
      <c r="R30" s="224"/>
      <c r="Z30" s="142"/>
      <c r="AA30" s="142"/>
      <c r="AB30" s="142"/>
      <c r="AC30" s="142"/>
      <c r="AD30" s="142"/>
      <c r="BO30" s="142" t="s">
        <v>130</v>
      </c>
      <c r="CQ30" s="226"/>
      <c r="CR30" s="226"/>
      <c r="CS30" s="226"/>
      <c r="CT30" s="226"/>
    </row>
    <row r="31" spans="1:166" ht="26.25" customHeight="1" x14ac:dyDescent="0.15">
      <c r="D31" s="227" t="s">
        <v>482</v>
      </c>
      <c r="G31" s="142"/>
      <c r="J31" s="142"/>
      <c r="L31" s="142"/>
      <c r="M31" s="142"/>
      <c r="N31" s="142"/>
      <c r="O31" s="142"/>
      <c r="P31" s="224"/>
      <c r="Q31" s="224"/>
      <c r="R31" s="224"/>
      <c r="Z31" s="142"/>
      <c r="AA31" s="142"/>
      <c r="AB31" s="142"/>
      <c r="AC31" s="142"/>
      <c r="AD31" s="142"/>
      <c r="CQ31" s="226"/>
      <c r="CR31" s="226"/>
      <c r="CS31" s="226"/>
      <c r="CT31" s="226"/>
    </row>
    <row r="32" spans="1:166" ht="26.25" customHeight="1" x14ac:dyDescent="0.15">
      <c r="D32" s="227" t="s">
        <v>483</v>
      </c>
      <c r="G32" s="142"/>
      <c r="J32" s="142"/>
      <c r="L32" s="142"/>
      <c r="M32" s="142"/>
      <c r="N32" s="142"/>
      <c r="O32" s="142"/>
      <c r="P32" s="224"/>
      <c r="Q32" s="224"/>
      <c r="R32" s="224"/>
      <c r="Z32" s="142"/>
      <c r="AA32" s="142"/>
      <c r="AB32" s="142"/>
      <c r="AC32" s="142"/>
      <c r="AD32" s="142"/>
      <c r="CQ32" s="226"/>
      <c r="CR32" s="226"/>
      <c r="CS32" s="226"/>
      <c r="CT32" s="226"/>
    </row>
    <row r="33" spans="3:99" x14ac:dyDescent="0.15">
      <c r="G33" s="142"/>
      <c r="J33" s="142"/>
      <c r="L33" s="142"/>
      <c r="M33" s="142"/>
      <c r="N33" s="142"/>
      <c r="O33" s="142"/>
      <c r="P33" s="224"/>
      <c r="Q33" s="224"/>
      <c r="R33" s="224"/>
      <c r="Z33" s="142"/>
      <c r="AA33" s="142"/>
      <c r="AB33" s="142"/>
      <c r="AC33" s="142"/>
      <c r="AD33" s="142"/>
      <c r="CQ33" s="226"/>
      <c r="CR33" s="226"/>
      <c r="CS33" s="226"/>
      <c r="CT33" s="226"/>
    </row>
    <row r="34" spans="3:99" x14ac:dyDescent="0.15">
      <c r="G34" s="142"/>
      <c r="J34" s="142"/>
      <c r="L34" s="142"/>
      <c r="M34" s="142"/>
      <c r="N34" s="142"/>
      <c r="O34" s="142"/>
      <c r="P34" s="224"/>
      <c r="Q34" s="224"/>
      <c r="R34" s="224"/>
      <c r="Z34" s="142"/>
      <c r="AA34" s="142"/>
      <c r="AB34" s="142"/>
      <c r="AC34" s="142"/>
      <c r="AD34" s="142"/>
      <c r="CQ34" s="226"/>
      <c r="CR34" s="226"/>
      <c r="CS34" s="226"/>
      <c r="CT34" s="226"/>
    </row>
    <row r="35" spans="3:99" x14ac:dyDescent="0.15">
      <c r="G35" s="142"/>
      <c r="J35" s="142"/>
      <c r="L35" s="142"/>
      <c r="M35" s="142"/>
      <c r="N35" s="142"/>
      <c r="O35" s="142"/>
      <c r="P35" s="224"/>
      <c r="Q35" s="224"/>
      <c r="R35" s="224"/>
      <c r="Z35" s="142"/>
      <c r="AA35" s="142"/>
      <c r="AB35" s="142"/>
      <c r="AC35" s="142"/>
      <c r="AD35" s="142"/>
      <c r="CQ35" s="226"/>
      <c r="CR35" s="226"/>
      <c r="CS35" s="226"/>
      <c r="CT35" s="226"/>
    </row>
    <row r="36" spans="3:99" x14ac:dyDescent="0.15">
      <c r="G36" s="142"/>
      <c r="J36" s="142"/>
      <c r="L36" s="142"/>
      <c r="M36" s="142"/>
      <c r="N36" s="142"/>
      <c r="O36" s="142"/>
      <c r="P36" s="224"/>
      <c r="Q36" s="224"/>
      <c r="R36" s="224"/>
      <c r="Z36" s="142"/>
      <c r="AA36" s="142"/>
      <c r="AB36" s="142"/>
      <c r="AC36" s="142"/>
      <c r="AD36" s="142"/>
      <c r="CQ36" s="226"/>
      <c r="CR36" s="226"/>
      <c r="CS36" s="226"/>
      <c r="CT36" s="226"/>
    </row>
    <row r="37" spans="3:99" x14ac:dyDescent="0.15">
      <c r="G37" s="142"/>
      <c r="J37" s="142"/>
      <c r="L37" s="142"/>
      <c r="M37" s="142"/>
      <c r="N37" s="142"/>
      <c r="O37" s="142"/>
      <c r="P37" s="224"/>
      <c r="Q37" s="224"/>
      <c r="R37" s="224"/>
      <c r="Z37" s="142"/>
      <c r="AA37" s="142"/>
      <c r="AB37" s="142"/>
      <c r="AC37" s="142"/>
      <c r="AD37" s="142"/>
      <c r="CQ37" s="226"/>
      <c r="CR37" s="226"/>
      <c r="CS37" s="226"/>
      <c r="CT37" s="226"/>
    </row>
    <row r="38" spans="3:99" x14ac:dyDescent="0.15">
      <c r="G38" s="142"/>
      <c r="J38" s="142"/>
      <c r="L38" s="142"/>
      <c r="M38" s="142"/>
      <c r="N38" s="142"/>
      <c r="O38" s="142"/>
      <c r="P38" s="224"/>
      <c r="Q38" s="224"/>
      <c r="R38" s="224"/>
      <c r="Z38" s="142"/>
      <c r="AA38" s="142"/>
      <c r="AB38" s="142"/>
      <c r="AC38" s="142"/>
      <c r="AD38" s="142"/>
      <c r="CQ38" s="226"/>
      <c r="CR38" s="226"/>
      <c r="CS38" s="226"/>
      <c r="CT38" s="226"/>
    </row>
    <row r="39" spans="3:99" x14ac:dyDescent="0.15">
      <c r="G39" s="142"/>
      <c r="J39" s="142"/>
      <c r="L39" s="142"/>
      <c r="M39" s="142"/>
      <c r="N39" s="142"/>
      <c r="O39" s="142"/>
      <c r="P39" s="224"/>
      <c r="Q39" s="224"/>
      <c r="R39" s="224"/>
      <c r="Z39" s="142"/>
      <c r="AA39" s="142"/>
      <c r="AB39" s="142"/>
      <c r="AC39" s="142"/>
      <c r="AD39" s="142"/>
      <c r="CQ39" s="226"/>
      <c r="CR39" s="226"/>
      <c r="CS39" s="226"/>
      <c r="CT39" s="226"/>
    </row>
    <row r="40" spans="3:99" x14ac:dyDescent="0.15">
      <c r="G40" s="142"/>
      <c r="J40" s="142"/>
      <c r="L40" s="142"/>
      <c r="M40" s="142"/>
      <c r="N40" s="142"/>
      <c r="O40" s="142"/>
      <c r="P40" s="224"/>
      <c r="Q40" s="224"/>
      <c r="R40" s="224"/>
      <c r="Z40" s="142"/>
      <c r="AA40" s="142"/>
      <c r="AB40" s="142"/>
      <c r="AC40" s="142"/>
      <c r="AD40" s="142"/>
      <c r="CQ40" s="226"/>
      <c r="CR40" s="226"/>
      <c r="CS40" s="226"/>
      <c r="CT40" s="226"/>
    </row>
    <row r="41" spans="3:99" x14ac:dyDescent="0.15">
      <c r="G41" s="142"/>
      <c r="J41" s="142"/>
      <c r="L41" s="142"/>
      <c r="M41" s="142"/>
      <c r="N41" s="142"/>
      <c r="O41" s="142"/>
      <c r="P41" s="224"/>
      <c r="Q41" s="224"/>
      <c r="R41" s="224"/>
      <c r="Z41" s="142"/>
      <c r="AA41" s="142"/>
      <c r="AB41" s="142"/>
      <c r="AC41" s="142"/>
      <c r="AD41" s="142"/>
      <c r="CQ41" s="226"/>
      <c r="CR41" s="226"/>
      <c r="CS41" s="226"/>
      <c r="CT41" s="226"/>
    </row>
    <row r="42" spans="3:99" x14ac:dyDescent="0.15">
      <c r="G42" s="142"/>
      <c r="J42" s="142"/>
      <c r="L42" s="142"/>
      <c r="M42" s="142"/>
      <c r="N42" s="142"/>
      <c r="O42" s="142"/>
      <c r="P42" s="224"/>
      <c r="Q42" s="224"/>
      <c r="R42" s="224"/>
      <c r="Z42" s="142"/>
      <c r="AA42" s="142"/>
      <c r="AB42" s="142"/>
      <c r="AC42" s="142"/>
      <c r="AD42" s="142"/>
      <c r="CQ42" s="226"/>
      <c r="CR42" s="226"/>
      <c r="CS42" s="226"/>
      <c r="CT42" s="226"/>
    </row>
    <row r="43" spans="3:99" x14ac:dyDescent="0.15">
      <c r="G43" s="142"/>
      <c r="J43" s="142"/>
      <c r="L43" s="142"/>
      <c r="M43" s="142"/>
      <c r="N43" s="142"/>
      <c r="O43" s="142"/>
      <c r="P43" s="224"/>
      <c r="Q43" s="224"/>
      <c r="R43" s="224"/>
      <c r="Z43" s="142"/>
      <c r="AA43" s="142"/>
      <c r="AB43" s="142"/>
      <c r="AC43" s="142"/>
      <c r="AD43" s="142"/>
      <c r="CQ43" s="226"/>
      <c r="CR43" s="226"/>
      <c r="CS43" s="226"/>
      <c r="CT43" s="226"/>
    </row>
    <row r="44" spans="3:99" x14ac:dyDescent="0.15">
      <c r="G44" s="142"/>
      <c r="J44" s="142"/>
      <c r="L44" s="142"/>
      <c r="M44" s="142"/>
      <c r="N44" s="142"/>
      <c r="O44" s="142"/>
      <c r="P44" s="224"/>
      <c r="Q44" s="224"/>
      <c r="R44" s="224"/>
      <c r="Z44" s="142"/>
      <c r="AA44" s="142"/>
      <c r="AB44" s="142"/>
      <c r="AC44" s="142"/>
      <c r="AD44" s="142"/>
      <c r="CQ44" s="226"/>
      <c r="CR44" s="226"/>
      <c r="CS44" s="226"/>
      <c r="CT44" s="226"/>
    </row>
    <row r="45" spans="3:99" s="228" customFormat="1" ht="29.25" customHeight="1" x14ac:dyDescent="0.15">
      <c r="C45" s="142"/>
      <c r="D45" s="142"/>
      <c r="E45" s="142"/>
      <c r="F45" s="142"/>
      <c r="G45" s="142"/>
      <c r="H45" s="142"/>
      <c r="I45" s="223"/>
      <c r="J45" s="142"/>
      <c r="K45" s="142"/>
      <c r="L45" s="142"/>
      <c r="P45" s="229"/>
      <c r="Q45" s="229"/>
      <c r="R45" s="229"/>
      <c r="T45" s="230"/>
      <c r="U45" s="231"/>
      <c r="V45" s="230"/>
      <c r="W45" s="231"/>
      <c r="AE45" s="232"/>
      <c r="AM45" s="233"/>
      <c r="AT45" s="234"/>
      <c r="CM45" s="142"/>
      <c r="CN45" s="142"/>
      <c r="CO45" s="142"/>
      <c r="CP45" s="142"/>
      <c r="CQ45" s="226"/>
      <c r="CR45" s="226"/>
      <c r="CS45" s="226"/>
      <c r="CT45" s="226"/>
      <c r="CU45" s="142"/>
    </row>
    <row r="46" spans="3:99" s="235" customFormat="1" ht="19.5" customHeight="1" x14ac:dyDescent="0.2">
      <c r="C46" s="236"/>
      <c r="D46" s="143"/>
      <c r="E46" s="237"/>
      <c r="F46" s="237"/>
      <c r="G46" s="237"/>
      <c r="H46" s="237" t="s">
        <v>131</v>
      </c>
      <c r="I46" s="236"/>
      <c r="J46" s="236"/>
      <c r="K46" s="236"/>
      <c r="L46" s="236"/>
      <c r="P46" s="238"/>
      <c r="Q46" s="238"/>
      <c r="R46" s="238"/>
      <c r="T46" s="239"/>
      <c r="U46" s="240"/>
      <c r="AA46" s="241"/>
      <c r="AB46" s="241"/>
      <c r="AE46" s="242"/>
      <c r="AM46" s="243"/>
      <c r="AT46" s="244"/>
      <c r="CM46" s="142"/>
      <c r="CN46" s="142"/>
      <c r="CO46" s="142"/>
      <c r="CP46" s="142"/>
      <c r="CQ46" s="226"/>
      <c r="CR46" s="226"/>
      <c r="CS46" s="226"/>
      <c r="CT46" s="226"/>
      <c r="CU46" s="142"/>
    </row>
    <row r="47" spans="3:99" s="235" customFormat="1" ht="19.5" customHeight="1" x14ac:dyDescent="0.2">
      <c r="C47" s="236"/>
      <c r="D47" s="143"/>
      <c r="E47" s="245"/>
      <c r="F47" s="245"/>
      <c r="G47" s="246"/>
      <c r="H47" s="246">
        <v>4</v>
      </c>
      <c r="I47" s="236"/>
      <c r="J47" s="247"/>
      <c r="K47" s="247"/>
      <c r="L47" s="248"/>
      <c r="M47" s="239"/>
      <c r="N47" s="239"/>
      <c r="O47" s="239"/>
      <c r="P47" s="249"/>
      <c r="Q47" s="249"/>
      <c r="R47" s="249"/>
      <c r="S47" s="250"/>
      <c r="T47" s="250"/>
      <c r="U47" s="240"/>
      <c r="AA47" s="241"/>
      <c r="AB47" s="241"/>
      <c r="AE47" s="242"/>
      <c r="AM47" s="243"/>
      <c r="AT47" s="244"/>
      <c r="CM47" s="142"/>
      <c r="CN47" s="142"/>
      <c r="CO47" s="142"/>
      <c r="CP47" s="142"/>
      <c r="CQ47" s="226"/>
      <c r="CR47" s="226"/>
      <c r="CS47" s="226"/>
      <c r="CT47" s="226"/>
      <c r="CU47" s="142"/>
    </row>
    <row r="48" spans="3:99" s="235" customFormat="1" ht="19.5" customHeight="1" x14ac:dyDescent="0.2">
      <c r="C48" s="236"/>
      <c r="D48" s="143"/>
      <c r="E48" s="245"/>
      <c r="F48" s="245"/>
      <c r="G48" s="246"/>
      <c r="H48" s="246">
        <v>7</v>
      </c>
      <c r="I48" s="236"/>
      <c r="J48" s="251"/>
      <c r="K48" s="251"/>
      <c r="L48" s="248"/>
      <c r="M48" s="239"/>
      <c r="N48" s="239"/>
      <c r="O48" s="239"/>
      <c r="P48" s="249"/>
      <c r="Q48" s="249"/>
      <c r="R48" s="249"/>
      <c r="S48" s="252"/>
      <c r="T48" s="252"/>
      <c r="U48" s="240"/>
      <c r="AA48" s="241"/>
      <c r="AB48" s="241"/>
      <c r="AE48" s="242"/>
      <c r="AM48" s="243"/>
      <c r="AT48" s="244"/>
      <c r="CM48" s="142"/>
      <c r="CN48" s="142"/>
      <c r="CO48" s="142"/>
      <c r="CP48" s="142"/>
      <c r="CQ48" s="226"/>
      <c r="CR48" s="226"/>
      <c r="CS48" s="226"/>
      <c r="CT48" s="226"/>
      <c r="CU48" s="142"/>
    </row>
    <row r="49" spans="3:99" s="235" customFormat="1" ht="19.5" customHeight="1" x14ac:dyDescent="0.2">
      <c r="C49" s="236"/>
      <c r="D49" s="143"/>
      <c r="E49" s="245"/>
      <c r="F49" s="245"/>
      <c r="G49" s="246"/>
      <c r="H49" s="246">
        <v>7</v>
      </c>
      <c r="I49" s="236"/>
      <c r="J49" s="251"/>
      <c r="K49" s="251"/>
      <c r="L49" s="248"/>
      <c r="M49" s="239"/>
      <c r="N49" s="239"/>
      <c r="O49" s="239"/>
      <c r="P49" s="249"/>
      <c r="Q49" s="249"/>
      <c r="R49" s="249"/>
      <c r="S49" s="252"/>
      <c r="T49" s="252"/>
      <c r="U49" s="240"/>
      <c r="AA49" s="241"/>
      <c r="AB49" s="241"/>
      <c r="AE49" s="242"/>
      <c r="AM49" s="243"/>
      <c r="AT49" s="244"/>
      <c r="CM49" s="142"/>
      <c r="CN49" s="142"/>
      <c r="CO49" s="142"/>
      <c r="CP49" s="142"/>
      <c r="CQ49" s="226"/>
      <c r="CR49" s="226"/>
      <c r="CS49" s="226"/>
      <c r="CT49" s="226"/>
      <c r="CU49" s="142"/>
    </row>
    <row r="50" spans="3:99" s="235" customFormat="1" ht="19.5" customHeight="1" x14ac:dyDescent="0.2">
      <c r="C50" s="236"/>
      <c r="D50" s="143"/>
      <c r="E50" s="245"/>
      <c r="F50" s="245"/>
      <c r="G50" s="246"/>
      <c r="H50" s="246">
        <v>7</v>
      </c>
      <c r="I50" s="236"/>
      <c r="J50" s="251"/>
      <c r="K50" s="251"/>
      <c r="L50" s="248"/>
      <c r="M50" s="239"/>
      <c r="N50" s="239"/>
      <c r="O50" s="239"/>
      <c r="P50" s="249"/>
      <c r="Q50" s="249"/>
      <c r="R50" s="249"/>
      <c r="S50" s="252"/>
      <c r="T50" s="252"/>
      <c r="U50" s="240"/>
      <c r="AA50" s="241"/>
      <c r="AB50" s="241"/>
      <c r="AE50" s="242"/>
      <c r="AM50" s="243"/>
      <c r="AT50" s="244"/>
      <c r="CM50" s="142"/>
      <c r="CN50" s="142"/>
      <c r="CO50" s="142"/>
      <c r="CP50" s="142"/>
      <c r="CQ50" s="226"/>
      <c r="CR50" s="226"/>
      <c r="CS50" s="226"/>
      <c r="CT50" s="226"/>
      <c r="CU50" s="142"/>
    </row>
    <row r="51" spans="3:99" s="235" customFormat="1" ht="19.5" customHeight="1" x14ac:dyDescent="0.2">
      <c r="C51" s="236"/>
      <c r="D51" s="143"/>
      <c r="E51" s="245"/>
      <c r="F51" s="245"/>
      <c r="G51" s="246"/>
      <c r="H51" s="246">
        <v>7</v>
      </c>
      <c r="I51" s="236"/>
      <c r="J51" s="251"/>
      <c r="K51" s="251"/>
      <c r="L51" s="248"/>
      <c r="M51" s="239"/>
      <c r="N51" s="239"/>
      <c r="O51" s="239"/>
      <c r="P51" s="249"/>
      <c r="Q51" s="249"/>
      <c r="R51" s="249"/>
      <c r="S51" s="252"/>
      <c r="T51" s="252"/>
      <c r="U51" s="240"/>
      <c r="AA51" s="241"/>
      <c r="AB51" s="241"/>
      <c r="AE51" s="242"/>
      <c r="AM51" s="243"/>
      <c r="AT51" s="244"/>
      <c r="CM51" s="142"/>
      <c r="CN51" s="142"/>
      <c r="CO51" s="142"/>
      <c r="CP51" s="142"/>
      <c r="CQ51" s="226"/>
      <c r="CR51" s="226"/>
      <c r="CS51" s="226"/>
      <c r="CT51" s="226"/>
      <c r="CU51" s="142"/>
    </row>
    <row r="52" spans="3:99" s="235" customFormat="1" ht="19.5" customHeight="1" x14ac:dyDescent="0.2">
      <c r="C52" s="236"/>
      <c r="D52" s="143"/>
      <c r="E52" s="245"/>
      <c r="F52" s="245"/>
      <c r="G52" s="246"/>
      <c r="H52" s="246">
        <v>7</v>
      </c>
      <c r="I52" s="236"/>
      <c r="J52" s="251"/>
      <c r="K52" s="251"/>
      <c r="L52" s="248"/>
      <c r="M52" s="239"/>
      <c r="N52" s="239"/>
      <c r="O52" s="239"/>
      <c r="P52" s="249"/>
      <c r="Q52" s="249"/>
      <c r="R52" s="249"/>
      <c r="S52" s="252"/>
      <c r="T52" s="252"/>
      <c r="U52" s="240"/>
      <c r="AA52" s="241"/>
      <c r="AB52" s="241"/>
      <c r="AE52" s="242"/>
      <c r="AM52" s="243"/>
      <c r="AT52" s="244"/>
      <c r="CM52" s="142"/>
      <c r="CN52" s="142"/>
      <c r="CO52" s="142"/>
      <c r="CP52" s="142"/>
      <c r="CQ52" s="226"/>
      <c r="CR52" s="226"/>
      <c r="CS52" s="226"/>
      <c r="CT52" s="226"/>
      <c r="CU52" s="142"/>
    </row>
    <row r="53" spans="3:99" s="235" customFormat="1" ht="19.5" customHeight="1" x14ac:dyDescent="0.2">
      <c r="C53" s="236"/>
      <c r="D53" s="143"/>
      <c r="E53" s="245"/>
      <c r="F53" s="245"/>
      <c r="G53" s="246"/>
      <c r="H53" s="246">
        <v>7</v>
      </c>
      <c r="I53" s="236"/>
      <c r="J53" s="251"/>
      <c r="K53" s="251"/>
      <c r="L53" s="248"/>
      <c r="M53" s="239"/>
      <c r="N53" s="239"/>
      <c r="O53" s="239"/>
      <c r="P53" s="249"/>
      <c r="Q53" s="249"/>
      <c r="R53" s="249"/>
      <c r="S53" s="252"/>
      <c r="T53" s="252"/>
      <c r="U53" s="240"/>
      <c r="AA53" s="241"/>
      <c r="AB53" s="241"/>
      <c r="AE53" s="242"/>
      <c r="AM53" s="243"/>
      <c r="AT53" s="244"/>
      <c r="CM53" s="142"/>
      <c r="CN53" s="142"/>
      <c r="CO53" s="142"/>
      <c r="CP53" s="142"/>
      <c r="CQ53" s="226"/>
      <c r="CR53" s="226"/>
      <c r="CS53" s="226"/>
      <c r="CT53" s="226"/>
      <c r="CU53" s="142"/>
    </row>
    <row r="54" spans="3:99" s="235" customFormat="1" ht="19.5" customHeight="1" x14ac:dyDescent="0.2">
      <c r="C54" s="236"/>
      <c r="D54" s="143"/>
      <c r="E54" s="245"/>
      <c r="F54" s="245"/>
      <c r="G54" s="246"/>
      <c r="H54" s="246">
        <v>7</v>
      </c>
      <c r="I54" s="236"/>
      <c r="J54" s="251"/>
      <c r="K54" s="251"/>
      <c r="L54" s="248"/>
      <c r="M54" s="239"/>
      <c r="N54" s="239"/>
      <c r="O54" s="239"/>
      <c r="P54" s="249"/>
      <c r="Q54" s="249"/>
      <c r="R54" s="249"/>
      <c r="S54" s="252"/>
      <c r="T54" s="252"/>
      <c r="U54" s="240"/>
      <c r="AA54" s="241"/>
      <c r="AB54" s="241"/>
      <c r="AE54" s="242"/>
      <c r="AM54" s="243"/>
      <c r="AT54" s="244"/>
      <c r="CM54" s="142"/>
      <c r="CN54" s="142"/>
      <c r="CO54" s="142"/>
      <c r="CP54" s="142"/>
      <c r="CQ54" s="226"/>
      <c r="CR54" s="226"/>
      <c r="CS54" s="226"/>
      <c r="CT54" s="226"/>
      <c r="CU54" s="142"/>
    </row>
    <row r="55" spans="3:99" s="235" customFormat="1" ht="19.5" customHeight="1" x14ac:dyDescent="0.2">
      <c r="C55" s="236"/>
      <c r="D55" s="143"/>
      <c r="E55" s="245"/>
      <c r="F55" s="245"/>
      <c r="G55" s="246"/>
      <c r="H55" s="246">
        <v>7</v>
      </c>
      <c r="I55" s="236"/>
      <c r="J55" s="251"/>
      <c r="K55" s="251"/>
      <c r="L55" s="248"/>
      <c r="M55" s="239"/>
      <c r="N55" s="239"/>
      <c r="O55" s="239"/>
      <c r="P55" s="249"/>
      <c r="Q55" s="249"/>
      <c r="R55" s="249"/>
      <c r="S55" s="252"/>
      <c r="T55" s="252"/>
      <c r="U55" s="240"/>
      <c r="AA55" s="241"/>
      <c r="AB55" s="241"/>
      <c r="AE55" s="242"/>
      <c r="AM55" s="243"/>
      <c r="AT55" s="244"/>
      <c r="CM55" s="142"/>
      <c r="CN55" s="142"/>
      <c r="CO55" s="142"/>
      <c r="CP55" s="142"/>
      <c r="CQ55" s="226"/>
      <c r="CR55" s="226"/>
      <c r="CS55" s="226"/>
      <c r="CT55" s="226"/>
      <c r="CU55" s="142"/>
    </row>
    <row r="56" spans="3:99" s="235" customFormat="1" ht="19.5" customHeight="1" x14ac:dyDescent="0.2">
      <c r="C56" s="236"/>
      <c r="D56" s="143"/>
      <c r="E56" s="245"/>
      <c r="F56" s="245"/>
      <c r="G56" s="246"/>
      <c r="H56" s="246">
        <v>7</v>
      </c>
      <c r="I56" s="236"/>
      <c r="J56" s="251"/>
      <c r="K56" s="251"/>
      <c r="L56" s="248"/>
      <c r="M56" s="239"/>
      <c r="N56" s="239"/>
      <c r="O56" s="239"/>
      <c r="P56" s="249"/>
      <c r="Q56" s="249"/>
      <c r="R56" s="249"/>
      <c r="S56" s="252"/>
      <c r="T56" s="252"/>
      <c r="U56" s="240"/>
      <c r="AA56" s="241"/>
      <c r="AB56" s="241"/>
      <c r="AE56" s="242"/>
      <c r="AM56" s="243"/>
      <c r="AT56" s="244"/>
      <c r="CM56" s="142"/>
      <c r="CN56" s="142"/>
      <c r="CO56" s="142"/>
      <c r="CP56" s="142"/>
      <c r="CQ56" s="226"/>
      <c r="CR56" s="226"/>
      <c r="CS56" s="226"/>
      <c r="CT56" s="226"/>
      <c r="CU56" s="142"/>
    </row>
    <row r="57" spans="3:99" s="235" customFormat="1" ht="19.5" customHeight="1" x14ac:dyDescent="0.2">
      <c r="C57" s="236"/>
      <c r="D57" s="143"/>
      <c r="E57" s="245"/>
      <c r="F57" s="245"/>
      <c r="G57" s="246"/>
      <c r="H57" s="246">
        <v>7</v>
      </c>
      <c r="I57" s="236"/>
      <c r="J57" s="251"/>
      <c r="K57" s="251"/>
      <c r="L57" s="248"/>
      <c r="M57" s="239"/>
      <c r="N57" s="239"/>
      <c r="O57" s="239"/>
      <c r="P57" s="249"/>
      <c r="Q57" s="249"/>
      <c r="R57" s="249"/>
      <c r="S57" s="252"/>
      <c r="T57" s="252"/>
      <c r="U57" s="240"/>
      <c r="AA57" s="241"/>
      <c r="AB57" s="241"/>
      <c r="AE57" s="242"/>
      <c r="AM57" s="243"/>
      <c r="AT57" s="244"/>
      <c r="CM57" s="142"/>
      <c r="CN57" s="142"/>
      <c r="CO57" s="142"/>
      <c r="CP57" s="142"/>
      <c r="CQ57" s="226"/>
      <c r="CR57" s="226"/>
      <c r="CS57" s="226"/>
      <c r="CT57" s="226"/>
      <c r="CU57" s="142"/>
    </row>
    <row r="58" spans="3:99" s="235" customFormat="1" ht="19.5" customHeight="1" x14ac:dyDescent="0.2">
      <c r="C58" s="236"/>
      <c r="D58" s="143"/>
      <c r="E58" s="245"/>
      <c r="F58" s="245"/>
      <c r="G58" s="246"/>
      <c r="H58" s="246">
        <v>7</v>
      </c>
      <c r="I58" s="236"/>
      <c r="J58" s="251"/>
      <c r="K58" s="251"/>
      <c r="L58" s="248"/>
      <c r="M58" s="239"/>
      <c r="N58" s="239"/>
      <c r="O58" s="239"/>
      <c r="P58" s="249"/>
      <c r="Q58" s="249"/>
      <c r="R58" s="249"/>
      <c r="S58" s="252"/>
      <c r="T58" s="252"/>
      <c r="U58" s="240"/>
      <c r="AA58" s="241"/>
      <c r="AB58" s="241"/>
      <c r="AE58" s="242"/>
      <c r="AM58" s="243"/>
      <c r="AT58" s="244"/>
      <c r="CM58" s="142"/>
      <c r="CN58" s="142"/>
      <c r="CO58" s="142"/>
      <c r="CP58" s="142"/>
      <c r="CQ58" s="226"/>
      <c r="CR58" s="226"/>
      <c r="CS58" s="226"/>
      <c r="CT58" s="226"/>
      <c r="CU58" s="142"/>
    </row>
    <row r="59" spans="3:99" s="235" customFormat="1" ht="19.5" customHeight="1" x14ac:dyDescent="0.2">
      <c r="C59" s="236"/>
      <c r="D59" s="143"/>
      <c r="E59" s="245"/>
      <c r="F59" s="245"/>
      <c r="G59" s="246"/>
      <c r="H59" s="246">
        <v>7</v>
      </c>
      <c r="I59" s="236"/>
      <c r="J59" s="251"/>
      <c r="K59" s="251"/>
      <c r="L59" s="248"/>
      <c r="M59" s="239"/>
      <c r="N59" s="239"/>
      <c r="O59" s="239"/>
      <c r="P59" s="249"/>
      <c r="Q59" s="249"/>
      <c r="R59" s="249"/>
      <c r="S59" s="252"/>
      <c r="T59" s="252"/>
      <c r="U59" s="240"/>
      <c r="AA59" s="241"/>
      <c r="AB59" s="241"/>
      <c r="AE59" s="242"/>
      <c r="AM59" s="243"/>
      <c r="AT59" s="244"/>
      <c r="CM59" s="142"/>
      <c r="CN59" s="142"/>
      <c r="CO59" s="142"/>
      <c r="CP59" s="142"/>
      <c r="CQ59" s="226"/>
      <c r="CR59" s="226"/>
      <c r="CS59" s="226"/>
      <c r="CT59" s="226"/>
      <c r="CU59" s="142"/>
    </row>
    <row r="60" spans="3:99" s="235" customFormat="1" ht="19.5" customHeight="1" x14ac:dyDescent="0.2">
      <c r="C60" s="236"/>
      <c r="D60" s="143"/>
      <c r="E60" s="245"/>
      <c r="F60" s="245"/>
      <c r="G60" s="246"/>
      <c r="H60" s="246">
        <v>7</v>
      </c>
      <c r="I60" s="236"/>
      <c r="J60" s="251"/>
      <c r="K60" s="251"/>
      <c r="L60" s="248"/>
      <c r="M60" s="239"/>
      <c r="N60" s="239"/>
      <c r="O60" s="239"/>
      <c r="P60" s="249"/>
      <c r="Q60" s="249"/>
      <c r="R60" s="249"/>
      <c r="S60" s="252"/>
      <c r="T60" s="252"/>
      <c r="U60" s="240"/>
      <c r="AA60" s="241"/>
      <c r="AB60" s="241"/>
      <c r="AE60" s="242"/>
      <c r="AM60" s="243"/>
      <c r="AT60" s="244"/>
      <c r="CM60" s="142"/>
      <c r="CN60" s="142"/>
      <c r="CO60" s="142"/>
      <c r="CP60" s="142"/>
      <c r="CQ60" s="226"/>
      <c r="CR60" s="226"/>
      <c r="CS60" s="226"/>
      <c r="CT60" s="226"/>
      <c r="CU60" s="142"/>
    </row>
    <row r="61" spans="3:99" s="235" customFormat="1" ht="19.5" customHeight="1" x14ac:dyDescent="0.2">
      <c r="C61" s="236"/>
      <c r="D61" s="143"/>
      <c r="E61" s="245"/>
      <c r="F61" s="245"/>
      <c r="G61" s="246"/>
      <c r="H61" s="246">
        <v>7</v>
      </c>
      <c r="I61" s="236"/>
      <c r="J61" s="251"/>
      <c r="K61" s="251"/>
      <c r="L61" s="248"/>
      <c r="M61" s="239"/>
      <c r="N61" s="239"/>
      <c r="O61" s="239"/>
      <c r="P61" s="249"/>
      <c r="Q61" s="249"/>
      <c r="R61" s="249"/>
      <c r="S61" s="252"/>
      <c r="T61" s="252"/>
      <c r="U61" s="240"/>
      <c r="AA61" s="241"/>
      <c r="AB61" s="241"/>
      <c r="AE61" s="242"/>
      <c r="AM61" s="243"/>
      <c r="AT61" s="244"/>
      <c r="CM61" s="142"/>
      <c r="CN61" s="142"/>
      <c r="CO61" s="142"/>
      <c r="CP61" s="142"/>
      <c r="CQ61" s="226"/>
      <c r="CR61" s="226"/>
      <c r="CS61" s="226"/>
      <c r="CT61" s="226"/>
      <c r="CU61" s="142"/>
    </row>
    <row r="62" spans="3:99" s="235" customFormat="1" ht="19.5" customHeight="1" x14ac:dyDescent="0.2">
      <c r="C62" s="236"/>
      <c r="D62" s="143"/>
      <c r="E62" s="245"/>
      <c r="F62" s="245"/>
      <c r="G62" s="246"/>
      <c r="H62" s="246">
        <v>7</v>
      </c>
      <c r="I62" s="236"/>
      <c r="J62" s="251"/>
      <c r="K62" s="251"/>
      <c r="L62" s="248"/>
      <c r="M62" s="239"/>
      <c r="N62" s="239"/>
      <c r="O62" s="239"/>
      <c r="P62" s="249"/>
      <c r="Q62" s="249"/>
      <c r="R62" s="249"/>
      <c r="S62" s="252"/>
      <c r="T62" s="252"/>
      <c r="U62" s="240"/>
      <c r="AA62" s="241"/>
      <c r="AB62" s="241"/>
      <c r="AE62" s="242"/>
      <c r="AM62" s="243"/>
      <c r="AT62" s="244"/>
      <c r="CM62" s="142"/>
      <c r="CN62" s="142"/>
      <c r="CO62" s="142"/>
      <c r="CP62" s="142"/>
      <c r="CQ62" s="226"/>
      <c r="CR62" s="226"/>
      <c r="CS62" s="226"/>
      <c r="CT62" s="226"/>
      <c r="CU62" s="142"/>
    </row>
    <row r="63" spans="3:99" s="235" customFormat="1" ht="19.5" customHeight="1" x14ac:dyDescent="0.2">
      <c r="C63" s="236"/>
      <c r="D63" s="143"/>
      <c r="E63" s="245"/>
      <c r="F63" s="245"/>
      <c r="G63" s="246"/>
      <c r="H63" s="246">
        <v>7</v>
      </c>
      <c r="I63" s="236"/>
      <c r="J63" s="251"/>
      <c r="K63" s="251"/>
      <c r="L63" s="248"/>
      <c r="M63" s="239"/>
      <c r="N63" s="239"/>
      <c r="O63" s="239"/>
      <c r="P63" s="249"/>
      <c r="Q63" s="249"/>
      <c r="R63" s="249"/>
      <c r="S63" s="252"/>
      <c r="T63" s="252"/>
      <c r="U63" s="240"/>
      <c r="AA63" s="241"/>
      <c r="AB63" s="241"/>
      <c r="AE63" s="242"/>
      <c r="AM63" s="243"/>
      <c r="AT63" s="244"/>
      <c r="CM63" s="142"/>
      <c r="CN63" s="142"/>
      <c r="CO63" s="142"/>
      <c r="CP63" s="142"/>
      <c r="CQ63" s="226"/>
      <c r="CR63" s="226"/>
      <c r="CS63" s="226"/>
      <c r="CT63" s="226"/>
      <c r="CU63" s="142"/>
    </row>
    <row r="64" spans="3:99" s="235" customFormat="1" ht="19.5" customHeight="1" x14ac:dyDescent="0.2">
      <c r="C64" s="236"/>
      <c r="D64" s="143"/>
      <c r="E64" s="245"/>
      <c r="F64" s="245"/>
      <c r="G64" s="246"/>
      <c r="H64" s="246">
        <v>7</v>
      </c>
      <c r="I64" s="236"/>
      <c r="J64" s="251"/>
      <c r="K64" s="251"/>
      <c r="L64" s="248"/>
      <c r="M64" s="239"/>
      <c r="N64" s="239"/>
      <c r="O64" s="239"/>
      <c r="P64" s="249"/>
      <c r="Q64" s="249"/>
      <c r="R64" s="249"/>
      <c r="S64" s="252"/>
      <c r="T64" s="252"/>
      <c r="U64" s="240"/>
      <c r="AA64" s="241"/>
      <c r="AB64" s="241"/>
      <c r="AE64" s="242"/>
      <c r="AM64" s="243"/>
      <c r="AT64" s="244"/>
      <c r="CM64" s="142"/>
      <c r="CN64" s="142"/>
      <c r="CO64" s="142"/>
      <c r="CP64" s="142"/>
      <c r="CQ64" s="226"/>
      <c r="CR64" s="226"/>
      <c r="CS64" s="226"/>
      <c r="CT64" s="226"/>
      <c r="CU64" s="142"/>
    </row>
    <row r="65" spans="3:99" s="235" customFormat="1" ht="19.5" customHeight="1" x14ac:dyDescent="0.2">
      <c r="C65" s="236"/>
      <c r="D65" s="143"/>
      <c r="E65" s="245"/>
      <c r="F65" s="245"/>
      <c r="G65" s="246"/>
      <c r="H65" s="246">
        <v>7</v>
      </c>
      <c r="I65" s="236"/>
      <c r="J65" s="251"/>
      <c r="K65" s="251"/>
      <c r="L65" s="248"/>
      <c r="M65" s="239"/>
      <c r="N65" s="239"/>
      <c r="O65" s="239"/>
      <c r="P65" s="249"/>
      <c r="Q65" s="249"/>
      <c r="R65" s="249"/>
      <c r="S65" s="252"/>
      <c r="T65" s="252"/>
      <c r="U65" s="240"/>
      <c r="AA65" s="241"/>
      <c r="AB65" s="241"/>
      <c r="AE65" s="242"/>
      <c r="AM65" s="243"/>
      <c r="AT65" s="244"/>
      <c r="CM65" s="142"/>
      <c r="CN65" s="142"/>
      <c r="CO65" s="142"/>
      <c r="CP65" s="142"/>
      <c r="CQ65" s="226"/>
      <c r="CR65" s="226"/>
      <c r="CS65" s="226"/>
      <c r="CT65" s="226"/>
      <c r="CU65" s="142"/>
    </row>
    <row r="66" spans="3:99" s="235" customFormat="1" ht="19.5" customHeight="1" x14ac:dyDescent="0.2">
      <c r="C66" s="236"/>
      <c r="D66" s="143"/>
      <c r="E66" s="245"/>
      <c r="F66" s="245"/>
      <c r="G66" s="246"/>
      <c r="H66" s="246">
        <v>7</v>
      </c>
      <c r="I66" s="236"/>
      <c r="J66" s="251"/>
      <c r="K66" s="251"/>
      <c r="L66" s="248"/>
      <c r="M66" s="239"/>
      <c r="N66" s="239"/>
      <c r="O66" s="239"/>
      <c r="P66" s="249"/>
      <c r="Q66" s="249"/>
      <c r="R66" s="249"/>
      <c r="S66" s="252"/>
      <c r="T66" s="252"/>
      <c r="U66" s="240"/>
      <c r="AA66" s="241"/>
      <c r="AB66" s="241"/>
      <c r="AE66" s="242"/>
      <c r="AM66" s="243"/>
      <c r="AT66" s="244"/>
      <c r="CM66" s="142"/>
      <c r="CN66" s="142"/>
      <c r="CO66" s="142"/>
      <c r="CP66" s="142"/>
      <c r="CQ66" s="226"/>
      <c r="CR66" s="226"/>
      <c r="CS66" s="226"/>
      <c r="CT66" s="226"/>
      <c r="CU66" s="142"/>
    </row>
    <row r="67" spans="3:99" s="235" customFormat="1" ht="19.5" customHeight="1" x14ac:dyDescent="0.2">
      <c r="C67" s="236"/>
      <c r="D67" s="143"/>
      <c r="E67" s="245"/>
      <c r="F67" s="245"/>
      <c r="G67" s="246"/>
      <c r="H67" s="246">
        <v>7</v>
      </c>
      <c r="I67" s="236"/>
      <c r="J67" s="251"/>
      <c r="K67" s="251"/>
      <c r="L67" s="248"/>
      <c r="M67" s="239"/>
      <c r="N67" s="239"/>
      <c r="O67" s="239"/>
      <c r="P67" s="249"/>
      <c r="Q67" s="249"/>
      <c r="R67" s="249"/>
      <c r="S67" s="252"/>
      <c r="T67" s="252"/>
      <c r="U67" s="240"/>
      <c r="AA67" s="241"/>
      <c r="AB67" s="241"/>
      <c r="AE67" s="242"/>
      <c r="AM67" s="243"/>
      <c r="AT67" s="244"/>
      <c r="CM67" s="142"/>
      <c r="CN67" s="142"/>
      <c r="CO67" s="142"/>
      <c r="CP67" s="142"/>
      <c r="CQ67" s="226"/>
      <c r="CR67" s="226"/>
      <c r="CS67" s="226"/>
      <c r="CT67" s="226"/>
      <c r="CU67" s="142"/>
    </row>
    <row r="68" spans="3:99" s="235" customFormat="1" ht="19.5" customHeight="1" x14ac:dyDescent="0.2">
      <c r="C68" s="236"/>
      <c r="D68" s="143"/>
      <c r="E68" s="245"/>
      <c r="F68" s="245"/>
      <c r="G68" s="246"/>
      <c r="H68" s="246">
        <v>7</v>
      </c>
      <c r="I68" s="236"/>
      <c r="J68" s="251"/>
      <c r="K68" s="251"/>
      <c r="L68" s="248"/>
      <c r="M68" s="239"/>
      <c r="N68" s="239"/>
      <c r="O68" s="239"/>
      <c r="P68" s="249"/>
      <c r="Q68" s="249"/>
      <c r="R68" s="249"/>
      <c r="S68" s="252"/>
      <c r="T68" s="252"/>
      <c r="U68" s="240"/>
      <c r="AA68" s="241"/>
      <c r="AB68" s="241"/>
      <c r="AE68" s="242"/>
      <c r="AM68" s="243"/>
      <c r="AT68" s="244"/>
      <c r="CM68" s="142"/>
      <c r="CN68" s="142"/>
      <c r="CO68" s="142"/>
      <c r="CP68" s="142"/>
      <c r="CQ68" s="226"/>
      <c r="CR68" s="226"/>
      <c r="CS68" s="226"/>
      <c r="CT68" s="226"/>
      <c r="CU68" s="142"/>
    </row>
    <row r="69" spans="3:99" s="235" customFormat="1" ht="19.5" customHeight="1" x14ac:dyDescent="0.2">
      <c r="C69" s="236"/>
      <c r="D69" s="143"/>
      <c r="E69" s="245"/>
      <c r="F69" s="245"/>
      <c r="G69" s="246"/>
      <c r="H69" s="246">
        <v>7</v>
      </c>
      <c r="I69" s="236"/>
      <c r="J69" s="251"/>
      <c r="K69" s="251"/>
      <c r="L69" s="248"/>
      <c r="M69" s="239"/>
      <c r="N69" s="239"/>
      <c r="O69" s="239"/>
      <c r="P69" s="249"/>
      <c r="Q69" s="249"/>
      <c r="R69" s="249"/>
      <c r="S69" s="252"/>
      <c r="T69" s="252"/>
      <c r="U69" s="240"/>
      <c r="AA69" s="241"/>
      <c r="AB69" s="241"/>
      <c r="AE69" s="242"/>
      <c r="AM69" s="243"/>
      <c r="AT69" s="244"/>
      <c r="CM69" s="142"/>
      <c r="CN69" s="142"/>
      <c r="CO69" s="142"/>
      <c r="CP69" s="142"/>
      <c r="CQ69" s="226"/>
      <c r="CR69" s="226"/>
      <c r="CS69" s="226"/>
      <c r="CT69" s="226"/>
      <c r="CU69" s="142"/>
    </row>
    <row r="70" spans="3:99" s="235" customFormat="1" ht="19.5" customHeight="1" x14ac:dyDescent="0.2">
      <c r="C70" s="236"/>
      <c r="D70" s="143"/>
      <c r="E70" s="245"/>
      <c r="F70" s="245"/>
      <c r="G70" s="246"/>
      <c r="H70" s="246">
        <v>7</v>
      </c>
      <c r="I70" s="236"/>
      <c r="J70" s="251"/>
      <c r="K70" s="251"/>
      <c r="L70" s="248"/>
      <c r="M70" s="239"/>
      <c r="N70" s="239"/>
      <c r="O70" s="239"/>
      <c r="P70" s="249"/>
      <c r="Q70" s="249"/>
      <c r="R70" s="249"/>
      <c r="S70" s="252"/>
      <c r="T70" s="252"/>
      <c r="U70" s="240"/>
      <c r="AA70" s="241"/>
      <c r="AB70" s="241"/>
      <c r="AE70" s="242"/>
      <c r="AM70" s="243"/>
      <c r="AT70" s="244"/>
      <c r="CM70" s="142"/>
      <c r="CN70" s="142"/>
      <c r="CO70" s="142"/>
      <c r="CP70" s="142"/>
      <c r="CQ70" s="226"/>
      <c r="CR70" s="226"/>
      <c r="CS70" s="226"/>
      <c r="CT70" s="226"/>
      <c r="CU70" s="142"/>
    </row>
    <row r="71" spans="3:99" s="235" customFormat="1" ht="19.5" customHeight="1" x14ac:dyDescent="0.2">
      <c r="C71" s="236"/>
      <c r="D71" s="143"/>
      <c r="E71" s="245"/>
      <c r="F71" s="245"/>
      <c r="G71" s="246"/>
      <c r="H71" s="246">
        <v>7</v>
      </c>
      <c r="I71" s="236"/>
      <c r="J71" s="251"/>
      <c r="K71" s="251"/>
      <c r="L71" s="248"/>
      <c r="M71" s="239"/>
      <c r="N71" s="239"/>
      <c r="O71" s="239"/>
      <c r="P71" s="249"/>
      <c r="Q71" s="249"/>
      <c r="R71" s="249"/>
      <c r="S71" s="252"/>
      <c r="T71" s="252"/>
      <c r="U71" s="240"/>
      <c r="AA71" s="241"/>
      <c r="AB71" s="241"/>
      <c r="AE71" s="242"/>
      <c r="AM71" s="243"/>
      <c r="AT71" s="244"/>
      <c r="CM71" s="142"/>
      <c r="CN71" s="142"/>
      <c r="CO71" s="142"/>
      <c r="CP71" s="142"/>
      <c r="CQ71" s="226"/>
      <c r="CR71" s="226"/>
      <c r="CS71" s="226"/>
      <c r="CT71" s="226"/>
      <c r="CU71" s="142"/>
    </row>
    <row r="72" spans="3:99" s="235" customFormat="1" ht="19.5" customHeight="1" x14ac:dyDescent="0.2">
      <c r="C72" s="236"/>
      <c r="D72" s="143"/>
      <c r="E72" s="245"/>
      <c r="F72" s="245"/>
      <c r="G72" s="246"/>
      <c r="H72" s="246">
        <v>7</v>
      </c>
      <c r="I72" s="236"/>
      <c r="J72" s="251"/>
      <c r="K72" s="251"/>
      <c r="L72" s="248"/>
      <c r="M72" s="239"/>
      <c r="N72" s="239"/>
      <c r="O72" s="239"/>
      <c r="P72" s="249"/>
      <c r="Q72" s="249"/>
      <c r="R72" s="249"/>
      <c r="S72" s="252"/>
      <c r="T72" s="252"/>
      <c r="U72" s="240"/>
      <c r="AA72" s="241"/>
      <c r="AB72" s="241"/>
      <c r="AE72" s="242"/>
      <c r="AM72" s="243"/>
      <c r="AT72" s="244"/>
      <c r="CM72" s="142"/>
      <c r="CN72" s="142"/>
      <c r="CO72" s="142"/>
      <c r="CP72" s="142"/>
      <c r="CQ72" s="226"/>
      <c r="CR72" s="226"/>
      <c r="CS72" s="226"/>
      <c r="CT72" s="226"/>
      <c r="CU72" s="142"/>
    </row>
    <row r="73" spans="3:99" s="235" customFormat="1" ht="19.5" customHeight="1" x14ac:dyDescent="0.2">
      <c r="C73" s="236"/>
      <c r="D73" s="143"/>
      <c r="E73" s="245"/>
      <c r="F73" s="245"/>
      <c r="G73" s="246"/>
      <c r="H73" s="246">
        <v>7</v>
      </c>
      <c r="I73" s="236"/>
      <c r="J73" s="251"/>
      <c r="K73" s="251"/>
      <c r="L73" s="248"/>
      <c r="M73" s="239"/>
      <c r="N73" s="239"/>
      <c r="O73" s="239"/>
      <c r="P73" s="249"/>
      <c r="Q73" s="249"/>
      <c r="R73" s="249"/>
      <c r="S73" s="252"/>
      <c r="T73" s="252"/>
      <c r="U73" s="240"/>
      <c r="AA73" s="241"/>
      <c r="AB73" s="241"/>
      <c r="AE73" s="242"/>
      <c r="AM73" s="243"/>
      <c r="AT73" s="244"/>
      <c r="CM73" s="142"/>
      <c r="CN73" s="142"/>
      <c r="CO73" s="142"/>
      <c r="CP73" s="142"/>
      <c r="CQ73" s="226"/>
      <c r="CR73" s="226"/>
      <c r="CS73" s="226"/>
      <c r="CT73" s="226"/>
      <c r="CU73" s="142"/>
    </row>
    <row r="74" spans="3:99" s="235" customFormat="1" ht="19.5" customHeight="1" x14ac:dyDescent="0.2">
      <c r="C74" s="236"/>
      <c r="D74" s="143"/>
      <c r="E74" s="245"/>
      <c r="F74" s="245"/>
      <c r="G74" s="246"/>
      <c r="H74" s="246">
        <v>7</v>
      </c>
      <c r="I74" s="236"/>
      <c r="J74" s="236"/>
      <c r="K74" s="236"/>
      <c r="L74" s="248"/>
      <c r="M74" s="239"/>
      <c r="N74" s="239"/>
      <c r="O74" s="239"/>
      <c r="P74" s="249"/>
      <c r="Q74" s="249"/>
      <c r="R74" s="249"/>
      <c r="S74" s="240"/>
      <c r="T74" s="239"/>
      <c r="U74" s="240"/>
      <c r="AA74" s="241"/>
      <c r="AB74" s="241"/>
      <c r="AE74" s="242"/>
      <c r="AM74" s="243"/>
      <c r="AT74" s="244"/>
      <c r="CM74" s="142"/>
      <c r="CN74" s="142"/>
      <c r="CO74" s="142"/>
      <c r="CP74" s="142"/>
      <c r="CQ74" s="226"/>
      <c r="CR74" s="226"/>
      <c r="CS74" s="226"/>
      <c r="CT74" s="226"/>
      <c r="CU74" s="142"/>
    </row>
    <row r="75" spans="3:99" s="235" customFormat="1" ht="19.5" customHeight="1" x14ac:dyDescent="0.2">
      <c r="C75" s="236"/>
      <c r="D75" s="143"/>
      <c r="E75" s="245"/>
      <c r="F75" s="245"/>
      <c r="G75" s="246"/>
      <c r="H75" s="246">
        <v>7</v>
      </c>
      <c r="I75" s="236"/>
      <c r="J75" s="236"/>
      <c r="K75" s="236"/>
      <c r="L75" s="248"/>
      <c r="M75" s="239"/>
      <c r="N75" s="239"/>
      <c r="O75" s="239"/>
      <c r="P75" s="249"/>
      <c r="Q75" s="249"/>
      <c r="R75" s="249"/>
      <c r="S75" s="240"/>
      <c r="T75" s="239"/>
      <c r="U75" s="240"/>
      <c r="AA75" s="241"/>
      <c r="AB75" s="241"/>
      <c r="AE75" s="242"/>
      <c r="AM75" s="243"/>
      <c r="AT75" s="244"/>
      <c r="CM75" s="142"/>
      <c r="CN75" s="142"/>
      <c r="CO75" s="142"/>
      <c r="CP75" s="142"/>
      <c r="CQ75" s="226"/>
      <c r="CR75" s="226"/>
      <c r="CS75" s="226"/>
      <c r="CT75" s="226"/>
      <c r="CU75" s="142"/>
    </row>
    <row r="76" spans="3:99" s="235" customFormat="1" ht="19.5" customHeight="1" x14ac:dyDescent="0.2">
      <c r="C76" s="236"/>
      <c r="D76" s="143"/>
      <c r="E76" s="245"/>
      <c r="F76" s="245"/>
      <c r="G76" s="246"/>
      <c r="H76" s="246">
        <v>7</v>
      </c>
      <c r="I76" s="236"/>
      <c r="J76" s="236"/>
      <c r="K76" s="236"/>
      <c r="L76" s="248"/>
      <c r="M76" s="239"/>
      <c r="N76" s="239"/>
      <c r="O76" s="239"/>
      <c r="P76" s="249"/>
      <c r="Q76" s="249"/>
      <c r="R76" s="249"/>
      <c r="S76" s="240"/>
      <c r="T76" s="239"/>
      <c r="U76" s="240"/>
      <c r="AA76" s="241"/>
      <c r="AB76" s="241"/>
      <c r="AE76" s="242"/>
      <c r="AM76" s="243"/>
      <c r="AT76" s="244"/>
      <c r="CM76" s="142"/>
      <c r="CN76" s="142"/>
      <c r="CO76" s="142"/>
      <c r="CP76" s="142"/>
      <c r="CQ76" s="226"/>
      <c r="CR76" s="226"/>
      <c r="CS76" s="226"/>
      <c r="CT76" s="226"/>
      <c r="CU76" s="142"/>
    </row>
    <row r="77" spans="3:99" s="235" customFormat="1" ht="19.5" customHeight="1" x14ac:dyDescent="0.2">
      <c r="C77" s="236"/>
      <c r="D77" s="143"/>
      <c r="E77" s="245"/>
      <c r="F77" s="245"/>
      <c r="G77" s="246"/>
      <c r="H77" s="246">
        <v>7</v>
      </c>
      <c r="I77" s="236"/>
      <c r="J77" s="236"/>
      <c r="K77" s="236"/>
      <c r="L77" s="248"/>
      <c r="M77" s="239"/>
      <c r="N77" s="239"/>
      <c r="O77" s="239"/>
      <c r="P77" s="249"/>
      <c r="Q77" s="249"/>
      <c r="R77" s="249"/>
      <c r="S77" s="240"/>
      <c r="T77" s="239"/>
      <c r="U77" s="240"/>
      <c r="AA77" s="241"/>
      <c r="AB77" s="241"/>
      <c r="AE77" s="242"/>
      <c r="AM77" s="243"/>
      <c r="AT77" s="244"/>
      <c r="CM77" s="142"/>
      <c r="CN77" s="142"/>
      <c r="CO77" s="142"/>
      <c r="CP77" s="142"/>
      <c r="CQ77" s="226"/>
      <c r="CR77" s="226"/>
      <c r="CS77" s="226"/>
      <c r="CT77" s="226"/>
      <c r="CU77" s="142"/>
    </row>
    <row r="78" spans="3:99" s="235" customFormat="1" ht="19.5" customHeight="1" x14ac:dyDescent="0.2">
      <c r="C78" s="236"/>
      <c r="D78" s="143"/>
      <c r="E78" s="245"/>
      <c r="F78" s="245"/>
      <c r="G78" s="246"/>
      <c r="H78" s="246">
        <v>7</v>
      </c>
      <c r="I78" s="236"/>
      <c r="J78" s="236"/>
      <c r="K78" s="236"/>
      <c r="L78" s="248"/>
      <c r="M78" s="239"/>
      <c r="N78" s="239"/>
      <c r="O78" s="239"/>
      <c r="P78" s="249"/>
      <c r="Q78" s="249"/>
      <c r="R78" s="249"/>
      <c r="S78" s="240"/>
      <c r="T78" s="239"/>
      <c r="U78" s="240"/>
      <c r="AA78" s="241"/>
      <c r="AB78" s="241"/>
      <c r="AE78" s="242"/>
      <c r="AM78" s="243"/>
      <c r="AT78" s="244"/>
      <c r="CM78" s="142"/>
      <c r="CN78" s="142"/>
      <c r="CO78" s="142"/>
      <c r="CP78" s="142"/>
      <c r="CQ78" s="226"/>
      <c r="CR78" s="226"/>
      <c r="CS78" s="226"/>
      <c r="CT78" s="226"/>
      <c r="CU78" s="142"/>
    </row>
    <row r="79" spans="3:99" s="235" customFormat="1" ht="19.5" customHeight="1" x14ac:dyDescent="0.2">
      <c r="C79" s="236"/>
      <c r="D79" s="143"/>
      <c r="E79" s="245"/>
      <c r="F79" s="245"/>
      <c r="G79" s="246"/>
      <c r="H79" s="246">
        <v>7</v>
      </c>
      <c r="I79" s="236"/>
      <c r="J79" s="236"/>
      <c r="K79" s="236"/>
      <c r="L79" s="248"/>
      <c r="M79" s="239"/>
      <c r="N79" s="239"/>
      <c r="O79" s="239"/>
      <c r="P79" s="249"/>
      <c r="Q79" s="249"/>
      <c r="R79" s="249"/>
      <c r="S79" s="240"/>
      <c r="T79" s="239"/>
      <c r="U79" s="240"/>
      <c r="AA79" s="241"/>
      <c r="AB79" s="241"/>
      <c r="AE79" s="242"/>
      <c r="AM79" s="243"/>
      <c r="AT79" s="244"/>
      <c r="CM79" s="142"/>
      <c r="CN79" s="142"/>
      <c r="CO79" s="142"/>
      <c r="CP79" s="142"/>
      <c r="CQ79" s="226"/>
      <c r="CR79" s="226"/>
      <c r="CS79" s="226"/>
      <c r="CT79" s="226"/>
      <c r="CU79" s="142"/>
    </row>
    <row r="80" spans="3:99" s="235" customFormat="1" ht="19.5" customHeight="1" x14ac:dyDescent="0.2">
      <c r="C80" s="236"/>
      <c r="D80" s="143"/>
      <c r="E80" s="245"/>
      <c r="F80" s="245"/>
      <c r="G80" s="246"/>
      <c r="H80" s="246">
        <v>7</v>
      </c>
      <c r="I80" s="236"/>
      <c r="J80" s="236"/>
      <c r="K80" s="236"/>
      <c r="L80" s="248"/>
      <c r="M80" s="239"/>
      <c r="N80" s="239"/>
      <c r="O80" s="239"/>
      <c r="P80" s="249"/>
      <c r="Q80" s="249"/>
      <c r="R80" s="249"/>
      <c r="S80" s="240"/>
      <c r="T80" s="239"/>
      <c r="U80" s="240"/>
      <c r="AA80" s="241"/>
      <c r="AB80" s="241"/>
      <c r="AE80" s="242"/>
      <c r="AM80" s="243"/>
      <c r="AT80" s="244"/>
      <c r="CM80" s="142"/>
      <c r="CN80" s="142"/>
      <c r="CO80" s="142"/>
      <c r="CP80" s="142"/>
      <c r="CQ80" s="226"/>
      <c r="CR80" s="226"/>
      <c r="CS80" s="226"/>
      <c r="CT80" s="226"/>
      <c r="CU80" s="142"/>
    </row>
    <row r="81" spans="3:99" s="235" customFormat="1" ht="19.5" customHeight="1" x14ac:dyDescent="0.2">
      <c r="C81" s="236"/>
      <c r="D81" s="143"/>
      <c r="E81" s="245"/>
      <c r="F81" s="245"/>
      <c r="G81" s="246"/>
      <c r="H81" s="246">
        <v>7</v>
      </c>
      <c r="I81" s="236"/>
      <c r="J81" s="236"/>
      <c r="K81" s="236"/>
      <c r="L81" s="248"/>
      <c r="M81" s="239"/>
      <c r="N81" s="239"/>
      <c r="O81" s="239"/>
      <c r="P81" s="249"/>
      <c r="Q81" s="249"/>
      <c r="R81" s="249"/>
      <c r="S81" s="240"/>
      <c r="T81" s="239"/>
      <c r="U81" s="240"/>
      <c r="AA81" s="241"/>
      <c r="AB81" s="241"/>
      <c r="AE81" s="242"/>
      <c r="AM81" s="243"/>
      <c r="AT81" s="244"/>
      <c r="CM81" s="142"/>
      <c r="CN81" s="142"/>
      <c r="CO81" s="142"/>
      <c r="CP81" s="142"/>
      <c r="CQ81" s="226"/>
      <c r="CR81" s="226"/>
      <c r="CS81" s="226"/>
      <c r="CT81" s="226"/>
      <c r="CU81" s="142"/>
    </row>
    <row r="82" spans="3:99" s="235" customFormat="1" ht="19.5" customHeight="1" x14ac:dyDescent="0.2">
      <c r="C82" s="236"/>
      <c r="D82" s="143"/>
      <c r="E82" s="245"/>
      <c r="F82" s="245"/>
      <c r="G82" s="246"/>
      <c r="H82" s="246">
        <v>7</v>
      </c>
      <c r="I82" s="236"/>
      <c r="J82" s="236"/>
      <c r="K82" s="236"/>
      <c r="L82" s="248"/>
      <c r="M82" s="239"/>
      <c r="N82" s="239"/>
      <c r="O82" s="239"/>
      <c r="P82" s="249"/>
      <c r="Q82" s="249"/>
      <c r="R82" s="249"/>
      <c r="S82" s="240"/>
      <c r="T82" s="239"/>
      <c r="U82" s="240"/>
      <c r="AA82" s="241"/>
      <c r="AB82" s="241"/>
      <c r="AE82" s="242"/>
      <c r="AM82" s="243"/>
      <c r="AT82" s="244"/>
      <c r="CM82" s="142"/>
      <c r="CN82" s="142"/>
      <c r="CO82" s="142"/>
      <c r="CP82" s="142"/>
      <c r="CQ82" s="226"/>
      <c r="CR82" s="226"/>
      <c r="CS82" s="226"/>
      <c r="CT82" s="226"/>
      <c r="CU82" s="142"/>
    </row>
    <row r="83" spans="3:99" s="235" customFormat="1" ht="19.5" customHeight="1" x14ac:dyDescent="0.2">
      <c r="C83" s="236"/>
      <c r="D83" s="143"/>
      <c r="E83" s="245"/>
      <c r="F83" s="245"/>
      <c r="G83" s="246"/>
      <c r="H83" s="246">
        <v>7</v>
      </c>
      <c r="I83" s="236"/>
      <c r="J83" s="236"/>
      <c r="K83" s="236"/>
      <c r="L83" s="248"/>
      <c r="M83" s="239"/>
      <c r="N83" s="239"/>
      <c r="O83" s="239"/>
      <c r="P83" s="249"/>
      <c r="Q83" s="249"/>
      <c r="R83" s="249"/>
      <c r="S83" s="240"/>
      <c r="T83" s="239"/>
      <c r="U83" s="240"/>
      <c r="AA83" s="241"/>
      <c r="AB83" s="241"/>
      <c r="AE83" s="242"/>
      <c r="AM83" s="243"/>
      <c r="AT83" s="244"/>
      <c r="CM83" s="142"/>
      <c r="CN83" s="142"/>
      <c r="CO83" s="142"/>
      <c r="CP83" s="142"/>
      <c r="CQ83" s="226"/>
      <c r="CR83" s="226"/>
      <c r="CS83" s="226"/>
      <c r="CT83" s="226"/>
      <c r="CU83" s="142"/>
    </row>
    <row r="84" spans="3:99" s="235" customFormat="1" ht="19.5" customHeight="1" x14ac:dyDescent="0.2">
      <c r="C84" s="236"/>
      <c r="D84" s="143"/>
      <c r="E84" s="245"/>
      <c r="F84" s="245"/>
      <c r="G84" s="246"/>
      <c r="H84" s="246">
        <v>7</v>
      </c>
      <c r="I84" s="236"/>
      <c r="J84" s="236"/>
      <c r="K84" s="236"/>
      <c r="L84" s="248"/>
      <c r="M84" s="239"/>
      <c r="N84" s="239"/>
      <c r="O84" s="239"/>
      <c r="P84" s="249"/>
      <c r="Q84" s="249"/>
      <c r="R84" s="249"/>
      <c r="S84" s="240"/>
      <c r="T84" s="239"/>
      <c r="U84" s="240"/>
      <c r="AA84" s="241"/>
      <c r="AB84" s="241"/>
      <c r="AE84" s="242"/>
      <c r="AM84" s="243"/>
      <c r="AT84" s="244"/>
      <c r="CM84" s="142"/>
      <c r="CN84" s="142"/>
      <c r="CO84" s="142"/>
      <c r="CP84" s="142"/>
      <c r="CQ84" s="226"/>
      <c r="CR84" s="226"/>
      <c r="CS84" s="226"/>
      <c r="CT84" s="226"/>
      <c r="CU84" s="142"/>
    </row>
    <row r="85" spans="3:99" s="235" customFormat="1" ht="19.5" customHeight="1" x14ac:dyDescent="0.2">
      <c r="C85" s="236"/>
      <c r="D85" s="143"/>
      <c r="E85" s="245"/>
      <c r="F85" s="245"/>
      <c r="G85" s="246"/>
      <c r="H85" s="246">
        <v>7</v>
      </c>
      <c r="I85" s="236"/>
      <c r="J85" s="236"/>
      <c r="K85" s="236"/>
      <c r="L85" s="248"/>
      <c r="M85" s="239"/>
      <c r="N85" s="239"/>
      <c r="O85" s="239"/>
      <c r="P85" s="249"/>
      <c r="Q85" s="249"/>
      <c r="R85" s="249"/>
      <c r="S85" s="240"/>
      <c r="T85" s="239"/>
      <c r="U85" s="240"/>
      <c r="AA85" s="241"/>
      <c r="AB85" s="241"/>
      <c r="AE85" s="242"/>
      <c r="AM85" s="243"/>
      <c r="AT85" s="244"/>
      <c r="CM85" s="142"/>
      <c r="CN85" s="142"/>
      <c r="CO85" s="142"/>
      <c r="CP85" s="142"/>
      <c r="CQ85" s="226"/>
      <c r="CR85" s="226"/>
      <c r="CS85" s="226"/>
      <c r="CT85" s="226"/>
      <c r="CU85" s="142"/>
    </row>
    <row r="86" spans="3:99" s="235" customFormat="1" ht="19.5" customHeight="1" x14ac:dyDescent="0.2">
      <c r="C86" s="236"/>
      <c r="D86" s="143"/>
      <c r="E86" s="245"/>
      <c r="F86" s="245"/>
      <c r="G86" s="246"/>
      <c r="H86" s="246">
        <v>7</v>
      </c>
      <c r="I86" s="236"/>
      <c r="J86" s="236"/>
      <c r="K86" s="236"/>
      <c r="L86" s="248"/>
      <c r="M86" s="239"/>
      <c r="N86" s="239"/>
      <c r="O86" s="239"/>
      <c r="P86" s="249"/>
      <c r="Q86" s="249"/>
      <c r="R86" s="249"/>
      <c r="S86" s="240"/>
      <c r="T86" s="239"/>
      <c r="U86" s="240"/>
      <c r="AA86" s="241"/>
      <c r="AB86" s="241"/>
      <c r="AE86" s="242"/>
      <c r="AM86" s="243"/>
      <c r="AT86" s="244"/>
      <c r="CM86" s="142"/>
      <c r="CN86" s="142"/>
      <c r="CO86" s="142"/>
      <c r="CP86" s="142"/>
      <c r="CQ86" s="226"/>
      <c r="CR86" s="226"/>
      <c r="CS86" s="226"/>
      <c r="CT86" s="226"/>
      <c r="CU86" s="142"/>
    </row>
    <row r="87" spans="3:99" s="235" customFormat="1" ht="19.5" customHeight="1" x14ac:dyDescent="0.2">
      <c r="C87" s="236"/>
      <c r="D87" s="143"/>
      <c r="E87" s="245"/>
      <c r="F87" s="245"/>
      <c r="G87" s="246"/>
      <c r="H87" s="246">
        <v>7</v>
      </c>
      <c r="I87" s="236"/>
      <c r="J87" s="236"/>
      <c r="K87" s="236"/>
      <c r="L87" s="248"/>
      <c r="M87" s="239"/>
      <c r="N87" s="239"/>
      <c r="O87" s="239"/>
      <c r="P87" s="249"/>
      <c r="Q87" s="249"/>
      <c r="R87" s="249"/>
      <c r="S87" s="240"/>
      <c r="T87" s="239"/>
      <c r="U87" s="240"/>
      <c r="AA87" s="241"/>
      <c r="AB87" s="241"/>
      <c r="AE87" s="242"/>
      <c r="AM87" s="243"/>
      <c r="AT87" s="244"/>
      <c r="CM87" s="142"/>
      <c r="CN87" s="142"/>
      <c r="CO87" s="142"/>
      <c r="CP87" s="142"/>
      <c r="CQ87" s="226"/>
      <c r="CR87" s="226"/>
      <c r="CS87" s="226"/>
      <c r="CT87" s="226"/>
      <c r="CU87" s="142"/>
    </row>
    <row r="88" spans="3:99" s="235" customFormat="1" ht="19.5" customHeight="1" x14ac:dyDescent="0.2">
      <c r="C88" s="236"/>
      <c r="D88" s="143"/>
      <c r="E88" s="245"/>
      <c r="F88" s="245"/>
      <c r="G88" s="246"/>
      <c r="H88" s="246">
        <v>7</v>
      </c>
      <c r="I88" s="236"/>
      <c r="J88" s="236"/>
      <c r="K88" s="236"/>
      <c r="L88" s="248"/>
      <c r="M88" s="239"/>
      <c r="N88" s="239"/>
      <c r="O88" s="239"/>
      <c r="P88" s="249"/>
      <c r="Q88" s="249"/>
      <c r="R88" s="249"/>
      <c r="S88" s="240"/>
      <c r="T88" s="239"/>
      <c r="U88" s="240"/>
      <c r="AA88" s="241"/>
      <c r="AB88" s="241"/>
      <c r="AE88" s="242"/>
      <c r="AM88" s="243"/>
      <c r="AT88" s="244"/>
      <c r="CM88" s="142"/>
      <c r="CN88" s="142"/>
      <c r="CO88" s="142"/>
      <c r="CP88" s="142"/>
      <c r="CQ88" s="226"/>
      <c r="CR88" s="226"/>
      <c r="CS88" s="226"/>
      <c r="CT88" s="226"/>
      <c r="CU88" s="142"/>
    </row>
    <row r="89" spans="3:99" s="235" customFormat="1" ht="19.5" customHeight="1" x14ac:dyDescent="0.2">
      <c r="C89" s="236"/>
      <c r="D89" s="143"/>
      <c r="E89" s="245"/>
      <c r="F89" s="245"/>
      <c r="G89" s="246"/>
      <c r="H89" s="246">
        <v>7</v>
      </c>
      <c r="I89" s="236"/>
      <c r="J89" s="236"/>
      <c r="K89" s="236"/>
      <c r="L89" s="248"/>
      <c r="M89" s="239"/>
      <c r="N89" s="239"/>
      <c r="O89" s="239"/>
      <c r="P89" s="249"/>
      <c r="Q89" s="249"/>
      <c r="R89" s="249"/>
      <c r="S89" s="240"/>
      <c r="T89" s="239"/>
      <c r="U89" s="240"/>
      <c r="AA89" s="241"/>
      <c r="AB89" s="241"/>
      <c r="AE89" s="242"/>
      <c r="AM89" s="243"/>
      <c r="AT89" s="244"/>
      <c r="CM89" s="142"/>
      <c r="CN89" s="142"/>
      <c r="CO89" s="142"/>
      <c r="CP89" s="142"/>
      <c r="CQ89" s="226"/>
      <c r="CR89" s="226"/>
      <c r="CS89" s="226"/>
      <c r="CT89" s="226"/>
      <c r="CU89" s="142"/>
    </row>
    <row r="90" spans="3:99" s="235" customFormat="1" ht="19.5" customHeight="1" x14ac:dyDescent="0.2">
      <c r="C90" s="236"/>
      <c r="D90" s="143"/>
      <c r="E90" s="245"/>
      <c r="F90" s="245"/>
      <c r="G90" s="246"/>
      <c r="H90" s="246">
        <v>7</v>
      </c>
      <c r="I90" s="236"/>
      <c r="J90" s="236"/>
      <c r="K90" s="236"/>
      <c r="L90" s="248"/>
      <c r="M90" s="239"/>
      <c r="N90" s="239"/>
      <c r="O90" s="239"/>
      <c r="P90" s="249"/>
      <c r="Q90" s="249"/>
      <c r="R90" s="249"/>
      <c r="S90" s="240"/>
      <c r="T90" s="239"/>
      <c r="U90" s="240"/>
      <c r="AA90" s="241"/>
      <c r="AB90" s="241"/>
      <c r="AE90" s="242"/>
      <c r="AM90" s="243"/>
      <c r="AT90" s="244"/>
      <c r="CM90" s="142"/>
      <c r="CN90" s="142"/>
      <c r="CO90" s="142"/>
      <c r="CP90" s="142"/>
      <c r="CQ90" s="226"/>
      <c r="CR90" s="226"/>
      <c r="CS90" s="226"/>
      <c r="CT90" s="226"/>
      <c r="CU90" s="142"/>
    </row>
    <row r="91" spans="3:99" s="235" customFormat="1" ht="19.5" customHeight="1" x14ac:dyDescent="0.2">
      <c r="C91" s="236"/>
      <c r="D91" s="143"/>
      <c r="E91" s="245"/>
      <c r="F91" s="245"/>
      <c r="G91" s="246"/>
      <c r="H91" s="246">
        <v>7</v>
      </c>
      <c r="I91" s="236"/>
      <c r="J91" s="236"/>
      <c r="K91" s="236"/>
      <c r="L91" s="248"/>
      <c r="M91" s="239"/>
      <c r="N91" s="239"/>
      <c r="O91" s="239"/>
      <c r="P91" s="249"/>
      <c r="Q91" s="249"/>
      <c r="R91" s="249"/>
      <c r="S91" s="240"/>
      <c r="T91" s="239"/>
      <c r="U91" s="240"/>
      <c r="AA91" s="241"/>
      <c r="AB91" s="241"/>
      <c r="AE91" s="242"/>
      <c r="AM91" s="243"/>
      <c r="AT91" s="244"/>
      <c r="CM91" s="142"/>
      <c r="CN91" s="142"/>
      <c r="CO91" s="142"/>
      <c r="CP91" s="142"/>
      <c r="CQ91" s="226"/>
      <c r="CR91" s="226"/>
      <c r="CS91" s="226"/>
      <c r="CT91" s="226"/>
      <c r="CU91" s="142"/>
    </row>
    <row r="92" spans="3:99" s="235" customFormat="1" ht="19.5" customHeight="1" x14ac:dyDescent="0.2">
      <c r="C92" s="236"/>
      <c r="D92" s="143"/>
      <c r="E92" s="245"/>
      <c r="F92" s="245"/>
      <c r="G92" s="246"/>
      <c r="H92" s="246">
        <v>7</v>
      </c>
      <c r="I92" s="236"/>
      <c r="J92" s="236"/>
      <c r="K92" s="236"/>
      <c r="L92" s="248"/>
      <c r="M92" s="239"/>
      <c r="N92" s="239"/>
      <c r="O92" s="239"/>
      <c r="P92" s="249"/>
      <c r="Q92" s="249"/>
      <c r="R92" s="249"/>
      <c r="S92" s="240"/>
      <c r="T92" s="239"/>
      <c r="U92" s="240"/>
      <c r="AA92" s="241"/>
      <c r="AB92" s="241"/>
      <c r="AE92" s="242"/>
      <c r="AM92" s="243"/>
      <c r="AT92" s="244"/>
      <c r="CM92" s="142"/>
      <c r="CN92" s="142"/>
      <c r="CO92" s="142"/>
      <c r="CP92" s="142"/>
      <c r="CQ92" s="226"/>
      <c r="CR92" s="226"/>
      <c r="CS92" s="226"/>
      <c r="CT92" s="226"/>
      <c r="CU92" s="142"/>
    </row>
    <row r="93" spans="3:99" s="235" customFormat="1" ht="19.5" customHeight="1" x14ac:dyDescent="0.2">
      <c r="C93" s="236"/>
      <c r="D93" s="143"/>
      <c r="E93" s="245"/>
      <c r="F93" s="245"/>
      <c r="G93" s="246"/>
      <c r="H93" s="246">
        <v>7</v>
      </c>
      <c r="I93" s="236"/>
      <c r="J93" s="236"/>
      <c r="K93" s="236"/>
      <c r="L93" s="248"/>
      <c r="M93" s="239"/>
      <c r="N93" s="239"/>
      <c r="O93" s="239"/>
      <c r="P93" s="249"/>
      <c r="Q93" s="249"/>
      <c r="R93" s="249"/>
      <c r="S93" s="240"/>
      <c r="T93" s="239"/>
      <c r="U93" s="240"/>
      <c r="AA93" s="241"/>
      <c r="AB93" s="241"/>
      <c r="AE93" s="242"/>
      <c r="AM93" s="243"/>
      <c r="AT93" s="244"/>
      <c r="CM93" s="142"/>
      <c r="CN93" s="142"/>
      <c r="CO93" s="142"/>
      <c r="CP93" s="142"/>
      <c r="CQ93" s="226"/>
      <c r="CR93" s="226"/>
      <c r="CS93" s="226"/>
      <c r="CT93" s="226"/>
      <c r="CU93" s="142"/>
    </row>
    <row r="94" spans="3:99" s="235" customFormat="1" ht="19.5" customHeight="1" x14ac:dyDescent="0.2">
      <c r="C94" s="236"/>
      <c r="D94" s="143"/>
      <c r="E94" s="245"/>
      <c r="F94" s="245"/>
      <c r="G94" s="246"/>
      <c r="H94" s="246">
        <v>7</v>
      </c>
      <c r="I94" s="236"/>
      <c r="J94" s="236"/>
      <c r="K94" s="236"/>
      <c r="L94" s="248"/>
      <c r="M94" s="239"/>
      <c r="N94" s="239"/>
      <c r="O94" s="239"/>
      <c r="P94" s="249"/>
      <c r="Q94" s="249"/>
      <c r="R94" s="249"/>
      <c r="S94" s="240"/>
      <c r="T94" s="239"/>
      <c r="U94" s="240"/>
      <c r="AA94" s="241"/>
      <c r="AB94" s="241"/>
      <c r="AE94" s="242"/>
      <c r="AM94" s="243"/>
      <c r="AT94" s="244"/>
      <c r="CM94" s="142"/>
      <c r="CN94" s="142"/>
      <c r="CO94" s="142"/>
      <c r="CP94" s="142"/>
      <c r="CQ94" s="226"/>
      <c r="CR94" s="226"/>
      <c r="CS94" s="226"/>
      <c r="CT94" s="226"/>
      <c r="CU94" s="142"/>
    </row>
    <row r="95" spans="3:99" s="235" customFormat="1" ht="19.5" customHeight="1" x14ac:dyDescent="0.2">
      <c r="C95" s="236"/>
      <c r="D95" s="143"/>
      <c r="E95" s="245"/>
      <c r="F95" s="245"/>
      <c r="G95" s="246"/>
      <c r="H95" s="246">
        <v>7</v>
      </c>
      <c r="I95" s="236"/>
      <c r="J95" s="236"/>
      <c r="K95" s="236"/>
      <c r="L95" s="248"/>
      <c r="M95" s="239"/>
      <c r="N95" s="239"/>
      <c r="O95" s="239"/>
      <c r="P95" s="249"/>
      <c r="Q95" s="249"/>
      <c r="R95" s="249"/>
      <c r="S95" s="240"/>
      <c r="T95" s="239"/>
      <c r="U95" s="240"/>
      <c r="AA95" s="241"/>
      <c r="AB95" s="241"/>
      <c r="AE95" s="242"/>
      <c r="AM95" s="243"/>
      <c r="AT95" s="244"/>
      <c r="CM95" s="142"/>
      <c r="CN95" s="142"/>
      <c r="CO95" s="142"/>
      <c r="CP95" s="142"/>
      <c r="CQ95" s="226"/>
      <c r="CR95" s="226"/>
      <c r="CS95" s="226"/>
      <c r="CT95" s="226"/>
      <c r="CU95" s="142"/>
    </row>
    <row r="96" spans="3:99" s="235" customFormat="1" ht="19.5" customHeight="1" x14ac:dyDescent="0.2">
      <c r="C96" s="236"/>
      <c r="D96" s="143"/>
      <c r="E96" s="245"/>
      <c r="F96" s="245"/>
      <c r="G96" s="246"/>
      <c r="H96" s="246">
        <v>7</v>
      </c>
      <c r="I96" s="236"/>
      <c r="J96" s="236"/>
      <c r="K96" s="236"/>
      <c r="L96" s="248"/>
      <c r="M96" s="239"/>
      <c r="N96" s="239"/>
      <c r="O96" s="239"/>
      <c r="P96" s="249"/>
      <c r="Q96" s="249"/>
      <c r="R96" s="249"/>
      <c r="S96" s="240"/>
      <c r="T96" s="239"/>
      <c r="U96" s="240"/>
      <c r="AA96" s="241"/>
      <c r="AB96" s="241"/>
      <c r="AE96" s="242"/>
      <c r="AM96" s="243"/>
      <c r="AT96" s="244"/>
      <c r="CM96" s="142"/>
      <c r="CN96" s="142"/>
      <c r="CO96" s="142"/>
      <c r="CP96" s="142"/>
      <c r="CQ96" s="226"/>
      <c r="CR96" s="226"/>
      <c r="CS96" s="226"/>
      <c r="CT96" s="226"/>
      <c r="CU96" s="142"/>
    </row>
    <row r="97" spans="3:99" s="235" customFormat="1" ht="19.5" customHeight="1" x14ac:dyDescent="0.2">
      <c r="C97" s="236"/>
      <c r="D97" s="143"/>
      <c r="E97" s="245"/>
      <c r="F97" s="245"/>
      <c r="G97" s="246"/>
      <c r="H97" s="246">
        <v>7</v>
      </c>
      <c r="I97" s="236"/>
      <c r="J97" s="236"/>
      <c r="K97" s="236"/>
      <c r="L97" s="248"/>
      <c r="M97" s="239"/>
      <c r="N97" s="239"/>
      <c r="O97" s="239"/>
      <c r="P97" s="249"/>
      <c r="Q97" s="249"/>
      <c r="R97" s="249"/>
      <c r="S97" s="240"/>
      <c r="T97" s="239"/>
      <c r="U97" s="240"/>
      <c r="AA97" s="241"/>
      <c r="AB97" s="241"/>
      <c r="AE97" s="242"/>
      <c r="AM97" s="243"/>
      <c r="AT97" s="244"/>
      <c r="CM97" s="142"/>
      <c r="CN97" s="142"/>
      <c r="CO97" s="142"/>
      <c r="CP97" s="142"/>
      <c r="CQ97" s="226"/>
      <c r="CR97" s="226"/>
      <c r="CS97" s="226"/>
      <c r="CT97" s="226"/>
      <c r="CU97" s="142"/>
    </row>
    <row r="98" spans="3:99" s="235" customFormat="1" ht="19.5" customHeight="1" x14ac:dyDescent="0.2">
      <c r="C98" s="236"/>
      <c r="D98" s="143"/>
      <c r="E98" s="245"/>
      <c r="F98" s="245"/>
      <c r="G98" s="246"/>
      <c r="H98" s="246">
        <v>7</v>
      </c>
      <c r="I98" s="236"/>
      <c r="J98" s="236"/>
      <c r="K98" s="236"/>
      <c r="L98" s="248"/>
      <c r="M98" s="239"/>
      <c r="N98" s="239"/>
      <c r="O98" s="239"/>
      <c r="P98" s="249"/>
      <c r="Q98" s="249"/>
      <c r="R98" s="249"/>
      <c r="S98" s="240"/>
      <c r="T98" s="239"/>
      <c r="U98" s="240"/>
      <c r="AA98" s="241"/>
      <c r="AB98" s="241"/>
      <c r="AE98" s="242"/>
      <c r="AM98" s="243"/>
      <c r="AT98" s="244"/>
      <c r="CM98" s="142"/>
      <c r="CN98" s="142"/>
      <c r="CO98" s="142"/>
      <c r="CP98" s="142"/>
      <c r="CQ98" s="226"/>
      <c r="CR98" s="226"/>
      <c r="CS98" s="226"/>
      <c r="CT98" s="226"/>
      <c r="CU98" s="142"/>
    </row>
    <row r="99" spans="3:99" s="235" customFormat="1" ht="19.5" customHeight="1" x14ac:dyDescent="0.2">
      <c r="C99" s="236"/>
      <c r="D99" s="143"/>
      <c r="E99" s="245"/>
      <c r="F99" s="245"/>
      <c r="G99" s="246"/>
      <c r="H99" s="246">
        <v>7</v>
      </c>
      <c r="I99" s="236"/>
      <c r="J99" s="236"/>
      <c r="K99" s="236"/>
      <c r="L99" s="248"/>
      <c r="M99" s="239"/>
      <c r="N99" s="239"/>
      <c r="O99" s="239"/>
      <c r="P99" s="249"/>
      <c r="Q99" s="249"/>
      <c r="R99" s="249"/>
      <c r="S99" s="240"/>
      <c r="T99" s="239"/>
      <c r="U99" s="240"/>
      <c r="AA99" s="241"/>
      <c r="AB99" s="241"/>
      <c r="AE99" s="242"/>
      <c r="AM99" s="243"/>
      <c r="AT99" s="244"/>
      <c r="CM99" s="142"/>
      <c r="CN99" s="142"/>
      <c r="CO99" s="142"/>
      <c r="CP99" s="142"/>
      <c r="CQ99" s="226"/>
      <c r="CR99" s="226"/>
      <c r="CS99" s="226"/>
      <c r="CT99" s="226"/>
      <c r="CU99" s="142"/>
    </row>
    <row r="100" spans="3:99" s="235" customFormat="1" ht="19.5" customHeight="1" x14ac:dyDescent="0.2">
      <c r="C100" s="236"/>
      <c r="D100" s="143"/>
      <c r="E100" s="245"/>
      <c r="F100" s="245"/>
      <c r="G100" s="246"/>
      <c r="H100" s="246">
        <v>7</v>
      </c>
      <c r="I100" s="236"/>
      <c r="J100" s="236"/>
      <c r="K100" s="236"/>
      <c r="L100" s="248"/>
      <c r="M100" s="239"/>
      <c r="N100" s="239"/>
      <c r="O100" s="239"/>
      <c r="P100" s="249"/>
      <c r="Q100" s="249"/>
      <c r="R100" s="249"/>
      <c r="S100" s="240"/>
      <c r="T100" s="239"/>
      <c r="U100" s="240"/>
      <c r="AA100" s="241"/>
      <c r="AB100" s="241"/>
      <c r="AE100" s="242"/>
      <c r="AM100" s="243"/>
      <c r="AT100" s="244"/>
      <c r="CM100" s="142"/>
      <c r="CN100" s="142"/>
      <c r="CO100" s="142"/>
      <c r="CP100" s="142"/>
      <c r="CQ100" s="226"/>
      <c r="CR100" s="226"/>
      <c r="CS100" s="226"/>
      <c r="CT100" s="226"/>
      <c r="CU100" s="142"/>
    </row>
    <row r="101" spans="3:99" s="235" customFormat="1" ht="19.5" customHeight="1" x14ac:dyDescent="0.2">
      <c r="C101" s="236"/>
      <c r="D101" s="143"/>
      <c r="E101" s="245"/>
      <c r="F101" s="245"/>
      <c r="G101" s="246"/>
      <c r="H101" s="246">
        <v>7</v>
      </c>
      <c r="I101" s="236"/>
      <c r="J101" s="236"/>
      <c r="K101" s="236"/>
      <c r="L101" s="248"/>
      <c r="M101" s="239"/>
      <c r="N101" s="239"/>
      <c r="O101" s="239"/>
      <c r="P101" s="249"/>
      <c r="Q101" s="249"/>
      <c r="R101" s="249"/>
      <c r="S101" s="240"/>
      <c r="T101" s="239"/>
      <c r="U101" s="240"/>
      <c r="AA101" s="241"/>
      <c r="AB101" s="241"/>
      <c r="AE101" s="242"/>
      <c r="AM101" s="243"/>
      <c r="AT101" s="244"/>
      <c r="CM101" s="142"/>
      <c r="CN101" s="142"/>
      <c r="CO101" s="142"/>
      <c r="CP101" s="142"/>
      <c r="CQ101" s="226"/>
      <c r="CR101" s="226"/>
      <c r="CS101" s="226"/>
      <c r="CT101" s="226"/>
      <c r="CU101" s="142"/>
    </row>
    <row r="102" spans="3:99" s="235" customFormat="1" ht="19.5" customHeight="1" x14ac:dyDescent="0.2">
      <c r="C102" s="236"/>
      <c r="D102" s="143"/>
      <c r="E102" s="245"/>
      <c r="F102" s="245"/>
      <c r="G102" s="246"/>
      <c r="H102" s="246">
        <v>7</v>
      </c>
      <c r="I102" s="236"/>
      <c r="J102" s="236"/>
      <c r="K102" s="236"/>
      <c r="L102" s="248"/>
      <c r="M102" s="239"/>
      <c r="N102" s="239"/>
      <c r="O102" s="239"/>
      <c r="P102" s="249"/>
      <c r="Q102" s="249"/>
      <c r="R102" s="249"/>
      <c r="S102" s="240"/>
      <c r="T102" s="239"/>
      <c r="U102" s="240"/>
      <c r="AA102" s="241"/>
      <c r="AB102" s="241"/>
      <c r="AE102" s="242"/>
      <c r="AM102" s="243"/>
      <c r="AT102" s="244"/>
      <c r="CM102" s="142"/>
      <c r="CN102" s="142"/>
      <c r="CO102" s="142"/>
      <c r="CP102" s="142"/>
      <c r="CQ102" s="226"/>
      <c r="CR102" s="226"/>
      <c r="CS102" s="226"/>
      <c r="CT102" s="226"/>
      <c r="CU102" s="142"/>
    </row>
    <row r="103" spans="3:99" s="235" customFormat="1" ht="19.5" customHeight="1" x14ac:dyDescent="0.2">
      <c r="C103" s="236"/>
      <c r="D103" s="143"/>
      <c r="E103" s="245"/>
      <c r="F103" s="245"/>
      <c r="G103" s="246"/>
      <c r="H103" s="246">
        <v>7</v>
      </c>
      <c r="I103" s="236"/>
      <c r="J103" s="236"/>
      <c r="K103" s="236"/>
      <c r="L103" s="248"/>
      <c r="M103" s="239"/>
      <c r="N103" s="239"/>
      <c r="O103" s="239"/>
      <c r="P103" s="249"/>
      <c r="Q103" s="249"/>
      <c r="R103" s="249"/>
      <c r="S103" s="240"/>
      <c r="T103" s="239"/>
      <c r="U103" s="240"/>
      <c r="AA103" s="241"/>
      <c r="AB103" s="241"/>
      <c r="AE103" s="242"/>
      <c r="AM103" s="243"/>
      <c r="AT103" s="244"/>
      <c r="CM103" s="142"/>
      <c r="CN103" s="142"/>
      <c r="CO103" s="142"/>
      <c r="CP103" s="142"/>
      <c r="CQ103" s="226"/>
      <c r="CR103" s="226"/>
      <c r="CS103" s="226"/>
      <c r="CT103" s="226"/>
      <c r="CU103" s="142"/>
    </row>
    <row r="104" spans="3:99" s="235" customFormat="1" ht="19.5" customHeight="1" x14ac:dyDescent="0.2">
      <c r="C104" s="236"/>
      <c r="D104" s="143"/>
      <c r="E104" s="245"/>
      <c r="F104" s="245"/>
      <c r="G104" s="246"/>
      <c r="H104" s="246">
        <v>7</v>
      </c>
      <c r="I104" s="236"/>
      <c r="J104" s="236"/>
      <c r="K104" s="236"/>
      <c r="L104" s="248"/>
      <c r="M104" s="239"/>
      <c r="N104" s="239"/>
      <c r="O104" s="239"/>
      <c r="P104" s="249"/>
      <c r="Q104" s="249"/>
      <c r="R104" s="249"/>
      <c r="S104" s="240"/>
      <c r="T104" s="239"/>
      <c r="U104" s="240"/>
      <c r="AA104" s="241"/>
      <c r="AB104" s="241"/>
      <c r="AE104" s="242"/>
      <c r="AM104" s="243"/>
      <c r="AT104" s="244"/>
      <c r="CM104" s="142"/>
      <c r="CN104" s="142"/>
      <c r="CO104" s="142"/>
      <c r="CP104" s="142"/>
      <c r="CQ104" s="226"/>
      <c r="CR104" s="226"/>
      <c r="CS104" s="226"/>
      <c r="CT104" s="226"/>
      <c r="CU104" s="142"/>
    </row>
    <row r="105" spans="3:99" s="235" customFormat="1" ht="19.5" customHeight="1" x14ac:dyDescent="0.2">
      <c r="C105" s="236"/>
      <c r="D105" s="143"/>
      <c r="E105" s="245"/>
      <c r="F105" s="245"/>
      <c r="G105" s="246"/>
      <c r="H105" s="246">
        <v>7</v>
      </c>
      <c r="I105" s="236"/>
      <c r="J105" s="236"/>
      <c r="K105" s="236"/>
      <c r="L105" s="248"/>
      <c r="M105" s="239"/>
      <c r="N105" s="239"/>
      <c r="O105" s="239"/>
      <c r="P105" s="249"/>
      <c r="Q105" s="249"/>
      <c r="R105" s="249"/>
      <c r="S105" s="240"/>
      <c r="T105" s="239"/>
      <c r="U105" s="240"/>
      <c r="AA105" s="241"/>
      <c r="AB105" s="241"/>
      <c r="AE105" s="242"/>
      <c r="AM105" s="243"/>
      <c r="AT105" s="244"/>
      <c r="CM105" s="142"/>
      <c r="CN105" s="142"/>
      <c r="CO105" s="142"/>
      <c r="CP105" s="142"/>
      <c r="CQ105" s="226"/>
      <c r="CR105" s="226"/>
      <c r="CS105" s="226"/>
      <c r="CT105" s="226"/>
      <c r="CU105" s="142"/>
    </row>
    <row r="106" spans="3:99" s="235" customFormat="1" ht="19.5" customHeight="1" x14ac:dyDescent="0.2">
      <c r="C106" s="236"/>
      <c r="D106" s="143"/>
      <c r="E106" s="245"/>
      <c r="F106" s="245"/>
      <c r="G106" s="246"/>
      <c r="H106" s="246">
        <v>7</v>
      </c>
      <c r="I106" s="236"/>
      <c r="J106" s="236"/>
      <c r="K106" s="236"/>
      <c r="L106" s="248"/>
      <c r="M106" s="239"/>
      <c r="N106" s="239"/>
      <c r="O106" s="239"/>
      <c r="P106" s="249"/>
      <c r="Q106" s="249"/>
      <c r="R106" s="249"/>
      <c r="S106" s="240"/>
      <c r="T106" s="239"/>
      <c r="U106" s="240"/>
      <c r="AA106" s="241"/>
      <c r="AB106" s="241"/>
      <c r="AE106" s="242"/>
      <c r="AM106" s="243"/>
      <c r="AT106" s="244"/>
      <c r="CM106" s="142"/>
      <c r="CN106" s="142"/>
      <c r="CO106" s="142"/>
      <c r="CP106" s="142"/>
      <c r="CQ106" s="226"/>
      <c r="CR106" s="226"/>
      <c r="CS106" s="226"/>
      <c r="CT106" s="226"/>
      <c r="CU106" s="142"/>
    </row>
    <row r="107" spans="3:99" s="235" customFormat="1" ht="19.5" customHeight="1" x14ac:dyDescent="0.2">
      <c r="C107" s="236"/>
      <c r="D107" s="143"/>
      <c r="E107" s="245"/>
      <c r="F107" s="245"/>
      <c r="G107" s="246"/>
      <c r="H107" s="246">
        <v>7</v>
      </c>
      <c r="I107" s="236"/>
      <c r="J107" s="236"/>
      <c r="K107" s="236"/>
      <c r="L107" s="248"/>
      <c r="M107" s="239"/>
      <c r="N107" s="239"/>
      <c r="O107" s="239"/>
      <c r="P107" s="249"/>
      <c r="Q107" s="249"/>
      <c r="R107" s="249"/>
      <c r="S107" s="240"/>
      <c r="T107" s="239"/>
      <c r="U107" s="240"/>
      <c r="AA107" s="241"/>
      <c r="AB107" s="241"/>
      <c r="AE107" s="242"/>
      <c r="AM107" s="243"/>
      <c r="AT107" s="244"/>
      <c r="CM107" s="142"/>
      <c r="CN107" s="142"/>
      <c r="CO107" s="142"/>
      <c r="CP107" s="142"/>
      <c r="CQ107" s="226"/>
      <c r="CR107" s="226"/>
      <c r="CS107" s="226"/>
      <c r="CT107" s="226"/>
      <c r="CU107" s="142"/>
    </row>
    <row r="108" spans="3:99" s="235" customFormat="1" ht="19.5" customHeight="1" x14ac:dyDescent="0.2">
      <c r="C108" s="236"/>
      <c r="D108" s="143"/>
      <c r="E108" s="245"/>
      <c r="F108" s="245"/>
      <c r="G108" s="246"/>
      <c r="H108" s="246">
        <v>15</v>
      </c>
      <c r="I108" s="236"/>
      <c r="J108" s="236"/>
      <c r="K108" s="236"/>
      <c r="L108" s="248"/>
      <c r="M108" s="239"/>
      <c r="N108" s="239"/>
      <c r="O108" s="239"/>
      <c r="P108" s="249"/>
      <c r="Q108" s="249"/>
      <c r="R108" s="249"/>
      <c r="S108" s="240"/>
      <c r="T108" s="239"/>
      <c r="U108" s="240"/>
      <c r="AA108" s="241"/>
      <c r="AB108" s="241"/>
      <c r="AE108" s="242"/>
      <c r="AM108" s="243"/>
      <c r="AT108" s="244"/>
      <c r="CM108" s="142"/>
      <c r="CN108" s="142"/>
      <c r="CO108" s="142"/>
      <c r="CP108" s="142"/>
      <c r="CQ108" s="226"/>
      <c r="CR108" s="226"/>
      <c r="CS108" s="226"/>
      <c r="CT108" s="226"/>
      <c r="CU108" s="142"/>
    </row>
    <row r="109" spans="3:99" s="235" customFormat="1" ht="19.5" customHeight="1" x14ac:dyDescent="0.2">
      <c r="C109" s="236"/>
      <c r="D109" s="143"/>
      <c r="E109" s="245"/>
      <c r="F109" s="245"/>
      <c r="G109" s="246"/>
      <c r="H109" s="246">
        <v>15</v>
      </c>
      <c r="I109" s="236"/>
      <c r="J109" s="236"/>
      <c r="K109" s="236"/>
      <c r="L109" s="248"/>
      <c r="M109" s="239"/>
      <c r="N109" s="239"/>
      <c r="O109" s="239"/>
      <c r="P109" s="249"/>
      <c r="Q109" s="249"/>
      <c r="R109" s="249"/>
      <c r="S109" s="240"/>
      <c r="T109" s="239"/>
      <c r="U109" s="240"/>
      <c r="AA109" s="241"/>
      <c r="AB109" s="241"/>
      <c r="AE109" s="242"/>
      <c r="AM109" s="243"/>
      <c r="AT109" s="244"/>
      <c r="CM109" s="142"/>
      <c r="CN109" s="142"/>
      <c r="CO109" s="142"/>
      <c r="CP109" s="142"/>
      <c r="CQ109" s="226"/>
      <c r="CR109" s="226"/>
      <c r="CS109" s="226"/>
      <c r="CT109" s="226"/>
      <c r="CU109" s="142"/>
    </row>
    <row r="110" spans="3:99" s="235" customFormat="1" ht="19.5" customHeight="1" x14ac:dyDescent="0.2">
      <c r="C110" s="236"/>
      <c r="D110" s="143"/>
      <c r="E110" s="245"/>
      <c r="F110" s="245"/>
      <c r="G110" s="246"/>
      <c r="H110" s="246">
        <v>15</v>
      </c>
      <c r="I110" s="236"/>
      <c r="J110" s="236"/>
      <c r="K110" s="236"/>
      <c r="L110" s="248"/>
      <c r="M110" s="239"/>
      <c r="N110" s="239"/>
      <c r="O110" s="239"/>
      <c r="P110" s="249"/>
      <c r="Q110" s="249"/>
      <c r="R110" s="249"/>
      <c r="S110" s="240"/>
      <c r="T110" s="239"/>
      <c r="U110" s="240"/>
      <c r="AA110" s="241"/>
      <c r="AB110" s="241"/>
      <c r="AE110" s="242"/>
      <c r="AM110" s="243"/>
      <c r="AT110" s="244"/>
      <c r="CM110" s="142"/>
      <c r="CN110" s="142"/>
      <c r="CO110" s="142"/>
      <c r="CP110" s="142"/>
      <c r="CQ110" s="226"/>
      <c r="CR110" s="226"/>
      <c r="CS110" s="226"/>
      <c r="CT110" s="226"/>
      <c r="CU110" s="142"/>
    </row>
    <row r="111" spans="3:99" s="235" customFormat="1" ht="19.5" customHeight="1" x14ac:dyDescent="0.2">
      <c r="C111" s="236"/>
      <c r="D111" s="143"/>
      <c r="E111" s="245"/>
      <c r="F111" s="245"/>
      <c r="G111" s="246"/>
      <c r="H111" s="246">
        <v>38</v>
      </c>
      <c r="I111" s="236"/>
      <c r="J111" s="236"/>
      <c r="K111" s="236"/>
      <c r="L111" s="248"/>
      <c r="M111" s="239"/>
      <c r="N111" s="239"/>
      <c r="O111" s="239"/>
      <c r="P111" s="249"/>
      <c r="Q111" s="249"/>
      <c r="R111" s="249"/>
      <c r="S111" s="240"/>
      <c r="T111" s="239"/>
      <c r="U111" s="240"/>
      <c r="AA111" s="241"/>
      <c r="AB111" s="241"/>
      <c r="AE111" s="242"/>
      <c r="AM111" s="243"/>
      <c r="AT111" s="244"/>
      <c r="CM111" s="142"/>
      <c r="CN111" s="142"/>
      <c r="CO111" s="142"/>
      <c r="CP111" s="142"/>
      <c r="CQ111" s="226"/>
      <c r="CR111" s="226"/>
      <c r="CS111" s="226"/>
      <c r="CT111" s="226"/>
      <c r="CU111" s="142"/>
    </row>
    <row r="112" spans="3:99" s="235" customFormat="1" ht="19.5" customHeight="1" x14ac:dyDescent="0.2">
      <c r="C112" s="236"/>
      <c r="D112" s="143"/>
      <c r="E112" s="245"/>
      <c r="F112" s="245"/>
      <c r="G112" s="246"/>
      <c r="H112" s="246">
        <v>34</v>
      </c>
      <c r="I112" s="236"/>
      <c r="J112" s="236"/>
      <c r="K112" s="236"/>
      <c r="L112" s="248"/>
      <c r="M112" s="239"/>
      <c r="N112" s="239"/>
      <c r="O112" s="239"/>
      <c r="P112" s="249"/>
      <c r="Q112" s="249"/>
      <c r="R112" s="249"/>
      <c r="S112" s="240"/>
      <c r="T112" s="239"/>
      <c r="U112" s="240"/>
      <c r="AA112" s="241"/>
      <c r="AB112" s="241"/>
      <c r="AE112" s="242"/>
      <c r="AM112" s="243"/>
      <c r="AT112" s="244"/>
      <c r="CM112" s="142"/>
      <c r="CN112" s="142"/>
      <c r="CO112" s="142"/>
      <c r="CP112" s="142"/>
      <c r="CQ112" s="226"/>
      <c r="CR112" s="226"/>
      <c r="CS112" s="226"/>
      <c r="CT112" s="226"/>
      <c r="CU112" s="142"/>
    </row>
    <row r="113" spans="3:99" s="235" customFormat="1" ht="19.5" customHeight="1" x14ac:dyDescent="0.2">
      <c r="C113" s="236"/>
      <c r="D113" s="143"/>
      <c r="E113" s="245"/>
      <c r="F113" s="245"/>
      <c r="G113" s="246"/>
      <c r="H113" s="246">
        <v>15</v>
      </c>
      <c r="I113" s="236"/>
      <c r="J113" s="236"/>
      <c r="K113" s="236"/>
      <c r="L113" s="248"/>
      <c r="M113" s="239"/>
      <c r="N113" s="239"/>
      <c r="O113" s="239"/>
      <c r="P113" s="249"/>
      <c r="Q113" s="249"/>
      <c r="R113" s="249"/>
      <c r="S113" s="240"/>
      <c r="T113" s="239"/>
      <c r="U113" s="240"/>
      <c r="AA113" s="241"/>
      <c r="AB113" s="241"/>
      <c r="AE113" s="242"/>
      <c r="AM113" s="243"/>
      <c r="AT113" s="244"/>
      <c r="CM113" s="142"/>
      <c r="CN113" s="142"/>
      <c r="CO113" s="142"/>
      <c r="CP113" s="142"/>
      <c r="CQ113" s="226"/>
      <c r="CR113" s="226"/>
      <c r="CS113" s="226"/>
      <c r="CT113" s="226"/>
      <c r="CU113" s="142"/>
    </row>
    <row r="114" spans="3:99" s="235" customFormat="1" ht="19.5" customHeight="1" x14ac:dyDescent="0.2">
      <c r="C114" s="236"/>
      <c r="D114" s="143"/>
      <c r="E114" s="245"/>
      <c r="F114" s="245"/>
      <c r="G114" s="246"/>
      <c r="H114" s="246">
        <v>14</v>
      </c>
      <c r="I114" s="236"/>
      <c r="J114" s="236"/>
      <c r="K114" s="236"/>
      <c r="L114" s="248"/>
      <c r="M114" s="239"/>
      <c r="N114" s="239"/>
      <c r="O114" s="239"/>
      <c r="P114" s="249"/>
      <c r="Q114" s="249"/>
      <c r="R114" s="249"/>
      <c r="S114" s="240"/>
      <c r="T114" s="239"/>
      <c r="U114" s="240"/>
      <c r="AA114" s="241"/>
      <c r="AB114" s="241"/>
      <c r="AE114" s="242"/>
      <c r="AM114" s="243"/>
      <c r="AT114" s="244"/>
      <c r="CM114" s="142"/>
      <c r="CN114" s="142"/>
      <c r="CO114" s="142"/>
      <c r="CP114" s="142"/>
      <c r="CQ114" s="226"/>
      <c r="CR114" s="226"/>
      <c r="CS114" s="226"/>
      <c r="CT114" s="226"/>
      <c r="CU114" s="142"/>
    </row>
    <row r="115" spans="3:99" s="235" customFormat="1" ht="19.5" customHeight="1" x14ac:dyDescent="0.2">
      <c r="C115" s="236"/>
      <c r="D115" s="143"/>
      <c r="E115" s="245"/>
      <c r="F115" s="245"/>
      <c r="G115" s="246"/>
      <c r="H115" s="246">
        <v>7</v>
      </c>
      <c r="I115" s="236"/>
      <c r="J115" s="236"/>
      <c r="K115" s="236"/>
      <c r="L115" s="248"/>
      <c r="M115" s="239"/>
      <c r="N115" s="239"/>
      <c r="O115" s="239"/>
      <c r="P115" s="249"/>
      <c r="Q115" s="249"/>
      <c r="R115" s="249"/>
      <c r="S115" s="240"/>
      <c r="T115" s="239"/>
      <c r="U115" s="240"/>
      <c r="AA115" s="241"/>
      <c r="AB115" s="241"/>
      <c r="AE115" s="242"/>
      <c r="AM115" s="243"/>
      <c r="AT115" s="244"/>
      <c r="CM115" s="142"/>
      <c r="CN115" s="142"/>
      <c r="CO115" s="142"/>
      <c r="CP115" s="142"/>
      <c r="CQ115" s="226"/>
      <c r="CR115" s="226"/>
      <c r="CS115" s="226"/>
      <c r="CT115" s="226"/>
      <c r="CU115" s="142"/>
    </row>
    <row r="116" spans="3:99" s="235" customFormat="1" ht="19.5" customHeight="1" x14ac:dyDescent="0.2">
      <c r="C116" s="236"/>
      <c r="D116" s="143"/>
      <c r="E116" s="245"/>
      <c r="F116" s="245"/>
      <c r="G116" s="246"/>
      <c r="H116" s="246">
        <v>2</v>
      </c>
      <c r="I116" s="236"/>
      <c r="J116" s="236"/>
      <c r="K116" s="236"/>
      <c r="L116" s="248"/>
      <c r="M116" s="239"/>
      <c r="N116" s="239"/>
      <c r="O116" s="239"/>
      <c r="P116" s="249"/>
      <c r="Q116" s="249"/>
      <c r="R116" s="249"/>
      <c r="S116" s="240"/>
      <c r="T116" s="239"/>
      <c r="U116" s="240"/>
      <c r="AA116" s="241"/>
      <c r="AB116" s="241"/>
      <c r="AE116" s="242"/>
      <c r="AM116" s="243"/>
      <c r="AT116" s="244"/>
      <c r="CM116" s="142"/>
      <c r="CN116" s="142"/>
      <c r="CO116" s="142"/>
      <c r="CP116" s="142"/>
      <c r="CQ116" s="226"/>
      <c r="CR116" s="226"/>
      <c r="CS116" s="226"/>
      <c r="CT116" s="226"/>
      <c r="CU116" s="142"/>
    </row>
    <row r="117" spans="3:99" s="235" customFormat="1" ht="19.5" customHeight="1" x14ac:dyDescent="0.2">
      <c r="C117" s="236"/>
      <c r="D117" s="143"/>
      <c r="E117" s="245"/>
      <c r="F117" s="245"/>
      <c r="G117" s="246"/>
      <c r="H117" s="246">
        <v>15</v>
      </c>
      <c r="I117" s="236"/>
      <c r="J117" s="236"/>
      <c r="K117" s="236"/>
      <c r="L117" s="248"/>
      <c r="M117" s="239"/>
      <c r="N117" s="239"/>
      <c r="O117" s="239"/>
      <c r="P117" s="249"/>
      <c r="Q117" s="249"/>
      <c r="R117" s="249"/>
      <c r="S117" s="240"/>
      <c r="T117" s="239"/>
      <c r="U117" s="240"/>
      <c r="AA117" s="241"/>
      <c r="AB117" s="241"/>
      <c r="AE117" s="242"/>
      <c r="AM117" s="243"/>
      <c r="AT117" s="244"/>
      <c r="CM117" s="142"/>
      <c r="CN117" s="142"/>
      <c r="CO117" s="142"/>
      <c r="CP117" s="142"/>
      <c r="CQ117" s="226"/>
      <c r="CR117" s="226"/>
      <c r="CS117" s="226"/>
      <c r="CT117" s="226"/>
      <c r="CU117" s="142"/>
    </row>
    <row r="118" spans="3:99" s="235" customFormat="1" ht="19.5" customHeight="1" x14ac:dyDescent="0.2">
      <c r="C118" s="236"/>
      <c r="D118" s="143"/>
      <c r="E118" s="245"/>
      <c r="F118" s="245"/>
      <c r="G118" s="246"/>
      <c r="H118" s="246">
        <v>13</v>
      </c>
      <c r="I118" s="236"/>
      <c r="J118" s="236"/>
      <c r="K118" s="236"/>
      <c r="L118" s="248"/>
      <c r="M118" s="239"/>
      <c r="N118" s="239"/>
      <c r="O118" s="239"/>
      <c r="P118" s="249"/>
      <c r="Q118" s="249"/>
      <c r="R118" s="249"/>
      <c r="S118" s="240"/>
      <c r="T118" s="239"/>
      <c r="U118" s="240"/>
      <c r="AA118" s="241"/>
      <c r="AB118" s="241"/>
      <c r="AE118" s="242"/>
      <c r="AM118" s="243"/>
      <c r="AT118" s="244"/>
      <c r="CM118" s="142"/>
      <c r="CN118" s="142"/>
      <c r="CO118" s="142"/>
      <c r="CP118" s="142"/>
      <c r="CQ118" s="226"/>
      <c r="CR118" s="226"/>
      <c r="CS118" s="226"/>
      <c r="CT118" s="226"/>
      <c r="CU118" s="142"/>
    </row>
    <row r="119" spans="3:99" s="235" customFormat="1" ht="19.5" customHeight="1" x14ac:dyDescent="0.2">
      <c r="C119" s="236"/>
      <c r="D119" s="143"/>
      <c r="E119" s="245"/>
      <c r="F119" s="245"/>
      <c r="G119" s="246"/>
      <c r="H119" s="246">
        <v>7</v>
      </c>
      <c r="I119" s="236"/>
      <c r="J119" s="236"/>
      <c r="K119" s="236"/>
      <c r="L119" s="248"/>
      <c r="M119" s="239"/>
      <c r="N119" s="239"/>
      <c r="O119" s="239"/>
      <c r="P119" s="249"/>
      <c r="Q119" s="249"/>
      <c r="R119" s="249"/>
      <c r="S119" s="240"/>
      <c r="T119" s="239"/>
      <c r="U119" s="240"/>
      <c r="AA119" s="241"/>
      <c r="AB119" s="241"/>
      <c r="AE119" s="242"/>
      <c r="AM119" s="243"/>
      <c r="AT119" s="244"/>
      <c r="CM119" s="142"/>
      <c r="CN119" s="142"/>
      <c r="CO119" s="142"/>
      <c r="CP119" s="142"/>
      <c r="CQ119" s="226"/>
      <c r="CR119" s="226"/>
      <c r="CS119" s="226"/>
      <c r="CT119" s="226"/>
      <c r="CU119" s="142"/>
    </row>
    <row r="120" spans="3:99" s="235" customFormat="1" ht="19.5" customHeight="1" x14ac:dyDescent="0.2">
      <c r="C120" s="236"/>
      <c r="D120" s="143"/>
      <c r="E120" s="245"/>
      <c r="F120" s="245"/>
      <c r="G120" s="246"/>
      <c r="H120" s="246">
        <v>7</v>
      </c>
      <c r="I120" s="236"/>
      <c r="J120" s="236"/>
      <c r="K120" s="236"/>
      <c r="L120" s="248"/>
      <c r="M120" s="239"/>
      <c r="N120" s="239"/>
      <c r="O120" s="239"/>
      <c r="P120" s="249"/>
      <c r="Q120" s="249"/>
      <c r="R120" s="249"/>
      <c r="S120" s="240"/>
      <c r="T120" s="239"/>
      <c r="U120" s="240"/>
      <c r="AA120" s="241"/>
      <c r="AB120" s="241"/>
      <c r="AE120" s="242"/>
      <c r="AM120" s="243"/>
      <c r="AT120" s="244"/>
      <c r="CM120" s="142"/>
      <c r="CN120" s="142"/>
      <c r="CO120" s="142"/>
      <c r="CP120" s="142"/>
      <c r="CQ120" s="226"/>
      <c r="CR120" s="226"/>
      <c r="CS120" s="226"/>
      <c r="CT120" s="226"/>
      <c r="CU120" s="142"/>
    </row>
    <row r="121" spans="3:99" s="235" customFormat="1" ht="19.5" customHeight="1" x14ac:dyDescent="0.2">
      <c r="C121" s="236"/>
      <c r="D121" s="143"/>
      <c r="E121" s="245"/>
      <c r="F121" s="245"/>
      <c r="G121" s="246"/>
      <c r="H121" s="246">
        <v>4</v>
      </c>
      <c r="I121" s="236"/>
      <c r="J121" s="236"/>
      <c r="K121" s="236"/>
      <c r="L121" s="248"/>
      <c r="M121" s="239"/>
      <c r="N121" s="239"/>
      <c r="O121" s="239"/>
      <c r="P121" s="249"/>
      <c r="Q121" s="249"/>
      <c r="R121" s="249"/>
      <c r="S121" s="240"/>
      <c r="T121" s="239"/>
      <c r="U121" s="240"/>
      <c r="AA121" s="241"/>
      <c r="AB121" s="241"/>
      <c r="AE121" s="242"/>
      <c r="AM121" s="243"/>
      <c r="AT121" s="244"/>
      <c r="CM121" s="142"/>
      <c r="CN121" s="142"/>
      <c r="CO121" s="142"/>
      <c r="CP121" s="142"/>
      <c r="CQ121" s="226"/>
      <c r="CR121" s="226"/>
      <c r="CS121" s="226"/>
      <c r="CT121" s="226"/>
      <c r="CU121" s="142"/>
    </row>
    <row r="122" spans="3:99" s="235" customFormat="1" ht="19.5" customHeight="1" x14ac:dyDescent="0.2">
      <c r="C122" s="236"/>
      <c r="D122" s="143"/>
      <c r="E122" s="245"/>
      <c r="F122" s="245"/>
      <c r="G122" s="246"/>
      <c r="H122" s="246">
        <v>7</v>
      </c>
      <c r="I122" s="236"/>
      <c r="J122" s="236"/>
      <c r="K122" s="236"/>
      <c r="L122" s="248"/>
      <c r="M122" s="239"/>
      <c r="N122" s="239"/>
      <c r="O122" s="239"/>
      <c r="P122" s="249"/>
      <c r="Q122" s="249"/>
      <c r="R122" s="249"/>
      <c r="S122" s="240"/>
      <c r="T122" s="239"/>
      <c r="U122" s="240"/>
      <c r="AA122" s="241"/>
      <c r="AB122" s="241"/>
      <c r="AE122" s="242"/>
      <c r="AM122" s="243"/>
      <c r="AT122" s="244"/>
      <c r="CM122" s="142"/>
      <c r="CN122" s="142"/>
      <c r="CO122" s="142"/>
      <c r="CP122" s="142"/>
      <c r="CQ122" s="226"/>
      <c r="CR122" s="226"/>
      <c r="CS122" s="226"/>
      <c r="CT122" s="226"/>
      <c r="CU122" s="142"/>
    </row>
    <row r="123" spans="3:99" s="235" customFormat="1" ht="19.5" customHeight="1" x14ac:dyDescent="0.2">
      <c r="C123" s="236"/>
      <c r="D123" s="143"/>
      <c r="E123" s="245"/>
      <c r="F123" s="245"/>
      <c r="G123" s="246"/>
      <c r="H123" s="246">
        <v>7</v>
      </c>
      <c r="I123" s="236"/>
      <c r="J123" s="236"/>
      <c r="K123" s="236"/>
      <c r="L123" s="248"/>
      <c r="M123" s="239"/>
      <c r="N123" s="239"/>
      <c r="O123" s="239"/>
      <c r="P123" s="249"/>
      <c r="Q123" s="249"/>
      <c r="R123" s="249"/>
      <c r="S123" s="240"/>
      <c r="T123" s="239"/>
      <c r="U123" s="240"/>
      <c r="AA123" s="241"/>
      <c r="AB123" s="241"/>
      <c r="AE123" s="242"/>
      <c r="AM123" s="243"/>
      <c r="AT123" s="244"/>
      <c r="CM123" s="142"/>
      <c r="CN123" s="142"/>
      <c r="CO123" s="142"/>
      <c r="CP123" s="142"/>
      <c r="CQ123" s="226"/>
      <c r="CR123" s="226"/>
      <c r="CS123" s="226"/>
      <c r="CT123" s="226"/>
      <c r="CU123" s="142"/>
    </row>
    <row r="124" spans="3:99" s="235" customFormat="1" ht="19.5" customHeight="1" x14ac:dyDescent="0.2">
      <c r="C124" s="236"/>
      <c r="D124" s="143"/>
      <c r="E124" s="245"/>
      <c r="F124" s="245"/>
      <c r="G124" s="246"/>
      <c r="H124" s="246"/>
      <c r="I124" s="248"/>
      <c r="J124" s="236"/>
      <c r="K124" s="236"/>
      <c r="L124" s="236"/>
      <c r="P124" s="238"/>
      <c r="Q124" s="238"/>
      <c r="R124" s="238"/>
      <c r="T124" s="239"/>
      <c r="U124" s="240"/>
      <c r="V124" s="239"/>
      <c r="W124" s="240"/>
      <c r="AE124" s="242"/>
      <c r="AM124" s="243"/>
      <c r="AT124" s="244"/>
      <c r="CM124" s="142"/>
      <c r="CN124" s="142"/>
      <c r="CO124" s="142"/>
      <c r="CP124" s="142"/>
      <c r="CQ124" s="226"/>
      <c r="CR124" s="226"/>
      <c r="CS124" s="226"/>
      <c r="CT124" s="226"/>
      <c r="CU124" s="142"/>
    </row>
    <row r="125" spans="3:99" s="235" customFormat="1" ht="19.5" customHeight="1" x14ac:dyDescent="0.2">
      <c r="C125" s="236"/>
      <c r="D125" s="143"/>
      <c r="E125" s="245"/>
      <c r="F125" s="245"/>
      <c r="G125" s="246"/>
      <c r="H125" s="246"/>
      <c r="I125" s="248"/>
      <c r="J125" s="236"/>
      <c r="K125" s="236"/>
      <c r="L125" s="236"/>
      <c r="P125" s="238"/>
      <c r="Q125" s="238"/>
      <c r="R125" s="238"/>
      <c r="T125" s="239"/>
      <c r="U125" s="240"/>
      <c r="V125" s="239"/>
      <c r="W125" s="240"/>
      <c r="AE125" s="242"/>
      <c r="AM125" s="243"/>
      <c r="AT125" s="244"/>
      <c r="CM125" s="228"/>
      <c r="CN125" s="228"/>
      <c r="CO125" s="228"/>
      <c r="CP125" s="253"/>
      <c r="CQ125" s="253"/>
      <c r="CR125" s="253"/>
      <c r="CS125" s="253"/>
      <c r="CT125" s="228"/>
      <c r="CU125" s="228"/>
    </row>
    <row r="126" spans="3:99" s="235" customFormat="1" ht="19.5" customHeight="1" x14ac:dyDescent="0.2">
      <c r="C126" s="236"/>
      <c r="D126" s="143"/>
      <c r="E126" s="245"/>
      <c r="F126" s="245"/>
      <c r="G126" s="246"/>
      <c r="H126" s="246"/>
      <c r="I126" s="248"/>
      <c r="J126" s="236"/>
      <c r="K126" s="236"/>
      <c r="L126" s="236"/>
      <c r="P126" s="238"/>
      <c r="Q126" s="238"/>
      <c r="R126" s="238"/>
      <c r="T126" s="239"/>
      <c r="U126" s="240"/>
      <c r="V126" s="239"/>
      <c r="W126" s="240"/>
      <c r="AE126" s="242"/>
      <c r="AM126" s="243"/>
      <c r="AT126" s="244"/>
      <c r="CM126" s="228"/>
      <c r="CN126" s="228"/>
      <c r="CO126" s="228"/>
      <c r="CP126" s="253"/>
      <c r="CQ126" s="253"/>
      <c r="CR126" s="253"/>
      <c r="CS126" s="253"/>
      <c r="CT126" s="228"/>
      <c r="CU126" s="228"/>
    </row>
    <row r="127" spans="3:99" s="235" customFormat="1" ht="19.5" customHeight="1" x14ac:dyDescent="0.2">
      <c r="C127" s="236"/>
      <c r="D127" s="143"/>
      <c r="E127" s="245"/>
      <c r="F127" s="245"/>
      <c r="G127" s="246"/>
      <c r="H127" s="246"/>
      <c r="I127" s="248"/>
      <c r="J127" s="236"/>
      <c r="K127" s="236"/>
      <c r="L127" s="236"/>
      <c r="P127" s="238"/>
      <c r="Q127" s="238"/>
      <c r="R127" s="238"/>
      <c r="T127" s="239"/>
      <c r="U127" s="240"/>
      <c r="V127" s="239"/>
      <c r="W127" s="240"/>
      <c r="AE127" s="242"/>
      <c r="AM127" s="243"/>
      <c r="AT127" s="244"/>
      <c r="CM127" s="228"/>
      <c r="CN127" s="228"/>
      <c r="CO127" s="228"/>
      <c r="CP127" s="253"/>
      <c r="CQ127" s="253"/>
      <c r="CR127" s="253"/>
      <c r="CS127" s="253"/>
      <c r="CT127" s="228"/>
      <c r="CU127" s="228"/>
    </row>
    <row r="128" spans="3:99" s="235" customFormat="1" ht="19.5" customHeight="1" x14ac:dyDescent="0.15">
      <c r="C128" s="236"/>
      <c r="D128" s="236"/>
      <c r="E128" s="236"/>
      <c r="F128" s="236"/>
      <c r="G128" s="236"/>
      <c r="H128" s="236"/>
      <c r="I128" s="248"/>
      <c r="J128" s="236"/>
      <c r="K128" s="236"/>
      <c r="L128" s="236"/>
      <c r="P128" s="238"/>
      <c r="Q128" s="238"/>
      <c r="R128" s="238"/>
      <c r="T128" s="239"/>
      <c r="U128" s="240"/>
      <c r="V128" s="239"/>
      <c r="W128" s="240"/>
      <c r="AE128" s="242"/>
      <c r="AM128" s="243"/>
      <c r="AT128" s="244"/>
      <c r="CM128" s="228"/>
      <c r="CN128" s="228"/>
      <c r="CO128" s="228"/>
      <c r="CP128" s="253"/>
      <c r="CQ128" s="253"/>
      <c r="CR128" s="253"/>
      <c r="CS128" s="253"/>
      <c r="CT128" s="228"/>
      <c r="CU128" s="228"/>
    </row>
    <row r="129" spans="3:99" s="235" customFormat="1" ht="19.5" customHeight="1" x14ac:dyDescent="0.15">
      <c r="C129" s="236"/>
      <c r="D129" s="236"/>
      <c r="E129" s="236"/>
      <c r="F129" s="236"/>
      <c r="G129" s="236"/>
      <c r="H129" s="236"/>
      <c r="I129" s="248"/>
      <c r="J129" s="236"/>
      <c r="K129" s="236"/>
      <c r="L129" s="236"/>
      <c r="P129" s="238"/>
      <c r="Q129" s="238"/>
      <c r="R129" s="238"/>
      <c r="T129" s="239"/>
      <c r="U129" s="240"/>
      <c r="V129" s="239"/>
      <c r="W129" s="240"/>
      <c r="AE129" s="242"/>
      <c r="AM129" s="243"/>
      <c r="AT129" s="244"/>
      <c r="CM129" s="228"/>
      <c r="CN129" s="228"/>
      <c r="CO129" s="228"/>
      <c r="CP129" s="253"/>
      <c r="CQ129" s="253"/>
      <c r="CR129" s="253"/>
      <c r="CS129" s="253"/>
      <c r="CT129" s="228"/>
      <c r="CU129" s="228"/>
    </row>
    <row r="130" spans="3:99" s="235" customFormat="1" ht="19.5" customHeight="1" x14ac:dyDescent="0.15">
      <c r="C130" s="236"/>
      <c r="D130" s="236"/>
      <c r="E130" s="236"/>
      <c r="F130" s="236"/>
      <c r="G130" s="236"/>
      <c r="H130" s="236"/>
      <c r="I130" s="248"/>
      <c r="J130" s="236"/>
      <c r="K130" s="236"/>
      <c r="L130" s="236"/>
      <c r="P130" s="238"/>
      <c r="Q130" s="238"/>
      <c r="R130" s="238"/>
      <c r="T130" s="239"/>
      <c r="U130" s="240"/>
      <c r="V130" s="239"/>
      <c r="W130" s="240"/>
      <c r="AE130" s="242"/>
      <c r="AM130" s="243"/>
      <c r="AT130" s="244"/>
      <c r="CM130" s="228"/>
      <c r="CN130" s="228"/>
      <c r="CO130" s="228"/>
      <c r="CP130" s="253"/>
      <c r="CQ130" s="253"/>
      <c r="CR130" s="253"/>
      <c r="CS130" s="253"/>
      <c r="CT130" s="228"/>
      <c r="CU130" s="228"/>
    </row>
    <row r="131" spans="3:99" s="235" customFormat="1" ht="19.5" customHeight="1" x14ac:dyDescent="0.15">
      <c r="C131" s="236"/>
      <c r="D131" s="236"/>
      <c r="E131" s="236"/>
      <c r="F131" s="236"/>
      <c r="G131" s="236"/>
      <c r="H131" s="236"/>
      <c r="I131" s="248"/>
      <c r="J131" s="236"/>
      <c r="K131" s="236"/>
      <c r="L131" s="236"/>
      <c r="P131" s="238"/>
      <c r="Q131" s="238"/>
      <c r="R131" s="238"/>
      <c r="T131" s="239"/>
      <c r="U131" s="240"/>
      <c r="V131" s="239"/>
      <c r="W131" s="240"/>
      <c r="AE131" s="242"/>
      <c r="AM131" s="243"/>
      <c r="AT131" s="244"/>
      <c r="CE131" s="228"/>
      <c r="CF131" s="228"/>
      <c r="CG131" s="228"/>
      <c r="CH131" s="228"/>
      <c r="CI131" s="228"/>
      <c r="CJ131" s="228"/>
      <c r="CK131" s="228"/>
      <c r="CL131" s="228"/>
      <c r="CM131" s="228"/>
    </row>
    <row r="132" spans="3:99" s="235" customFormat="1" ht="19.5" customHeight="1" x14ac:dyDescent="0.15">
      <c r="C132" s="236"/>
      <c r="D132" s="236"/>
      <c r="E132" s="236"/>
      <c r="F132" s="236"/>
      <c r="G132" s="236"/>
      <c r="H132" s="236"/>
      <c r="I132" s="248"/>
      <c r="J132" s="236"/>
      <c r="K132" s="236"/>
      <c r="L132" s="236"/>
      <c r="P132" s="238"/>
      <c r="Q132" s="238"/>
      <c r="R132" s="238"/>
      <c r="T132" s="239"/>
      <c r="U132" s="240"/>
      <c r="V132" s="239"/>
      <c r="W132" s="240"/>
      <c r="AE132" s="242"/>
      <c r="AM132" s="243"/>
      <c r="AT132" s="244"/>
      <c r="CE132" s="228"/>
      <c r="CF132" s="228"/>
      <c r="CG132" s="228"/>
      <c r="CH132" s="228"/>
      <c r="CI132" s="228"/>
      <c r="CJ132" s="228"/>
      <c r="CK132" s="228"/>
      <c r="CL132" s="228"/>
      <c r="CM132" s="228"/>
    </row>
    <row r="133" spans="3:99" s="235" customFormat="1" ht="19.5" customHeight="1" x14ac:dyDescent="0.15">
      <c r="C133" s="236"/>
      <c r="D133" s="236"/>
      <c r="E133" s="236"/>
      <c r="F133" s="236"/>
      <c r="G133" s="236"/>
      <c r="H133" s="236"/>
      <c r="I133" s="248"/>
      <c r="J133" s="236"/>
      <c r="K133" s="236"/>
      <c r="L133" s="236"/>
      <c r="P133" s="238"/>
      <c r="Q133" s="238"/>
      <c r="R133" s="238"/>
      <c r="T133" s="239"/>
      <c r="U133" s="240"/>
      <c r="V133" s="239"/>
      <c r="W133" s="240"/>
      <c r="AE133" s="242"/>
      <c r="AM133" s="243"/>
      <c r="AT133" s="244"/>
      <c r="CE133" s="228"/>
      <c r="CF133" s="228"/>
      <c r="CG133" s="228"/>
      <c r="CH133" s="228"/>
      <c r="CI133" s="228"/>
      <c r="CJ133" s="228"/>
      <c r="CK133" s="228"/>
      <c r="CL133" s="228"/>
      <c r="CM133" s="228"/>
    </row>
    <row r="134" spans="3:99" s="235" customFormat="1" ht="19.5" customHeight="1" x14ac:dyDescent="0.15">
      <c r="C134" s="236"/>
      <c r="D134" s="236"/>
      <c r="E134" s="236"/>
      <c r="F134" s="236"/>
      <c r="G134" s="236"/>
      <c r="H134" s="236"/>
      <c r="I134" s="248"/>
      <c r="J134" s="236"/>
      <c r="K134" s="236"/>
      <c r="L134" s="236"/>
      <c r="P134" s="238"/>
      <c r="Q134" s="238"/>
      <c r="R134" s="238"/>
      <c r="T134" s="239"/>
      <c r="U134" s="240"/>
      <c r="V134" s="239"/>
      <c r="W134" s="240"/>
      <c r="AE134" s="242"/>
      <c r="AM134" s="243"/>
      <c r="AT134" s="244"/>
      <c r="CE134" s="228"/>
      <c r="CF134" s="228"/>
      <c r="CG134" s="228"/>
      <c r="CH134" s="228"/>
      <c r="CI134" s="228"/>
      <c r="CJ134" s="228"/>
      <c r="CK134" s="228"/>
      <c r="CL134" s="228"/>
      <c r="CM134" s="228"/>
    </row>
    <row r="135" spans="3:99" s="235" customFormat="1" ht="19.5" customHeight="1" x14ac:dyDescent="0.15">
      <c r="C135" s="236"/>
      <c r="D135" s="236"/>
      <c r="E135" s="236"/>
      <c r="F135" s="236"/>
      <c r="G135" s="236"/>
      <c r="H135" s="236"/>
      <c r="I135" s="248"/>
      <c r="J135" s="236"/>
      <c r="K135" s="236"/>
      <c r="L135" s="236"/>
      <c r="P135" s="238"/>
      <c r="Q135" s="238"/>
      <c r="R135" s="238"/>
      <c r="T135" s="239"/>
      <c r="U135" s="240"/>
      <c r="V135" s="239"/>
      <c r="W135" s="240"/>
      <c r="AE135" s="242"/>
      <c r="AM135" s="243"/>
      <c r="AT135" s="244"/>
      <c r="CE135" s="228"/>
      <c r="CF135" s="228"/>
      <c r="CG135" s="228"/>
      <c r="CH135" s="228"/>
      <c r="CI135" s="228"/>
      <c r="CJ135" s="228"/>
      <c r="CK135" s="228"/>
      <c r="CL135" s="228"/>
      <c r="CM135" s="228"/>
    </row>
    <row r="136" spans="3:99" s="235" customFormat="1" ht="19.5" customHeight="1" x14ac:dyDescent="0.15">
      <c r="C136" s="236"/>
      <c r="D136" s="236"/>
      <c r="E136" s="236"/>
      <c r="F136" s="236"/>
      <c r="G136" s="236"/>
      <c r="H136" s="236"/>
      <c r="I136" s="248"/>
      <c r="J136" s="236"/>
      <c r="K136" s="236"/>
      <c r="L136" s="236"/>
      <c r="P136" s="238"/>
      <c r="Q136" s="238"/>
      <c r="R136" s="238"/>
      <c r="T136" s="239"/>
      <c r="U136" s="240"/>
      <c r="V136" s="239"/>
      <c r="W136" s="240"/>
      <c r="AE136" s="242"/>
      <c r="AM136" s="243"/>
      <c r="AT136" s="244"/>
      <c r="CE136" s="228"/>
      <c r="CF136" s="228"/>
      <c r="CG136" s="228"/>
      <c r="CH136" s="228"/>
      <c r="CI136" s="228"/>
      <c r="CJ136" s="228"/>
      <c r="CK136" s="228"/>
      <c r="CL136" s="228"/>
      <c r="CM136" s="228"/>
    </row>
    <row r="137" spans="3:99" s="235" customFormat="1" ht="19.5" customHeight="1" x14ac:dyDescent="0.15">
      <c r="C137" s="236"/>
      <c r="D137" s="236"/>
      <c r="E137" s="236"/>
      <c r="F137" s="236"/>
      <c r="G137" s="236"/>
      <c r="H137" s="236"/>
      <c r="I137" s="248"/>
      <c r="J137" s="236"/>
      <c r="K137" s="236"/>
      <c r="L137" s="236"/>
      <c r="P137" s="238"/>
      <c r="Q137" s="238"/>
      <c r="R137" s="238"/>
      <c r="T137" s="239"/>
      <c r="U137" s="240"/>
      <c r="V137" s="239"/>
      <c r="W137" s="240"/>
      <c r="AE137" s="242"/>
      <c r="AM137" s="243"/>
      <c r="AT137" s="244"/>
      <c r="CE137" s="228"/>
      <c r="CF137" s="228"/>
      <c r="CG137" s="228"/>
      <c r="CH137" s="228"/>
      <c r="CI137" s="228"/>
      <c r="CJ137" s="228"/>
      <c r="CK137" s="228"/>
      <c r="CL137" s="228"/>
      <c r="CM137" s="228"/>
    </row>
    <row r="138" spans="3:99" s="235" customFormat="1" ht="19.5" customHeight="1" x14ac:dyDescent="0.15">
      <c r="C138" s="236"/>
      <c r="D138" s="236"/>
      <c r="E138" s="236"/>
      <c r="F138" s="236"/>
      <c r="G138" s="236"/>
      <c r="H138" s="236"/>
      <c r="I138" s="248"/>
      <c r="J138" s="236"/>
      <c r="K138" s="236"/>
      <c r="L138" s="236"/>
      <c r="P138" s="238"/>
      <c r="Q138" s="238"/>
      <c r="R138" s="238"/>
      <c r="T138" s="239"/>
      <c r="U138" s="240"/>
      <c r="V138" s="239"/>
      <c r="W138" s="240"/>
      <c r="AE138" s="242"/>
      <c r="AM138" s="243"/>
      <c r="AT138" s="244"/>
      <c r="CE138" s="228"/>
      <c r="CF138" s="228"/>
      <c r="CG138" s="228"/>
      <c r="CH138" s="228"/>
      <c r="CI138" s="228"/>
      <c r="CJ138" s="228"/>
      <c r="CK138" s="228"/>
      <c r="CL138" s="228"/>
      <c r="CM138" s="228"/>
    </row>
    <row r="139" spans="3:99" s="235" customFormat="1" ht="19.5" customHeight="1" x14ac:dyDescent="0.15">
      <c r="C139" s="236"/>
      <c r="D139" s="236"/>
      <c r="E139" s="236"/>
      <c r="F139" s="236"/>
      <c r="G139" s="236"/>
      <c r="H139" s="236"/>
      <c r="I139" s="248"/>
      <c r="J139" s="236"/>
      <c r="K139" s="236"/>
      <c r="L139" s="236"/>
      <c r="P139" s="238"/>
      <c r="Q139" s="238"/>
      <c r="R139" s="238"/>
      <c r="T139" s="239"/>
      <c r="U139" s="240"/>
      <c r="V139" s="239"/>
      <c r="W139" s="240"/>
      <c r="AE139" s="242"/>
      <c r="AM139" s="243"/>
      <c r="AT139" s="244"/>
      <c r="CE139" s="228"/>
      <c r="CF139" s="228"/>
      <c r="CG139" s="228"/>
      <c r="CH139" s="228"/>
      <c r="CI139" s="228"/>
      <c r="CJ139" s="228"/>
      <c r="CK139" s="228"/>
      <c r="CL139" s="228"/>
      <c r="CM139" s="228"/>
    </row>
    <row r="140" spans="3:99" s="235" customFormat="1" ht="19.5" customHeight="1" x14ac:dyDescent="0.15">
      <c r="C140" s="236"/>
      <c r="D140" s="236"/>
      <c r="E140" s="236"/>
      <c r="F140" s="236"/>
      <c r="G140" s="236"/>
      <c r="H140" s="236"/>
      <c r="I140" s="248"/>
      <c r="J140" s="236"/>
      <c r="K140" s="236"/>
      <c r="L140" s="236"/>
      <c r="P140" s="238"/>
      <c r="Q140" s="238"/>
      <c r="R140" s="238"/>
      <c r="T140" s="239"/>
      <c r="U140" s="240"/>
      <c r="V140" s="239"/>
      <c r="W140" s="240"/>
      <c r="AE140" s="242"/>
      <c r="AM140" s="243"/>
      <c r="AT140" s="244"/>
      <c r="CE140" s="228"/>
      <c r="CF140" s="228"/>
      <c r="CG140" s="228"/>
      <c r="CH140" s="228"/>
      <c r="CI140" s="228"/>
      <c r="CJ140" s="228"/>
      <c r="CK140" s="228"/>
      <c r="CL140" s="228"/>
      <c r="CM140" s="228"/>
    </row>
    <row r="141" spans="3:99" s="235" customFormat="1" ht="19.5" customHeight="1" x14ac:dyDescent="0.15">
      <c r="C141" s="236"/>
      <c r="D141" s="236"/>
      <c r="E141" s="236"/>
      <c r="F141" s="236"/>
      <c r="G141" s="236"/>
      <c r="H141" s="236"/>
      <c r="I141" s="248"/>
      <c r="J141" s="236"/>
      <c r="K141" s="236"/>
      <c r="L141" s="236"/>
      <c r="P141" s="238"/>
      <c r="Q141" s="238"/>
      <c r="R141" s="238"/>
      <c r="T141" s="239"/>
      <c r="U141" s="240"/>
      <c r="V141" s="239"/>
      <c r="W141" s="240"/>
      <c r="AE141" s="242"/>
      <c r="AM141" s="243"/>
      <c r="AT141" s="244"/>
      <c r="CE141" s="228"/>
      <c r="CF141" s="228"/>
      <c r="CG141" s="228"/>
      <c r="CH141" s="228"/>
      <c r="CI141" s="228"/>
      <c r="CJ141" s="228"/>
      <c r="CK141" s="228"/>
      <c r="CL141" s="228"/>
      <c r="CM141" s="228"/>
    </row>
    <row r="142" spans="3:99" s="228" customFormat="1" ht="19.5" customHeight="1" x14ac:dyDescent="0.15">
      <c r="C142" s="142"/>
      <c r="D142" s="142"/>
      <c r="E142" s="142"/>
      <c r="F142" s="142"/>
      <c r="G142" s="142"/>
      <c r="H142" s="142"/>
      <c r="I142" s="223"/>
      <c r="J142" s="142"/>
      <c r="K142" s="142"/>
      <c r="L142" s="142"/>
      <c r="P142" s="229"/>
      <c r="Q142" s="229"/>
      <c r="R142" s="229"/>
      <c r="T142" s="230"/>
      <c r="U142" s="231"/>
      <c r="V142" s="230"/>
      <c r="W142" s="231"/>
      <c r="AE142" s="232"/>
      <c r="AM142" s="233"/>
      <c r="AT142" s="234"/>
    </row>
    <row r="143" spans="3:99" s="228" customFormat="1" ht="19.5" customHeight="1" x14ac:dyDescent="0.15">
      <c r="C143" s="142"/>
      <c r="D143" s="142"/>
      <c r="E143" s="142"/>
      <c r="F143" s="142"/>
      <c r="G143" s="142"/>
      <c r="H143" s="142"/>
      <c r="I143" s="223"/>
      <c r="J143" s="142"/>
      <c r="K143" s="142"/>
      <c r="L143" s="142"/>
      <c r="P143" s="229"/>
      <c r="Q143" s="229"/>
      <c r="R143" s="229"/>
      <c r="T143" s="230"/>
      <c r="U143" s="231"/>
      <c r="V143" s="230"/>
      <c r="W143" s="231"/>
      <c r="AE143" s="232"/>
      <c r="AM143" s="233"/>
      <c r="AT143" s="234"/>
    </row>
    <row r="144" spans="3:99" s="228" customFormat="1" ht="19.5" customHeight="1" x14ac:dyDescent="0.15">
      <c r="C144" s="142"/>
      <c r="D144" s="142"/>
      <c r="E144" s="142"/>
      <c r="F144" s="142"/>
      <c r="G144" s="142"/>
      <c r="H144" s="142"/>
      <c r="I144" s="223"/>
      <c r="J144" s="142"/>
      <c r="K144" s="142"/>
      <c r="L144" s="142"/>
      <c r="P144" s="229"/>
      <c r="Q144" s="229"/>
      <c r="R144" s="229"/>
      <c r="T144" s="230"/>
      <c r="U144" s="231"/>
      <c r="V144" s="230"/>
      <c r="W144" s="231"/>
      <c r="AE144" s="232"/>
      <c r="AM144" s="233"/>
      <c r="AT144" s="234"/>
    </row>
    <row r="145" spans="3:46" s="228" customFormat="1" ht="19.5" customHeight="1" x14ac:dyDescent="0.15">
      <c r="C145" s="142"/>
      <c r="D145" s="142"/>
      <c r="E145" s="142"/>
      <c r="F145" s="142"/>
      <c r="G145" s="142"/>
      <c r="H145" s="142"/>
      <c r="I145" s="223"/>
      <c r="J145" s="142"/>
      <c r="K145" s="142"/>
      <c r="L145" s="142"/>
      <c r="P145" s="229"/>
      <c r="Q145" s="229"/>
      <c r="R145" s="229"/>
      <c r="T145" s="230"/>
      <c r="U145" s="231"/>
      <c r="V145" s="230"/>
      <c r="W145" s="231"/>
      <c r="AE145" s="232"/>
      <c r="AM145" s="233"/>
      <c r="AT145" s="234"/>
    </row>
    <row r="146" spans="3:46" s="228" customFormat="1" ht="19.5" customHeight="1" x14ac:dyDescent="0.15">
      <c r="C146" s="142"/>
      <c r="D146" s="142"/>
      <c r="E146" s="142"/>
      <c r="F146" s="142"/>
      <c r="G146" s="142"/>
      <c r="H146" s="142"/>
      <c r="I146" s="223"/>
      <c r="J146" s="142"/>
      <c r="K146" s="142"/>
      <c r="L146" s="142"/>
      <c r="P146" s="229"/>
      <c r="Q146" s="229"/>
      <c r="R146" s="229"/>
      <c r="T146" s="230"/>
      <c r="U146" s="231"/>
      <c r="V146" s="230"/>
      <c r="W146" s="231"/>
      <c r="AE146" s="232"/>
      <c r="AM146" s="233"/>
      <c r="AT146" s="234"/>
    </row>
    <row r="147" spans="3:46" s="228" customFormat="1" ht="19.5" customHeight="1" x14ac:dyDescent="0.15">
      <c r="C147" s="142"/>
      <c r="D147" s="142"/>
      <c r="E147" s="142"/>
      <c r="F147" s="142"/>
      <c r="G147" s="142"/>
      <c r="H147" s="142"/>
      <c r="I147" s="223"/>
      <c r="J147" s="142"/>
      <c r="K147" s="142"/>
      <c r="L147" s="142"/>
      <c r="P147" s="229"/>
      <c r="Q147" s="229"/>
      <c r="R147" s="229"/>
      <c r="T147" s="230"/>
      <c r="U147" s="231"/>
      <c r="V147" s="230"/>
      <c r="W147" s="231"/>
      <c r="AE147" s="232"/>
      <c r="AM147" s="233"/>
      <c r="AT147" s="234"/>
    </row>
    <row r="148" spans="3:46" s="228" customFormat="1" ht="19.5" customHeight="1" x14ac:dyDescent="0.15">
      <c r="C148" s="142"/>
      <c r="D148" s="142"/>
      <c r="E148" s="142"/>
      <c r="F148" s="142"/>
      <c r="G148" s="142"/>
      <c r="H148" s="142"/>
      <c r="I148" s="223"/>
      <c r="J148" s="142"/>
      <c r="K148" s="142"/>
      <c r="L148" s="142"/>
      <c r="P148" s="229"/>
      <c r="Q148" s="229"/>
      <c r="R148" s="229"/>
      <c r="T148" s="230"/>
      <c r="U148" s="231"/>
      <c r="V148" s="230"/>
      <c r="W148" s="231"/>
      <c r="AE148" s="232"/>
      <c r="AM148" s="233"/>
      <c r="AT148" s="234"/>
    </row>
    <row r="149" spans="3:46" s="228" customFormat="1" ht="19.5" customHeight="1" x14ac:dyDescent="0.15">
      <c r="C149" s="142"/>
      <c r="D149" s="142"/>
      <c r="E149" s="142"/>
      <c r="F149" s="142"/>
      <c r="G149" s="142"/>
      <c r="H149" s="142"/>
      <c r="I149" s="223"/>
      <c r="J149" s="142"/>
      <c r="K149" s="142"/>
      <c r="L149" s="142"/>
      <c r="P149" s="229"/>
      <c r="Q149" s="229"/>
      <c r="R149" s="229"/>
      <c r="T149" s="230"/>
      <c r="U149" s="231"/>
      <c r="V149" s="230"/>
      <c r="W149" s="231"/>
      <c r="AE149" s="232"/>
      <c r="AM149" s="233"/>
      <c r="AT149" s="234"/>
    </row>
    <row r="150" spans="3:46" s="228" customFormat="1" ht="19.5" customHeight="1" x14ac:dyDescent="0.15">
      <c r="C150" s="142"/>
      <c r="D150" s="142"/>
      <c r="E150" s="142"/>
      <c r="F150" s="142"/>
      <c r="G150" s="142"/>
      <c r="H150" s="142"/>
      <c r="I150" s="223"/>
      <c r="J150" s="142"/>
      <c r="K150" s="142"/>
      <c r="L150" s="142"/>
      <c r="P150" s="229"/>
      <c r="Q150" s="229"/>
      <c r="R150" s="229"/>
      <c r="T150" s="230"/>
      <c r="U150" s="231"/>
      <c r="V150" s="230"/>
      <c r="W150" s="231"/>
      <c r="AE150" s="232"/>
      <c r="AM150" s="233"/>
      <c r="AT150" s="234"/>
    </row>
    <row r="151" spans="3:46" s="228" customFormat="1" ht="19.5" customHeight="1" x14ac:dyDescent="0.15">
      <c r="C151" s="142"/>
      <c r="D151" s="142"/>
      <c r="E151" s="142"/>
      <c r="F151" s="142"/>
      <c r="G151" s="142"/>
      <c r="H151" s="142"/>
      <c r="I151" s="223"/>
      <c r="J151" s="142"/>
      <c r="K151" s="142"/>
      <c r="L151" s="142"/>
      <c r="P151" s="229"/>
      <c r="Q151" s="229"/>
      <c r="R151" s="229"/>
      <c r="T151" s="230"/>
      <c r="U151" s="231"/>
      <c r="V151" s="230"/>
      <c r="W151" s="231"/>
      <c r="AE151" s="232"/>
      <c r="AM151" s="233"/>
      <c r="AT151" s="234"/>
    </row>
    <row r="152" spans="3:46" s="228" customFormat="1" ht="19.5" customHeight="1" x14ac:dyDescent="0.15">
      <c r="C152" s="142"/>
      <c r="D152" s="142"/>
      <c r="E152" s="142"/>
      <c r="F152" s="142"/>
      <c r="G152" s="142"/>
      <c r="H152" s="142"/>
      <c r="I152" s="223"/>
      <c r="J152" s="142"/>
      <c r="K152" s="142"/>
      <c r="L152" s="142"/>
      <c r="P152" s="229"/>
      <c r="Q152" s="229"/>
      <c r="R152" s="229"/>
      <c r="T152" s="230"/>
      <c r="U152" s="231"/>
      <c r="V152" s="230"/>
      <c r="W152" s="231"/>
      <c r="AE152" s="232"/>
      <c r="AM152" s="233"/>
      <c r="AT152" s="234"/>
    </row>
    <row r="153" spans="3:46" s="228" customFormat="1" ht="19.5" customHeight="1" x14ac:dyDescent="0.15">
      <c r="C153" s="142"/>
      <c r="D153" s="142"/>
      <c r="E153" s="142"/>
      <c r="F153" s="142"/>
      <c r="G153" s="142"/>
      <c r="H153" s="142"/>
      <c r="I153" s="223"/>
      <c r="J153" s="142"/>
      <c r="K153" s="142"/>
      <c r="L153" s="142"/>
      <c r="P153" s="229"/>
      <c r="Q153" s="229"/>
      <c r="R153" s="229"/>
      <c r="T153" s="230"/>
      <c r="U153" s="231"/>
      <c r="V153" s="230"/>
      <c r="W153" s="231"/>
      <c r="AE153" s="232"/>
      <c r="AM153" s="233"/>
      <c r="AT153" s="234"/>
    </row>
    <row r="154" spans="3:46" s="228" customFormat="1" ht="19.5" customHeight="1" x14ac:dyDescent="0.15">
      <c r="C154" s="142"/>
      <c r="D154" s="142"/>
      <c r="E154" s="142"/>
      <c r="F154" s="142"/>
      <c r="G154" s="142"/>
      <c r="H154" s="142"/>
      <c r="I154" s="223"/>
      <c r="J154" s="142"/>
      <c r="K154" s="142"/>
      <c r="L154" s="142"/>
      <c r="P154" s="229"/>
      <c r="Q154" s="229"/>
      <c r="R154" s="229"/>
      <c r="T154" s="230"/>
      <c r="U154" s="231"/>
      <c r="V154" s="230"/>
      <c r="W154" s="231"/>
      <c r="AE154" s="232"/>
      <c r="AM154" s="233"/>
      <c r="AT154" s="234"/>
    </row>
    <row r="155" spans="3:46" s="228" customFormat="1" ht="19.5" customHeight="1" x14ac:dyDescent="0.15">
      <c r="C155" s="142"/>
      <c r="D155" s="142"/>
      <c r="E155" s="142"/>
      <c r="F155" s="142"/>
      <c r="G155" s="142"/>
      <c r="H155" s="142"/>
      <c r="I155" s="223"/>
      <c r="J155" s="142"/>
      <c r="K155" s="142"/>
      <c r="L155" s="142"/>
      <c r="P155" s="229"/>
      <c r="Q155" s="229"/>
      <c r="R155" s="229"/>
      <c r="T155" s="230"/>
      <c r="U155" s="231"/>
      <c r="V155" s="230"/>
      <c r="W155" s="231"/>
      <c r="AE155" s="232"/>
      <c r="AM155" s="233"/>
      <c r="AT155" s="234"/>
    </row>
    <row r="156" spans="3:46" s="228" customFormat="1" ht="19.5" customHeight="1" x14ac:dyDescent="0.15">
      <c r="C156" s="142"/>
      <c r="D156" s="142"/>
      <c r="E156" s="142"/>
      <c r="F156" s="142"/>
      <c r="G156" s="142"/>
      <c r="H156" s="142"/>
      <c r="I156" s="223"/>
      <c r="J156" s="142"/>
      <c r="K156" s="142"/>
      <c r="L156" s="142"/>
      <c r="P156" s="229"/>
      <c r="Q156" s="229"/>
      <c r="R156" s="229"/>
      <c r="T156" s="230"/>
      <c r="U156" s="231"/>
      <c r="V156" s="230"/>
      <c r="W156" s="231"/>
      <c r="AE156" s="232"/>
      <c r="AM156" s="233"/>
      <c r="AT156" s="234"/>
    </row>
    <row r="157" spans="3:46" s="228" customFormat="1" ht="19.5" customHeight="1" x14ac:dyDescent="0.15">
      <c r="C157" s="142"/>
      <c r="D157" s="142"/>
      <c r="E157" s="142"/>
      <c r="F157" s="142"/>
      <c r="G157" s="142"/>
      <c r="H157" s="142"/>
      <c r="I157" s="223"/>
      <c r="J157" s="142"/>
      <c r="K157" s="142"/>
      <c r="L157" s="142"/>
      <c r="P157" s="229"/>
      <c r="Q157" s="229"/>
      <c r="R157" s="229"/>
      <c r="T157" s="230"/>
      <c r="U157" s="231"/>
      <c r="V157" s="230"/>
      <c r="W157" s="231"/>
      <c r="AE157" s="232"/>
      <c r="AM157" s="233"/>
      <c r="AT157" s="234"/>
    </row>
    <row r="158" spans="3:46" s="228" customFormat="1" ht="19.5" customHeight="1" x14ac:dyDescent="0.15">
      <c r="C158" s="142"/>
      <c r="D158" s="142"/>
      <c r="E158" s="142"/>
      <c r="F158" s="142"/>
      <c r="G158" s="142"/>
      <c r="H158" s="142"/>
      <c r="I158" s="223"/>
      <c r="J158" s="142"/>
      <c r="K158" s="142"/>
      <c r="L158" s="142"/>
      <c r="P158" s="229"/>
      <c r="Q158" s="229"/>
      <c r="R158" s="229"/>
      <c r="T158" s="230"/>
      <c r="U158" s="231"/>
      <c r="V158" s="230"/>
      <c r="W158" s="231"/>
      <c r="AE158" s="232"/>
      <c r="AM158" s="233"/>
      <c r="AT158" s="234"/>
    </row>
    <row r="159" spans="3:46" s="228" customFormat="1" ht="19.5" customHeight="1" x14ac:dyDescent="0.15">
      <c r="C159" s="142"/>
      <c r="D159" s="142"/>
      <c r="E159" s="142"/>
      <c r="F159" s="142"/>
      <c r="G159" s="142"/>
      <c r="H159" s="142"/>
      <c r="I159" s="223"/>
      <c r="J159" s="142"/>
      <c r="K159" s="142"/>
      <c r="L159" s="142"/>
      <c r="P159" s="229"/>
      <c r="Q159" s="229"/>
      <c r="R159" s="229"/>
      <c r="T159" s="230"/>
      <c r="U159" s="231"/>
      <c r="V159" s="230"/>
      <c r="W159" s="231"/>
      <c r="AE159" s="232"/>
      <c r="AM159" s="233"/>
      <c r="AT159" s="234"/>
    </row>
    <row r="160" spans="3:46" s="228" customFormat="1" ht="19.5" customHeight="1" x14ac:dyDescent="0.15">
      <c r="C160" s="142"/>
      <c r="D160" s="142"/>
      <c r="E160" s="142"/>
      <c r="F160" s="142"/>
      <c r="G160" s="142"/>
      <c r="H160" s="142"/>
      <c r="I160" s="223"/>
      <c r="J160" s="142"/>
      <c r="K160" s="142"/>
      <c r="L160" s="142"/>
      <c r="P160" s="229"/>
      <c r="Q160" s="229"/>
      <c r="R160" s="229"/>
      <c r="T160" s="230"/>
      <c r="U160" s="231"/>
      <c r="V160" s="230"/>
      <c r="W160" s="231"/>
      <c r="AE160" s="232"/>
      <c r="AM160" s="233"/>
      <c r="AT160" s="234"/>
    </row>
    <row r="161" spans="3:46" s="228" customFormat="1" ht="19.5" customHeight="1" x14ac:dyDescent="0.15">
      <c r="C161" s="142"/>
      <c r="D161" s="142"/>
      <c r="E161" s="142"/>
      <c r="F161" s="142"/>
      <c r="G161" s="142"/>
      <c r="H161" s="142"/>
      <c r="I161" s="223"/>
      <c r="J161" s="142"/>
      <c r="K161" s="142"/>
      <c r="L161" s="142"/>
      <c r="P161" s="229"/>
      <c r="Q161" s="229"/>
      <c r="R161" s="229"/>
      <c r="T161" s="230"/>
      <c r="U161" s="231"/>
      <c r="V161" s="230"/>
      <c r="W161" s="231"/>
      <c r="AE161" s="232"/>
      <c r="AM161" s="233"/>
      <c r="AT161" s="234"/>
    </row>
    <row r="162" spans="3:46" s="228" customFormat="1" ht="19.5" customHeight="1" x14ac:dyDescent="0.15">
      <c r="C162" s="142"/>
      <c r="D162" s="142"/>
      <c r="E162" s="142"/>
      <c r="F162" s="142"/>
      <c r="G162" s="142"/>
      <c r="H162" s="142"/>
      <c r="I162" s="223"/>
      <c r="J162" s="142"/>
      <c r="K162" s="142"/>
      <c r="L162" s="142"/>
      <c r="P162" s="229"/>
      <c r="Q162" s="229"/>
      <c r="R162" s="229"/>
      <c r="T162" s="230"/>
      <c r="U162" s="231"/>
      <c r="V162" s="230"/>
      <c r="W162" s="231"/>
      <c r="AE162" s="232"/>
      <c r="AM162" s="233"/>
      <c r="AT162" s="234"/>
    </row>
    <row r="163" spans="3:46" s="228" customFormat="1" ht="19.5" customHeight="1" x14ac:dyDescent="0.15">
      <c r="C163" s="142"/>
      <c r="D163" s="142"/>
      <c r="E163" s="142"/>
      <c r="F163" s="142"/>
      <c r="G163" s="142"/>
      <c r="H163" s="142"/>
      <c r="I163" s="223"/>
      <c r="J163" s="142"/>
      <c r="K163" s="142"/>
      <c r="L163" s="142"/>
      <c r="P163" s="229"/>
      <c r="Q163" s="229"/>
      <c r="R163" s="229"/>
      <c r="T163" s="230"/>
      <c r="U163" s="231"/>
      <c r="V163" s="230"/>
      <c r="W163" s="231"/>
      <c r="AE163" s="232"/>
      <c r="AM163" s="233"/>
      <c r="AT163" s="234"/>
    </row>
    <row r="164" spans="3:46" s="228" customFormat="1" ht="19.5" customHeight="1" x14ac:dyDescent="0.15">
      <c r="C164" s="142"/>
      <c r="D164" s="142"/>
      <c r="E164" s="142"/>
      <c r="F164" s="142"/>
      <c r="G164" s="142"/>
      <c r="H164" s="142"/>
      <c r="I164" s="223"/>
      <c r="J164" s="142"/>
      <c r="K164" s="142"/>
      <c r="L164" s="142"/>
      <c r="P164" s="229"/>
      <c r="Q164" s="229"/>
      <c r="R164" s="229"/>
      <c r="T164" s="230"/>
      <c r="U164" s="231"/>
      <c r="V164" s="230"/>
      <c r="W164" s="231"/>
      <c r="AE164" s="232"/>
      <c r="AM164" s="233"/>
      <c r="AT164" s="234"/>
    </row>
    <row r="165" spans="3:46" s="228" customFormat="1" ht="19.5" customHeight="1" x14ac:dyDescent="0.15">
      <c r="C165" s="142"/>
      <c r="D165" s="142"/>
      <c r="E165" s="142"/>
      <c r="F165" s="142"/>
      <c r="G165" s="142"/>
      <c r="H165" s="142"/>
      <c r="I165" s="223"/>
      <c r="J165" s="142"/>
      <c r="K165" s="142"/>
      <c r="L165" s="142"/>
      <c r="P165" s="229"/>
      <c r="Q165" s="229"/>
      <c r="R165" s="229"/>
      <c r="T165" s="230"/>
      <c r="U165" s="231"/>
      <c r="V165" s="230"/>
      <c r="W165" s="231"/>
      <c r="AE165" s="232"/>
      <c r="AM165" s="233"/>
      <c r="AT165" s="234"/>
    </row>
    <row r="166" spans="3:46" s="228" customFormat="1" ht="19.5" customHeight="1" x14ac:dyDescent="0.15">
      <c r="C166" s="142"/>
      <c r="D166" s="142"/>
      <c r="E166" s="142"/>
      <c r="F166" s="142"/>
      <c r="G166" s="142"/>
      <c r="H166" s="142"/>
      <c r="I166" s="223"/>
      <c r="J166" s="142"/>
      <c r="K166" s="142"/>
      <c r="L166" s="142"/>
      <c r="P166" s="229"/>
      <c r="Q166" s="229"/>
      <c r="R166" s="229"/>
      <c r="T166" s="230"/>
      <c r="U166" s="231"/>
      <c r="V166" s="230"/>
      <c r="W166" s="231"/>
      <c r="AE166" s="232"/>
      <c r="AM166" s="233"/>
      <c r="AT166" s="234"/>
    </row>
    <row r="167" spans="3:46" s="228" customFormat="1" ht="19.5" customHeight="1" x14ac:dyDescent="0.15">
      <c r="C167" s="142"/>
      <c r="D167" s="142"/>
      <c r="E167" s="142"/>
      <c r="F167" s="142"/>
      <c r="G167" s="142"/>
      <c r="H167" s="142"/>
      <c r="I167" s="223"/>
      <c r="J167" s="142"/>
      <c r="K167" s="142"/>
      <c r="L167" s="142"/>
      <c r="P167" s="229"/>
      <c r="Q167" s="229"/>
      <c r="R167" s="229"/>
      <c r="T167" s="230"/>
      <c r="U167" s="231"/>
      <c r="V167" s="230"/>
      <c r="W167" s="231"/>
      <c r="AE167" s="232"/>
      <c r="AM167" s="233"/>
      <c r="AT167" s="234"/>
    </row>
    <row r="168" spans="3:46" s="228" customFormat="1" ht="19.5" customHeight="1" x14ac:dyDescent="0.15">
      <c r="C168" s="142"/>
      <c r="D168" s="142"/>
      <c r="E168" s="142"/>
      <c r="F168" s="142"/>
      <c r="G168" s="142"/>
      <c r="H168" s="142"/>
      <c r="I168" s="223"/>
      <c r="J168" s="142"/>
      <c r="K168" s="142"/>
      <c r="L168" s="142"/>
      <c r="P168" s="229"/>
      <c r="Q168" s="229"/>
      <c r="R168" s="229"/>
      <c r="T168" s="230"/>
      <c r="U168" s="231"/>
      <c r="V168" s="230"/>
      <c r="W168" s="231"/>
      <c r="AE168" s="232"/>
      <c r="AM168" s="233"/>
      <c r="AT168" s="234"/>
    </row>
    <row r="169" spans="3:46" s="228" customFormat="1" ht="19.5" customHeight="1" x14ac:dyDescent="0.15">
      <c r="C169" s="142"/>
      <c r="D169" s="142"/>
      <c r="E169" s="142"/>
      <c r="F169" s="142"/>
      <c r="G169" s="142"/>
      <c r="H169" s="142"/>
      <c r="I169" s="223"/>
      <c r="J169" s="142"/>
      <c r="K169" s="142"/>
      <c r="L169" s="142"/>
      <c r="P169" s="229"/>
      <c r="Q169" s="229"/>
      <c r="R169" s="229"/>
      <c r="T169" s="230"/>
      <c r="U169" s="231"/>
      <c r="V169" s="230"/>
      <c r="W169" s="231"/>
      <c r="AE169" s="232"/>
      <c r="AM169" s="233"/>
      <c r="AT169" s="234"/>
    </row>
    <row r="170" spans="3:46" s="228" customFormat="1" ht="19.5" customHeight="1" x14ac:dyDescent="0.15">
      <c r="C170" s="142"/>
      <c r="D170" s="142"/>
      <c r="E170" s="142"/>
      <c r="F170" s="142"/>
      <c r="G170" s="142"/>
      <c r="H170" s="142"/>
      <c r="I170" s="223"/>
      <c r="J170" s="142"/>
      <c r="K170" s="142"/>
      <c r="L170" s="142"/>
      <c r="P170" s="229"/>
      <c r="Q170" s="229"/>
      <c r="R170" s="229"/>
      <c r="T170" s="230"/>
      <c r="U170" s="231"/>
      <c r="V170" s="230"/>
      <c r="W170" s="231"/>
      <c r="AE170" s="232"/>
      <c r="AM170" s="233"/>
      <c r="AT170" s="234"/>
    </row>
    <row r="171" spans="3:46" s="228" customFormat="1" ht="19.5" customHeight="1" x14ac:dyDescent="0.15">
      <c r="C171" s="142"/>
      <c r="D171" s="142"/>
      <c r="E171" s="142"/>
      <c r="F171" s="142"/>
      <c r="G171" s="142"/>
      <c r="H171" s="142"/>
      <c r="I171" s="223"/>
      <c r="J171" s="142"/>
      <c r="K171" s="142"/>
      <c r="L171" s="142"/>
      <c r="P171" s="229"/>
      <c r="Q171" s="229"/>
      <c r="R171" s="229"/>
      <c r="T171" s="230"/>
      <c r="U171" s="231"/>
      <c r="V171" s="230"/>
      <c r="W171" s="231"/>
      <c r="AE171" s="232"/>
      <c r="AM171" s="233"/>
      <c r="AT171" s="234"/>
    </row>
    <row r="172" spans="3:46" s="228" customFormat="1" ht="19.5" customHeight="1" x14ac:dyDescent="0.15">
      <c r="C172" s="142"/>
      <c r="D172" s="142"/>
      <c r="E172" s="142"/>
      <c r="F172" s="142"/>
      <c r="G172" s="142"/>
      <c r="H172" s="142"/>
      <c r="I172" s="223"/>
      <c r="J172" s="142"/>
      <c r="K172" s="142"/>
      <c r="L172" s="142"/>
      <c r="P172" s="229"/>
      <c r="Q172" s="229"/>
      <c r="R172" s="229"/>
      <c r="T172" s="230"/>
      <c r="U172" s="231"/>
      <c r="V172" s="230"/>
      <c r="W172" s="231"/>
      <c r="AE172" s="232"/>
      <c r="AM172" s="233"/>
      <c r="AT172" s="234"/>
    </row>
    <row r="173" spans="3:46" s="228" customFormat="1" ht="19.5" customHeight="1" x14ac:dyDescent="0.15">
      <c r="C173" s="142"/>
      <c r="D173" s="142"/>
      <c r="E173" s="142"/>
      <c r="F173" s="142"/>
      <c r="G173" s="142"/>
      <c r="H173" s="142"/>
      <c r="I173" s="223"/>
      <c r="J173" s="142"/>
      <c r="K173" s="142"/>
      <c r="L173" s="142"/>
      <c r="P173" s="229"/>
      <c r="Q173" s="229"/>
      <c r="R173" s="229"/>
      <c r="T173" s="230"/>
      <c r="U173" s="231"/>
      <c r="V173" s="230"/>
      <c r="W173" s="231"/>
      <c r="AE173" s="232"/>
      <c r="AM173" s="233"/>
      <c r="AT173" s="234"/>
    </row>
    <row r="174" spans="3:46" s="228" customFormat="1" ht="19.5" customHeight="1" x14ac:dyDescent="0.15">
      <c r="C174" s="142"/>
      <c r="D174" s="142"/>
      <c r="E174" s="142"/>
      <c r="F174" s="142"/>
      <c r="G174" s="142"/>
      <c r="H174" s="142"/>
      <c r="I174" s="223"/>
      <c r="J174" s="142"/>
      <c r="K174" s="142"/>
      <c r="L174" s="142"/>
      <c r="P174" s="229"/>
      <c r="Q174" s="229"/>
      <c r="R174" s="229"/>
      <c r="T174" s="230"/>
      <c r="U174" s="231"/>
      <c r="V174" s="230"/>
      <c r="W174" s="231"/>
      <c r="AE174" s="232"/>
      <c r="AM174" s="233"/>
      <c r="AT174" s="234"/>
    </row>
    <row r="175" spans="3:46" s="228" customFormat="1" ht="19.5" customHeight="1" x14ac:dyDescent="0.15">
      <c r="C175" s="142"/>
      <c r="D175" s="142"/>
      <c r="E175" s="142"/>
      <c r="F175" s="142"/>
      <c r="G175" s="142"/>
      <c r="H175" s="142"/>
      <c r="I175" s="223"/>
      <c r="J175" s="142"/>
      <c r="K175" s="142"/>
      <c r="L175" s="142"/>
      <c r="P175" s="229"/>
      <c r="Q175" s="229"/>
      <c r="R175" s="229"/>
      <c r="T175" s="230"/>
      <c r="U175" s="231"/>
      <c r="V175" s="230"/>
      <c r="W175" s="231"/>
      <c r="AE175" s="232"/>
      <c r="AM175" s="233"/>
      <c r="AT175" s="234"/>
    </row>
    <row r="176" spans="3:46" s="228" customFormat="1" ht="19.5" customHeight="1" x14ac:dyDescent="0.15">
      <c r="C176" s="142"/>
      <c r="D176" s="142"/>
      <c r="E176" s="142"/>
      <c r="F176" s="142"/>
      <c r="G176" s="142"/>
      <c r="H176" s="142"/>
      <c r="I176" s="223"/>
      <c r="J176" s="142"/>
      <c r="K176" s="142"/>
      <c r="L176" s="142"/>
      <c r="P176" s="229"/>
      <c r="Q176" s="229"/>
      <c r="R176" s="229"/>
      <c r="T176" s="230"/>
      <c r="U176" s="231"/>
      <c r="V176" s="230"/>
      <c r="W176" s="231"/>
      <c r="AE176" s="232"/>
      <c r="AM176" s="233"/>
      <c r="AT176" s="234"/>
    </row>
    <row r="177" spans="3:46" s="228" customFormat="1" ht="19.5" customHeight="1" x14ac:dyDescent="0.15">
      <c r="C177" s="142"/>
      <c r="D177" s="142"/>
      <c r="E177" s="142"/>
      <c r="F177" s="142"/>
      <c r="G177" s="142"/>
      <c r="H177" s="142"/>
      <c r="I177" s="223"/>
      <c r="J177" s="142"/>
      <c r="K177" s="142"/>
      <c r="L177" s="142"/>
      <c r="P177" s="229"/>
      <c r="Q177" s="229"/>
      <c r="R177" s="229"/>
      <c r="T177" s="230"/>
      <c r="U177" s="231"/>
      <c r="V177" s="230"/>
      <c r="W177" s="231"/>
      <c r="AE177" s="232"/>
      <c r="AM177" s="233"/>
      <c r="AT177" s="234"/>
    </row>
    <row r="178" spans="3:46" s="228" customFormat="1" ht="19.5" customHeight="1" x14ac:dyDescent="0.15">
      <c r="C178" s="142"/>
      <c r="D178" s="142"/>
      <c r="E178" s="142"/>
      <c r="F178" s="142"/>
      <c r="G178" s="142"/>
      <c r="H178" s="142"/>
      <c r="I178" s="223"/>
      <c r="J178" s="142"/>
      <c r="K178" s="142"/>
      <c r="L178" s="142"/>
      <c r="P178" s="229"/>
      <c r="Q178" s="229"/>
      <c r="R178" s="229"/>
      <c r="T178" s="230"/>
      <c r="U178" s="231"/>
      <c r="V178" s="230"/>
      <c r="W178" s="231"/>
      <c r="AE178" s="232"/>
      <c r="AM178" s="233"/>
      <c r="AT178" s="234"/>
    </row>
    <row r="179" spans="3:46" s="228" customFormat="1" ht="19.5" customHeight="1" x14ac:dyDescent="0.15">
      <c r="C179" s="142"/>
      <c r="D179" s="142"/>
      <c r="E179" s="142"/>
      <c r="F179" s="142"/>
      <c r="G179" s="142"/>
      <c r="H179" s="142"/>
      <c r="I179" s="223"/>
      <c r="J179" s="142"/>
      <c r="K179" s="142"/>
      <c r="L179" s="142"/>
      <c r="P179" s="229"/>
      <c r="Q179" s="229"/>
      <c r="R179" s="229"/>
      <c r="T179" s="230"/>
      <c r="U179" s="231"/>
      <c r="V179" s="230"/>
      <c r="W179" s="231"/>
      <c r="AE179" s="232"/>
      <c r="AM179" s="233"/>
      <c r="AT179" s="234"/>
    </row>
    <row r="180" spans="3:46" s="228" customFormat="1" ht="19.5" customHeight="1" x14ac:dyDescent="0.15">
      <c r="C180" s="142"/>
      <c r="D180" s="142"/>
      <c r="E180" s="142"/>
      <c r="F180" s="142"/>
      <c r="G180" s="142"/>
      <c r="H180" s="142"/>
      <c r="I180" s="223"/>
      <c r="J180" s="142"/>
      <c r="K180" s="142"/>
      <c r="L180" s="142"/>
      <c r="P180" s="229"/>
      <c r="Q180" s="229"/>
      <c r="R180" s="229"/>
      <c r="T180" s="230"/>
      <c r="U180" s="231"/>
      <c r="V180" s="230"/>
      <c r="W180" s="231"/>
      <c r="AE180" s="232"/>
      <c r="AM180" s="233"/>
      <c r="AT180" s="234"/>
    </row>
    <row r="181" spans="3:46" s="228" customFormat="1" ht="19.5" customHeight="1" x14ac:dyDescent="0.15">
      <c r="C181" s="142"/>
      <c r="D181" s="142"/>
      <c r="E181" s="142"/>
      <c r="F181" s="142"/>
      <c r="G181" s="142"/>
      <c r="H181" s="142"/>
      <c r="I181" s="223"/>
      <c r="J181" s="142"/>
      <c r="K181" s="142"/>
      <c r="L181" s="142"/>
      <c r="P181" s="229"/>
      <c r="Q181" s="229"/>
      <c r="R181" s="229"/>
      <c r="T181" s="230"/>
      <c r="U181" s="231"/>
      <c r="V181" s="230"/>
      <c r="W181" s="231"/>
      <c r="AE181" s="232"/>
      <c r="AM181" s="233"/>
      <c r="AT181" s="234"/>
    </row>
    <row r="182" spans="3:46" s="228" customFormat="1" ht="19.5" customHeight="1" x14ac:dyDescent="0.15">
      <c r="C182" s="142"/>
      <c r="D182" s="142"/>
      <c r="E182" s="142"/>
      <c r="F182" s="142"/>
      <c r="G182" s="142"/>
      <c r="H182" s="142"/>
      <c r="I182" s="223"/>
      <c r="J182" s="142"/>
      <c r="K182" s="142"/>
      <c r="L182" s="142"/>
      <c r="P182" s="229"/>
      <c r="Q182" s="229"/>
      <c r="R182" s="229"/>
      <c r="T182" s="230"/>
      <c r="U182" s="231"/>
      <c r="V182" s="230"/>
      <c r="W182" s="231"/>
      <c r="AE182" s="232"/>
      <c r="AM182" s="233"/>
      <c r="AT182" s="234"/>
    </row>
    <row r="183" spans="3:46" s="228" customFormat="1" ht="19.5" customHeight="1" x14ac:dyDescent="0.15">
      <c r="C183" s="142"/>
      <c r="D183" s="142"/>
      <c r="E183" s="142"/>
      <c r="F183" s="142"/>
      <c r="G183" s="142"/>
      <c r="H183" s="142"/>
      <c r="I183" s="223"/>
      <c r="J183" s="142"/>
      <c r="K183" s="142"/>
      <c r="L183" s="142"/>
      <c r="P183" s="229"/>
      <c r="Q183" s="229"/>
      <c r="R183" s="229"/>
      <c r="T183" s="230"/>
      <c r="U183" s="231"/>
      <c r="V183" s="230"/>
      <c r="W183" s="231"/>
      <c r="AE183" s="232"/>
      <c r="AM183" s="233"/>
      <c r="AT183" s="234"/>
    </row>
    <row r="184" spans="3:46" s="228" customFormat="1" ht="19.5" customHeight="1" x14ac:dyDescent="0.15">
      <c r="C184" s="142"/>
      <c r="D184" s="142"/>
      <c r="E184" s="142"/>
      <c r="F184" s="142"/>
      <c r="G184" s="142"/>
      <c r="H184" s="142"/>
      <c r="I184" s="223"/>
      <c r="J184" s="142"/>
      <c r="K184" s="142"/>
      <c r="L184" s="142"/>
      <c r="P184" s="229"/>
      <c r="Q184" s="229"/>
      <c r="R184" s="229"/>
      <c r="T184" s="230"/>
      <c r="U184" s="231"/>
      <c r="V184" s="230"/>
      <c r="W184" s="231"/>
      <c r="AE184" s="232"/>
      <c r="AM184" s="233"/>
      <c r="AT184" s="234"/>
    </row>
    <row r="185" spans="3:46" s="228" customFormat="1" ht="19.5" customHeight="1" x14ac:dyDescent="0.15">
      <c r="C185" s="142"/>
      <c r="D185" s="142"/>
      <c r="E185" s="142"/>
      <c r="F185" s="142"/>
      <c r="G185" s="142"/>
      <c r="H185" s="142"/>
      <c r="I185" s="223"/>
      <c r="J185" s="142"/>
      <c r="K185" s="142"/>
      <c r="L185" s="142"/>
      <c r="P185" s="229"/>
      <c r="Q185" s="229"/>
      <c r="R185" s="229"/>
      <c r="T185" s="230"/>
      <c r="U185" s="231"/>
      <c r="V185" s="230"/>
      <c r="W185" s="231"/>
      <c r="AE185" s="232"/>
      <c r="AM185" s="233"/>
      <c r="AT185" s="234"/>
    </row>
    <row r="186" spans="3:46" s="228" customFormat="1" ht="19.5" customHeight="1" x14ac:dyDescent="0.15">
      <c r="C186" s="142"/>
      <c r="D186" s="142"/>
      <c r="E186" s="142"/>
      <c r="F186" s="142"/>
      <c r="G186" s="142"/>
      <c r="H186" s="142"/>
      <c r="I186" s="223"/>
      <c r="J186" s="142"/>
      <c r="K186" s="142"/>
      <c r="L186" s="142"/>
      <c r="P186" s="229"/>
      <c r="Q186" s="229"/>
      <c r="R186" s="229"/>
      <c r="T186" s="230"/>
      <c r="U186" s="231"/>
      <c r="V186" s="230"/>
      <c r="W186" s="231"/>
      <c r="AE186" s="232"/>
      <c r="AM186" s="233"/>
      <c r="AT186" s="234"/>
    </row>
    <row r="187" spans="3:46" s="228" customFormat="1" ht="19.5" customHeight="1" x14ac:dyDescent="0.15">
      <c r="C187" s="142"/>
      <c r="D187" s="142"/>
      <c r="E187" s="142"/>
      <c r="F187" s="142"/>
      <c r="G187" s="142"/>
      <c r="H187" s="142"/>
      <c r="I187" s="223"/>
      <c r="J187" s="142"/>
      <c r="K187" s="142"/>
      <c r="L187" s="142"/>
      <c r="P187" s="229"/>
      <c r="Q187" s="229"/>
      <c r="R187" s="229"/>
      <c r="T187" s="230"/>
      <c r="U187" s="231"/>
      <c r="V187" s="230"/>
      <c r="W187" s="231"/>
      <c r="AE187" s="232"/>
      <c r="AM187" s="233"/>
      <c r="AT187" s="234"/>
    </row>
    <row r="188" spans="3:46" s="228" customFormat="1" ht="19.5" customHeight="1" x14ac:dyDescent="0.15">
      <c r="C188" s="142"/>
      <c r="D188" s="142"/>
      <c r="E188" s="142"/>
      <c r="F188" s="142"/>
      <c r="G188" s="142"/>
      <c r="H188" s="142"/>
      <c r="I188" s="223"/>
      <c r="J188" s="142"/>
      <c r="K188" s="142"/>
      <c r="L188" s="142"/>
      <c r="P188" s="229"/>
      <c r="Q188" s="229"/>
      <c r="R188" s="229"/>
      <c r="T188" s="230"/>
      <c r="U188" s="231"/>
      <c r="V188" s="230"/>
      <c r="W188" s="231"/>
      <c r="AE188" s="232"/>
      <c r="AM188" s="233"/>
      <c r="AT188" s="234"/>
    </row>
    <row r="189" spans="3:46" s="228" customFormat="1" ht="19.5" customHeight="1" x14ac:dyDescent="0.15">
      <c r="C189" s="142"/>
      <c r="D189" s="142"/>
      <c r="E189" s="142"/>
      <c r="F189" s="142"/>
      <c r="G189" s="142"/>
      <c r="H189" s="142"/>
      <c r="I189" s="223"/>
      <c r="J189" s="142"/>
      <c r="K189" s="142"/>
      <c r="L189" s="142"/>
      <c r="P189" s="229"/>
      <c r="Q189" s="229"/>
      <c r="R189" s="229"/>
      <c r="T189" s="230"/>
      <c r="U189" s="231"/>
      <c r="V189" s="230"/>
      <c r="W189" s="231"/>
      <c r="AE189" s="232"/>
      <c r="AM189" s="233"/>
      <c r="AT189" s="234"/>
    </row>
    <row r="190" spans="3:46" s="228" customFormat="1" ht="19.5" customHeight="1" x14ac:dyDescent="0.15">
      <c r="C190" s="142"/>
      <c r="D190" s="142"/>
      <c r="E190" s="142"/>
      <c r="F190" s="142"/>
      <c r="G190" s="142"/>
      <c r="H190" s="142"/>
      <c r="I190" s="223"/>
      <c r="J190" s="142"/>
      <c r="K190" s="142"/>
      <c r="L190" s="142"/>
      <c r="P190" s="229"/>
      <c r="Q190" s="229"/>
      <c r="R190" s="229"/>
      <c r="T190" s="230"/>
      <c r="U190" s="231"/>
      <c r="V190" s="230"/>
      <c r="W190" s="231"/>
      <c r="AE190" s="232"/>
      <c r="AM190" s="233"/>
      <c r="AT190" s="234"/>
    </row>
    <row r="191" spans="3:46" s="228" customFormat="1" ht="19.5" customHeight="1" x14ac:dyDescent="0.15">
      <c r="C191" s="142"/>
      <c r="D191" s="142"/>
      <c r="E191" s="142"/>
      <c r="F191" s="142"/>
      <c r="G191" s="142"/>
      <c r="H191" s="142"/>
      <c r="I191" s="223"/>
      <c r="J191" s="142"/>
      <c r="K191" s="142"/>
      <c r="L191" s="142"/>
      <c r="P191" s="229"/>
      <c r="Q191" s="229"/>
      <c r="R191" s="229"/>
      <c r="T191" s="230"/>
      <c r="U191" s="231"/>
      <c r="V191" s="230"/>
      <c r="W191" s="231"/>
      <c r="AE191" s="232"/>
      <c r="AM191" s="233"/>
      <c r="AT191" s="234"/>
    </row>
    <row r="192" spans="3:46" s="228" customFormat="1" ht="19.5" customHeight="1" x14ac:dyDescent="0.15">
      <c r="C192" s="142"/>
      <c r="D192" s="142"/>
      <c r="E192" s="142"/>
      <c r="F192" s="142"/>
      <c r="G192" s="142"/>
      <c r="H192" s="142"/>
      <c r="I192" s="223"/>
      <c r="J192" s="142"/>
      <c r="K192" s="142"/>
      <c r="L192" s="142"/>
      <c r="P192" s="229"/>
      <c r="Q192" s="229"/>
      <c r="R192" s="229"/>
      <c r="T192" s="230"/>
      <c r="U192" s="231"/>
      <c r="V192" s="230"/>
      <c r="W192" s="231"/>
      <c r="AE192" s="232"/>
      <c r="AM192" s="233"/>
      <c r="AT192" s="234"/>
    </row>
    <row r="193" spans="3:46" s="228" customFormat="1" ht="19.5" customHeight="1" x14ac:dyDescent="0.15">
      <c r="C193" s="142"/>
      <c r="D193" s="142"/>
      <c r="E193" s="142"/>
      <c r="F193" s="142"/>
      <c r="G193" s="142"/>
      <c r="H193" s="142"/>
      <c r="I193" s="223"/>
      <c r="J193" s="142"/>
      <c r="K193" s="142"/>
      <c r="L193" s="142"/>
      <c r="P193" s="229"/>
      <c r="Q193" s="229"/>
      <c r="R193" s="229"/>
      <c r="T193" s="230"/>
      <c r="U193" s="231"/>
      <c r="V193" s="230"/>
      <c r="W193" s="231"/>
      <c r="AE193" s="232"/>
      <c r="AM193" s="233"/>
      <c r="AT193" s="234"/>
    </row>
    <row r="194" spans="3:46" s="228" customFormat="1" ht="19.5" customHeight="1" x14ac:dyDescent="0.15">
      <c r="C194" s="142"/>
      <c r="D194" s="142"/>
      <c r="E194" s="142"/>
      <c r="F194" s="142"/>
      <c r="G194" s="142"/>
      <c r="H194" s="142"/>
      <c r="I194" s="223"/>
      <c r="J194" s="142"/>
      <c r="K194" s="142"/>
      <c r="L194" s="142"/>
      <c r="P194" s="229"/>
      <c r="Q194" s="229"/>
      <c r="R194" s="229"/>
      <c r="T194" s="230"/>
      <c r="U194" s="231"/>
      <c r="V194" s="230"/>
      <c r="W194" s="231"/>
      <c r="AE194" s="232"/>
      <c r="AM194" s="233"/>
      <c r="AT194" s="234"/>
    </row>
    <row r="195" spans="3:46" s="228" customFormat="1" ht="19.5" customHeight="1" x14ac:dyDescent="0.15">
      <c r="C195" s="142"/>
      <c r="D195" s="142"/>
      <c r="E195" s="142"/>
      <c r="F195" s="142"/>
      <c r="G195" s="142"/>
      <c r="H195" s="142"/>
      <c r="I195" s="223"/>
      <c r="J195" s="142"/>
      <c r="K195" s="142"/>
      <c r="L195" s="142"/>
      <c r="P195" s="229"/>
      <c r="Q195" s="229"/>
      <c r="R195" s="229"/>
      <c r="T195" s="230"/>
      <c r="U195" s="231"/>
      <c r="V195" s="230"/>
      <c r="W195" s="231"/>
      <c r="AE195" s="232"/>
      <c r="AM195" s="233"/>
      <c r="AT195" s="234"/>
    </row>
    <row r="196" spans="3:46" s="228" customFormat="1" ht="19.5" customHeight="1" x14ac:dyDescent="0.15">
      <c r="C196" s="142"/>
      <c r="D196" s="142"/>
      <c r="E196" s="142"/>
      <c r="F196" s="142"/>
      <c r="G196" s="142"/>
      <c r="H196" s="142"/>
      <c r="I196" s="223"/>
      <c r="J196" s="142"/>
      <c r="K196" s="142"/>
      <c r="L196" s="142"/>
      <c r="P196" s="229"/>
      <c r="Q196" s="229"/>
      <c r="R196" s="229"/>
      <c r="T196" s="230"/>
      <c r="U196" s="231"/>
      <c r="V196" s="230"/>
      <c r="W196" s="231"/>
      <c r="AE196" s="232"/>
      <c r="AM196" s="233"/>
      <c r="AT196" s="234"/>
    </row>
    <row r="197" spans="3:46" s="228" customFormat="1" ht="19.5" customHeight="1" x14ac:dyDescent="0.15">
      <c r="C197" s="142"/>
      <c r="D197" s="142"/>
      <c r="E197" s="142"/>
      <c r="F197" s="142"/>
      <c r="G197" s="142"/>
      <c r="H197" s="142"/>
      <c r="I197" s="223"/>
      <c r="J197" s="142"/>
      <c r="K197" s="142"/>
      <c r="L197" s="142"/>
      <c r="P197" s="229"/>
      <c r="Q197" s="229"/>
      <c r="R197" s="229"/>
      <c r="T197" s="230"/>
      <c r="U197" s="231"/>
      <c r="V197" s="230"/>
      <c r="W197" s="231"/>
      <c r="AE197" s="232"/>
      <c r="AM197" s="233"/>
      <c r="AT197" s="234"/>
    </row>
    <row r="198" spans="3:46" s="228" customFormat="1" ht="19.5" customHeight="1" x14ac:dyDescent="0.15">
      <c r="C198" s="142"/>
      <c r="D198" s="142"/>
      <c r="E198" s="142"/>
      <c r="F198" s="142"/>
      <c r="G198" s="142"/>
      <c r="H198" s="142"/>
      <c r="I198" s="223"/>
      <c r="J198" s="142"/>
      <c r="K198" s="142"/>
      <c r="L198" s="142"/>
      <c r="P198" s="229"/>
      <c r="Q198" s="229"/>
      <c r="R198" s="229"/>
      <c r="T198" s="230"/>
      <c r="U198" s="231"/>
      <c r="V198" s="230"/>
      <c r="W198" s="231"/>
      <c r="AE198" s="232"/>
      <c r="AM198" s="233"/>
      <c r="AT198" s="234"/>
    </row>
    <row r="199" spans="3:46" s="228" customFormat="1" ht="19.5" customHeight="1" x14ac:dyDescent="0.15">
      <c r="C199" s="142"/>
      <c r="D199" s="142"/>
      <c r="E199" s="142"/>
      <c r="F199" s="142"/>
      <c r="G199" s="142"/>
      <c r="H199" s="142"/>
      <c r="I199" s="223"/>
      <c r="J199" s="142"/>
      <c r="K199" s="142"/>
      <c r="L199" s="142"/>
      <c r="P199" s="229"/>
      <c r="Q199" s="229"/>
      <c r="R199" s="229"/>
      <c r="T199" s="230"/>
      <c r="U199" s="231"/>
      <c r="V199" s="230"/>
      <c r="W199" s="231"/>
      <c r="AE199" s="232"/>
      <c r="AM199" s="233"/>
      <c r="AT199" s="234"/>
    </row>
    <row r="200" spans="3:46" s="228" customFormat="1" ht="19.5" customHeight="1" x14ac:dyDescent="0.15">
      <c r="C200" s="142"/>
      <c r="D200" s="142"/>
      <c r="E200" s="142"/>
      <c r="F200" s="142"/>
      <c r="G200" s="142"/>
      <c r="H200" s="142"/>
      <c r="I200" s="223"/>
      <c r="J200" s="142"/>
      <c r="K200" s="142"/>
      <c r="L200" s="142"/>
      <c r="P200" s="229"/>
      <c r="Q200" s="229"/>
      <c r="R200" s="229"/>
      <c r="T200" s="230"/>
      <c r="U200" s="231"/>
      <c r="V200" s="230"/>
      <c r="W200" s="231"/>
      <c r="AE200" s="232"/>
      <c r="AM200" s="233"/>
      <c r="AT200" s="234"/>
    </row>
    <row r="201" spans="3:46" s="228" customFormat="1" ht="19.5" customHeight="1" x14ac:dyDescent="0.15">
      <c r="C201" s="142"/>
      <c r="D201" s="142"/>
      <c r="E201" s="142"/>
      <c r="F201" s="142"/>
      <c r="G201" s="142"/>
      <c r="H201" s="142"/>
      <c r="I201" s="223"/>
      <c r="J201" s="142"/>
      <c r="K201" s="142"/>
      <c r="L201" s="142"/>
      <c r="P201" s="229"/>
      <c r="Q201" s="229"/>
      <c r="R201" s="229"/>
      <c r="T201" s="230"/>
      <c r="U201" s="231"/>
      <c r="V201" s="230"/>
      <c r="W201" s="231"/>
      <c r="AE201" s="232"/>
      <c r="AM201" s="233"/>
      <c r="AT201" s="234"/>
    </row>
    <row r="202" spans="3:46" s="228" customFormat="1" ht="19.5" customHeight="1" x14ac:dyDescent="0.15">
      <c r="C202" s="142"/>
      <c r="D202" s="142"/>
      <c r="E202" s="142"/>
      <c r="F202" s="142"/>
      <c r="G202" s="142"/>
      <c r="H202" s="142"/>
      <c r="I202" s="223"/>
      <c r="J202" s="142"/>
      <c r="K202" s="142"/>
      <c r="L202" s="142"/>
      <c r="P202" s="229"/>
      <c r="Q202" s="229"/>
      <c r="R202" s="229"/>
      <c r="T202" s="230"/>
      <c r="U202" s="231"/>
      <c r="V202" s="230"/>
      <c r="W202" s="231"/>
      <c r="AE202" s="232"/>
      <c r="AM202" s="233"/>
      <c r="AT202" s="234"/>
    </row>
    <row r="203" spans="3:46" s="228" customFormat="1" ht="19.5" customHeight="1" x14ac:dyDescent="0.15">
      <c r="C203" s="142"/>
      <c r="D203" s="142"/>
      <c r="E203" s="142"/>
      <c r="F203" s="142"/>
      <c r="G203" s="142"/>
      <c r="H203" s="142"/>
      <c r="I203" s="223"/>
      <c r="J203" s="142"/>
      <c r="K203" s="142"/>
      <c r="L203" s="142"/>
      <c r="P203" s="229"/>
      <c r="Q203" s="229"/>
      <c r="R203" s="229"/>
      <c r="T203" s="230"/>
      <c r="U203" s="231"/>
      <c r="V203" s="230"/>
      <c r="W203" s="231"/>
      <c r="AE203" s="232"/>
      <c r="AM203" s="233"/>
      <c r="AT203" s="234"/>
    </row>
    <row r="204" spans="3:46" s="228" customFormat="1" ht="19.5" customHeight="1" x14ac:dyDescent="0.15">
      <c r="C204" s="142"/>
      <c r="D204" s="142"/>
      <c r="E204" s="142"/>
      <c r="F204" s="142"/>
      <c r="G204" s="142"/>
      <c r="H204" s="142"/>
      <c r="I204" s="223"/>
      <c r="J204" s="142"/>
      <c r="K204" s="142"/>
      <c r="L204" s="142"/>
      <c r="P204" s="229"/>
      <c r="Q204" s="229"/>
      <c r="R204" s="229"/>
      <c r="T204" s="230"/>
      <c r="U204" s="231"/>
      <c r="V204" s="230"/>
      <c r="W204" s="231"/>
      <c r="AE204" s="232"/>
      <c r="AM204" s="233"/>
      <c r="AT204" s="234"/>
    </row>
    <row r="205" spans="3:46" s="228" customFormat="1" ht="19.5" customHeight="1" x14ac:dyDescent="0.15">
      <c r="C205" s="142"/>
      <c r="D205" s="142"/>
      <c r="E205" s="142"/>
      <c r="F205" s="142"/>
      <c r="G205" s="142"/>
      <c r="H205" s="142"/>
      <c r="I205" s="223"/>
      <c r="J205" s="142"/>
      <c r="K205" s="142"/>
      <c r="L205" s="142"/>
      <c r="P205" s="229"/>
      <c r="Q205" s="229"/>
      <c r="R205" s="229"/>
      <c r="T205" s="230"/>
      <c r="U205" s="231"/>
      <c r="V205" s="230"/>
      <c r="W205" s="231"/>
      <c r="AE205" s="232"/>
      <c r="AM205" s="233"/>
      <c r="AT205" s="234"/>
    </row>
    <row r="206" spans="3:46" s="228" customFormat="1" ht="19.5" customHeight="1" x14ac:dyDescent="0.15">
      <c r="C206" s="142"/>
      <c r="D206" s="142"/>
      <c r="E206" s="142"/>
      <c r="F206" s="142"/>
      <c r="G206" s="142"/>
      <c r="H206" s="142"/>
      <c r="I206" s="223"/>
      <c r="J206" s="142"/>
      <c r="K206" s="142"/>
      <c r="L206" s="142"/>
      <c r="P206" s="229"/>
      <c r="Q206" s="229"/>
      <c r="R206" s="229"/>
      <c r="T206" s="230"/>
      <c r="U206" s="231"/>
      <c r="V206" s="230"/>
      <c r="W206" s="231"/>
      <c r="AE206" s="232"/>
      <c r="AM206" s="233"/>
      <c r="AT206" s="234"/>
    </row>
    <row r="207" spans="3:46" s="228" customFormat="1" ht="19.5" customHeight="1" x14ac:dyDescent="0.15">
      <c r="C207" s="142"/>
      <c r="D207" s="142"/>
      <c r="E207" s="142"/>
      <c r="F207" s="142"/>
      <c r="G207" s="142"/>
      <c r="H207" s="142"/>
      <c r="I207" s="223"/>
      <c r="J207" s="142"/>
      <c r="K207" s="142"/>
      <c r="L207" s="142"/>
      <c r="P207" s="229"/>
      <c r="Q207" s="229"/>
      <c r="R207" s="229"/>
      <c r="T207" s="230"/>
      <c r="U207" s="231"/>
      <c r="V207" s="230"/>
      <c r="W207" s="231"/>
      <c r="AE207" s="232"/>
      <c r="AM207" s="233"/>
      <c r="AT207" s="234"/>
    </row>
    <row r="208" spans="3:46" s="228" customFormat="1" ht="19.5" customHeight="1" x14ac:dyDescent="0.15">
      <c r="C208" s="142"/>
      <c r="D208" s="142"/>
      <c r="E208" s="142"/>
      <c r="F208" s="142"/>
      <c r="G208" s="142"/>
      <c r="H208" s="142"/>
      <c r="I208" s="223"/>
      <c r="J208" s="142"/>
      <c r="K208" s="142"/>
      <c r="L208" s="142"/>
      <c r="P208" s="229"/>
      <c r="Q208" s="229"/>
      <c r="R208" s="229"/>
      <c r="T208" s="230"/>
      <c r="U208" s="231"/>
      <c r="V208" s="230"/>
      <c r="W208" s="231"/>
      <c r="AE208" s="232"/>
      <c r="AM208" s="233"/>
      <c r="AT208" s="234"/>
    </row>
    <row r="209" spans="3:46" s="228" customFormat="1" ht="19.5" customHeight="1" x14ac:dyDescent="0.15">
      <c r="C209" s="142"/>
      <c r="D209" s="142"/>
      <c r="E209" s="142"/>
      <c r="F209" s="142"/>
      <c r="G209" s="142"/>
      <c r="H209" s="142"/>
      <c r="I209" s="223"/>
      <c r="J209" s="142"/>
      <c r="K209" s="142"/>
      <c r="L209" s="142"/>
      <c r="P209" s="229"/>
      <c r="Q209" s="229"/>
      <c r="R209" s="229"/>
      <c r="T209" s="230"/>
      <c r="U209" s="231"/>
      <c r="V209" s="230"/>
      <c r="W209" s="231"/>
      <c r="AE209" s="232"/>
      <c r="AM209" s="233"/>
      <c r="AT209" s="234"/>
    </row>
    <row r="210" spans="3:46" s="228" customFormat="1" ht="19.5" customHeight="1" x14ac:dyDescent="0.15">
      <c r="C210" s="142"/>
      <c r="D210" s="142"/>
      <c r="E210" s="142"/>
      <c r="F210" s="142"/>
      <c r="G210" s="142"/>
      <c r="H210" s="142"/>
      <c r="I210" s="223"/>
      <c r="J210" s="142"/>
      <c r="K210" s="142"/>
      <c r="L210" s="142"/>
      <c r="P210" s="229"/>
      <c r="Q210" s="229"/>
      <c r="R210" s="229"/>
      <c r="T210" s="230"/>
      <c r="U210" s="231"/>
      <c r="V210" s="230"/>
      <c r="W210" s="231"/>
      <c r="AE210" s="232"/>
      <c r="AM210" s="233"/>
      <c r="AT210" s="234"/>
    </row>
    <row r="211" spans="3:46" s="228" customFormat="1" ht="19.5" customHeight="1" x14ac:dyDescent="0.15">
      <c r="C211" s="142"/>
      <c r="D211" s="142"/>
      <c r="E211" s="142"/>
      <c r="F211" s="142"/>
      <c r="G211" s="142"/>
      <c r="H211" s="142"/>
      <c r="I211" s="223"/>
      <c r="J211" s="142"/>
      <c r="K211" s="142"/>
      <c r="L211" s="142"/>
      <c r="P211" s="229"/>
      <c r="Q211" s="229"/>
      <c r="R211" s="229"/>
      <c r="T211" s="230"/>
      <c r="U211" s="231"/>
      <c r="V211" s="230"/>
      <c r="W211" s="231"/>
      <c r="AE211" s="232"/>
      <c r="AM211" s="233"/>
      <c r="AT211" s="234"/>
    </row>
    <row r="212" spans="3:46" s="228" customFormat="1" ht="19.5" customHeight="1" x14ac:dyDescent="0.15">
      <c r="C212" s="142"/>
      <c r="D212" s="142"/>
      <c r="E212" s="142"/>
      <c r="F212" s="142"/>
      <c r="G212" s="142"/>
      <c r="H212" s="142"/>
      <c r="I212" s="223"/>
      <c r="J212" s="142"/>
      <c r="K212" s="142"/>
      <c r="L212" s="142"/>
      <c r="P212" s="229"/>
      <c r="Q212" s="229"/>
      <c r="R212" s="229"/>
      <c r="T212" s="230"/>
      <c r="U212" s="231"/>
      <c r="V212" s="230"/>
      <c r="W212" s="231"/>
      <c r="AE212" s="232"/>
      <c r="AM212" s="233"/>
      <c r="AT212" s="234"/>
    </row>
    <row r="213" spans="3:46" s="228" customFormat="1" ht="19.5" customHeight="1" x14ac:dyDescent="0.15">
      <c r="C213" s="142"/>
      <c r="D213" s="142"/>
      <c r="E213" s="142"/>
      <c r="F213" s="142"/>
      <c r="G213" s="142"/>
      <c r="H213" s="142"/>
      <c r="I213" s="223"/>
      <c r="J213" s="142"/>
      <c r="K213" s="142"/>
      <c r="L213" s="142"/>
      <c r="P213" s="229"/>
      <c r="Q213" s="229"/>
      <c r="R213" s="229"/>
      <c r="T213" s="230"/>
      <c r="U213" s="231"/>
      <c r="V213" s="230"/>
      <c r="W213" s="231"/>
      <c r="AE213" s="232"/>
      <c r="AM213" s="233"/>
      <c r="AT213" s="234"/>
    </row>
    <row r="214" spans="3:46" s="228" customFormat="1" ht="19.5" customHeight="1" x14ac:dyDescent="0.15">
      <c r="C214" s="142"/>
      <c r="D214" s="142"/>
      <c r="E214" s="142"/>
      <c r="F214" s="142"/>
      <c r="G214" s="142"/>
      <c r="H214" s="142"/>
      <c r="I214" s="223"/>
      <c r="J214" s="142"/>
      <c r="K214" s="142"/>
      <c r="L214" s="142"/>
      <c r="P214" s="229"/>
      <c r="Q214" s="229"/>
      <c r="R214" s="229"/>
      <c r="T214" s="230"/>
      <c r="U214" s="231"/>
      <c r="V214" s="230"/>
      <c r="W214" s="231"/>
      <c r="AE214" s="232"/>
      <c r="AM214" s="233"/>
      <c r="AT214" s="234"/>
    </row>
    <row r="215" spans="3:46" s="228" customFormat="1" ht="19.5" customHeight="1" x14ac:dyDescent="0.15">
      <c r="C215" s="142"/>
      <c r="D215" s="142"/>
      <c r="E215" s="142"/>
      <c r="F215" s="142"/>
      <c r="G215" s="142"/>
      <c r="H215" s="142"/>
      <c r="I215" s="223"/>
      <c r="J215" s="142"/>
      <c r="K215" s="142"/>
      <c r="L215" s="142"/>
      <c r="P215" s="229"/>
      <c r="Q215" s="229"/>
      <c r="R215" s="229"/>
      <c r="T215" s="230"/>
      <c r="U215" s="231"/>
      <c r="V215" s="230"/>
      <c r="W215" s="231"/>
      <c r="AE215" s="232"/>
      <c r="AM215" s="233"/>
      <c r="AT215" s="234"/>
    </row>
    <row r="216" spans="3:46" s="228" customFormat="1" ht="19.5" customHeight="1" x14ac:dyDescent="0.15">
      <c r="C216" s="142"/>
      <c r="D216" s="142"/>
      <c r="E216" s="142"/>
      <c r="F216" s="142"/>
      <c r="G216" s="142"/>
      <c r="H216" s="142"/>
      <c r="I216" s="223"/>
      <c r="J216" s="142"/>
      <c r="K216" s="142"/>
      <c r="L216" s="142"/>
      <c r="P216" s="229"/>
      <c r="Q216" s="229"/>
      <c r="R216" s="229"/>
      <c r="T216" s="230"/>
      <c r="U216" s="231"/>
      <c r="V216" s="230"/>
      <c r="W216" s="231"/>
      <c r="AE216" s="232"/>
      <c r="AM216" s="233"/>
      <c r="AT216" s="234"/>
    </row>
    <row r="217" spans="3:46" s="228" customFormat="1" ht="19.5" customHeight="1" x14ac:dyDescent="0.15">
      <c r="C217" s="142"/>
      <c r="D217" s="142"/>
      <c r="E217" s="142"/>
      <c r="F217" s="142"/>
      <c r="G217" s="142"/>
      <c r="H217" s="142"/>
      <c r="I217" s="223"/>
      <c r="J217" s="142"/>
      <c r="K217" s="142"/>
      <c r="L217" s="142"/>
      <c r="P217" s="229"/>
      <c r="Q217" s="229"/>
      <c r="R217" s="229"/>
      <c r="T217" s="230"/>
      <c r="U217" s="231"/>
      <c r="V217" s="230"/>
      <c r="W217" s="231"/>
      <c r="AE217" s="232"/>
      <c r="AM217" s="233"/>
      <c r="AT217" s="234"/>
    </row>
    <row r="218" spans="3:46" s="228" customFormat="1" ht="19.5" customHeight="1" x14ac:dyDescent="0.15">
      <c r="C218" s="142"/>
      <c r="D218" s="142"/>
      <c r="E218" s="142"/>
      <c r="F218" s="142"/>
      <c r="G218" s="142"/>
      <c r="H218" s="142"/>
      <c r="I218" s="223"/>
      <c r="J218" s="142"/>
      <c r="K218" s="142"/>
      <c r="L218" s="142"/>
      <c r="P218" s="229"/>
      <c r="Q218" s="229"/>
      <c r="R218" s="229"/>
      <c r="T218" s="230"/>
      <c r="U218" s="231"/>
      <c r="V218" s="230"/>
      <c r="W218" s="231"/>
      <c r="AE218" s="232"/>
      <c r="AM218" s="233"/>
      <c r="AT218" s="234"/>
    </row>
    <row r="219" spans="3:46" s="228" customFormat="1" ht="19.5" customHeight="1" x14ac:dyDescent="0.15">
      <c r="C219" s="142"/>
      <c r="D219" s="142"/>
      <c r="E219" s="142"/>
      <c r="F219" s="142"/>
      <c r="G219" s="142"/>
      <c r="H219" s="142"/>
      <c r="I219" s="223"/>
      <c r="J219" s="142"/>
      <c r="K219" s="142"/>
      <c r="L219" s="142"/>
      <c r="P219" s="229"/>
      <c r="Q219" s="229"/>
      <c r="R219" s="229"/>
      <c r="T219" s="230"/>
      <c r="U219" s="231"/>
      <c r="V219" s="230"/>
      <c r="W219" s="231"/>
      <c r="AE219" s="232"/>
      <c r="AM219" s="233"/>
      <c r="AT219" s="234"/>
    </row>
    <row r="220" spans="3:46" s="228" customFormat="1" ht="19.5" customHeight="1" x14ac:dyDescent="0.15">
      <c r="C220" s="142"/>
      <c r="D220" s="142"/>
      <c r="E220" s="142"/>
      <c r="F220" s="142"/>
      <c r="G220" s="142"/>
      <c r="H220" s="142"/>
      <c r="I220" s="223"/>
      <c r="J220" s="142"/>
      <c r="K220" s="142"/>
      <c r="L220" s="142"/>
      <c r="P220" s="229"/>
      <c r="Q220" s="229"/>
      <c r="R220" s="229"/>
      <c r="T220" s="230"/>
      <c r="U220" s="231"/>
      <c r="V220" s="230"/>
      <c r="W220" s="231"/>
      <c r="AE220" s="232"/>
      <c r="AM220" s="233"/>
      <c r="AT220" s="234"/>
    </row>
    <row r="221" spans="3:46" s="228" customFormat="1" ht="19.5" customHeight="1" x14ac:dyDescent="0.15">
      <c r="C221" s="142"/>
      <c r="D221" s="142"/>
      <c r="E221" s="142"/>
      <c r="F221" s="142"/>
      <c r="G221" s="142"/>
      <c r="H221" s="142"/>
      <c r="I221" s="223"/>
      <c r="J221" s="142"/>
      <c r="K221" s="142"/>
      <c r="L221" s="142"/>
      <c r="P221" s="229"/>
      <c r="Q221" s="229"/>
      <c r="R221" s="229"/>
      <c r="T221" s="230"/>
      <c r="U221" s="231"/>
      <c r="V221" s="230"/>
      <c r="W221" s="231"/>
      <c r="AE221" s="232"/>
      <c r="AM221" s="233"/>
      <c r="AT221" s="234"/>
    </row>
    <row r="222" spans="3:46" s="228" customFormat="1" ht="19.5" customHeight="1" x14ac:dyDescent="0.15">
      <c r="C222" s="142"/>
      <c r="D222" s="142"/>
      <c r="E222" s="142"/>
      <c r="F222" s="142"/>
      <c r="G222" s="142"/>
      <c r="H222" s="142"/>
      <c r="I222" s="223"/>
      <c r="J222" s="142"/>
      <c r="K222" s="142"/>
      <c r="L222" s="142"/>
      <c r="P222" s="229"/>
      <c r="Q222" s="229"/>
      <c r="R222" s="229"/>
      <c r="T222" s="230"/>
      <c r="U222" s="231"/>
      <c r="V222" s="230"/>
      <c r="W222" s="231"/>
      <c r="AE222" s="232"/>
      <c r="AM222" s="233"/>
      <c r="AT222" s="234"/>
    </row>
    <row r="223" spans="3:46" s="228" customFormat="1" ht="19.5" customHeight="1" x14ac:dyDescent="0.15">
      <c r="C223" s="142"/>
      <c r="D223" s="142"/>
      <c r="E223" s="142"/>
      <c r="F223" s="142"/>
      <c r="G223" s="142"/>
      <c r="H223" s="142"/>
      <c r="I223" s="223"/>
      <c r="J223" s="142"/>
      <c r="K223" s="142"/>
      <c r="L223" s="142"/>
      <c r="P223" s="229"/>
      <c r="Q223" s="229"/>
      <c r="R223" s="229"/>
      <c r="T223" s="230"/>
      <c r="U223" s="231"/>
      <c r="V223" s="230"/>
      <c r="W223" s="231"/>
      <c r="AE223" s="232"/>
      <c r="AM223" s="233"/>
      <c r="AT223" s="234"/>
    </row>
    <row r="224" spans="3:46" s="228" customFormat="1" ht="19.5" customHeight="1" x14ac:dyDescent="0.15">
      <c r="C224" s="142"/>
      <c r="D224" s="142"/>
      <c r="E224" s="142"/>
      <c r="F224" s="142"/>
      <c r="G224" s="142"/>
      <c r="H224" s="142"/>
      <c r="I224" s="223"/>
      <c r="J224" s="142"/>
      <c r="K224" s="142"/>
      <c r="L224" s="142"/>
      <c r="P224" s="229"/>
      <c r="Q224" s="229"/>
      <c r="R224" s="229"/>
      <c r="T224" s="230"/>
      <c r="U224" s="231"/>
      <c r="V224" s="230"/>
      <c r="W224" s="231"/>
      <c r="AE224" s="232"/>
      <c r="AM224" s="233"/>
      <c r="AT224" s="234"/>
    </row>
    <row r="225" spans="3:46" s="228" customFormat="1" ht="19.5" customHeight="1" x14ac:dyDescent="0.15">
      <c r="C225" s="142"/>
      <c r="D225" s="142"/>
      <c r="E225" s="142"/>
      <c r="F225" s="142"/>
      <c r="G225" s="142"/>
      <c r="H225" s="142"/>
      <c r="I225" s="223"/>
      <c r="J225" s="142"/>
      <c r="K225" s="142"/>
      <c r="L225" s="142"/>
      <c r="P225" s="229"/>
      <c r="Q225" s="229"/>
      <c r="R225" s="229"/>
      <c r="T225" s="230"/>
      <c r="U225" s="231"/>
      <c r="V225" s="230"/>
      <c r="W225" s="231"/>
      <c r="AE225" s="232"/>
      <c r="AM225" s="233"/>
      <c r="AT225" s="234"/>
    </row>
    <row r="226" spans="3:46" s="228" customFormat="1" ht="19.5" customHeight="1" x14ac:dyDescent="0.15">
      <c r="C226" s="142"/>
      <c r="D226" s="142"/>
      <c r="E226" s="142"/>
      <c r="F226" s="142"/>
      <c r="G226" s="142"/>
      <c r="H226" s="142"/>
      <c r="I226" s="223"/>
      <c r="J226" s="142"/>
      <c r="K226" s="142"/>
      <c r="L226" s="142"/>
      <c r="P226" s="229"/>
      <c r="Q226" s="229"/>
      <c r="R226" s="229"/>
      <c r="T226" s="230"/>
      <c r="U226" s="231"/>
      <c r="V226" s="230"/>
      <c r="W226" s="231"/>
      <c r="AE226" s="232"/>
      <c r="AM226" s="233"/>
      <c r="AT226" s="234"/>
    </row>
    <row r="227" spans="3:46" s="228" customFormat="1" ht="19.5" customHeight="1" x14ac:dyDescent="0.15">
      <c r="C227" s="142"/>
      <c r="D227" s="142"/>
      <c r="E227" s="142"/>
      <c r="F227" s="142"/>
      <c r="G227" s="142"/>
      <c r="H227" s="142"/>
      <c r="I227" s="223"/>
      <c r="J227" s="142"/>
      <c r="K227" s="142"/>
      <c r="L227" s="142"/>
      <c r="P227" s="229"/>
      <c r="Q227" s="229"/>
      <c r="R227" s="229"/>
      <c r="T227" s="230"/>
      <c r="U227" s="231"/>
      <c r="V227" s="230"/>
      <c r="W227" s="231"/>
      <c r="AE227" s="232"/>
      <c r="AM227" s="233"/>
      <c r="AT227" s="234"/>
    </row>
    <row r="228" spans="3:46" s="228" customFormat="1" ht="19.5" customHeight="1" x14ac:dyDescent="0.15">
      <c r="C228" s="142"/>
      <c r="D228" s="142"/>
      <c r="E228" s="142"/>
      <c r="F228" s="142"/>
      <c r="G228" s="142"/>
      <c r="H228" s="142"/>
      <c r="I228" s="223"/>
      <c r="J228" s="142"/>
      <c r="K228" s="142"/>
      <c r="L228" s="142"/>
      <c r="P228" s="229"/>
      <c r="Q228" s="229"/>
      <c r="R228" s="229"/>
      <c r="T228" s="230"/>
      <c r="U228" s="231"/>
      <c r="V228" s="230"/>
      <c r="W228" s="231"/>
      <c r="AE228" s="232"/>
      <c r="AM228" s="233"/>
      <c r="AT228" s="234"/>
    </row>
    <row r="229" spans="3:46" s="228" customFormat="1" ht="19.5" customHeight="1" x14ac:dyDescent="0.15">
      <c r="C229" s="142"/>
      <c r="D229" s="142"/>
      <c r="E229" s="142"/>
      <c r="F229" s="142"/>
      <c r="G229" s="142"/>
      <c r="H229" s="142"/>
      <c r="I229" s="223"/>
      <c r="J229" s="142"/>
      <c r="K229" s="142"/>
      <c r="L229" s="142"/>
      <c r="P229" s="229"/>
      <c r="Q229" s="229"/>
      <c r="R229" s="229"/>
      <c r="T229" s="230"/>
      <c r="U229" s="231"/>
      <c r="V229" s="230"/>
      <c r="W229" s="231"/>
      <c r="AE229" s="232"/>
      <c r="AM229" s="233"/>
      <c r="AT229" s="234"/>
    </row>
    <row r="230" spans="3:46" s="228" customFormat="1" ht="19.5" customHeight="1" x14ac:dyDescent="0.15">
      <c r="C230" s="142"/>
      <c r="D230" s="142"/>
      <c r="E230" s="142"/>
      <c r="F230" s="142"/>
      <c r="G230" s="142"/>
      <c r="H230" s="142"/>
      <c r="I230" s="223"/>
      <c r="J230" s="142"/>
      <c r="K230" s="142"/>
      <c r="L230" s="142"/>
      <c r="P230" s="229"/>
      <c r="Q230" s="229"/>
      <c r="R230" s="229"/>
      <c r="T230" s="230"/>
      <c r="U230" s="231"/>
      <c r="V230" s="230"/>
      <c r="W230" s="231"/>
      <c r="AE230" s="232"/>
      <c r="AM230" s="233"/>
      <c r="AT230" s="234"/>
    </row>
    <row r="231" spans="3:46" s="228" customFormat="1" ht="19.5" customHeight="1" x14ac:dyDescent="0.15">
      <c r="C231" s="142"/>
      <c r="D231" s="142"/>
      <c r="E231" s="142"/>
      <c r="F231" s="142"/>
      <c r="G231" s="142"/>
      <c r="H231" s="142"/>
      <c r="I231" s="223"/>
      <c r="J231" s="142"/>
      <c r="K231" s="142"/>
      <c r="L231" s="142"/>
      <c r="P231" s="229"/>
      <c r="Q231" s="229"/>
      <c r="R231" s="229"/>
      <c r="T231" s="230"/>
      <c r="U231" s="231"/>
      <c r="V231" s="230"/>
      <c r="W231" s="231"/>
      <c r="AE231" s="232"/>
      <c r="AM231" s="233"/>
      <c r="AT231" s="234"/>
    </row>
    <row r="232" spans="3:46" s="228" customFormat="1" ht="19.5" customHeight="1" x14ac:dyDescent="0.15">
      <c r="C232" s="142"/>
      <c r="D232" s="142"/>
      <c r="E232" s="142"/>
      <c r="F232" s="142"/>
      <c r="G232" s="142"/>
      <c r="H232" s="142"/>
      <c r="I232" s="223"/>
      <c r="J232" s="142"/>
      <c r="K232" s="142"/>
      <c r="L232" s="142"/>
      <c r="P232" s="229"/>
      <c r="Q232" s="229"/>
      <c r="R232" s="229"/>
      <c r="T232" s="230"/>
      <c r="U232" s="231"/>
      <c r="V232" s="230"/>
      <c r="W232" s="231"/>
      <c r="AE232" s="232"/>
      <c r="AM232" s="233"/>
      <c r="AT232" s="234"/>
    </row>
    <row r="233" spans="3:46" s="228" customFormat="1" ht="19.5" customHeight="1" x14ac:dyDescent="0.15">
      <c r="C233" s="142"/>
      <c r="D233" s="142"/>
      <c r="E233" s="142"/>
      <c r="F233" s="142"/>
      <c r="G233" s="142"/>
      <c r="H233" s="142"/>
      <c r="I233" s="223"/>
      <c r="J233" s="142"/>
      <c r="K233" s="142"/>
      <c r="L233" s="142"/>
      <c r="P233" s="229"/>
      <c r="Q233" s="229"/>
      <c r="R233" s="229"/>
      <c r="T233" s="230"/>
      <c r="U233" s="231"/>
      <c r="V233" s="230"/>
      <c r="W233" s="231"/>
      <c r="AE233" s="232"/>
      <c r="AM233" s="233"/>
      <c r="AT233" s="234"/>
    </row>
    <row r="234" spans="3:46" s="228" customFormat="1" ht="19.5" customHeight="1" x14ac:dyDescent="0.15">
      <c r="C234" s="142"/>
      <c r="D234" s="142"/>
      <c r="E234" s="142"/>
      <c r="F234" s="142"/>
      <c r="G234" s="142"/>
      <c r="H234" s="142"/>
      <c r="I234" s="223"/>
      <c r="J234" s="142"/>
      <c r="K234" s="142"/>
      <c r="L234" s="142"/>
      <c r="P234" s="229"/>
      <c r="Q234" s="229"/>
      <c r="R234" s="229"/>
      <c r="T234" s="230"/>
      <c r="U234" s="231"/>
      <c r="V234" s="230"/>
      <c r="W234" s="231"/>
      <c r="AE234" s="232"/>
      <c r="AM234" s="233"/>
      <c r="AT234" s="234"/>
    </row>
    <row r="235" spans="3:46" s="228" customFormat="1" ht="19.5" customHeight="1" x14ac:dyDescent="0.15">
      <c r="C235" s="142"/>
      <c r="D235" s="142"/>
      <c r="E235" s="142"/>
      <c r="F235" s="142"/>
      <c r="G235" s="142"/>
      <c r="H235" s="142"/>
      <c r="I235" s="223"/>
      <c r="J235" s="142"/>
      <c r="K235" s="142"/>
      <c r="L235" s="142"/>
      <c r="P235" s="229"/>
      <c r="Q235" s="229"/>
      <c r="R235" s="229"/>
      <c r="T235" s="230"/>
      <c r="U235" s="231"/>
      <c r="V235" s="230"/>
      <c r="W235" s="231"/>
      <c r="AE235" s="232"/>
      <c r="AM235" s="233"/>
      <c r="AT235" s="234"/>
    </row>
    <row r="236" spans="3:46" s="228" customFormat="1" ht="19.5" customHeight="1" x14ac:dyDescent="0.15">
      <c r="C236" s="142"/>
      <c r="D236" s="142"/>
      <c r="E236" s="142"/>
      <c r="F236" s="142"/>
      <c r="G236" s="142"/>
      <c r="H236" s="142"/>
      <c r="I236" s="223"/>
      <c r="J236" s="142"/>
      <c r="K236" s="142"/>
      <c r="L236" s="142"/>
      <c r="P236" s="229"/>
      <c r="Q236" s="229"/>
      <c r="R236" s="229"/>
      <c r="T236" s="230"/>
      <c r="U236" s="231"/>
      <c r="V236" s="230"/>
      <c r="W236" s="231"/>
      <c r="AE236" s="232"/>
      <c r="AM236" s="233"/>
      <c r="AT236" s="234"/>
    </row>
    <row r="237" spans="3:46" s="228" customFormat="1" ht="19.5" customHeight="1" x14ac:dyDescent="0.15">
      <c r="C237" s="142"/>
      <c r="D237" s="142"/>
      <c r="E237" s="142"/>
      <c r="F237" s="142"/>
      <c r="G237" s="142"/>
      <c r="H237" s="142"/>
      <c r="I237" s="223"/>
      <c r="J237" s="142"/>
      <c r="K237" s="142"/>
      <c r="L237" s="142"/>
      <c r="P237" s="229"/>
      <c r="Q237" s="229"/>
      <c r="R237" s="229"/>
      <c r="T237" s="230"/>
      <c r="U237" s="231"/>
      <c r="V237" s="230"/>
      <c r="W237" s="231"/>
      <c r="AE237" s="232"/>
      <c r="AM237" s="233"/>
      <c r="AT237" s="234"/>
    </row>
    <row r="238" spans="3:46" s="228" customFormat="1" ht="19.5" customHeight="1" x14ac:dyDescent="0.15">
      <c r="C238" s="142"/>
      <c r="D238" s="142"/>
      <c r="E238" s="142"/>
      <c r="F238" s="142"/>
      <c r="G238" s="142"/>
      <c r="H238" s="142"/>
      <c r="I238" s="223"/>
      <c r="J238" s="142"/>
      <c r="K238" s="142"/>
      <c r="L238" s="142"/>
      <c r="P238" s="229"/>
      <c r="Q238" s="229"/>
      <c r="R238" s="229"/>
      <c r="T238" s="230"/>
      <c r="U238" s="231"/>
      <c r="V238" s="230"/>
      <c r="W238" s="231"/>
      <c r="AE238" s="232"/>
      <c r="AM238" s="233"/>
      <c r="AT238" s="234"/>
    </row>
    <row r="239" spans="3:46" s="228" customFormat="1" ht="19.5" customHeight="1" x14ac:dyDescent="0.15">
      <c r="C239" s="142"/>
      <c r="D239" s="142"/>
      <c r="E239" s="142"/>
      <c r="F239" s="142"/>
      <c r="G239" s="142"/>
      <c r="H239" s="142"/>
      <c r="I239" s="223"/>
      <c r="J239" s="142"/>
      <c r="K239" s="142"/>
      <c r="L239" s="142"/>
      <c r="P239" s="229"/>
      <c r="Q239" s="229"/>
      <c r="R239" s="229"/>
      <c r="T239" s="230"/>
      <c r="U239" s="231"/>
      <c r="V239" s="230"/>
      <c r="W239" s="231"/>
      <c r="AE239" s="232"/>
      <c r="AM239" s="233"/>
      <c r="AT239" s="234"/>
    </row>
    <row r="240" spans="3:46" s="228" customFormat="1" ht="19.5" customHeight="1" x14ac:dyDescent="0.15">
      <c r="C240" s="142"/>
      <c r="D240" s="142"/>
      <c r="E240" s="142"/>
      <c r="F240" s="142"/>
      <c r="G240" s="142"/>
      <c r="H240" s="142"/>
      <c r="I240" s="223"/>
      <c r="J240" s="142"/>
      <c r="K240" s="142"/>
      <c r="L240" s="142"/>
      <c r="P240" s="229"/>
      <c r="Q240" s="229"/>
      <c r="R240" s="229"/>
      <c r="T240" s="230"/>
      <c r="U240" s="231"/>
      <c r="V240" s="230"/>
      <c r="W240" s="231"/>
      <c r="AE240" s="232"/>
      <c r="AM240" s="233"/>
      <c r="AT240" s="234"/>
    </row>
    <row r="241" spans="3:46" s="228" customFormat="1" ht="19.5" customHeight="1" x14ac:dyDescent="0.15">
      <c r="C241" s="142"/>
      <c r="D241" s="142"/>
      <c r="E241" s="142"/>
      <c r="F241" s="142"/>
      <c r="G241" s="142"/>
      <c r="H241" s="142"/>
      <c r="I241" s="223"/>
      <c r="J241" s="142"/>
      <c r="K241" s="142"/>
      <c r="L241" s="142"/>
      <c r="P241" s="229"/>
      <c r="Q241" s="229"/>
      <c r="R241" s="229"/>
      <c r="T241" s="230"/>
      <c r="U241" s="231"/>
      <c r="V241" s="230"/>
      <c r="W241" s="231"/>
      <c r="AE241" s="232"/>
      <c r="AM241" s="233"/>
      <c r="AT241" s="234"/>
    </row>
    <row r="242" spans="3:46" s="228" customFormat="1" ht="19.5" customHeight="1" x14ac:dyDescent="0.15">
      <c r="C242" s="142"/>
      <c r="D242" s="142"/>
      <c r="E242" s="142"/>
      <c r="F242" s="142"/>
      <c r="G242" s="142"/>
      <c r="H242" s="142"/>
      <c r="I242" s="223"/>
      <c r="J242" s="142"/>
      <c r="K242" s="142"/>
      <c r="L242" s="142"/>
      <c r="P242" s="229"/>
      <c r="Q242" s="229"/>
      <c r="R242" s="229"/>
      <c r="T242" s="230"/>
      <c r="U242" s="231"/>
      <c r="V242" s="230"/>
      <c r="W242" s="231"/>
      <c r="AE242" s="232"/>
      <c r="AM242" s="233"/>
      <c r="AT242" s="234"/>
    </row>
    <row r="243" spans="3:46" s="228" customFormat="1" ht="19.5" customHeight="1" x14ac:dyDescent="0.15">
      <c r="C243" s="142"/>
      <c r="D243" s="142"/>
      <c r="E243" s="142"/>
      <c r="F243" s="142"/>
      <c r="G243" s="142"/>
      <c r="H243" s="142"/>
      <c r="I243" s="223"/>
      <c r="J243" s="142"/>
      <c r="K243" s="142"/>
      <c r="L243" s="142"/>
      <c r="P243" s="229"/>
      <c r="Q243" s="229"/>
      <c r="R243" s="229"/>
      <c r="T243" s="230"/>
      <c r="U243" s="231"/>
      <c r="V243" s="230"/>
      <c r="W243" s="231"/>
      <c r="AE243" s="232"/>
      <c r="AM243" s="233"/>
      <c r="AT243" s="234"/>
    </row>
    <row r="244" spans="3:46" s="228" customFormat="1" ht="19.5" customHeight="1" x14ac:dyDescent="0.15">
      <c r="C244" s="142"/>
      <c r="D244" s="142"/>
      <c r="E244" s="142"/>
      <c r="F244" s="142"/>
      <c r="G244" s="142"/>
      <c r="H244" s="142"/>
      <c r="I244" s="223"/>
      <c r="J244" s="142"/>
      <c r="K244" s="142"/>
      <c r="L244" s="142"/>
      <c r="P244" s="229"/>
      <c r="Q244" s="229"/>
      <c r="R244" s="229"/>
      <c r="T244" s="230"/>
      <c r="U244" s="231"/>
      <c r="V244" s="230"/>
      <c r="W244" s="231"/>
      <c r="AE244" s="232"/>
      <c r="AM244" s="233"/>
      <c r="AT244" s="234"/>
    </row>
    <row r="245" spans="3:46" s="228" customFormat="1" ht="19.5" customHeight="1" x14ac:dyDescent="0.15">
      <c r="C245" s="142"/>
      <c r="D245" s="142"/>
      <c r="E245" s="142"/>
      <c r="F245" s="142"/>
      <c r="G245" s="142"/>
      <c r="H245" s="142"/>
      <c r="I245" s="223"/>
      <c r="J245" s="142"/>
      <c r="K245" s="142"/>
      <c r="L245" s="142"/>
      <c r="P245" s="229"/>
      <c r="Q245" s="229"/>
      <c r="R245" s="229"/>
      <c r="T245" s="230"/>
      <c r="U245" s="231"/>
      <c r="V245" s="230"/>
      <c r="W245" s="231"/>
      <c r="AE245" s="232"/>
      <c r="AM245" s="233"/>
      <c r="AT245" s="234"/>
    </row>
    <row r="246" spans="3:46" s="228" customFormat="1" ht="19.5" customHeight="1" x14ac:dyDescent="0.15">
      <c r="C246" s="142"/>
      <c r="D246" s="142"/>
      <c r="E246" s="142"/>
      <c r="F246" s="142"/>
      <c r="G246" s="142"/>
      <c r="H246" s="142"/>
      <c r="I246" s="223"/>
      <c r="J246" s="142"/>
      <c r="K246" s="142"/>
      <c r="L246" s="142"/>
      <c r="P246" s="229"/>
      <c r="Q246" s="229"/>
      <c r="R246" s="229"/>
      <c r="T246" s="230"/>
      <c r="U246" s="231"/>
      <c r="V246" s="230"/>
      <c r="W246" s="231"/>
      <c r="AE246" s="232"/>
      <c r="AM246" s="233"/>
      <c r="AT246" s="234"/>
    </row>
    <row r="247" spans="3:46" s="228" customFormat="1" ht="19.5" customHeight="1" x14ac:dyDescent="0.15">
      <c r="C247" s="142"/>
      <c r="D247" s="142"/>
      <c r="E247" s="142"/>
      <c r="F247" s="142"/>
      <c r="G247" s="142"/>
      <c r="H247" s="142"/>
      <c r="I247" s="223"/>
      <c r="J247" s="142"/>
      <c r="K247" s="142"/>
      <c r="L247" s="142"/>
      <c r="P247" s="229"/>
      <c r="Q247" s="229"/>
      <c r="R247" s="229"/>
      <c r="T247" s="230"/>
      <c r="U247" s="231"/>
      <c r="V247" s="230"/>
      <c r="W247" s="231"/>
      <c r="AE247" s="232"/>
      <c r="AM247" s="233"/>
      <c r="AT247" s="234"/>
    </row>
    <row r="248" spans="3:46" s="228" customFormat="1" ht="19.5" customHeight="1" x14ac:dyDescent="0.15">
      <c r="C248" s="142"/>
      <c r="D248" s="142"/>
      <c r="E248" s="142"/>
      <c r="F248" s="142"/>
      <c r="G248" s="142"/>
      <c r="H248" s="142"/>
      <c r="I248" s="223"/>
      <c r="J248" s="142"/>
      <c r="K248" s="142"/>
      <c r="L248" s="142"/>
      <c r="P248" s="229"/>
      <c r="Q248" s="229"/>
      <c r="R248" s="229"/>
      <c r="T248" s="230"/>
      <c r="U248" s="231"/>
      <c r="V248" s="230"/>
      <c r="W248" s="231"/>
      <c r="AE248" s="232"/>
      <c r="AM248" s="233"/>
      <c r="AT248" s="234"/>
    </row>
    <row r="249" spans="3:46" s="228" customFormat="1" ht="19.5" customHeight="1" x14ac:dyDescent="0.15">
      <c r="C249" s="142"/>
      <c r="D249" s="142"/>
      <c r="E249" s="142"/>
      <c r="F249" s="142"/>
      <c r="G249" s="142"/>
      <c r="H249" s="142"/>
      <c r="I249" s="223"/>
      <c r="J249" s="142"/>
      <c r="K249" s="142"/>
      <c r="L249" s="142"/>
      <c r="P249" s="229"/>
      <c r="Q249" s="229"/>
      <c r="R249" s="229"/>
      <c r="T249" s="230"/>
      <c r="U249" s="231"/>
      <c r="V249" s="230"/>
      <c r="W249" s="231"/>
      <c r="AE249" s="232"/>
      <c r="AM249" s="233"/>
      <c r="AT249" s="234"/>
    </row>
    <row r="250" spans="3:46" s="228" customFormat="1" ht="19.5" customHeight="1" x14ac:dyDescent="0.15">
      <c r="C250" s="142"/>
      <c r="D250" s="142"/>
      <c r="E250" s="142"/>
      <c r="F250" s="142"/>
      <c r="G250" s="142"/>
      <c r="H250" s="142"/>
      <c r="I250" s="223"/>
      <c r="J250" s="142"/>
      <c r="K250" s="142"/>
      <c r="L250" s="142"/>
      <c r="P250" s="229"/>
      <c r="Q250" s="229"/>
      <c r="R250" s="229"/>
      <c r="T250" s="230"/>
      <c r="U250" s="231"/>
      <c r="V250" s="230"/>
      <c r="W250" s="231"/>
      <c r="AE250" s="232"/>
      <c r="AM250" s="233"/>
      <c r="AT250" s="234"/>
    </row>
    <row r="251" spans="3:46" s="228" customFormat="1" ht="19.5" customHeight="1" x14ac:dyDescent="0.15">
      <c r="C251" s="142"/>
      <c r="D251" s="142"/>
      <c r="E251" s="142"/>
      <c r="F251" s="142"/>
      <c r="G251" s="142"/>
      <c r="H251" s="142"/>
      <c r="I251" s="223"/>
      <c r="J251" s="142"/>
      <c r="K251" s="142"/>
      <c r="L251" s="142"/>
      <c r="P251" s="229"/>
      <c r="Q251" s="229"/>
      <c r="R251" s="229"/>
      <c r="T251" s="230"/>
      <c r="U251" s="231"/>
      <c r="V251" s="230"/>
      <c r="W251" s="231"/>
      <c r="AE251" s="232"/>
      <c r="AM251" s="233"/>
      <c r="AT251" s="234"/>
    </row>
    <row r="252" spans="3:46" s="228" customFormat="1" ht="19.5" customHeight="1" x14ac:dyDescent="0.15">
      <c r="C252" s="142"/>
      <c r="D252" s="142"/>
      <c r="E252" s="142"/>
      <c r="F252" s="142"/>
      <c r="G252" s="142"/>
      <c r="H252" s="142"/>
      <c r="I252" s="223"/>
      <c r="J252" s="142"/>
      <c r="K252" s="142"/>
      <c r="L252" s="142"/>
      <c r="P252" s="229"/>
      <c r="Q252" s="229"/>
      <c r="R252" s="229"/>
      <c r="T252" s="230"/>
      <c r="U252" s="231"/>
      <c r="V252" s="230"/>
      <c r="W252" s="231"/>
      <c r="AE252" s="232"/>
      <c r="AM252" s="233"/>
      <c r="AT252" s="234"/>
    </row>
    <row r="253" spans="3:46" s="228" customFormat="1" ht="19.5" customHeight="1" x14ac:dyDescent="0.15">
      <c r="C253" s="142"/>
      <c r="D253" s="142"/>
      <c r="E253" s="142"/>
      <c r="F253" s="142"/>
      <c r="G253" s="142"/>
      <c r="H253" s="142"/>
      <c r="I253" s="223"/>
      <c r="J253" s="142"/>
      <c r="K253" s="142"/>
      <c r="L253" s="142"/>
      <c r="P253" s="229"/>
      <c r="Q253" s="229"/>
      <c r="R253" s="229"/>
      <c r="T253" s="230"/>
      <c r="U253" s="231"/>
      <c r="V253" s="230"/>
      <c r="W253" s="231"/>
      <c r="AE253" s="232"/>
      <c r="AM253" s="233"/>
      <c r="AT253" s="234"/>
    </row>
    <row r="254" spans="3:46" s="228" customFormat="1" ht="19.5" customHeight="1" x14ac:dyDescent="0.15">
      <c r="C254" s="142"/>
      <c r="D254" s="142"/>
      <c r="E254" s="142"/>
      <c r="F254" s="142"/>
      <c r="G254" s="142"/>
      <c r="H254" s="142"/>
      <c r="I254" s="223"/>
      <c r="J254" s="142"/>
      <c r="K254" s="142"/>
      <c r="L254" s="142"/>
      <c r="P254" s="229"/>
      <c r="Q254" s="229"/>
      <c r="R254" s="229"/>
      <c r="T254" s="230"/>
      <c r="U254" s="231"/>
      <c r="V254" s="230"/>
      <c r="W254" s="231"/>
      <c r="AE254" s="232"/>
      <c r="AM254" s="233"/>
      <c r="AT254" s="234"/>
    </row>
    <row r="255" spans="3:46" s="228" customFormat="1" ht="19.5" customHeight="1" x14ac:dyDescent="0.15">
      <c r="C255" s="142"/>
      <c r="D255" s="142"/>
      <c r="E255" s="142"/>
      <c r="F255" s="142"/>
      <c r="G255" s="142"/>
      <c r="H255" s="142"/>
      <c r="I255" s="223"/>
      <c r="J255" s="142"/>
      <c r="K255" s="142"/>
      <c r="L255" s="142"/>
      <c r="P255" s="229"/>
      <c r="Q255" s="229"/>
      <c r="R255" s="229"/>
      <c r="T255" s="230"/>
      <c r="U255" s="231"/>
      <c r="V255" s="230"/>
      <c r="W255" s="231"/>
      <c r="AE255" s="232"/>
      <c r="AM255" s="233"/>
      <c r="AT255" s="234"/>
    </row>
    <row r="256" spans="3:46" s="228" customFormat="1" ht="19.5" customHeight="1" x14ac:dyDescent="0.15">
      <c r="C256" s="142"/>
      <c r="D256" s="142"/>
      <c r="E256" s="142"/>
      <c r="F256" s="142"/>
      <c r="G256" s="142"/>
      <c r="H256" s="142"/>
      <c r="I256" s="223"/>
      <c r="J256" s="142"/>
      <c r="K256" s="142"/>
      <c r="L256" s="142"/>
      <c r="P256" s="229"/>
      <c r="Q256" s="229"/>
      <c r="R256" s="229"/>
      <c r="T256" s="230"/>
      <c r="U256" s="231"/>
      <c r="V256" s="230"/>
      <c r="W256" s="231"/>
      <c r="AE256" s="232"/>
      <c r="AM256" s="233"/>
      <c r="AT256" s="234"/>
    </row>
    <row r="257" spans="3:46" s="228" customFormat="1" ht="19.5" customHeight="1" x14ac:dyDescent="0.15">
      <c r="C257" s="142"/>
      <c r="D257" s="142"/>
      <c r="E257" s="142"/>
      <c r="F257" s="142"/>
      <c r="G257" s="142"/>
      <c r="H257" s="142"/>
      <c r="I257" s="223"/>
      <c r="J257" s="142"/>
      <c r="K257" s="142"/>
      <c r="L257" s="142"/>
      <c r="P257" s="229"/>
      <c r="Q257" s="229"/>
      <c r="R257" s="229"/>
      <c r="T257" s="230"/>
      <c r="U257" s="231"/>
      <c r="V257" s="230"/>
      <c r="W257" s="231"/>
      <c r="AE257" s="232"/>
      <c r="AM257" s="233"/>
      <c r="AT257" s="234"/>
    </row>
    <row r="258" spans="3:46" s="228" customFormat="1" ht="19.5" customHeight="1" x14ac:dyDescent="0.15">
      <c r="C258" s="142"/>
      <c r="D258" s="142"/>
      <c r="E258" s="142"/>
      <c r="F258" s="142"/>
      <c r="G258" s="142"/>
      <c r="H258" s="142"/>
      <c r="I258" s="223"/>
      <c r="J258" s="142"/>
      <c r="K258" s="142"/>
      <c r="L258" s="142"/>
      <c r="P258" s="229"/>
      <c r="Q258" s="229"/>
      <c r="R258" s="229"/>
      <c r="T258" s="230"/>
      <c r="U258" s="231"/>
      <c r="V258" s="230"/>
      <c r="W258" s="231"/>
      <c r="AE258" s="232"/>
      <c r="AM258" s="233"/>
      <c r="AT258" s="234"/>
    </row>
    <row r="259" spans="3:46" s="228" customFormat="1" ht="19.5" customHeight="1" x14ac:dyDescent="0.15">
      <c r="C259" s="142"/>
      <c r="D259" s="142"/>
      <c r="E259" s="142"/>
      <c r="F259" s="142"/>
      <c r="G259" s="142"/>
      <c r="H259" s="142"/>
      <c r="I259" s="223"/>
      <c r="J259" s="142"/>
      <c r="K259" s="142"/>
      <c r="L259" s="142"/>
      <c r="P259" s="229"/>
      <c r="Q259" s="229"/>
      <c r="R259" s="229"/>
      <c r="T259" s="230"/>
      <c r="U259" s="231"/>
      <c r="V259" s="230"/>
      <c r="W259" s="231"/>
      <c r="AE259" s="232"/>
      <c r="AM259" s="233"/>
      <c r="AT259" s="234"/>
    </row>
    <row r="260" spans="3:46" s="228" customFormat="1" ht="19.5" customHeight="1" x14ac:dyDescent="0.15">
      <c r="C260" s="142"/>
      <c r="D260" s="142"/>
      <c r="E260" s="142"/>
      <c r="F260" s="142"/>
      <c r="G260" s="142"/>
      <c r="H260" s="142"/>
      <c r="I260" s="223"/>
      <c r="J260" s="142"/>
      <c r="K260" s="142"/>
      <c r="L260" s="142"/>
      <c r="P260" s="229"/>
      <c r="Q260" s="229"/>
      <c r="R260" s="229"/>
      <c r="T260" s="230"/>
      <c r="U260" s="231"/>
      <c r="V260" s="230"/>
      <c r="W260" s="231"/>
      <c r="AE260" s="232"/>
      <c r="AM260" s="233"/>
      <c r="AT260" s="234"/>
    </row>
    <row r="261" spans="3:46" s="228" customFormat="1" ht="19.5" customHeight="1" x14ac:dyDescent="0.15">
      <c r="C261" s="142"/>
      <c r="D261" s="142"/>
      <c r="E261" s="142"/>
      <c r="F261" s="142"/>
      <c r="G261" s="142"/>
      <c r="H261" s="142"/>
      <c r="I261" s="223"/>
      <c r="J261" s="142"/>
      <c r="K261" s="142"/>
      <c r="L261" s="142"/>
      <c r="P261" s="229"/>
      <c r="Q261" s="229"/>
      <c r="R261" s="229"/>
      <c r="T261" s="230"/>
      <c r="U261" s="231"/>
      <c r="V261" s="230"/>
      <c r="W261" s="231"/>
      <c r="AE261" s="232"/>
      <c r="AM261" s="233"/>
      <c r="AT261" s="234"/>
    </row>
    <row r="262" spans="3:46" s="228" customFormat="1" ht="19.5" customHeight="1" x14ac:dyDescent="0.15">
      <c r="C262" s="142"/>
      <c r="D262" s="142"/>
      <c r="E262" s="142"/>
      <c r="F262" s="142"/>
      <c r="G262" s="142"/>
      <c r="H262" s="142"/>
      <c r="I262" s="223"/>
      <c r="J262" s="142"/>
      <c r="K262" s="142"/>
      <c r="L262" s="142"/>
      <c r="P262" s="229"/>
      <c r="Q262" s="229"/>
      <c r="R262" s="229"/>
      <c r="T262" s="230"/>
      <c r="U262" s="231"/>
      <c r="V262" s="230"/>
      <c r="W262" s="231"/>
      <c r="AE262" s="232"/>
      <c r="AM262" s="233"/>
      <c r="AT262" s="234"/>
    </row>
    <row r="263" spans="3:46" s="228" customFormat="1" ht="19.5" customHeight="1" x14ac:dyDescent="0.15">
      <c r="C263" s="142"/>
      <c r="D263" s="142"/>
      <c r="E263" s="142"/>
      <c r="F263" s="142"/>
      <c r="G263" s="142"/>
      <c r="H263" s="142"/>
      <c r="I263" s="223"/>
      <c r="J263" s="142"/>
      <c r="K263" s="142"/>
      <c r="L263" s="142"/>
      <c r="P263" s="229"/>
      <c r="Q263" s="229"/>
      <c r="R263" s="229"/>
      <c r="T263" s="230"/>
      <c r="U263" s="231"/>
      <c r="V263" s="230"/>
      <c r="W263" s="231"/>
      <c r="AE263" s="232"/>
      <c r="AM263" s="233"/>
      <c r="AT263" s="234"/>
    </row>
    <row r="264" spans="3:46" s="228" customFormat="1" ht="19.5" customHeight="1" x14ac:dyDescent="0.15">
      <c r="C264" s="142"/>
      <c r="D264" s="142"/>
      <c r="E264" s="142"/>
      <c r="F264" s="142"/>
      <c r="G264" s="142"/>
      <c r="H264" s="142"/>
      <c r="I264" s="223"/>
      <c r="J264" s="142"/>
      <c r="K264" s="142"/>
      <c r="L264" s="142"/>
      <c r="P264" s="229"/>
      <c r="Q264" s="229"/>
      <c r="R264" s="229"/>
      <c r="T264" s="230"/>
      <c r="U264" s="231"/>
      <c r="V264" s="230"/>
      <c r="W264" s="231"/>
      <c r="AE264" s="232"/>
      <c r="AM264" s="233"/>
      <c r="AT264" s="234"/>
    </row>
    <row r="265" spans="3:46" s="228" customFormat="1" ht="19.5" customHeight="1" x14ac:dyDescent="0.15">
      <c r="C265" s="142"/>
      <c r="D265" s="142"/>
      <c r="E265" s="142"/>
      <c r="F265" s="142"/>
      <c r="G265" s="142"/>
      <c r="H265" s="142"/>
      <c r="I265" s="223"/>
      <c r="J265" s="142"/>
      <c r="K265" s="142"/>
      <c r="L265" s="142"/>
      <c r="P265" s="229"/>
      <c r="Q265" s="229"/>
      <c r="R265" s="229"/>
      <c r="T265" s="230"/>
      <c r="U265" s="231"/>
      <c r="V265" s="230"/>
      <c r="W265" s="231"/>
      <c r="AE265" s="232"/>
      <c r="AM265" s="233"/>
      <c r="AT265" s="234"/>
    </row>
    <row r="266" spans="3:46" s="228" customFormat="1" ht="19.5" customHeight="1" x14ac:dyDescent="0.15">
      <c r="C266" s="142"/>
      <c r="D266" s="142"/>
      <c r="E266" s="142"/>
      <c r="F266" s="142"/>
      <c r="G266" s="142"/>
      <c r="H266" s="142"/>
      <c r="I266" s="223"/>
      <c r="J266" s="142"/>
      <c r="K266" s="142"/>
      <c r="L266" s="142"/>
      <c r="P266" s="229"/>
      <c r="Q266" s="229"/>
      <c r="R266" s="229"/>
      <c r="T266" s="230"/>
      <c r="U266" s="231"/>
      <c r="V266" s="230"/>
      <c r="W266" s="231"/>
      <c r="AE266" s="232"/>
      <c r="AM266" s="233"/>
      <c r="AT266" s="234"/>
    </row>
    <row r="267" spans="3:46" s="228" customFormat="1" ht="19.5" customHeight="1" x14ac:dyDescent="0.15">
      <c r="C267" s="142"/>
      <c r="D267" s="142"/>
      <c r="E267" s="142"/>
      <c r="F267" s="142"/>
      <c r="G267" s="142"/>
      <c r="H267" s="142"/>
      <c r="I267" s="223"/>
      <c r="J267" s="142"/>
      <c r="K267" s="142"/>
      <c r="L267" s="142"/>
      <c r="P267" s="229"/>
      <c r="Q267" s="229"/>
      <c r="R267" s="229"/>
      <c r="T267" s="230"/>
      <c r="U267" s="231"/>
      <c r="V267" s="230"/>
      <c r="W267" s="231"/>
      <c r="AE267" s="232"/>
      <c r="AM267" s="233"/>
      <c r="AT267" s="234"/>
    </row>
    <row r="268" spans="3:46" s="228" customFormat="1" ht="19.5" customHeight="1" x14ac:dyDescent="0.15">
      <c r="C268" s="142"/>
      <c r="D268" s="142"/>
      <c r="E268" s="142"/>
      <c r="F268" s="142"/>
      <c r="G268" s="142"/>
      <c r="H268" s="142"/>
      <c r="I268" s="223"/>
      <c r="J268" s="142"/>
      <c r="K268" s="142"/>
      <c r="L268" s="142"/>
      <c r="P268" s="229"/>
      <c r="Q268" s="229"/>
      <c r="R268" s="229"/>
      <c r="T268" s="230"/>
      <c r="U268" s="231"/>
      <c r="V268" s="230"/>
      <c r="W268" s="231"/>
      <c r="AE268" s="232"/>
      <c r="AM268" s="233"/>
      <c r="AT268" s="234"/>
    </row>
    <row r="269" spans="3:46" s="228" customFormat="1" ht="19.5" customHeight="1" x14ac:dyDescent="0.15">
      <c r="C269" s="142"/>
      <c r="D269" s="142"/>
      <c r="E269" s="142"/>
      <c r="F269" s="142"/>
      <c r="G269" s="142"/>
      <c r="H269" s="142"/>
      <c r="I269" s="223"/>
      <c r="J269" s="142"/>
      <c r="K269" s="142"/>
      <c r="L269" s="142"/>
      <c r="P269" s="229"/>
      <c r="Q269" s="229"/>
      <c r="R269" s="229"/>
      <c r="T269" s="230"/>
      <c r="U269" s="231"/>
      <c r="V269" s="230"/>
      <c r="W269" s="231"/>
      <c r="AE269" s="232"/>
      <c r="AM269" s="233"/>
      <c r="AT269" s="234"/>
    </row>
    <row r="270" spans="3:46" s="228" customFormat="1" ht="19.5" customHeight="1" x14ac:dyDescent="0.15">
      <c r="C270" s="142"/>
      <c r="D270" s="142"/>
      <c r="E270" s="142"/>
      <c r="F270" s="142"/>
      <c r="G270" s="142"/>
      <c r="H270" s="142"/>
      <c r="I270" s="223"/>
      <c r="J270" s="142"/>
      <c r="K270" s="142"/>
      <c r="L270" s="142"/>
      <c r="P270" s="229"/>
      <c r="Q270" s="229"/>
      <c r="R270" s="229"/>
      <c r="T270" s="230"/>
      <c r="U270" s="231"/>
      <c r="V270" s="230"/>
      <c r="W270" s="231"/>
      <c r="AE270" s="232"/>
      <c r="AM270" s="233"/>
      <c r="AT270" s="234"/>
    </row>
    <row r="271" spans="3:46" s="228" customFormat="1" ht="19.5" customHeight="1" x14ac:dyDescent="0.15">
      <c r="C271" s="142"/>
      <c r="D271" s="142"/>
      <c r="E271" s="142"/>
      <c r="F271" s="142"/>
      <c r="G271" s="142"/>
      <c r="H271" s="142"/>
      <c r="I271" s="223"/>
      <c r="J271" s="142"/>
      <c r="K271" s="142"/>
      <c r="L271" s="142"/>
      <c r="P271" s="229"/>
      <c r="Q271" s="229"/>
      <c r="R271" s="229"/>
      <c r="T271" s="230"/>
      <c r="U271" s="231"/>
      <c r="V271" s="230"/>
      <c r="W271" s="231"/>
      <c r="AE271" s="232"/>
      <c r="AM271" s="233"/>
      <c r="AT271" s="234"/>
    </row>
    <row r="272" spans="3:46" s="228" customFormat="1" ht="19.5" customHeight="1" x14ac:dyDescent="0.15">
      <c r="C272" s="142"/>
      <c r="D272" s="142"/>
      <c r="E272" s="142"/>
      <c r="F272" s="142"/>
      <c r="G272" s="142"/>
      <c r="H272" s="142"/>
      <c r="I272" s="223"/>
      <c r="J272" s="142"/>
      <c r="K272" s="142"/>
      <c r="L272" s="142"/>
      <c r="P272" s="229"/>
      <c r="Q272" s="229"/>
      <c r="R272" s="229"/>
      <c r="T272" s="230"/>
      <c r="U272" s="231"/>
      <c r="V272" s="230"/>
      <c r="W272" s="231"/>
      <c r="AE272" s="232"/>
      <c r="AM272" s="233"/>
      <c r="AT272" s="234"/>
    </row>
    <row r="273" spans="3:46" s="228" customFormat="1" ht="19.5" customHeight="1" x14ac:dyDescent="0.15">
      <c r="C273" s="142"/>
      <c r="D273" s="142"/>
      <c r="E273" s="142"/>
      <c r="F273" s="142"/>
      <c r="G273" s="142"/>
      <c r="H273" s="142"/>
      <c r="I273" s="223"/>
      <c r="J273" s="142"/>
      <c r="K273" s="142"/>
      <c r="L273" s="142"/>
      <c r="P273" s="229"/>
      <c r="Q273" s="229"/>
      <c r="R273" s="229"/>
      <c r="T273" s="230"/>
      <c r="U273" s="231"/>
      <c r="V273" s="230"/>
      <c r="W273" s="231"/>
      <c r="AE273" s="232"/>
      <c r="AM273" s="233"/>
      <c r="AT273" s="234"/>
    </row>
    <row r="274" spans="3:46" s="228" customFormat="1" ht="19.5" customHeight="1" x14ac:dyDescent="0.15">
      <c r="C274" s="142"/>
      <c r="D274" s="142"/>
      <c r="E274" s="142"/>
      <c r="F274" s="142"/>
      <c r="G274" s="142"/>
      <c r="H274" s="142"/>
      <c r="I274" s="223"/>
      <c r="J274" s="142"/>
      <c r="K274" s="142"/>
      <c r="L274" s="142"/>
      <c r="P274" s="229"/>
      <c r="Q274" s="229"/>
      <c r="R274" s="229"/>
      <c r="T274" s="230"/>
      <c r="U274" s="231"/>
      <c r="V274" s="230"/>
      <c r="W274" s="231"/>
      <c r="AE274" s="232"/>
      <c r="AM274" s="233"/>
      <c r="AT274" s="234"/>
    </row>
    <row r="275" spans="3:46" s="228" customFormat="1" ht="19.5" customHeight="1" x14ac:dyDescent="0.15">
      <c r="C275" s="142"/>
      <c r="D275" s="142"/>
      <c r="E275" s="142"/>
      <c r="F275" s="142"/>
      <c r="G275" s="142"/>
      <c r="H275" s="142"/>
      <c r="I275" s="223"/>
      <c r="J275" s="142"/>
      <c r="K275" s="142"/>
      <c r="L275" s="142"/>
      <c r="P275" s="229"/>
      <c r="Q275" s="229"/>
      <c r="R275" s="229"/>
      <c r="T275" s="230"/>
      <c r="U275" s="231"/>
      <c r="V275" s="230"/>
      <c r="W275" s="231"/>
      <c r="AE275" s="232"/>
      <c r="AM275" s="233"/>
      <c r="AT275" s="234"/>
    </row>
    <row r="276" spans="3:46" s="228" customFormat="1" ht="19.5" customHeight="1" x14ac:dyDescent="0.15">
      <c r="C276" s="142"/>
      <c r="D276" s="142"/>
      <c r="E276" s="142"/>
      <c r="F276" s="142"/>
      <c r="G276" s="142"/>
      <c r="H276" s="142"/>
      <c r="I276" s="223"/>
      <c r="J276" s="142"/>
      <c r="K276" s="142"/>
      <c r="L276" s="142"/>
      <c r="P276" s="229"/>
      <c r="Q276" s="229"/>
      <c r="R276" s="229"/>
      <c r="T276" s="230"/>
      <c r="U276" s="231"/>
      <c r="V276" s="230"/>
      <c r="W276" s="231"/>
      <c r="AE276" s="232"/>
      <c r="AM276" s="233"/>
      <c r="AT276" s="234"/>
    </row>
    <row r="277" spans="3:46" s="228" customFormat="1" ht="19.5" customHeight="1" x14ac:dyDescent="0.15">
      <c r="C277" s="142"/>
      <c r="D277" s="142"/>
      <c r="E277" s="142"/>
      <c r="F277" s="142"/>
      <c r="G277" s="142"/>
      <c r="H277" s="142"/>
      <c r="I277" s="223"/>
      <c r="J277" s="142"/>
      <c r="K277" s="142"/>
      <c r="L277" s="142"/>
      <c r="P277" s="229"/>
      <c r="Q277" s="229"/>
      <c r="R277" s="229"/>
      <c r="T277" s="230"/>
      <c r="U277" s="231"/>
      <c r="V277" s="230"/>
      <c r="W277" s="231"/>
      <c r="AE277" s="232"/>
      <c r="AM277" s="233"/>
      <c r="AT277" s="234"/>
    </row>
    <row r="278" spans="3:46" s="228" customFormat="1" ht="19.5" customHeight="1" x14ac:dyDescent="0.15">
      <c r="C278" s="142"/>
      <c r="D278" s="142"/>
      <c r="E278" s="142"/>
      <c r="F278" s="142"/>
      <c r="G278" s="142"/>
      <c r="H278" s="142"/>
      <c r="I278" s="223"/>
      <c r="J278" s="142"/>
      <c r="K278" s="142"/>
      <c r="L278" s="142"/>
      <c r="P278" s="229"/>
      <c r="Q278" s="229"/>
      <c r="R278" s="229"/>
      <c r="T278" s="230"/>
      <c r="U278" s="231"/>
      <c r="V278" s="230"/>
      <c r="W278" s="231"/>
      <c r="AE278" s="232"/>
      <c r="AM278" s="233"/>
      <c r="AT278" s="234"/>
    </row>
    <row r="279" spans="3:46" s="228" customFormat="1" ht="19.5" customHeight="1" x14ac:dyDescent="0.15">
      <c r="C279" s="142"/>
      <c r="D279" s="142"/>
      <c r="E279" s="142"/>
      <c r="F279" s="142"/>
      <c r="G279" s="142"/>
      <c r="H279" s="142"/>
      <c r="I279" s="223"/>
      <c r="J279" s="142"/>
      <c r="K279" s="142"/>
      <c r="L279" s="142"/>
      <c r="P279" s="229"/>
      <c r="Q279" s="229"/>
      <c r="R279" s="229"/>
      <c r="T279" s="230"/>
      <c r="U279" s="231"/>
      <c r="V279" s="230"/>
      <c r="W279" s="231"/>
      <c r="AE279" s="232"/>
      <c r="AM279" s="233"/>
      <c r="AT279" s="234"/>
    </row>
    <row r="280" spans="3:46" s="228" customFormat="1" ht="19.5" customHeight="1" x14ac:dyDescent="0.15">
      <c r="C280" s="142"/>
      <c r="D280" s="142"/>
      <c r="E280" s="142"/>
      <c r="F280" s="142"/>
      <c r="G280" s="142"/>
      <c r="H280" s="142"/>
      <c r="I280" s="223"/>
      <c r="J280" s="142"/>
      <c r="K280" s="142"/>
      <c r="L280" s="142"/>
      <c r="P280" s="229"/>
      <c r="Q280" s="229"/>
      <c r="R280" s="229"/>
      <c r="T280" s="230"/>
      <c r="U280" s="231"/>
      <c r="V280" s="230"/>
      <c r="W280" s="231"/>
      <c r="AE280" s="232"/>
      <c r="AM280" s="233"/>
      <c r="AT280" s="234"/>
    </row>
    <row r="281" spans="3:46" s="228" customFormat="1" ht="19.5" customHeight="1" x14ac:dyDescent="0.15">
      <c r="C281" s="142"/>
      <c r="D281" s="142"/>
      <c r="E281" s="142"/>
      <c r="F281" s="142"/>
      <c r="G281" s="142"/>
      <c r="H281" s="142"/>
      <c r="I281" s="223"/>
      <c r="J281" s="142"/>
      <c r="K281" s="142"/>
      <c r="L281" s="142"/>
      <c r="P281" s="229"/>
      <c r="Q281" s="229"/>
      <c r="R281" s="229"/>
      <c r="T281" s="230"/>
      <c r="U281" s="231"/>
      <c r="V281" s="230"/>
      <c r="W281" s="231"/>
      <c r="AE281" s="232"/>
      <c r="AM281" s="233"/>
      <c r="AT281" s="234"/>
    </row>
    <row r="282" spans="3:46" s="228" customFormat="1" ht="19.5" customHeight="1" x14ac:dyDescent="0.15">
      <c r="C282" s="142"/>
      <c r="D282" s="142"/>
      <c r="E282" s="142"/>
      <c r="F282" s="142"/>
      <c r="G282" s="142"/>
      <c r="H282" s="142"/>
      <c r="I282" s="223"/>
      <c r="J282" s="142"/>
      <c r="K282" s="142"/>
      <c r="L282" s="142"/>
      <c r="P282" s="229"/>
      <c r="Q282" s="229"/>
      <c r="R282" s="229"/>
      <c r="T282" s="230"/>
      <c r="U282" s="231"/>
      <c r="V282" s="230"/>
      <c r="W282" s="231"/>
      <c r="AE282" s="232"/>
      <c r="AM282" s="233"/>
      <c r="AT282" s="234"/>
    </row>
    <row r="283" spans="3:46" s="228" customFormat="1" ht="19.5" customHeight="1" x14ac:dyDescent="0.15">
      <c r="C283" s="142"/>
      <c r="D283" s="142"/>
      <c r="E283" s="142"/>
      <c r="F283" s="142"/>
      <c r="G283" s="142"/>
      <c r="H283" s="142"/>
      <c r="I283" s="223"/>
      <c r="J283" s="142"/>
      <c r="K283" s="142"/>
      <c r="L283" s="142"/>
      <c r="P283" s="229"/>
      <c r="Q283" s="229"/>
      <c r="R283" s="229"/>
      <c r="T283" s="230"/>
      <c r="U283" s="231"/>
      <c r="V283" s="230"/>
      <c r="W283" s="231"/>
      <c r="AE283" s="232"/>
      <c r="AM283" s="233"/>
      <c r="AT283" s="234"/>
    </row>
    <row r="284" spans="3:46" s="228" customFormat="1" ht="19.5" customHeight="1" x14ac:dyDescent="0.15">
      <c r="C284" s="142"/>
      <c r="D284" s="142"/>
      <c r="E284" s="142"/>
      <c r="F284" s="142"/>
      <c r="G284" s="142"/>
      <c r="H284" s="142"/>
      <c r="I284" s="223"/>
      <c r="J284" s="142"/>
      <c r="K284" s="142"/>
      <c r="L284" s="142"/>
      <c r="P284" s="229"/>
      <c r="Q284" s="229"/>
      <c r="R284" s="229"/>
      <c r="T284" s="230"/>
      <c r="U284" s="231"/>
      <c r="V284" s="230"/>
      <c r="W284" s="231"/>
      <c r="AE284" s="232"/>
      <c r="AM284" s="233"/>
      <c r="AT284" s="234"/>
    </row>
    <row r="285" spans="3:46" s="228" customFormat="1" ht="19.5" customHeight="1" x14ac:dyDescent="0.15">
      <c r="C285" s="142"/>
      <c r="D285" s="142"/>
      <c r="E285" s="142"/>
      <c r="F285" s="142"/>
      <c r="G285" s="142"/>
      <c r="H285" s="142"/>
      <c r="I285" s="223"/>
      <c r="J285" s="142"/>
      <c r="K285" s="142"/>
      <c r="L285" s="142"/>
      <c r="P285" s="229"/>
      <c r="Q285" s="229"/>
      <c r="R285" s="229"/>
      <c r="T285" s="230"/>
      <c r="U285" s="231"/>
      <c r="V285" s="230"/>
      <c r="W285" s="231"/>
      <c r="AE285" s="232"/>
      <c r="AM285" s="233"/>
      <c r="AT285" s="234"/>
    </row>
    <row r="286" spans="3:46" s="228" customFormat="1" ht="19.5" customHeight="1" x14ac:dyDescent="0.15">
      <c r="C286" s="142"/>
      <c r="D286" s="142"/>
      <c r="E286" s="142"/>
      <c r="F286" s="142"/>
      <c r="G286" s="142"/>
      <c r="H286" s="142"/>
      <c r="I286" s="223"/>
      <c r="J286" s="142"/>
      <c r="K286" s="142"/>
      <c r="L286" s="142"/>
      <c r="P286" s="229"/>
      <c r="Q286" s="229"/>
      <c r="R286" s="229"/>
      <c r="T286" s="230"/>
      <c r="U286" s="231"/>
      <c r="V286" s="230"/>
      <c r="W286" s="231"/>
      <c r="AE286" s="232"/>
      <c r="AM286" s="233"/>
      <c r="AT286" s="234"/>
    </row>
    <row r="287" spans="3:46" s="228" customFormat="1" ht="19.5" customHeight="1" x14ac:dyDescent="0.15">
      <c r="C287" s="142"/>
      <c r="D287" s="142"/>
      <c r="E287" s="142"/>
      <c r="F287" s="142"/>
      <c r="G287" s="142"/>
      <c r="H287" s="142"/>
      <c r="I287" s="223"/>
      <c r="J287" s="142"/>
      <c r="K287" s="142"/>
      <c r="L287" s="142"/>
      <c r="P287" s="229"/>
      <c r="Q287" s="229"/>
      <c r="R287" s="229"/>
      <c r="T287" s="230"/>
      <c r="U287" s="231"/>
      <c r="V287" s="230"/>
      <c r="W287" s="231"/>
      <c r="AE287" s="232"/>
      <c r="AM287" s="233"/>
      <c r="AT287" s="234"/>
    </row>
    <row r="288" spans="3:46" s="228" customFormat="1" ht="19.5" customHeight="1" x14ac:dyDescent="0.15">
      <c r="C288" s="142"/>
      <c r="D288" s="142"/>
      <c r="E288" s="142"/>
      <c r="F288" s="142"/>
      <c r="G288" s="142"/>
      <c r="H288" s="142"/>
      <c r="I288" s="223"/>
      <c r="J288" s="142"/>
      <c r="K288" s="142"/>
      <c r="L288" s="142"/>
      <c r="P288" s="229"/>
      <c r="Q288" s="229"/>
      <c r="R288" s="229"/>
      <c r="T288" s="230"/>
      <c r="U288" s="231"/>
      <c r="V288" s="230"/>
      <c r="W288" s="231"/>
      <c r="AE288" s="232"/>
      <c r="AM288" s="233"/>
      <c r="AT288" s="234"/>
    </row>
    <row r="289" spans="3:46" s="228" customFormat="1" ht="19.5" customHeight="1" x14ac:dyDescent="0.15">
      <c r="C289" s="142"/>
      <c r="D289" s="142"/>
      <c r="E289" s="142"/>
      <c r="F289" s="142"/>
      <c r="G289" s="142"/>
      <c r="H289" s="142"/>
      <c r="I289" s="223"/>
      <c r="J289" s="142"/>
      <c r="K289" s="142"/>
      <c r="L289" s="142"/>
      <c r="P289" s="229"/>
      <c r="Q289" s="229"/>
      <c r="R289" s="229"/>
      <c r="T289" s="230"/>
      <c r="U289" s="231"/>
      <c r="V289" s="230"/>
      <c r="W289" s="231"/>
      <c r="AE289" s="232"/>
      <c r="AM289" s="233"/>
      <c r="AT289" s="234"/>
    </row>
    <row r="290" spans="3:46" s="228" customFormat="1" ht="19.5" customHeight="1" x14ac:dyDescent="0.15">
      <c r="C290" s="142"/>
      <c r="D290" s="142"/>
      <c r="E290" s="142"/>
      <c r="F290" s="142"/>
      <c r="G290" s="142"/>
      <c r="H290" s="142"/>
      <c r="I290" s="223"/>
      <c r="J290" s="142"/>
      <c r="K290" s="142"/>
      <c r="L290" s="142"/>
      <c r="P290" s="229"/>
      <c r="Q290" s="229"/>
      <c r="R290" s="229"/>
      <c r="T290" s="230"/>
      <c r="U290" s="231"/>
      <c r="V290" s="230"/>
      <c r="W290" s="231"/>
      <c r="AE290" s="232"/>
      <c r="AM290" s="233"/>
      <c r="AT290" s="234"/>
    </row>
    <row r="291" spans="3:46" s="228" customFormat="1" ht="19.5" customHeight="1" x14ac:dyDescent="0.15">
      <c r="C291" s="142"/>
      <c r="D291" s="142"/>
      <c r="E291" s="142"/>
      <c r="F291" s="142"/>
      <c r="G291" s="142"/>
      <c r="H291" s="142"/>
      <c r="I291" s="223"/>
      <c r="J291" s="142"/>
      <c r="K291" s="142"/>
      <c r="L291" s="142"/>
      <c r="P291" s="229"/>
      <c r="Q291" s="229"/>
      <c r="R291" s="229"/>
      <c r="T291" s="230"/>
      <c r="U291" s="231"/>
      <c r="V291" s="230"/>
      <c r="W291" s="231"/>
      <c r="AE291" s="232"/>
      <c r="AM291" s="233"/>
      <c r="AT291" s="234"/>
    </row>
    <row r="292" spans="3:46" s="228" customFormat="1" ht="19.5" customHeight="1" x14ac:dyDescent="0.15">
      <c r="C292" s="142"/>
      <c r="D292" s="142"/>
      <c r="E292" s="142"/>
      <c r="F292" s="142"/>
      <c r="G292" s="142"/>
      <c r="H292" s="142"/>
      <c r="I292" s="223"/>
      <c r="J292" s="142"/>
      <c r="K292" s="142"/>
      <c r="L292" s="142"/>
      <c r="P292" s="229"/>
      <c r="Q292" s="229"/>
      <c r="R292" s="229"/>
      <c r="T292" s="230"/>
      <c r="U292" s="231"/>
      <c r="V292" s="230"/>
      <c r="W292" s="231"/>
      <c r="AE292" s="232"/>
      <c r="AM292" s="233"/>
      <c r="AT292" s="234"/>
    </row>
    <row r="293" spans="3:46" s="228" customFormat="1" ht="19.5" customHeight="1" x14ac:dyDescent="0.15">
      <c r="C293" s="142"/>
      <c r="D293" s="142"/>
      <c r="E293" s="142"/>
      <c r="F293" s="142"/>
      <c r="G293" s="142"/>
      <c r="H293" s="142"/>
      <c r="I293" s="223"/>
      <c r="J293" s="142"/>
      <c r="K293" s="142"/>
      <c r="L293" s="142"/>
      <c r="P293" s="229"/>
      <c r="Q293" s="229"/>
      <c r="R293" s="229"/>
      <c r="T293" s="230"/>
      <c r="U293" s="231"/>
      <c r="V293" s="230"/>
      <c r="W293" s="231"/>
      <c r="AE293" s="232"/>
      <c r="AM293" s="233"/>
      <c r="AT293" s="234"/>
    </row>
    <row r="294" spans="3:46" s="228" customFormat="1" ht="19.5" customHeight="1" x14ac:dyDescent="0.15">
      <c r="C294" s="142"/>
      <c r="D294" s="142"/>
      <c r="E294" s="142"/>
      <c r="F294" s="142"/>
      <c r="G294" s="142"/>
      <c r="H294" s="142"/>
      <c r="I294" s="223"/>
      <c r="J294" s="142"/>
      <c r="K294" s="142"/>
      <c r="L294" s="142"/>
      <c r="P294" s="229"/>
      <c r="Q294" s="229"/>
      <c r="R294" s="229"/>
      <c r="T294" s="230"/>
      <c r="U294" s="231"/>
      <c r="V294" s="230"/>
      <c r="W294" s="231"/>
      <c r="AE294" s="232"/>
      <c r="AM294" s="233"/>
      <c r="AT294" s="234"/>
    </row>
    <row r="295" spans="3:46" s="228" customFormat="1" ht="19.5" customHeight="1" x14ac:dyDescent="0.15">
      <c r="C295" s="142"/>
      <c r="D295" s="142"/>
      <c r="E295" s="142"/>
      <c r="F295" s="142"/>
      <c r="G295" s="142"/>
      <c r="H295" s="142"/>
      <c r="I295" s="223"/>
      <c r="J295" s="142"/>
      <c r="K295" s="142"/>
      <c r="L295" s="142"/>
      <c r="P295" s="229"/>
      <c r="Q295" s="229"/>
      <c r="R295" s="229"/>
      <c r="T295" s="230"/>
      <c r="U295" s="231"/>
      <c r="V295" s="230"/>
      <c r="W295" s="231"/>
      <c r="AE295" s="232"/>
      <c r="AM295" s="233"/>
      <c r="AT295" s="234"/>
    </row>
    <row r="296" spans="3:46" s="228" customFormat="1" ht="19.5" customHeight="1" x14ac:dyDescent="0.15">
      <c r="C296" s="142"/>
      <c r="D296" s="142"/>
      <c r="E296" s="142"/>
      <c r="F296" s="142"/>
      <c r="G296" s="142"/>
      <c r="H296" s="142"/>
      <c r="I296" s="223"/>
      <c r="J296" s="142"/>
      <c r="K296" s="142"/>
      <c r="L296" s="142"/>
      <c r="P296" s="229"/>
      <c r="Q296" s="229"/>
      <c r="R296" s="229"/>
      <c r="T296" s="230"/>
      <c r="U296" s="231"/>
      <c r="V296" s="230"/>
      <c r="W296" s="231"/>
      <c r="AE296" s="232"/>
      <c r="AM296" s="233"/>
      <c r="AT296" s="234"/>
    </row>
    <row r="297" spans="3:46" s="228" customFormat="1" ht="19.5" customHeight="1" x14ac:dyDescent="0.15">
      <c r="C297" s="142"/>
      <c r="D297" s="142"/>
      <c r="E297" s="142"/>
      <c r="F297" s="142"/>
      <c r="G297" s="142"/>
      <c r="H297" s="142"/>
      <c r="I297" s="223"/>
      <c r="J297" s="142"/>
      <c r="K297" s="142"/>
      <c r="L297" s="142"/>
      <c r="P297" s="229"/>
      <c r="Q297" s="229"/>
      <c r="R297" s="229"/>
      <c r="T297" s="230"/>
      <c r="U297" s="231"/>
      <c r="V297" s="230"/>
      <c r="W297" s="231"/>
      <c r="AE297" s="232"/>
      <c r="AM297" s="233"/>
      <c r="AT297" s="234"/>
    </row>
    <row r="298" spans="3:46" s="228" customFormat="1" ht="19.5" customHeight="1" x14ac:dyDescent="0.15">
      <c r="C298" s="142"/>
      <c r="D298" s="142"/>
      <c r="E298" s="142"/>
      <c r="F298" s="142"/>
      <c r="G298" s="142"/>
      <c r="H298" s="142"/>
      <c r="I298" s="223"/>
      <c r="J298" s="142"/>
      <c r="K298" s="142"/>
      <c r="L298" s="142"/>
      <c r="P298" s="229"/>
      <c r="Q298" s="229"/>
      <c r="R298" s="229"/>
      <c r="T298" s="230"/>
      <c r="U298" s="231"/>
      <c r="V298" s="230"/>
      <c r="W298" s="231"/>
      <c r="AE298" s="232"/>
      <c r="AM298" s="233"/>
      <c r="AT298" s="234"/>
    </row>
    <row r="299" spans="3:46" s="228" customFormat="1" ht="19.5" customHeight="1" x14ac:dyDescent="0.15">
      <c r="C299" s="142"/>
      <c r="D299" s="142"/>
      <c r="E299" s="142"/>
      <c r="F299" s="142"/>
      <c r="G299" s="142"/>
      <c r="H299" s="142"/>
      <c r="I299" s="223"/>
      <c r="J299" s="142"/>
      <c r="K299" s="142"/>
      <c r="L299" s="142"/>
      <c r="P299" s="229"/>
      <c r="Q299" s="229"/>
      <c r="R299" s="229"/>
      <c r="T299" s="230"/>
      <c r="U299" s="231"/>
      <c r="V299" s="230"/>
      <c r="W299" s="231"/>
      <c r="AE299" s="232"/>
      <c r="AM299" s="233"/>
      <c r="AT299" s="234"/>
    </row>
    <row r="300" spans="3:46" s="228" customFormat="1" ht="19.5" customHeight="1" x14ac:dyDescent="0.15">
      <c r="C300" s="142"/>
      <c r="D300" s="142"/>
      <c r="E300" s="142"/>
      <c r="F300" s="142"/>
      <c r="G300" s="142"/>
      <c r="H300" s="142"/>
      <c r="I300" s="223"/>
      <c r="J300" s="142"/>
      <c r="K300" s="142"/>
      <c r="L300" s="142"/>
      <c r="P300" s="229"/>
      <c r="Q300" s="229"/>
      <c r="R300" s="229"/>
      <c r="T300" s="230"/>
      <c r="U300" s="231"/>
      <c r="V300" s="230"/>
      <c r="W300" s="231"/>
      <c r="AE300" s="232"/>
      <c r="AM300" s="233"/>
      <c r="AT300" s="234"/>
    </row>
    <row r="301" spans="3:46" s="228" customFormat="1" ht="19.5" customHeight="1" x14ac:dyDescent="0.15">
      <c r="C301" s="142"/>
      <c r="D301" s="142"/>
      <c r="E301" s="142"/>
      <c r="F301" s="142"/>
      <c r="G301" s="142"/>
      <c r="H301" s="142"/>
      <c r="I301" s="223"/>
      <c r="J301" s="142"/>
      <c r="K301" s="142"/>
      <c r="L301" s="142"/>
      <c r="P301" s="229"/>
      <c r="Q301" s="229"/>
      <c r="R301" s="229"/>
      <c r="T301" s="230"/>
      <c r="U301" s="231"/>
      <c r="V301" s="230"/>
      <c r="W301" s="231"/>
      <c r="AE301" s="232"/>
      <c r="AM301" s="233"/>
      <c r="AT301" s="234"/>
    </row>
    <row r="302" spans="3:46" s="228" customFormat="1" ht="19.5" customHeight="1" x14ac:dyDescent="0.15">
      <c r="C302" s="142"/>
      <c r="D302" s="142"/>
      <c r="E302" s="142"/>
      <c r="F302" s="142"/>
      <c r="G302" s="142"/>
      <c r="H302" s="142"/>
      <c r="I302" s="223"/>
      <c r="J302" s="142"/>
      <c r="K302" s="142"/>
      <c r="L302" s="142"/>
      <c r="P302" s="229"/>
      <c r="Q302" s="229"/>
      <c r="R302" s="229"/>
      <c r="T302" s="230"/>
      <c r="U302" s="231"/>
      <c r="V302" s="230"/>
      <c r="W302" s="231"/>
      <c r="AE302" s="232"/>
      <c r="AM302" s="233"/>
      <c r="AT302" s="234"/>
    </row>
    <row r="303" spans="3:46" s="228" customFormat="1" ht="19.5" customHeight="1" x14ac:dyDescent="0.15">
      <c r="C303" s="142"/>
      <c r="D303" s="142"/>
      <c r="E303" s="142"/>
      <c r="F303" s="142"/>
      <c r="G303" s="142"/>
      <c r="H303" s="142"/>
      <c r="I303" s="223"/>
      <c r="J303" s="142"/>
      <c r="K303" s="142"/>
      <c r="L303" s="142"/>
      <c r="P303" s="229"/>
      <c r="Q303" s="229"/>
      <c r="R303" s="229"/>
      <c r="T303" s="230"/>
      <c r="U303" s="231"/>
      <c r="V303" s="230"/>
      <c r="W303" s="231"/>
      <c r="AE303" s="232"/>
      <c r="AM303" s="233"/>
      <c r="AT303" s="234"/>
    </row>
    <row r="304" spans="3:46" s="228" customFormat="1" ht="19.5" customHeight="1" x14ac:dyDescent="0.15">
      <c r="C304" s="142"/>
      <c r="D304" s="142"/>
      <c r="E304" s="142"/>
      <c r="F304" s="142"/>
      <c r="G304" s="142"/>
      <c r="H304" s="142"/>
      <c r="I304" s="223"/>
      <c r="J304" s="142"/>
      <c r="K304" s="142"/>
      <c r="L304" s="142"/>
      <c r="P304" s="229"/>
      <c r="Q304" s="229"/>
      <c r="R304" s="229"/>
      <c r="T304" s="230"/>
      <c r="U304" s="231"/>
      <c r="V304" s="230"/>
      <c r="W304" s="231"/>
      <c r="AE304" s="232"/>
      <c r="AM304" s="233"/>
      <c r="AT304" s="234"/>
    </row>
    <row r="305" spans="3:46" s="228" customFormat="1" ht="19.5" customHeight="1" x14ac:dyDescent="0.15">
      <c r="C305" s="142"/>
      <c r="D305" s="142"/>
      <c r="E305" s="142"/>
      <c r="F305" s="142"/>
      <c r="G305" s="142"/>
      <c r="H305" s="142"/>
      <c r="I305" s="223"/>
      <c r="J305" s="142"/>
      <c r="K305" s="142"/>
      <c r="L305" s="142"/>
      <c r="P305" s="229"/>
      <c r="Q305" s="229"/>
      <c r="R305" s="229"/>
      <c r="T305" s="230"/>
      <c r="U305" s="231"/>
      <c r="V305" s="230"/>
      <c r="W305" s="231"/>
      <c r="AE305" s="232"/>
      <c r="AM305" s="233"/>
      <c r="AT305" s="234"/>
    </row>
    <row r="306" spans="3:46" s="228" customFormat="1" ht="19.5" customHeight="1" x14ac:dyDescent="0.15">
      <c r="C306" s="142"/>
      <c r="D306" s="142"/>
      <c r="E306" s="142"/>
      <c r="F306" s="142"/>
      <c r="G306" s="142"/>
      <c r="H306" s="142"/>
      <c r="I306" s="223"/>
      <c r="J306" s="142"/>
      <c r="K306" s="142"/>
      <c r="L306" s="142"/>
      <c r="P306" s="229"/>
      <c r="Q306" s="229"/>
      <c r="R306" s="229"/>
      <c r="T306" s="230"/>
      <c r="U306" s="231"/>
      <c r="V306" s="230"/>
      <c r="W306" s="231"/>
      <c r="AE306" s="232"/>
      <c r="AM306" s="233"/>
      <c r="AT306" s="234"/>
    </row>
    <row r="307" spans="3:46" s="228" customFormat="1" ht="19.5" customHeight="1" x14ac:dyDescent="0.15">
      <c r="C307" s="142"/>
      <c r="D307" s="142"/>
      <c r="E307" s="142"/>
      <c r="F307" s="142"/>
      <c r="G307" s="142"/>
      <c r="H307" s="142"/>
      <c r="I307" s="223"/>
      <c r="J307" s="142"/>
      <c r="K307" s="142"/>
      <c r="L307" s="142"/>
      <c r="P307" s="229"/>
      <c r="Q307" s="229"/>
      <c r="R307" s="229"/>
      <c r="T307" s="230"/>
      <c r="U307" s="231"/>
      <c r="V307" s="230"/>
      <c r="W307" s="231"/>
      <c r="AE307" s="232"/>
      <c r="AM307" s="233"/>
      <c r="AT307" s="234"/>
    </row>
    <row r="308" spans="3:46" s="228" customFormat="1" ht="19.5" customHeight="1" x14ac:dyDescent="0.15">
      <c r="C308" s="142"/>
      <c r="D308" s="142"/>
      <c r="E308" s="142"/>
      <c r="F308" s="142"/>
      <c r="G308" s="142"/>
      <c r="H308" s="142"/>
      <c r="I308" s="223"/>
      <c r="J308" s="142"/>
      <c r="K308" s="142"/>
      <c r="L308" s="142"/>
      <c r="P308" s="229"/>
      <c r="Q308" s="229"/>
      <c r="R308" s="229"/>
      <c r="T308" s="230"/>
      <c r="U308" s="231"/>
      <c r="V308" s="230"/>
      <c r="W308" s="231"/>
      <c r="AE308" s="232"/>
      <c r="AM308" s="233"/>
      <c r="AT308" s="234"/>
    </row>
    <row r="309" spans="3:46" s="228" customFormat="1" ht="19.5" customHeight="1" x14ac:dyDescent="0.15">
      <c r="C309" s="142"/>
      <c r="D309" s="142"/>
      <c r="E309" s="142"/>
      <c r="F309" s="142"/>
      <c r="G309" s="142"/>
      <c r="H309" s="142"/>
      <c r="I309" s="223"/>
      <c r="J309" s="142"/>
      <c r="K309" s="142"/>
      <c r="L309" s="142"/>
      <c r="P309" s="229"/>
      <c r="Q309" s="229"/>
      <c r="R309" s="229"/>
      <c r="T309" s="230"/>
      <c r="U309" s="231"/>
      <c r="V309" s="230"/>
      <c r="W309" s="231"/>
      <c r="AE309" s="232"/>
      <c r="AM309" s="233"/>
      <c r="AT309" s="234"/>
    </row>
    <row r="310" spans="3:46" s="228" customFormat="1" ht="19.5" customHeight="1" x14ac:dyDescent="0.15">
      <c r="C310" s="142"/>
      <c r="D310" s="142"/>
      <c r="E310" s="142"/>
      <c r="F310" s="142"/>
      <c r="G310" s="142"/>
      <c r="H310" s="142"/>
      <c r="I310" s="223"/>
      <c r="J310" s="142"/>
      <c r="K310" s="142"/>
      <c r="L310" s="142"/>
      <c r="P310" s="229"/>
      <c r="Q310" s="229"/>
      <c r="R310" s="229"/>
      <c r="T310" s="230"/>
      <c r="U310" s="231"/>
      <c r="V310" s="230"/>
      <c r="W310" s="231"/>
      <c r="AE310" s="232"/>
      <c r="AM310" s="233"/>
      <c r="AT310" s="234"/>
    </row>
    <row r="311" spans="3:46" s="228" customFormat="1" ht="19.5" customHeight="1" x14ac:dyDescent="0.15">
      <c r="C311" s="142"/>
      <c r="D311" s="142"/>
      <c r="E311" s="142"/>
      <c r="F311" s="142"/>
      <c r="G311" s="142"/>
      <c r="H311" s="142"/>
      <c r="I311" s="223"/>
      <c r="J311" s="142"/>
      <c r="K311" s="142"/>
      <c r="L311" s="142"/>
      <c r="P311" s="229"/>
      <c r="Q311" s="229"/>
      <c r="R311" s="229"/>
      <c r="T311" s="230"/>
      <c r="U311" s="231"/>
      <c r="V311" s="230"/>
      <c r="W311" s="231"/>
      <c r="AE311" s="232"/>
      <c r="AM311" s="233"/>
      <c r="AT311" s="234"/>
    </row>
    <row r="312" spans="3:46" s="228" customFormat="1" ht="19.5" customHeight="1" x14ac:dyDescent="0.15">
      <c r="C312" s="142"/>
      <c r="D312" s="142"/>
      <c r="E312" s="142"/>
      <c r="F312" s="142"/>
      <c r="G312" s="142"/>
      <c r="H312" s="142"/>
      <c r="I312" s="223"/>
      <c r="J312" s="142"/>
      <c r="K312" s="142"/>
      <c r="L312" s="142"/>
      <c r="P312" s="229"/>
      <c r="Q312" s="229"/>
      <c r="R312" s="229"/>
      <c r="T312" s="230"/>
      <c r="U312" s="231"/>
      <c r="V312" s="230"/>
      <c r="W312" s="231"/>
      <c r="AE312" s="232"/>
      <c r="AM312" s="233"/>
      <c r="AT312" s="234"/>
    </row>
    <row r="313" spans="3:46" s="228" customFormat="1" ht="19.5" customHeight="1" x14ac:dyDescent="0.15">
      <c r="C313" s="142"/>
      <c r="D313" s="142"/>
      <c r="E313" s="142"/>
      <c r="F313" s="142"/>
      <c r="G313" s="142"/>
      <c r="H313" s="142"/>
      <c r="I313" s="223"/>
      <c r="J313" s="142"/>
      <c r="K313" s="142"/>
      <c r="L313" s="142"/>
      <c r="P313" s="229"/>
      <c r="Q313" s="229"/>
      <c r="R313" s="229"/>
      <c r="T313" s="230"/>
      <c r="U313" s="231"/>
      <c r="V313" s="230"/>
      <c r="W313" s="231"/>
      <c r="AE313" s="232"/>
      <c r="AM313" s="233"/>
      <c r="AT313" s="234"/>
    </row>
    <row r="314" spans="3:46" s="228" customFormat="1" ht="19.5" customHeight="1" x14ac:dyDescent="0.15">
      <c r="C314" s="142"/>
      <c r="D314" s="142"/>
      <c r="E314" s="142"/>
      <c r="F314" s="142"/>
      <c r="G314" s="142"/>
      <c r="H314" s="142"/>
      <c r="I314" s="223"/>
      <c r="J314" s="142"/>
      <c r="K314" s="142"/>
      <c r="L314" s="142"/>
      <c r="P314" s="229"/>
      <c r="Q314" s="229"/>
      <c r="R314" s="229"/>
      <c r="T314" s="230"/>
      <c r="U314" s="231"/>
      <c r="V314" s="230"/>
      <c r="W314" s="231"/>
      <c r="AE314" s="232"/>
      <c r="AM314" s="233"/>
      <c r="AT314" s="234"/>
    </row>
    <row r="315" spans="3:46" s="228" customFormat="1" ht="19.5" customHeight="1" x14ac:dyDescent="0.15">
      <c r="C315" s="142"/>
      <c r="D315" s="142"/>
      <c r="E315" s="142"/>
      <c r="F315" s="142"/>
      <c r="G315" s="142"/>
      <c r="H315" s="142"/>
      <c r="I315" s="223"/>
      <c r="J315" s="142"/>
      <c r="K315" s="142"/>
      <c r="L315" s="142"/>
      <c r="P315" s="229"/>
      <c r="Q315" s="229"/>
      <c r="R315" s="229"/>
      <c r="T315" s="230"/>
      <c r="U315" s="231"/>
      <c r="V315" s="230"/>
      <c r="W315" s="231"/>
      <c r="AE315" s="232"/>
      <c r="AM315" s="233"/>
      <c r="AT315" s="234"/>
    </row>
    <row r="316" spans="3:46" s="228" customFormat="1" ht="19.5" customHeight="1" x14ac:dyDescent="0.15">
      <c r="C316" s="142"/>
      <c r="D316" s="142"/>
      <c r="E316" s="142"/>
      <c r="F316" s="142"/>
      <c r="G316" s="142"/>
      <c r="H316" s="142"/>
      <c r="I316" s="223"/>
      <c r="J316" s="142"/>
      <c r="K316" s="142"/>
      <c r="L316" s="142"/>
      <c r="P316" s="229"/>
      <c r="Q316" s="229"/>
      <c r="R316" s="229"/>
      <c r="T316" s="230"/>
      <c r="U316" s="231"/>
      <c r="V316" s="230"/>
      <c r="W316" s="231"/>
      <c r="AE316" s="232"/>
      <c r="AM316" s="233"/>
      <c r="AT316" s="234"/>
    </row>
    <row r="317" spans="3:46" s="228" customFormat="1" ht="19.5" customHeight="1" x14ac:dyDescent="0.15">
      <c r="C317" s="142"/>
      <c r="D317" s="142"/>
      <c r="E317" s="142"/>
      <c r="F317" s="142"/>
      <c r="G317" s="142"/>
      <c r="H317" s="142"/>
      <c r="I317" s="223"/>
      <c r="J317" s="142"/>
      <c r="K317" s="142"/>
      <c r="L317" s="142"/>
      <c r="P317" s="229"/>
      <c r="Q317" s="229"/>
      <c r="R317" s="229"/>
      <c r="T317" s="230"/>
      <c r="U317" s="231"/>
      <c r="V317" s="230"/>
      <c r="W317" s="231"/>
      <c r="AE317" s="232"/>
      <c r="AM317" s="233"/>
      <c r="AT317" s="234"/>
    </row>
    <row r="318" spans="3:46" s="228" customFormat="1" ht="19.5" customHeight="1" x14ac:dyDescent="0.15">
      <c r="C318" s="142"/>
      <c r="D318" s="142"/>
      <c r="E318" s="142"/>
      <c r="F318" s="142"/>
      <c r="G318" s="142"/>
      <c r="H318" s="142"/>
      <c r="I318" s="223"/>
      <c r="J318" s="142"/>
      <c r="K318" s="142"/>
      <c r="L318" s="142"/>
      <c r="P318" s="229"/>
      <c r="Q318" s="229"/>
      <c r="R318" s="229"/>
      <c r="T318" s="230"/>
      <c r="U318" s="231"/>
      <c r="V318" s="230"/>
      <c r="W318" s="231"/>
      <c r="AE318" s="232"/>
      <c r="AM318" s="233"/>
      <c r="AT318" s="234"/>
    </row>
    <row r="319" spans="3:46" s="228" customFormat="1" ht="19.5" customHeight="1" x14ac:dyDescent="0.15">
      <c r="C319" s="142"/>
      <c r="D319" s="142"/>
      <c r="E319" s="142"/>
      <c r="F319" s="142"/>
      <c r="G319" s="142"/>
      <c r="H319" s="142"/>
      <c r="I319" s="223"/>
      <c r="J319" s="142"/>
      <c r="K319" s="142"/>
      <c r="L319" s="142"/>
      <c r="P319" s="229"/>
      <c r="Q319" s="229"/>
      <c r="R319" s="229"/>
      <c r="T319" s="230"/>
      <c r="U319" s="231"/>
      <c r="V319" s="230"/>
      <c r="W319" s="231"/>
      <c r="AE319" s="232"/>
      <c r="AM319" s="233"/>
      <c r="AT319" s="234"/>
    </row>
    <row r="320" spans="3:46" s="228" customFormat="1" ht="19.5" customHeight="1" x14ac:dyDescent="0.15">
      <c r="C320" s="142"/>
      <c r="D320" s="142"/>
      <c r="E320" s="142"/>
      <c r="F320" s="142"/>
      <c r="G320" s="142"/>
      <c r="H320" s="142"/>
      <c r="I320" s="223"/>
      <c r="J320" s="142"/>
      <c r="K320" s="142"/>
      <c r="L320" s="142"/>
      <c r="P320" s="229"/>
      <c r="Q320" s="229"/>
      <c r="R320" s="229"/>
      <c r="T320" s="230"/>
      <c r="U320" s="231"/>
      <c r="V320" s="230"/>
      <c r="W320" s="231"/>
      <c r="AE320" s="232"/>
      <c r="AM320" s="233"/>
      <c r="AT320" s="234"/>
    </row>
    <row r="321" spans="3:46" s="228" customFormat="1" ht="19.5" customHeight="1" x14ac:dyDescent="0.15">
      <c r="C321" s="142"/>
      <c r="D321" s="142"/>
      <c r="E321" s="142"/>
      <c r="F321" s="142"/>
      <c r="G321" s="142"/>
      <c r="H321" s="142"/>
      <c r="I321" s="223"/>
      <c r="J321" s="142"/>
      <c r="K321" s="142"/>
      <c r="L321" s="142"/>
      <c r="P321" s="229"/>
      <c r="Q321" s="229"/>
      <c r="R321" s="229"/>
      <c r="T321" s="230"/>
      <c r="U321" s="231"/>
      <c r="V321" s="230"/>
      <c r="W321" s="231"/>
      <c r="AE321" s="232"/>
      <c r="AM321" s="233"/>
      <c r="AT321" s="234"/>
    </row>
    <row r="322" spans="3:46" s="228" customFormat="1" ht="19.5" customHeight="1" x14ac:dyDescent="0.15">
      <c r="C322" s="142"/>
      <c r="D322" s="142"/>
      <c r="E322" s="142"/>
      <c r="F322" s="142"/>
      <c r="G322" s="142"/>
      <c r="H322" s="142"/>
      <c r="I322" s="223"/>
      <c r="J322" s="142"/>
      <c r="K322" s="142"/>
      <c r="L322" s="142"/>
      <c r="P322" s="229"/>
      <c r="Q322" s="229"/>
      <c r="R322" s="229"/>
      <c r="T322" s="230"/>
      <c r="U322" s="231"/>
      <c r="V322" s="230"/>
      <c r="W322" s="231"/>
      <c r="AE322" s="232"/>
      <c r="AM322" s="233"/>
      <c r="AT322" s="234"/>
    </row>
    <row r="323" spans="3:46" s="228" customFormat="1" ht="19.5" customHeight="1" x14ac:dyDescent="0.15">
      <c r="C323" s="142"/>
      <c r="D323" s="142"/>
      <c r="E323" s="142"/>
      <c r="F323" s="142"/>
      <c r="G323" s="142"/>
      <c r="H323" s="142"/>
      <c r="I323" s="223"/>
      <c r="J323" s="142"/>
      <c r="K323" s="142"/>
      <c r="L323" s="142"/>
      <c r="P323" s="229"/>
      <c r="Q323" s="229"/>
      <c r="R323" s="229"/>
      <c r="T323" s="230"/>
      <c r="U323" s="231"/>
      <c r="V323" s="230"/>
      <c r="W323" s="231"/>
      <c r="AE323" s="232"/>
      <c r="AM323" s="233"/>
      <c r="AT323" s="234"/>
    </row>
    <row r="324" spans="3:46" s="228" customFormat="1" ht="19.5" customHeight="1" x14ac:dyDescent="0.15">
      <c r="C324" s="142"/>
      <c r="D324" s="142"/>
      <c r="E324" s="142"/>
      <c r="F324" s="142"/>
      <c r="G324" s="142"/>
      <c r="H324" s="142"/>
      <c r="I324" s="223"/>
      <c r="J324" s="142"/>
      <c r="K324" s="142"/>
      <c r="L324" s="142"/>
      <c r="P324" s="229"/>
      <c r="Q324" s="229"/>
      <c r="R324" s="229"/>
      <c r="T324" s="230"/>
      <c r="U324" s="231"/>
      <c r="V324" s="230"/>
      <c r="W324" s="231"/>
      <c r="AE324" s="232"/>
      <c r="AM324" s="233"/>
      <c r="AT324" s="234"/>
    </row>
    <row r="325" spans="3:46" s="228" customFormat="1" ht="19.5" customHeight="1" x14ac:dyDescent="0.15">
      <c r="C325" s="142"/>
      <c r="D325" s="142"/>
      <c r="E325" s="142"/>
      <c r="F325" s="142"/>
      <c r="G325" s="142"/>
      <c r="H325" s="142"/>
      <c r="I325" s="223"/>
      <c r="J325" s="142"/>
      <c r="K325" s="142"/>
      <c r="L325" s="142"/>
      <c r="P325" s="229"/>
      <c r="Q325" s="229"/>
      <c r="R325" s="229"/>
      <c r="T325" s="230"/>
      <c r="U325" s="231"/>
      <c r="V325" s="230"/>
      <c r="W325" s="231"/>
      <c r="AE325" s="232"/>
      <c r="AM325" s="233"/>
      <c r="AT325" s="234"/>
    </row>
    <row r="326" spans="3:46" s="228" customFormat="1" ht="19.5" customHeight="1" x14ac:dyDescent="0.15">
      <c r="C326" s="142"/>
      <c r="D326" s="142"/>
      <c r="E326" s="142"/>
      <c r="F326" s="142"/>
      <c r="G326" s="142"/>
      <c r="H326" s="142"/>
      <c r="I326" s="223"/>
      <c r="J326" s="142"/>
      <c r="K326" s="142"/>
      <c r="L326" s="142"/>
      <c r="P326" s="229"/>
      <c r="Q326" s="229"/>
      <c r="R326" s="229"/>
      <c r="T326" s="230"/>
      <c r="U326" s="231"/>
      <c r="V326" s="230"/>
      <c r="W326" s="231"/>
      <c r="AE326" s="232"/>
      <c r="AM326" s="233"/>
      <c r="AT326" s="234"/>
    </row>
    <row r="327" spans="3:46" s="228" customFormat="1" ht="19.5" customHeight="1" x14ac:dyDescent="0.15">
      <c r="C327" s="142"/>
      <c r="D327" s="142"/>
      <c r="E327" s="142"/>
      <c r="F327" s="142"/>
      <c r="G327" s="142"/>
      <c r="H327" s="142"/>
      <c r="I327" s="223"/>
      <c r="J327" s="142"/>
      <c r="K327" s="142"/>
      <c r="L327" s="142"/>
      <c r="P327" s="229"/>
      <c r="Q327" s="229"/>
      <c r="R327" s="229"/>
      <c r="T327" s="230"/>
      <c r="U327" s="231"/>
      <c r="V327" s="230"/>
      <c r="W327" s="231"/>
      <c r="AE327" s="232"/>
      <c r="AM327" s="233"/>
      <c r="AT327" s="234"/>
    </row>
    <row r="328" spans="3:46" s="228" customFormat="1" ht="19.5" customHeight="1" x14ac:dyDescent="0.15">
      <c r="C328" s="142"/>
      <c r="D328" s="142"/>
      <c r="E328" s="142"/>
      <c r="F328" s="142"/>
      <c r="G328" s="142"/>
      <c r="H328" s="142"/>
      <c r="I328" s="223"/>
      <c r="J328" s="142"/>
      <c r="K328" s="142"/>
      <c r="L328" s="142"/>
      <c r="P328" s="229"/>
      <c r="Q328" s="229"/>
      <c r="R328" s="229"/>
      <c r="T328" s="230"/>
      <c r="U328" s="231"/>
      <c r="V328" s="230"/>
      <c r="W328" s="231"/>
      <c r="AE328" s="232"/>
      <c r="AM328" s="233"/>
      <c r="AT328" s="234"/>
    </row>
    <row r="329" spans="3:46" s="228" customFormat="1" ht="19.5" customHeight="1" x14ac:dyDescent="0.15">
      <c r="C329" s="142"/>
      <c r="D329" s="142"/>
      <c r="E329" s="142"/>
      <c r="F329" s="142"/>
      <c r="G329" s="142"/>
      <c r="H329" s="142"/>
      <c r="I329" s="223"/>
      <c r="J329" s="142"/>
      <c r="K329" s="142"/>
      <c r="L329" s="142"/>
      <c r="P329" s="229"/>
      <c r="Q329" s="229"/>
      <c r="R329" s="229"/>
      <c r="T329" s="230"/>
      <c r="U329" s="231"/>
      <c r="V329" s="230"/>
      <c r="W329" s="231"/>
      <c r="AE329" s="232"/>
      <c r="AM329" s="233"/>
      <c r="AT329" s="234"/>
    </row>
    <row r="330" spans="3:46" s="228" customFormat="1" ht="19.5" customHeight="1" x14ac:dyDescent="0.15">
      <c r="C330" s="142"/>
      <c r="D330" s="142"/>
      <c r="E330" s="142"/>
      <c r="F330" s="142"/>
      <c r="G330" s="142"/>
      <c r="H330" s="142"/>
      <c r="I330" s="223"/>
      <c r="J330" s="142"/>
      <c r="K330" s="142"/>
      <c r="L330" s="142"/>
      <c r="P330" s="229"/>
      <c r="Q330" s="229"/>
      <c r="R330" s="229"/>
      <c r="T330" s="230"/>
      <c r="U330" s="231"/>
      <c r="V330" s="230"/>
      <c r="W330" s="231"/>
      <c r="AE330" s="232"/>
      <c r="AM330" s="233"/>
      <c r="AT330" s="234"/>
    </row>
    <row r="331" spans="3:46" s="228" customFormat="1" ht="19.5" customHeight="1" x14ac:dyDescent="0.15">
      <c r="C331" s="142"/>
      <c r="D331" s="142"/>
      <c r="E331" s="142"/>
      <c r="F331" s="142"/>
      <c r="G331" s="142"/>
      <c r="H331" s="142"/>
      <c r="I331" s="223"/>
      <c r="J331" s="142"/>
      <c r="K331" s="142"/>
      <c r="L331" s="142"/>
      <c r="P331" s="229"/>
      <c r="Q331" s="229"/>
      <c r="R331" s="229"/>
      <c r="T331" s="230"/>
      <c r="U331" s="231"/>
      <c r="V331" s="230"/>
      <c r="W331" s="231"/>
      <c r="AE331" s="232"/>
      <c r="AM331" s="233"/>
      <c r="AT331" s="234"/>
    </row>
    <row r="332" spans="3:46" s="228" customFormat="1" ht="19.5" customHeight="1" x14ac:dyDescent="0.15">
      <c r="C332" s="142"/>
      <c r="D332" s="142"/>
      <c r="E332" s="142"/>
      <c r="F332" s="142"/>
      <c r="G332" s="142"/>
      <c r="H332" s="142"/>
      <c r="I332" s="223"/>
      <c r="J332" s="142"/>
      <c r="K332" s="142"/>
      <c r="L332" s="142"/>
      <c r="P332" s="229"/>
      <c r="Q332" s="229"/>
      <c r="R332" s="229"/>
      <c r="T332" s="230"/>
      <c r="U332" s="231"/>
      <c r="V332" s="230"/>
      <c r="W332" s="231"/>
      <c r="AE332" s="232"/>
      <c r="AM332" s="233"/>
      <c r="AT332" s="234"/>
    </row>
    <row r="333" spans="3:46" s="228" customFormat="1" ht="19.5" customHeight="1" x14ac:dyDescent="0.15">
      <c r="C333" s="142"/>
      <c r="D333" s="142"/>
      <c r="E333" s="142"/>
      <c r="F333" s="142"/>
      <c r="G333" s="142"/>
      <c r="H333" s="142"/>
      <c r="I333" s="223"/>
      <c r="J333" s="142"/>
      <c r="K333" s="142"/>
      <c r="L333" s="142"/>
      <c r="P333" s="229"/>
      <c r="Q333" s="229"/>
      <c r="R333" s="229"/>
      <c r="T333" s="230"/>
      <c r="U333" s="231"/>
      <c r="V333" s="230"/>
      <c r="W333" s="231"/>
      <c r="AE333" s="232"/>
      <c r="AM333" s="233"/>
      <c r="AT333" s="234"/>
    </row>
    <row r="334" spans="3:46" s="228" customFormat="1" ht="19.5" customHeight="1" x14ac:dyDescent="0.15">
      <c r="C334" s="142"/>
      <c r="D334" s="142"/>
      <c r="E334" s="142"/>
      <c r="F334" s="142"/>
      <c r="G334" s="142"/>
      <c r="H334" s="142"/>
      <c r="I334" s="223"/>
      <c r="J334" s="142"/>
      <c r="K334" s="142"/>
      <c r="L334" s="142"/>
      <c r="P334" s="229"/>
      <c r="Q334" s="229"/>
      <c r="R334" s="229"/>
      <c r="T334" s="230"/>
      <c r="U334" s="231"/>
      <c r="V334" s="230"/>
      <c r="W334" s="231"/>
      <c r="AE334" s="232"/>
      <c r="AM334" s="233"/>
      <c r="AT334" s="234"/>
    </row>
    <row r="335" spans="3:46" s="228" customFormat="1" ht="19.5" customHeight="1" x14ac:dyDescent="0.15">
      <c r="C335" s="142"/>
      <c r="D335" s="142"/>
      <c r="E335" s="142"/>
      <c r="F335" s="142"/>
      <c r="G335" s="142"/>
      <c r="H335" s="142"/>
      <c r="I335" s="223"/>
      <c r="J335" s="142"/>
      <c r="K335" s="142"/>
      <c r="L335" s="142"/>
      <c r="P335" s="229"/>
      <c r="Q335" s="229"/>
      <c r="R335" s="229"/>
      <c r="T335" s="230"/>
      <c r="U335" s="231"/>
      <c r="V335" s="230"/>
      <c r="W335" s="231"/>
      <c r="AE335" s="232"/>
      <c r="AM335" s="233"/>
      <c r="AT335" s="234"/>
    </row>
    <row r="336" spans="3:46" s="228" customFormat="1" ht="19.5" customHeight="1" x14ac:dyDescent="0.15">
      <c r="C336" s="142"/>
      <c r="D336" s="142"/>
      <c r="E336" s="142"/>
      <c r="F336" s="142"/>
      <c r="G336" s="142"/>
      <c r="H336" s="142"/>
      <c r="I336" s="223"/>
      <c r="J336" s="142"/>
      <c r="K336" s="142"/>
      <c r="L336" s="142"/>
      <c r="P336" s="229"/>
      <c r="Q336" s="229"/>
      <c r="R336" s="229"/>
      <c r="T336" s="230"/>
      <c r="U336" s="231"/>
      <c r="V336" s="230"/>
      <c r="W336" s="231"/>
      <c r="AE336" s="232"/>
      <c r="AM336" s="233"/>
      <c r="AT336" s="234"/>
    </row>
    <row r="337" spans="3:46" s="228" customFormat="1" ht="19.5" customHeight="1" x14ac:dyDescent="0.15">
      <c r="C337" s="142"/>
      <c r="D337" s="142"/>
      <c r="E337" s="142"/>
      <c r="F337" s="142"/>
      <c r="G337" s="142"/>
      <c r="H337" s="142"/>
      <c r="I337" s="223"/>
      <c r="J337" s="142"/>
      <c r="K337" s="142"/>
      <c r="L337" s="142"/>
      <c r="P337" s="229"/>
      <c r="Q337" s="229"/>
      <c r="R337" s="229"/>
      <c r="T337" s="230"/>
      <c r="U337" s="231"/>
      <c r="V337" s="230"/>
      <c r="W337" s="231"/>
      <c r="AE337" s="232"/>
      <c r="AM337" s="233"/>
      <c r="AT337" s="234"/>
    </row>
    <row r="338" spans="3:46" s="228" customFormat="1" ht="19.5" customHeight="1" x14ac:dyDescent="0.15">
      <c r="C338" s="142"/>
      <c r="D338" s="142"/>
      <c r="E338" s="142"/>
      <c r="F338" s="142"/>
      <c r="G338" s="142"/>
      <c r="H338" s="142"/>
      <c r="I338" s="223"/>
      <c r="J338" s="142"/>
      <c r="K338" s="142"/>
      <c r="L338" s="142"/>
      <c r="P338" s="229"/>
      <c r="Q338" s="229"/>
      <c r="R338" s="229"/>
      <c r="T338" s="230"/>
      <c r="U338" s="231"/>
      <c r="V338" s="230"/>
      <c r="W338" s="231"/>
      <c r="AE338" s="232"/>
      <c r="AM338" s="233"/>
      <c r="AT338" s="234"/>
    </row>
    <row r="339" spans="3:46" s="228" customFormat="1" ht="19.5" customHeight="1" x14ac:dyDescent="0.15">
      <c r="C339" s="142"/>
      <c r="D339" s="142"/>
      <c r="E339" s="142"/>
      <c r="F339" s="142"/>
      <c r="G339" s="142"/>
      <c r="H339" s="142"/>
      <c r="I339" s="223"/>
      <c r="J339" s="142"/>
      <c r="K339" s="142"/>
      <c r="L339" s="142"/>
      <c r="P339" s="229"/>
      <c r="Q339" s="229"/>
      <c r="R339" s="229"/>
      <c r="T339" s="230"/>
      <c r="U339" s="231"/>
      <c r="V339" s="230"/>
      <c r="W339" s="231"/>
      <c r="AE339" s="232"/>
      <c r="AM339" s="233"/>
      <c r="AT339" s="234"/>
    </row>
    <row r="340" spans="3:46" s="228" customFormat="1" ht="19.5" customHeight="1" x14ac:dyDescent="0.15">
      <c r="C340" s="142"/>
      <c r="D340" s="142"/>
      <c r="E340" s="142"/>
      <c r="F340" s="142"/>
      <c r="G340" s="142"/>
      <c r="H340" s="142"/>
      <c r="I340" s="223"/>
      <c r="J340" s="142"/>
      <c r="K340" s="142"/>
      <c r="L340" s="142"/>
      <c r="P340" s="229"/>
      <c r="Q340" s="229"/>
      <c r="R340" s="229"/>
      <c r="T340" s="230"/>
      <c r="U340" s="231"/>
      <c r="V340" s="230"/>
      <c r="W340" s="231"/>
      <c r="AE340" s="232"/>
      <c r="AM340" s="233"/>
      <c r="AT340" s="234"/>
    </row>
    <row r="341" spans="3:46" s="228" customFormat="1" ht="19.5" customHeight="1" x14ac:dyDescent="0.15">
      <c r="C341" s="142"/>
      <c r="D341" s="142"/>
      <c r="E341" s="142"/>
      <c r="F341" s="142"/>
      <c r="G341" s="142"/>
      <c r="H341" s="142"/>
      <c r="I341" s="223"/>
      <c r="J341" s="142"/>
      <c r="K341" s="142"/>
      <c r="L341" s="142"/>
      <c r="P341" s="229"/>
      <c r="Q341" s="229"/>
      <c r="R341" s="229"/>
      <c r="T341" s="230"/>
      <c r="U341" s="231"/>
      <c r="V341" s="230"/>
      <c r="W341" s="231"/>
      <c r="AE341" s="232"/>
      <c r="AM341" s="233"/>
      <c r="AT341" s="234"/>
    </row>
    <row r="342" spans="3:46" s="228" customFormat="1" ht="19.5" customHeight="1" x14ac:dyDescent="0.15">
      <c r="C342" s="142"/>
      <c r="D342" s="142"/>
      <c r="E342" s="142"/>
      <c r="F342" s="142"/>
      <c r="G342" s="142"/>
      <c r="H342" s="142"/>
      <c r="I342" s="223"/>
      <c r="J342" s="142"/>
      <c r="K342" s="142"/>
      <c r="L342" s="142"/>
      <c r="P342" s="229"/>
      <c r="Q342" s="229"/>
      <c r="R342" s="229"/>
      <c r="T342" s="230"/>
      <c r="U342" s="231"/>
      <c r="V342" s="230"/>
      <c r="W342" s="231"/>
      <c r="AE342" s="232"/>
      <c r="AM342" s="233"/>
      <c r="AT342" s="234"/>
    </row>
    <row r="343" spans="3:46" s="228" customFormat="1" ht="19.5" customHeight="1" x14ac:dyDescent="0.15">
      <c r="C343" s="142"/>
      <c r="D343" s="142"/>
      <c r="E343" s="142"/>
      <c r="F343" s="142"/>
      <c r="G343" s="142"/>
      <c r="H343" s="142"/>
      <c r="I343" s="223"/>
      <c r="J343" s="142"/>
      <c r="K343" s="142"/>
      <c r="L343" s="142"/>
      <c r="P343" s="229"/>
      <c r="Q343" s="229"/>
      <c r="R343" s="229"/>
      <c r="T343" s="230"/>
      <c r="U343" s="231"/>
      <c r="V343" s="230"/>
      <c r="W343" s="231"/>
      <c r="AE343" s="232"/>
      <c r="AM343" s="233"/>
      <c r="AT343" s="234"/>
    </row>
    <row r="344" spans="3:46" s="228" customFormat="1" ht="19.5" customHeight="1" x14ac:dyDescent="0.15">
      <c r="C344" s="142"/>
      <c r="D344" s="142"/>
      <c r="E344" s="142"/>
      <c r="F344" s="142"/>
      <c r="G344" s="142"/>
      <c r="H344" s="142"/>
      <c r="I344" s="223"/>
      <c r="J344" s="142"/>
      <c r="K344" s="142"/>
      <c r="L344" s="142"/>
      <c r="P344" s="229"/>
      <c r="Q344" s="229"/>
      <c r="R344" s="229"/>
      <c r="T344" s="230"/>
      <c r="U344" s="231"/>
      <c r="V344" s="230"/>
      <c r="W344" s="231"/>
      <c r="AE344" s="232"/>
      <c r="AM344" s="233"/>
      <c r="AT344" s="234"/>
    </row>
    <row r="345" spans="3:46" s="228" customFormat="1" ht="19.5" customHeight="1" x14ac:dyDescent="0.15">
      <c r="C345" s="142"/>
      <c r="D345" s="142"/>
      <c r="E345" s="142"/>
      <c r="F345" s="142"/>
      <c r="G345" s="142"/>
      <c r="H345" s="142"/>
      <c r="I345" s="223"/>
      <c r="J345" s="142"/>
      <c r="K345" s="142"/>
      <c r="L345" s="142"/>
      <c r="P345" s="229"/>
      <c r="Q345" s="229"/>
      <c r="R345" s="229"/>
      <c r="T345" s="230"/>
      <c r="U345" s="231"/>
      <c r="V345" s="230"/>
      <c r="W345" s="231"/>
      <c r="AE345" s="232"/>
      <c r="AM345" s="233"/>
      <c r="AT345" s="234"/>
    </row>
    <row r="346" spans="3:46" s="228" customFormat="1" ht="19.5" customHeight="1" x14ac:dyDescent="0.15">
      <c r="C346" s="142"/>
      <c r="D346" s="142"/>
      <c r="E346" s="142"/>
      <c r="F346" s="142"/>
      <c r="G346" s="142"/>
      <c r="H346" s="142"/>
      <c r="I346" s="223"/>
      <c r="J346" s="142"/>
      <c r="K346" s="142"/>
      <c r="L346" s="142"/>
      <c r="P346" s="229"/>
      <c r="Q346" s="229"/>
      <c r="R346" s="229"/>
      <c r="T346" s="230"/>
      <c r="U346" s="231"/>
      <c r="V346" s="230"/>
      <c r="W346" s="231"/>
      <c r="AE346" s="232"/>
      <c r="AM346" s="233"/>
      <c r="AT346" s="234"/>
    </row>
    <row r="347" spans="3:46" s="228" customFormat="1" ht="19.5" customHeight="1" x14ac:dyDescent="0.15">
      <c r="C347" s="142"/>
      <c r="D347" s="142"/>
      <c r="E347" s="142"/>
      <c r="F347" s="142"/>
      <c r="G347" s="142"/>
      <c r="H347" s="142"/>
      <c r="I347" s="223"/>
      <c r="J347" s="142"/>
      <c r="K347" s="142"/>
      <c r="L347" s="142"/>
      <c r="P347" s="229"/>
      <c r="Q347" s="229"/>
      <c r="R347" s="229"/>
      <c r="T347" s="230"/>
      <c r="U347" s="231"/>
      <c r="V347" s="230"/>
      <c r="W347" s="231"/>
      <c r="AE347" s="232"/>
      <c r="AM347" s="233"/>
      <c r="AT347" s="234"/>
    </row>
    <row r="348" spans="3:46" s="228" customFormat="1" ht="19.5" customHeight="1" x14ac:dyDescent="0.15">
      <c r="C348" s="142"/>
      <c r="D348" s="142"/>
      <c r="E348" s="142"/>
      <c r="F348" s="142"/>
      <c r="G348" s="142"/>
      <c r="H348" s="142"/>
      <c r="I348" s="223"/>
      <c r="J348" s="142"/>
      <c r="K348" s="142"/>
      <c r="L348" s="142"/>
      <c r="P348" s="229"/>
      <c r="Q348" s="229"/>
      <c r="R348" s="229"/>
      <c r="T348" s="230"/>
      <c r="U348" s="231"/>
      <c r="V348" s="230"/>
      <c r="W348" s="231"/>
      <c r="AE348" s="232"/>
      <c r="AM348" s="233"/>
      <c r="AT348" s="234"/>
    </row>
    <row r="349" spans="3:46" s="228" customFormat="1" ht="19.5" customHeight="1" x14ac:dyDescent="0.15">
      <c r="C349" s="142"/>
      <c r="D349" s="142"/>
      <c r="E349" s="142"/>
      <c r="F349" s="142"/>
      <c r="G349" s="142"/>
      <c r="H349" s="142"/>
      <c r="I349" s="223"/>
      <c r="J349" s="142"/>
      <c r="K349" s="142"/>
      <c r="L349" s="142"/>
      <c r="P349" s="229"/>
      <c r="Q349" s="229"/>
      <c r="R349" s="229"/>
      <c r="T349" s="230"/>
      <c r="U349" s="231"/>
      <c r="V349" s="230"/>
      <c r="W349" s="231"/>
      <c r="AE349" s="232"/>
      <c r="AM349" s="233"/>
      <c r="AT349" s="234"/>
    </row>
    <row r="350" spans="3:46" s="228" customFormat="1" ht="19.5" customHeight="1" x14ac:dyDescent="0.15">
      <c r="C350" s="142"/>
      <c r="D350" s="142"/>
      <c r="E350" s="142"/>
      <c r="F350" s="142"/>
      <c r="G350" s="142"/>
      <c r="H350" s="142"/>
      <c r="I350" s="223"/>
      <c r="J350" s="142"/>
      <c r="K350" s="142"/>
      <c r="L350" s="142"/>
      <c r="P350" s="229"/>
      <c r="Q350" s="229"/>
      <c r="R350" s="229"/>
      <c r="T350" s="230"/>
      <c r="U350" s="231"/>
      <c r="V350" s="230"/>
      <c r="W350" s="231"/>
      <c r="AE350" s="232"/>
      <c r="AM350" s="233"/>
      <c r="AT350" s="234"/>
    </row>
    <row r="351" spans="3:46" s="228" customFormat="1" ht="19.5" customHeight="1" x14ac:dyDescent="0.15">
      <c r="C351" s="142"/>
      <c r="D351" s="142"/>
      <c r="E351" s="142"/>
      <c r="F351" s="142"/>
      <c r="G351" s="142"/>
      <c r="H351" s="142"/>
      <c r="I351" s="223"/>
      <c r="J351" s="142"/>
      <c r="K351" s="142"/>
      <c r="L351" s="142"/>
      <c r="P351" s="229"/>
      <c r="Q351" s="229"/>
      <c r="R351" s="229"/>
      <c r="T351" s="230"/>
      <c r="U351" s="231"/>
      <c r="V351" s="230"/>
      <c r="W351" s="231"/>
      <c r="AE351" s="232"/>
      <c r="AM351" s="233"/>
      <c r="AT351" s="234"/>
    </row>
    <row r="352" spans="3:46" s="228" customFormat="1" ht="19.5" customHeight="1" x14ac:dyDescent="0.15">
      <c r="C352" s="142"/>
      <c r="D352" s="142"/>
      <c r="E352" s="142"/>
      <c r="F352" s="142"/>
      <c r="G352" s="142"/>
      <c r="H352" s="142"/>
      <c r="I352" s="223"/>
      <c r="J352" s="142"/>
      <c r="K352" s="142"/>
      <c r="L352" s="142"/>
      <c r="P352" s="229"/>
      <c r="Q352" s="229"/>
      <c r="R352" s="229"/>
      <c r="T352" s="230"/>
      <c r="U352" s="231"/>
      <c r="V352" s="230"/>
      <c r="W352" s="231"/>
      <c r="AE352" s="232"/>
      <c r="AM352" s="233"/>
      <c r="AT352" s="234"/>
    </row>
    <row r="353" spans="3:91" s="228" customFormat="1" ht="19.5" customHeight="1" x14ac:dyDescent="0.15">
      <c r="C353" s="142"/>
      <c r="D353" s="142"/>
      <c r="E353" s="142"/>
      <c r="F353" s="142"/>
      <c r="G353" s="142"/>
      <c r="H353" s="142"/>
      <c r="I353" s="223"/>
      <c r="J353" s="142"/>
      <c r="K353" s="142"/>
      <c r="L353" s="142"/>
      <c r="P353" s="229"/>
      <c r="Q353" s="229"/>
      <c r="R353" s="229"/>
      <c r="T353" s="230"/>
      <c r="U353" s="231"/>
      <c r="V353" s="230"/>
      <c r="W353" s="231"/>
      <c r="AE353" s="232"/>
      <c r="AM353" s="233"/>
      <c r="AT353" s="234"/>
    </row>
    <row r="354" spans="3:91" s="228" customFormat="1" ht="19.5" customHeight="1" x14ac:dyDescent="0.15">
      <c r="C354" s="142"/>
      <c r="D354" s="142"/>
      <c r="E354" s="142"/>
      <c r="F354" s="142"/>
      <c r="G354" s="142"/>
      <c r="H354" s="142"/>
      <c r="I354" s="223"/>
      <c r="J354" s="142"/>
      <c r="K354" s="142"/>
      <c r="L354" s="142"/>
      <c r="P354" s="229"/>
      <c r="Q354" s="229"/>
      <c r="R354" s="229"/>
      <c r="T354" s="230"/>
      <c r="U354" s="231"/>
      <c r="V354" s="230"/>
      <c r="W354" s="231"/>
      <c r="AE354" s="232"/>
      <c r="AM354" s="233"/>
      <c r="AT354" s="234"/>
    </row>
    <row r="355" spans="3:91" s="228" customFormat="1" ht="19.5" customHeight="1" x14ac:dyDescent="0.15">
      <c r="C355" s="142"/>
      <c r="D355" s="142"/>
      <c r="E355" s="142"/>
      <c r="F355" s="142"/>
      <c r="G355" s="142"/>
      <c r="H355" s="142"/>
      <c r="I355" s="223"/>
      <c r="J355" s="142"/>
      <c r="K355" s="142"/>
      <c r="L355" s="142"/>
      <c r="P355" s="229"/>
      <c r="Q355" s="229"/>
      <c r="R355" s="229"/>
      <c r="T355" s="230"/>
      <c r="U355" s="231"/>
      <c r="V355" s="230"/>
      <c r="W355" s="231"/>
      <c r="AE355" s="232"/>
      <c r="AM355" s="233"/>
      <c r="AT355" s="234"/>
    </row>
    <row r="356" spans="3:91" s="228" customFormat="1" ht="19.5" customHeight="1" x14ac:dyDescent="0.15">
      <c r="C356" s="142"/>
      <c r="D356" s="142"/>
      <c r="E356" s="142"/>
      <c r="F356" s="142"/>
      <c r="G356" s="142"/>
      <c r="H356" s="142"/>
      <c r="I356" s="223"/>
      <c r="J356" s="142"/>
      <c r="K356" s="142"/>
      <c r="L356" s="142"/>
      <c r="P356" s="229"/>
      <c r="Q356" s="229"/>
      <c r="R356" s="229"/>
      <c r="T356" s="230"/>
      <c r="U356" s="231"/>
      <c r="V356" s="230"/>
      <c r="W356" s="231"/>
      <c r="AE356" s="232"/>
      <c r="AM356" s="233"/>
      <c r="AT356" s="234"/>
    </row>
    <row r="357" spans="3:91" s="228" customFormat="1" ht="19.5" customHeight="1" x14ac:dyDescent="0.15">
      <c r="C357" s="142"/>
      <c r="D357" s="142"/>
      <c r="E357" s="142"/>
      <c r="F357" s="142"/>
      <c r="G357" s="142"/>
      <c r="H357" s="142"/>
      <c r="I357" s="223"/>
      <c r="J357" s="142"/>
      <c r="K357" s="142"/>
      <c r="L357" s="142"/>
      <c r="P357" s="229"/>
      <c r="Q357" s="229"/>
      <c r="R357" s="229"/>
      <c r="T357" s="230"/>
      <c r="U357" s="231"/>
      <c r="V357" s="230"/>
      <c r="W357" s="231"/>
      <c r="AE357" s="232"/>
      <c r="AM357" s="233"/>
      <c r="AT357" s="234"/>
    </row>
    <row r="358" spans="3:91" s="228" customFormat="1" ht="19.5" customHeight="1" x14ac:dyDescent="0.15">
      <c r="C358" s="142"/>
      <c r="D358" s="142"/>
      <c r="E358" s="142"/>
      <c r="F358" s="142"/>
      <c r="G358" s="142"/>
      <c r="H358" s="142"/>
      <c r="I358" s="223"/>
      <c r="J358" s="142"/>
      <c r="K358" s="142"/>
      <c r="L358" s="142"/>
      <c r="P358" s="229"/>
      <c r="Q358" s="229"/>
      <c r="R358" s="229"/>
      <c r="T358" s="230"/>
      <c r="U358" s="231"/>
      <c r="V358" s="230"/>
      <c r="W358" s="231"/>
      <c r="AE358" s="232"/>
      <c r="AM358" s="233"/>
      <c r="AT358" s="234"/>
    </row>
    <row r="359" spans="3:91" s="228" customFormat="1" ht="19.5" customHeight="1" x14ac:dyDescent="0.15">
      <c r="C359" s="142"/>
      <c r="D359" s="142"/>
      <c r="E359" s="142"/>
      <c r="F359" s="142"/>
      <c r="G359" s="142"/>
      <c r="H359" s="142"/>
      <c r="I359" s="223"/>
      <c r="J359" s="142"/>
      <c r="K359" s="142"/>
      <c r="L359" s="142"/>
      <c r="P359" s="229"/>
      <c r="Q359" s="229"/>
      <c r="R359" s="229"/>
      <c r="T359" s="230"/>
      <c r="U359" s="231"/>
      <c r="V359" s="230"/>
      <c r="W359" s="231"/>
      <c r="AE359" s="232"/>
      <c r="AM359" s="233"/>
      <c r="AT359" s="234"/>
    </row>
    <row r="360" spans="3:91" s="228" customFormat="1" ht="19.5" customHeight="1" x14ac:dyDescent="0.15">
      <c r="C360" s="142"/>
      <c r="D360" s="142"/>
      <c r="E360" s="142"/>
      <c r="F360" s="142"/>
      <c r="G360" s="142"/>
      <c r="H360" s="142"/>
      <c r="I360" s="223"/>
      <c r="J360" s="142"/>
      <c r="K360" s="142"/>
      <c r="L360" s="142"/>
      <c r="P360" s="229"/>
      <c r="Q360" s="229"/>
      <c r="R360" s="229"/>
      <c r="T360" s="230"/>
      <c r="U360" s="231"/>
      <c r="V360" s="230"/>
      <c r="W360" s="231"/>
      <c r="AE360" s="232"/>
      <c r="AM360" s="233"/>
      <c r="AT360" s="234"/>
    </row>
    <row r="361" spans="3:91" s="228" customFormat="1" ht="19.5" customHeight="1" x14ac:dyDescent="0.15">
      <c r="C361" s="142"/>
      <c r="D361" s="142"/>
      <c r="E361" s="142"/>
      <c r="F361" s="142"/>
      <c r="G361" s="142"/>
      <c r="H361" s="142"/>
      <c r="I361" s="223"/>
      <c r="J361" s="142"/>
      <c r="K361" s="142"/>
      <c r="L361" s="142"/>
      <c r="P361" s="229"/>
      <c r="Q361" s="229"/>
      <c r="R361" s="229"/>
      <c r="T361" s="230"/>
      <c r="U361" s="231"/>
      <c r="V361" s="230"/>
      <c r="W361" s="231"/>
      <c r="AE361" s="232"/>
      <c r="AM361" s="233"/>
      <c r="AT361" s="234"/>
      <c r="CE361" s="142"/>
      <c r="CF361" s="142"/>
      <c r="CG361" s="142"/>
      <c r="CH361" s="142"/>
      <c r="CI361" s="142"/>
      <c r="CJ361" s="142"/>
      <c r="CK361" s="142"/>
      <c r="CL361" s="142"/>
      <c r="CM361" s="142"/>
    </row>
    <row r="362" spans="3:91" s="228" customFormat="1" ht="19.5" customHeight="1" x14ac:dyDescent="0.15">
      <c r="C362" s="142"/>
      <c r="D362" s="142"/>
      <c r="E362" s="142"/>
      <c r="F362" s="142"/>
      <c r="G362" s="142"/>
      <c r="H362" s="142"/>
      <c r="I362" s="223"/>
      <c r="J362" s="142"/>
      <c r="K362" s="142"/>
      <c r="L362" s="142"/>
      <c r="P362" s="229"/>
      <c r="Q362" s="229"/>
      <c r="R362" s="229"/>
      <c r="T362" s="230"/>
      <c r="U362" s="231"/>
      <c r="V362" s="230"/>
      <c r="W362" s="231"/>
      <c r="AE362" s="232"/>
      <c r="AM362" s="233"/>
      <c r="AT362" s="234"/>
      <c r="CE362" s="142"/>
      <c r="CF362" s="142"/>
      <c r="CG362" s="142"/>
      <c r="CH362" s="142"/>
      <c r="CI362" s="142"/>
      <c r="CJ362" s="142"/>
      <c r="CK362" s="142"/>
      <c r="CL362" s="142"/>
      <c r="CM362" s="142"/>
    </row>
    <row r="363" spans="3:91" s="228" customFormat="1" ht="19.5" customHeight="1" x14ac:dyDescent="0.15">
      <c r="C363" s="142"/>
      <c r="D363" s="142"/>
      <c r="E363" s="142"/>
      <c r="F363" s="142"/>
      <c r="G363" s="142"/>
      <c r="H363" s="142"/>
      <c r="I363" s="223"/>
      <c r="J363" s="142"/>
      <c r="K363" s="142"/>
      <c r="L363" s="142"/>
      <c r="P363" s="229"/>
      <c r="Q363" s="229"/>
      <c r="R363" s="229"/>
      <c r="T363" s="230"/>
      <c r="U363" s="231"/>
      <c r="V363" s="230"/>
      <c r="W363" s="231"/>
      <c r="AE363" s="232"/>
      <c r="AM363" s="233"/>
      <c r="AT363" s="234"/>
      <c r="CE363" s="142"/>
      <c r="CF363" s="142"/>
      <c r="CG363" s="142"/>
      <c r="CH363" s="142"/>
      <c r="CI363" s="142"/>
      <c r="CJ363" s="142"/>
      <c r="CK363" s="142"/>
      <c r="CL363" s="142"/>
      <c r="CM363" s="142"/>
    </row>
    <row r="364" spans="3:91" s="228" customFormat="1" ht="19.5" customHeight="1" x14ac:dyDescent="0.15">
      <c r="C364" s="142"/>
      <c r="D364" s="142"/>
      <c r="E364" s="142"/>
      <c r="F364" s="142"/>
      <c r="G364" s="142"/>
      <c r="H364" s="142"/>
      <c r="I364" s="223"/>
      <c r="J364" s="142"/>
      <c r="K364" s="142"/>
      <c r="L364" s="142"/>
      <c r="P364" s="229"/>
      <c r="Q364" s="229"/>
      <c r="R364" s="229"/>
      <c r="T364" s="230"/>
      <c r="U364" s="231"/>
      <c r="V364" s="230"/>
      <c r="W364" s="231"/>
      <c r="AE364" s="232"/>
      <c r="AM364" s="233"/>
      <c r="AT364" s="234"/>
      <c r="CE364" s="142"/>
      <c r="CF364" s="142"/>
      <c r="CG364" s="142"/>
      <c r="CH364" s="142"/>
      <c r="CI364" s="142"/>
      <c r="CJ364" s="142"/>
      <c r="CK364" s="142"/>
      <c r="CL364" s="142"/>
      <c r="CM364" s="142"/>
    </row>
    <row r="365" spans="3:91" s="228" customFormat="1" ht="19.5" customHeight="1" x14ac:dyDescent="0.15">
      <c r="C365" s="142"/>
      <c r="D365" s="142"/>
      <c r="E365" s="142"/>
      <c r="F365" s="142"/>
      <c r="G365" s="142"/>
      <c r="H365" s="142"/>
      <c r="I365" s="223"/>
      <c r="J365" s="142"/>
      <c r="K365" s="142"/>
      <c r="L365" s="142"/>
      <c r="P365" s="229"/>
      <c r="Q365" s="229"/>
      <c r="R365" s="229"/>
      <c r="T365" s="230"/>
      <c r="U365" s="231"/>
      <c r="V365" s="230"/>
      <c r="W365" s="231"/>
      <c r="AE365" s="232"/>
      <c r="AM365" s="233"/>
      <c r="AT365" s="234"/>
      <c r="CE365" s="142"/>
      <c r="CF365" s="142"/>
      <c r="CG365" s="142"/>
      <c r="CH365" s="142"/>
      <c r="CI365" s="142"/>
      <c r="CJ365" s="142"/>
      <c r="CK365" s="142"/>
      <c r="CL365" s="142"/>
      <c r="CM365" s="142"/>
    </row>
    <row r="366" spans="3:91" s="228" customFormat="1" ht="19.5" customHeight="1" x14ac:dyDescent="0.15">
      <c r="C366" s="142"/>
      <c r="D366" s="142"/>
      <c r="E366" s="142"/>
      <c r="F366" s="142"/>
      <c r="G366" s="142"/>
      <c r="H366" s="142"/>
      <c r="I366" s="223"/>
      <c r="J366" s="142"/>
      <c r="K366" s="142"/>
      <c r="L366" s="142"/>
      <c r="P366" s="229"/>
      <c r="Q366" s="229"/>
      <c r="R366" s="229"/>
      <c r="T366" s="230"/>
      <c r="U366" s="231"/>
      <c r="V366" s="230"/>
      <c r="W366" s="231"/>
      <c r="AE366" s="232"/>
      <c r="AM366" s="233"/>
      <c r="AT366" s="234"/>
      <c r="CE366" s="142"/>
      <c r="CF366" s="142"/>
      <c r="CG366" s="142"/>
      <c r="CH366" s="142"/>
      <c r="CI366" s="142"/>
      <c r="CJ366" s="142"/>
      <c r="CK366" s="142"/>
      <c r="CL366" s="142"/>
      <c r="CM366" s="142"/>
    </row>
    <row r="367" spans="3:91" s="228" customFormat="1" ht="19.5" customHeight="1" x14ac:dyDescent="0.15">
      <c r="C367" s="142"/>
      <c r="D367" s="142"/>
      <c r="E367" s="142"/>
      <c r="F367" s="142"/>
      <c r="G367" s="142"/>
      <c r="H367" s="142"/>
      <c r="I367" s="223"/>
      <c r="J367" s="142"/>
      <c r="K367" s="142"/>
      <c r="L367" s="142"/>
      <c r="P367" s="229"/>
      <c r="Q367" s="229"/>
      <c r="R367" s="229"/>
      <c r="T367" s="230"/>
      <c r="U367" s="231"/>
      <c r="V367" s="230"/>
      <c r="W367" s="231"/>
      <c r="AE367" s="232"/>
      <c r="AM367" s="233"/>
      <c r="AT367" s="234"/>
      <c r="CE367" s="142"/>
      <c r="CF367" s="142"/>
      <c r="CG367" s="142"/>
      <c r="CH367" s="142"/>
      <c r="CI367" s="142"/>
      <c r="CJ367" s="142"/>
      <c r="CK367" s="142"/>
      <c r="CL367" s="142"/>
      <c r="CM367" s="142"/>
    </row>
    <row r="368" spans="3:91" s="228" customFormat="1" ht="19.5" customHeight="1" x14ac:dyDescent="0.15">
      <c r="C368" s="142"/>
      <c r="D368" s="142"/>
      <c r="E368" s="142"/>
      <c r="F368" s="142"/>
      <c r="G368" s="142"/>
      <c r="H368" s="142"/>
      <c r="I368" s="223"/>
      <c r="J368" s="142"/>
      <c r="K368" s="142"/>
      <c r="L368" s="142"/>
      <c r="P368" s="229"/>
      <c r="Q368" s="229"/>
      <c r="R368" s="229"/>
      <c r="T368" s="230"/>
      <c r="U368" s="231"/>
      <c r="V368" s="230"/>
      <c r="W368" s="231"/>
      <c r="AE368" s="232"/>
      <c r="AM368" s="233"/>
      <c r="AT368" s="234"/>
      <c r="CE368" s="142"/>
      <c r="CF368" s="142"/>
      <c r="CG368" s="142"/>
      <c r="CH368" s="142"/>
      <c r="CI368" s="142"/>
      <c r="CJ368" s="142"/>
      <c r="CK368" s="142"/>
      <c r="CL368" s="142"/>
      <c r="CM368" s="142"/>
    </row>
    <row r="369" spans="3:91" s="228" customFormat="1" ht="19.5" customHeight="1" x14ac:dyDescent="0.15">
      <c r="C369" s="142"/>
      <c r="D369" s="142"/>
      <c r="E369" s="142"/>
      <c r="F369" s="142"/>
      <c r="G369" s="142"/>
      <c r="H369" s="142"/>
      <c r="I369" s="223"/>
      <c r="J369" s="142"/>
      <c r="K369" s="142"/>
      <c r="L369" s="142"/>
      <c r="P369" s="229"/>
      <c r="Q369" s="229"/>
      <c r="R369" s="229"/>
      <c r="T369" s="230"/>
      <c r="U369" s="231"/>
      <c r="V369" s="230"/>
      <c r="W369" s="231"/>
      <c r="AE369" s="232"/>
      <c r="AM369" s="233"/>
      <c r="AT369" s="234"/>
      <c r="CE369" s="142"/>
      <c r="CF369" s="142"/>
      <c r="CG369" s="142"/>
      <c r="CH369" s="142"/>
      <c r="CI369" s="142"/>
      <c r="CJ369" s="142"/>
      <c r="CK369" s="142"/>
      <c r="CL369" s="142"/>
      <c r="CM369" s="142"/>
    </row>
    <row r="370" spans="3:91" s="228" customFormat="1" ht="19.5" customHeight="1" x14ac:dyDescent="0.15">
      <c r="C370" s="142"/>
      <c r="D370" s="142"/>
      <c r="E370" s="142"/>
      <c r="F370" s="142"/>
      <c r="G370" s="142"/>
      <c r="H370" s="142"/>
      <c r="I370" s="223"/>
      <c r="J370" s="142"/>
      <c r="K370" s="142"/>
      <c r="L370" s="142"/>
      <c r="P370" s="229"/>
      <c r="Q370" s="229"/>
      <c r="R370" s="229"/>
      <c r="T370" s="230"/>
      <c r="U370" s="231"/>
      <c r="V370" s="230"/>
      <c r="W370" s="231"/>
      <c r="AE370" s="232"/>
      <c r="AM370" s="233"/>
      <c r="AT370" s="234"/>
      <c r="CE370" s="142"/>
      <c r="CF370" s="142"/>
      <c r="CG370" s="142"/>
      <c r="CH370" s="142"/>
      <c r="CI370" s="142"/>
      <c r="CJ370" s="142"/>
      <c r="CK370" s="142"/>
      <c r="CL370" s="142"/>
      <c r="CM370" s="142"/>
    </row>
    <row r="371" spans="3:91" s="228" customFormat="1" ht="19.5" customHeight="1" x14ac:dyDescent="0.15">
      <c r="C371" s="142"/>
      <c r="D371" s="142"/>
      <c r="E371" s="142"/>
      <c r="F371" s="142"/>
      <c r="G371" s="142"/>
      <c r="H371" s="142"/>
      <c r="I371" s="223"/>
      <c r="J371" s="142"/>
      <c r="K371" s="142"/>
      <c r="L371" s="142"/>
      <c r="P371" s="229"/>
      <c r="Q371" s="229"/>
      <c r="R371" s="229"/>
      <c r="T371" s="230"/>
      <c r="U371" s="231"/>
      <c r="V371" s="230"/>
      <c r="W371" s="231"/>
      <c r="AE371" s="232"/>
      <c r="AM371" s="233"/>
      <c r="AT371" s="234"/>
      <c r="CE371" s="142"/>
      <c r="CF371" s="142"/>
      <c r="CG371" s="142"/>
      <c r="CH371" s="142"/>
      <c r="CI371" s="142"/>
      <c r="CJ371" s="142"/>
      <c r="CK371" s="142"/>
      <c r="CL371" s="142"/>
      <c r="CM371" s="142"/>
    </row>
    <row r="372" spans="3:91" s="228" customFormat="1" ht="19.5" customHeight="1" x14ac:dyDescent="0.15">
      <c r="C372" s="142"/>
      <c r="D372" s="142"/>
      <c r="E372" s="142"/>
      <c r="F372" s="142"/>
      <c r="G372" s="142"/>
      <c r="H372" s="142"/>
      <c r="I372" s="223"/>
      <c r="J372" s="142"/>
      <c r="K372" s="142"/>
      <c r="L372" s="142"/>
      <c r="P372" s="229"/>
      <c r="Q372" s="229"/>
      <c r="R372" s="229"/>
      <c r="T372" s="230"/>
      <c r="U372" s="231"/>
      <c r="V372" s="230"/>
      <c r="W372" s="231"/>
      <c r="AE372" s="232"/>
      <c r="AM372" s="233"/>
      <c r="AT372" s="234"/>
      <c r="CE372" s="142"/>
      <c r="CF372" s="142"/>
      <c r="CG372" s="142"/>
      <c r="CH372" s="142"/>
      <c r="CI372" s="142"/>
      <c r="CJ372" s="142"/>
      <c r="CK372" s="142"/>
      <c r="CL372" s="142"/>
      <c r="CM372" s="142"/>
    </row>
    <row r="373" spans="3:91" s="228" customFormat="1" ht="19.5" customHeight="1" x14ac:dyDescent="0.15">
      <c r="C373" s="142"/>
      <c r="D373" s="142"/>
      <c r="E373" s="142"/>
      <c r="F373" s="142"/>
      <c r="G373" s="142"/>
      <c r="H373" s="142"/>
      <c r="I373" s="223"/>
      <c r="J373" s="142"/>
      <c r="K373" s="142"/>
      <c r="L373" s="142"/>
      <c r="P373" s="229"/>
      <c r="Q373" s="229"/>
      <c r="R373" s="229"/>
      <c r="T373" s="230"/>
      <c r="U373" s="231"/>
      <c r="V373" s="230"/>
      <c r="W373" s="231"/>
      <c r="AE373" s="232"/>
      <c r="AM373" s="233"/>
      <c r="AT373" s="234"/>
      <c r="CE373" s="142"/>
      <c r="CF373" s="142"/>
      <c r="CG373" s="142"/>
      <c r="CH373" s="142"/>
      <c r="CI373" s="142"/>
      <c r="CJ373" s="142"/>
      <c r="CK373" s="142"/>
      <c r="CL373" s="142"/>
      <c r="CM373" s="142"/>
    </row>
    <row r="374" spans="3:91" s="228" customFormat="1" ht="19.5" customHeight="1" x14ac:dyDescent="0.15">
      <c r="C374" s="142"/>
      <c r="D374" s="142"/>
      <c r="E374" s="142"/>
      <c r="F374" s="142"/>
      <c r="G374" s="142"/>
      <c r="H374" s="142"/>
      <c r="I374" s="223"/>
      <c r="J374" s="142"/>
      <c r="K374" s="142"/>
      <c r="L374" s="142"/>
      <c r="P374" s="229"/>
      <c r="Q374" s="229"/>
      <c r="R374" s="229"/>
      <c r="T374" s="230"/>
      <c r="U374" s="231"/>
      <c r="V374" s="230"/>
      <c r="W374" s="231"/>
      <c r="AE374" s="232"/>
      <c r="AM374" s="233"/>
      <c r="AT374" s="234"/>
      <c r="CE374" s="142"/>
      <c r="CF374" s="142"/>
      <c r="CG374" s="142"/>
      <c r="CH374" s="142"/>
      <c r="CI374" s="142"/>
      <c r="CJ374" s="142"/>
      <c r="CK374" s="142"/>
      <c r="CL374" s="142"/>
      <c r="CM374" s="142"/>
    </row>
    <row r="375" spans="3:91" s="228" customFormat="1" ht="19.5" customHeight="1" x14ac:dyDescent="0.15">
      <c r="C375" s="142"/>
      <c r="D375" s="142"/>
      <c r="E375" s="142"/>
      <c r="F375" s="142"/>
      <c r="G375" s="142"/>
      <c r="H375" s="142"/>
      <c r="I375" s="223"/>
      <c r="J375" s="142"/>
      <c r="K375" s="142"/>
      <c r="L375" s="142"/>
      <c r="P375" s="229"/>
      <c r="Q375" s="229"/>
      <c r="R375" s="229"/>
      <c r="T375" s="230"/>
      <c r="U375" s="231"/>
      <c r="V375" s="230"/>
      <c r="W375" s="231"/>
      <c r="AE375" s="232"/>
      <c r="AM375" s="233"/>
      <c r="AT375" s="234"/>
      <c r="CE375" s="142"/>
      <c r="CF375" s="142"/>
      <c r="CG375" s="142"/>
      <c r="CH375" s="142"/>
      <c r="CI375" s="142"/>
      <c r="CJ375" s="142"/>
      <c r="CK375" s="142"/>
      <c r="CL375" s="142"/>
      <c r="CM375" s="142"/>
    </row>
    <row r="376" spans="3:91" s="228" customFormat="1" ht="19.5" customHeight="1" x14ac:dyDescent="0.15">
      <c r="C376" s="142"/>
      <c r="D376" s="142"/>
      <c r="E376" s="142"/>
      <c r="F376" s="142"/>
      <c r="G376" s="142"/>
      <c r="H376" s="142"/>
      <c r="I376" s="223"/>
      <c r="J376" s="142"/>
      <c r="K376" s="142"/>
      <c r="L376" s="142"/>
      <c r="P376" s="229"/>
      <c r="Q376" s="229"/>
      <c r="R376" s="229"/>
      <c r="T376" s="230"/>
      <c r="U376" s="231"/>
      <c r="V376" s="230"/>
      <c r="W376" s="231"/>
      <c r="AE376" s="232"/>
      <c r="AM376" s="233"/>
      <c r="AT376" s="234"/>
      <c r="CE376" s="142"/>
      <c r="CF376" s="142"/>
      <c r="CG376" s="142"/>
      <c r="CH376" s="142"/>
      <c r="CI376" s="142"/>
      <c r="CJ376" s="142"/>
      <c r="CK376" s="142"/>
      <c r="CL376" s="142"/>
      <c r="CM376" s="142"/>
    </row>
    <row r="377" spans="3:91" s="228" customFormat="1" ht="19.5" customHeight="1" x14ac:dyDescent="0.15">
      <c r="C377" s="142"/>
      <c r="D377" s="142"/>
      <c r="E377" s="142"/>
      <c r="F377" s="142"/>
      <c r="G377" s="142"/>
      <c r="H377" s="142"/>
      <c r="I377" s="223"/>
      <c r="J377" s="142"/>
      <c r="K377" s="142"/>
      <c r="L377" s="142"/>
      <c r="P377" s="229"/>
      <c r="Q377" s="229"/>
      <c r="R377" s="229"/>
      <c r="T377" s="230"/>
      <c r="U377" s="231"/>
      <c r="V377" s="230"/>
      <c r="W377" s="231"/>
      <c r="AE377" s="232"/>
      <c r="AM377" s="233"/>
      <c r="AT377" s="234"/>
      <c r="CE377" s="142"/>
      <c r="CF377" s="142"/>
      <c r="CG377" s="142"/>
      <c r="CH377" s="142"/>
      <c r="CI377" s="142"/>
      <c r="CJ377" s="142"/>
      <c r="CK377" s="142"/>
      <c r="CL377" s="142"/>
      <c r="CM377" s="142"/>
    </row>
    <row r="378" spans="3:91" s="228" customFormat="1" ht="19.5" customHeight="1" x14ac:dyDescent="0.15">
      <c r="C378" s="142"/>
      <c r="D378" s="142"/>
      <c r="E378" s="142"/>
      <c r="F378" s="142"/>
      <c r="G378" s="142"/>
      <c r="H378" s="142"/>
      <c r="I378" s="223"/>
      <c r="J378" s="142"/>
      <c r="K378" s="142"/>
      <c r="L378" s="142"/>
      <c r="P378" s="229"/>
      <c r="Q378" s="229"/>
      <c r="R378" s="229"/>
      <c r="T378" s="230"/>
      <c r="U378" s="231"/>
      <c r="V378" s="230"/>
      <c r="W378" s="231"/>
      <c r="AE378" s="232"/>
      <c r="AM378" s="233"/>
      <c r="AT378" s="234"/>
      <c r="CE378" s="142"/>
      <c r="CF378" s="142"/>
      <c r="CG378" s="142"/>
      <c r="CH378" s="142"/>
      <c r="CI378" s="142"/>
      <c r="CJ378" s="142"/>
      <c r="CK378" s="142"/>
      <c r="CL378" s="142"/>
      <c r="CM378" s="142"/>
    </row>
    <row r="379" spans="3:91" s="228" customFormat="1" ht="19.5" customHeight="1" x14ac:dyDescent="0.15">
      <c r="C379" s="142"/>
      <c r="D379" s="142"/>
      <c r="E379" s="142"/>
      <c r="F379" s="142"/>
      <c r="G379" s="142"/>
      <c r="H379" s="142"/>
      <c r="I379" s="223"/>
      <c r="J379" s="142"/>
      <c r="K379" s="142"/>
      <c r="L379" s="142"/>
      <c r="P379" s="229"/>
      <c r="Q379" s="229"/>
      <c r="R379" s="229"/>
      <c r="T379" s="230"/>
      <c r="U379" s="231"/>
      <c r="V379" s="230"/>
      <c r="W379" s="231"/>
      <c r="AE379" s="232"/>
      <c r="AM379" s="233"/>
      <c r="AT379" s="234"/>
      <c r="CE379" s="142"/>
      <c r="CF379" s="142"/>
      <c r="CG379" s="142"/>
      <c r="CH379" s="142"/>
      <c r="CI379" s="142"/>
      <c r="CJ379" s="142"/>
      <c r="CK379" s="142"/>
      <c r="CL379" s="142"/>
      <c r="CM379" s="142"/>
    </row>
    <row r="380" spans="3:91" s="228" customFormat="1" ht="19.5" customHeight="1" x14ac:dyDescent="0.15">
      <c r="C380" s="142"/>
      <c r="D380" s="142"/>
      <c r="E380" s="142"/>
      <c r="F380" s="142"/>
      <c r="G380" s="142"/>
      <c r="H380" s="142"/>
      <c r="I380" s="223"/>
      <c r="J380" s="142"/>
      <c r="K380" s="142"/>
      <c r="L380" s="142"/>
      <c r="P380" s="229"/>
      <c r="Q380" s="229"/>
      <c r="R380" s="229"/>
      <c r="T380" s="230"/>
      <c r="U380" s="231"/>
      <c r="V380" s="230"/>
      <c r="W380" s="231"/>
      <c r="AE380" s="232"/>
      <c r="AM380" s="233"/>
      <c r="AT380" s="234"/>
      <c r="CE380" s="142"/>
      <c r="CF380" s="142"/>
      <c r="CG380" s="142"/>
      <c r="CH380" s="142"/>
      <c r="CI380" s="142"/>
      <c r="CJ380" s="142"/>
      <c r="CK380" s="142"/>
      <c r="CL380" s="142"/>
      <c r="CM380" s="142"/>
    </row>
    <row r="381" spans="3:91" s="228" customFormat="1" ht="19.5" customHeight="1" x14ac:dyDescent="0.15">
      <c r="C381" s="142"/>
      <c r="D381" s="142"/>
      <c r="E381" s="142"/>
      <c r="F381" s="142"/>
      <c r="G381" s="142"/>
      <c r="H381" s="142"/>
      <c r="I381" s="223"/>
      <c r="J381" s="142"/>
      <c r="K381" s="142"/>
      <c r="L381" s="142"/>
      <c r="P381" s="229"/>
      <c r="Q381" s="229"/>
      <c r="R381" s="229"/>
      <c r="T381" s="230"/>
      <c r="U381" s="231"/>
      <c r="V381" s="230"/>
      <c r="W381" s="231"/>
      <c r="AE381" s="232"/>
      <c r="AM381" s="233"/>
      <c r="AT381" s="234"/>
      <c r="CE381" s="142"/>
      <c r="CF381" s="142"/>
      <c r="CG381" s="142"/>
      <c r="CH381" s="142"/>
      <c r="CI381" s="142"/>
      <c r="CJ381" s="142"/>
      <c r="CK381" s="142"/>
      <c r="CL381" s="142"/>
      <c r="CM381" s="142"/>
    </row>
    <row r="382" spans="3:91" s="228" customFormat="1" ht="19.5" customHeight="1" x14ac:dyDescent="0.15">
      <c r="C382" s="142"/>
      <c r="D382" s="142"/>
      <c r="E382" s="142"/>
      <c r="F382" s="142"/>
      <c r="G382" s="142"/>
      <c r="H382" s="142"/>
      <c r="I382" s="223"/>
      <c r="J382" s="142"/>
      <c r="K382" s="142"/>
      <c r="L382" s="142"/>
      <c r="P382" s="229"/>
      <c r="Q382" s="229"/>
      <c r="R382" s="229"/>
      <c r="T382" s="230"/>
      <c r="U382" s="231"/>
      <c r="V382" s="230"/>
      <c r="W382" s="231"/>
      <c r="AE382" s="232"/>
      <c r="AM382" s="233"/>
      <c r="AT382" s="234"/>
      <c r="CE382" s="142"/>
      <c r="CF382" s="142"/>
      <c r="CG382" s="142"/>
      <c r="CH382" s="142"/>
      <c r="CI382" s="142"/>
      <c r="CJ382" s="142"/>
      <c r="CK382" s="142"/>
      <c r="CL382" s="142"/>
      <c r="CM382" s="142"/>
    </row>
    <row r="383" spans="3:91" s="228" customFormat="1" ht="19.5" customHeight="1" x14ac:dyDescent="0.15">
      <c r="C383" s="142"/>
      <c r="D383" s="142"/>
      <c r="E383" s="142"/>
      <c r="F383" s="142"/>
      <c r="G383" s="142"/>
      <c r="H383" s="142"/>
      <c r="I383" s="223"/>
      <c r="J383" s="142"/>
      <c r="K383" s="142"/>
      <c r="L383" s="142"/>
      <c r="P383" s="229"/>
      <c r="Q383" s="229"/>
      <c r="R383" s="229"/>
      <c r="T383" s="230"/>
      <c r="U383" s="231"/>
      <c r="V383" s="230"/>
      <c r="W383" s="231"/>
      <c r="AE383" s="232"/>
      <c r="AM383" s="233"/>
      <c r="AT383" s="234"/>
      <c r="CE383" s="142"/>
      <c r="CF383" s="142"/>
      <c r="CG383" s="142"/>
      <c r="CH383" s="142"/>
      <c r="CI383" s="142"/>
      <c r="CJ383" s="142"/>
      <c r="CK383" s="142"/>
      <c r="CL383" s="142"/>
      <c r="CM383" s="142"/>
    </row>
    <row r="384" spans="3:91" s="228" customFormat="1" ht="19.5" customHeight="1" x14ac:dyDescent="0.15">
      <c r="C384" s="142"/>
      <c r="D384" s="142"/>
      <c r="E384" s="142"/>
      <c r="F384" s="142"/>
      <c r="G384" s="142"/>
      <c r="H384" s="142"/>
      <c r="I384" s="223"/>
      <c r="J384" s="142"/>
      <c r="K384" s="142"/>
      <c r="L384" s="142"/>
      <c r="P384" s="229"/>
      <c r="Q384" s="229"/>
      <c r="R384" s="229"/>
      <c r="T384" s="230"/>
      <c r="U384" s="231"/>
      <c r="V384" s="230"/>
      <c r="W384" s="231"/>
      <c r="AE384" s="232"/>
      <c r="AM384" s="233"/>
      <c r="AT384" s="234"/>
      <c r="CE384" s="142"/>
      <c r="CF384" s="142"/>
      <c r="CG384" s="142"/>
      <c r="CH384" s="142"/>
      <c r="CI384" s="142"/>
      <c r="CJ384" s="142"/>
      <c r="CK384" s="142"/>
      <c r="CL384" s="142"/>
      <c r="CM384" s="142"/>
    </row>
    <row r="385" spans="3:91" s="228" customFormat="1" ht="19.5" customHeight="1" x14ac:dyDescent="0.15">
      <c r="C385" s="142"/>
      <c r="D385" s="142"/>
      <c r="E385" s="142"/>
      <c r="F385" s="142"/>
      <c r="G385" s="142"/>
      <c r="H385" s="142"/>
      <c r="I385" s="223"/>
      <c r="J385" s="142"/>
      <c r="K385" s="142"/>
      <c r="L385" s="142"/>
      <c r="P385" s="229"/>
      <c r="Q385" s="229"/>
      <c r="R385" s="229"/>
      <c r="T385" s="230"/>
      <c r="U385" s="231"/>
      <c r="V385" s="230"/>
      <c r="W385" s="231"/>
      <c r="AE385" s="232"/>
      <c r="AM385" s="233"/>
      <c r="AT385" s="234"/>
      <c r="CE385" s="142"/>
      <c r="CF385" s="142"/>
      <c r="CG385" s="142"/>
      <c r="CH385" s="142"/>
      <c r="CI385" s="142"/>
      <c r="CJ385" s="142"/>
      <c r="CK385" s="142"/>
      <c r="CL385" s="142"/>
      <c r="CM385" s="142"/>
    </row>
    <row r="386" spans="3:91" s="228" customFormat="1" ht="19.5" customHeight="1" x14ac:dyDescent="0.15">
      <c r="C386" s="142"/>
      <c r="D386" s="142"/>
      <c r="E386" s="142"/>
      <c r="F386" s="142"/>
      <c r="G386" s="142"/>
      <c r="H386" s="142"/>
      <c r="I386" s="223"/>
      <c r="J386" s="142"/>
      <c r="K386" s="142"/>
      <c r="L386" s="142"/>
      <c r="P386" s="229"/>
      <c r="Q386" s="229"/>
      <c r="R386" s="229"/>
      <c r="T386" s="230"/>
      <c r="U386" s="231"/>
      <c r="V386" s="230"/>
      <c r="W386" s="231"/>
      <c r="AE386" s="232"/>
      <c r="AM386" s="233"/>
      <c r="AT386" s="234"/>
      <c r="CE386" s="142"/>
      <c r="CF386" s="142"/>
      <c r="CG386" s="142"/>
      <c r="CH386" s="142"/>
      <c r="CI386" s="142"/>
      <c r="CJ386" s="142"/>
      <c r="CK386" s="142"/>
      <c r="CL386" s="142"/>
      <c r="CM386" s="142"/>
    </row>
    <row r="387" spans="3:91" s="228" customFormat="1" ht="19.5" customHeight="1" x14ac:dyDescent="0.15">
      <c r="C387" s="142"/>
      <c r="D387" s="142"/>
      <c r="E387" s="142"/>
      <c r="F387" s="142"/>
      <c r="G387" s="142"/>
      <c r="H387" s="142"/>
      <c r="I387" s="223"/>
      <c r="J387" s="142"/>
      <c r="K387" s="142"/>
      <c r="L387" s="142"/>
      <c r="P387" s="229"/>
      <c r="Q387" s="229"/>
      <c r="R387" s="229"/>
      <c r="T387" s="230"/>
      <c r="U387" s="231"/>
      <c r="V387" s="230"/>
      <c r="W387" s="231"/>
      <c r="AE387" s="232"/>
      <c r="AM387" s="233"/>
      <c r="AT387" s="234"/>
      <c r="CE387" s="142"/>
      <c r="CF387" s="142"/>
      <c r="CG387" s="142"/>
      <c r="CH387" s="142"/>
      <c r="CI387" s="142"/>
      <c r="CJ387" s="142"/>
      <c r="CK387" s="142"/>
      <c r="CL387" s="142"/>
      <c r="CM387" s="142"/>
    </row>
    <row r="388" spans="3:91" s="228" customFormat="1" ht="19.5" customHeight="1" x14ac:dyDescent="0.15">
      <c r="C388" s="142"/>
      <c r="D388" s="142"/>
      <c r="E388" s="142"/>
      <c r="F388" s="142"/>
      <c r="G388" s="142"/>
      <c r="H388" s="142"/>
      <c r="I388" s="223"/>
      <c r="J388" s="142"/>
      <c r="K388" s="142"/>
      <c r="L388" s="142"/>
      <c r="P388" s="229"/>
      <c r="Q388" s="229"/>
      <c r="R388" s="229"/>
      <c r="T388" s="230"/>
      <c r="U388" s="231"/>
      <c r="V388" s="230"/>
      <c r="W388" s="231"/>
      <c r="AE388" s="232"/>
      <c r="AM388" s="233"/>
      <c r="AT388" s="234"/>
      <c r="CE388" s="142"/>
      <c r="CF388" s="142"/>
      <c r="CG388" s="142"/>
      <c r="CH388" s="142"/>
      <c r="CI388" s="142"/>
      <c r="CJ388" s="142"/>
      <c r="CK388" s="142"/>
      <c r="CL388" s="142"/>
      <c r="CM388" s="142"/>
    </row>
    <row r="389" spans="3:91" s="228" customFormat="1" ht="19.5" customHeight="1" x14ac:dyDescent="0.15">
      <c r="C389" s="142"/>
      <c r="D389" s="142"/>
      <c r="E389" s="142"/>
      <c r="F389" s="142"/>
      <c r="G389" s="142"/>
      <c r="H389" s="142"/>
      <c r="I389" s="223"/>
      <c r="J389" s="142"/>
      <c r="K389" s="142"/>
      <c r="L389" s="142"/>
      <c r="P389" s="229"/>
      <c r="Q389" s="229"/>
      <c r="R389" s="229"/>
      <c r="T389" s="230"/>
      <c r="U389" s="231"/>
      <c r="V389" s="230"/>
      <c r="W389" s="231"/>
      <c r="AE389" s="232"/>
      <c r="AM389" s="233"/>
      <c r="AT389" s="234"/>
      <c r="CE389" s="142"/>
      <c r="CF389" s="142"/>
      <c r="CG389" s="142"/>
      <c r="CH389" s="142"/>
      <c r="CI389" s="142"/>
      <c r="CJ389" s="142"/>
      <c r="CK389" s="142"/>
      <c r="CL389" s="142"/>
      <c r="CM389" s="142"/>
    </row>
    <row r="390" spans="3:91" s="228" customFormat="1" ht="19.5" customHeight="1" x14ac:dyDescent="0.15">
      <c r="C390" s="142"/>
      <c r="D390" s="142"/>
      <c r="E390" s="142"/>
      <c r="F390" s="142"/>
      <c r="G390" s="142"/>
      <c r="H390" s="142"/>
      <c r="I390" s="223"/>
      <c r="J390" s="142"/>
      <c r="K390" s="142"/>
      <c r="L390" s="142"/>
      <c r="P390" s="229"/>
      <c r="Q390" s="229"/>
      <c r="R390" s="229"/>
      <c r="T390" s="230"/>
      <c r="U390" s="231"/>
      <c r="V390" s="230"/>
      <c r="W390" s="231"/>
      <c r="AE390" s="232"/>
      <c r="AM390" s="233"/>
      <c r="AT390" s="234"/>
      <c r="CE390" s="142"/>
      <c r="CF390" s="142"/>
      <c r="CG390" s="142"/>
      <c r="CH390" s="142"/>
      <c r="CI390" s="142"/>
      <c r="CJ390" s="142"/>
      <c r="CK390" s="142"/>
      <c r="CL390" s="142"/>
      <c r="CM390" s="142"/>
    </row>
    <row r="391" spans="3:91" s="228" customFormat="1" ht="19.5" customHeight="1" x14ac:dyDescent="0.15">
      <c r="C391" s="142"/>
      <c r="D391" s="142"/>
      <c r="E391" s="142"/>
      <c r="F391" s="142"/>
      <c r="G391" s="142"/>
      <c r="H391" s="142"/>
      <c r="I391" s="223"/>
      <c r="J391" s="142"/>
      <c r="K391" s="142"/>
      <c r="L391" s="142"/>
      <c r="P391" s="229"/>
      <c r="Q391" s="229"/>
      <c r="R391" s="229"/>
      <c r="T391" s="230"/>
      <c r="U391" s="231"/>
      <c r="V391" s="230"/>
      <c r="W391" s="231"/>
      <c r="AE391" s="232"/>
      <c r="AM391" s="233"/>
      <c r="AT391" s="234"/>
      <c r="CE391" s="142"/>
      <c r="CF391" s="142"/>
      <c r="CG391" s="142"/>
      <c r="CH391" s="142"/>
      <c r="CI391" s="142"/>
      <c r="CJ391" s="142"/>
      <c r="CK391" s="142"/>
      <c r="CL391" s="142"/>
      <c r="CM391" s="142"/>
    </row>
    <row r="392" spans="3:91" s="228" customFormat="1" ht="19.5" customHeight="1" x14ac:dyDescent="0.15">
      <c r="C392" s="142"/>
      <c r="D392" s="142"/>
      <c r="E392" s="142"/>
      <c r="F392" s="142"/>
      <c r="G392" s="142"/>
      <c r="H392" s="142"/>
      <c r="I392" s="223"/>
      <c r="J392" s="142"/>
      <c r="K392" s="142"/>
      <c r="L392" s="142"/>
      <c r="P392" s="229"/>
      <c r="Q392" s="229"/>
      <c r="R392" s="229"/>
      <c r="T392" s="230"/>
      <c r="U392" s="231"/>
      <c r="V392" s="230"/>
      <c r="W392" s="231"/>
      <c r="AE392" s="232"/>
      <c r="AM392" s="233"/>
      <c r="AT392" s="234"/>
      <c r="CE392" s="142"/>
      <c r="CF392" s="142"/>
      <c r="CG392" s="142"/>
      <c r="CH392" s="142"/>
      <c r="CI392" s="142"/>
      <c r="CJ392" s="142"/>
      <c r="CK392" s="142"/>
      <c r="CL392" s="142"/>
      <c r="CM392" s="142"/>
    </row>
    <row r="393" spans="3:91" s="228" customFormat="1" ht="19.5" customHeight="1" x14ac:dyDescent="0.15">
      <c r="C393" s="142"/>
      <c r="D393" s="142"/>
      <c r="E393" s="142"/>
      <c r="F393" s="142"/>
      <c r="G393" s="142"/>
      <c r="H393" s="142"/>
      <c r="I393" s="223"/>
      <c r="J393" s="142"/>
      <c r="K393" s="142"/>
      <c r="L393" s="142"/>
      <c r="P393" s="229"/>
      <c r="Q393" s="229"/>
      <c r="R393" s="229"/>
      <c r="T393" s="230"/>
      <c r="U393" s="231"/>
      <c r="V393" s="230"/>
      <c r="W393" s="231"/>
      <c r="AE393" s="232"/>
      <c r="AM393" s="233"/>
      <c r="AT393" s="234"/>
      <c r="CE393" s="142"/>
      <c r="CF393" s="142"/>
      <c r="CG393" s="142"/>
      <c r="CH393" s="142"/>
      <c r="CI393" s="142"/>
      <c r="CJ393" s="142"/>
      <c r="CK393" s="142"/>
      <c r="CL393" s="142"/>
      <c r="CM393" s="142"/>
    </row>
    <row r="394" spans="3:91" s="228" customFormat="1" ht="19.5" customHeight="1" x14ac:dyDescent="0.15">
      <c r="C394" s="142"/>
      <c r="D394" s="142"/>
      <c r="E394" s="142"/>
      <c r="F394" s="142"/>
      <c r="G394" s="142"/>
      <c r="H394" s="142"/>
      <c r="I394" s="223"/>
      <c r="J394" s="142"/>
      <c r="K394" s="142"/>
      <c r="L394" s="142"/>
      <c r="P394" s="229"/>
      <c r="Q394" s="229"/>
      <c r="R394" s="229"/>
      <c r="T394" s="230"/>
      <c r="U394" s="231"/>
      <c r="V394" s="230"/>
      <c r="W394" s="231"/>
      <c r="AE394" s="232"/>
      <c r="AM394" s="233"/>
      <c r="AT394" s="234"/>
      <c r="CE394" s="142"/>
      <c r="CF394" s="142"/>
      <c r="CG394" s="142"/>
      <c r="CH394" s="142"/>
      <c r="CI394" s="142"/>
      <c r="CJ394" s="142"/>
      <c r="CK394" s="142"/>
      <c r="CL394" s="142"/>
      <c r="CM394" s="142"/>
    </row>
    <row r="395" spans="3:91" s="228" customFormat="1" ht="19.5" customHeight="1" x14ac:dyDescent="0.15">
      <c r="C395" s="142"/>
      <c r="D395" s="142"/>
      <c r="E395" s="142"/>
      <c r="F395" s="142"/>
      <c r="G395" s="142"/>
      <c r="H395" s="142"/>
      <c r="I395" s="223"/>
      <c r="J395" s="142"/>
      <c r="K395" s="142"/>
      <c r="L395" s="142"/>
      <c r="P395" s="229"/>
      <c r="Q395" s="229"/>
      <c r="R395" s="229"/>
      <c r="T395" s="230"/>
      <c r="U395" s="231"/>
      <c r="V395" s="230"/>
      <c r="W395" s="231"/>
      <c r="AE395" s="232"/>
      <c r="AM395" s="233"/>
      <c r="AT395" s="234"/>
      <c r="CE395" s="142"/>
      <c r="CF395" s="142"/>
      <c r="CG395" s="142"/>
      <c r="CH395" s="142"/>
      <c r="CI395" s="142"/>
      <c r="CJ395" s="142"/>
      <c r="CK395" s="142"/>
      <c r="CL395" s="142"/>
      <c r="CM395" s="142"/>
    </row>
    <row r="396" spans="3:91" s="228" customFormat="1" ht="19.5" customHeight="1" x14ac:dyDescent="0.15">
      <c r="C396" s="142"/>
      <c r="D396" s="142"/>
      <c r="E396" s="142"/>
      <c r="F396" s="142"/>
      <c r="G396" s="142"/>
      <c r="H396" s="142"/>
      <c r="I396" s="223"/>
      <c r="J396" s="142"/>
      <c r="K396" s="142"/>
      <c r="L396" s="142"/>
      <c r="P396" s="229"/>
      <c r="Q396" s="229"/>
      <c r="R396" s="229"/>
      <c r="T396" s="230"/>
      <c r="U396" s="231"/>
      <c r="V396" s="230"/>
      <c r="W396" s="231"/>
      <c r="AE396" s="232"/>
      <c r="AM396" s="233"/>
      <c r="AT396" s="234"/>
      <c r="CE396" s="142"/>
      <c r="CF396" s="142"/>
      <c r="CG396" s="142"/>
      <c r="CH396" s="142"/>
      <c r="CI396" s="142"/>
      <c r="CJ396" s="142"/>
      <c r="CK396" s="142"/>
      <c r="CL396" s="142"/>
      <c r="CM396" s="142"/>
    </row>
    <row r="397" spans="3:91" s="228" customFormat="1" ht="19.5" customHeight="1" x14ac:dyDescent="0.15">
      <c r="C397" s="142"/>
      <c r="D397" s="142"/>
      <c r="E397" s="142"/>
      <c r="F397" s="142"/>
      <c r="G397" s="142"/>
      <c r="H397" s="142"/>
      <c r="I397" s="223"/>
      <c r="J397" s="142"/>
      <c r="K397" s="142"/>
      <c r="L397" s="142"/>
      <c r="P397" s="229"/>
      <c r="Q397" s="229"/>
      <c r="R397" s="229"/>
      <c r="T397" s="230"/>
      <c r="U397" s="231"/>
      <c r="V397" s="230"/>
      <c r="W397" s="231"/>
      <c r="AE397" s="232"/>
      <c r="AM397" s="233"/>
      <c r="AT397" s="234"/>
      <c r="CE397" s="142"/>
      <c r="CF397" s="142"/>
      <c r="CG397" s="142"/>
      <c r="CH397" s="142"/>
      <c r="CI397" s="142"/>
      <c r="CJ397" s="142"/>
      <c r="CK397" s="142"/>
      <c r="CL397" s="142"/>
      <c r="CM397" s="142"/>
    </row>
    <row r="398" spans="3:91" s="228" customFormat="1" ht="19.5" customHeight="1" x14ac:dyDescent="0.15">
      <c r="C398" s="142"/>
      <c r="D398" s="142"/>
      <c r="E398" s="142"/>
      <c r="F398" s="142"/>
      <c r="G398" s="142"/>
      <c r="H398" s="142"/>
      <c r="I398" s="223"/>
      <c r="J398" s="142"/>
      <c r="K398" s="142"/>
      <c r="L398" s="142"/>
      <c r="P398" s="229"/>
      <c r="Q398" s="229"/>
      <c r="R398" s="229"/>
      <c r="T398" s="230"/>
      <c r="U398" s="231"/>
      <c r="V398" s="230"/>
      <c r="W398" s="231"/>
      <c r="AE398" s="232"/>
      <c r="AM398" s="233"/>
      <c r="AT398" s="234"/>
      <c r="CE398" s="142"/>
      <c r="CF398" s="142"/>
      <c r="CG398" s="142"/>
      <c r="CH398" s="142"/>
      <c r="CI398" s="142"/>
      <c r="CJ398" s="142"/>
      <c r="CK398" s="142"/>
      <c r="CL398" s="142"/>
      <c r="CM398" s="142"/>
    </row>
    <row r="399" spans="3:91" s="228" customFormat="1" ht="19.5" customHeight="1" x14ac:dyDescent="0.15">
      <c r="C399" s="142"/>
      <c r="D399" s="142"/>
      <c r="E399" s="142"/>
      <c r="F399" s="142"/>
      <c r="G399" s="142"/>
      <c r="H399" s="142"/>
      <c r="I399" s="223"/>
      <c r="J399" s="142"/>
      <c r="K399" s="142"/>
      <c r="L399" s="142"/>
      <c r="P399" s="229"/>
      <c r="Q399" s="229"/>
      <c r="R399" s="229"/>
      <c r="T399" s="230"/>
      <c r="U399" s="231"/>
      <c r="V399" s="230"/>
      <c r="W399" s="231"/>
      <c r="AE399" s="232"/>
      <c r="AM399" s="233"/>
      <c r="AT399" s="234"/>
      <c r="CE399" s="142"/>
      <c r="CF399" s="142"/>
      <c r="CG399" s="142"/>
      <c r="CH399" s="142"/>
      <c r="CI399" s="142"/>
      <c r="CJ399" s="142"/>
      <c r="CK399" s="142"/>
      <c r="CL399" s="142"/>
      <c r="CM399" s="142"/>
    </row>
    <row r="400" spans="3:91" s="228" customFormat="1" ht="19.5" customHeight="1" x14ac:dyDescent="0.15">
      <c r="C400" s="142"/>
      <c r="D400" s="142"/>
      <c r="E400" s="142"/>
      <c r="F400" s="142"/>
      <c r="G400" s="142"/>
      <c r="H400" s="142"/>
      <c r="I400" s="223"/>
      <c r="J400" s="142"/>
      <c r="K400" s="142"/>
      <c r="L400" s="142"/>
      <c r="P400" s="229"/>
      <c r="Q400" s="229"/>
      <c r="R400" s="229"/>
      <c r="T400" s="230"/>
      <c r="U400" s="231"/>
      <c r="V400" s="230"/>
      <c r="W400" s="231"/>
      <c r="AE400" s="232"/>
      <c r="AM400" s="233"/>
      <c r="AT400" s="234"/>
      <c r="CE400" s="142"/>
      <c r="CF400" s="142"/>
      <c r="CG400" s="142"/>
      <c r="CH400" s="142"/>
      <c r="CI400" s="142"/>
      <c r="CJ400" s="142"/>
      <c r="CK400" s="142"/>
      <c r="CL400" s="142"/>
      <c r="CM400" s="142"/>
    </row>
    <row r="401" spans="3:91" s="228" customFormat="1" ht="19.5" customHeight="1" x14ac:dyDescent="0.15">
      <c r="C401" s="142"/>
      <c r="D401" s="142"/>
      <c r="E401" s="142"/>
      <c r="F401" s="142"/>
      <c r="G401" s="142"/>
      <c r="H401" s="142"/>
      <c r="I401" s="223"/>
      <c r="J401" s="142"/>
      <c r="K401" s="142"/>
      <c r="L401" s="142"/>
      <c r="P401" s="229"/>
      <c r="Q401" s="229"/>
      <c r="R401" s="229"/>
      <c r="T401" s="230"/>
      <c r="U401" s="231"/>
      <c r="V401" s="230"/>
      <c r="W401" s="231"/>
      <c r="AE401" s="232"/>
      <c r="AM401" s="233"/>
      <c r="AT401" s="234"/>
      <c r="CE401" s="142"/>
      <c r="CF401" s="142"/>
      <c r="CG401" s="142"/>
      <c r="CH401" s="142"/>
      <c r="CI401" s="142"/>
      <c r="CJ401" s="142"/>
      <c r="CK401" s="142"/>
      <c r="CL401" s="142"/>
      <c r="CM401" s="142"/>
    </row>
    <row r="402" spans="3:91" s="228" customFormat="1" ht="19.5" customHeight="1" x14ac:dyDescent="0.15">
      <c r="C402" s="142"/>
      <c r="D402" s="142"/>
      <c r="E402" s="142"/>
      <c r="F402" s="142"/>
      <c r="G402" s="142"/>
      <c r="H402" s="142"/>
      <c r="I402" s="223"/>
      <c r="J402" s="142"/>
      <c r="K402" s="142"/>
      <c r="L402" s="142"/>
      <c r="P402" s="229"/>
      <c r="Q402" s="229"/>
      <c r="R402" s="229"/>
      <c r="T402" s="230"/>
      <c r="U402" s="231"/>
      <c r="V402" s="230"/>
      <c r="W402" s="231"/>
      <c r="AE402" s="232"/>
      <c r="AM402" s="233"/>
      <c r="AT402" s="234"/>
      <c r="CE402" s="142"/>
      <c r="CF402" s="142"/>
      <c r="CG402" s="142"/>
      <c r="CH402" s="142"/>
      <c r="CI402" s="142"/>
      <c r="CJ402" s="142"/>
      <c r="CK402" s="142"/>
      <c r="CL402" s="142"/>
      <c r="CM402" s="142"/>
    </row>
    <row r="403" spans="3:91" s="228" customFormat="1" ht="19.5" customHeight="1" x14ac:dyDescent="0.15">
      <c r="C403" s="142"/>
      <c r="D403" s="142"/>
      <c r="E403" s="142"/>
      <c r="F403" s="142"/>
      <c r="G403" s="142"/>
      <c r="H403" s="142"/>
      <c r="I403" s="223"/>
      <c r="J403" s="142"/>
      <c r="K403" s="142"/>
      <c r="L403" s="142"/>
      <c r="P403" s="229"/>
      <c r="Q403" s="229"/>
      <c r="R403" s="229"/>
      <c r="T403" s="230"/>
      <c r="U403" s="231"/>
      <c r="V403" s="230"/>
      <c r="W403" s="231"/>
      <c r="AE403" s="232"/>
      <c r="AM403" s="233"/>
      <c r="AT403" s="234"/>
      <c r="CE403" s="142"/>
      <c r="CF403" s="142"/>
      <c r="CG403" s="142"/>
      <c r="CH403" s="142"/>
      <c r="CI403" s="142"/>
      <c r="CJ403" s="142"/>
      <c r="CK403" s="142"/>
      <c r="CL403" s="142"/>
      <c r="CM403" s="142"/>
    </row>
    <row r="404" spans="3:91" s="228" customFormat="1" ht="19.5" customHeight="1" x14ac:dyDescent="0.15">
      <c r="C404" s="142"/>
      <c r="D404" s="142"/>
      <c r="E404" s="142"/>
      <c r="F404" s="142"/>
      <c r="G404" s="142"/>
      <c r="H404" s="142"/>
      <c r="I404" s="223"/>
      <c r="J404" s="142"/>
      <c r="K404" s="142"/>
      <c r="L404" s="142"/>
      <c r="P404" s="229"/>
      <c r="Q404" s="229"/>
      <c r="R404" s="229"/>
      <c r="T404" s="230"/>
      <c r="U404" s="231"/>
      <c r="V404" s="230"/>
      <c r="W404" s="231"/>
      <c r="AE404" s="232"/>
      <c r="AM404" s="233"/>
      <c r="AT404" s="234"/>
      <c r="CE404" s="142"/>
      <c r="CF404" s="142"/>
      <c r="CG404" s="142"/>
      <c r="CH404" s="142"/>
      <c r="CI404" s="142"/>
      <c r="CJ404" s="142"/>
      <c r="CK404" s="142"/>
      <c r="CL404" s="142"/>
      <c r="CM404" s="142"/>
    </row>
    <row r="405" spans="3:91" s="228" customFormat="1" ht="19.5" customHeight="1" x14ac:dyDescent="0.15">
      <c r="C405" s="142"/>
      <c r="D405" s="142"/>
      <c r="E405" s="142"/>
      <c r="F405" s="142"/>
      <c r="G405" s="142"/>
      <c r="H405" s="142"/>
      <c r="I405" s="223"/>
      <c r="J405" s="142"/>
      <c r="K405" s="142"/>
      <c r="L405" s="142"/>
      <c r="P405" s="229"/>
      <c r="Q405" s="229"/>
      <c r="R405" s="229"/>
      <c r="T405" s="230"/>
      <c r="U405" s="231"/>
      <c r="V405" s="230"/>
      <c r="W405" s="231"/>
      <c r="AE405" s="232"/>
      <c r="AM405" s="233"/>
      <c r="AT405" s="234"/>
      <c r="CE405" s="142"/>
      <c r="CF405" s="142"/>
      <c r="CG405" s="142"/>
      <c r="CH405" s="142"/>
      <c r="CI405" s="142"/>
      <c r="CJ405" s="142"/>
      <c r="CK405" s="142"/>
      <c r="CL405" s="142"/>
      <c r="CM405" s="142"/>
    </row>
    <row r="406" spans="3:91" s="228" customFormat="1" ht="19.5" customHeight="1" x14ac:dyDescent="0.15">
      <c r="C406" s="142"/>
      <c r="D406" s="142"/>
      <c r="E406" s="142"/>
      <c r="F406" s="142"/>
      <c r="G406" s="142"/>
      <c r="H406" s="142"/>
      <c r="I406" s="223"/>
      <c r="J406" s="142"/>
      <c r="K406" s="142"/>
      <c r="L406" s="142"/>
      <c r="P406" s="229"/>
      <c r="Q406" s="229"/>
      <c r="R406" s="229"/>
      <c r="T406" s="230"/>
      <c r="U406" s="231"/>
      <c r="V406" s="230"/>
      <c r="W406" s="231"/>
      <c r="AE406" s="232"/>
      <c r="AM406" s="233"/>
      <c r="AT406" s="234"/>
      <c r="CE406" s="142"/>
      <c r="CF406" s="142"/>
      <c r="CG406" s="142"/>
      <c r="CH406" s="142"/>
      <c r="CI406" s="142"/>
      <c r="CJ406" s="142"/>
      <c r="CK406" s="142"/>
      <c r="CL406" s="142"/>
      <c r="CM406" s="142"/>
    </row>
    <row r="407" spans="3:91" s="228" customFormat="1" ht="19.5" customHeight="1" x14ac:dyDescent="0.15">
      <c r="C407" s="142"/>
      <c r="D407" s="142"/>
      <c r="E407" s="142"/>
      <c r="F407" s="142"/>
      <c r="G407" s="142"/>
      <c r="H407" s="142"/>
      <c r="I407" s="223"/>
      <c r="J407" s="142"/>
      <c r="K407" s="142"/>
      <c r="L407" s="142"/>
      <c r="P407" s="229"/>
      <c r="Q407" s="229"/>
      <c r="R407" s="229"/>
      <c r="T407" s="230"/>
      <c r="U407" s="231"/>
      <c r="V407" s="230"/>
      <c r="W407" s="231"/>
      <c r="AE407" s="232"/>
      <c r="AM407" s="233"/>
      <c r="AT407" s="234"/>
      <c r="CE407" s="142"/>
      <c r="CF407" s="142"/>
      <c r="CG407" s="142"/>
      <c r="CH407" s="142"/>
      <c r="CI407" s="142"/>
      <c r="CJ407" s="142"/>
      <c r="CK407" s="142"/>
      <c r="CL407" s="142"/>
      <c r="CM407" s="142"/>
    </row>
    <row r="408" spans="3:91" s="228" customFormat="1" ht="19.5" customHeight="1" x14ac:dyDescent="0.15">
      <c r="C408" s="142"/>
      <c r="D408" s="142"/>
      <c r="E408" s="142"/>
      <c r="F408" s="142"/>
      <c r="G408" s="142"/>
      <c r="H408" s="142"/>
      <c r="I408" s="223"/>
      <c r="J408" s="142"/>
      <c r="K408" s="142"/>
      <c r="L408" s="142"/>
      <c r="P408" s="229"/>
      <c r="Q408" s="229"/>
      <c r="R408" s="229"/>
      <c r="T408" s="230"/>
      <c r="U408" s="231"/>
      <c r="V408" s="230"/>
      <c r="W408" s="231"/>
      <c r="AE408" s="232"/>
      <c r="AM408" s="233"/>
      <c r="AT408" s="234"/>
      <c r="CE408" s="142"/>
      <c r="CF408" s="142"/>
      <c r="CG408" s="142"/>
      <c r="CH408" s="142"/>
      <c r="CI408" s="142"/>
      <c r="CJ408" s="142"/>
      <c r="CK408" s="142"/>
      <c r="CL408" s="142"/>
      <c r="CM408" s="142"/>
    </row>
    <row r="409" spans="3:91" s="228" customFormat="1" ht="19.5" customHeight="1" x14ac:dyDescent="0.15">
      <c r="C409" s="142"/>
      <c r="D409" s="142"/>
      <c r="E409" s="142"/>
      <c r="F409" s="142"/>
      <c r="G409" s="142"/>
      <c r="H409" s="142"/>
      <c r="I409" s="223"/>
      <c r="J409" s="142"/>
      <c r="K409" s="142"/>
      <c r="L409" s="142"/>
      <c r="P409" s="229"/>
      <c r="Q409" s="229"/>
      <c r="R409" s="229"/>
      <c r="T409" s="230"/>
      <c r="U409" s="231"/>
      <c r="V409" s="230"/>
      <c r="W409" s="231"/>
      <c r="AE409" s="232"/>
      <c r="AM409" s="233"/>
      <c r="AT409" s="234"/>
      <c r="CE409" s="142"/>
      <c r="CF409" s="142"/>
      <c r="CG409" s="142"/>
      <c r="CH409" s="142"/>
      <c r="CI409" s="142"/>
      <c r="CJ409" s="142"/>
      <c r="CK409" s="142"/>
      <c r="CL409" s="142"/>
      <c r="CM409" s="142"/>
    </row>
    <row r="410" spans="3:91" s="228" customFormat="1" ht="19.5" customHeight="1" x14ac:dyDescent="0.15">
      <c r="C410" s="142"/>
      <c r="D410" s="142"/>
      <c r="E410" s="142"/>
      <c r="F410" s="142"/>
      <c r="G410" s="142"/>
      <c r="H410" s="142"/>
      <c r="I410" s="223"/>
      <c r="J410" s="142"/>
      <c r="K410" s="142"/>
      <c r="L410" s="142"/>
      <c r="P410" s="229"/>
      <c r="Q410" s="229"/>
      <c r="R410" s="229"/>
      <c r="T410" s="230"/>
      <c r="U410" s="231"/>
      <c r="V410" s="230"/>
      <c r="W410" s="231"/>
      <c r="AE410" s="232"/>
      <c r="AM410" s="233"/>
      <c r="AT410" s="234"/>
      <c r="CE410" s="142"/>
      <c r="CF410" s="142"/>
      <c r="CG410" s="142"/>
      <c r="CH410" s="142"/>
      <c r="CI410" s="142"/>
      <c r="CJ410" s="142"/>
      <c r="CK410" s="142"/>
      <c r="CL410" s="142"/>
      <c r="CM410" s="142"/>
    </row>
    <row r="411" spans="3:91" s="228" customFormat="1" ht="19.5" customHeight="1" x14ac:dyDescent="0.15">
      <c r="C411" s="142"/>
      <c r="D411" s="142"/>
      <c r="E411" s="142"/>
      <c r="F411" s="142"/>
      <c r="G411" s="142"/>
      <c r="H411" s="142"/>
      <c r="I411" s="223"/>
      <c r="J411" s="142"/>
      <c r="K411" s="142"/>
      <c r="L411" s="142"/>
      <c r="P411" s="229"/>
      <c r="Q411" s="229"/>
      <c r="R411" s="229"/>
      <c r="T411" s="230"/>
      <c r="U411" s="231"/>
      <c r="V411" s="230"/>
      <c r="W411" s="231"/>
      <c r="AE411" s="232"/>
      <c r="AM411" s="233"/>
      <c r="AT411" s="234"/>
      <c r="CE411" s="142"/>
      <c r="CF411" s="142"/>
      <c r="CG411" s="142"/>
      <c r="CH411" s="142"/>
      <c r="CI411" s="142"/>
      <c r="CJ411" s="142"/>
      <c r="CK411" s="142"/>
      <c r="CL411" s="142"/>
      <c r="CM411" s="142"/>
    </row>
    <row r="412" spans="3:91" s="228" customFormat="1" ht="19.5" customHeight="1" x14ac:dyDescent="0.15">
      <c r="C412" s="142"/>
      <c r="D412" s="142"/>
      <c r="E412" s="142"/>
      <c r="F412" s="142"/>
      <c r="G412" s="142"/>
      <c r="H412" s="142"/>
      <c r="I412" s="223"/>
      <c r="J412" s="142"/>
      <c r="K412" s="142"/>
      <c r="L412" s="142"/>
      <c r="P412" s="229"/>
      <c r="Q412" s="229"/>
      <c r="R412" s="229"/>
      <c r="T412" s="230"/>
      <c r="U412" s="231"/>
      <c r="V412" s="230"/>
      <c r="W412" s="231"/>
      <c r="AE412" s="232"/>
      <c r="AM412" s="233"/>
      <c r="AT412" s="234"/>
      <c r="CE412" s="142"/>
      <c r="CF412" s="142"/>
      <c r="CG412" s="142"/>
      <c r="CH412" s="142"/>
      <c r="CI412" s="142"/>
      <c r="CJ412" s="142"/>
      <c r="CK412" s="142"/>
      <c r="CL412" s="142"/>
      <c r="CM412" s="142"/>
    </row>
    <row r="413" spans="3:91" s="228" customFormat="1" ht="19.5" customHeight="1" x14ac:dyDescent="0.15">
      <c r="C413" s="142"/>
      <c r="D413" s="142"/>
      <c r="E413" s="142"/>
      <c r="F413" s="142"/>
      <c r="G413" s="142"/>
      <c r="H413" s="142"/>
      <c r="I413" s="223"/>
      <c r="J413" s="142"/>
      <c r="K413" s="142"/>
      <c r="L413" s="142"/>
      <c r="P413" s="229"/>
      <c r="Q413" s="229"/>
      <c r="R413" s="229"/>
      <c r="T413" s="230"/>
      <c r="U413" s="231"/>
      <c r="V413" s="230"/>
      <c r="W413" s="231"/>
      <c r="AE413" s="232"/>
      <c r="AM413" s="233"/>
      <c r="AT413" s="234"/>
      <c r="CE413" s="142"/>
      <c r="CF413" s="142"/>
      <c r="CG413" s="142"/>
      <c r="CH413" s="142"/>
      <c r="CI413" s="142"/>
      <c r="CJ413" s="142"/>
      <c r="CK413" s="142"/>
      <c r="CL413" s="142"/>
      <c r="CM413" s="142"/>
    </row>
    <row r="414" spans="3:91" s="228" customFormat="1" ht="19.5" customHeight="1" x14ac:dyDescent="0.15">
      <c r="C414" s="142"/>
      <c r="D414" s="142"/>
      <c r="E414" s="142"/>
      <c r="F414" s="142"/>
      <c r="G414" s="142"/>
      <c r="H414" s="142"/>
      <c r="I414" s="223"/>
      <c r="J414" s="142"/>
      <c r="K414" s="142"/>
      <c r="L414" s="142"/>
      <c r="P414" s="229"/>
      <c r="Q414" s="229"/>
      <c r="R414" s="229"/>
      <c r="T414" s="230"/>
      <c r="U414" s="231"/>
      <c r="V414" s="230"/>
      <c r="W414" s="231"/>
      <c r="AE414" s="232"/>
      <c r="AM414" s="233"/>
      <c r="AT414" s="234"/>
      <c r="CE414" s="142"/>
      <c r="CF414" s="142"/>
      <c r="CG414" s="142"/>
      <c r="CH414" s="142"/>
      <c r="CI414" s="142"/>
      <c r="CJ414" s="142"/>
      <c r="CK414" s="142"/>
      <c r="CL414" s="142"/>
      <c r="CM414" s="142"/>
    </row>
    <row r="415" spans="3:91" s="228" customFormat="1" ht="19.5" customHeight="1" x14ac:dyDescent="0.15">
      <c r="C415" s="142"/>
      <c r="D415" s="142"/>
      <c r="E415" s="142"/>
      <c r="F415" s="142"/>
      <c r="G415" s="142"/>
      <c r="H415" s="142"/>
      <c r="I415" s="223"/>
      <c r="J415" s="142"/>
      <c r="K415" s="142"/>
      <c r="L415" s="142"/>
      <c r="P415" s="229"/>
      <c r="Q415" s="229"/>
      <c r="R415" s="229"/>
      <c r="T415" s="230"/>
      <c r="U415" s="231"/>
      <c r="V415" s="230"/>
      <c r="W415" s="231"/>
      <c r="AE415" s="232"/>
      <c r="AM415" s="233"/>
      <c r="AT415" s="234"/>
      <c r="CE415" s="142"/>
      <c r="CF415" s="142"/>
      <c r="CG415" s="142"/>
      <c r="CH415" s="142"/>
      <c r="CI415" s="142"/>
      <c r="CJ415" s="142"/>
      <c r="CK415" s="142"/>
      <c r="CL415" s="142"/>
      <c r="CM415" s="142"/>
    </row>
    <row r="416" spans="3:91" s="228" customFormat="1" ht="19.5" customHeight="1" x14ac:dyDescent="0.15">
      <c r="C416" s="142"/>
      <c r="D416" s="142"/>
      <c r="E416" s="142"/>
      <c r="F416" s="142"/>
      <c r="G416" s="142"/>
      <c r="H416" s="142"/>
      <c r="I416" s="223"/>
      <c r="J416" s="142"/>
      <c r="K416" s="142"/>
      <c r="L416" s="142"/>
      <c r="P416" s="229"/>
      <c r="Q416" s="229"/>
      <c r="R416" s="229"/>
      <c r="T416" s="230"/>
      <c r="U416" s="231"/>
      <c r="V416" s="230"/>
      <c r="W416" s="231"/>
      <c r="AE416" s="232"/>
      <c r="AM416" s="233"/>
      <c r="AT416" s="234"/>
      <c r="CE416" s="142"/>
      <c r="CF416" s="142"/>
      <c r="CG416" s="142"/>
      <c r="CH416" s="142"/>
      <c r="CI416" s="142"/>
      <c r="CJ416" s="142"/>
      <c r="CK416" s="142"/>
      <c r="CL416" s="142"/>
      <c r="CM416" s="142"/>
    </row>
    <row r="417" spans="3:91" s="228" customFormat="1" ht="19.5" customHeight="1" x14ac:dyDescent="0.15">
      <c r="C417" s="142"/>
      <c r="D417" s="142"/>
      <c r="E417" s="142"/>
      <c r="F417" s="142"/>
      <c r="G417" s="142"/>
      <c r="H417" s="142"/>
      <c r="I417" s="223"/>
      <c r="J417" s="142"/>
      <c r="K417" s="142"/>
      <c r="L417" s="142"/>
      <c r="P417" s="229"/>
      <c r="Q417" s="229"/>
      <c r="R417" s="229"/>
      <c r="T417" s="230"/>
      <c r="U417" s="231"/>
      <c r="V417" s="230"/>
      <c r="W417" s="231"/>
      <c r="AE417" s="232"/>
      <c r="AM417" s="233"/>
      <c r="AT417" s="234"/>
      <c r="CE417" s="142"/>
      <c r="CF417" s="142"/>
      <c r="CG417" s="142"/>
      <c r="CH417" s="142"/>
      <c r="CI417" s="142"/>
      <c r="CJ417" s="142"/>
      <c r="CK417" s="142"/>
      <c r="CL417" s="142"/>
      <c r="CM417" s="142"/>
    </row>
    <row r="418" spans="3:91" s="228" customFormat="1" ht="19.5" customHeight="1" x14ac:dyDescent="0.15">
      <c r="C418" s="142"/>
      <c r="D418" s="142"/>
      <c r="E418" s="142"/>
      <c r="F418" s="142"/>
      <c r="G418" s="142"/>
      <c r="H418" s="142"/>
      <c r="I418" s="223"/>
      <c r="J418" s="142"/>
      <c r="K418" s="142"/>
      <c r="L418" s="142"/>
      <c r="P418" s="229"/>
      <c r="Q418" s="229"/>
      <c r="R418" s="229"/>
      <c r="T418" s="230"/>
      <c r="U418" s="231"/>
      <c r="V418" s="230"/>
      <c r="W418" s="231"/>
      <c r="AE418" s="232"/>
      <c r="AM418" s="233"/>
      <c r="AT418" s="234"/>
      <c r="CE418" s="142"/>
      <c r="CF418" s="142"/>
      <c r="CG418" s="142"/>
      <c r="CH418" s="142"/>
      <c r="CI418" s="142"/>
      <c r="CJ418" s="142"/>
      <c r="CK418" s="142"/>
      <c r="CL418" s="142"/>
      <c r="CM418" s="142"/>
    </row>
    <row r="419" spans="3:91" s="228" customFormat="1" ht="19.5" customHeight="1" x14ac:dyDescent="0.15">
      <c r="C419" s="142"/>
      <c r="D419" s="142"/>
      <c r="E419" s="142"/>
      <c r="F419" s="142"/>
      <c r="G419" s="142"/>
      <c r="H419" s="142"/>
      <c r="I419" s="223"/>
      <c r="J419" s="142"/>
      <c r="K419" s="142"/>
      <c r="L419" s="142"/>
      <c r="P419" s="229"/>
      <c r="Q419" s="229"/>
      <c r="R419" s="229"/>
      <c r="T419" s="230"/>
      <c r="U419" s="231"/>
      <c r="V419" s="230"/>
      <c r="W419" s="231"/>
      <c r="AE419" s="232"/>
      <c r="AM419" s="233"/>
      <c r="AT419" s="234"/>
      <c r="CE419" s="142"/>
      <c r="CF419" s="142"/>
      <c r="CG419" s="142"/>
      <c r="CH419" s="142"/>
      <c r="CI419" s="142"/>
      <c r="CJ419" s="142"/>
      <c r="CK419" s="142"/>
      <c r="CL419" s="142"/>
      <c r="CM419" s="142"/>
    </row>
    <row r="420" spans="3:91" s="228" customFormat="1" ht="19.5" customHeight="1" x14ac:dyDescent="0.15">
      <c r="C420" s="142"/>
      <c r="D420" s="142"/>
      <c r="E420" s="142"/>
      <c r="F420" s="142"/>
      <c r="G420" s="142"/>
      <c r="H420" s="142"/>
      <c r="I420" s="223"/>
      <c r="J420" s="142"/>
      <c r="K420" s="142"/>
      <c r="L420" s="142"/>
      <c r="P420" s="229"/>
      <c r="Q420" s="229"/>
      <c r="R420" s="229"/>
      <c r="T420" s="230"/>
      <c r="U420" s="231"/>
      <c r="V420" s="230"/>
      <c r="W420" s="231"/>
      <c r="AE420" s="232"/>
      <c r="AM420" s="233"/>
      <c r="AT420" s="234"/>
      <c r="CE420" s="142"/>
      <c r="CF420" s="142"/>
      <c r="CG420" s="142"/>
      <c r="CH420" s="142"/>
      <c r="CI420" s="142"/>
      <c r="CJ420" s="142"/>
      <c r="CK420" s="142"/>
      <c r="CL420" s="142"/>
      <c r="CM420" s="142"/>
    </row>
    <row r="421" spans="3:91" s="228" customFormat="1" ht="19.5" customHeight="1" x14ac:dyDescent="0.15">
      <c r="C421" s="142"/>
      <c r="D421" s="142"/>
      <c r="E421" s="142"/>
      <c r="F421" s="142"/>
      <c r="G421" s="142"/>
      <c r="H421" s="142"/>
      <c r="I421" s="223"/>
      <c r="J421" s="142"/>
      <c r="K421" s="142"/>
      <c r="L421" s="142"/>
      <c r="P421" s="229"/>
      <c r="Q421" s="229"/>
      <c r="R421" s="229"/>
      <c r="T421" s="230"/>
      <c r="U421" s="231"/>
      <c r="V421" s="230"/>
      <c r="W421" s="231"/>
      <c r="AE421" s="232"/>
      <c r="AM421" s="233"/>
      <c r="AT421" s="234"/>
      <c r="CE421" s="142"/>
      <c r="CF421" s="142"/>
      <c r="CG421" s="142"/>
      <c r="CH421" s="142"/>
      <c r="CI421" s="142"/>
      <c r="CJ421" s="142"/>
      <c r="CK421" s="142"/>
      <c r="CL421" s="142"/>
      <c r="CM421" s="142"/>
    </row>
    <row r="422" spans="3:91" s="228" customFormat="1" ht="19.5" customHeight="1" x14ac:dyDescent="0.15">
      <c r="C422" s="142"/>
      <c r="D422" s="142"/>
      <c r="E422" s="142"/>
      <c r="F422" s="142"/>
      <c r="G422" s="142"/>
      <c r="H422" s="142"/>
      <c r="I422" s="223"/>
      <c r="J422" s="142"/>
      <c r="K422" s="142"/>
      <c r="L422" s="142"/>
      <c r="P422" s="229"/>
      <c r="Q422" s="229"/>
      <c r="R422" s="229"/>
      <c r="T422" s="230"/>
      <c r="U422" s="231"/>
      <c r="V422" s="230"/>
      <c r="W422" s="231"/>
      <c r="AE422" s="232"/>
      <c r="AM422" s="233"/>
      <c r="AT422" s="234"/>
      <c r="CE422" s="142"/>
      <c r="CF422" s="142"/>
      <c r="CG422" s="142"/>
      <c r="CH422" s="142"/>
      <c r="CI422" s="142"/>
      <c r="CJ422" s="142"/>
      <c r="CK422" s="142"/>
      <c r="CL422" s="142"/>
      <c r="CM422" s="142"/>
    </row>
    <row r="423" spans="3:91" s="228" customFormat="1" ht="19.5" customHeight="1" x14ac:dyDescent="0.15">
      <c r="C423" s="142"/>
      <c r="D423" s="142"/>
      <c r="E423" s="142"/>
      <c r="F423" s="142"/>
      <c r="G423" s="142"/>
      <c r="H423" s="142"/>
      <c r="I423" s="223"/>
      <c r="J423" s="142"/>
      <c r="K423" s="142"/>
      <c r="L423" s="142"/>
      <c r="P423" s="229"/>
      <c r="Q423" s="229"/>
      <c r="R423" s="229"/>
      <c r="T423" s="230"/>
      <c r="U423" s="231"/>
      <c r="V423" s="230"/>
      <c r="W423" s="231"/>
      <c r="AE423" s="232"/>
      <c r="AM423" s="233"/>
      <c r="AT423" s="234"/>
      <c r="CE423" s="142"/>
      <c r="CF423" s="142"/>
      <c r="CG423" s="142"/>
      <c r="CH423" s="142"/>
      <c r="CI423" s="142"/>
      <c r="CJ423" s="142"/>
      <c r="CK423" s="142"/>
      <c r="CL423" s="142"/>
      <c r="CM423" s="142"/>
    </row>
    <row r="424" spans="3:91" s="228" customFormat="1" ht="19.5" customHeight="1" x14ac:dyDescent="0.15">
      <c r="C424" s="142"/>
      <c r="D424" s="142"/>
      <c r="E424" s="142"/>
      <c r="F424" s="142"/>
      <c r="G424" s="142"/>
      <c r="H424" s="142"/>
      <c r="I424" s="223"/>
      <c r="J424" s="142"/>
      <c r="K424" s="142"/>
      <c r="L424" s="142"/>
      <c r="P424" s="229"/>
      <c r="Q424" s="229"/>
      <c r="R424" s="229"/>
      <c r="T424" s="230"/>
      <c r="U424" s="231"/>
      <c r="V424" s="230"/>
      <c r="W424" s="231"/>
      <c r="AE424" s="232"/>
      <c r="AM424" s="233"/>
      <c r="AT424" s="234"/>
      <c r="CE424" s="142"/>
      <c r="CF424" s="142"/>
      <c r="CG424" s="142"/>
      <c r="CH424" s="142"/>
      <c r="CI424" s="142"/>
      <c r="CJ424" s="142"/>
      <c r="CK424" s="142"/>
      <c r="CL424" s="142"/>
      <c r="CM424" s="142"/>
    </row>
    <row r="425" spans="3:91" s="228" customFormat="1" ht="19.5" customHeight="1" x14ac:dyDescent="0.15">
      <c r="C425" s="142"/>
      <c r="D425" s="142"/>
      <c r="E425" s="142"/>
      <c r="F425" s="142"/>
      <c r="G425" s="142"/>
      <c r="H425" s="142"/>
      <c r="I425" s="223"/>
      <c r="J425" s="142"/>
      <c r="K425" s="142"/>
      <c r="L425" s="142"/>
      <c r="P425" s="229"/>
      <c r="Q425" s="229"/>
      <c r="R425" s="229"/>
      <c r="T425" s="230"/>
      <c r="U425" s="231"/>
      <c r="V425" s="230"/>
      <c r="W425" s="231"/>
      <c r="AE425" s="232"/>
      <c r="AM425" s="233"/>
      <c r="AT425" s="234"/>
      <c r="CE425" s="142"/>
      <c r="CF425" s="142"/>
      <c r="CG425" s="142"/>
      <c r="CH425" s="142"/>
      <c r="CI425" s="142"/>
      <c r="CJ425" s="142"/>
      <c r="CK425" s="142"/>
      <c r="CL425" s="142"/>
      <c r="CM425" s="142"/>
    </row>
    <row r="426" spans="3:91" s="228" customFormat="1" ht="19.5" customHeight="1" x14ac:dyDescent="0.15">
      <c r="C426" s="142"/>
      <c r="D426" s="142"/>
      <c r="E426" s="142"/>
      <c r="F426" s="142"/>
      <c r="G426" s="142"/>
      <c r="H426" s="142"/>
      <c r="I426" s="223"/>
      <c r="J426" s="142"/>
      <c r="K426" s="142"/>
      <c r="L426" s="142"/>
      <c r="P426" s="229"/>
      <c r="Q426" s="229"/>
      <c r="R426" s="229"/>
      <c r="T426" s="230"/>
      <c r="U426" s="231"/>
      <c r="V426" s="230"/>
      <c r="W426" s="231"/>
      <c r="AE426" s="232"/>
      <c r="AM426" s="233"/>
      <c r="AT426" s="234"/>
      <c r="CE426" s="142"/>
      <c r="CF426" s="142"/>
      <c r="CG426" s="142"/>
      <c r="CH426" s="142"/>
      <c r="CI426" s="142"/>
      <c r="CJ426" s="142"/>
      <c r="CK426" s="142"/>
      <c r="CL426" s="142"/>
      <c r="CM426" s="142"/>
    </row>
    <row r="427" spans="3:91" s="228" customFormat="1" ht="19.5" customHeight="1" x14ac:dyDescent="0.15">
      <c r="C427" s="142"/>
      <c r="D427" s="142"/>
      <c r="E427" s="142"/>
      <c r="F427" s="142"/>
      <c r="G427" s="142"/>
      <c r="H427" s="142"/>
      <c r="I427" s="223"/>
      <c r="J427" s="142"/>
      <c r="K427" s="142"/>
      <c r="L427" s="142"/>
      <c r="P427" s="229"/>
      <c r="Q427" s="229"/>
      <c r="R427" s="229"/>
      <c r="T427" s="230"/>
      <c r="U427" s="231"/>
      <c r="V427" s="230"/>
      <c r="W427" s="231"/>
      <c r="AE427" s="232"/>
      <c r="AM427" s="233"/>
      <c r="AT427" s="234"/>
      <c r="CE427" s="142"/>
      <c r="CF427" s="142"/>
      <c r="CG427" s="142"/>
      <c r="CH427" s="142"/>
      <c r="CI427" s="142"/>
      <c r="CJ427" s="142"/>
      <c r="CK427" s="142"/>
      <c r="CL427" s="142"/>
      <c r="CM427" s="142"/>
    </row>
    <row r="428" spans="3:91" s="228" customFormat="1" ht="19.5" customHeight="1" x14ac:dyDescent="0.15">
      <c r="C428" s="142"/>
      <c r="D428" s="142"/>
      <c r="E428" s="142"/>
      <c r="F428" s="142"/>
      <c r="G428" s="142"/>
      <c r="H428" s="142"/>
      <c r="I428" s="223"/>
      <c r="J428" s="142"/>
      <c r="K428" s="142"/>
      <c r="L428" s="142"/>
      <c r="P428" s="229"/>
      <c r="Q428" s="229"/>
      <c r="R428" s="229"/>
      <c r="T428" s="230"/>
      <c r="U428" s="231"/>
      <c r="V428" s="230"/>
      <c r="W428" s="231"/>
      <c r="AE428" s="232"/>
      <c r="AM428" s="233"/>
      <c r="AT428" s="234"/>
      <c r="CE428" s="142"/>
      <c r="CF428" s="142"/>
      <c r="CG428" s="142"/>
      <c r="CH428" s="142"/>
      <c r="CI428" s="142"/>
      <c r="CJ428" s="142"/>
      <c r="CK428" s="142"/>
      <c r="CL428" s="142"/>
      <c r="CM428" s="142"/>
    </row>
    <row r="429" spans="3:91" s="228" customFormat="1" ht="19.5" customHeight="1" x14ac:dyDescent="0.15">
      <c r="C429" s="142"/>
      <c r="D429" s="142"/>
      <c r="E429" s="142"/>
      <c r="F429" s="142"/>
      <c r="G429" s="142"/>
      <c r="H429" s="142"/>
      <c r="I429" s="223"/>
      <c r="J429" s="142"/>
      <c r="K429" s="142"/>
      <c r="L429" s="142"/>
      <c r="P429" s="229"/>
      <c r="Q429" s="229"/>
      <c r="R429" s="229"/>
      <c r="T429" s="230"/>
      <c r="U429" s="231"/>
      <c r="V429" s="230"/>
      <c r="W429" s="231"/>
      <c r="AE429" s="232"/>
      <c r="AM429" s="233"/>
      <c r="AT429" s="234"/>
      <c r="CE429" s="142"/>
      <c r="CF429" s="142"/>
      <c r="CG429" s="142"/>
      <c r="CH429" s="142"/>
      <c r="CI429" s="142"/>
      <c r="CJ429" s="142"/>
      <c r="CK429" s="142"/>
      <c r="CL429" s="142"/>
      <c r="CM429" s="142"/>
    </row>
    <row r="430" spans="3:91" s="228" customFormat="1" ht="19.5" customHeight="1" x14ac:dyDescent="0.15">
      <c r="C430" s="142"/>
      <c r="D430" s="142"/>
      <c r="E430" s="142"/>
      <c r="F430" s="142"/>
      <c r="G430" s="142"/>
      <c r="H430" s="142"/>
      <c r="I430" s="223"/>
      <c r="J430" s="142"/>
      <c r="K430" s="142"/>
      <c r="L430" s="142"/>
      <c r="P430" s="229"/>
      <c r="Q430" s="229"/>
      <c r="R430" s="229"/>
      <c r="T430" s="230"/>
      <c r="U430" s="231"/>
      <c r="V430" s="230"/>
      <c r="W430" s="231"/>
      <c r="AE430" s="232"/>
      <c r="AM430" s="233"/>
      <c r="AT430" s="234"/>
      <c r="CE430" s="142"/>
      <c r="CF430" s="142"/>
      <c r="CG430" s="142"/>
      <c r="CH430" s="142"/>
      <c r="CI430" s="142"/>
      <c r="CJ430" s="142"/>
      <c r="CK430" s="142"/>
      <c r="CL430" s="142"/>
      <c r="CM430" s="142"/>
    </row>
    <row r="431" spans="3:91" s="228" customFormat="1" ht="19.5" customHeight="1" x14ac:dyDescent="0.15">
      <c r="C431" s="142"/>
      <c r="D431" s="142"/>
      <c r="E431" s="142"/>
      <c r="F431" s="142"/>
      <c r="G431" s="142"/>
      <c r="H431" s="142"/>
      <c r="I431" s="223"/>
      <c r="J431" s="142"/>
      <c r="K431" s="142"/>
      <c r="L431" s="142"/>
      <c r="P431" s="229"/>
      <c r="Q431" s="229"/>
      <c r="R431" s="229"/>
      <c r="T431" s="230"/>
      <c r="U431" s="231"/>
      <c r="V431" s="230"/>
      <c r="W431" s="231"/>
      <c r="AE431" s="232"/>
      <c r="AM431" s="233"/>
      <c r="AT431" s="234"/>
      <c r="CE431" s="142"/>
      <c r="CF431" s="142"/>
      <c r="CG431" s="142"/>
      <c r="CH431" s="142"/>
      <c r="CI431" s="142"/>
      <c r="CJ431" s="142"/>
      <c r="CK431" s="142"/>
      <c r="CL431" s="142"/>
      <c r="CM431" s="142"/>
    </row>
    <row r="432" spans="3:91" s="228" customFormat="1" ht="19.5" customHeight="1" x14ac:dyDescent="0.15">
      <c r="C432" s="142"/>
      <c r="D432" s="142"/>
      <c r="E432" s="142"/>
      <c r="F432" s="142"/>
      <c r="G432" s="142"/>
      <c r="H432" s="142"/>
      <c r="I432" s="223"/>
      <c r="J432" s="142"/>
      <c r="K432" s="142"/>
      <c r="L432" s="142"/>
      <c r="P432" s="229"/>
      <c r="Q432" s="229"/>
      <c r="R432" s="229"/>
      <c r="T432" s="230"/>
      <c r="U432" s="231"/>
      <c r="V432" s="230"/>
      <c r="W432" s="231"/>
      <c r="AE432" s="232"/>
      <c r="AM432" s="233"/>
      <c r="AT432" s="234"/>
      <c r="CE432" s="142"/>
      <c r="CF432" s="142"/>
      <c r="CG432" s="142"/>
      <c r="CH432" s="142"/>
      <c r="CI432" s="142"/>
      <c r="CJ432" s="142"/>
      <c r="CK432" s="142"/>
      <c r="CL432" s="142"/>
      <c r="CM432" s="142"/>
    </row>
    <row r="433" spans="3:91" s="228" customFormat="1" ht="19.5" customHeight="1" x14ac:dyDescent="0.15">
      <c r="C433" s="142"/>
      <c r="D433" s="142"/>
      <c r="E433" s="142"/>
      <c r="F433" s="142"/>
      <c r="G433" s="142"/>
      <c r="H433" s="142"/>
      <c r="I433" s="223"/>
      <c r="J433" s="142"/>
      <c r="K433" s="142"/>
      <c r="L433" s="142"/>
      <c r="P433" s="229"/>
      <c r="Q433" s="229"/>
      <c r="R433" s="229"/>
      <c r="T433" s="230"/>
      <c r="U433" s="231"/>
      <c r="V433" s="230"/>
      <c r="W433" s="231"/>
      <c r="AE433" s="232"/>
      <c r="AM433" s="233"/>
      <c r="AT433" s="234"/>
      <c r="CE433" s="142"/>
      <c r="CF433" s="142"/>
      <c r="CG433" s="142"/>
      <c r="CH433" s="142"/>
      <c r="CI433" s="142"/>
      <c r="CJ433" s="142"/>
      <c r="CK433" s="142"/>
      <c r="CL433" s="142"/>
      <c r="CM433" s="142"/>
    </row>
    <row r="434" spans="3:91" s="228" customFormat="1" ht="19.5" customHeight="1" x14ac:dyDescent="0.15">
      <c r="C434" s="142"/>
      <c r="D434" s="142"/>
      <c r="E434" s="142"/>
      <c r="F434" s="142"/>
      <c r="G434" s="142"/>
      <c r="H434" s="142"/>
      <c r="I434" s="223"/>
      <c r="J434" s="142"/>
      <c r="K434" s="142"/>
      <c r="L434" s="142"/>
      <c r="P434" s="229"/>
      <c r="Q434" s="229"/>
      <c r="R434" s="229"/>
      <c r="T434" s="230"/>
      <c r="U434" s="231"/>
      <c r="V434" s="230"/>
      <c r="W434" s="231"/>
      <c r="AE434" s="232"/>
      <c r="AM434" s="233"/>
      <c r="AT434" s="234"/>
      <c r="CE434" s="142"/>
      <c r="CF434" s="142"/>
      <c r="CG434" s="142"/>
      <c r="CH434" s="142"/>
      <c r="CI434" s="142"/>
      <c r="CJ434" s="142"/>
      <c r="CK434" s="142"/>
      <c r="CL434" s="142"/>
      <c r="CM434" s="142"/>
    </row>
    <row r="435" spans="3:91" s="228" customFormat="1" ht="19.5" customHeight="1" x14ac:dyDescent="0.15">
      <c r="C435" s="142"/>
      <c r="D435" s="142"/>
      <c r="E435" s="142"/>
      <c r="F435" s="142"/>
      <c r="G435" s="142"/>
      <c r="H435" s="142"/>
      <c r="I435" s="223"/>
      <c r="J435" s="142"/>
      <c r="K435" s="142"/>
      <c r="L435" s="142"/>
      <c r="P435" s="229"/>
      <c r="Q435" s="229"/>
      <c r="R435" s="229"/>
      <c r="T435" s="230"/>
      <c r="U435" s="231"/>
      <c r="V435" s="230"/>
      <c r="W435" s="231"/>
      <c r="AE435" s="232"/>
      <c r="AM435" s="233"/>
      <c r="AT435" s="234"/>
      <c r="CE435" s="142"/>
      <c r="CF435" s="142"/>
      <c r="CG435" s="142"/>
      <c r="CH435" s="142"/>
      <c r="CI435" s="142"/>
      <c r="CJ435" s="142"/>
      <c r="CK435" s="142"/>
      <c r="CL435" s="142"/>
      <c r="CM435" s="142"/>
    </row>
    <row r="436" spans="3:91" s="228" customFormat="1" ht="19.5" customHeight="1" x14ac:dyDescent="0.15">
      <c r="C436" s="142"/>
      <c r="D436" s="142"/>
      <c r="E436" s="142"/>
      <c r="F436" s="142"/>
      <c r="G436" s="142"/>
      <c r="H436" s="142"/>
      <c r="I436" s="223"/>
      <c r="J436" s="142"/>
      <c r="K436" s="142"/>
      <c r="L436" s="142"/>
      <c r="P436" s="229"/>
      <c r="Q436" s="229"/>
      <c r="R436" s="229"/>
      <c r="T436" s="230"/>
      <c r="U436" s="231"/>
      <c r="V436" s="230"/>
      <c r="W436" s="231"/>
      <c r="AE436" s="232"/>
      <c r="AM436" s="233"/>
      <c r="AT436" s="234"/>
      <c r="CE436" s="142"/>
      <c r="CF436" s="142"/>
      <c r="CG436" s="142"/>
      <c r="CH436" s="142"/>
      <c r="CI436" s="142"/>
      <c r="CJ436" s="142"/>
      <c r="CK436" s="142"/>
      <c r="CL436" s="142"/>
      <c r="CM436" s="142"/>
    </row>
    <row r="437" spans="3:91" s="228" customFormat="1" ht="19.5" customHeight="1" x14ac:dyDescent="0.15">
      <c r="C437" s="142"/>
      <c r="D437" s="142"/>
      <c r="E437" s="142"/>
      <c r="F437" s="142"/>
      <c r="G437" s="142"/>
      <c r="H437" s="142"/>
      <c r="I437" s="223"/>
      <c r="J437" s="142"/>
      <c r="K437" s="142"/>
      <c r="L437" s="142"/>
      <c r="P437" s="229"/>
      <c r="Q437" s="229"/>
      <c r="R437" s="229"/>
      <c r="T437" s="230"/>
      <c r="U437" s="231"/>
      <c r="V437" s="230"/>
      <c r="W437" s="231"/>
      <c r="AE437" s="232"/>
      <c r="AM437" s="233"/>
      <c r="AT437" s="234"/>
      <c r="CE437" s="142"/>
      <c r="CF437" s="142"/>
      <c r="CG437" s="142"/>
      <c r="CH437" s="142"/>
      <c r="CI437" s="142"/>
      <c r="CJ437" s="142"/>
      <c r="CK437" s="142"/>
      <c r="CL437" s="142"/>
      <c r="CM437" s="142"/>
    </row>
    <row r="438" spans="3:91" s="228" customFormat="1" ht="19.5" customHeight="1" x14ac:dyDescent="0.15">
      <c r="C438" s="142"/>
      <c r="D438" s="142"/>
      <c r="E438" s="142"/>
      <c r="F438" s="142"/>
      <c r="G438" s="142"/>
      <c r="H438" s="142"/>
      <c r="I438" s="223"/>
      <c r="J438" s="142"/>
      <c r="K438" s="142"/>
      <c r="L438" s="142"/>
      <c r="P438" s="229"/>
      <c r="Q438" s="229"/>
      <c r="R438" s="229"/>
      <c r="T438" s="230"/>
      <c r="U438" s="231"/>
      <c r="V438" s="230"/>
      <c r="W438" s="231"/>
      <c r="AE438" s="232"/>
      <c r="AM438" s="233"/>
      <c r="AT438" s="234"/>
      <c r="CE438" s="142"/>
      <c r="CF438" s="142"/>
      <c r="CG438" s="142"/>
      <c r="CH438" s="142"/>
      <c r="CI438" s="142"/>
      <c r="CJ438" s="142"/>
      <c r="CK438" s="142"/>
      <c r="CL438" s="142"/>
      <c r="CM438" s="142"/>
    </row>
    <row r="439" spans="3:91" s="228" customFormat="1" ht="19.5" customHeight="1" x14ac:dyDescent="0.15">
      <c r="C439" s="142"/>
      <c r="D439" s="142"/>
      <c r="E439" s="142"/>
      <c r="F439" s="142"/>
      <c r="G439" s="142"/>
      <c r="H439" s="142"/>
      <c r="I439" s="223"/>
      <c r="J439" s="142"/>
      <c r="K439" s="142"/>
      <c r="L439" s="142"/>
      <c r="P439" s="229"/>
      <c r="Q439" s="229"/>
      <c r="R439" s="229"/>
      <c r="T439" s="230"/>
      <c r="U439" s="231"/>
      <c r="V439" s="230"/>
      <c r="W439" s="231"/>
      <c r="AE439" s="232"/>
      <c r="AM439" s="233"/>
      <c r="AT439" s="234"/>
      <c r="CE439" s="142"/>
      <c r="CF439" s="142"/>
      <c r="CG439" s="142"/>
      <c r="CH439" s="142"/>
      <c r="CI439" s="142"/>
      <c r="CJ439" s="142"/>
      <c r="CK439" s="142"/>
      <c r="CL439" s="142"/>
      <c r="CM439" s="142"/>
    </row>
    <row r="440" spans="3:91" ht="19.5" customHeight="1" x14ac:dyDescent="0.15">
      <c r="G440" s="142"/>
      <c r="J440" s="142"/>
      <c r="L440" s="142"/>
      <c r="M440" s="142"/>
      <c r="N440" s="142"/>
      <c r="O440" s="142"/>
      <c r="P440" s="224"/>
      <c r="Q440" s="224"/>
      <c r="R440" s="224"/>
      <c r="Z440" s="142"/>
      <c r="AA440" s="142"/>
      <c r="AB440" s="142"/>
      <c r="AC440" s="142"/>
      <c r="AD440" s="142"/>
    </row>
    <row r="441" spans="3:91" ht="19.5" customHeight="1" x14ac:dyDescent="0.15">
      <c r="G441" s="142"/>
      <c r="J441" s="142"/>
      <c r="L441" s="142"/>
      <c r="M441" s="142"/>
      <c r="N441" s="142"/>
      <c r="O441" s="142"/>
      <c r="P441" s="224"/>
      <c r="Q441" s="224"/>
      <c r="R441" s="224"/>
      <c r="Z441" s="142"/>
      <c r="AA441" s="142"/>
      <c r="AB441" s="142"/>
      <c r="AC441" s="142"/>
      <c r="AD441" s="142"/>
    </row>
    <row r="442" spans="3:91" ht="19.5" customHeight="1" x14ac:dyDescent="0.15">
      <c r="G442" s="142"/>
      <c r="J442" s="142"/>
      <c r="L442" s="142"/>
      <c r="M442" s="142"/>
      <c r="N442" s="142"/>
      <c r="O442" s="142"/>
      <c r="P442" s="224"/>
      <c r="Q442" s="224"/>
      <c r="R442" s="224"/>
      <c r="Z442" s="142"/>
      <c r="AA442" s="142"/>
      <c r="AB442" s="142"/>
      <c r="AC442" s="142"/>
      <c r="AD442" s="142"/>
    </row>
    <row r="443" spans="3:91" ht="19.5" customHeight="1" x14ac:dyDescent="0.15">
      <c r="G443" s="142"/>
      <c r="J443" s="142"/>
      <c r="L443" s="142"/>
      <c r="M443" s="142"/>
      <c r="N443" s="142"/>
      <c r="O443" s="142"/>
      <c r="P443" s="224"/>
      <c r="Q443" s="224"/>
      <c r="R443" s="224"/>
      <c r="Z443" s="142"/>
      <c r="AA443" s="142"/>
      <c r="AB443" s="142"/>
      <c r="AC443" s="142"/>
      <c r="AD443" s="142"/>
    </row>
    <row r="444" spans="3:91" ht="19.5" customHeight="1" x14ac:dyDescent="0.15">
      <c r="G444" s="142"/>
      <c r="J444" s="142"/>
      <c r="L444" s="142"/>
      <c r="M444" s="142"/>
      <c r="N444" s="142"/>
      <c r="O444" s="142"/>
      <c r="P444" s="224"/>
      <c r="Q444" s="224"/>
      <c r="R444" s="224"/>
      <c r="Z444" s="142"/>
      <c r="AA444" s="142"/>
      <c r="AB444" s="142"/>
      <c r="AC444" s="142"/>
      <c r="AD444" s="142"/>
    </row>
    <row r="445" spans="3:91" ht="19.5" customHeight="1" x14ac:dyDescent="0.15">
      <c r="G445" s="142"/>
      <c r="J445" s="142"/>
      <c r="L445" s="142"/>
      <c r="M445" s="142"/>
      <c r="N445" s="142"/>
      <c r="O445" s="142"/>
      <c r="P445" s="224"/>
      <c r="Q445" s="224"/>
      <c r="R445" s="224"/>
      <c r="Z445" s="142"/>
      <c r="AA445" s="142"/>
      <c r="AB445" s="142"/>
      <c r="AC445" s="142"/>
      <c r="AD445" s="142"/>
    </row>
    <row r="446" spans="3:91" ht="19.5" customHeight="1" x14ac:dyDescent="0.15">
      <c r="G446" s="142"/>
      <c r="J446" s="142"/>
      <c r="L446" s="142"/>
      <c r="M446" s="142"/>
      <c r="N446" s="142"/>
      <c r="O446" s="142"/>
      <c r="P446" s="224"/>
      <c r="Q446" s="224"/>
      <c r="R446" s="224"/>
      <c r="Z446" s="142"/>
      <c r="AA446" s="142"/>
      <c r="AB446" s="142"/>
      <c r="AC446" s="142"/>
      <c r="AD446" s="142"/>
    </row>
    <row r="447" spans="3:91" ht="19.5" customHeight="1" x14ac:dyDescent="0.15">
      <c r="G447" s="142"/>
      <c r="J447" s="142"/>
      <c r="L447" s="142"/>
      <c r="M447" s="142"/>
      <c r="N447" s="142"/>
      <c r="O447" s="142"/>
      <c r="P447" s="224"/>
      <c r="Q447" s="224"/>
      <c r="R447" s="224"/>
      <c r="Z447" s="142"/>
      <c r="AA447" s="142"/>
      <c r="AB447" s="142"/>
      <c r="AC447" s="142"/>
      <c r="AD447" s="142"/>
    </row>
    <row r="448" spans="3:91" ht="19.5" customHeight="1" x14ac:dyDescent="0.15">
      <c r="G448" s="142"/>
      <c r="J448" s="142"/>
      <c r="L448" s="142"/>
      <c r="M448" s="142"/>
      <c r="N448" s="142"/>
      <c r="O448" s="142"/>
      <c r="P448" s="224"/>
      <c r="Q448" s="224"/>
      <c r="R448" s="224"/>
      <c r="Z448" s="142"/>
      <c r="AA448" s="142"/>
      <c r="AB448" s="142"/>
      <c r="AC448" s="142"/>
      <c r="AD448" s="142"/>
    </row>
    <row r="449" spans="9:46" s="142" customFormat="1" ht="19.5" customHeight="1" x14ac:dyDescent="0.15">
      <c r="I449" s="223"/>
      <c r="P449" s="224"/>
      <c r="Q449" s="224"/>
      <c r="R449" s="224"/>
      <c r="T449" s="223"/>
      <c r="U449" s="225"/>
      <c r="V449" s="223"/>
      <c r="W449" s="225"/>
      <c r="AE449" s="200"/>
      <c r="AM449" s="203"/>
      <c r="AT449" s="144"/>
    </row>
    <row r="450" spans="9:46" s="142" customFormat="1" ht="19.5" customHeight="1" x14ac:dyDescent="0.15">
      <c r="I450" s="223"/>
      <c r="P450" s="224"/>
      <c r="Q450" s="224"/>
      <c r="R450" s="224"/>
      <c r="T450" s="223"/>
      <c r="U450" s="225"/>
      <c r="V450" s="223"/>
      <c r="W450" s="225"/>
      <c r="AE450" s="200"/>
      <c r="AM450" s="203"/>
      <c r="AT450" s="144"/>
    </row>
    <row r="451" spans="9:46" s="142" customFormat="1" ht="19.5" customHeight="1" x14ac:dyDescent="0.15">
      <c r="I451" s="223"/>
      <c r="P451" s="224"/>
      <c r="Q451" s="224"/>
      <c r="R451" s="224"/>
      <c r="T451" s="223"/>
      <c r="U451" s="225"/>
      <c r="V451" s="223"/>
      <c r="W451" s="225"/>
      <c r="AE451" s="200"/>
      <c r="AM451" s="203"/>
      <c r="AT451" s="144"/>
    </row>
    <row r="452" spans="9:46" s="142" customFormat="1" ht="19.5" customHeight="1" x14ac:dyDescent="0.15">
      <c r="I452" s="223"/>
      <c r="P452" s="224"/>
      <c r="Q452" s="224"/>
      <c r="R452" s="224"/>
      <c r="T452" s="223"/>
      <c r="U452" s="225"/>
      <c r="V452" s="223"/>
      <c r="W452" s="225"/>
      <c r="AE452" s="200"/>
      <c r="AM452" s="203"/>
      <c r="AT452" s="144"/>
    </row>
    <row r="453" spans="9:46" s="142" customFormat="1" ht="19.5" customHeight="1" x14ac:dyDescent="0.15">
      <c r="I453" s="223"/>
      <c r="P453" s="224"/>
      <c r="Q453" s="224"/>
      <c r="R453" s="224"/>
      <c r="T453" s="223"/>
      <c r="U453" s="225"/>
      <c r="V453" s="223"/>
      <c r="W453" s="225"/>
      <c r="AE453" s="200"/>
      <c r="AM453" s="203"/>
      <c r="AT453" s="144"/>
    </row>
    <row r="454" spans="9:46" s="142" customFormat="1" ht="19.5" customHeight="1" x14ac:dyDescent="0.15">
      <c r="I454" s="223"/>
      <c r="P454" s="224"/>
      <c r="Q454" s="224"/>
      <c r="R454" s="224"/>
      <c r="T454" s="223"/>
      <c r="U454" s="225"/>
      <c r="V454" s="223"/>
      <c r="W454" s="225"/>
      <c r="AE454" s="200"/>
      <c r="AM454" s="203"/>
      <c r="AT454" s="144"/>
    </row>
    <row r="455" spans="9:46" s="142" customFormat="1" ht="19.5" customHeight="1" x14ac:dyDescent="0.15">
      <c r="I455" s="223"/>
      <c r="P455" s="224"/>
      <c r="Q455" s="224"/>
      <c r="R455" s="224"/>
      <c r="T455" s="223"/>
      <c r="U455" s="225"/>
      <c r="V455" s="223"/>
      <c r="W455" s="225"/>
      <c r="AE455" s="200"/>
      <c r="AM455" s="203"/>
      <c r="AT455" s="144"/>
    </row>
    <row r="456" spans="9:46" s="142" customFormat="1" ht="19.5" customHeight="1" x14ac:dyDescent="0.15">
      <c r="I456" s="223"/>
      <c r="P456" s="224"/>
      <c r="Q456" s="224"/>
      <c r="R456" s="224"/>
      <c r="T456" s="223"/>
      <c r="U456" s="225"/>
      <c r="V456" s="223"/>
      <c r="W456" s="225"/>
      <c r="AE456" s="200"/>
      <c r="AM456" s="203"/>
      <c r="AT456" s="144"/>
    </row>
    <row r="457" spans="9:46" s="142" customFormat="1" ht="19.5" customHeight="1" x14ac:dyDescent="0.15">
      <c r="I457" s="223"/>
      <c r="P457" s="224"/>
      <c r="Q457" s="224"/>
      <c r="R457" s="224"/>
      <c r="T457" s="223"/>
      <c r="U457" s="225"/>
      <c r="V457" s="223"/>
      <c r="W457" s="225"/>
      <c r="AE457" s="200"/>
      <c r="AM457" s="203"/>
      <c r="AT457" s="144"/>
    </row>
    <row r="458" spans="9:46" s="142" customFormat="1" ht="19.5" customHeight="1" x14ac:dyDescent="0.15">
      <c r="I458" s="223"/>
      <c r="P458" s="224"/>
      <c r="Q458" s="224"/>
      <c r="R458" s="224"/>
      <c r="T458" s="223"/>
      <c r="U458" s="225"/>
      <c r="V458" s="223"/>
      <c r="W458" s="225"/>
      <c r="AE458" s="200"/>
      <c r="AM458" s="203"/>
      <c r="AT458" s="144"/>
    </row>
    <row r="459" spans="9:46" s="142" customFormat="1" ht="19.5" customHeight="1" x14ac:dyDescent="0.15">
      <c r="I459" s="223"/>
      <c r="P459" s="224"/>
      <c r="Q459" s="224"/>
      <c r="R459" s="224"/>
      <c r="T459" s="223"/>
      <c r="U459" s="225"/>
      <c r="V459" s="223"/>
      <c r="W459" s="225"/>
      <c r="AE459" s="200"/>
      <c r="AM459" s="203"/>
      <c r="AT459" s="144"/>
    </row>
    <row r="460" spans="9:46" s="142" customFormat="1" ht="19.5" customHeight="1" x14ac:dyDescent="0.15">
      <c r="I460" s="223"/>
      <c r="P460" s="224"/>
      <c r="Q460" s="224"/>
      <c r="R460" s="224"/>
      <c r="T460" s="223"/>
      <c r="U460" s="225"/>
      <c r="V460" s="223"/>
      <c r="W460" s="225"/>
      <c r="AE460" s="200"/>
      <c r="AM460" s="203"/>
      <c r="AT460" s="144"/>
    </row>
    <row r="461" spans="9:46" s="142" customFormat="1" ht="19.5" customHeight="1" x14ac:dyDescent="0.15">
      <c r="I461" s="223"/>
      <c r="P461" s="224"/>
      <c r="Q461" s="224"/>
      <c r="R461" s="224"/>
      <c r="T461" s="223"/>
      <c r="U461" s="225"/>
      <c r="V461" s="223"/>
      <c r="W461" s="225"/>
      <c r="AE461" s="200"/>
      <c r="AM461" s="203"/>
      <c r="AT461" s="144"/>
    </row>
    <row r="462" spans="9:46" s="142" customFormat="1" ht="19.5" customHeight="1" x14ac:dyDescent="0.15">
      <c r="I462" s="223"/>
      <c r="P462" s="224"/>
      <c r="Q462" s="224"/>
      <c r="R462" s="224"/>
      <c r="T462" s="223"/>
      <c r="U462" s="225"/>
      <c r="V462" s="223"/>
      <c r="W462" s="225"/>
      <c r="AE462" s="200"/>
      <c r="AM462" s="203"/>
      <c r="AT462" s="144"/>
    </row>
    <row r="463" spans="9:46" s="142" customFormat="1" ht="19.5" customHeight="1" x14ac:dyDescent="0.15">
      <c r="I463" s="223"/>
      <c r="P463" s="224"/>
      <c r="Q463" s="224"/>
      <c r="R463" s="224"/>
      <c r="T463" s="223"/>
      <c r="U463" s="225"/>
      <c r="V463" s="223"/>
      <c r="W463" s="225"/>
      <c r="AE463" s="200"/>
      <c r="AM463" s="203"/>
      <c r="AT463" s="144"/>
    </row>
    <row r="464" spans="9:46" s="142" customFormat="1" ht="19.5" customHeight="1" x14ac:dyDescent="0.15">
      <c r="I464" s="223"/>
      <c r="P464" s="224"/>
      <c r="Q464" s="224"/>
      <c r="R464" s="224"/>
      <c r="T464" s="223"/>
      <c r="U464" s="225"/>
      <c r="V464" s="223"/>
      <c r="W464" s="225"/>
      <c r="AE464" s="200"/>
      <c r="AM464" s="203"/>
      <c r="AT464" s="144"/>
    </row>
    <row r="465" spans="9:46" s="142" customFormat="1" ht="19.5" customHeight="1" x14ac:dyDescent="0.15">
      <c r="I465" s="223"/>
      <c r="P465" s="224"/>
      <c r="Q465" s="224"/>
      <c r="R465" s="224"/>
      <c r="T465" s="223"/>
      <c r="U465" s="225"/>
      <c r="V465" s="223"/>
      <c r="W465" s="225"/>
      <c r="AE465" s="200"/>
      <c r="AM465" s="203"/>
      <c r="AT465" s="144"/>
    </row>
    <row r="466" spans="9:46" s="142" customFormat="1" ht="19.5" customHeight="1" x14ac:dyDescent="0.15">
      <c r="I466" s="223"/>
      <c r="P466" s="224"/>
      <c r="Q466" s="224"/>
      <c r="R466" s="224"/>
      <c r="T466" s="223"/>
      <c r="U466" s="225"/>
      <c r="V466" s="223"/>
      <c r="W466" s="225"/>
      <c r="AE466" s="200"/>
      <c r="AM466" s="203"/>
      <c r="AT466" s="144"/>
    </row>
    <row r="467" spans="9:46" s="142" customFormat="1" ht="19.5" customHeight="1" x14ac:dyDescent="0.15">
      <c r="I467" s="223"/>
      <c r="P467" s="224"/>
      <c r="Q467" s="224"/>
      <c r="R467" s="224"/>
      <c r="T467" s="223"/>
      <c r="U467" s="225"/>
      <c r="V467" s="223"/>
      <c r="W467" s="225"/>
      <c r="AE467" s="200"/>
      <c r="AM467" s="203"/>
      <c r="AT467" s="144"/>
    </row>
    <row r="468" spans="9:46" s="142" customFormat="1" ht="19.5" customHeight="1" x14ac:dyDescent="0.15">
      <c r="I468" s="223"/>
      <c r="P468" s="224"/>
      <c r="Q468" s="224"/>
      <c r="R468" s="224"/>
      <c r="T468" s="223"/>
      <c r="U468" s="225"/>
      <c r="V468" s="223"/>
      <c r="W468" s="225"/>
      <c r="AE468" s="200"/>
      <c r="AM468" s="203"/>
      <c r="AT468" s="144"/>
    </row>
    <row r="469" spans="9:46" s="142" customFormat="1" ht="19.5" customHeight="1" x14ac:dyDescent="0.15">
      <c r="I469" s="223"/>
      <c r="P469" s="224"/>
      <c r="Q469" s="224"/>
      <c r="R469" s="224"/>
      <c r="T469" s="223"/>
      <c r="U469" s="225"/>
      <c r="V469" s="223"/>
      <c r="W469" s="225"/>
      <c r="AE469" s="200"/>
      <c r="AM469" s="203"/>
      <c r="AT469" s="144"/>
    </row>
    <row r="470" spans="9:46" s="142" customFormat="1" ht="19.5" customHeight="1" x14ac:dyDescent="0.15">
      <c r="I470" s="223"/>
      <c r="P470" s="224"/>
      <c r="Q470" s="224"/>
      <c r="R470" s="224"/>
      <c r="T470" s="223"/>
      <c r="U470" s="225"/>
      <c r="V470" s="223"/>
      <c r="W470" s="225"/>
      <c r="AE470" s="200"/>
      <c r="AM470" s="203"/>
      <c r="AT470" s="144"/>
    </row>
    <row r="471" spans="9:46" s="142" customFormat="1" ht="19.5" customHeight="1" x14ac:dyDescent="0.15">
      <c r="I471" s="223"/>
      <c r="P471" s="224"/>
      <c r="Q471" s="224"/>
      <c r="R471" s="224"/>
      <c r="T471" s="223"/>
      <c r="U471" s="225"/>
      <c r="V471" s="223"/>
      <c r="W471" s="225"/>
      <c r="AE471" s="200"/>
      <c r="AM471" s="203"/>
      <c r="AT471" s="144"/>
    </row>
    <row r="472" spans="9:46" s="142" customFormat="1" ht="19.5" customHeight="1" x14ac:dyDescent="0.15">
      <c r="I472" s="223"/>
      <c r="P472" s="224"/>
      <c r="Q472" s="224"/>
      <c r="R472" s="224"/>
      <c r="T472" s="223"/>
      <c r="U472" s="225"/>
      <c r="V472" s="223"/>
      <c r="W472" s="225"/>
      <c r="AE472" s="200"/>
      <c r="AM472" s="203"/>
      <c r="AT472" s="144"/>
    </row>
    <row r="473" spans="9:46" s="142" customFormat="1" ht="19.5" customHeight="1" x14ac:dyDescent="0.15">
      <c r="I473" s="223"/>
      <c r="P473" s="224"/>
      <c r="Q473" s="224"/>
      <c r="R473" s="224"/>
      <c r="T473" s="223"/>
      <c r="U473" s="225"/>
      <c r="V473" s="223"/>
      <c r="W473" s="225"/>
      <c r="AE473" s="200"/>
      <c r="AM473" s="203"/>
      <c r="AT473" s="144"/>
    </row>
    <row r="474" spans="9:46" s="142" customFormat="1" ht="19.5" customHeight="1" x14ac:dyDescent="0.15">
      <c r="I474" s="223"/>
      <c r="P474" s="224"/>
      <c r="Q474" s="224"/>
      <c r="R474" s="224"/>
      <c r="T474" s="223"/>
      <c r="U474" s="225"/>
      <c r="V474" s="223"/>
      <c r="W474" s="225"/>
      <c r="AE474" s="200"/>
      <c r="AM474" s="203"/>
      <c r="AT474" s="144"/>
    </row>
    <row r="475" spans="9:46" s="142" customFormat="1" ht="19.5" customHeight="1" x14ac:dyDescent="0.15">
      <c r="I475" s="223"/>
      <c r="P475" s="224"/>
      <c r="Q475" s="224"/>
      <c r="R475" s="224"/>
      <c r="T475" s="223"/>
      <c r="U475" s="225"/>
      <c r="V475" s="223"/>
      <c r="W475" s="225"/>
      <c r="AE475" s="200"/>
      <c r="AM475" s="203"/>
      <c r="AT475" s="144"/>
    </row>
    <row r="476" spans="9:46" s="142" customFormat="1" ht="19.5" customHeight="1" x14ac:dyDescent="0.15">
      <c r="I476" s="223"/>
      <c r="P476" s="224"/>
      <c r="Q476" s="224"/>
      <c r="R476" s="224"/>
      <c r="T476" s="223"/>
      <c r="U476" s="225"/>
      <c r="V476" s="223"/>
      <c r="W476" s="225"/>
      <c r="AE476" s="200"/>
      <c r="AM476" s="203"/>
      <c r="AT476" s="144"/>
    </row>
    <row r="477" spans="9:46" s="142" customFormat="1" ht="19.5" customHeight="1" x14ac:dyDescent="0.15">
      <c r="I477" s="223"/>
      <c r="P477" s="224"/>
      <c r="Q477" s="224"/>
      <c r="R477" s="224"/>
      <c r="T477" s="223"/>
      <c r="U477" s="225"/>
      <c r="V477" s="223"/>
      <c r="W477" s="225"/>
      <c r="AE477" s="200"/>
      <c r="AM477" s="203"/>
      <c r="AT477" s="144"/>
    </row>
    <row r="478" spans="9:46" s="142" customFormat="1" ht="19.5" customHeight="1" x14ac:dyDescent="0.15">
      <c r="I478" s="223"/>
      <c r="P478" s="224"/>
      <c r="Q478" s="224"/>
      <c r="R478" s="224"/>
      <c r="T478" s="223"/>
      <c r="U478" s="225"/>
      <c r="V478" s="223"/>
      <c r="W478" s="225"/>
      <c r="AE478" s="200"/>
      <c r="AM478" s="203"/>
      <c r="AT478" s="144"/>
    </row>
    <row r="479" spans="9:46" s="142" customFormat="1" ht="19.5" customHeight="1" x14ac:dyDescent="0.15">
      <c r="I479" s="223"/>
      <c r="P479" s="224"/>
      <c r="Q479" s="224"/>
      <c r="R479" s="224"/>
      <c r="T479" s="223"/>
      <c r="U479" s="225"/>
      <c r="V479" s="223"/>
      <c r="W479" s="225"/>
      <c r="AE479" s="200"/>
      <c r="AM479" s="203"/>
      <c r="AT479" s="144"/>
    </row>
    <row r="480" spans="9:46" s="142" customFormat="1" ht="19.5" customHeight="1" x14ac:dyDescent="0.15">
      <c r="I480" s="223"/>
      <c r="P480" s="224"/>
      <c r="Q480" s="224"/>
      <c r="R480" s="224"/>
      <c r="T480" s="223"/>
      <c r="U480" s="225"/>
      <c r="V480" s="223"/>
      <c r="W480" s="225"/>
      <c r="AE480" s="200"/>
      <c r="AM480" s="203"/>
      <c r="AT480" s="144"/>
    </row>
    <row r="481" spans="9:46" s="142" customFormat="1" ht="19.5" customHeight="1" x14ac:dyDescent="0.15">
      <c r="I481" s="223"/>
      <c r="P481" s="224"/>
      <c r="Q481" s="224"/>
      <c r="R481" s="224"/>
      <c r="T481" s="223"/>
      <c r="U481" s="225"/>
      <c r="V481" s="223"/>
      <c r="W481" s="225"/>
      <c r="AE481" s="200"/>
      <c r="AM481" s="203"/>
      <c r="AT481" s="144"/>
    </row>
    <row r="482" spans="9:46" s="142" customFormat="1" ht="19.5" customHeight="1" x14ac:dyDescent="0.15">
      <c r="I482" s="223"/>
      <c r="P482" s="224"/>
      <c r="Q482" s="224"/>
      <c r="R482" s="224"/>
      <c r="T482" s="223"/>
      <c r="U482" s="225"/>
      <c r="V482" s="223"/>
      <c r="W482" s="225"/>
      <c r="AE482" s="200"/>
      <c r="AM482" s="203"/>
      <c r="AT482" s="144"/>
    </row>
    <row r="483" spans="9:46" s="142" customFormat="1" ht="19.5" customHeight="1" x14ac:dyDescent="0.15">
      <c r="I483" s="223"/>
      <c r="P483" s="224"/>
      <c r="Q483" s="224"/>
      <c r="R483" s="224"/>
      <c r="T483" s="223"/>
      <c r="U483" s="225"/>
      <c r="V483" s="223"/>
      <c r="W483" s="225"/>
      <c r="AE483" s="200"/>
      <c r="AM483" s="203"/>
      <c r="AT483" s="144"/>
    </row>
    <row r="484" spans="9:46" s="142" customFormat="1" ht="19.5" customHeight="1" x14ac:dyDescent="0.15">
      <c r="I484" s="223"/>
      <c r="P484" s="224"/>
      <c r="Q484" s="224"/>
      <c r="R484" s="224"/>
      <c r="T484" s="223"/>
      <c r="U484" s="225"/>
      <c r="V484" s="223"/>
      <c r="W484" s="225"/>
      <c r="AE484" s="200"/>
      <c r="AM484" s="203"/>
      <c r="AT484" s="144"/>
    </row>
    <row r="485" spans="9:46" s="142" customFormat="1" ht="19.5" customHeight="1" x14ac:dyDescent="0.15">
      <c r="I485" s="223"/>
      <c r="P485" s="224"/>
      <c r="Q485" s="224"/>
      <c r="R485" s="224"/>
      <c r="T485" s="223"/>
      <c r="U485" s="225"/>
      <c r="V485" s="223"/>
      <c r="W485" s="225"/>
      <c r="AE485" s="200"/>
      <c r="AM485" s="203"/>
      <c r="AT485" s="144"/>
    </row>
    <row r="486" spans="9:46" s="142" customFormat="1" ht="19.5" customHeight="1" x14ac:dyDescent="0.15">
      <c r="I486" s="223"/>
      <c r="P486" s="224"/>
      <c r="Q486" s="224"/>
      <c r="R486" s="224"/>
      <c r="T486" s="223"/>
      <c r="U486" s="225"/>
      <c r="V486" s="223"/>
      <c r="W486" s="225"/>
      <c r="AE486" s="200"/>
      <c r="AM486" s="203"/>
      <c r="AT486" s="144"/>
    </row>
    <row r="487" spans="9:46" s="142" customFormat="1" ht="19.5" customHeight="1" x14ac:dyDescent="0.15">
      <c r="I487" s="223"/>
      <c r="P487" s="224"/>
      <c r="Q487" s="224"/>
      <c r="R487" s="224"/>
      <c r="T487" s="223"/>
      <c r="U487" s="225"/>
      <c r="V487" s="223"/>
      <c r="W487" s="225"/>
      <c r="AE487" s="200"/>
      <c r="AM487" s="203"/>
      <c r="AT487" s="144"/>
    </row>
    <row r="488" spans="9:46" s="142" customFormat="1" ht="19.5" customHeight="1" x14ac:dyDescent="0.15">
      <c r="I488" s="223"/>
      <c r="P488" s="224"/>
      <c r="Q488" s="224"/>
      <c r="R488" s="224"/>
      <c r="T488" s="223"/>
      <c r="U488" s="225"/>
      <c r="V488" s="223"/>
      <c r="W488" s="225"/>
      <c r="AE488" s="200"/>
      <c r="AM488" s="203"/>
      <c r="AT488" s="144"/>
    </row>
    <row r="489" spans="9:46" s="142" customFormat="1" ht="19.5" customHeight="1" x14ac:dyDescent="0.15">
      <c r="I489" s="223"/>
      <c r="P489" s="224"/>
      <c r="Q489" s="224"/>
      <c r="R489" s="224"/>
      <c r="T489" s="223"/>
      <c r="U489" s="225"/>
      <c r="V489" s="223"/>
      <c r="W489" s="225"/>
      <c r="AE489" s="200"/>
      <c r="AM489" s="203"/>
      <c r="AT489" s="144"/>
    </row>
    <row r="490" spans="9:46" s="142" customFormat="1" ht="19.5" customHeight="1" x14ac:dyDescent="0.15">
      <c r="I490" s="223"/>
      <c r="P490" s="224"/>
      <c r="Q490" s="224"/>
      <c r="R490" s="224"/>
      <c r="T490" s="223"/>
      <c r="U490" s="225"/>
      <c r="V490" s="223"/>
      <c r="W490" s="225"/>
      <c r="AE490" s="200"/>
      <c r="AM490" s="203"/>
      <c r="AT490" s="144"/>
    </row>
    <row r="491" spans="9:46" s="142" customFormat="1" ht="19.5" customHeight="1" x14ac:dyDescent="0.15">
      <c r="I491" s="223"/>
      <c r="P491" s="224"/>
      <c r="Q491" s="224"/>
      <c r="R491" s="224"/>
      <c r="T491" s="223"/>
      <c r="U491" s="225"/>
      <c r="V491" s="223"/>
      <c r="W491" s="225"/>
      <c r="AE491" s="200"/>
      <c r="AM491" s="203"/>
      <c r="AT491" s="144"/>
    </row>
    <row r="492" spans="9:46" s="142" customFormat="1" ht="19.5" customHeight="1" x14ac:dyDescent="0.15">
      <c r="I492" s="223"/>
      <c r="P492" s="224"/>
      <c r="Q492" s="224"/>
      <c r="R492" s="224"/>
      <c r="T492" s="223"/>
      <c r="U492" s="225"/>
      <c r="V492" s="223"/>
      <c r="W492" s="225"/>
      <c r="AE492" s="200"/>
      <c r="AM492" s="203"/>
      <c r="AT492" s="144"/>
    </row>
    <row r="493" spans="9:46" s="142" customFormat="1" ht="19.5" customHeight="1" x14ac:dyDescent="0.15">
      <c r="I493" s="223"/>
      <c r="P493" s="224"/>
      <c r="Q493" s="224"/>
      <c r="R493" s="224"/>
      <c r="T493" s="223"/>
      <c r="U493" s="225"/>
      <c r="V493" s="223"/>
      <c r="W493" s="225"/>
      <c r="AE493" s="200"/>
      <c r="AM493" s="203"/>
      <c r="AT493" s="144"/>
    </row>
    <row r="494" spans="9:46" s="142" customFormat="1" ht="19.5" customHeight="1" x14ac:dyDescent="0.15">
      <c r="I494" s="223"/>
      <c r="P494" s="224"/>
      <c r="Q494" s="224"/>
      <c r="R494" s="224"/>
      <c r="T494" s="223"/>
      <c r="U494" s="225"/>
      <c r="V494" s="223"/>
      <c r="W494" s="225"/>
      <c r="AE494" s="200"/>
      <c r="AM494" s="203"/>
      <c r="AT494" s="144"/>
    </row>
    <row r="495" spans="9:46" s="142" customFormat="1" ht="19.5" customHeight="1" x14ac:dyDescent="0.15">
      <c r="I495" s="223"/>
      <c r="P495" s="224"/>
      <c r="Q495" s="224"/>
      <c r="R495" s="224"/>
      <c r="T495" s="223"/>
      <c r="U495" s="225"/>
      <c r="V495" s="223"/>
      <c r="W495" s="225"/>
      <c r="AE495" s="200"/>
      <c r="AM495" s="203"/>
      <c r="AT495" s="144"/>
    </row>
    <row r="496" spans="9:46" s="142" customFormat="1" ht="19.5" customHeight="1" x14ac:dyDescent="0.15">
      <c r="I496" s="223"/>
      <c r="P496" s="224"/>
      <c r="Q496" s="224"/>
      <c r="R496" s="224"/>
      <c r="T496" s="223"/>
      <c r="U496" s="225"/>
      <c r="V496" s="223"/>
      <c r="W496" s="225"/>
      <c r="AE496" s="200"/>
      <c r="AM496" s="203"/>
      <c r="AT496" s="144"/>
    </row>
    <row r="497" spans="9:46" s="142" customFormat="1" ht="19.5" customHeight="1" x14ac:dyDescent="0.15">
      <c r="I497" s="223"/>
      <c r="P497" s="224"/>
      <c r="Q497" s="224"/>
      <c r="R497" s="224"/>
      <c r="T497" s="223"/>
      <c r="U497" s="225"/>
      <c r="V497" s="223"/>
      <c r="W497" s="225"/>
      <c r="AE497" s="200"/>
      <c r="AM497" s="203"/>
      <c r="AT497" s="144"/>
    </row>
    <row r="498" spans="9:46" s="142" customFormat="1" ht="19.5" customHeight="1" x14ac:dyDescent="0.15">
      <c r="I498" s="223"/>
      <c r="P498" s="224"/>
      <c r="Q498" s="224"/>
      <c r="R498" s="224"/>
      <c r="T498" s="223"/>
      <c r="U498" s="225"/>
      <c r="V498" s="223"/>
      <c r="W498" s="225"/>
      <c r="AE498" s="200"/>
      <c r="AM498" s="203"/>
      <c r="AT498" s="144"/>
    </row>
    <row r="499" spans="9:46" s="142" customFormat="1" x14ac:dyDescent="0.15">
      <c r="I499" s="223"/>
      <c r="P499" s="224"/>
      <c r="Q499" s="224"/>
      <c r="R499" s="224"/>
      <c r="T499" s="223"/>
      <c r="U499" s="225"/>
      <c r="V499" s="223"/>
      <c r="W499" s="225"/>
      <c r="AE499" s="200"/>
      <c r="AM499" s="203"/>
      <c r="AT499" s="144"/>
    </row>
    <row r="500" spans="9:46" s="142" customFormat="1" x14ac:dyDescent="0.15">
      <c r="I500" s="223"/>
      <c r="P500" s="224"/>
      <c r="Q500" s="224"/>
      <c r="R500" s="224"/>
      <c r="T500" s="223"/>
      <c r="U500" s="225"/>
      <c r="V500" s="223"/>
      <c r="W500" s="225"/>
      <c r="AE500" s="200"/>
      <c r="AM500" s="203"/>
      <c r="AT500" s="144"/>
    </row>
    <row r="501" spans="9:46" s="142" customFormat="1" x14ac:dyDescent="0.15">
      <c r="I501" s="223"/>
      <c r="P501" s="224"/>
      <c r="Q501" s="224"/>
      <c r="R501" s="224"/>
      <c r="T501" s="223"/>
      <c r="U501" s="225"/>
      <c r="V501" s="223"/>
      <c r="W501" s="225"/>
      <c r="AE501" s="200"/>
      <c r="AM501" s="203"/>
      <c r="AT501" s="144"/>
    </row>
    <row r="502" spans="9:46" s="142" customFormat="1" x14ac:dyDescent="0.15">
      <c r="I502" s="223"/>
      <c r="P502" s="224"/>
      <c r="Q502" s="224"/>
      <c r="R502" s="224"/>
      <c r="T502" s="223"/>
      <c r="U502" s="225"/>
      <c r="V502" s="223"/>
      <c r="W502" s="225"/>
      <c r="AE502" s="200"/>
      <c r="AM502" s="203"/>
      <c r="AT502" s="144"/>
    </row>
    <row r="503" spans="9:46" s="142" customFormat="1" x14ac:dyDescent="0.15">
      <c r="I503" s="223"/>
      <c r="P503" s="224"/>
      <c r="Q503" s="224"/>
      <c r="R503" s="224"/>
      <c r="T503" s="223"/>
      <c r="U503" s="225"/>
      <c r="V503" s="223"/>
      <c r="W503" s="225"/>
      <c r="AE503" s="200"/>
      <c r="AM503" s="203"/>
      <c r="AT503" s="144"/>
    </row>
    <row r="504" spans="9:46" s="142" customFormat="1" x14ac:dyDescent="0.15">
      <c r="I504" s="223"/>
      <c r="P504" s="224"/>
      <c r="Q504" s="224"/>
      <c r="R504" s="224"/>
      <c r="T504" s="223"/>
      <c r="U504" s="225"/>
      <c r="V504" s="223"/>
      <c r="W504" s="225"/>
      <c r="AE504" s="200"/>
      <c r="AM504" s="203"/>
      <c r="AT504" s="144"/>
    </row>
    <row r="505" spans="9:46" s="142" customFormat="1" x14ac:dyDescent="0.15">
      <c r="I505" s="223"/>
      <c r="P505" s="224"/>
      <c r="Q505" s="224"/>
      <c r="R505" s="224"/>
      <c r="T505" s="223"/>
      <c r="U505" s="225"/>
      <c r="V505" s="223"/>
      <c r="W505" s="225"/>
      <c r="AE505" s="200"/>
      <c r="AM505" s="203"/>
      <c r="AT505" s="144"/>
    </row>
    <row r="506" spans="9:46" s="142" customFormat="1" x14ac:dyDescent="0.15">
      <c r="I506" s="223"/>
      <c r="P506" s="224"/>
      <c r="Q506" s="224"/>
      <c r="R506" s="224"/>
      <c r="T506" s="223"/>
      <c r="U506" s="225"/>
      <c r="V506" s="223"/>
      <c r="W506" s="225"/>
      <c r="AE506" s="200"/>
      <c r="AM506" s="203"/>
      <c r="AT506" s="144"/>
    </row>
    <row r="507" spans="9:46" s="142" customFormat="1" x14ac:dyDescent="0.15">
      <c r="I507" s="223"/>
      <c r="P507" s="224"/>
      <c r="Q507" s="224"/>
      <c r="R507" s="224"/>
      <c r="T507" s="223"/>
      <c r="U507" s="225"/>
      <c r="V507" s="223"/>
      <c r="W507" s="225"/>
      <c r="AE507" s="200"/>
      <c r="AM507" s="203"/>
      <c r="AT507" s="144"/>
    </row>
    <row r="508" spans="9:46" s="142" customFormat="1" x14ac:dyDescent="0.15">
      <c r="I508" s="223"/>
      <c r="P508" s="224"/>
      <c r="Q508" s="224"/>
      <c r="R508" s="224"/>
      <c r="T508" s="223"/>
      <c r="U508" s="225"/>
      <c r="V508" s="223"/>
      <c r="W508" s="225"/>
      <c r="AE508" s="200"/>
      <c r="AM508" s="203"/>
      <c r="AT508" s="144"/>
    </row>
    <row r="509" spans="9:46" s="142" customFormat="1" x14ac:dyDescent="0.15">
      <c r="I509" s="223"/>
      <c r="P509" s="224"/>
      <c r="Q509" s="224"/>
      <c r="R509" s="224"/>
      <c r="T509" s="223"/>
      <c r="U509" s="225"/>
      <c r="V509" s="223"/>
      <c r="W509" s="225"/>
      <c r="AE509" s="200"/>
      <c r="AM509" s="203"/>
      <c r="AT509" s="144"/>
    </row>
    <row r="510" spans="9:46" s="142" customFormat="1" x14ac:dyDescent="0.15">
      <c r="I510" s="223"/>
      <c r="P510" s="224"/>
      <c r="Q510" s="224"/>
      <c r="R510" s="224"/>
      <c r="T510" s="223"/>
      <c r="U510" s="225"/>
      <c r="V510" s="223"/>
      <c r="W510" s="225"/>
      <c r="AE510" s="200"/>
      <c r="AM510" s="203"/>
      <c r="AT510" s="144"/>
    </row>
    <row r="511" spans="9:46" s="142" customFormat="1" x14ac:dyDescent="0.15">
      <c r="I511" s="223"/>
      <c r="P511" s="224"/>
      <c r="Q511" s="224"/>
      <c r="R511" s="224"/>
      <c r="T511" s="223"/>
      <c r="U511" s="225"/>
      <c r="V511" s="223"/>
      <c r="W511" s="225"/>
      <c r="AE511" s="200"/>
      <c r="AM511" s="203"/>
      <c r="AT511" s="144"/>
    </row>
    <row r="512" spans="9:46" s="142" customFormat="1" x14ac:dyDescent="0.15">
      <c r="I512" s="223"/>
      <c r="P512" s="224"/>
      <c r="Q512" s="224"/>
      <c r="R512" s="224"/>
      <c r="T512" s="223"/>
      <c r="U512" s="225"/>
      <c r="V512" s="223"/>
      <c r="W512" s="225"/>
      <c r="AE512" s="200"/>
      <c r="AM512" s="203"/>
      <c r="AT512" s="144"/>
    </row>
    <row r="513" spans="9:46" s="142" customFormat="1" x14ac:dyDescent="0.15">
      <c r="I513" s="223"/>
      <c r="P513" s="224"/>
      <c r="Q513" s="224"/>
      <c r="R513" s="224"/>
      <c r="T513" s="223"/>
      <c r="U513" s="225"/>
      <c r="V513" s="223"/>
      <c r="W513" s="225"/>
      <c r="AE513" s="200"/>
      <c r="AM513" s="203"/>
      <c r="AT513" s="144"/>
    </row>
    <row r="514" spans="9:46" s="142" customFormat="1" x14ac:dyDescent="0.15">
      <c r="I514" s="223"/>
      <c r="P514" s="224"/>
      <c r="Q514" s="224"/>
      <c r="R514" s="224"/>
      <c r="T514" s="223"/>
      <c r="U514" s="225"/>
      <c r="V514" s="223"/>
      <c r="W514" s="225"/>
      <c r="AE514" s="200"/>
      <c r="AM514" s="203"/>
      <c r="AT514" s="144"/>
    </row>
    <row r="515" spans="9:46" s="142" customFormat="1" x14ac:dyDescent="0.15">
      <c r="I515" s="223"/>
      <c r="P515" s="224"/>
      <c r="Q515" s="224"/>
      <c r="R515" s="224"/>
      <c r="T515" s="223"/>
      <c r="U515" s="225"/>
      <c r="V515" s="223"/>
      <c r="W515" s="225"/>
      <c r="AE515" s="200"/>
      <c r="AM515" s="203"/>
      <c r="AT515" s="144"/>
    </row>
    <row r="516" spans="9:46" s="142" customFormat="1" x14ac:dyDescent="0.15">
      <c r="I516" s="223"/>
      <c r="P516" s="224"/>
      <c r="Q516" s="224"/>
      <c r="R516" s="224"/>
      <c r="T516" s="223"/>
      <c r="U516" s="225"/>
      <c r="V516" s="223"/>
      <c r="W516" s="225"/>
      <c r="AE516" s="200"/>
      <c r="AM516" s="203"/>
      <c r="AT516" s="144"/>
    </row>
    <row r="517" spans="9:46" s="142" customFormat="1" x14ac:dyDescent="0.15">
      <c r="I517" s="223"/>
      <c r="P517" s="224"/>
      <c r="Q517" s="224"/>
      <c r="R517" s="224"/>
      <c r="T517" s="223"/>
      <c r="U517" s="225"/>
      <c r="V517" s="223"/>
      <c r="W517" s="225"/>
      <c r="AE517" s="200"/>
      <c r="AM517" s="203"/>
      <c r="AT517" s="144"/>
    </row>
    <row r="518" spans="9:46" s="142" customFormat="1" x14ac:dyDescent="0.15">
      <c r="I518" s="223"/>
      <c r="P518" s="224"/>
      <c r="Q518" s="224"/>
      <c r="R518" s="224"/>
      <c r="T518" s="223"/>
      <c r="U518" s="225"/>
      <c r="V518" s="223"/>
      <c r="W518" s="225"/>
      <c r="AE518" s="200"/>
      <c r="AM518" s="203"/>
      <c r="AT518" s="144"/>
    </row>
    <row r="519" spans="9:46" s="142" customFormat="1" x14ac:dyDescent="0.15">
      <c r="I519" s="223"/>
      <c r="P519" s="224"/>
      <c r="Q519" s="224"/>
      <c r="R519" s="224"/>
      <c r="T519" s="223"/>
      <c r="U519" s="225"/>
      <c r="V519" s="223"/>
      <c r="W519" s="225"/>
      <c r="AE519" s="200"/>
      <c r="AM519" s="203"/>
      <c r="AT519" s="144"/>
    </row>
    <row r="520" spans="9:46" s="142" customFormat="1" x14ac:dyDescent="0.15">
      <c r="I520" s="223"/>
      <c r="P520" s="224"/>
      <c r="Q520" s="224"/>
      <c r="R520" s="224"/>
      <c r="T520" s="223"/>
      <c r="U520" s="225"/>
      <c r="V520" s="223"/>
      <c r="W520" s="225"/>
      <c r="AE520" s="200"/>
      <c r="AM520" s="203"/>
      <c r="AT520" s="144"/>
    </row>
    <row r="521" spans="9:46" s="142" customFormat="1" x14ac:dyDescent="0.15">
      <c r="I521" s="223"/>
      <c r="P521" s="224"/>
      <c r="Q521" s="224"/>
      <c r="R521" s="224"/>
      <c r="T521" s="223"/>
      <c r="U521" s="225"/>
      <c r="V521" s="223"/>
      <c r="W521" s="225"/>
      <c r="AE521" s="200"/>
      <c r="AM521" s="203"/>
      <c r="AT521" s="144"/>
    </row>
    <row r="522" spans="9:46" s="142" customFormat="1" x14ac:dyDescent="0.15">
      <c r="I522" s="223"/>
      <c r="P522" s="224"/>
      <c r="Q522" s="224"/>
      <c r="R522" s="224"/>
      <c r="T522" s="223"/>
      <c r="U522" s="225"/>
      <c r="V522" s="223"/>
      <c r="W522" s="225"/>
      <c r="AE522" s="200"/>
      <c r="AM522" s="203"/>
      <c r="AT522" s="144"/>
    </row>
    <row r="523" spans="9:46" s="142" customFormat="1" x14ac:dyDescent="0.15">
      <c r="I523" s="223"/>
      <c r="P523" s="224"/>
      <c r="Q523" s="224"/>
      <c r="R523" s="224"/>
      <c r="T523" s="223"/>
      <c r="U523" s="225"/>
      <c r="V523" s="223"/>
      <c r="W523" s="225"/>
      <c r="AE523" s="200"/>
      <c r="AM523" s="203"/>
      <c r="AT523" s="144"/>
    </row>
    <row r="524" spans="9:46" s="142" customFormat="1" x14ac:dyDescent="0.15">
      <c r="I524" s="223"/>
      <c r="P524" s="224"/>
      <c r="Q524" s="224"/>
      <c r="R524" s="224"/>
      <c r="T524" s="223"/>
      <c r="U524" s="225"/>
      <c r="V524" s="223"/>
      <c r="W524" s="225"/>
      <c r="AE524" s="200"/>
      <c r="AM524" s="203"/>
      <c r="AT524" s="144"/>
    </row>
    <row r="525" spans="9:46" s="142" customFormat="1" x14ac:dyDescent="0.15">
      <c r="I525" s="223"/>
      <c r="P525" s="224"/>
      <c r="Q525" s="224"/>
      <c r="R525" s="224"/>
      <c r="T525" s="223"/>
      <c r="U525" s="225"/>
      <c r="V525" s="223"/>
      <c r="W525" s="225"/>
      <c r="AE525" s="200"/>
      <c r="AM525" s="203"/>
      <c r="AT525" s="144"/>
    </row>
    <row r="526" spans="9:46" s="142" customFormat="1" x14ac:dyDescent="0.15">
      <c r="I526" s="223"/>
      <c r="P526" s="224"/>
      <c r="Q526" s="224"/>
      <c r="R526" s="224"/>
      <c r="T526" s="223"/>
      <c r="U526" s="225"/>
      <c r="V526" s="223"/>
      <c r="W526" s="225"/>
      <c r="AE526" s="200"/>
      <c r="AM526" s="203"/>
      <c r="AT526" s="144"/>
    </row>
    <row r="527" spans="9:46" s="142" customFormat="1" x14ac:dyDescent="0.15">
      <c r="I527" s="223"/>
      <c r="P527" s="224"/>
      <c r="Q527" s="224"/>
      <c r="R527" s="224"/>
      <c r="T527" s="223"/>
      <c r="U527" s="225"/>
      <c r="V527" s="223"/>
      <c r="W527" s="225"/>
      <c r="AE527" s="200"/>
      <c r="AM527" s="203"/>
      <c r="AT527" s="144"/>
    </row>
    <row r="528" spans="9:46" s="142" customFormat="1" x14ac:dyDescent="0.15">
      <c r="I528" s="223"/>
      <c r="P528" s="224"/>
      <c r="Q528" s="224"/>
      <c r="R528" s="224"/>
      <c r="T528" s="223"/>
      <c r="U528" s="225"/>
      <c r="V528" s="223"/>
      <c r="W528" s="225"/>
      <c r="AE528" s="200"/>
      <c r="AM528" s="203"/>
      <c r="AT528" s="144"/>
    </row>
    <row r="529" spans="9:46" s="142" customFormat="1" x14ac:dyDescent="0.15">
      <c r="I529" s="223"/>
      <c r="P529" s="224"/>
      <c r="Q529" s="224"/>
      <c r="R529" s="224"/>
      <c r="T529" s="223"/>
      <c r="U529" s="225"/>
      <c r="V529" s="223"/>
      <c r="W529" s="225"/>
      <c r="AE529" s="200"/>
      <c r="AM529" s="203"/>
      <c r="AT529" s="144"/>
    </row>
    <row r="530" spans="9:46" s="142" customFormat="1" x14ac:dyDescent="0.15">
      <c r="I530" s="223"/>
      <c r="P530" s="224"/>
      <c r="Q530" s="224"/>
      <c r="R530" s="224"/>
      <c r="T530" s="223"/>
      <c r="U530" s="225"/>
      <c r="V530" s="223"/>
      <c r="W530" s="225"/>
      <c r="AE530" s="200"/>
      <c r="AM530" s="203"/>
      <c r="AT530" s="144"/>
    </row>
    <row r="531" spans="9:46" s="142" customFormat="1" x14ac:dyDescent="0.15">
      <c r="I531" s="223"/>
      <c r="P531" s="224"/>
      <c r="Q531" s="224"/>
      <c r="R531" s="224"/>
      <c r="T531" s="223"/>
      <c r="U531" s="225"/>
      <c r="V531" s="223"/>
      <c r="W531" s="225"/>
      <c r="AE531" s="200"/>
      <c r="AM531" s="203"/>
      <c r="AT531" s="144"/>
    </row>
    <row r="532" spans="9:46" s="142" customFormat="1" x14ac:dyDescent="0.15">
      <c r="I532" s="223"/>
      <c r="P532" s="224"/>
      <c r="Q532" s="224"/>
      <c r="R532" s="224"/>
      <c r="T532" s="223"/>
      <c r="U532" s="225"/>
      <c r="V532" s="223"/>
      <c r="W532" s="225"/>
      <c r="AE532" s="200"/>
      <c r="AM532" s="203"/>
      <c r="AT532" s="144"/>
    </row>
    <row r="533" spans="9:46" s="142" customFormat="1" x14ac:dyDescent="0.15">
      <c r="I533" s="223"/>
      <c r="P533" s="224"/>
      <c r="Q533" s="224"/>
      <c r="R533" s="224"/>
      <c r="T533" s="223"/>
      <c r="U533" s="225"/>
      <c r="V533" s="223"/>
      <c r="W533" s="225"/>
      <c r="AE533" s="200"/>
      <c r="AM533" s="203"/>
      <c r="AT533" s="144"/>
    </row>
    <row r="534" spans="9:46" s="142" customFormat="1" x14ac:dyDescent="0.15">
      <c r="I534" s="223"/>
      <c r="P534" s="224"/>
      <c r="Q534" s="224"/>
      <c r="R534" s="224"/>
      <c r="T534" s="223"/>
      <c r="U534" s="225"/>
      <c r="V534" s="223"/>
      <c r="W534" s="225"/>
      <c r="AE534" s="200"/>
      <c r="AM534" s="203"/>
      <c r="AT534" s="144"/>
    </row>
    <row r="535" spans="9:46" s="142" customFormat="1" x14ac:dyDescent="0.15">
      <c r="I535" s="223"/>
      <c r="P535" s="224"/>
      <c r="Q535" s="224"/>
      <c r="R535" s="224"/>
      <c r="T535" s="223"/>
      <c r="U535" s="225"/>
      <c r="V535" s="223"/>
      <c r="W535" s="225"/>
      <c r="AE535" s="200"/>
      <c r="AM535" s="203"/>
      <c r="AT535" s="144"/>
    </row>
    <row r="536" spans="9:46" s="142" customFormat="1" x14ac:dyDescent="0.15">
      <c r="I536" s="223"/>
      <c r="P536" s="224"/>
      <c r="Q536" s="224"/>
      <c r="R536" s="224"/>
      <c r="T536" s="223"/>
      <c r="U536" s="225"/>
      <c r="V536" s="223"/>
      <c r="W536" s="225"/>
      <c r="AE536" s="200"/>
      <c r="AM536" s="203"/>
      <c r="AT536" s="144"/>
    </row>
    <row r="537" spans="9:46" s="142" customFormat="1" x14ac:dyDescent="0.15">
      <c r="I537" s="223"/>
      <c r="P537" s="224"/>
      <c r="Q537" s="224"/>
      <c r="R537" s="224"/>
      <c r="T537" s="223"/>
      <c r="U537" s="225"/>
      <c r="V537" s="223"/>
      <c r="W537" s="225"/>
      <c r="AE537" s="200"/>
      <c r="AM537" s="203"/>
      <c r="AT537" s="144"/>
    </row>
    <row r="538" spans="9:46" s="142" customFormat="1" x14ac:dyDescent="0.15">
      <c r="I538" s="223"/>
      <c r="P538" s="224"/>
      <c r="Q538" s="224"/>
      <c r="R538" s="224"/>
      <c r="T538" s="223"/>
      <c r="U538" s="225"/>
      <c r="V538" s="223"/>
      <c r="W538" s="225"/>
      <c r="AE538" s="200"/>
      <c r="AM538" s="203"/>
      <c r="AT538" s="144"/>
    </row>
    <row r="539" spans="9:46" s="142" customFormat="1" x14ac:dyDescent="0.15">
      <c r="I539" s="223"/>
      <c r="P539" s="224"/>
      <c r="Q539" s="224"/>
      <c r="R539" s="224"/>
      <c r="T539" s="223"/>
      <c r="U539" s="225"/>
      <c r="V539" s="223"/>
      <c r="W539" s="225"/>
      <c r="AE539" s="200"/>
      <c r="AM539" s="203"/>
      <c r="AT539" s="144"/>
    </row>
    <row r="540" spans="9:46" s="142" customFormat="1" x14ac:dyDescent="0.15">
      <c r="I540" s="223"/>
      <c r="P540" s="224"/>
      <c r="Q540" s="224"/>
      <c r="R540" s="224"/>
      <c r="T540" s="223"/>
      <c r="U540" s="225"/>
      <c r="V540" s="223"/>
      <c r="W540" s="225"/>
      <c r="AE540" s="200"/>
      <c r="AM540" s="203"/>
      <c r="AT540" s="144"/>
    </row>
    <row r="541" spans="9:46" s="142" customFormat="1" x14ac:dyDescent="0.15">
      <c r="I541" s="223"/>
      <c r="P541" s="224"/>
      <c r="Q541" s="224"/>
      <c r="R541" s="224"/>
      <c r="T541" s="223"/>
      <c r="U541" s="225"/>
      <c r="V541" s="223"/>
      <c r="W541" s="225"/>
      <c r="AE541" s="200"/>
      <c r="AM541" s="203"/>
      <c r="AT541" s="144"/>
    </row>
    <row r="542" spans="9:46" s="142" customFormat="1" x14ac:dyDescent="0.15">
      <c r="I542" s="223"/>
      <c r="P542" s="224"/>
      <c r="Q542" s="224"/>
      <c r="R542" s="224"/>
      <c r="T542" s="223"/>
      <c r="U542" s="225"/>
      <c r="V542" s="223"/>
      <c r="W542" s="225"/>
      <c r="AE542" s="200"/>
      <c r="AM542" s="203"/>
      <c r="AT542" s="144"/>
    </row>
    <row r="543" spans="9:46" s="142" customFormat="1" x14ac:dyDescent="0.15">
      <c r="I543" s="223"/>
      <c r="P543" s="224"/>
      <c r="Q543" s="224"/>
      <c r="R543" s="224"/>
      <c r="T543" s="223"/>
      <c r="U543" s="225"/>
      <c r="V543" s="223"/>
      <c r="W543" s="225"/>
      <c r="AE543" s="200"/>
      <c r="AM543" s="203"/>
      <c r="AT543" s="144"/>
    </row>
    <row r="544" spans="9:46" s="142" customFormat="1" x14ac:dyDescent="0.15">
      <c r="I544" s="223"/>
      <c r="P544" s="224"/>
      <c r="Q544" s="224"/>
      <c r="R544" s="224"/>
      <c r="T544" s="223"/>
      <c r="U544" s="225"/>
      <c r="V544" s="223"/>
      <c r="W544" s="225"/>
      <c r="AE544" s="200"/>
      <c r="AM544" s="203"/>
      <c r="AT544" s="144"/>
    </row>
    <row r="545" spans="9:46" s="142" customFormat="1" x14ac:dyDescent="0.15">
      <c r="I545" s="223"/>
      <c r="P545" s="224"/>
      <c r="Q545" s="224"/>
      <c r="R545" s="224"/>
      <c r="T545" s="223"/>
      <c r="U545" s="225"/>
      <c r="V545" s="223"/>
      <c r="W545" s="225"/>
      <c r="AE545" s="200"/>
      <c r="AM545" s="203"/>
      <c r="AT545" s="144"/>
    </row>
    <row r="546" spans="9:46" s="142" customFormat="1" x14ac:dyDescent="0.15">
      <c r="I546" s="223"/>
      <c r="P546" s="224"/>
      <c r="Q546" s="224"/>
      <c r="R546" s="224"/>
      <c r="T546" s="223"/>
      <c r="U546" s="225"/>
      <c r="V546" s="223"/>
      <c r="W546" s="225"/>
      <c r="AE546" s="200"/>
      <c r="AM546" s="203"/>
      <c r="AT546" s="144"/>
    </row>
    <row r="547" spans="9:46" s="142" customFormat="1" x14ac:dyDescent="0.15">
      <c r="I547" s="223"/>
      <c r="P547" s="224"/>
      <c r="Q547" s="224"/>
      <c r="R547" s="224"/>
      <c r="T547" s="223"/>
      <c r="U547" s="225"/>
      <c r="V547" s="223"/>
      <c r="W547" s="225"/>
      <c r="AE547" s="200"/>
      <c r="AM547" s="203"/>
      <c r="AT547" s="144"/>
    </row>
    <row r="548" spans="9:46" s="142" customFormat="1" x14ac:dyDescent="0.15">
      <c r="I548" s="223"/>
      <c r="P548" s="224"/>
      <c r="Q548" s="224"/>
      <c r="R548" s="224"/>
      <c r="T548" s="223"/>
      <c r="U548" s="225"/>
      <c r="V548" s="223"/>
      <c r="W548" s="225"/>
      <c r="AE548" s="200"/>
      <c r="AM548" s="203"/>
      <c r="AT548" s="144"/>
    </row>
    <row r="549" spans="9:46" s="142" customFormat="1" x14ac:dyDescent="0.15">
      <c r="I549" s="223"/>
      <c r="P549" s="224"/>
      <c r="Q549" s="224"/>
      <c r="R549" s="224"/>
      <c r="T549" s="223"/>
      <c r="U549" s="225"/>
      <c r="V549" s="223"/>
      <c r="W549" s="225"/>
      <c r="AE549" s="200"/>
      <c r="AM549" s="203"/>
      <c r="AT549" s="144"/>
    </row>
    <row r="550" spans="9:46" s="142" customFormat="1" x14ac:dyDescent="0.15">
      <c r="I550" s="223"/>
      <c r="P550" s="224"/>
      <c r="Q550" s="224"/>
      <c r="R550" s="224"/>
      <c r="T550" s="223"/>
      <c r="U550" s="225"/>
      <c r="V550" s="223"/>
      <c r="W550" s="225"/>
      <c r="AE550" s="200"/>
      <c r="AM550" s="203"/>
      <c r="AT550" s="144"/>
    </row>
    <row r="551" spans="9:46" s="142" customFormat="1" x14ac:dyDescent="0.15">
      <c r="I551" s="223"/>
      <c r="P551" s="224"/>
      <c r="Q551" s="224"/>
      <c r="R551" s="224"/>
      <c r="T551" s="223"/>
      <c r="U551" s="225"/>
      <c r="V551" s="223"/>
      <c r="W551" s="225"/>
      <c r="AE551" s="200"/>
      <c r="AM551" s="203"/>
      <c r="AT551" s="144"/>
    </row>
    <row r="552" spans="9:46" s="142" customFormat="1" x14ac:dyDescent="0.15">
      <c r="I552" s="223"/>
      <c r="P552" s="224"/>
      <c r="Q552" s="224"/>
      <c r="R552" s="224"/>
      <c r="T552" s="223"/>
      <c r="U552" s="225"/>
      <c r="V552" s="223"/>
      <c r="W552" s="225"/>
      <c r="AE552" s="200"/>
      <c r="AM552" s="203"/>
      <c r="AT552" s="144"/>
    </row>
    <row r="553" spans="9:46" s="142" customFormat="1" x14ac:dyDescent="0.15">
      <c r="I553" s="223"/>
      <c r="P553" s="224"/>
      <c r="Q553" s="224"/>
      <c r="R553" s="224"/>
      <c r="T553" s="223"/>
      <c r="U553" s="225"/>
      <c r="V553" s="223"/>
      <c r="W553" s="225"/>
      <c r="AE553" s="200"/>
      <c r="AM553" s="203"/>
      <c r="AT553" s="144"/>
    </row>
    <row r="554" spans="9:46" s="142" customFormat="1" x14ac:dyDescent="0.15">
      <c r="I554" s="223"/>
      <c r="P554" s="224"/>
      <c r="Q554" s="224"/>
      <c r="R554" s="224"/>
      <c r="T554" s="223"/>
      <c r="U554" s="225"/>
      <c r="V554" s="223"/>
      <c r="W554" s="225"/>
      <c r="AE554" s="200"/>
      <c r="AM554" s="203"/>
      <c r="AT554" s="144"/>
    </row>
    <row r="555" spans="9:46" s="142" customFormat="1" x14ac:dyDescent="0.15">
      <c r="I555" s="223"/>
      <c r="P555" s="224"/>
      <c r="Q555" s="224"/>
      <c r="R555" s="224"/>
      <c r="T555" s="223"/>
      <c r="U555" s="225"/>
      <c r="V555" s="223"/>
      <c r="W555" s="225"/>
      <c r="AE555" s="200"/>
      <c r="AM555" s="203"/>
      <c r="AT555" s="144"/>
    </row>
    <row r="556" spans="9:46" s="142" customFormat="1" x14ac:dyDescent="0.15">
      <c r="I556" s="223"/>
      <c r="P556" s="224"/>
      <c r="Q556" s="224"/>
      <c r="R556" s="224"/>
      <c r="T556" s="223"/>
      <c r="U556" s="225"/>
      <c r="V556" s="223"/>
      <c r="W556" s="225"/>
      <c r="AE556" s="200"/>
      <c r="AM556" s="203"/>
      <c r="AT556" s="144"/>
    </row>
    <row r="557" spans="9:46" s="142" customFormat="1" x14ac:dyDescent="0.15">
      <c r="I557" s="223"/>
      <c r="P557" s="224"/>
      <c r="Q557" s="224"/>
      <c r="R557" s="224"/>
      <c r="T557" s="223"/>
      <c r="U557" s="225"/>
      <c r="V557" s="223"/>
      <c r="W557" s="225"/>
      <c r="AE557" s="200"/>
      <c r="AM557" s="203"/>
      <c r="AT557" s="144"/>
    </row>
    <row r="558" spans="9:46" s="142" customFormat="1" x14ac:dyDescent="0.15">
      <c r="I558" s="223"/>
      <c r="P558" s="224"/>
      <c r="Q558" s="224"/>
      <c r="R558" s="224"/>
      <c r="T558" s="223"/>
      <c r="U558" s="225"/>
      <c r="V558" s="223"/>
      <c r="W558" s="225"/>
      <c r="AE558" s="200"/>
      <c r="AM558" s="203"/>
      <c r="AT558" s="144"/>
    </row>
    <row r="559" spans="9:46" s="142" customFormat="1" x14ac:dyDescent="0.15">
      <c r="I559" s="223"/>
      <c r="P559" s="224"/>
      <c r="Q559" s="224"/>
      <c r="R559" s="224"/>
      <c r="T559" s="223"/>
      <c r="U559" s="225"/>
      <c r="V559" s="223"/>
      <c r="W559" s="225"/>
      <c r="AE559" s="200"/>
      <c r="AM559" s="203"/>
      <c r="AT559" s="144"/>
    </row>
    <row r="560" spans="9:46" s="142" customFormat="1" x14ac:dyDescent="0.15">
      <c r="I560" s="223"/>
      <c r="P560" s="224"/>
      <c r="Q560" s="224"/>
      <c r="R560" s="224"/>
      <c r="T560" s="223"/>
      <c r="U560" s="225"/>
      <c r="V560" s="223"/>
      <c r="W560" s="225"/>
      <c r="AE560" s="200"/>
      <c r="AM560" s="203"/>
      <c r="AT560" s="144"/>
    </row>
    <row r="561" spans="9:46" s="142" customFormat="1" x14ac:dyDescent="0.15">
      <c r="I561" s="223"/>
      <c r="P561" s="224"/>
      <c r="Q561" s="224"/>
      <c r="R561" s="224"/>
      <c r="T561" s="223"/>
      <c r="U561" s="225"/>
      <c r="V561" s="223"/>
      <c r="W561" s="225"/>
      <c r="AE561" s="200"/>
      <c r="AM561" s="203"/>
      <c r="AT561" s="144"/>
    </row>
    <row r="562" spans="9:46" s="142" customFormat="1" x14ac:dyDescent="0.15">
      <c r="I562" s="223"/>
      <c r="P562" s="224"/>
      <c r="Q562" s="224"/>
      <c r="R562" s="224"/>
      <c r="T562" s="223"/>
      <c r="U562" s="225"/>
      <c r="V562" s="223"/>
      <c r="W562" s="225"/>
      <c r="AE562" s="200"/>
      <c r="AM562" s="203"/>
      <c r="AT562" s="144"/>
    </row>
    <row r="563" spans="9:46" s="142" customFormat="1" x14ac:dyDescent="0.15">
      <c r="I563" s="223"/>
      <c r="P563" s="224"/>
      <c r="Q563" s="224"/>
      <c r="R563" s="224"/>
      <c r="T563" s="223"/>
      <c r="U563" s="225"/>
      <c r="V563" s="223"/>
      <c r="W563" s="225"/>
      <c r="AE563" s="200"/>
      <c r="AM563" s="203"/>
      <c r="AT563" s="144"/>
    </row>
    <row r="564" spans="9:46" s="142" customFormat="1" x14ac:dyDescent="0.15">
      <c r="I564" s="223"/>
      <c r="P564" s="224"/>
      <c r="Q564" s="224"/>
      <c r="R564" s="224"/>
      <c r="T564" s="223"/>
      <c r="U564" s="225"/>
      <c r="V564" s="223"/>
      <c r="W564" s="225"/>
      <c r="AE564" s="200"/>
      <c r="AM564" s="203"/>
      <c r="AT564" s="144"/>
    </row>
    <row r="565" spans="9:46" s="142" customFormat="1" x14ac:dyDescent="0.15">
      <c r="I565" s="223"/>
      <c r="P565" s="224"/>
      <c r="Q565" s="224"/>
      <c r="R565" s="224"/>
      <c r="T565" s="223"/>
      <c r="U565" s="225"/>
      <c r="V565" s="223"/>
      <c r="W565" s="225"/>
      <c r="AE565" s="200"/>
      <c r="AM565" s="203"/>
      <c r="AT565" s="144"/>
    </row>
    <row r="566" spans="9:46" s="142" customFormat="1" x14ac:dyDescent="0.15">
      <c r="I566" s="223"/>
      <c r="P566" s="224"/>
      <c r="Q566" s="224"/>
      <c r="R566" s="224"/>
      <c r="T566" s="223"/>
      <c r="U566" s="225"/>
      <c r="V566" s="223"/>
      <c r="W566" s="225"/>
      <c r="AE566" s="200"/>
      <c r="AM566" s="203"/>
      <c r="AT566" s="144"/>
    </row>
    <row r="567" spans="9:46" s="142" customFormat="1" x14ac:dyDescent="0.15">
      <c r="I567" s="223"/>
      <c r="P567" s="224"/>
      <c r="Q567" s="224"/>
      <c r="R567" s="224"/>
      <c r="T567" s="223"/>
      <c r="U567" s="225"/>
      <c r="V567" s="223"/>
      <c r="W567" s="225"/>
      <c r="AE567" s="200"/>
      <c r="AM567" s="203"/>
      <c r="AT567" s="144"/>
    </row>
    <row r="568" spans="9:46" s="142" customFormat="1" x14ac:dyDescent="0.15">
      <c r="I568" s="223"/>
      <c r="P568" s="224"/>
      <c r="Q568" s="224"/>
      <c r="R568" s="224"/>
      <c r="T568" s="223"/>
      <c r="U568" s="225"/>
      <c r="V568" s="223"/>
      <c r="W568" s="225"/>
      <c r="AE568" s="200"/>
      <c r="AM568" s="203"/>
      <c r="AT568" s="144"/>
    </row>
    <row r="569" spans="9:46" s="142" customFormat="1" x14ac:dyDescent="0.15">
      <c r="I569" s="223"/>
      <c r="P569" s="224"/>
      <c r="Q569" s="224"/>
      <c r="R569" s="224"/>
      <c r="T569" s="223"/>
      <c r="U569" s="225"/>
      <c r="V569" s="223"/>
      <c r="W569" s="225"/>
      <c r="AE569" s="200"/>
      <c r="AM569" s="203"/>
      <c r="AT569" s="144"/>
    </row>
    <row r="570" spans="9:46" s="142" customFormat="1" x14ac:dyDescent="0.15">
      <c r="I570" s="223"/>
      <c r="P570" s="224"/>
      <c r="Q570" s="224"/>
      <c r="R570" s="224"/>
      <c r="T570" s="223"/>
      <c r="U570" s="225"/>
      <c r="V570" s="223"/>
      <c r="W570" s="225"/>
      <c r="AE570" s="200"/>
      <c r="AM570" s="203"/>
      <c r="AT570" s="144"/>
    </row>
    <row r="571" spans="9:46" s="142" customFormat="1" x14ac:dyDescent="0.15">
      <c r="I571" s="223"/>
      <c r="P571" s="224"/>
      <c r="Q571" s="224"/>
      <c r="R571" s="224"/>
      <c r="T571" s="223"/>
      <c r="U571" s="225"/>
      <c r="V571" s="223"/>
      <c r="W571" s="225"/>
      <c r="AE571" s="200"/>
      <c r="AM571" s="203"/>
      <c r="AT571" s="144"/>
    </row>
    <row r="572" spans="9:46" s="142" customFormat="1" x14ac:dyDescent="0.15">
      <c r="I572" s="223"/>
      <c r="P572" s="224"/>
      <c r="Q572" s="224"/>
      <c r="R572" s="224"/>
      <c r="T572" s="223"/>
      <c r="U572" s="225"/>
      <c r="V572" s="223"/>
      <c r="W572" s="225"/>
      <c r="AE572" s="200"/>
      <c r="AM572" s="203"/>
      <c r="AT572" s="144"/>
    </row>
    <row r="573" spans="9:46" s="142" customFormat="1" x14ac:dyDescent="0.15">
      <c r="I573" s="223"/>
      <c r="P573" s="224"/>
      <c r="Q573" s="224"/>
      <c r="R573" s="224"/>
      <c r="T573" s="223"/>
      <c r="U573" s="225"/>
      <c r="V573" s="223"/>
      <c r="W573" s="225"/>
      <c r="AE573" s="200"/>
      <c r="AM573" s="203"/>
      <c r="AT573" s="144"/>
    </row>
    <row r="574" spans="9:46" s="142" customFormat="1" x14ac:dyDescent="0.15">
      <c r="I574" s="223"/>
      <c r="P574" s="224"/>
      <c r="Q574" s="224"/>
      <c r="R574" s="224"/>
      <c r="T574" s="223"/>
      <c r="U574" s="225"/>
      <c r="V574" s="223"/>
      <c r="W574" s="225"/>
      <c r="AE574" s="200"/>
      <c r="AM574" s="203"/>
      <c r="AT574" s="144"/>
    </row>
    <row r="575" spans="9:46" s="142" customFormat="1" x14ac:dyDescent="0.15">
      <c r="I575" s="223"/>
      <c r="P575" s="224"/>
      <c r="Q575" s="224"/>
      <c r="R575" s="224"/>
      <c r="T575" s="223"/>
      <c r="U575" s="225"/>
      <c r="V575" s="223"/>
      <c r="W575" s="225"/>
      <c r="AE575" s="200"/>
      <c r="AM575" s="203"/>
      <c r="AT575" s="144"/>
    </row>
    <row r="576" spans="9:46" s="142" customFormat="1" x14ac:dyDescent="0.15">
      <c r="I576" s="223"/>
      <c r="P576" s="224"/>
      <c r="Q576" s="224"/>
      <c r="R576" s="224"/>
      <c r="T576" s="223"/>
      <c r="U576" s="225"/>
      <c r="V576" s="223"/>
      <c r="W576" s="225"/>
      <c r="AE576" s="200"/>
      <c r="AM576" s="203"/>
      <c r="AT576" s="144"/>
    </row>
    <row r="577" spans="9:46" s="142" customFormat="1" x14ac:dyDescent="0.15">
      <c r="I577" s="223"/>
      <c r="P577" s="224"/>
      <c r="Q577" s="224"/>
      <c r="R577" s="224"/>
      <c r="T577" s="223"/>
      <c r="U577" s="225"/>
      <c r="V577" s="223"/>
      <c r="W577" s="225"/>
      <c r="AE577" s="200"/>
      <c r="AM577" s="203"/>
      <c r="AT577" s="144"/>
    </row>
    <row r="578" spans="9:46" s="142" customFormat="1" x14ac:dyDescent="0.15">
      <c r="I578" s="223"/>
      <c r="P578" s="224"/>
      <c r="Q578" s="224"/>
      <c r="R578" s="224"/>
      <c r="T578" s="223"/>
      <c r="U578" s="225"/>
      <c r="V578" s="223"/>
      <c r="W578" s="225"/>
      <c r="AE578" s="200"/>
      <c r="AM578" s="203"/>
      <c r="AT578" s="144"/>
    </row>
    <row r="579" spans="9:46" s="142" customFormat="1" x14ac:dyDescent="0.15">
      <c r="I579" s="223"/>
      <c r="P579" s="224"/>
      <c r="Q579" s="224"/>
      <c r="R579" s="224"/>
      <c r="T579" s="223"/>
      <c r="U579" s="225"/>
      <c r="V579" s="223"/>
      <c r="W579" s="225"/>
      <c r="AE579" s="200"/>
      <c r="AM579" s="203"/>
      <c r="AT579" s="144"/>
    </row>
    <row r="580" spans="9:46" s="142" customFormat="1" x14ac:dyDescent="0.15">
      <c r="I580" s="223"/>
      <c r="P580" s="224"/>
      <c r="Q580" s="224"/>
      <c r="R580" s="224"/>
      <c r="T580" s="223"/>
      <c r="U580" s="225"/>
      <c r="V580" s="223"/>
      <c r="W580" s="225"/>
      <c r="AE580" s="200"/>
      <c r="AM580" s="203"/>
      <c r="AT580" s="144"/>
    </row>
    <row r="581" spans="9:46" s="142" customFormat="1" x14ac:dyDescent="0.15">
      <c r="I581" s="223"/>
      <c r="P581" s="224"/>
      <c r="Q581" s="224"/>
      <c r="R581" s="224"/>
      <c r="T581" s="223"/>
      <c r="U581" s="225"/>
      <c r="V581" s="223"/>
      <c r="W581" s="225"/>
      <c r="AE581" s="200"/>
      <c r="AM581" s="203"/>
      <c r="AT581" s="144"/>
    </row>
    <row r="582" spans="9:46" s="142" customFormat="1" x14ac:dyDescent="0.15">
      <c r="I582" s="223"/>
      <c r="P582" s="224"/>
      <c r="Q582" s="224"/>
      <c r="R582" s="224"/>
      <c r="T582" s="223"/>
      <c r="U582" s="225"/>
      <c r="V582" s="223"/>
      <c r="W582" s="225"/>
      <c r="AE582" s="200"/>
      <c r="AM582" s="203"/>
      <c r="AT582" s="144"/>
    </row>
    <row r="583" spans="9:46" s="142" customFormat="1" x14ac:dyDescent="0.15">
      <c r="I583" s="223"/>
      <c r="P583" s="224"/>
      <c r="Q583" s="224"/>
      <c r="R583" s="224"/>
      <c r="T583" s="223"/>
      <c r="U583" s="225"/>
      <c r="V583" s="223"/>
      <c r="W583" s="225"/>
      <c r="AE583" s="200"/>
      <c r="AM583" s="203"/>
      <c r="AT583" s="144"/>
    </row>
    <row r="584" spans="9:46" s="142" customFormat="1" x14ac:dyDescent="0.15">
      <c r="I584" s="223"/>
      <c r="P584" s="224"/>
      <c r="Q584" s="224"/>
      <c r="R584" s="224"/>
      <c r="T584" s="223"/>
      <c r="U584" s="225"/>
      <c r="V584" s="223"/>
      <c r="W584" s="225"/>
      <c r="AE584" s="200"/>
      <c r="AM584" s="203"/>
      <c r="AT584" s="144"/>
    </row>
    <row r="585" spans="9:46" s="142" customFormat="1" x14ac:dyDescent="0.15">
      <c r="I585" s="223"/>
      <c r="P585" s="224"/>
      <c r="Q585" s="224"/>
      <c r="R585" s="224"/>
      <c r="T585" s="223"/>
      <c r="U585" s="225"/>
      <c r="V585" s="223"/>
      <c r="W585" s="225"/>
      <c r="AE585" s="200"/>
      <c r="AM585" s="203"/>
      <c r="AT585" s="144"/>
    </row>
    <row r="586" spans="9:46" s="142" customFormat="1" x14ac:dyDescent="0.15">
      <c r="I586" s="223"/>
      <c r="P586" s="224"/>
      <c r="Q586" s="224"/>
      <c r="R586" s="224"/>
      <c r="T586" s="223"/>
      <c r="U586" s="225"/>
      <c r="V586" s="223"/>
      <c r="W586" s="225"/>
      <c r="AE586" s="200"/>
      <c r="AM586" s="203"/>
      <c r="AT586" s="144"/>
    </row>
    <row r="587" spans="9:46" s="142" customFormat="1" x14ac:dyDescent="0.15">
      <c r="I587" s="223"/>
      <c r="P587" s="224"/>
      <c r="Q587" s="224"/>
      <c r="R587" s="224"/>
      <c r="T587" s="223"/>
      <c r="U587" s="225"/>
      <c r="V587" s="223"/>
      <c r="W587" s="225"/>
      <c r="AE587" s="200"/>
      <c r="AM587" s="203"/>
      <c r="AT587" s="144"/>
    </row>
    <row r="588" spans="9:46" s="142" customFormat="1" x14ac:dyDescent="0.15">
      <c r="I588" s="223"/>
      <c r="P588" s="224"/>
      <c r="Q588" s="224"/>
      <c r="R588" s="224"/>
      <c r="T588" s="223"/>
      <c r="U588" s="225"/>
      <c r="V588" s="223"/>
      <c r="W588" s="225"/>
      <c r="AE588" s="200"/>
      <c r="AM588" s="203"/>
      <c r="AT588" s="144"/>
    </row>
    <row r="589" spans="9:46" s="142" customFormat="1" x14ac:dyDescent="0.15">
      <c r="I589" s="223"/>
      <c r="P589" s="224"/>
      <c r="Q589" s="224"/>
      <c r="R589" s="224"/>
      <c r="T589" s="223"/>
      <c r="U589" s="225"/>
      <c r="V589" s="223"/>
      <c r="W589" s="225"/>
      <c r="AE589" s="200"/>
      <c r="AM589" s="203"/>
      <c r="AT589" s="144"/>
    </row>
    <row r="590" spans="9:46" s="142" customFormat="1" x14ac:dyDescent="0.15">
      <c r="I590" s="223"/>
      <c r="P590" s="224"/>
      <c r="Q590" s="224"/>
      <c r="R590" s="224"/>
      <c r="T590" s="223"/>
      <c r="U590" s="225"/>
      <c r="V590" s="223"/>
      <c r="W590" s="225"/>
      <c r="AE590" s="200"/>
      <c r="AM590" s="203"/>
      <c r="AT590" s="144"/>
    </row>
    <row r="591" spans="9:46" s="142" customFormat="1" x14ac:dyDescent="0.15">
      <c r="I591" s="223"/>
      <c r="P591" s="224"/>
      <c r="Q591" s="224"/>
      <c r="R591" s="224"/>
      <c r="T591" s="223"/>
      <c r="U591" s="225"/>
      <c r="V591" s="223"/>
      <c r="W591" s="225"/>
      <c r="AE591" s="200"/>
      <c r="AM591" s="203"/>
      <c r="AT591" s="144"/>
    </row>
    <row r="592" spans="9:46" s="142" customFormat="1" x14ac:dyDescent="0.15">
      <c r="I592" s="223"/>
      <c r="P592" s="224"/>
      <c r="Q592" s="224"/>
      <c r="R592" s="224"/>
      <c r="T592" s="223"/>
      <c r="U592" s="225"/>
      <c r="V592" s="223"/>
      <c r="W592" s="225"/>
      <c r="AE592" s="200"/>
      <c r="AM592" s="203"/>
      <c r="AT592" s="144"/>
    </row>
    <row r="593" spans="9:46" s="142" customFormat="1" x14ac:dyDescent="0.15">
      <c r="I593" s="223"/>
      <c r="P593" s="224"/>
      <c r="Q593" s="224"/>
      <c r="R593" s="224"/>
      <c r="T593" s="223"/>
      <c r="U593" s="225"/>
      <c r="V593" s="223"/>
      <c r="W593" s="225"/>
      <c r="AE593" s="200"/>
      <c r="AM593" s="203"/>
      <c r="AT593" s="144"/>
    </row>
    <row r="594" spans="9:46" s="142" customFormat="1" x14ac:dyDescent="0.15">
      <c r="I594" s="223"/>
      <c r="P594" s="224"/>
      <c r="Q594" s="224"/>
      <c r="R594" s="224"/>
      <c r="T594" s="223"/>
      <c r="U594" s="225"/>
      <c r="V594" s="223"/>
      <c r="W594" s="225"/>
      <c r="AE594" s="200"/>
      <c r="AM594" s="203"/>
      <c r="AT594" s="144"/>
    </row>
    <row r="595" spans="9:46" s="142" customFormat="1" x14ac:dyDescent="0.15">
      <c r="I595" s="223"/>
      <c r="P595" s="224"/>
      <c r="Q595" s="224"/>
      <c r="R595" s="224"/>
      <c r="T595" s="223"/>
      <c r="U595" s="225"/>
      <c r="V595" s="223"/>
      <c r="W595" s="225"/>
      <c r="AE595" s="200"/>
      <c r="AM595" s="203"/>
      <c r="AT595" s="144"/>
    </row>
    <row r="596" spans="9:46" s="142" customFormat="1" x14ac:dyDescent="0.15">
      <c r="I596" s="223"/>
      <c r="P596" s="224"/>
      <c r="Q596" s="224"/>
      <c r="R596" s="224"/>
      <c r="T596" s="223"/>
      <c r="U596" s="225"/>
      <c r="V596" s="223"/>
      <c r="W596" s="225"/>
      <c r="AE596" s="200"/>
      <c r="AM596" s="203"/>
      <c r="AT596" s="144"/>
    </row>
    <row r="597" spans="9:46" s="142" customFormat="1" x14ac:dyDescent="0.15">
      <c r="I597" s="223"/>
      <c r="P597" s="224"/>
      <c r="Q597" s="224"/>
      <c r="R597" s="224"/>
      <c r="T597" s="223"/>
      <c r="U597" s="225"/>
      <c r="V597" s="223"/>
      <c r="W597" s="225"/>
      <c r="AE597" s="200"/>
      <c r="AM597" s="203"/>
      <c r="AT597" s="144"/>
    </row>
    <row r="598" spans="9:46" s="142" customFormat="1" x14ac:dyDescent="0.15">
      <c r="I598" s="223"/>
      <c r="P598" s="224"/>
      <c r="Q598" s="224"/>
      <c r="R598" s="224"/>
      <c r="T598" s="223"/>
      <c r="U598" s="225"/>
      <c r="V598" s="223"/>
      <c r="W598" s="225"/>
      <c r="AE598" s="200"/>
      <c r="AM598" s="203"/>
      <c r="AT598" s="144"/>
    </row>
    <row r="599" spans="9:46" s="142" customFormat="1" x14ac:dyDescent="0.15">
      <c r="I599" s="223"/>
      <c r="P599" s="224"/>
      <c r="Q599" s="224"/>
      <c r="R599" s="224"/>
      <c r="T599" s="223"/>
      <c r="U599" s="225"/>
      <c r="V599" s="223"/>
      <c r="W599" s="225"/>
      <c r="AE599" s="200"/>
      <c r="AM599" s="203"/>
      <c r="AT599" s="144"/>
    </row>
    <row r="600" spans="9:46" s="142" customFormat="1" x14ac:dyDescent="0.15">
      <c r="I600" s="223"/>
      <c r="P600" s="224"/>
      <c r="Q600" s="224"/>
      <c r="R600" s="224"/>
      <c r="T600" s="223"/>
      <c r="U600" s="225"/>
      <c r="V600" s="223"/>
      <c r="W600" s="225"/>
      <c r="AE600" s="200"/>
      <c r="AM600" s="203"/>
      <c r="AT600" s="144"/>
    </row>
    <row r="601" spans="9:46" s="142" customFormat="1" x14ac:dyDescent="0.15">
      <c r="I601" s="223"/>
      <c r="P601" s="224"/>
      <c r="Q601" s="224"/>
      <c r="R601" s="224"/>
      <c r="T601" s="223"/>
      <c r="U601" s="225"/>
      <c r="V601" s="223"/>
      <c r="W601" s="225"/>
      <c r="AE601" s="200"/>
      <c r="AM601" s="203"/>
      <c r="AT601" s="144"/>
    </row>
    <row r="602" spans="9:46" s="142" customFormat="1" x14ac:dyDescent="0.15">
      <c r="I602" s="223"/>
      <c r="P602" s="224"/>
      <c r="Q602" s="224"/>
      <c r="R602" s="224"/>
      <c r="T602" s="223"/>
      <c r="U602" s="225"/>
      <c r="V602" s="223"/>
      <c r="W602" s="225"/>
      <c r="AE602" s="200"/>
      <c r="AM602" s="203"/>
      <c r="AT602" s="144"/>
    </row>
    <row r="603" spans="9:46" s="142" customFormat="1" x14ac:dyDescent="0.15">
      <c r="I603" s="223"/>
      <c r="P603" s="224"/>
      <c r="Q603" s="224"/>
      <c r="R603" s="224"/>
      <c r="T603" s="223"/>
      <c r="U603" s="225"/>
      <c r="V603" s="223"/>
      <c r="W603" s="225"/>
      <c r="AE603" s="200"/>
      <c r="AM603" s="203"/>
      <c r="AT603" s="144"/>
    </row>
    <row r="604" spans="9:46" s="142" customFormat="1" x14ac:dyDescent="0.15">
      <c r="I604" s="223"/>
      <c r="P604" s="224"/>
      <c r="Q604" s="224"/>
      <c r="R604" s="224"/>
      <c r="T604" s="223"/>
      <c r="U604" s="225"/>
      <c r="V604" s="223"/>
      <c r="W604" s="225"/>
      <c r="AE604" s="200"/>
      <c r="AM604" s="203"/>
      <c r="AT604" s="144"/>
    </row>
    <row r="605" spans="9:46" s="142" customFormat="1" x14ac:dyDescent="0.15">
      <c r="I605" s="223"/>
      <c r="P605" s="224"/>
      <c r="Q605" s="224"/>
      <c r="R605" s="224"/>
      <c r="T605" s="223"/>
      <c r="U605" s="225"/>
      <c r="V605" s="223"/>
      <c r="W605" s="225"/>
      <c r="AE605" s="200"/>
      <c r="AM605" s="203"/>
      <c r="AT605" s="144"/>
    </row>
    <row r="606" spans="9:46" s="142" customFormat="1" x14ac:dyDescent="0.15">
      <c r="I606" s="223"/>
      <c r="P606" s="224"/>
      <c r="Q606" s="224"/>
      <c r="R606" s="224"/>
      <c r="T606" s="223"/>
      <c r="U606" s="225"/>
      <c r="V606" s="223"/>
      <c r="W606" s="225"/>
      <c r="AE606" s="200"/>
      <c r="AM606" s="203"/>
      <c r="AT606" s="144"/>
    </row>
    <row r="607" spans="9:46" s="142" customFormat="1" x14ac:dyDescent="0.15">
      <c r="I607" s="223"/>
      <c r="P607" s="224"/>
      <c r="Q607" s="224"/>
      <c r="R607" s="224"/>
      <c r="T607" s="223"/>
      <c r="U607" s="225"/>
      <c r="V607" s="223"/>
      <c r="W607" s="225"/>
      <c r="AE607" s="200"/>
      <c r="AM607" s="203"/>
      <c r="AT607" s="144"/>
    </row>
    <row r="608" spans="9:46" s="142" customFormat="1" x14ac:dyDescent="0.15">
      <c r="I608" s="223"/>
      <c r="P608" s="224"/>
      <c r="Q608" s="224"/>
      <c r="R608" s="224"/>
      <c r="T608" s="223"/>
      <c r="U608" s="225"/>
      <c r="V608" s="223"/>
      <c r="W608" s="225"/>
      <c r="AE608" s="200"/>
      <c r="AM608" s="203"/>
      <c r="AT608" s="144"/>
    </row>
    <row r="609" spans="9:46" s="142" customFormat="1" x14ac:dyDescent="0.15">
      <c r="I609" s="223"/>
      <c r="P609" s="224"/>
      <c r="Q609" s="224"/>
      <c r="R609" s="224"/>
      <c r="T609" s="223"/>
      <c r="U609" s="225"/>
      <c r="V609" s="223"/>
      <c r="W609" s="225"/>
      <c r="AE609" s="200"/>
      <c r="AM609" s="203"/>
      <c r="AT609" s="144"/>
    </row>
    <row r="610" spans="9:46" s="142" customFormat="1" x14ac:dyDescent="0.15">
      <c r="I610" s="223"/>
      <c r="P610" s="224"/>
      <c r="Q610" s="224"/>
      <c r="R610" s="224"/>
      <c r="T610" s="223"/>
      <c r="U610" s="225"/>
      <c r="V610" s="223"/>
      <c r="W610" s="225"/>
      <c r="AE610" s="200"/>
      <c r="AM610" s="203"/>
      <c r="AT610" s="144"/>
    </row>
    <row r="611" spans="9:46" s="142" customFormat="1" x14ac:dyDescent="0.15">
      <c r="I611" s="223"/>
      <c r="P611" s="224"/>
      <c r="Q611" s="224"/>
      <c r="R611" s="224"/>
      <c r="T611" s="223"/>
      <c r="U611" s="225"/>
      <c r="V611" s="223"/>
      <c r="W611" s="225"/>
      <c r="AE611" s="200"/>
      <c r="AM611" s="203"/>
      <c r="AT611" s="144"/>
    </row>
    <row r="612" spans="9:46" s="142" customFormat="1" x14ac:dyDescent="0.15">
      <c r="I612" s="223"/>
      <c r="P612" s="224"/>
      <c r="Q612" s="224"/>
      <c r="R612" s="224"/>
      <c r="T612" s="223"/>
      <c r="U612" s="225"/>
      <c r="V612" s="223"/>
      <c r="W612" s="225"/>
      <c r="AE612" s="200"/>
      <c r="AM612" s="203"/>
      <c r="AT612" s="144"/>
    </row>
    <row r="613" spans="9:46" s="142" customFormat="1" x14ac:dyDescent="0.15">
      <c r="I613" s="223"/>
      <c r="P613" s="224"/>
      <c r="Q613" s="224"/>
      <c r="R613" s="224"/>
      <c r="T613" s="223"/>
      <c r="U613" s="225"/>
      <c r="V613" s="223"/>
      <c r="W613" s="225"/>
      <c r="AE613" s="200"/>
      <c r="AM613" s="203"/>
      <c r="AT613" s="144"/>
    </row>
    <row r="614" spans="9:46" s="142" customFormat="1" x14ac:dyDescent="0.15">
      <c r="I614" s="223"/>
      <c r="P614" s="224"/>
      <c r="Q614" s="224"/>
      <c r="R614" s="224"/>
      <c r="T614" s="223"/>
      <c r="U614" s="225"/>
      <c r="V614" s="223"/>
      <c r="W614" s="225"/>
      <c r="AE614" s="200"/>
      <c r="AM614" s="203"/>
      <c r="AT614" s="144"/>
    </row>
    <row r="615" spans="9:46" s="142" customFormat="1" x14ac:dyDescent="0.15">
      <c r="I615" s="223"/>
      <c r="P615" s="224"/>
      <c r="Q615" s="224"/>
      <c r="R615" s="224"/>
      <c r="T615" s="223"/>
      <c r="U615" s="225"/>
      <c r="V615" s="223"/>
      <c r="W615" s="225"/>
      <c r="AE615" s="200"/>
      <c r="AM615" s="203"/>
      <c r="AT615" s="144"/>
    </row>
    <row r="616" spans="9:46" s="142" customFormat="1" x14ac:dyDescent="0.15">
      <c r="I616" s="223"/>
      <c r="P616" s="224"/>
      <c r="Q616" s="224"/>
      <c r="R616" s="224"/>
      <c r="T616" s="223"/>
      <c r="U616" s="225"/>
      <c r="V616" s="223"/>
      <c r="W616" s="225"/>
      <c r="AE616" s="200"/>
      <c r="AM616" s="203"/>
      <c r="AT616" s="144"/>
    </row>
    <row r="617" spans="9:46" s="142" customFormat="1" x14ac:dyDescent="0.15">
      <c r="I617" s="223"/>
      <c r="P617" s="224"/>
      <c r="Q617" s="224"/>
      <c r="R617" s="224"/>
      <c r="T617" s="223"/>
      <c r="U617" s="225"/>
      <c r="V617" s="223"/>
      <c r="W617" s="225"/>
      <c r="AE617" s="200"/>
      <c r="AM617" s="203"/>
      <c r="AT617" s="144"/>
    </row>
    <row r="618" spans="9:46" s="142" customFormat="1" x14ac:dyDescent="0.15">
      <c r="I618" s="223"/>
      <c r="P618" s="224"/>
      <c r="Q618" s="224"/>
      <c r="R618" s="224"/>
      <c r="T618" s="223"/>
      <c r="U618" s="225"/>
      <c r="V618" s="223"/>
      <c r="W618" s="225"/>
      <c r="AE618" s="200"/>
      <c r="AM618" s="203"/>
      <c r="AT618" s="144"/>
    </row>
    <row r="619" spans="9:46" s="142" customFormat="1" x14ac:dyDescent="0.15">
      <c r="I619" s="223"/>
      <c r="P619" s="224"/>
      <c r="Q619" s="224"/>
      <c r="R619" s="224"/>
      <c r="T619" s="223"/>
      <c r="U619" s="225"/>
      <c r="V619" s="223"/>
      <c r="W619" s="225"/>
      <c r="AE619" s="200"/>
      <c r="AM619" s="203"/>
      <c r="AT619" s="144"/>
    </row>
    <row r="620" spans="9:46" s="142" customFormat="1" x14ac:dyDescent="0.15">
      <c r="I620" s="223"/>
      <c r="P620" s="224"/>
      <c r="Q620" s="224"/>
      <c r="R620" s="224"/>
      <c r="T620" s="223"/>
      <c r="U620" s="225"/>
      <c r="V620" s="223"/>
      <c r="W620" s="225"/>
      <c r="AE620" s="200"/>
      <c r="AM620" s="203"/>
      <c r="AT620" s="144"/>
    </row>
    <row r="621" spans="9:46" s="142" customFormat="1" x14ac:dyDescent="0.15">
      <c r="I621" s="223"/>
      <c r="P621" s="224"/>
      <c r="Q621" s="224"/>
      <c r="R621" s="224"/>
      <c r="T621" s="223"/>
      <c r="U621" s="225"/>
      <c r="V621" s="223"/>
      <c r="W621" s="225"/>
      <c r="AE621" s="200"/>
      <c r="AM621" s="203"/>
      <c r="AT621" s="144"/>
    </row>
    <row r="622" spans="9:46" s="142" customFormat="1" x14ac:dyDescent="0.15">
      <c r="I622" s="223"/>
      <c r="P622" s="224"/>
      <c r="Q622" s="224"/>
      <c r="R622" s="224"/>
      <c r="T622" s="223"/>
      <c r="U622" s="225"/>
      <c r="V622" s="223"/>
      <c r="W622" s="225"/>
      <c r="AE622" s="200"/>
      <c r="AM622" s="203"/>
      <c r="AT622" s="144"/>
    </row>
    <row r="623" spans="9:46" s="142" customFormat="1" x14ac:dyDescent="0.15">
      <c r="I623" s="223"/>
      <c r="P623" s="224"/>
      <c r="Q623" s="224"/>
      <c r="R623" s="224"/>
      <c r="T623" s="223"/>
      <c r="U623" s="225"/>
      <c r="V623" s="223"/>
      <c r="W623" s="225"/>
      <c r="AE623" s="200"/>
      <c r="AM623" s="203"/>
      <c r="AT623" s="144"/>
    </row>
    <row r="624" spans="9:46" s="142" customFormat="1" x14ac:dyDescent="0.15">
      <c r="I624" s="223"/>
      <c r="P624" s="224"/>
      <c r="Q624" s="224"/>
      <c r="R624" s="224"/>
      <c r="T624" s="223"/>
      <c r="U624" s="225"/>
      <c r="V624" s="223"/>
      <c r="W624" s="225"/>
      <c r="AE624" s="200"/>
      <c r="AM624" s="203"/>
      <c r="AT624" s="144"/>
    </row>
    <row r="625" spans="9:46" s="142" customFormat="1" x14ac:dyDescent="0.15">
      <c r="I625" s="223"/>
      <c r="P625" s="224"/>
      <c r="Q625" s="224"/>
      <c r="R625" s="224"/>
      <c r="T625" s="223"/>
      <c r="U625" s="225"/>
      <c r="V625" s="223"/>
      <c r="W625" s="225"/>
      <c r="AE625" s="200"/>
      <c r="AM625" s="203"/>
      <c r="AT625" s="144"/>
    </row>
    <row r="626" spans="9:46" s="142" customFormat="1" x14ac:dyDescent="0.15">
      <c r="I626" s="223"/>
      <c r="P626" s="224"/>
      <c r="Q626" s="224"/>
      <c r="R626" s="224"/>
      <c r="T626" s="223"/>
      <c r="U626" s="225"/>
      <c r="V626" s="223"/>
      <c r="W626" s="225"/>
      <c r="AE626" s="200"/>
      <c r="AM626" s="203"/>
      <c r="AT626" s="144"/>
    </row>
    <row r="627" spans="9:46" s="142" customFormat="1" x14ac:dyDescent="0.15">
      <c r="I627" s="223"/>
      <c r="P627" s="224"/>
      <c r="Q627" s="224"/>
      <c r="R627" s="224"/>
      <c r="T627" s="223"/>
      <c r="U627" s="225"/>
      <c r="V627" s="223"/>
      <c r="W627" s="225"/>
      <c r="AE627" s="200"/>
      <c r="AM627" s="203"/>
      <c r="AT627" s="144"/>
    </row>
    <row r="628" spans="9:46" s="142" customFormat="1" x14ac:dyDescent="0.15">
      <c r="I628" s="223"/>
      <c r="P628" s="224"/>
      <c r="Q628" s="224"/>
      <c r="R628" s="224"/>
      <c r="T628" s="223"/>
      <c r="U628" s="225"/>
      <c r="V628" s="223"/>
      <c r="W628" s="225"/>
      <c r="AE628" s="200"/>
      <c r="AM628" s="203"/>
      <c r="AT628" s="144"/>
    </row>
    <row r="629" spans="9:46" s="142" customFormat="1" x14ac:dyDescent="0.15">
      <c r="I629" s="223"/>
      <c r="P629" s="224"/>
      <c r="Q629" s="224"/>
      <c r="R629" s="224"/>
      <c r="T629" s="223"/>
      <c r="U629" s="225"/>
      <c r="V629" s="223"/>
      <c r="W629" s="225"/>
      <c r="AE629" s="200"/>
      <c r="AM629" s="203"/>
      <c r="AT629" s="144"/>
    </row>
    <row r="630" spans="9:46" s="142" customFormat="1" x14ac:dyDescent="0.15">
      <c r="I630" s="223"/>
      <c r="P630" s="224"/>
      <c r="Q630" s="224"/>
      <c r="R630" s="224"/>
      <c r="T630" s="223"/>
      <c r="U630" s="225"/>
      <c r="V630" s="223"/>
      <c r="W630" s="225"/>
      <c r="AE630" s="200"/>
      <c r="AM630" s="203"/>
      <c r="AT630" s="144"/>
    </row>
    <row r="631" spans="9:46" s="142" customFormat="1" x14ac:dyDescent="0.15">
      <c r="I631" s="223"/>
      <c r="P631" s="224"/>
      <c r="Q631" s="224"/>
      <c r="R631" s="224"/>
      <c r="T631" s="223"/>
      <c r="U631" s="225"/>
      <c r="V631" s="223"/>
      <c r="W631" s="225"/>
      <c r="AE631" s="200"/>
      <c r="AM631" s="203"/>
      <c r="AT631" s="144"/>
    </row>
    <row r="632" spans="9:46" s="142" customFormat="1" x14ac:dyDescent="0.15">
      <c r="I632" s="223"/>
      <c r="P632" s="224"/>
      <c r="Q632" s="224"/>
      <c r="R632" s="224"/>
      <c r="T632" s="223"/>
      <c r="U632" s="225"/>
      <c r="V632" s="223"/>
      <c r="W632" s="225"/>
      <c r="AE632" s="200"/>
      <c r="AM632" s="203"/>
      <c r="AT632" s="144"/>
    </row>
    <row r="633" spans="9:46" s="142" customFormat="1" x14ac:dyDescent="0.15">
      <c r="I633" s="223"/>
      <c r="P633" s="224"/>
      <c r="Q633" s="224"/>
      <c r="R633" s="224"/>
      <c r="T633" s="223"/>
      <c r="U633" s="225"/>
      <c r="V633" s="223"/>
      <c r="W633" s="225"/>
      <c r="AE633" s="200"/>
      <c r="AM633" s="203"/>
      <c r="AT633" s="144"/>
    </row>
    <row r="634" spans="9:46" s="142" customFormat="1" x14ac:dyDescent="0.15">
      <c r="I634" s="223"/>
      <c r="P634" s="224"/>
      <c r="Q634" s="224"/>
      <c r="R634" s="224"/>
      <c r="T634" s="223"/>
      <c r="U634" s="225"/>
      <c r="V634" s="223"/>
      <c r="W634" s="225"/>
      <c r="AE634" s="200"/>
      <c r="AM634" s="203"/>
      <c r="AT634" s="144"/>
    </row>
    <row r="635" spans="9:46" s="142" customFormat="1" x14ac:dyDescent="0.15">
      <c r="I635" s="223"/>
      <c r="P635" s="224"/>
      <c r="Q635" s="224"/>
      <c r="R635" s="224"/>
      <c r="T635" s="223"/>
      <c r="U635" s="225"/>
      <c r="V635" s="223"/>
      <c r="W635" s="225"/>
      <c r="AE635" s="200"/>
      <c r="AM635" s="203"/>
      <c r="AT635" s="144"/>
    </row>
    <row r="636" spans="9:46" s="142" customFormat="1" x14ac:dyDescent="0.15">
      <c r="I636" s="223"/>
      <c r="P636" s="224"/>
      <c r="Q636" s="224"/>
      <c r="R636" s="224"/>
      <c r="T636" s="223"/>
      <c r="U636" s="225"/>
      <c r="V636" s="223"/>
      <c r="W636" s="225"/>
      <c r="AE636" s="200"/>
      <c r="AM636" s="203"/>
      <c r="AT636" s="144"/>
    </row>
    <row r="637" spans="9:46" s="142" customFormat="1" x14ac:dyDescent="0.15">
      <c r="I637" s="223"/>
      <c r="P637" s="224"/>
      <c r="Q637" s="224"/>
      <c r="R637" s="224"/>
      <c r="T637" s="223"/>
      <c r="U637" s="225"/>
      <c r="V637" s="223"/>
      <c r="W637" s="225"/>
      <c r="AE637" s="200"/>
      <c r="AM637" s="203"/>
      <c r="AT637" s="144"/>
    </row>
    <row r="638" spans="9:46" s="142" customFormat="1" x14ac:dyDescent="0.15">
      <c r="I638" s="223"/>
      <c r="P638" s="224"/>
      <c r="Q638" s="224"/>
      <c r="R638" s="224"/>
      <c r="T638" s="223"/>
      <c r="U638" s="225"/>
      <c r="V638" s="223"/>
      <c r="W638" s="225"/>
      <c r="AE638" s="200"/>
      <c r="AM638" s="203"/>
      <c r="AT638" s="144"/>
    </row>
    <row r="639" spans="9:46" s="142" customFormat="1" x14ac:dyDescent="0.15">
      <c r="I639" s="223"/>
      <c r="P639" s="224"/>
      <c r="Q639" s="224"/>
      <c r="R639" s="224"/>
      <c r="T639" s="223"/>
      <c r="U639" s="225"/>
      <c r="V639" s="223"/>
      <c r="W639" s="225"/>
      <c r="AE639" s="200"/>
      <c r="AM639" s="203"/>
      <c r="AT639" s="144"/>
    </row>
    <row r="640" spans="9:46" s="142" customFormat="1" x14ac:dyDescent="0.15">
      <c r="I640" s="223"/>
      <c r="P640" s="224"/>
      <c r="Q640" s="224"/>
      <c r="R640" s="224"/>
      <c r="T640" s="223"/>
      <c r="U640" s="225"/>
      <c r="V640" s="223"/>
      <c r="W640" s="225"/>
      <c r="AE640" s="200"/>
      <c r="AM640" s="203"/>
      <c r="AT640" s="144"/>
    </row>
    <row r="641" spans="9:46" s="142" customFormat="1" x14ac:dyDescent="0.15">
      <c r="I641" s="223"/>
      <c r="P641" s="224"/>
      <c r="Q641" s="224"/>
      <c r="R641" s="224"/>
      <c r="T641" s="223"/>
      <c r="U641" s="225"/>
      <c r="V641" s="223"/>
      <c r="W641" s="225"/>
      <c r="AE641" s="200"/>
      <c r="AM641" s="203"/>
      <c r="AT641" s="144"/>
    </row>
    <row r="642" spans="9:46" s="142" customFormat="1" x14ac:dyDescent="0.15">
      <c r="I642" s="223"/>
      <c r="P642" s="224"/>
      <c r="Q642" s="224"/>
      <c r="R642" s="224"/>
      <c r="T642" s="223"/>
      <c r="U642" s="225"/>
      <c r="V642" s="223"/>
      <c r="W642" s="225"/>
      <c r="AE642" s="200"/>
      <c r="AM642" s="203"/>
      <c r="AT642" s="144"/>
    </row>
    <row r="643" spans="9:46" s="142" customFormat="1" x14ac:dyDescent="0.15">
      <c r="I643" s="223"/>
      <c r="P643" s="224"/>
      <c r="Q643" s="224"/>
      <c r="R643" s="224"/>
      <c r="T643" s="223"/>
      <c r="U643" s="225"/>
      <c r="V643" s="223"/>
      <c r="W643" s="225"/>
      <c r="AE643" s="200"/>
      <c r="AM643" s="203"/>
      <c r="AT643" s="144"/>
    </row>
    <row r="644" spans="9:46" s="142" customFormat="1" x14ac:dyDescent="0.15">
      <c r="I644" s="223"/>
      <c r="P644" s="224"/>
      <c r="Q644" s="224"/>
      <c r="R644" s="224"/>
      <c r="T644" s="223"/>
      <c r="U644" s="225"/>
      <c r="V644" s="223"/>
      <c r="W644" s="225"/>
      <c r="AE644" s="200"/>
      <c r="AM644" s="203"/>
      <c r="AT644" s="144"/>
    </row>
    <row r="645" spans="9:46" s="142" customFormat="1" x14ac:dyDescent="0.15">
      <c r="I645" s="223"/>
      <c r="P645" s="224"/>
      <c r="Q645" s="224"/>
      <c r="R645" s="224"/>
      <c r="T645" s="223"/>
      <c r="U645" s="225"/>
      <c r="V645" s="223"/>
      <c r="W645" s="225"/>
      <c r="AE645" s="200"/>
      <c r="AM645" s="203"/>
      <c r="AT645" s="144"/>
    </row>
    <row r="646" spans="9:46" s="142" customFormat="1" x14ac:dyDescent="0.15">
      <c r="I646" s="223"/>
      <c r="P646" s="224"/>
      <c r="Q646" s="224"/>
      <c r="R646" s="224"/>
      <c r="T646" s="223"/>
      <c r="U646" s="225"/>
      <c r="V646" s="223"/>
      <c r="W646" s="225"/>
      <c r="AE646" s="200"/>
      <c r="AM646" s="203"/>
      <c r="AT646" s="144"/>
    </row>
    <row r="647" spans="9:46" s="142" customFormat="1" x14ac:dyDescent="0.15">
      <c r="I647" s="223"/>
      <c r="P647" s="224"/>
      <c r="Q647" s="224"/>
      <c r="R647" s="224"/>
      <c r="T647" s="223"/>
      <c r="U647" s="225"/>
      <c r="V647" s="223"/>
      <c r="W647" s="225"/>
      <c r="AE647" s="200"/>
      <c r="AM647" s="203"/>
      <c r="AT647" s="144"/>
    </row>
    <row r="648" spans="9:46" s="142" customFormat="1" x14ac:dyDescent="0.15">
      <c r="I648" s="223"/>
      <c r="P648" s="224"/>
      <c r="Q648" s="224"/>
      <c r="R648" s="224"/>
      <c r="T648" s="223"/>
      <c r="U648" s="225"/>
      <c r="V648" s="223"/>
      <c r="W648" s="225"/>
      <c r="AE648" s="200"/>
      <c r="AM648" s="203"/>
      <c r="AT648" s="144"/>
    </row>
    <row r="649" spans="9:46" s="142" customFormat="1" x14ac:dyDescent="0.15">
      <c r="I649" s="223"/>
      <c r="P649" s="224"/>
      <c r="Q649" s="224"/>
      <c r="R649" s="224"/>
      <c r="T649" s="223"/>
      <c r="U649" s="225"/>
      <c r="V649" s="223"/>
      <c r="W649" s="225"/>
      <c r="AE649" s="200"/>
      <c r="AM649" s="203"/>
      <c r="AT649" s="144"/>
    </row>
    <row r="650" spans="9:46" s="142" customFormat="1" x14ac:dyDescent="0.15">
      <c r="I650" s="223"/>
      <c r="P650" s="224"/>
      <c r="Q650" s="224"/>
      <c r="R650" s="224"/>
      <c r="T650" s="223"/>
      <c r="U650" s="225"/>
      <c r="V650" s="223"/>
      <c r="W650" s="225"/>
      <c r="AE650" s="200"/>
      <c r="AM650" s="203"/>
      <c r="AT650" s="144"/>
    </row>
    <row r="651" spans="9:46" s="142" customFormat="1" x14ac:dyDescent="0.15">
      <c r="I651" s="223"/>
      <c r="P651" s="224"/>
      <c r="Q651" s="224"/>
      <c r="R651" s="224"/>
      <c r="T651" s="223"/>
      <c r="U651" s="225"/>
      <c r="V651" s="223"/>
      <c r="W651" s="225"/>
      <c r="AE651" s="200"/>
      <c r="AM651" s="203"/>
      <c r="AT651" s="144"/>
    </row>
    <row r="652" spans="9:46" s="142" customFormat="1" x14ac:dyDescent="0.15">
      <c r="I652" s="223"/>
      <c r="P652" s="224"/>
      <c r="Q652" s="224"/>
      <c r="R652" s="224"/>
      <c r="T652" s="223"/>
      <c r="U652" s="225"/>
      <c r="V652" s="223"/>
      <c r="W652" s="225"/>
      <c r="AE652" s="200"/>
      <c r="AM652" s="203"/>
      <c r="AT652" s="144"/>
    </row>
    <row r="653" spans="9:46" s="142" customFormat="1" x14ac:dyDescent="0.15">
      <c r="I653" s="223"/>
      <c r="P653" s="224"/>
      <c r="Q653" s="224"/>
      <c r="R653" s="224"/>
      <c r="T653" s="223"/>
      <c r="U653" s="225"/>
      <c r="V653" s="223"/>
      <c r="W653" s="225"/>
      <c r="AE653" s="200"/>
      <c r="AM653" s="203"/>
      <c r="AT653" s="144"/>
    </row>
    <row r="654" spans="9:46" s="142" customFormat="1" x14ac:dyDescent="0.15">
      <c r="I654" s="223"/>
      <c r="P654" s="224"/>
      <c r="Q654" s="224"/>
      <c r="R654" s="224"/>
      <c r="T654" s="223"/>
      <c r="U654" s="225"/>
      <c r="V654" s="223"/>
      <c r="W654" s="225"/>
      <c r="AE654" s="200"/>
      <c r="AM654" s="203"/>
      <c r="AT654" s="144"/>
    </row>
    <row r="655" spans="9:46" s="142" customFormat="1" x14ac:dyDescent="0.15">
      <c r="I655" s="223"/>
      <c r="P655" s="224"/>
      <c r="Q655" s="224"/>
      <c r="R655" s="224"/>
      <c r="T655" s="223"/>
      <c r="U655" s="225"/>
      <c r="V655" s="223"/>
      <c r="W655" s="225"/>
      <c r="AE655" s="200"/>
      <c r="AM655" s="203"/>
      <c r="AT655" s="144"/>
    </row>
    <row r="656" spans="9:46" s="142" customFormat="1" x14ac:dyDescent="0.15">
      <c r="I656" s="223"/>
      <c r="P656" s="224"/>
      <c r="Q656" s="224"/>
      <c r="R656" s="224"/>
      <c r="T656" s="223"/>
      <c r="U656" s="225"/>
      <c r="V656" s="223"/>
      <c r="W656" s="225"/>
      <c r="AE656" s="200"/>
      <c r="AM656" s="203"/>
      <c r="AT656" s="144"/>
    </row>
    <row r="657" spans="9:46" s="142" customFormat="1" x14ac:dyDescent="0.15">
      <c r="I657" s="223"/>
      <c r="P657" s="224"/>
      <c r="Q657" s="224"/>
      <c r="R657" s="224"/>
      <c r="T657" s="223"/>
      <c r="U657" s="225"/>
      <c r="V657" s="223"/>
      <c r="W657" s="225"/>
      <c r="AE657" s="200"/>
      <c r="AM657" s="203"/>
      <c r="AT657" s="144"/>
    </row>
    <row r="658" spans="9:46" s="142" customFormat="1" x14ac:dyDescent="0.15">
      <c r="I658" s="223"/>
      <c r="P658" s="224"/>
      <c r="Q658" s="224"/>
      <c r="R658" s="224"/>
      <c r="T658" s="223"/>
      <c r="U658" s="225"/>
      <c r="V658" s="223"/>
      <c r="W658" s="225"/>
      <c r="AE658" s="200"/>
      <c r="AM658" s="203"/>
      <c r="AT658" s="144"/>
    </row>
    <row r="659" spans="9:46" s="142" customFormat="1" x14ac:dyDescent="0.15">
      <c r="I659" s="223"/>
      <c r="P659" s="224"/>
      <c r="Q659" s="224"/>
      <c r="R659" s="224"/>
      <c r="T659" s="223"/>
      <c r="U659" s="225"/>
      <c r="V659" s="223"/>
      <c r="W659" s="225"/>
      <c r="AE659" s="200"/>
      <c r="AM659" s="203"/>
      <c r="AT659" s="144"/>
    </row>
    <row r="660" spans="9:46" s="142" customFormat="1" x14ac:dyDescent="0.15">
      <c r="I660" s="223"/>
      <c r="P660" s="224"/>
      <c r="Q660" s="224"/>
      <c r="R660" s="224"/>
      <c r="T660" s="223"/>
      <c r="U660" s="225"/>
      <c r="V660" s="223"/>
      <c r="W660" s="225"/>
      <c r="AE660" s="200"/>
      <c r="AM660" s="203"/>
      <c r="AT660" s="144"/>
    </row>
    <row r="661" spans="9:46" s="142" customFormat="1" x14ac:dyDescent="0.15">
      <c r="I661" s="223"/>
      <c r="P661" s="224"/>
      <c r="Q661" s="224"/>
      <c r="R661" s="224"/>
      <c r="T661" s="223"/>
      <c r="U661" s="225"/>
      <c r="V661" s="223"/>
      <c r="W661" s="225"/>
      <c r="AE661" s="200"/>
      <c r="AM661" s="203"/>
      <c r="AT661" s="144"/>
    </row>
    <row r="662" spans="9:46" s="142" customFormat="1" x14ac:dyDescent="0.15">
      <c r="I662" s="223"/>
      <c r="P662" s="224"/>
      <c r="Q662" s="224"/>
      <c r="R662" s="224"/>
      <c r="T662" s="223"/>
      <c r="U662" s="225"/>
      <c r="V662" s="223"/>
      <c r="W662" s="225"/>
      <c r="AE662" s="200"/>
      <c r="AM662" s="203"/>
      <c r="AT662" s="144"/>
    </row>
    <row r="663" spans="9:46" s="142" customFormat="1" x14ac:dyDescent="0.15">
      <c r="I663" s="223"/>
      <c r="P663" s="224"/>
      <c r="Q663" s="224"/>
      <c r="R663" s="224"/>
      <c r="T663" s="223"/>
      <c r="U663" s="225"/>
      <c r="V663" s="223"/>
      <c r="W663" s="225"/>
      <c r="AE663" s="200"/>
      <c r="AM663" s="203"/>
      <c r="AT663" s="144"/>
    </row>
    <row r="664" spans="9:46" s="142" customFormat="1" x14ac:dyDescent="0.15">
      <c r="I664" s="223"/>
      <c r="P664" s="224"/>
      <c r="Q664" s="224"/>
      <c r="R664" s="224"/>
      <c r="T664" s="223"/>
      <c r="U664" s="225"/>
      <c r="V664" s="223"/>
      <c r="W664" s="225"/>
      <c r="AE664" s="200"/>
      <c r="AM664" s="203"/>
      <c r="AT664" s="144"/>
    </row>
    <row r="665" spans="9:46" s="142" customFormat="1" x14ac:dyDescent="0.15">
      <c r="I665" s="223"/>
      <c r="P665" s="224"/>
      <c r="Q665" s="224"/>
      <c r="R665" s="224"/>
      <c r="T665" s="223"/>
      <c r="U665" s="225"/>
      <c r="V665" s="223"/>
      <c r="W665" s="225"/>
      <c r="AE665" s="200"/>
      <c r="AM665" s="203"/>
      <c r="AT665" s="144"/>
    </row>
    <row r="666" spans="9:46" s="142" customFormat="1" x14ac:dyDescent="0.15">
      <c r="I666" s="223"/>
      <c r="P666" s="224"/>
      <c r="Q666" s="224"/>
      <c r="R666" s="224"/>
      <c r="T666" s="223"/>
      <c r="U666" s="225"/>
      <c r="V666" s="223"/>
      <c r="W666" s="225"/>
      <c r="AE666" s="200"/>
      <c r="AM666" s="203"/>
      <c r="AT666" s="144"/>
    </row>
    <row r="667" spans="9:46" s="142" customFormat="1" x14ac:dyDescent="0.15">
      <c r="I667" s="223"/>
      <c r="P667" s="224"/>
      <c r="Q667" s="224"/>
      <c r="R667" s="224"/>
      <c r="T667" s="223"/>
      <c r="U667" s="225"/>
      <c r="V667" s="223"/>
      <c r="W667" s="225"/>
      <c r="AE667" s="200"/>
      <c r="AM667" s="203"/>
      <c r="AT667" s="144"/>
    </row>
    <row r="668" spans="9:46" s="142" customFormat="1" x14ac:dyDescent="0.15">
      <c r="I668" s="223"/>
      <c r="P668" s="224"/>
      <c r="Q668" s="224"/>
      <c r="R668" s="224"/>
      <c r="T668" s="223"/>
      <c r="U668" s="225"/>
      <c r="V668" s="223"/>
      <c r="W668" s="225"/>
      <c r="AE668" s="200"/>
      <c r="AM668" s="203"/>
      <c r="AT668" s="144"/>
    </row>
    <row r="669" spans="9:46" s="142" customFormat="1" x14ac:dyDescent="0.15">
      <c r="I669" s="223"/>
      <c r="P669" s="224"/>
      <c r="Q669" s="224"/>
      <c r="R669" s="224"/>
      <c r="T669" s="223"/>
      <c r="U669" s="225"/>
      <c r="V669" s="223"/>
      <c r="W669" s="225"/>
      <c r="AE669" s="200"/>
      <c r="AM669" s="203"/>
      <c r="AT669" s="144"/>
    </row>
    <row r="670" spans="9:46" s="142" customFormat="1" x14ac:dyDescent="0.15">
      <c r="I670" s="223"/>
      <c r="P670" s="224"/>
      <c r="Q670" s="224"/>
      <c r="R670" s="224"/>
      <c r="T670" s="223"/>
      <c r="U670" s="225"/>
      <c r="V670" s="223"/>
      <c r="W670" s="225"/>
      <c r="AE670" s="200"/>
      <c r="AM670" s="203"/>
      <c r="AT670" s="144"/>
    </row>
    <row r="671" spans="9:46" s="142" customFormat="1" x14ac:dyDescent="0.15">
      <c r="I671" s="223"/>
      <c r="P671" s="224"/>
      <c r="Q671" s="224"/>
      <c r="R671" s="224"/>
      <c r="T671" s="223"/>
      <c r="U671" s="225"/>
      <c r="V671" s="223"/>
      <c r="W671" s="225"/>
      <c r="AE671" s="200"/>
      <c r="AM671" s="203"/>
      <c r="AT671" s="144"/>
    </row>
    <row r="672" spans="9:46" s="142" customFormat="1" x14ac:dyDescent="0.15">
      <c r="I672" s="223"/>
      <c r="P672" s="224"/>
      <c r="Q672" s="224"/>
      <c r="R672" s="224"/>
      <c r="T672" s="223"/>
      <c r="U672" s="225"/>
      <c r="V672" s="223"/>
      <c r="W672" s="225"/>
      <c r="AE672" s="200"/>
      <c r="AM672" s="203"/>
      <c r="AT672" s="144"/>
    </row>
    <row r="673" spans="9:46" s="142" customFormat="1" x14ac:dyDescent="0.15">
      <c r="I673" s="223"/>
      <c r="P673" s="224"/>
      <c r="Q673" s="224"/>
      <c r="R673" s="224"/>
      <c r="T673" s="223"/>
      <c r="U673" s="225"/>
      <c r="V673" s="223"/>
      <c r="W673" s="225"/>
      <c r="AE673" s="200"/>
      <c r="AM673" s="203"/>
      <c r="AT673" s="144"/>
    </row>
    <row r="674" spans="9:46" s="142" customFormat="1" x14ac:dyDescent="0.15">
      <c r="I674" s="223"/>
      <c r="P674" s="224"/>
      <c r="Q674" s="224"/>
      <c r="R674" s="224"/>
      <c r="T674" s="223"/>
      <c r="U674" s="225"/>
      <c r="V674" s="223"/>
      <c r="W674" s="225"/>
      <c r="AE674" s="200"/>
      <c r="AM674" s="203"/>
      <c r="AT674" s="144"/>
    </row>
    <row r="675" spans="9:46" s="142" customFormat="1" x14ac:dyDescent="0.15">
      <c r="I675" s="223"/>
      <c r="P675" s="224"/>
      <c r="Q675" s="224"/>
      <c r="R675" s="224"/>
      <c r="T675" s="223"/>
      <c r="U675" s="225"/>
      <c r="V675" s="223"/>
      <c r="W675" s="225"/>
      <c r="AE675" s="200"/>
      <c r="AM675" s="203"/>
      <c r="AT675" s="144"/>
    </row>
    <row r="676" spans="9:46" s="142" customFormat="1" x14ac:dyDescent="0.15">
      <c r="I676" s="223"/>
      <c r="P676" s="224"/>
      <c r="Q676" s="224"/>
      <c r="R676" s="224"/>
      <c r="T676" s="223"/>
      <c r="U676" s="225"/>
      <c r="V676" s="223"/>
      <c r="W676" s="225"/>
      <c r="AE676" s="200"/>
      <c r="AM676" s="203"/>
      <c r="AT676" s="144"/>
    </row>
    <row r="677" spans="9:46" s="142" customFormat="1" x14ac:dyDescent="0.15">
      <c r="I677" s="223"/>
      <c r="P677" s="224"/>
      <c r="Q677" s="224"/>
      <c r="R677" s="224"/>
      <c r="T677" s="223"/>
      <c r="U677" s="225"/>
      <c r="V677" s="223"/>
      <c r="W677" s="225"/>
      <c r="AE677" s="200"/>
      <c r="AM677" s="203"/>
      <c r="AT677" s="144"/>
    </row>
    <row r="678" spans="9:46" s="142" customFormat="1" x14ac:dyDescent="0.15">
      <c r="I678" s="223"/>
      <c r="P678" s="224"/>
      <c r="Q678" s="224"/>
      <c r="R678" s="224"/>
      <c r="T678" s="223"/>
      <c r="U678" s="225"/>
      <c r="V678" s="223"/>
      <c r="W678" s="225"/>
      <c r="AE678" s="200"/>
      <c r="AM678" s="203"/>
      <c r="AT678" s="144"/>
    </row>
    <row r="679" spans="9:46" s="142" customFormat="1" x14ac:dyDescent="0.15">
      <c r="I679" s="223"/>
      <c r="P679" s="224"/>
      <c r="Q679" s="224"/>
      <c r="R679" s="224"/>
      <c r="T679" s="223"/>
      <c r="U679" s="225"/>
      <c r="V679" s="223"/>
      <c r="W679" s="225"/>
      <c r="AE679" s="200"/>
      <c r="AM679" s="203"/>
      <c r="AT679" s="144"/>
    </row>
    <row r="680" spans="9:46" s="142" customFormat="1" x14ac:dyDescent="0.15">
      <c r="I680" s="223"/>
      <c r="P680" s="224"/>
      <c r="Q680" s="224"/>
      <c r="R680" s="224"/>
      <c r="T680" s="223"/>
      <c r="U680" s="225"/>
      <c r="V680" s="223"/>
      <c r="W680" s="225"/>
      <c r="AE680" s="200"/>
      <c r="AM680" s="203"/>
      <c r="AT680" s="144"/>
    </row>
    <row r="681" spans="9:46" s="142" customFormat="1" x14ac:dyDescent="0.15">
      <c r="I681" s="223"/>
      <c r="P681" s="224"/>
      <c r="Q681" s="224"/>
      <c r="R681" s="224"/>
      <c r="T681" s="223"/>
      <c r="U681" s="225"/>
      <c r="V681" s="223"/>
      <c r="W681" s="225"/>
      <c r="AE681" s="200"/>
      <c r="AM681" s="203"/>
      <c r="AT681" s="144"/>
    </row>
    <row r="682" spans="9:46" s="142" customFormat="1" x14ac:dyDescent="0.15">
      <c r="I682" s="223"/>
      <c r="P682" s="224"/>
      <c r="Q682" s="224"/>
      <c r="R682" s="224"/>
      <c r="T682" s="223"/>
      <c r="U682" s="225"/>
      <c r="V682" s="223"/>
      <c r="W682" s="225"/>
      <c r="AE682" s="200"/>
      <c r="AM682" s="203"/>
      <c r="AT682" s="144"/>
    </row>
    <row r="683" spans="9:46" s="142" customFormat="1" x14ac:dyDescent="0.15">
      <c r="I683" s="223"/>
      <c r="P683" s="224"/>
      <c r="Q683" s="224"/>
      <c r="R683" s="224"/>
      <c r="T683" s="223"/>
      <c r="U683" s="225"/>
      <c r="V683" s="223"/>
      <c r="W683" s="225"/>
      <c r="AE683" s="200"/>
      <c r="AM683" s="203"/>
      <c r="AT683" s="144"/>
    </row>
    <row r="684" spans="9:46" s="142" customFormat="1" x14ac:dyDescent="0.15">
      <c r="I684" s="223"/>
      <c r="P684" s="224"/>
      <c r="Q684" s="224"/>
      <c r="R684" s="224"/>
      <c r="T684" s="223"/>
      <c r="U684" s="225"/>
      <c r="V684" s="223"/>
      <c r="W684" s="225"/>
      <c r="AE684" s="200"/>
      <c r="AM684" s="203"/>
      <c r="AT684" s="144"/>
    </row>
    <row r="685" spans="9:46" s="142" customFormat="1" x14ac:dyDescent="0.15">
      <c r="I685" s="223"/>
      <c r="P685" s="224"/>
      <c r="Q685" s="224"/>
      <c r="R685" s="224"/>
      <c r="T685" s="223"/>
      <c r="U685" s="225"/>
      <c r="V685" s="223"/>
      <c r="W685" s="225"/>
      <c r="AE685" s="200"/>
      <c r="AM685" s="203"/>
      <c r="AT685" s="144"/>
    </row>
    <row r="686" spans="9:46" s="142" customFormat="1" x14ac:dyDescent="0.15">
      <c r="I686" s="223"/>
      <c r="P686" s="224"/>
      <c r="Q686" s="224"/>
      <c r="R686" s="224"/>
      <c r="T686" s="223"/>
      <c r="U686" s="225"/>
      <c r="V686" s="223"/>
      <c r="W686" s="225"/>
      <c r="AE686" s="200"/>
      <c r="AM686" s="203"/>
      <c r="AT686" s="144"/>
    </row>
    <row r="687" spans="9:46" s="142" customFormat="1" x14ac:dyDescent="0.15">
      <c r="I687" s="223"/>
      <c r="P687" s="224"/>
      <c r="Q687" s="224"/>
      <c r="R687" s="224"/>
      <c r="T687" s="223"/>
      <c r="U687" s="225"/>
      <c r="V687" s="223"/>
      <c r="W687" s="225"/>
      <c r="AE687" s="200"/>
      <c r="AM687" s="203"/>
      <c r="AT687" s="144"/>
    </row>
    <row r="688" spans="9:46" s="142" customFormat="1" x14ac:dyDescent="0.15">
      <c r="I688" s="223"/>
      <c r="P688" s="224"/>
      <c r="Q688" s="224"/>
      <c r="R688" s="224"/>
      <c r="T688" s="223"/>
      <c r="U688" s="225"/>
      <c r="V688" s="223"/>
      <c r="W688" s="225"/>
      <c r="AE688" s="200"/>
      <c r="AM688" s="203"/>
      <c r="AT688" s="144"/>
    </row>
    <row r="689" spans="9:46" s="142" customFormat="1" x14ac:dyDescent="0.15">
      <c r="I689" s="223"/>
      <c r="P689" s="224"/>
      <c r="Q689" s="224"/>
      <c r="R689" s="224"/>
      <c r="T689" s="223"/>
      <c r="U689" s="225"/>
      <c r="V689" s="223"/>
      <c r="W689" s="225"/>
      <c r="AE689" s="200"/>
      <c r="AM689" s="203"/>
      <c r="AT689" s="144"/>
    </row>
    <row r="690" spans="9:46" s="142" customFormat="1" x14ac:dyDescent="0.15">
      <c r="I690" s="223"/>
      <c r="P690" s="224"/>
      <c r="Q690" s="224"/>
      <c r="R690" s="224"/>
      <c r="T690" s="223"/>
      <c r="U690" s="225"/>
      <c r="V690" s="223"/>
      <c r="W690" s="225"/>
      <c r="AE690" s="200"/>
      <c r="AM690" s="203"/>
      <c r="AT690" s="144"/>
    </row>
    <row r="691" spans="9:46" s="142" customFormat="1" x14ac:dyDescent="0.15">
      <c r="I691" s="223"/>
      <c r="P691" s="224"/>
      <c r="Q691" s="224"/>
      <c r="R691" s="224"/>
      <c r="T691" s="223"/>
      <c r="U691" s="225"/>
      <c r="V691" s="223"/>
      <c r="W691" s="225"/>
      <c r="AE691" s="200"/>
      <c r="AM691" s="203"/>
      <c r="AT691" s="144"/>
    </row>
    <row r="692" spans="9:46" s="142" customFormat="1" x14ac:dyDescent="0.15">
      <c r="I692" s="223"/>
      <c r="P692" s="224"/>
      <c r="Q692" s="224"/>
      <c r="R692" s="224"/>
      <c r="T692" s="223"/>
      <c r="U692" s="225"/>
      <c r="V692" s="223"/>
      <c r="W692" s="225"/>
      <c r="AE692" s="200"/>
      <c r="AM692" s="203"/>
      <c r="AT692" s="144"/>
    </row>
    <row r="693" spans="9:46" s="142" customFormat="1" x14ac:dyDescent="0.15">
      <c r="I693" s="223"/>
      <c r="P693" s="224"/>
      <c r="Q693" s="224"/>
      <c r="R693" s="224"/>
      <c r="T693" s="223"/>
      <c r="U693" s="225"/>
      <c r="V693" s="223"/>
      <c r="W693" s="225"/>
      <c r="AE693" s="200"/>
      <c r="AM693" s="203"/>
      <c r="AT693" s="144"/>
    </row>
    <row r="694" spans="9:46" s="142" customFormat="1" x14ac:dyDescent="0.15">
      <c r="I694" s="223"/>
      <c r="P694" s="224"/>
      <c r="Q694" s="224"/>
      <c r="R694" s="224"/>
      <c r="T694" s="223"/>
      <c r="U694" s="225"/>
      <c r="V694" s="223"/>
      <c r="W694" s="225"/>
      <c r="AE694" s="200"/>
      <c r="AM694" s="203"/>
      <c r="AT694" s="144"/>
    </row>
    <row r="695" spans="9:46" s="142" customFormat="1" x14ac:dyDescent="0.15">
      <c r="I695" s="223"/>
      <c r="P695" s="224"/>
      <c r="Q695" s="224"/>
      <c r="R695" s="224"/>
      <c r="T695" s="223"/>
      <c r="U695" s="225"/>
      <c r="V695" s="223"/>
      <c r="W695" s="225"/>
      <c r="AE695" s="200"/>
      <c r="AM695" s="203"/>
      <c r="AT695" s="144"/>
    </row>
    <row r="696" spans="9:46" s="142" customFormat="1" x14ac:dyDescent="0.15">
      <c r="I696" s="223"/>
      <c r="P696" s="224"/>
      <c r="Q696" s="224"/>
      <c r="R696" s="224"/>
      <c r="T696" s="223"/>
      <c r="U696" s="225"/>
      <c r="V696" s="223"/>
      <c r="W696" s="225"/>
      <c r="AE696" s="200"/>
      <c r="AM696" s="203"/>
      <c r="AT696" s="144"/>
    </row>
    <row r="697" spans="9:46" s="142" customFormat="1" x14ac:dyDescent="0.15">
      <c r="I697" s="223"/>
      <c r="P697" s="224"/>
      <c r="Q697" s="224"/>
      <c r="R697" s="224"/>
      <c r="T697" s="223"/>
      <c r="U697" s="225"/>
      <c r="V697" s="223"/>
      <c r="W697" s="225"/>
      <c r="AE697" s="200"/>
      <c r="AM697" s="203"/>
      <c r="AT697" s="144"/>
    </row>
    <row r="698" spans="9:46" s="142" customFormat="1" x14ac:dyDescent="0.15">
      <c r="I698" s="223"/>
      <c r="P698" s="224"/>
      <c r="Q698" s="224"/>
      <c r="R698" s="224"/>
      <c r="T698" s="223"/>
      <c r="U698" s="225"/>
      <c r="V698" s="223"/>
      <c r="W698" s="225"/>
      <c r="AE698" s="200"/>
      <c r="AM698" s="203"/>
      <c r="AT698" s="144"/>
    </row>
    <row r="699" spans="9:46" s="142" customFormat="1" x14ac:dyDescent="0.15">
      <c r="I699" s="223"/>
      <c r="P699" s="224"/>
      <c r="Q699" s="224"/>
      <c r="R699" s="224"/>
      <c r="T699" s="223"/>
      <c r="U699" s="225"/>
      <c r="V699" s="223"/>
      <c r="W699" s="225"/>
      <c r="AE699" s="200"/>
      <c r="AM699" s="203"/>
      <c r="AT699" s="144"/>
    </row>
    <row r="700" spans="9:46" s="142" customFormat="1" x14ac:dyDescent="0.15">
      <c r="I700" s="223"/>
      <c r="P700" s="224"/>
      <c r="Q700" s="224"/>
      <c r="R700" s="224"/>
      <c r="T700" s="223"/>
      <c r="U700" s="225"/>
      <c r="V700" s="223"/>
      <c r="W700" s="225"/>
      <c r="AE700" s="200"/>
      <c r="AM700" s="203"/>
      <c r="AT700" s="144"/>
    </row>
    <row r="701" spans="9:46" s="142" customFormat="1" x14ac:dyDescent="0.15">
      <c r="I701" s="223"/>
      <c r="P701" s="224"/>
      <c r="Q701" s="224"/>
      <c r="R701" s="224"/>
      <c r="T701" s="223"/>
      <c r="U701" s="225"/>
      <c r="V701" s="223"/>
      <c r="W701" s="225"/>
      <c r="AE701" s="200"/>
      <c r="AM701" s="203"/>
      <c r="AT701" s="144"/>
    </row>
    <row r="702" spans="9:46" s="142" customFormat="1" x14ac:dyDescent="0.15">
      <c r="I702" s="223"/>
      <c r="P702" s="224"/>
      <c r="Q702" s="224"/>
      <c r="R702" s="224"/>
      <c r="T702" s="223"/>
      <c r="U702" s="225"/>
      <c r="V702" s="223"/>
      <c r="W702" s="225"/>
      <c r="AE702" s="200"/>
      <c r="AM702" s="203"/>
      <c r="AT702" s="144"/>
    </row>
    <row r="703" spans="9:46" s="142" customFormat="1" x14ac:dyDescent="0.15">
      <c r="I703" s="223"/>
      <c r="P703" s="224"/>
      <c r="Q703" s="224"/>
      <c r="R703" s="224"/>
      <c r="T703" s="223"/>
      <c r="U703" s="225"/>
      <c r="V703" s="223"/>
      <c r="W703" s="225"/>
      <c r="AE703" s="200"/>
      <c r="AM703" s="203"/>
      <c r="AT703" s="144"/>
    </row>
    <row r="704" spans="9:46" s="142" customFormat="1" x14ac:dyDescent="0.15">
      <c r="I704" s="223"/>
      <c r="P704" s="224"/>
      <c r="Q704" s="224"/>
      <c r="R704" s="224"/>
      <c r="T704" s="223"/>
      <c r="U704" s="225"/>
      <c r="V704" s="223"/>
      <c r="W704" s="225"/>
      <c r="AE704" s="200"/>
      <c r="AM704" s="203"/>
      <c r="AT704" s="144"/>
    </row>
    <row r="705" spans="9:46" s="142" customFormat="1" x14ac:dyDescent="0.15">
      <c r="I705" s="223"/>
      <c r="P705" s="224"/>
      <c r="Q705" s="224"/>
      <c r="R705" s="224"/>
      <c r="T705" s="223"/>
      <c r="U705" s="225"/>
      <c r="V705" s="223"/>
      <c r="W705" s="225"/>
      <c r="AE705" s="200"/>
      <c r="AM705" s="203"/>
      <c r="AT705" s="144"/>
    </row>
    <row r="706" spans="9:46" s="142" customFormat="1" x14ac:dyDescent="0.15">
      <c r="I706" s="223"/>
      <c r="P706" s="224"/>
      <c r="Q706" s="224"/>
      <c r="R706" s="224"/>
      <c r="T706" s="223"/>
      <c r="U706" s="225"/>
      <c r="V706" s="223"/>
      <c r="W706" s="225"/>
      <c r="AE706" s="200"/>
      <c r="AM706" s="203"/>
      <c r="AT706" s="144"/>
    </row>
    <row r="707" spans="9:46" s="142" customFormat="1" x14ac:dyDescent="0.15">
      <c r="I707" s="223"/>
      <c r="P707" s="224"/>
      <c r="Q707" s="224"/>
      <c r="R707" s="224"/>
      <c r="T707" s="223"/>
      <c r="U707" s="225"/>
      <c r="V707" s="223"/>
      <c r="W707" s="225"/>
      <c r="AE707" s="200"/>
      <c r="AM707" s="203"/>
      <c r="AT707" s="144"/>
    </row>
    <row r="708" spans="9:46" s="142" customFormat="1" x14ac:dyDescent="0.15">
      <c r="I708" s="223"/>
      <c r="P708" s="224"/>
      <c r="Q708" s="224"/>
      <c r="R708" s="224"/>
      <c r="T708" s="223"/>
      <c r="U708" s="225"/>
      <c r="V708" s="223"/>
      <c r="W708" s="225"/>
      <c r="AE708" s="200"/>
      <c r="AM708" s="203"/>
      <c r="AT708" s="144"/>
    </row>
    <row r="709" spans="9:46" s="142" customFormat="1" x14ac:dyDescent="0.15">
      <c r="I709" s="223"/>
      <c r="P709" s="224"/>
      <c r="Q709" s="224"/>
      <c r="R709" s="224"/>
      <c r="T709" s="223"/>
      <c r="U709" s="225"/>
      <c r="V709" s="223"/>
      <c r="W709" s="225"/>
      <c r="AE709" s="200"/>
      <c r="AM709" s="203"/>
      <c r="AT709" s="144"/>
    </row>
    <row r="710" spans="9:46" s="142" customFormat="1" x14ac:dyDescent="0.15">
      <c r="I710" s="223"/>
      <c r="P710" s="224"/>
      <c r="Q710" s="224"/>
      <c r="R710" s="224"/>
      <c r="T710" s="223"/>
      <c r="U710" s="225"/>
      <c r="V710" s="223"/>
      <c r="W710" s="225"/>
      <c r="AE710" s="200"/>
      <c r="AM710" s="203"/>
      <c r="AT710" s="144"/>
    </row>
    <row r="711" spans="9:46" s="142" customFormat="1" x14ac:dyDescent="0.15">
      <c r="I711" s="223"/>
      <c r="P711" s="224"/>
      <c r="Q711" s="224"/>
      <c r="R711" s="224"/>
      <c r="T711" s="223"/>
      <c r="U711" s="225"/>
      <c r="V711" s="223"/>
      <c r="W711" s="225"/>
      <c r="AE711" s="200"/>
      <c r="AM711" s="203"/>
      <c r="AT711" s="144"/>
    </row>
    <row r="712" spans="9:46" s="142" customFormat="1" x14ac:dyDescent="0.15">
      <c r="I712" s="223"/>
      <c r="P712" s="224"/>
      <c r="Q712" s="224"/>
      <c r="R712" s="224"/>
      <c r="T712" s="223"/>
      <c r="U712" s="225"/>
      <c r="V712" s="223"/>
      <c r="W712" s="225"/>
      <c r="AE712" s="200"/>
      <c r="AM712" s="203"/>
      <c r="AT712" s="144"/>
    </row>
    <row r="713" spans="9:46" s="142" customFormat="1" x14ac:dyDescent="0.15">
      <c r="I713" s="223"/>
      <c r="P713" s="224"/>
      <c r="Q713" s="224"/>
      <c r="R713" s="224"/>
      <c r="T713" s="223"/>
      <c r="U713" s="225"/>
      <c r="V713" s="223"/>
      <c r="W713" s="225"/>
      <c r="AE713" s="200"/>
      <c r="AM713" s="203"/>
      <c r="AT713" s="144"/>
    </row>
    <row r="714" spans="9:46" s="142" customFormat="1" x14ac:dyDescent="0.15">
      <c r="I714" s="223"/>
      <c r="P714" s="224"/>
      <c r="Q714" s="224"/>
      <c r="R714" s="224"/>
      <c r="T714" s="223"/>
      <c r="U714" s="225"/>
      <c r="V714" s="223"/>
      <c r="W714" s="225"/>
      <c r="AE714" s="200"/>
      <c r="AM714" s="203"/>
      <c r="AT714" s="144"/>
    </row>
    <row r="715" spans="9:46" s="142" customFormat="1" x14ac:dyDescent="0.15">
      <c r="I715" s="223"/>
      <c r="P715" s="224"/>
      <c r="Q715" s="224"/>
      <c r="R715" s="224"/>
      <c r="T715" s="223"/>
      <c r="U715" s="225"/>
      <c r="V715" s="223"/>
      <c r="W715" s="225"/>
      <c r="AE715" s="200"/>
      <c r="AM715" s="203"/>
      <c r="AT715" s="144"/>
    </row>
    <row r="716" spans="9:46" s="142" customFormat="1" x14ac:dyDescent="0.15">
      <c r="I716" s="223"/>
      <c r="P716" s="224"/>
      <c r="Q716" s="224"/>
      <c r="R716" s="224"/>
      <c r="T716" s="223"/>
      <c r="U716" s="225"/>
      <c r="V716" s="223"/>
      <c r="W716" s="225"/>
      <c r="AE716" s="200"/>
      <c r="AM716" s="203"/>
      <c r="AT716" s="144"/>
    </row>
    <row r="717" spans="9:46" s="142" customFormat="1" x14ac:dyDescent="0.15">
      <c r="I717" s="223"/>
      <c r="P717" s="224"/>
      <c r="Q717" s="224"/>
      <c r="R717" s="224"/>
      <c r="T717" s="223"/>
      <c r="U717" s="225"/>
      <c r="V717" s="223"/>
      <c r="W717" s="225"/>
      <c r="AE717" s="200"/>
      <c r="AM717" s="203"/>
      <c r="AT717" s="144"/>
    </row>
    <row r="718" spans="9:46" s="142" customFormat="1" x14ac:dyDescent="0.15">
      <c r="I718" s="223"/>
      <c r="P718" s="224"/>
      <c r="Q718" s="224"/>
      <c r="R718" s="224"/>
      <c r="T718" s="223"/>
      <c r="U718" s="225"/>
      <c r="V718" s="223"/>
      <c r="W718" s="225"/>
      <c r="AE718" s="200"/>
      <c r="AM718" s="203"/>
      <c r="AT718" s="144"/>
    </row>
    <row r="719" spans="9:46" s="142" customFormat="1" x14ac:dyDescent="0.15">
      <c r="I719" s="223"/>
      <c r="P719" s="224"/>
      <c r="Q719" s="224"/>
      <c r="R719" s="224"/>
      <c r="T719" s="223"/>
      <c r="U719" s="225"/>
      <c r="V719" s="223"/>
      <c r="W719" s="225"/>
      <c r="AE719" s="200"/>
      <c r="AM719" s="203"/>
      <c r="AT719" s="144"/>
    </row>
    <row r="720" spans="9:46" s="142" customFormat="1" x14ac:dyDescent="0.15">
      <c r="I720" s="223"/>
      <c r="P720" s="224"/>
      <c r="Q720" s="224"/>
      <c r="R720" s="224"/>
      <c r="T720" s="223"/>
      <c r="U720" s="225"/>
      <c r="V720" s="223"/>
      <c r="W720" s="225"/>
      <c r="AE720" s="200"/>
      <c r="AM720" s="203"/>
      <c r="AT720" s="144"/>
    </row>
    <row r="721" spans="9:46" s="142" customFormat="1" x14ac:dyDescent="0.15">
      <c r="I721" s="223"/>
      <c r="P721" s="224"/>
      <c r="Q721" s="224"/>
      <c r="R721" s="224"/>
      <c r="T721" s="223"/>
      <c r="U721" s="225"/>
      <c r="V721" s="223"/>
      <c r="W721" s="225"/>
      <c r="AE721" s="200"/>
      <c r="AM721" s="203"/>
      <c r="AT721" s="144"/>
    </row>
    <row r="722" spans="9:46" s="142" customFormat="1" x14ac:dyDescent="0.15">
      <c r="I722" s="223"/>
      <c r="P722" s="224"/>
      <c r="Q722" s="224"/>
      <c r="R722" s="224"/>
      <c r="T722" s="223"/>
      <c r="U722" s="225"/>
      <c r="V722" s="223"/>
      <c r="W722" s="225"/>
      <c r="AE722" s="200"/>
      <c r="AM722" s="203"/>
      <c r="AT722" s="144"/>
    </row>
    <row r="723" spans="9:46" s="142" customFormat="1" x14ac:dyDescent="0.15">
      <c r="I723" s="223"/>
      <c r="P723" s="224"/>
      <c r="Q723" s="224"/>
      <c r="R723" s="224"/>
      <c r="T723" s="223"/>
      <c r="U723" s="225"/>
      <c r="V723" s="223"/>
      <c r="W723" s="225"/>
      <c r="AE723" s="200"/>
      <c r="AM723" s="203"/>
      <c r="AT723" s="144"/>
    </row>
    <row r="724" spans="9:46" s="142" customFormat="1" x14ac:dyDescent="0.15">
      <c r="I724" s="223"/>
      <c r="P724" s="224"/>
      <c r="Q724" s="224"/>
      <c r="R724" s="224"/>
      <c r="T724" s="223"/>
      <c r="U724" s="225"/>
      <c r="V724" s="223"/>
      <c r="W724" s="225"/>
      <c r="AE724" s="200"/>
      <c r="AM724" s="203"/>
      <c r="AT724" s="144"/>
    </row>
    <row r="725" spans="9:46" s="142" customFormat="1" x14ac:dyDescent="0.15">
      <c r="I725" s="223"/>
      <c r="P725" s="224"/>
      <c r="Q725" s="224"/>
      <c r="R725" s="224"/>
      <c r="T725" s="223"/>
      <c r="U725" s="225"/>
      <c r="V725" s="223"/>
      <c r="W725" s="225"/>
      <c r="AE725" s="200"/>
      <c r="AM725" s="203"/>
      <c r="AT725" s="144"/>
    </row>
    <row r="726" spans="9:46" s="142" customFormat="1" x14ac:dyDescent="0.15">
      <c r="I726" s="223"/>
      <c r="P726" s="224"/>
      <c r="Q726" s="224"/>
      <c r="R726" s="224"/>
      <c r="T726" s="223"/>
      <c r="U726" s="225"/>
      <c r="V726" s="223"/>
      <c r="W726" s="225"/>
      <c r="AE726" s="200"/>
      <c r="AM726" s="203"/>
      <c r="AT726" s="144"/>
    </row>
    <row r="727" spans="9:46" s="142" customFormat="1" x14ac:dyDescent="0.15">
      <c r="I727" s="223"/>
      <c r="P727" s="224"/>
      <c r="Q727" s="224"/>
      <c r="R727" s="224"/>
      <c r="T727" s="223"/>
      <c r="U727" s="225"/>
      <c r="V727" s="223"/>
      <c r="W727" s="225"/>
      <c r="AE727" s="200"/>
      <c r="AM727" s="203"/>
      <c r="AT727" s="144"/>
    </row>
    <row r="728" spans="9:46" s="142" customFormat="1" x14ac:dyDescent="0.15">
      <c r="I728" s="223"/>
      <c r="P728" s="224"/>
      <c r="Q728" s="224"/>
      <c r="R728" s="224"/>
      <c r="T728" s="223"/>
      <c r="U728" s="225"/>
      <c r="V728" s="223"/>
      <c r="W728" s="225"/>
      <c r="AE728" s="200"/>
      <c r="AM728" s="203"/>
      <c r="AT728" s="144"/>
    </row>
    <row r="729" spans="9:46" s="142" customFormat="1" x14ac:dyDescent="0.15">
      <c r="I729" s="223"/>
      <c r="P729" s="224"/>
      <c r="Q729" s="224"/>
      <c r="R729" s="224"/>
      <c r="T729" s="223"/>
      <c r="U729" s="225"/>
      <c r="V729" s="223"/>
      <c r="W729" s="225"/>
      <c r="AE729" s="200"/>
      <c r="AM729" s="203"/>
      <c r="AT729" s="144"/>
    </row>
    <row r="730" spans="9:46" s="142" customFormat="1" x14ac:dyDescent="0.15">
      <c r="I730" s="223"/>
      <c r="P730" s="224"/>
      <c r="Q730" s="224"/>
      <c r="R730" s="224"/>
      <c r="T730" s="223"/>
      <c r="U730" s="225"/>
      <c r="V730" s="223"/>
      <c r="W730" s="225"/>
      <c r="AE730" s="200"/>
      <c r="AM730" s="203"/>
      <c r="AT730" s="144"/>
    </row>
    <row r="731" spans="9:46" s="142" customFormat="1" x14ac:dyDescent="0.15">
      <c r="I731" s="223"/>
      <c r="P731" s="224"/>
      <c r="Q731" s="224"/>
      <c r="R731" s="224"/>
      <c r="T731" s="223"/>
      <c r="U731" s="225"/>
      <c r="V731" s="223"/>
      <c r="W731" s="225"/>
      <c r="AE731" s="200"/>
      <c r="AM731" s="203"/>
      <c r="AT731" s="144"/>
    </row>
    <row r="732" spans="9:46" s="142" customFormat="1" x14ac:dyDescent="0.15">
      <c r="I732" s="223"/>
      <c r="P732" s="224"/>
      <c r="Q732" s="224"/>
      <c r="R732" s="224"/>
      <c r="T732" s="223"/>
      <c r="U732" s="225"/>
      <c r="V732" s="223"/>
      <c r="W732" s="225"/>
      <c r="AE732" s="200"/>
      <c r="AM732" s="203"/>
      <c r="AT732" s="144"/>
    </row>
    <row r="733" spans="9:46" s="142" customFormat="1" x14ac:dyDescent="0.15">
      <c r="I733" s="223"/>
      <c r="P733" s="224"/>
      <c r="Q733" s="224"/>
      <c r="R733" s="224"/>
      <c r="T733" s="223"/>
      <c r="U733" s="225"/>
      <c r="V733" s="223"/>
      <c r="W733" s="225"/>
      <c r="AE733" s="200"/>
      <c r="AM733" s="203"/>
      <c r="AT733" s="144"/>
    </row>
    <row r="734" spans="9:46" s="142" customFormat="1" x14ac:dyDescent="0.15">
      <c r="I734" s="223"/>
      <c r="P734" s="224"/>
      <c r="Q734" s="224"/>
      <c r="R734" s="224"/>
      <c r="T734" s="223"/>
      <c r="U734" s="225"/>
      <c r="V734" s="223"/>
      <c r="W734" s="225"/>
      <c r="AE734" s="200"/>
      <c r="AM734" s="203"/>
      <c r="AT734" s="144"/>
    </row>
    <row r="735" spans="9:46" s="142" customFormat="1" x14ac:dyDescent="0.15">
      <c r="I735" s="223"/>
      <c r="P735" s="224"/>
      <c r="Q735" s="224"/>
      <c r="R735" s="224"/>
      <c r="T735" s="223"/>
      <c r="U735" s="225"/>
      <c r="V735" s="223"/>
      <c r="W735" s="225"/>
      <c r="AE735" s="200"/>
      <c r="AM735" s="203"/>
      <c r="AT735" s="144"/>
    </row>
    <row r="736" spans="9:46" s="142" customFormat="1" x14ac:dyDescent="0.15">
      <c r="I736" s="223"/>
      <c r="P736" s="224"/>
      <c r="Q736" s="224"/>
      <c r="R736" s="224"/>
      <c r="T736" s="223"/>
      <c r="U736" s="225"/>
      <c r="V736" s="223"/>
      <c r="W736" s="225"/>
      <c r="AE736" s="200"/>
      <c r="AM736" s="203"/>
      <c r="AT736" s="144"/>
    </row>
    <row r="737" spans="9:46" s="142" customFormat="1" x14ac:dyDescent="0.15">
      <c r="I737" s="223"/>
      <c r="P737" s="224"/>
      <c r="Q737" s="224"/>
      <c r="R737" s="224"/>
      <c r="T737" s="223"/>
      <c r="U737" s="225"/>
      <c r="V737" s="223"/>
      <c r="W737" s="225"/>
      <c r="AE737" s="200"/>
      <c r="AM737" s="203"/>
      <c r="AT737" s="144"/>
    </row>
    <row r="738" spans="9:46" s="142" customFormat="1" x14ac:dyDescent="0.15">
      <c r="I738" s="223"/>
      <c r="P738" s="224"/>
      <c r="Q738" s="224"/>
      <c r="R738" s="224"/>
      <c r="T738" s="223"/>
      <c r="U738" s="225"/>
      <c r="V738" s="223"/>
      <c r="W738" s="225"/>
      <c r="AE738" s="200"/>
      <c r="AM738" s="203"/>
      <c r="AT738" s="144"/>
    </row>
    <row r="739" spans="9:46" s="142" customFormat="1" x14ac:dyDescent="0.15">
      <c r="I739" s="223"/>
      <c r="P739" s="224"/>
      <c r="Q739" s="224"/>
      <c r="R739" s="224"/>
      <c r="T739" s="223"/>
      <c r="U739" s="225"/>
      <c r="V739" s="223"/>
      <c r="W739" s="225"/>
      <c r="AE739" s="200"/>
      <c r="AM739" s="203"/>
      <c r="AT739" s="144"/>
    </row>
    <row r="740" spans="9:46" s="142" customFormat="1" x14ac:dyDescent="0.15">
      <c r="I740" s="223"/>
      <c r="P740" s="224"/>
      <c r="Q740" s="224"/>
      <c r="R740" s="224"/>
      <c r="T740" s="223"/>
      <c r="U740" s="225"/>
      <c r="V740" s="223"/>
      <c r="W740" s="225"/>
      <c r="AE740" s="200"/>
      <c r="AM740" s="203"/>
      <c r="AT740" s="144"/>
    </row>
    <row r="741" spans="9:46" s="142" customFormat="1" x14ac:dyDescent="0.15">
      <c r="I741" s="223"/>
      <c r="P741" s="224"/>
      <c r="Q741" s="224"/>
      <c r="R741" s="224"/>
      <c r="T741" s="223"/>
      <c r="U741" s="225"/>
      <c r="V741" s="223"/>
      <c r="W741" s="225"/>
      <c r="AE741" s="200"/>
      <c r="AM741" s="203"/>
      <c r="AT741" s="144"/>
    </row>
    <row r="742" spans="9:46" s="142" customFormat="1" x14ac:dyDescent="0.15">
      <c r="I742" s="223"/>
      <c r="P742" s="224"/>
      <c r="Q742" s="224"/>
      <c r="R742" s="224"/>
      <c r="T742" s="223"/>
      <c r="U742" s="225"/>
      <c r="V742" s="223"/>
      <c r="W742" s="225"/>
      <c r="AE742" s="200"/>
      <c r="AM742" s="203"/>
      <c r="AT742" s="144"/>
    </row>
    <row r="743" spans="9:46" s="142" customFormat="1" x14ac:dyDescent="0.15">
      <c r="I743" s="223"/>
      <c r="P743" s="224"/>
      <c r="Q743" s="224"/>
      <c r="R743" s="224"/>
      <c r="T743" s="223"/>
      <c r="U743" s="225"/>
      <c r="V743" s="223"/>
      <c r="W743" s="225"/>
      <c r="AE743" s="200"/>
      <c r="AM743" s="203"/>
      <c r="AT743" s="144"/>
    </row>
    <row r="744" spans="9:46" s="142" customFormat="1" x14ac:dyDescent="0.15">
      <c r="I744" s="223"/>
      <c r="P744" s="224"/>
      <c r="Q744" s="224"/>
      <c r="R744" s="224"/>
      <c r="T744" s="223"/>
      <c r="U744" s="225"/>
      <c r="V744" s="223"/>
      <c r="W744" s="225"/>
      <c r="AE744" s="200"/>
      <c r="AM744" s="203"/>
      <c r="AT744" s="144"/>
    </row>
    <row r="745" spans="9:46" s="142" customFormat="1" x14ac:dyDescent="0.15">
      <c r="I745" s="223"/>
      <c r="P745" s="224"/>
      <c r="Q745" s="224"/>
      <c r="R745" s="224"/>
      <c r="T745" s="223"/>
      <c r="U745" s="225"/>
      <c r="V745" s="223"/>
      <c r="W745" s="225"/>
      <c r="AE745" s="200"/>
      <c r="AM745" s="203"/>
      <c r="AT745" s="144"/>
    </row>
    <row r="746" spans="9:46" s="142" customFormat="1" x14ac:dyDescent="0.15">
      <c r="I746" s="223"/>
      <c r="P746" s="224"/>
      <c r="Q746" s="224"/>
      <c r="R746" s="224"/>
      <c r="T746" s="223"/>
      <c r="U746" s="225"/>
      <c r="V746" s="223"/>
      <c r="W746" s="225"/>
      <c r="AE746" s="200"/>
      <c r="AM746" s="203"/>
      <c r="AT746" s="144"/>
    </row>
    <row r="747" spans="9:46" s="142" customFormat="1" x14ac:dyDescent="0.15">
      <c r="I747" s="223"/>
      <c r="P747" s="224"/>
      <c r="Q747" s="224"/>
      <c r="R747" s="224"/>
      <c r="T747" s="223"/>
      <c r="U747" s="225"/>
      <c r="V747" s="223"/>
      <c r="W747" s="225"/>
      <c r="AE747" s="200"/>
      <c r="AM747" s="203"/>
      <c r="AT747" s="144"/>
    </row>
    <row r="748" spans="9:46" s="142" customFormat="1" x14ac:dyDescent="0.15">
      <c r="I748" s="223"/>
      <c r="P748" s="224"/>
      <c r="Q748" s="224"/>
      <c r="R748" s="224"/>
      <c r="T748" s="223"/>
      <c r="U748" s="225"/>
      <c r="V748" s="223"/>
      <c r="W748" s="225"/>
      <c r="AE748" s="200"/>
      <c r="AM748" s="203"/>
      <c r="AT748" s="144"/>
    </row>
    <row r="749" spans="9:46" s="142" customFormat="1" x14ac:dyDescent="0.15">
      <c r="I749" s="223"/>
      <c r="P749" s="224"/>
      <c r="Q749" s="224"/>
      <c r="R749" s="224"/>
      <c r="T749" s="223"/>
      <c r="U749" s="225"/>
      <c r="V749" s="223"/>
      <c r="W749" s="225"/>
      <c r="AE749" s="200"/>
      <c r="AM749" s="203"/>
      <c r="AT749" s="144"/>
    </row>
    <row r="750" spans="9:46" s="142" customFormat="1" x14ac:dyDescent="0.15">
      <c r="I750" s="223"/>
      <c r="P750" s="224"/>
      <c r="Q750" s="224"/>
      <c r="R750" s="224"/>
      <c r="T750" s="223"/>
      <c r="U750" s="225"/>
      <c r="V750" s="223"/>
      <c r="W750" s="225"/>
      <c r="AE750" s="200"/>
      <c r="AM750" s="203"/>
      <c r="AT750" s="144"/>
    </row>
    <row r="751" spans="9:46" s="142" customFormat="1" x14ac:dyDescent="0.15">
      <c r="I751" s="223"/>
      <c r="P751" s="224"/>
      <c r="Q751" s="224"/>
      <c r="R751" s="224"/>
      <c r="T751" s="223"/>
      <c r="U751" s="225"/>
      <c r="V751" s="223"/>
      <c r="W751" s="225"/>
      <c r="AE751" s="200"/>
      <c r="AM751" s="203"/>
      <c r="AT751" s="144"/>
    </row>
    <row r="752" spans="9:46" s="142" customFormat="1" x14ac:dyDescent="0.15">
      <c r="I752" s="223"/>
      <c r="P752" s="224"/>
      <c r="Q752" s="224"/>
      <c r="R752" s="224"/>
      <c r="T752" s="223"/>
      <c r="U752" s="225"/>
      <c r="V752" s="223"/>
      <c r="W752" s="225"/>
      <c r="AE752" s="200"/>
      <c r="AM752" s="203"/>
      <c r="AT752" s="144"/>
    </row>
    <row r="753" spans="9:46" s="142" customFormat="1" x14ac:dyDescent="0.15">
      <c r="I753" s="223"/>
      <c r="P753" s="224"/>
      <c r="Q753" s="224"/>
      <c r="R753" s="224"/>
      <c r="T753" s="223"/>
      <c r="U753" s="225"/>
      <c r="V753" s="223"/>
      <c r="W753" s="225"/>
      <c r="AE753" s="200"/>
      <c r="AM753" s="203"/>
      <c r="AT753" s="144"/>
    </row>
    <row r="754" spans="9:46" s="142" customFormat="1" x14ac:dyDescent="0.15">
      <c r="I754" s="223"/>
      <c r="P754" s="224"/>
      <c r="Q754" s="224"/>
      <c r="R754" s="224"/>
      <c r="T754" s="223"/>
      <c r="U754" s="225"/>
      <c r="V754" s="223"/>
      <c r="W754" s="225"/>
      <c r="AE754" s="200"/>
      <c r="AM754" s="203"/>
      <c r="AT754" s="144"/>
    </row>
    <row r="755" spans="9:46" s="142" customFormat="1" x14ac:dyDescent="0.15">
      <c r="I755" s="223"/>
      <c r="P755" s="224"/>
      <c r="Q755" s="224"/>
      <c r="R755" s="224"/>
      <c r="T755" s="223"/>
      <c r="U755" s="225"/>
      <c r="V755" s="223"/>
      <c r="W755" s="225"/>
      <c r="AE755" s="200"/>
      <c r="AM755" s="203"/>
      <c r="AT755" s="144"/>
    </row>
    <row r="756" spans="9:46" s="142" customFormat="1" x14ac:dyDescent="0.15">
      <c r="I756" s="223"/>
      <c r="P756" s="224"/>
      <c r="Q756" s="224"/>
      <c r="R756" s="224"/>
      <c r="T756" s="223"/>
      <c r="U756" s="225"/>
      <c r="V756" s="223"/>
      <c r="W756" s="225"/>
      <c r="AE756" s="200"/>
      <c r="AM756" s="203"/>
      <c r="AT756" s="144"/>
    </row>
    <row r="757" spans="9:46" s="142" customFormat="1" x14ac:dyDescent="0.15">
      <c r="I757" s="223"/>
      <c r="P757" s="224"/>
      <c r="Q757" s="224"/>
      <c r="R757" s="224"/>
      <c r="T757" s="223"/>
      <c r="U757" s="225"/>
      <c r="V757" s="223"/>
      <c r="W757" s="225"/>
      <c r="AE757" s="200"/>
      <c r="AM757" s="203"/>
      <c r="AT757" s="144"/>
    </row>
    <row r="758" spans="9:46" s="142" customFormat="1" x14ac:dyDescent="0.15">
      <c r="I758" s="223"/>
      <c r="P758" s="224"/>
      <c r="Q758" s="224"/>
      <c r="R758" s="224"/>
      <c r="T758" s="223"/>
      <c r="U758" s="225"/>
      <c r="V758" s="223"/>
      <c r="W758" s="225"/>
      <c r="AE758" s="200"/>
      <c r="AM758" s="203"/>
      <c r="AT758" s="144"/>
    </row>
    <row r="759" spans="9:46" s="142" customFormat="1" x14ac:dyDescent="0.15">
      <c r="I759" s="223"/>
      <c r="P759" s="224"/>
      <c r="Q759" s="224"/>
      <c r="R759" s="224"/>
      <c r="T759" s="223"/>
      <c r="U759" s="225"/>
      <c r="V759" s="223"/>
      <c r="W759" s="225"/>
      <c r="AE759" s="200"/>
      <c r="AM759" s="203"/>
      <c r="AT759" s="144"/>
    </row>
    <row r="760" spans="9:46" s="142" customFormat="1" x14ac:dyDescent="0.15">
      <c r="I760" s="223"/>
      <c r="P760" s="224"/>
      <c r="Q760" s="224"/>
      <c r="R760" s="224"/>
      <c r="T760" s="223"/>
      <c r="U760" s="225"/>
      <c r="V760" s="223"/>
      <c r="W760" s="225"/>
      <c r="AE760" s="200"/>
      <c r="AM760" s="203"/>
      <c r="AT760" s="144"/>
    </row>
    <row r="761" spans="9:46" s="142" customFormat="1" x14ac:dyDescent="0.15">
      <c r="I761" s="223"/>
      <c r="P761" s="224"/>
      <c r="Q761" s="224"/>
      <c r="R761" s="224"/>
      <c r="T761" s="223"/>
      <c r="U761" s="225"/>
      <c r="V761" s="223"/>
      <c r="W761" s="225"/>
      <c r="AE761" s="200"/>
      <c r="AM761" s="203"/>
      <c r="AT761" s="144"/>
    </row>
    <row r="762" spans="9:46" s="142" customFormat="1" x14ac:dyDescent="0.15">
      <c r="I762" s="223"/>
      <c r="P762" s="224"/>
      <c r="Q762" s="224"/>
      <c r="R762" s="224"/>
      <c r="T762" s="223"/>
      <c r="U762" s="225"/>
      <c r="V762" s="223"/>
      <c r="W762" s="225"/>
      <c r="AE762" s="200"/>
      <c r="AM762" s="203"/>
      <c r="AT762" s="144"/>
    </row>
    <row r="763" spans="9:46" s="142" customFormat="1" x14ac:dyDescent="0.15">
      <c r="I763" s="223"/>
      <c r="P763" s="224"/>
      <c r="Q763" s="224"/>
      <c r="R763" s="224"/>
      <c r="T763" s="223"/>
      <c r="U763" s="225"/>
      <c r="V763" s="223"/>
      <c r="W763" s="225"/>
      <c r="AE763" s="200"/>
      <c r="AM763" s="203"/>
      <c r="AT763" s="144"/>
    </row>
    <row r="764" spans="9:46" s="142" customFormat="1" x14ac:dyDescent="0.15">
      <c r="I764" s="223"/>
      <c r="P764" s="224"/>
      <c r="Q764" s="224"/>
      <c r="R764" s="224"/>
      <c r="T764" s="223"/>
      <c r="U764" s="225"/>
      <c r="V764" s="223"/>
      <c r="W764" s="225"/>
      <c r="AE764" s="200"/>
      <c r="AM764" s="203"/>
      <c r="AT764" s="144"/>
    </row>
    <row r="765" spans="9:46" s="142" customFormat="1" x14ac:dyDescent="0.15">
      <c r="I765" s="223"/>
      <c r="P765" s="224"/>
      <c r="Q765" s="224"/>
      <c r="R765" s="224"/>
      <c r="T765" s="223"/>
      <c r="U765" s="225"/>
      <c r="V765" s="223"/>
      <c r="W765" s="225"/>
      <c r="AE765" s="200"/>
      <c r="AM765" s="203"/>
      <c r="AT765" s="144"/>
    </row>
    <row r="766" spans="9:46" s="142" customFormat="1" x14ac:dyDescent="0.15">
      <c r="I766" s="223"/>
      <c r="P766" s="224"/>
      <c r="Q766" s="224"/>
      <c r="R766" s="224"/>
      <c r="T766" s="223"/>
      <c r="U766" s="225"/>
      <c r="V766" s="223"/>
      <c r="W766" s="225"/>
      <c r="AE766" s="200"/>
      <c r="AM766" s="203"/>
      <c r="AT766" s="144"/>
    </row>
    <row r="767" spans="9:46" s="142" customFormat="1" x14ac:dyDescent="0.15">
      <c r="I767" s="223"/>
      <c r="P767" s="224"/>
      <c r="Q767" s="224"/>
      <c r="R767" s="224"/>
      <c r="T767" s="223"/>
      <c r="U767" s="225"/>
      <c r="V767" s="223"/>
      <c r="W767" s="225"/>
      <c r="AE767" s="200"/>
      <c r="AM767" s="203"/>
      <c r="AT767" s="144"/>
    </row>
    <row r="768" spans="9:46" s="142" customFormat="1" x14ac:dyDescent="0.15">
      <c r="I768" s="223"/>
      <c r="P768" s="224"/>
      <c r="Q768" s="224"/>
      <c r="R768" s="224"/>
      <c r="T768" s="223"/>
      <c r="U768" s="225"/>
      <c r="V768" s="223"/>
      <c r="W768" s="225"/>
      <c r="AE768" s="200"/>
      <c r="AM768" s="203"/>
      <c r="AT768" s="144"/>
    </row>
    <row r="769" spans="9:46" s="142" customFormat="1" x14ac:dyDescent="0.15">
      <c r="I769" s="223"/>
      <c r="P769" s="224"/>
      <c r="Q769" s="224"/>
      <c r="R769" s="224"/>
      <c r="T769" s="223"/>
      <c r="U769" s="225"/>
      <c r="V769" s="223"/>
      <c r="W769" s="225"/>
      <c r="AE769" s="200"/>
      <c r="AM769" s="203"/>
      <c r="AT769" s="144"/>
    </row>
    <row r="770" spans="9:46" s="142" customFormat="1" x14ac:dyDescent="0.15">
      <c r="I770" s="223"/>
      <c r="P770" s="224"/>
      <c r="Q770" s="224"/>
      <c r="R770" s="224"/>
      <c r="T770" s="223"/>
      <c r="U770" s="225"/>
      <c r="V770" s="223"/>
      <c r="W770" s="225"/>
      <c r="AE770" s="200"/>
      <c r="AM770" s="203"/>
      <c r="AT770" s="144"/>
    </row>
    <row r="771" spans="9:46" s="142" customFormat="1" x14ac:dyDescent="0.15">
      <c r="I771" s="223"/>
      <c r="P771" s="224"/>
      <c r="Q771" s="224"/>
      <c r="R771" s="224"/>
      <c r="T771" s="223"/>
      <c r="U771" s="225"/>
      <c r="V771" s="223"/>
      <c r="W771" s="225"/>
      <c r="AE771" s="200"/>
      <c r="AM771" s="203"/>
      <c r="AT771" s="144"/>
    </row>
    <row r="772" spans="9:46" s="142" customFormat="1" x14ac:dyDescent="0.15">
      <c r="I772" s="223"/>
      <c r="P772" s="224"/>
      <c r="Q772" s="224"/>
      <c r="R772" s="224"/>
      <c r="T772" s="223"/>
      <c r="U772" s="225"/>
      <c r="V772" s="223"/>
      <c r="W772" s="225"/>
      <c r="AE772" s="200"/>
      <c r="AM772" s="203"/>
      <c r="AT772" s="144"/>
    </row>
    <row r="773" spans="9:46" s="142" customFormat="1" x14ac:dyDescent="0.15">
      <c r="I773" s="223"/>
      <c r="P773" s="224"/>
      <c r="Q773" s="224"/>
      <c r="R773" s="224"/>
      <c r="T773" s="223"/>
      <c r="U773" s="225"/>
      <c r="V773" s="223"/>
      <c r="W773" s="225"/>
      <c r="AE773" s="200"/>
      <c r="AM773" s="203"/>
      <c r="AT773" s="144"/>
    </row>
    <row r="774" spans="9:46" s="142" customFormat="1" x14ac:dyDescent="0.15">
      <c r="I774" s="223"/>
      <c r="P774" s="224"/>
      <c r="Q774" s="224"/>
      <c r="R774" s="224"/>
      <c r="T774" s="223"/>
      <c r="U774" s="225"/>
      <c r="V774" s="223"/>
      <c r="W774" s="225"/>
      <c r="AE774" s="200"/>
      <c r="AM774" s="203"/>
      <c r="AT774" s="144"/>
    </row>
    <row r="775" spans="9:46" s="142" customFormat="1" x14ac:dyDescent="0.15">
      <c r="I775" s="223"/>
      <c r="P775" s="224"/>
      <c r="Q775" s="224"/>
      <c r="R775" s="224"/>
      <c r="T775" s="223"/>
      <c r="U775" s="225"/>
      <c r="V775" s="223"/>
      <c r="W775" s="225"/>
      <c r="AE775" s="200"/>
      <c r="AM775" s="203"/>
      <c r="AT775" s="144"/>
    </row>
    <row r="776" spans="9:46" s="142" customFormat="1" x14ac:dyDescent="0.15">
      <c r="I776" s="223"/>
      <c r="P776" s="224"/>
      <c r="Q776" s="224"/>
      <c r="R776" s="224"/>
      <c r="T776" s="223"/>
      <c r="U776" s="225"/>
      <c r="V776" s="223"/>
      <c r="W776" s="225"/>
      <c r="AE776" s="200"/>
      <c r="AM776" s="203"/>
      <c r="AT776" s="144"/>
    </row>
    <row r="777" spans="9:46" s="142" customFormat="1" x14ac:dyDescent="0.15">
      <c r="I777" s="223"/>
      <c r="P777" s="224"/>
      <c r="Q777" s="224"/>
      <c r="R777" s="224"/>
      <c r="T777" s="223"/>
      <c r="U777" s="225"/>
      <c r="V777" s="223"/>
      <c r="W777" s="225"/>
      <c r="AE777" s="200"/>
      <c r="AM777" s="203"/>
      <c r="AT777" s="144"/>
    </row>
    <row r="778" spans="9:46" s="142" customFormat="1" x14ac:dyDescent="0.15">
      <c r="I778" s="223"/>
      <c r="P778" s="224"/>
      <c r="Q778" s="224"/>
      <c r="R778" s="224"/>
      <c r="T778" s="223"/>
      <c r="U778" s="225"/>
      <c r="V778" s="223"/>
      <c r="W778" s="225"/>
      <c r="AE778" s="200"/>
      <c r="AM778" s="203"/>
      <c r="AT778" s="144"/>
    </row>
    <row r="779" spans="9:46" s="142" customFormat="1" x14ac:dyDescent="0.15">
      <c r="I779" s="223"/>
      <c r="P779" s="224"/>
      <c r="Q779" s="224"/>
      <c r="R779" s="224"/>
      <c r="T779" s="223"/>
      <c r="U779" s="225"/>
      <c r="V779" s="223"/>
      <c r="W779" s="225"/>
      <c r="AE779" s="200"/>
      <c r="AM779" s="203"/>
      <c r="AT779" s="144"/>
    </row>
    <row r="780" spans="9:46" s="142" customFormat="1" x14ac:dyDescent="0.15">
      <c r="I780" s="223"/>
      <c r="P780" s="224"/>
      <c r="Q780" s="224"/>
      <c r="R780" s="224"/>
      <c r="T780" s="223"/>
      <c r="U780" s="225"/>
      <c r="V780" s="223"/>
      <c r="W780" s="225"/>
      <c r="AE780" s="200"/>
      <c r="AM780" s="203"/>
      <c r="AT780" s="144"/>
    </row>
    <row r="781" spans="9:46" s="142" customFormat="1" x14ac:dyDescent="0.15">
      <c r="I781" s="223"/>
      <c r="P781" s="224"/>
      <c r="Q781" s="224"/>
      <c r="R781" s="224"/>
      <c r="T781" s="223"/>
      <c r="U781" s="225"/>
      <c r="V781" s="223"/>
      <c r="W781" s="225"/>
      <c r="AE781" s="200"/>
      <c r="AM781" s="203"/>
      <c r="AT781" s="144"/>
    </row>
    <row r="782" spans="9:46" s="142" customFormat="1" x14ac:dyDescent="0.15">
      <c r="I782" s="223"/>
      <c r="P782" s="224"/>
      <c r="Q782" s="224"/>
      <c r="R782" s="224"/>
      <c r="T782" s="223"/>
      <c r="U782" s="225"/>
      <c r="V782" s="223"/>
      <c r="W782" s="225"/>
      <c r="AE782" s="200"/>
      <c r="AM782" s="203"/>
      <c r="AT782" s="144"/>
    </row>
    <row r="783" spans="9:46" s="142" customFormat="1" x14ac:dyDescent="0.15">
      <c r="I783" s="223"/>
      <c r="P783" s="224"/>
      <c r="Q783" s="224"/>
      <c r="R783" s="224"/>
      <c r="T783" s="223"/>
      <c r="U783" s="225"/>
      <c r="V783" s="223"/>
      <c r="W783" s="225"/>
      <c r="AE783" s="200"/>
      <c r="AM783" s="203"/>
      <c r="AT783" s="144"/>
    </row>
    <row r="784" spans="9:46" s="142" customFormat="1" x14ac:dyDescent="0.15">
      <c r="I784" s="223"/>
      <c r="P784" s="224"/>
      <c r="Q784" s="224"/>
      <c r="R784" s="224"/>
      <c r="T784" s="223"/>
      <c r="U784" s="225"/>
      <c r="V784" s="223"/>
      <c r="W784" s="225"/>
      <c r="AE784" s="200"/>
      <c r="AM784" s="203"/>
      <c r="AT784" s="144"/>
    </row>
    <row r="785" spans="9:46" s="142" customFormat="1" x14ac:dyDescent="0.15">
      <c r="I785" s="223"/>
      <c r="P785" s="224"/>
      <c r="Q785" s="224"/>
      <c r="R785" s="224"/>
      <c r="T785" s="223"/>
      <c r="U785" s="225"/>
      <c r="V785" s="223"/>
      <c r="W785" s="225"/>
      <c r="AE785" s="200"/>
      <c r="AM785" s="203"/>
      <c r="AT785" s="144"/>
    </row>
    <row r="786" spans="9:46" s="142" customFormat="1" x14ac:dyDescent="0.15">
      <c r="I786" s="223"/>
      <c r="P786" s="224"/>
      <c r="Q786" s="224"/>
      <c r="R786" s="224"/>
      <c r="T786" s="223"/>
      <c r="U786" s="225"/>
      <c r="V786" s="223"/>
      <c r="W786" s="225"/>
      <c r="AE786" s="200"/>
      <c r="AM786" s="203"/>
      <c r="AT786" s="144"/>
    </row>
    <row r="787" spans="9:46" s="142" customFormat="1" x14ac:dyDescent="0.15">
      <c r="I787" s="223"/>
      <c r="P787" s="224"/>
      <c r="Q787" s="224"/>
      <c r="R787" s="224"/>
      <c r="T787" s="223"/>
      <c r="U787" s="225"/>
      <c r="V787" s="223"/>
      <c r="W787" s="225"/>
      <c r="AE787" s="200"/>
      <c r="AM787" s="203"/>
      <c r="AT787" s="144"/>
    </row>
    <row r="788" spans="9:46" s="142" customFormat="1" x14ac:dyDescent="0.15">
      <c r="I788" s="223"/>
      <c r="P788" s="224"/>
      <c r="Q788" s="224"/>
      <c r="R788" s="224"/>
      <c r="T788" s="223"/>
      <c r="U788" s="225"/>
      <c r="V788" s="223"/>
      <c r="W788" s="225"/>
      <c r="AE788" s="200"/>
      <c r="AM788" s="203"/>
      <c r="AT788" s="144"/>
    </row>
    <row r="789" spans="9:46" s="142" customFormat="1" x14ac:dyDescent="0.15">
      <c r="I789" s="223"/>
      <c r="P789" s="224"/>
      <c r="Q789" s="224"/>
      <c r="R789" s="224"/>
      <c r="T789" s="223"/>
      <c r="U789" s="225"/>
      <c r="V789" s="223"/>
      <c r="W789" s="225"/>
      <c r="AE789" s="200"/>
      <c r="AM789" s="203"/>
      <c r="AT789" s="144"/>
    </row>
    <row r="790" spans="9:46" s="142" customFormat="1" x14ac:dyDescent="0.15">
      <c r="I790" s="223"/>
      <c r="P790" s="224"/>
      <c r="Q790" s="224"/>
      <c r="R790" s="224"/>
      <c r="T790" s="223"/>
      <c r="U790" s="225"/>
      <c r="V790" s="223"/>
      <c r="W790" s="225"/>
      <c r="AE790" s="200"/>
      <c r="AM790" s="203"/>
      <c r="AT790" s="144"/>
    </row>
    <row r="791" spans="9:46" s="142" customFormat="1" x14ac:dyDescent="0.15">
      <c r="I791" s="223"/>
      <c r="P791" s="224"/>
      <c r="Q791" s="224"/>
      <c r="R791" s="224"/>
      <c r="T791" s="223"/>
      <c r="U791" s="225"/>
      <c r="V791" s="223"/>
      <c r="W791" s="225"/>
      <c r="AE791" s="200"/>
      <c r="AM791" s="203"/>
      <c r="AT791" s="144"/>
    </row>
    <row r="792" spans="9:46" s="142" customFormat="1" x14ac:dyDescent="0.15">
      <c r="I792" s="223"/>
      <c r="P792" s="224"/>
      <c r="Q792" s="224"/>
      <c r="R792" s="224"/>
      <c r="T792" s="223"/>
      <c r="U792" s="225"/>
      <c r="V792" s="223"/>
      <c r="W792" s="225"/>
      <c r="AE792" s="200"/>
      <c r="AM792" s="203"/>
      <c r="AT792" s="144"/>
    </row>
    <row r="793" spans="9:46" s="142" customFormat="1" x14ac:dyDescent="0.15">
      <c r="I793" s="223"/>
      <c r="P793" s="224"/>
      <c r="Q793" s="224"/>
      <c r="R793" s="224"/>
      <c r="T793" s="223"/>
      <c r="U793" s="225"/>
      <c r="V793" s="223"/>
      <c r="W793" s="225"/>
      <c r="AE793" s="200"/>
      <c r="AM793" s="203"/>
      <c r="AT793" s="144"/>
    </row>
    <row r="794" spans="9:46" s="142" customFormat="1" x14ac:dyDescent="0.15">
      <c r="I794" s="223"/>
      <c r="P794" s="224"/>
      <c r="Q794" s="224"/>
      <c r="R794" s="224"/>
      <c r="T794" s="223"/>
      <c r="U794" s="225"/>
      <c r="V794" s="223"/>
      <c r="W794" s="225"/>
      <c r="AE794" s="200"/>
      <c r="AM794" s="203"/>
      <c r="AT794" s="144"/>
    </row>
    <row r="795" spans="9:46" s="142" customFormat="1" x14ac:dyDescent="0.15">
      <c r="I795" s="223"/>
      <c r="P795" s="224"/>
      <c r="Q795" s="224"/>
      <c r="R795" s="224"/>
      <c r="T795" s="223"/>
      <c r="U795" s="225"/>
      <c r="V795" s="223"/>
      <c r="W795" s="225"/>
      <c r="AE795" s="200"/>
      <c r="AM795" s="203"/>
      <c r="AT795" s="144"/>
    </row>
    <row r="796" spans="9:46" s="142" customFormat="1" x14ac:dyDescent="0.15">
      <c r="I796" s="223"/>
      <c r="P796" s="224"/>
      <c r="Q796" s="224"/>
      <c r="R796" s="224"/>
      <c r="T796" s="223"/>
      <c r="U796" s="225"/>
      <c r="V796" s="223"/>
      <c r="W796" s="225"/>
      <c r="AE796" s="200"/>
      <c r="AM796" s="203"/>
      <c r="AT796" s="144"/>
    </row>
    <row r="797" spans="9:46" s="142" customFormat="1" x14ac:dyDescent="0.15">
      <c r="I797" s="223"/>
      <c r="P797" s="224"/>
      <c r="Q797" s="224"/>
      <c r="R797" s="224"/>
      <c r="T797" s="223"/>
      <c r="U797" s="225"/>
      <c r="V797" s="223"/>
      <c r="W797" s="225"/>
      <c r="AE797" s="200"/>
      <c r="AM797" s="203"/>
      <c r="AT797" s="144"/>
    </row>
    <row r="798" spans="9:46" s="142" customFormat="1" x14ac:dyDescent="0.15">
      <c r="I798" s="223"/>
      <c r="P798" s="224"/>
      <c r="Q798" s="224"/>
      <c r="R798" s="224"/>
      <c r="T798" s="223"/>
      <c r="U798" s="225"/>
      <c r="V798" s="223"/>
      <c r="W798" s="225"/>
      <c r="AE798" s="200"/>
      <c r="AM798" s="203"/>
      <c r="AT798" s="144"/>
    </row>
    <row r="799" spans="9:46" s="142" customFormat="1" x14ac:dyDescent="0.15">
      <c r="I799" s="223"/>
      <c r="P799" s="224"/>
      <c r="Q799" s="224"/>
      <c r="R799" s="224"/>
      <c r="T799" s="223"/>
      <c r="U799" s="225"/>
      <c r="V799" s="223"/>
      <c r="W799" s="225"/>
      <c r="AE799" s="200"/>
      <c r="AM799" s="203"/>
      <c r="AT799" s="144"/>
    </row>
    <row r="800" spans="9:46" s="142" customFormat="1" x14ac:dyDescent="0.15">
      <c r="I800" s="223"/>
      <c r="P800" s="224"/>
      <c r="Q800" s="224"/>
      <c r="R800" s="224"/>
      <c r="T800" s="223"/>
      <c r="U800" s="225"/>
      <c r="V800" s="223"/>
      <c r="W800" s="225"/>
      <c r="AE800" s="200"/>
      <c r="AM800" s="203"/>
      <c r="AT800" s="144"/>
    </row>
    <row r="801" spans="9:46" s="142" customFormat="1" x14ac:dyDescent="0.15">
      <c r="I801" s="223"/>
      <c r="P801" s="224"/>
      <c r="Q801" s="224"/>
      <c r="R801" s="224"/>
      <c r="T801" s="223"/>
      <c r="U801" s="225"/>
      <c r="V801" s="223"/>
      <c r="W801" s="225"/>
      <c r="AE801" s="200"/>
      <c r="AM801" s="203"/>
      <c r="AT801" s="144"/>
    </row>
    <row r="802" spans="9:46" s="142" customFormat="1" x14ac:dyDescent="0.15">
      <c r="I802" s="223"/>
      <c r="P802" s="224"/>
      <c r="Q802" s="224"/>
      <c r="R802" s="224"/>
      <c r="T802" s="223"/>
      <c r="U802" s="225"/>
      <c r="V802" s="223"/>
      <c r="W802" s="225"/>
      <c r="AE802" s="200"/>
      <c r="AM802" s="203"/>
      <c r="AT802" s="144"/>
    </row>
    <row r="803" spans="9:46" s="142" customFormat="1" x14ac:dyDescent="0.15">
      <c r="I803" s="223"/>
      <c r="P803" s="224"/>
      <c r="Q803" s="224"/>
      <c r="R803" s="224"/>
      <c r="T803" s="223"/>
      <c r="U803" s="225"/>
      <c r="V803" s="223"/>
      <c r="W803" s="225"/>
      <c r="AE803" s="200"/>
      <c r="AM803" s="203"/>
      <c r="AT803" s="144"/>
    </row>
    <row r="804" spans="9:46" s="142" customFormat="1" x14ac:dyDescent="0.15">
      <c r="I804" s="223"/>
      <c r="P804" s="224"/>
      <c r="Q804" s="224"/>
      <c r="R804" s="224"/>
      <c r="T804" s="223"/>
      <c r="U804" s="225"/>
      <c r="V804" s="223"/>
      <c r="W804" s="225"/>
      <c r="AE804" s="200"/>
      <c r="AM804" s="203"/>
      <c r="AT804" s="144"/>
    </row>
    <row r="805" spans="9:46" s="142" customFormat="1" x14ac:dyDescent="0.15">
      <c r="I805" s="223"/>
      <c r="P805" s="224"/>
      <c r="Q805" s="224"/>
      <c r="R805" s="224"/>
      <c r="T805" s="223"/>
      <c r="U805" s="225"/>
      <c r="V805" s="223"/>
      <c r="W805" s="225"/>
      <c r="AE805" s="200"/>
      <c r="AM805" s="203"/>
      <c r="AT805" s="144"/>
    </row>
    <row r="806" spans="9:46" s="142" customFormat="1" x14ac:dyDescent="0.15">
      <c r="I806" s="223"/>
      <c r="P806" s="224"/>
      <c r="Q806" s="224"/>
      <c r="R806" s="224"/>
      <c r="T806" s="223"/>
      <c r="U806" s="225"/>
      <c r="V806" s="223"/>
      <c r="W806" s="225"/>
      <c r="AE806" s="200"/>
      <c r="AM806" s="203"/>
      <c r="AT806" s="144"/>
    </row>
    <row r="807" spans="9:46" s="142" customFormat="1" x14ac:dyDescent="0.15">
      <c r="I807" s="223"/>
      <c r="P807" s="224"/>
      <c r="Q807" s="224"/>
      <c r="R807" s="224"/>
      <c r="T807" s="223"/>
      <c r="U807" s="225"/>
      <c r="V807" s="223"/>
      <c r="W807" s="225"/>
      <c r="AE807" s="200"/>
      <c r="AM807" s="203"/>
      <c r="AT807" s="144"/>
    </row>
    <row r="808" spans="9:46" s="142" customFormat="1" x14ac:dyDescent="0.15">
      <c r="I808" s="223"/>
      <c r="P808" s="224"/>
      <c r="Q808" s="224"/>
      <c r="R808" s="224"/>
      <c r="T808" s="223"/>
      <c r="U808" s="225"/>
      <c r="V808" s="223"/>
      <c r="W808" s="225"/>
      <c r="AE808" s="200"/>
      <c r="AM808" s="203"/>
      <c r="AT808" s="144"/>
    </row>
    <row r="809" spans="9:46" s="142" customFormat="1" x14ac:dyDescent="0.15">
      <c r="I809" s="223"/>
      <c r="P809" s="224"/>
      <c r="Q809" s="224"/>
      <c r="R809" s="224"/>
      <c r="T809" s="223"/>
      <c r="U809" s="225"/>
      <c r="V809" s="223"/>
      <c r="W809" s="225"/>
      <c r="AE809" s="200"/>
      <c r="AM809" s="203"/>
      <c r="AT809" s="144"/>
    </row>
    <row r="810" spans="9:46" s="142" customFormat="1" x14ac:dyDescent="0.15">
      <c r="I810" s="223"/>
      <c r="P810" s="224"/>
      <c r="Q810" s="224"/>
      <c r="R810" s="224"/>
      <c r="T810" s="223"/>
      <c r="U810" s="225"/>
      <c r="V810" s="223"/>
      <c r="W810" s="225"/>
      <c r="AE810" s="200"/>
      <c r="AM810" s="203"/>
      <c r="AT810" s="144"/>
    </row>
    <row r="811" spans="9:46" s="142" customFormat="1" x14ac:dyDescent="0.15">
      <c r="I811" s="223"/>
      <c r="P811" s="224"/>
      <c r="Q811" s="224"/>
      <c r="R811" s="224"/>
      <c r="T811" s="223"/>
      <c r="U811" s="225"/>
      <c r="V811" s="223"/>
      <c r="W811" s="225"/>
      <c r="AE811" s="200"/>
      <c r="AM811" s="203"/>
      <c r="AT811" s="144"/>
    </row>
    <row r="812" spans="9:46" s="142" customFormat="1" x14ac:dyDescent="0.15">
      <c r="I812" s="223"/>
      <c r="P812" s="224"/>
      <c r="Q812" s="224"/>
      <c r="R812" s="224"/>
      <c r="T812" s="223"/>
      <c r="U812" s="225"/>
      <c r="V812" s="223"/>
      <c r="W812" s="225"/>
      <c r="AE812" s="200"/>
      <c r="AM812" s="203"/>
      <c r="AT812" s="144"/>
    </row>
    <row r="813" spans="9:46" s="142" customFormat="1" x14ac:dyDescent="0.15">
      <c r="I813" s="223"/>
      <c r="P813" s="224"/>
      <c r="Q813" s="224"/>
      <c r="R813" s="224"/>
      <c r="T813" s="223"/>
      <c r="U813" s="225"/>
      <c r="V813" s="223"/>
      <c r="W813" s="225"/>
      <c r="AE813" s="200"/>
      <c r="AM813" s="203"/>
      <c r="AT813" s="144"/>
    </row>
    <row r="814" spans="9:46" s="142" customFormat="1" x14ac:dyDescent="0.15">
      <c r="I814" s="223"/>
      <c r="P814" s="224"/>
      <c r="Q814" s="224"/>
      <c r="R814" s="224"/>
      <c r="T814" s="223"/>
      <c r="U814" s="225"/>
      <c r="V814" s="223"/>
      <c r="W814" s="225"/>
      <c r="AE814" s="200"/>
      <c r="AM814" s="203"/>
      <c r="AT814" s="144"/>
    </row>
    <row r="815" spans="9:46" s="142" customFormat="1" x14ac:dyDescent="0.15">
      <c r="I815" s="223"/>
      <c r="P815" s="224"/>
      <c r="Q815" s="224"/>
      <c r="R815" s="224"/>
      <c r="T815" s="223"/>
      <c r="U815" s="225"/>
      <c r="V815" s="223"/>
      <c r="W815" s="225"/>
      <c r="AE815" s="200"/>
      <c r="AM815" s="203"/>
      <c r="AT815" s="144"/>
    </row>
    <row r="816" spans="9:46" s="142" customFormat="1" x14ac:dyDescent="0.15">
      <c r="I816" s="223"/>
      <c r="P816" s="224"/>
      <c r="Q816" s="224"/>
      <c r="R816" s="224"/>
      <c r="T816" s="223"/>
      <c r="U816" s="225"/>
      <c r="V816" s="223"/>
      <c r="W816" s="225"/>
      <c r="AE816" s="200"/>
      <c r="AM816" s="203"/>
      <c r="AT816" s="144"/>
    </row>
    <row r="817" spans="9:46" s="142" customFormat="1" x14ac:dyDescent="0.15">
      <c r="I817" s="223"/>
      <c r="P817" s="224"/>
      <c r="Q817" s="224"/>
      <c r="R817" s="224"/>
      <c r="T817" s="223"/>
      <c r="U817" s="225"/>
      <c r="V817" s="223"/>
      <c r="W817" s="225"/>
      <c r="AE817" s="200"/>
      <c r="AM817" s="203"/>
      <c r="AT817" s="144"/>
    </row>
    <row r="818" spans="9:46" s="142" customFormat="1" x14ac:dyDescent="0.15">
      <c r="I818" s="223"/>
      <c r="P818" s="224"/>
      <c r="Q818" s="224"/>
      <c r="R818" s="224"/>
      <c r="T818" s="223"/>
      <c r="U818" s="225"/>
      <c r="V818" s="223"/>
      <c r="W818" s="225"/>
      <c r="AE818" s="200"/>
      <c r="AM818" s="203"/>
      <c r="AT818" s="144"/>
    </row>
    <row r="819" spans="9:46" s="142" customFormat="1" x14ac:dyDescent="0.15">
      <c r="I819" s="223"/>
      <c r="P819" s="224"/>
      <c r="Q819" s="224"/>
      <c r="R819" s="224"/>
      <c r="T819" s="223"/>
      <c r="U819" s="225"/>
      <c r="V819" s="223"/>
      <c r="W819" s="225"/>
      <c r="AE819" s="200"/>
      <c r="AM819" s="203"/>
      <c r="AT819" s="144"/>
    </row>
    <row r="820" spans="9:46" s="142" customFormat="1" x14ac:dyDescent="0.15">
      <c r="I820" s="223"/>
      <c r="P820" s="224"/>
      <c r="Q820" s="224"/>
      <c r="R820" s="224"/>
      <c r="T820" s="223"/>
      <c r="U820" s="225"/>
      <c r="V820" s="223"/>
      <c r="W820" s="225"/>
      <c r="AE820" s="200"/>
      <c r="AM820" s="203"/>
      <c r="AT820" s="144"/>
    </row>
    <row r="821" spans="9:46" s="142" customFormat="1" x14ac:dyDescent="0.15">
      <c r="I821" s="223"/>
      <c r="P821" s="224"/>
      <c r="Q821" s="224"/>
      <c r="R821" s="224"/>
      <c r="T821" s="223"/>
      <c r="U821" s="225"/>
      <c r="V821" s="223"/>
      <c r="W821" s="225"/>
      <c r="AE821" s="200"/>
      <c r="AM821" s="203"/>
      <c r="AT821" s="144"/>
    </row>
    <row r="822" spans="9:46" s="142" customFormat="1" x14ac:dyDescent="0.15">
      <c r="I822" s="223"/>
      <c r="P822" s="224"/>
      <c r="Q822" s="224"/>
      <c r="R822" s="224"/>
      <c r="T822" s="223"/>
      <c r="U822" s="225"/>
      <c r="V822" s="223"/>
      <c r="W822" s="225"/>
      <c r="AE822" s="200"/>
      <c r="AM822" s="203"/>
      <c r="AT822" s="144"/>
    </row>
    <row r="823" spans="9:46" s="142" customFormat="1" x14ac:dyDescent="0.15">
      <c r="I823" s="223"/>
      <c r="P823" s="224"/>
      <c r="Q823" s="224"/>
      <c r="R823" s="224"/>
      <c r="T823" s="223"/>
      <c r="U823" s="225"/>
      <c r="V823" s="223"/>
      <c r="W823" s="225"/>
      <c r="AE823" s="200"/>
      <c r="AM823" s="203"/>
      <c r="AT823" s="144"/>
    </row>
    <row r="824" spans="9:46" s="142" customFormat="1" x14ac:dyDescent="0.15">
      <c r="I824" s="223"/>
      <c r="P824" s="224"/>
      <c r="Q824" s="224"/>
      <c r="R824" s="224"/>
      <c r="T824" s="223"/>
      <c r="U824" s="225"/>
      <c r="V824" s="223"/>
      <c r="W824" s="225"/>
      <c r="AE824" s="200"/>
      <c r="AM824" s="203"/>
      <c r="AT824" s="144"/>
    </row>
    <row r="825" spans="9:46" s="142" customFormat="1" x14ac:dyDescent="0.15">
      <c r="I825" s="223"/>
      <c r="P825" s="224"/>
      <c r="Q825" s="224"/>
      <c r="R825" s="224"/>
      <c r="T825" s="223"/>
      <c r="U825" s="225"/>
      <c r="V825" s="223"/>
      <c r="W825" s="225"/>
      <c r="AE825" s="200"/>
      <c r="AM825" s="203"/>
      <c r="AT825" s="144"/>
    </row>
    <row r="826" spans="9:46" s="142" customFormat="1" x14ac:dyDescent="0.15">
      <c r="I826" s="223"/>
      <c r="P826" s="224"/>
      <c r="Q826" s="224"/>
      <c r="R826" s="224"/>
      <c r="T826" s="223"/>
      <c r="U826" s="225"/>
      <c r="V826" s="223"/>
      <c r="W826" s="225"/>
      <c r="AE826" s="200"/>
      <c r="AM826" s="203"/>
      <c r="AT826" s="144"/>
    </row>
    <row r="827" spans="9:46" s="142" customFormat="1" x14ac:dyDescent="0.15">
      <c r="I827" s="223"/>
      <c r="P827" s="224"/>
      <c r="Q827" s="224"/>
      <c r="R827" s="224"/>
      <c r="T827" s="223"/>
      <c r="U827" s="225"/>
      <c r="V827" s="223"/>
      <c r="W827" s="225"/>
      <c r="AE827" s="200"/>
      <c r="AM827" s="203"/>
      <c r="AT827" s="144"/>
    </row>
    <row r="828" spans="9:46" s="142" customFormat="1" x14ac:dyDescent="0.15">
      <c r="I828" s="223"/>
      <c r="P828" s="224"/>
      <c r="Q828" s="224"/>
      <c r="R828" s="224"/>
      <c r="T828" s="223"/>
      <c r="U828" s="225"/>
      <c r="V828" s="223"/>
      <c r="W828" s="225"/>
      <c r="AE828" s="200"/>
      <c r="AM828" s="203"/>
      <c r="AT828" s="144"/>
    </row>
    <row r="829" spans="9:46" s="142" customFormat="1" x14ac:dyDescent="0.15">
      <c r="I829" s="223"/>
      <c r="P829" s="224"/>
      <c r="Q829" s="224"/>
      <c r="R829" s="224"/>
      <c r="T829" s="223"/>
      <c r="U829" s="225"/>
      <c r="V829" s="223"/>
      <c r="W829" s="225"/>
      <c r="AE829" s="200"/>
      <c r="AM829" s="203"/>
      <c r="AT829" s="144"/>
    </row>
    <row r="830" spans="9:46" s="142" customFormat="1" x14ac:dyDescent="0.15">
      <c r="I830" s="223"/>
      <c r="P830" s="224"/>
      <c r="Q830" s="224"/>
      <c r="R830" s="224"/>
      <c r="T830" s="223"/>
      <c r="U830" s="225"/>
      <c r="V830" s="223"/>
      <c r="W830" s="225"/>
      <c r="AE830" s="200"/>
      <c r="AM830" s="203"/>
      <c r="AT830" s="144"/>
    </row>
    <row r="831" spans="9:46" s="142" customFormat="1" x14ac:dyDescent="0.15">
      <c r="I831" s="223"/>
      <c r="P831" s="224"/>
      <c r="Q831" s="224"/>
      <c r="R831" s="224"/>
      <c r="T831" s="223"/>
      <c r="U831" s="225"/>
      <c r="V831" s="223"/>
      <c r="W831" s="225"/>
      <c r="AE831" s="200"/>
      <c r="AM831" s="203"/>
      <c r="AT831" s="144"/>
    </row>
    <row r="832" spans="9:46" s="142" customFormat="1" x14ac:dyDescent="0.15">
      <c r="I832" s="223"/>
      <c r="P832" s="224"/>
      <c r="Q832" s="224"/>
      <c r="R832" s="224"/>
      <c r="T832" s="223"/>
      <c r="U832" s="225"/>
      <c r="V832" s="223"/>
      <c r="W832" s="225"/>
      <c r="AE832" s="200"/>
      <c r="AM832" s="203"/>
      <c r="AT832" s="144"/>
    </row>
    <row r="833" spans="9:46" s="142" customFormat="1" x14ac:dyDescent="0.15">
      <c r="I833" s="223"/>
      <c r="P833" s="224"/>
      <c r="Q833" s="224"/>
      <c r="R833" s="224"/>
      <c r="T833" s="223"/>
      <c r="U833" s="225"/>
      <c r="V833" s="223"/>
      <c r="W833" s="225"/>
      <c r="AE833" s="200"/>
      <c r="AM833" s="203"/>
      <c r="AT833" s="144"/>
    </row>
    <row r="834" spans="9:46" s="142" customFormat="1" x14ac:dyDescent="0.15">
      <c r="I834" s="223"/>
      <c r="P834" s="224"/>
      <c r="Q834" s="224"/>
      <c r="R834" s="224"/>
      <c r="T834" s="223"/>
      <c r="U834" s="225"/>
      <c r="V834" s="223"/>
      <c r="W834" s="225"/>
      <c r="AE834" s="200"/>
      <c r="AM834" s="203"/>
      <c r="AT834" s="144"/>
    </row>
    <row r="835" spans="9:46" s="142" customFormat="1" x14ac:dyDescent="0.15">
      <c r="I835" s="223"/>
      <c r="P835" s="224"/>
      <c r="Q835" s="224"/>
      <c r="R835" s="224"/>
      <c r="T835" s="223"/>
      <c r="U835" s="225"/>
      <c r="V835" s="223"/>
      <c r="W835" s="225"/>
      <c r="AE835" s="200"/>
      <c r="AM835" s="203"/>
      <c r="AT835" s="144"/>
    </row>
    <row r="836" spans="9:46" s="142" customFormat="1" x14ac:dyDescent="0.15">
      <c r="I836" s="223"/>
      <c r="P836" s="224"/>
      <c r="Q836" s="224"/>
      <c r="R836" s="224"/>
      <c r="T836" s="223"/>
      <c r="U836" s="225"/>
      <c r="V836" s="223"/>
      <c r="W836" s="225"/>
      <c r="AE836" s="200"/>
      <c r="AM836" s="203"/>
      <c r="AT836" s="144"/>
    </row>
    <row r="837" spans="9:46" s="142" customFormat="1" x14ac:dyDescent="0.15">
      <c r="I837" s="223"/>
      <c r="P837" s="224"/>
      <c r="Q837" s="224"/>
      <c r="R837" s="224"/>
      <c r="T837" s="223"/>
      <c r="U837" s="225"/>
      <c r="V837" s="223"/>
      <c r="W837" s="225"/>
      <c r="AE837" s="200"/>
      <c r="AM837" s="203"/>
      <c r="AT837" s="144"/>
    </row>
    <row r="838" spans="9:46" s="142" customFormat="1" x14ac:dyDescent="0.15">
      <c r="I838" s="223"/>
      <c r="P838" s="224"/>
      <c r="Q838" s="224"/>
      <c r="R838" s="224"/>
      <c r="T838" s="223"/>
      <c r="U838" s="225"/>
      <c r="V838" s="223"/>
      <c r="W838" s="225"/>
      <c r="AE838" s="200"/>
      <c r="AM838" s="203"/>
      <c r="AT838" s="144"/>
    </row>
    <row r="839" spans="9:46" s="142" customFormat="1" x14ac:dyDescent="0.15">
      <c r="I839" s="223"/>
      <c r="P839" s="224"/>
      <c r="Q839" s="224"/>
      <c r="R839" s="224"/>
      <c r="T839" s="223"/>
      <c r="U839" s="225"/>
      <c r="V839" s="223"/>
      <c r="W839" s="225"/>
      <c r="AE839" s="200"/>
      <c r="AM839" s="203"/>
      <c r="AT839" s="144"/>
    </row>
    <row r="840" spans="9:46" s="142" customFormat="1" x14ac:dyDescent="0.15">
      <c r="I840" s="223"/>
      <c r="P840" s="224"/>
      <c r="Q840" s="224"/>
      <c r="R840" s="224"/>
      <c r="T840" s="223"/>
      <c r="U840" s="225"/>
      <c r="V840" s="223"/>
      <c r="W840" s="225"/>
      <c r="AE840" s="200"/>
      <c r="AM840" s="203"/>
      <c r="AT840" s="144"/>
    </row>
    <row r="841" spans="9:46" s="142" customFormat="1" x14ac:dyDescent="0.15">
      <c r="I841" s="223"/>
      <c r="P841" s="224"/>
      <c r="Q841" s="224"/>
      <c r="R841" s="224"/>
      <c r="T841" s="223"/>
      <c r="U841" s="225"/>
      <c r="V841" s="223"/>
      <c r="W841" s="225"/>
      <c r="AE841" s="200"/>
      <c r="AM841" s="203"/>
      <c r="AT841" s="144"/>
    </row>
    <row r="842" spans="9:46" s="142" customFormat="1" x14ac:dyDescent="0.15">
      <c r="I842" s="223"/>
      <c r="P842" s="224"/>
      <c r="Q842" s="224"/>
      <c r="R842" s="224"/>
      <c r="T842" s="223"/>
      <c r="U842" s="225"/>
      <c r="V842" s="223"/>
      <c r="W842" s="225"/>
      <c r="AE842" s="200"/>
      <c r="AM842" s="203"/>
      <c r="AT842" s="144"/>
    </row>
    <row r="843" spans="9:46" s="142" customFormat="1" x14ac:dyDescent="0.15">
      <c r="I843" s="223"/>
      <c r="P843" s="224"/>
      <c r="Q843" s="224"/>
      <c r="R843" s="224"/>
      <c r="T843" s="223"/>
      <c r="U843" s="225"/>
      <c r="V843" s="223"/>
      <c r="W843" s="225"/>
      <c r="AE843" s="200"/>
      <c r="AM843" s="203"/>
      <c r="AT843" s="144"/>
    </row>
    <row r="844" spans="9:46" s="142" customFormat="1" x14ac:dyDescent="0.15">
      <c r="I844" s="223"/>
      <c r="P844" s="224"/>
      <c r="Q844" s="224"/>
      <c r="R844" s="224"/>
      <c r="T844" s="223"/>
      <c r="U844" s="225"/>
      <c r="V844" s="223"/>
      <c r="W844" s="225"/>
      <c r="AE844" s="200"/>
      <c r="AM844" s="203"/>
      <c r="AT844" s="144"/>
    </row>
    <row r="845" spans="9:46" s="142" customFormat="1" x14ac:dyDescent="0.15">
      <c r="I845" s="223"/>
      <c r="P845" s="224"/>
      <c r="Q845" s="224"/>
      <c r="R845" s="224"/>
      <c r="T845" s="223"/>
      <c r="U845" s="225"/>
      <c r="V845" s="223"/>
      <c r="W845" s="225"/>
      <c r="AE845" s="200"/>
      <c r="AM845" s="203"/>
      <c r="AT845" s="144"/>
    </row>
    <row r="846" spans="9:46" s="142" customFormat="1" x14ac:dyDescent="0.15">
      <c r="I846" s="223"/>
      <c r="P846" s="224"/>
      <c r="Q846" s="224"/>
      <c r="R846" s="224"/>
      <c r="T846" s="223"/>
      <c r="U846" s="225"/>
      <c r="V846" s="223"/>
      <c r="W846" s="225"/>
      <c r="AE846" s="200"/>
      <c r="AM846" s="203"/>
      <c r="AT846" s="144"/>
    </row>
    <row r="847" spans="9:46" s="142" customFormat="1" x14ac:dyDescent="0.15">
      <c r="I847" s="223"/>
      <c r="P847" s="224"/>
      <c r="Q847" s="224"/>
      <c r="R847" s="224"/>
      <c r="T847" s="223"/>
      <c r="U847" s="225"/>
      <c r="V847" s="223"/>
      <c r="W847" s="225"/>
      <c r="AE847" s="200"/>
      <c r="AM847" s="203"/>
      <c r="AT847" s="144"/>
    </row>
    <row r="848" spans="9:46" s="142" customFormat="1" x14ac:dyDescent="0.15">
      <c r="I848" s="223"/>
      <c r="P848" s="224"/>
      <c r="Q848" s="224"/>
      <c r="R848" s="224"/>
      <c r="T848" s="223"/>
      <c r="U848" s="225"/>
      <c r="V848" s="223"/>
      <c r="W848" s="225"/>
      <c r="AE848" s="200"/>
      <c r="AM848" s="203"/>
      <c r="AT848" s="144"/>
    </row>
    <row r="849" spans="9:46" s="142" customFormat="1" x14ac:dyDescent="0.15">
      <c r="I849" s="223"/>
      <c r="P849" s="224"/>
      <c r="Q849" s="224"/>
      <c r="R849" s="224"/>
      <c r="T849" s="223"/>
      <c r="U849" s="225"/>
      <c r="V849" s="223"/>
      <c r="W849" s="225"/>
      <c r="AE849" s="200"/>
      <c r="AM849" s="203"/>
      <c r="AT849" s="144"/>
    </row>
    <row r="850" spans="9:46" s="142" customFormat="1" x14ac:dyDescent="0.15">
      <c r="I850" s="223"/>
      <c r="P850" s="224"/>
      <c r="Q850" s="224"/>
      <c r="R850" s="224"/>
      <c r="T850" s="223"/>
      <c r="U850" s="225"/>
      <c r="V850" s="223"/>
      <c r="W850" s="225"/>
      <c r="AE850" s="200"/>
      <c r="AM850" s="203"/>
      <c r="AT850" s="144"/>
    </row>
    <row r="851" spans="9:46" s="142" customFormat="1" x14ac:dyDescent="0.15">
      <c r="I851" s="223"/>
      <c r="P851" s="224"/>
      <c r="Q851" s="224"/>
      <c r="R851" s="224"/>
      <c r="T851" s="223"/>
      <c r="U851" s="225"/>
      <c r="V851" s="223"/>
      <c r="W851" s="225"/>
      <c r="AE851" s="200"/>
      <c r="AM851" s="203"/>
      <c r="AT851" s="144"/>
    </row>
    <row r="852" spans="9:46" s="142" customFormat="1" x14ac:dyDescent="0.15">
      <c r="I852" s="223"/>
      <c r="P852" s="224"/>
      <c r="Q852" s="224"/>
      <c r="R852" s="224"/>
      <c r="T852" s="223"/>
      <c r="U852" s="225"/>
      <c r="V852" s="223"/>
      <c r="W852" s="225"/>
      <c r="AE852" s="200"/>
      <c r="AM852" s="203"/>
      <c r="AT852" s="144"/>
    </row>
    <row r="853" spans="9:46" s="142" customFormat="1" x14ac:dyDescent="0.15">
      <c r="I853" s="223"/>
      <c r="P853" s="224"/>
      <c r="Q853" s="224"/>
      <c r="R853" s="224"/>
      <c r="T853" s="223"/>
      <c r="U853" s="225"/>
      <c r="V853" s="223"/>
      <c r="W853" s="225"/>
      <c r="AE853" s="200"/>
      <c r="AM853" s="203"/>
      <c r="AT853" s="144"/>
    </row>
    <row r="854" spans="9:46" s="142" customFormat="1" x14ac:dyDescent="0.15">
      <c r="I854" s="223"/>
      <c r="P854" s="224"/>
      <c r="Q854" s="224"/>
      <c r="R854" s="224"/>
      <c r="T854" s="223"/>
      <c r="U854" s="225"/>
      <c r="V854" s="223"/>
      <c r="W854" s="225"/>
      <c r="AE854" s="200"/>
      <c r="AM854" s="203"/>
      <c r="AT854" s="144"/>
    </row>
    <row r="855" spans="9:46" s="142" customFormat="1" x14ac:dyDescent="0.15">
      <c r="I855" s="223"/>
      <c r="P855" s="224"/>
      <c r="Q855" s="224"/>
      <c r="R855" s="224"/>
      <c r="T855" s="223"/>
      <c r="U855" s="225"/>
      <c r="V855" s="223"/>
      <c r="W855" s="225"/>
      <c r="AE855" s="200"/>
      <c r="AM855" s="203"/>
      <c r="AT855" s="144"/>
    </row>
    <row r="856" spans="9:46" s="142" customFormat="1" x14ac:dyDescent="0.15">
      <c r="I856" s="223"/>
      <c r="P856" s="224"/>
      <c r="Q856" s="224"/>
      <c r="R856" s="224"/>
      <c r="T856" s="223"/>
      <c r="U856" s="225"/>
      <c r="V856" s="223"/>
      <c r="W856" s="225"/>
      <c r="AE856" s="200"/>
      <c r="AM856" s="203"/>
      <c r="AT856" s="144"/>
    </row>
    <row r="857" spans="9:46" s="142" customFormat="1" x14ac:dyDescent="0.15">
      <c r="I857" s="223"/>
      <c r="P857" s="224"/>
      <c r="Q857" s="224"/>
      <c r="R857" s="224"/>
      <c r="T857" s="223"/>
      <c r="U857" s="225"/>
      <c r="V857" s="223"/>
      <c r="W857" s="225"/>
      <c r="AE857" s="200"/>
      <c r="AM857" s="203"/>
      <c r="AT857" s="144"/>
    </row>
    <row r="858" spans="9:46" s="142" customFormat="1" x14ac:dyDescent="0.15">
      <c r="I858" s="223"/>
      <c r="P858" s="224"/>
      <c r="Q858" s="224"/>
      <c r="R858" s="224"/>
      <c r="T858" s="223"/>
      <c r="U858" s="225"/>
      <c r="V858" s="223"/>
      <c r="W858" s="225"/>
      <c r="AE858" s="200"/>
      <c r="AM858" s="203"/>
      <c r="AT858" s="144"/>
    </row>
    <row r="859" spans="9:46" s="142" customFormat="1" x14ac:dyDescent="0.15">
      <c r="I859" s="223"/>
      <c r="P859" s="224"/>
      <c r="Q859" s="224"/>
      <c r="R859" s="224"/>
      <c r="T859" s="223"/>
      <c r="U859" s="225"/>
      <c r="V859" s="223"/>
      <c r="W859" s="225"/>
      <c r="AE859" s="200"/>
      <c r="AM859" s="203"/>
      <c r="AT859" s="144"/>
    </row>
    <row r="860" spans="9:46" s="142" customFormat="1" x14ac:dyDescent="0.15">
      <c r="I860" s="223"/>
      <c r="P860" s="224"/>
      <c r="Q860" s="224"/>
      <c r="R860" s="224"/>
      <c r="T860" s="223"/>
      <c r="U860" s="225"/>
      <c r="V860" s="223"/>
      <c r="W860" s="225"/>
      <c r="AE860" s="200"/>
      <c r="AM860" s="203"/>
      <c r="AT860" s="144"/>
    </row>
    <row r="861" spans="9:46" s="142" customFormat="1" x14ac:dyDescent="0.15">
      <c r="I861" s="223"/>
      <c r="P861" s="224"/>
      <c r="Q861" s="224"/>
      <c r="R861" s="224"/>
      <c r="T861" s="223"/>
      <c r="U861" s="225"/>
      <c r="V861" s="223"/>
      <c r="W861" s="225"/>
      <c r="AE861" s="200"/>
      <c r="AM861" s="203"/>
      <c r="AT861" s="144"/>
    </row>
    <row r="862" spans="9:46" s="142" customFormat="1" x14ac:dyDescent="0.15">
      <c r="I862" s="223"/>
      <c r="P862" s="224"/>
      <c r="Q862" s="224"/>
      <c r="R862" s="224"/>
      <c r="T862" s="223"/>
      <c r="U862" s="225"/>
      <c r="V862" s="223"/>
      <c r="W862" s="225"/>
      <c r="AE862" s="200"/>
      <c r="AM862" s="203"/>
      <c r="AT862" s="144"/>
    </row>
    <row r="863" spans="9:46" s="142" customFormat="1" x14ac:dyDescent="0.15">
      <c r="I863" s="223"/>
      <c r="P863" s="224"/>
      <c r="Q863" s="224"/>
      <c r="R863" s="224"/>
      <c r="T863" s="223"/>
      <c r="U863" s="225"/>
      <c r="V863" s="223"/>
      <c r="W863" s="225"/>
      <c r="AE863" s="200"/>
      <c r="AM863" s="203"/>
      <c r="AT863" s="144"/>
    </row>
    <row r="864" spans="9:46" s="142" customFormat="1" x14ac:dyDescent="0.15">
      <c r="I864" s="223"/>
      <c r="P864" s="224"/>
      <c r="Q864" s="224"/>
      <c r="R864" s="224"/>
      <c r="T864" s="223"/>
      <c r="U864" s="225"/>
      <c r="V864" s="223"/>
      <c r="W864" s="225"/>
      <c r="AE864" s="200"/>
      <c r="AM864" s="203"/>
      <c r="AT864" s="144"/>
    </row>
    <row r="865" spans="9:46" s="142" customFormat="1" x14ac:dyDescent="0.15">
      <c r="I865" s="223"/>
      <c r="P865" s="224"/>
      <c r="Q865" s="224"/>
      <c r="R865" s="224"/>
      <c r="T865" s="223"/>
      <c r="U865" s="225"/>
      <c r="V865" s="223"/>
      <c r="W865" s="225"/>
      <c r="AE865" s="200"/>
      <c r="AM865" s="203"/>
      <c r="AT865" s="144"/>
    </row>
    <row r="866" spans="9:46" s="142" customFormat="1" x14ac:dyDescent="0.15">
      <c r="I866" s="223"/>
      <c r="P866" s="224"/>
      <c r="Q866" s="224"/>
      <c r="R866" s="224"/>
      <c r="T866" s="223"/>
      <c r="U866" s="225"/>
      <c r="V866" s="223"/>
      <c r="W866" s="225"/>
      <c r="AE866" s="200"/>
      <c r="AM866" s="203"/>
      <c r="AT866" s="144"/>
    </row>
    <row r="867" spans="9:46" s="142" customFormat="1" x14ac:dyDescent="0.15">
      <c r="I867" s="223"/>
      <c r="P867" s="224"/>
      <c r="Q867" s="224"/>
      <c r="R867" s="224"/>
      <c r="T867" s="223"/>
      <c r="U867" s="225"/>
      <c r="V867" s="223"/>
      <c r="W867" s="225"/>
      <c r="AE867" s="200"/>
      <c r="AM867" s="203"/>
      <c r="AT867" s="144"/>
    </row>
    <row r="868" spans="9:46" s="142" customFormat="1" x14ac:dyDescent="0.15">
      <c r="I868" s="223"/>
      <c r="P868" s="224"/>
      <c r="Q868" s="224"/>
      <c r="R868" s="224"/>
      <c r="T868" s="223"/>
      <c r="U868" s="225"/>
      <c r="V868" s="223"/>
      <c r="W868" s="225"/>
      <c r="AE868" s="200"/>
      <c r="AM868" s="203"/>
      <c r="AT868" s="144"/>
    </row>
    <row r="869" spans="9:46" s="142" customFormat="1" x14ac:dyDescent="0.15">
      <c r="I869" s="223"/>
      <c r="P869" s="224"/>
      <c r="Q869" s="224"/>
      <c r="R869" s="224"/>
      <c r="T869" s="223"/>
      <c r="U869" s="225"/>
      <c r="V869" s="223"/>
      <c r="W869" s="225"/>
      <c r="AE869" s="200"/>
      <c r="AM869" s="203"/>
      <c r="AT869" s="144"/>
    </row>
    <row r="870" spans="9:46" s="142" customFormat="1" x14ac:dyDescent="0.15">
      <c r="I870" s="223"/>
      <c r="P870" s="224"/>
      <c r="Q870" s="224"/>
      <c r="R870" s="224"/>
      <c r="T870" s="223"/>
      <c r="U870" s="225"/>
      <c r="V870" s="223"/>
      <c r="W870" s="225"/>
      <c r="AE870" s="200"/>
      <c r="AM870" s="203"/>
      <c r="AT870" s="144"/>
    </row>
    <row r="871" spans="9:46" s="142" customFormat="1" x14ac:dyDescent="0.15">
      <c r="I871" s="223"/>
      <c r="P871" s="224"/>
      <c r="Q871" s="224"/>
      <c r="R871" s="224"/>
      <c r="T871" s="223"/>
      <c r="U871" s="225"/>
      <c r="V871" s="223"/>
      <c r="W871" s="225"/>
      <c r="AE871" s="200"/>
      <c r="AM871" s="203"/>
      <c r="AT871" s="144"/>
    </row>
    <row r="872" spans="9:46" s="142" customFormat="1" x14ac:dyDescent="0.15">
      <c r="I872" s="223"/>
      <c r="P872" s="224"/>
      <c r="Q872" s="224"/>
      <c r="R872" s="224"/>
      <c r="T872" s="223"/>
      <c r="U872" s="225"/>
      <c r="V872" s="223"/>
      <c r="W872" s="225"/>
      <c r="AE872" s="200"/>
      <c r="AM872" s="203"/>
      <c r="AT872" s="144"/>
    </row>
    <row r="873" spans="9:46" s="142" customFormat="1" x14ac:dyDescent="0.15">
      <c r="I873" s="223"/>
      <c r="P873" s="224"/>
      <c r="Q873" s="224"/>
      <c r="R873" s="224"/>
      <c r="T873" s="223"/>
      <c r="U873" s="225"/>
      <c r="V873" s="223"/>
      <c r="W873" s="225"/>
      <c r="AE873" s="200"/>
      <c r="AM873" s="203"/>
      <c r="AT873" s="144"/>
    </row>
    <row r="874" spans="9:46" s="142" customFormat="1" x14ac:dyDescent="0.15">
      <c r="I874" s="223"/>
      <c r="P874" s="224"/>
      <c r="Q874" s="224"/>
      <c r="R874" s="224"/>
      <c r="T874" s="223"/>
      <c r="U874" s="225"/>
      <c r="V874" s="223"/>
      <c r="W874" s="225"/>
      <c r="AE874" s="200"/>
      <c r="AM874" s="203"/>
      <c r="AT874" s="144"/>
    </row>
    <row r="875" spans="9:46" s="142" customFormat="1" x14ac:dyDescent="0.15">
      <c r="I875" s="223"/>
      <c r="P875" s="224"/>
      <c r="Q875" s="224"/>
      <c r="R875" s="224"/>
      <c r="T875" s="223"/>
      <c r="U875" s="225"/>
      <c r="V875" s="223"/>
      <c r="W875" s="225"/>
      <c r="AE875" s="200"/>
      <c r="AM875" s="203"/>
      <c r="AT875" s="144"/>
    </row>
    <row r="876" spans="9:46" s="142" customFormat="1" x14ac:dyDescent="0.15">
      <c r="I876" s="223"/>
      <c r="P876" s="224"/>
      <c r="Q876" s="224"/>
      <c r="R876" s="224"/>
      <c r="T876" s="223"/>
      <c r="U876" s="225"/>
      <c r="V876" s="223"/>
      <c r="W876" s="225"/>
      <c r="AE876" s="200"/>
      <c r="AM876" s="203"/>
      <c r="AT876" s="144"/>
    </row>
    <row r="877" spans="9:46" s="142" customFormat="1" x14ac:dyDescent="0.15">
      <c r="I877" s="223"/>
      <c r="P877" s="224"/>
      <c r="Q877" s="224"/>
      <c r="R877" s="224"/>
      <c r="T877" s="223"/>
      <c r="U877" s="225"/>
      <c r="V877" s="223"/>
      <c r="W877" s="225"/>
      <c r="AE877" s="200"/>
      <c r="AM877" s="203"/>
      <c r="AT877" s="144"/>
    </row>
    <row r="878" spans="9:46" s="142" customFormat="1" x14ac:dyDescent="0.15">
      <c r="I878" s="223"/>
      <c r="P878" s="224"/>
      <c r="Q878" s="224"/>
      <c r="R878" s="224"/>
      <c r="T878" s="223"/>
      <c r="U878" s="225"/>
      <c r="V878" s="223"/>
      <c r="W878" s="225"/>
      <c r="AE878" s="200"/>
      <c r="AM878" s="203"/>
      <c r="AT878" s="144"/>
    </row>
    <row r="879" spans="9:46" s="142" customFormat="1" x14ac:dyDescent="0.15">
      <c r="I879" s="223"/>
      <c r="P879" s="224"/>
      <c r="Q879" s="224"/>
      <c r="R879" s="224"/>
      <c r="T879" s="223"/>
      <c r="U879" s="225"/>
      <c r="V879" s="223"/>
      <c r="W879" s="225"/>
      <c r="AE879" s="200"/>
      <c r="AM879" s="203"/>
      <c r="AT879" s="144"/>
    </row>
    <row r="880" spans="9:46" s="142" customFormat="1" x14ac:dyDescent="0.15">
      <c r="I880" s="223"/>
      <c r="P880" s="224"/>
      <c r="Q880" s="224"/>
      <c r="R880" s="224"/>
      <c r="T880" s="223"/>
      <c r="U880" s="225"/>
      <c r="V880" s="223"/>
      <c r="W880" s="225"/>
      <c r="AE880" s="200"/>
      <c r="AM880" s="203"/>
      <c r="AT880" s="144"/>
    </row>
    <row r="881" spans="9:46" s="142" customFormat="1" x14ac:dyDescent="0.15">
      <c r="I881" s="223"/>
      <c r="P881" s="224"/>
      <c r="Q881" s="224"/>
      <c r="R881" s="224"/>
      <c r="T881" s="223"/>
      <c r="U881" s="225"/>
      <c r="V881" s="223"/>
      <c r="W881" s="225"/>
      <c r="AE881" s="200"/>
      <c r="AM881" s="203"/>
      <c r="AT881" s="144"/>
    </row>
    <row r="882" spans="9:46" s="142" customFormat="1" x14ac:dyDescent="0.15">
      <c r="I882" s="223"/>
      <c r="P882" s="224"/>
      <c r="Q882" s="224"/>
      <c r="R882" s="224"/>
      <c r="T882" s="223"/>
      <c r="U882" s="225"/>
      <c r="V882" s="223"/>
      <c r="W882" s="225"/>
      <c r="AE882" s="200"/>
      <c r="AM882" s="203"/>
      <c r="AT882" s="144"/>
    </row>
    <row r="883" spans="9:46" s="142" customFormat="1" x14ac:dyDescent="0.15">
      <c r="I883" s="223"/>
      <c r="P883" s="224"/>
      <c r="Q883" s="224"/>
      <c r="R883" s="224"/>
      <c r="T883" s="223"/>
      <c r="U883" s="225"/>
      <c r="V883" s="223"/>
      <c r="W883" s="225"/>
      <c r="AE883" s="200"/>
      <c r="AM883" s="203"/>
      <c r="AT883" s="144"/>
    </row>
    <row r="884" spans="9:46" s="142" customFormat="1" x14ac:dyDescent="0.15">
      <c r="I884" s="223"/>
      <c r="P884" s="224"/>
      <c r="Q884" s="224"/>
      <c r="R884" s="224"/>
      <c r="T884" s="223"/>
      <c r="U884" s="225"/>
      <c r="V884" s="223"/>
      <c r="W884" s="225"/>
      <c r="AE884" s="200"/>
      <c r="AM884" s="203"/>
      <c r="AT884" s="144"/>
    </row>
    <row r="885" spans="9:46" s="142" customFormat="1" x14ac:dyDescent="0.15">
      <c r="I885" s="223"/>
      <c r="P885" s="224"/>
      <c r="Q885" s="224"/>
      <c r="R885" s="224"/>
      <c r="T885" s="223"/>
      <c r="U885" s="225"/>
      <c r="V885" s="223"/>
      <c r="W885" s="225"/>
      <c r="AE885" s="200"/>
      <c r="AM885" s="203"/>
      <c r="AT885" s="144"/>
    </row>
    <row r="886" spans="9:46" s="142" customFormat="1" x14ac:dyDescent="0.15">
      <c r="I886" s="223"/>
      <c r="P886" s="224"/>
      <c r="Q886" s="224"/>
      <c r="R886" s="224"/>
      <c r="T886" s="223"/>
      <c r="U886" s="225"/>
      <c r="V886" s="223"/>
      <c r="W886" s="225"/>
      <c r="AE886" s="200"/>
      <c r="AM886" s="203"/>
      <c r="AT886" s="144"/>
    </row>
    <row r="887" spans="9:46" s="142" customFormat="1" x14ac:dyDescent="0.15">
      <c r="I887" s="223"/>
      <c r="P887" s="224"/>
      <c r="Q887" s="224"/>
      <c r="R887" s="224"/>
      <c r="T887" s="223"/>
      <c r="U887" s="225"/>
      <c r="V887" s="223"/>
      <c r="W887" s="225"/>
      <c r="AE887" s="200"/>
      <c r="AM887" s="203"/>
      <c r="AT887" s="144"/>
    </row>
    <row r="888" spans="9:46" s="142" customFormat="1" x14ac:dyDescent="0.15">
      <c r="I888" s="223"/>
      <c r="P888" s="224"/>
      <c r="Q888" s="224"/>
      <c r="R888" s="224"/>
      <c r="T888" s="223"/>
      <c r="U888" s="225"/>
      <c r="V888" s="223"/>
      <c r="W888" s="225"/>
      <c r="AE888" s="200"/>
      <c r="AM888" s="203"/>
      <c r="AT888" s="144"/>
    </row>
    <row r="889" spans="9:46" s="142" customFormat="1" x14ac:dyDescent="0.15">
      <c r="I889" s="223"/>
      <c r="P889" s="224"/>
      <c r="Q889" s="224"/>
      <c r="R889" s="224"/>
      <c r="T889" s="223"/>
      <c r="U889" s="225"/>
      <c r="V889" s="223"/>
      <c r="W889" s="225"/>
      <c r="AE889" s="200"/>
      <c r="AM889" s="203"/>
      <c r="AT889" s="144"/>
    </row>
    <row r="890" spans="9:46" s="142" customFormat="1" x14ac:dyDescent="0.15">
      <c r="I890" s="223"/>
      <c r="P890" s="224"/>
      <c r="Q890" s="224"/>
      <c r="R890" s="224"/>
      <c r="T890" s="223"/>
      <c r="U890" s="225"/>
      <c r="V890" s="223"/>
      <c r="W890" s="225"/>
      <c r="AE890" s="200"/>
      <c r="AM890" s="203"/>
      <c r="AT890" s="144"/>
    </row>
    <row r="891" spans="9:46" s="142" customFormat="1" x14ac:dyDescent="0.15">
      <c r="I891" s="223"/>
      <c r="P891" s="224"/>
      <c r="Q891" s="224"/>
      <c r="R891" s="224"/>
      <c r="T891" s="223"/>
      <c r="U891" s="225"/>
      <c r="V891" s="223"/>
      <c r="W891" s="225"/>
      <c r="AE891" s="200"/>
      <c r="AM891" s="203"/>
      <c r="AT891" s="144"/>
    </row>
    <row r="892" spans="9:46" s="142" customFormat="1" x14ac:dyDescent="0.15">
      <c r="I892" s="223"/>
      <c r="P892" s="224"/>
      <c r="Q892" s="224"/>
      <c r="R892" s="224"/>
      <c r="T892" s="223"/>
      <c r="U892" s="225"/>
      <c r="V892" s="223"/>
      <c r="W892" s="225"/>
      <c r="AE892" s="200"/>
      <c r="AM892" s="203"/>
      <c r="AT892" s="144"/>
    </row>
    <row r="893" spans="9:46" s="142" customFormat="1" x14ac:dyDescent="0.15">
      <c r="I893" s="223"/>
      <c r="P893" s="224"/>
      <c r="Q893" s="224"/>
      <c r="R893" s="224"/>
      <c r="T893" s="223"/>
      <c r="U893" s="225"/>
      <c r="V893" s="223"/>
      <c r="W893" s="225"/>
      <c r="AE893" s="200"/>
      <c r="AM893" s="203"/>
      <c r="AT893" s="144"/>
    </row>
    <row r="894" spans="9:46" s="142" customFormat="1" x14ac:dyDescent="0.15">
      <c r="I894" s="223"/>
      <c r="P894" s="224"/>
      <c r="Q894" s="224"/>
      <c r="R894" s="224"/>
      <c r="T894" s="223"/>
      <c r="U894" s="225"/>
      <c r="V894" s="223"/>
      <c r="W894" s="225"/>
      <c r="AE894" s="200"/>
      <c r="AM894" s="203"/>
      <c r="AT894" s="144"/>
    </row>
    <row r="895" spans="9:46" s="142" customFormat="1" x14ac:dyDescent="0.15">
      <c r="I895" s="223"/>
      <c r="P895" s="224"/>
      <c r="Q895" s="224"/>
      <c r="R895" s="224"/>
      <c r="T895" s="223"/>
      <c r="U895" s="225"/>
      <c r="V895" s="223"/>
      <c r="W895" s="225"/>
      <c r="AE895" s="200"/>
      <c r="AM895" s="203"/>
      <c r="AT895" s="144"/>
    </row>
    <row r="896" spans="9:46" s="142" customFormat="1" x14ac:dyDescent="0.15">
      <c r="I896" s="223"/>
      <c r="P896" s="224"/>
      <c r="Q896" s="224"/>
      <c r="R896" s="224"/>
      <c r="T896" s="223"/>
      <c r="U896" s="225"/>
      <c r="V896" s="223"/>
      <c r="W896" s="225"/>
      <c r="AE896" s="200"/>
      <c r="AM896" s="203"/>
      <c r="AT896" s="144"/>
    </row>
    <row r="897" spans="9:46" s="142" customFormat="1" x14ac:dyDescent="0.15">
      <c r="I897" s="223"/>
      <c r="P897" s="224"/>
      <c r="Q897" s="224"/>
      <c r="R897" s="224"/>
      <c r="T897" s="223"/>
      <c r="U897" s="225"/>
      <c r="V897" s="223"/>
      <c r="W897" s="225"/>
      <c r="AE897" s="200"/>
      <c r="AM897" s="203"/>
      <c r="AT897" s="144"/>
    </row>
    <row r="898" spans="9:46" s="142" customFormat="1" x14ac:dyDescent="0.15">
      <c r="I898" s="223"/>
      <c r="P898" s="224"/>
      <c r="Q898" s="224"/>
      <c r="R898" s="224"/>
      <c r="T898" s="223"/>
      <c r="U898" s="225"/>
      <c r="V898" s="223"/>
      <c r="W898" s="225"/>
      <c r="AE898" s="200"/>
      <c r="AM898" s="203"/>
      <c r="AT898" s="144"/>
    </row>
    <row r="899" spans="9:46" s="142" customFormat="1" x14ac:dyDescent="0.15">
      <c r="I899" s="223"/>
      <c r="P899" s="224"/>
      <c r="Q899" s="224"/>
      <c r="R899" s="224"/>
      <c r="T899" s="223"/>
      <c r="U899" s="225"/>
      <c r="V899" s="223"/>
      <c r="W899" s="225"/>
      <c r="AE899" s="200"/>
      <c r="AM899" s="203"/>
      <c r="AT899" s="144"/>
    </row>
    <row r="900" spans="9:46" s="142" customFormat="1" x14ac:dyDescent="0.15">
      <c r="I900" s="223"/>
      <c r="P900" s="224"/>
      <c r="Q900" s="224"/>
      <c r="R900" s="224"/>
      <c r="T900" s="223"/>
      <c r="U900" s="225"/>
      <c r="V900" s="223"/>
      <c r="W900" s="225"/>
      <c r="AE900" s="200"/>
      <c r="AM900" s="203"/>
      <c r="AT900" s="144"/>
    </row>
    <row r="901" spans="9:46" s="142" customFormat="1" x14ac:dyDescent="0.15">
      <c r="I901" s="223"/>
      <c r="P901" s="224"/>
      <c r="Q901" s="224"/>
      <c r="R901" s="224"/>
      <c r="T901" s="223"/>
      <c r="U901" s="225"/>
      <c r="V901" s="223"/>
      <c r="W901" s="225"/>
      <c r="AE901" s="200"/>
      <c r="AM901" s="203"/>
      <c r="AT901" s="144"/>
    </row>
    <row r="902" spans="9:46" s="142" customFormat="1" x14ac:dyDescent="0.15">
      <c r="I902" s="223"/>
      <c r="P902" s="224"/>
      <c r="Q902" s="224"/>
      <c r="R902" s="224"/>
      <c r="T902" s="223"/>
      <c r="U902" s="225"/>
      <c r="V902" s="223"/>
      <c r="W902" s="225"/>
      <c r="AE902" s="200"/>
      <c r="AM902" s="203"/>
      <c r="AT902" s="144"/>
    </row>
    <row r="903" spans="9:46" s="142" customFormat="1" x14ac:dyDescent="0.15">
      <c r="I903" s="223"/>
      <c r="P903" s="224"/>
      <c r="Q903" s="224"/>
      <c r="R903" s="224"/>
      <c r="T903" s="223"/>
      <c r="U903" s="225"/>
      <c r="V903" s="223"/>
      <c r="W903" s="225"/>
      <c r="AE903" s="200"/>
      <c r="AM903" s="203"/>
      <c r="AT903" s="144"/>
    </row>
    <row r="904" spans="9:46" s="142" customFormat="1" x14ac:dyDescent="0.15">
      <c r="I904" s="223"/>
      <c r="P904" s="224"/>
      <c r="Q904" s="224"/>
      <c r="R904" s="224"/>
      <c r="T904" s="223"/>
      <c r="U904" s="225"/>
      <c r="V904" s="223"/>
      <c r="W904" s="225"/>
      <c r="AE904" s="200"/>
      <c r="AM904" s="203"/>
      <c r="AT904" s="144"/>
    </row>
    <row r="905" spans="9:46" s="142" customFormat="1" x14ac:dyDescent="0.15">
      <c r="I905" s="223"/>
      <c r="P905" s="224"/>
      <c r="Q905" s="224"/>
      <c r="R905" s="224"/>
      <c r="T905" s="223"/>
      <c r="U905" s="225"/>
      <c r="V905" s="223"/>
      <c r="W905" s="225"/>
      <c r="AE905" s="200"/>
      <c r="AM905" s="203"/>
      <c r="AT905" s="144"/>
    </row>
    <row r="906" spans="9:46" s="142" customFormat="1" x14ac:dyDescent="0.15">
      <c r="I906" s="223"/>
      <c r="P906" s="224"/>
      <c r="Q906" s="224"/>
      <c r="R906" s="224"/>
      <c r="T906" s="223"/>
      <c r="U906" s="225"/>
      <c r="V906" s="223"/>
      <c r="W906" s="225"/>
      <c r="AE906" s="200"/>
      <c r="AM906" s="203"/>
      <c r="AT906" s="144"/>
    </row>
    <row r="907" spans="9:46" s="142" customFormat="1" x14ac:dyDescent="0.15">
      <c r="I907" s="223"/>
      <c r="P907" s="224"/>
      <c r="Q907" s="224"/>
      <c r="R907" s="224"/>
      <c r="T907" s="223"/>
      <c r="U907" s="225"/>
      <c r="V907" s="223"/>
      <c r="W907" s="225"/>
      <c r="AE907" s="200"/>
      <c r="AM907" s="203"/>
      <c r="AT907" s="144"/>
    </row>
    <row r="908" spans="9:46" s="142" customFormat="1" x14ac:dyDescent="0.15">
      <c r="I908" s="223"/>
      <c r="P908" s="224"/>
      <c r="Q908" s="224"/>
      <c r="R908" s="224"/>
      <c r="T908" s="223"/>
      <c r="U908" s="225"/>
      <c r="V908" s="223"/>
      <c r="W908" s="225"/>
      <c r="AE908" s="200"/>
      <c r="AM908" s="203"/>
      <c r="AT908" s="144"/>
    </row>
    <row r="909" spans="9:46" s="142" customFormat="1" x14ac:dyDescent="0.15">
      <c r="I909" s="223"/>
      <c r="P909" s="224"/>
      <c r="Q909" s="224"/>
      <c r="R909" s="224"/>
      <c r="T909" s="223"/>
      <c r="U909" s="225"/>
      <c r="V909" s="223"/>
      <c r="W909" s="225"/>
      <c r="AE909" s="200"/>
      <c r="AM909" s="203"/>
      <c r="AT909" s="144"/>
    </row>
    <row r="910" spans="9:46" s="142" customFormat="1" x14ac:dyDescent="0.15">
      <c r="I910" s="223"/>
      <c r="P910" s="224"/>
      <c r="Q910" s="224"/>
      <c r="R910" s="224"/>
      <c r="T910" s="223"/>
      <c r="U910" s="225"/>
      <c r="V910" s="223"/>
      <c r="W910" s="225"/>
      <c r="AE910" s="200"/>
      <c r="AM910" s="203"/>
      <c r="AT910" s="144"/>
    </row>
    <row r="911" spans="9:46" s="142" customFormat="1" x14ac:dyDescent="0.15">
      <c r="I911" s="223"/>
      <c r="P911" s="224"/>
      <c r="Q911" s="224"/>
      <c r="R911" s="224"/>
      <c r="T911" s="223"/>
      <c r="U911" s="225"/>
      <c r="V911" s="223"/>
      <c r="W911" s="225"/>
      <c r="AE911" s="200"/>
      <c r="AM911" s="203"/>
      <c r="AT911" s="144"/>
    </row>
    <row r="912" spans="9:46" s="142" customFormat="1" x14ac:dyDescent="0.15">
      <c r="I912" s="223"/>
      <c r="P912" s="224"/>
      <c r="Q912" s="224"/>
      <c r="R912" s="224"/>
      <c r="T912" s="223"/>
      <c r="U912" s="225"/>
      <c r="V912" s="223"/>
      <c r="W912" s="225"/>
      <c r="AE912" s="200"/>
      <c r="AM912" s="203"/>
      <c r="AT912" s="144"/>
    </row>
    <row r="913" spans="9:46" s="142" customFormat="1" x14ac:dyDescent="0.15">
      <c r="I913" s="223"/>
      <c r="P913" s="224"/>
      <c r="Q913" s="224"/>
      <c r="R913" s="224"/>
      <c r="T913" s="223"/>
      <c r="U913" s="225"/>
      <c r="V913" s="223"/>
      <c r="W913" s="225"/>
      <c r="AE913" s="200"/>
      <c r="AM913" s="203"/>
      <c r="AT913" s="144"/>
    </row>
    <row r="914" spans="9:46" s="142" customFormat="1" x14ac:dyDescent="0.15">
      <c r="I914" s="223"/>
      <c r="P914" s="224"/>
      <c r="Q914" s="224"/>
      <c r="R914" s="224"/>
      <c r="T914" s="223"/>
      <c r="U914" s="225"/>
      <c r="V914" s="223"/>
      <c r="W914" s="225"/>
      <c r="AE914" s="200"/>
      <c r="AM914" s="203"/>
      <c r="AT914" s="144"/>
    </row>
    <row r="915" spans="9:46" s="142" customFormat="1" x14ac:dyDescent="0.15">
      <c r="I915" s="223"/>
      <c r="P915" s="224"/>
      <c r="Q915" s="224"/>
      <c r="R915" s="224"/>
      <c r="T915" s="223"/>
      <c r="U915" s="225"/>
      <c r="V915" s="223"/>
      <c r="W915" s="225"/>
      <c r="AE915" s="200"/>
      <c r="AM915" s="203"/>
      <c r="AT915" s="144"/>
    </row>
    <row r="916" spans="9:46" s="142" customFormat="1" x14ac:dyDescent="0.15">
      <c r="I916" s="223"/>
      <c r="P916" s="224"/>
      <c r="Q916" s="224"/>
      <c r="R916" s="224"/>
      <c r="T916" s="223"/>
      <c r="U916" s="225"/>
      <c r="V916" s="223"/>
      <c r="W916" s="225"/>
      <c r="AE916" s="200"/>
      <c r="AM916" s="203"/>
      <c r="AT916" s="144"/>
    </row>
    <row r="917" spans="9:46" s="142" customFormat="1" x14ac:dyDescent="0.15">
      <c r="I917" s="223"/>
      <c r="P917" s="224"/>
      <c r="Q917" s="224"/>
      <c r="R917" s="224"/>
      <c r="T917" s="223"/>
      <c r="U917" s="225"/>
      <c r="V917" s="223"/>
      <c r="W917" s="225"/>
      <c r="AE917" s="200"/>
      <c r="AM917" s="203"/>
      <c r="AT917" s="144"/>
    </row>
    <row r="918" spans="9:46" s="142" customFormat="1" x14ac:dyDescent="0.15">
      <c r="I918" s="223"/>
      <c r="P918" s="224"/>
      <c r="Q918" s="224"/>
      <c r="R918" s="224"/>
      <c r="T918" s="223"/>
      <c r="U918" s="225"/>
      <c r="V918" s="223"/>
      <c r="W918" s="225"/>
      <c r="AE918" s="200"/>
      <c r="AM918" s="203"/>
      <c r="AT918" s="144"/>
    </row>
    <row r="919" spans="9:46" s="142" customFormat="1" x14ac:dyDescent="0.15">
      <c r="I919" s="223"/>
      <c r="P919" s="224"/>
      <c r="Q919" s="224"/>
      <c r="R919" s="224"/>
      <c r="T919" s="223"/>
      <c r="U919" s="225"/>
      <c r="V919" s="223"/>
      <c r="W919" s="225"/>
      <c r="AE919" s="200"/>
      <c r="AM919" s="203"/>
      <c r="AT919" s="144"/>
    </row>
    <row r="920" spans="9:46" s="142" customFormat="1" x14ac:dyDescent="0.15">
      <c r="I920" s="223"/>
      <c r="P920" s="224"/>
      <c r="Q920" s="224"/>
      <c r="R920" s="224"/>
      <c r="T920" s="223"/>
      <c r="U920" s="225"/>
      <c r="V920" s="223"/>
      <c r="W920" s="225"/>
      <c r="AE920" s="200"/>
      <c r="AM920" s="203"/>
      <c r="AT920" s="144"/>
    </row>
    <row r="921" spans="9:46" s="142" customFormat="1" x14ac:dyDescent="0.15">
      <c r="I921" s="223"/>
      <c r="P921" s="224"/>
      <c r="Q921" s="224"/>
      <c r="R921" s="224"/>
      <c r="T921" s="223"/>
      <c r="U921" s="225"/>
      <c r="V921" s="223"/>
      <c r="W921" s="225"/>
      <c r="AE921" s="200"/>
      <c r="AM921" s="203"/>
      <c r="AT921" s="144"/>
    </row>
    <row r="922" spans="9:46" s="142" customFormat="1" x14ac:dyDescent="0.15">
      <c r="I922" s="223"/>
      <c r="P922" s="224"/>
      <c r="Q922" s="224"/>
      <c r="R922" s="224"/>
      <c r="T922" s="223"/>
      <c r="U922" s="225"/>
      <c r="V922" s="223"/>
      <c r="W922" s="225"/>
      <c r="AE922" s="200"/>
      <c r="AM922" s="203"/>
      <c r="AT922" s="144"/>
    </row>
    <row r="923" spans="9:46" s="142" customFormat="1" x14ac:dyDescent="0.15">
      <c r="I923" s="223"/>
      <c r="P923" s="224"/>
      <c r="Q923" s="224"/>
      <c r="R923" s="224"/>
      <c r="T923" s="223"/>
      <c r="U923" s="225"/>
      <c r="V923" s="223"/>
      <c r="W923" s="225"/>
      <c r="AE923" s="200"/>
      <c r="AM923" s="203"/>
      <c r="AT923" s="144"/>
    </row>
    <row r="924" spans="9:46" s="142" customFormat="1" x14ac:dyDescent="0.15">
      <c r="I924" s="223"/>
      <c r="P924" s="224"/>
      <c r="Q924" s="224"/>
      <c r="R924" s="224"/>
      <c r="T924" s="223"/>
      <c r="U924" s="225"/>
      <c r="V924" s="223"/>
      <c r="W924" s="225"/>
      <c r="AE924" s="200"/>
      <c r="AM924" s="203"/>
      <c r="AT924" s="144"/>
    </row>
    <row r="925" spans="9:46" s="142" customFormat="1" x14ac:dyDescent="0.15">
      <c r="I925" s="223"/>
      <c r="P925" s="224"/>
      <c r="Q925" s="224"/>
      <c r="R925" s="224"/>
      <c r="T925" s="223"/>
      <c r="U925" s="225"/>
      <c r="V925" s="223"/>
      <c r="W925" s="225"/>
      <c r="AE925" s="200"/>
      <c r="AM925" s="203"/>
      <c r="AT925" s="144"/>
    </row>
    <row r="926" spans="9:46" s="142" customFormat="1" x14ac:dyDescent="0.15">
      <c r="I926" s="223"/>
      <c r="P926" s="224"/>
      <c r="Q926" s="224"/>
      <c r="R926" s="224"/>
      <c r="T926" s="223"/>
      <c r="U926" s="225"/>
      <c r="V926" s="223"/>
      <c r="W926" s="225"/>
      <c r="AE926" s="200"/>
      <c r="AM926" s="203"/>
      <c r="AT926" s="144"/>
    </row>
    <row r="927" spans="9:46" s="142" customFormat="1" x14ac:dyDescent="0.15">
      <c r="I927" s="223"/>
      <c r="P927" s="224"/>
      <c r="Q927" s="224"/>
      <c r="R927" s="224"/>
      <c r="T927" s="223"/>
      <c r="U927" s="225"/>
      <c r="V927" s="223"/>
      <c r="W927" s="225"/>
      <c r="AE927" s="200"/>
      <c r="AM927" s="203"/>
      <c r="AT927" s="144"/>
    </row>
    <row r="928" spans="9:46" s="142" customFormat="1" x14ac:dyDescent="0.15">
      <c r="I928" s="223"/>
      <c r="P928" s="224"/>
      <c r="Q928" s="224"/>
      <c r="R928" s="224"/>
      <c r="T928" s="223"/>
      <c r="U928" s="225"/>
      <c r="V928" s="223"/>
      <c r="W928" s="225"/>
      <c r="AE928" s="200"/>
      <c r="AM928" s="203"/>
      <c r="AT928" s="144"/>
    </row>
    <row r="929" spans="9:46" s="142" customFormat="1" x14ac:dyDescent="0.15">
      <c r="I929" s="223"/>
      <c r="P929" s="224"/>
      <c r="Q929" s="224"/>
      <c r="R929" s="224"/>
      <c r="T929" s="223"/>
      <c r="U929" s="225"/>
      <c r="V929" s="223"/>
      <c r="W929" s="225"/>
      <c r="AE929" s="200"/>
      <c r="AM929" s="203"/>
      <c r="AT929" s="144"/>
    </row>
    <row r="930" spans="9:46" s="142" customFormat="1" x14ac:dyDescent="0.15">
      <c r="I930" s="223"/>
      <c r="P930" s="224"/>
      <c r="Q930" s="224"/>
      <c r="R930" s="224"/>
      <c r="T930" s="223"/>
      <c r="U930" s="225"/>
      <c r="V930" s="223"/>
      <c r="W930" s="225"/>
      <c r="AE930" s="200"/>
      <c r="AM930" s="203"/>
      <c r="AT930" s="144"/>
    </row>
    <row r="931" spans="9:46" s="142" customFormat="1" x14ac:dyDescent="0.15">
      <c r="I931" s="223"/>
      <c r="P931" s="224"/>
      <c r="Q931" s="224"/>
      <c r="R931" s="224"/>
      <c r="T931" s="223"/>
      <c r="U931" s="225"/>
      <c r="V931" s="223"/>
      <c r="W931" s="225"/>
      <c r="AE931" s="200"/>
      <c r="AM931" s="203"/>
      <c r="AT931" s="144"/>
    </row>
    <row r="932" spans="9:46" s="142" customFormat="1" x14ac:dyDescent="0.15">
      <c r="I932" s="223"/>
      <c r="P932" s="224"/>
      <c r="Q932" s="224"/>
      <c r="R932" s="224"/>
      <c r="T932" s="223"/>
      <c r="U932" s="225"/>
      <c r="V932" s="223"/>
      <c r="W932" s="225"/>
      <c r="AE932" s="200"/>
      <c r="AM932" s="203"/>
      <c r="AT932" s="144"/>
    </row>
    <row r="933" spans="9:46" s="142" customFormat="1" x14ac:dyDescent="0.15">
      <c r="I933" s="223"/>
      <c r="P933" s="224"/>
      <c r="Q933" s="224"/>
      <c r="R933" s="224"/>
      <c r="T933" s="223"/>
      <c r="U933" s="225"/>
      <c r="V933" s="223"/>
      <c r="W933" s="225"/>
      <c r="AE933" s="200"/>
      <c r="AM933" s="203"/>
      <c r="AT933" s="144"/>
    </row>
    <row r="934" spans="9:46" s="142" customFormat="1" x14ac:dyDescent="0.15">
      <c r="I934" s="223"/>
      <c r="P934" s="224"/>
      <c r="Q934" s="224"/>
      <c r="R934" s="224"/>
      <c r="T934" s="223"/>
      <c r="U934" s="225"/>
      <c r="V934" s="223"/>
      <c r="W934" s="225"/>
      <c r="AE934" s="200"/>
      <c r="AM934" s="203"/>
      <c r="AT934" s="144"/>
    </row>
    <row r="935" spans="9:46" s="142" customFormat="1" x14ac:dyDescent="0.15">
      <c r="I935" s="223"/>
      <c r="P935" s="224"/>
      <c r="Q935" s="224"/>
      <c r="R935" s="224"/>
      <c r="T935" s="223"/>
      <c r="U935" s="225"/>
      <c r="V935" s="223"/>
      <c r="W935" s="225"/>
      <c r="AE935" s="200"/>
      <c r="AM935" s="203"/>
      <c r="AT935" s="144"/>
    </row>
    <row r="936" spans="9:46" s="142" customFormat="1" x14ac:dyDescent="0.15">
      <c r="I936" s="223"/>
      <c r="P936" s="224"/>
      <c r="Q936" s="224"/>
      <c r="R936" s="224"/>
      <c r="T936" s="223"/>
      <c r="U936" s="225"/>
      <c r="V936" s="223"/>
      <c r="W936" s="225"/>
      <c r="AE936" s="200"/>
      <c r="AM936" s="203"/>
      <c r="AT936" s="144"/>
    </row>
    <row r="937" spans="9:46" s="142" customFormat="1" x14ac:dyDescent="0.15">
      <c r="I937" s="223"/>
      <c r="P937" s="224"/>
      <c r="Q937" s="224"/>
      <c r="R937" s="224"/>
      <c r="T937" s="223"/>
      <c r="U937" s="225"/>
      <c r="V937" s="223"/>
      <c r="W937" s="225"/>
      <c r="AE937" s="200"/>
      <c r="AM937" s="203"/>
      <c r="AT937" s="144"/>
    </row>
    <row r="938" spans="9:46" s="142" customFormat="1" x14ac:dyDescent="0.15">
      <c r="I938" s="223"/>
      <c r="P938" s="224"/>
      <c r="Q938" s="224"/>
      <c r="R938" s="224"/>
      <c r="T938" s="223"/>
      <c r="U938" s="225"/>
      <c r="V938" s="223"/>
      <c r="W938" s="225"/>
      <c r="AE938" s="200"/>
      <c r="AM938" s="203"/>
      <c r="AT938" s="144"/>
    </row>
    <row r="939" spans="9:46" s="142" customFormat="1" x14ac:dyDescent="0.15">
      <c r="I939" s="223"/>
      <c r="P939" s="224"/>
      <c r="Q939" s="224"/>
      <c r="R939" s="224"/>
      <c r="T939" s="223"/>
      <c r="U939" s="225"/>
      <c r="V939" s="223"/>
      <c r="W939" s="225"/>
      <c r="AE939" s="200"/>
      <c r="AM939" s="203"/>
      <c r="AT939" s="144"/>
    </row>
    <row r="940" spans="9:46" s="142" customFormat="1" x14ac:dyDescent="0.15">
      <c r="I940" s="223"/>
      <c r="P940" s="224"/>
      <c r="Q940" s="224"/>
      <c r="R940" s="224"/>
      <c r="T940" s="223"/>
      <c r="U940" s="225"/>
      <c r="V940" s="223"/>
      <c r="W940" s="225"/>
      <c r="AE940" s="200"/>
      <c r="AM940" s="203"/>
      <c r="AT940" s="144"/>
    </row>
    <row r="941" spans="9:46" s="142" customFormat="1" x14ac:dyDescent="0.15">
      <c r="I941" s="223"/>
      <c r="P941" s="224"/>
      <c r="Q941" s="224"/>
      <c r="R941" s="224"/>
      <c r="T941" s="223"/>
      <c r="U941" s="225"/>
      <c r="V941" s="223"/>
      <c r="W941" s="225"/>
      <c r="AE941" s="200"/>
      <c r="AM941" s="203"/>
      <c r="AT941" s="144"/>
    </row>
    <row r="942" spans="9:46" s="142" customFormat="1" x14ac:dyDescent="0.15">
      <c r="I942" s="223"/>
      <c r="P942" s="224"/>
      <c r="Q942" s="224"/>
      <c r="R942" s="224"/>
      <c r="T942" s="223"/>
      <c r="U942" s="225"/>
      <c r="V942" s="223"/>
      <c r="W942" s="225"/>
      <c r="AE942" s="200"/>
      <c r="AM942" s="203"/>
      <c r="AT942" s="144"/>
    </row>
    <row r="943" spans="9:46" s="142" customFormat="1" x14ac:dyDescent="0.15">
      <c r="I943" s="223"/>
      <c r="P943" s="224"/>
      <c r="Q943" s="224"/>
      <c r="R943" s="224"/>
      <c r="T943" s="223"/>
      <c r="U943" s="225"/>
      <c r="V943" s="223"/>
      <c r="W943" s="225"/>
      <c r="AE943" s="200"/>
      <c r="AM943" s="203"/>
      <c r="AT943" s="144"/>
    </row>
    <row r="944" spans="9:46" s="142" customFormat="1" x14ac:dyDescent="0.15">
      <c r="I944" s="223"/>
      <c r="P944" s="224"/>
      <c r="Q944" s="224"/>
      <c r="R944" s="224"/>
      <c r="T944" s="223"/>
      <c r="U944" s="225"/>
      <c r="V944" s="223"/>
      <c r="W944" s="225"/>
      <c r="AE944" s="200"/>
      <c r="AM944" s="203"/>
      <c r="AT944" s="144"/>
    </row>
    <row r="945" spans="9:46" s="142" customFormat="1" x14ac:dyDescent="0.15">
      <c r="I945" s="223"/>
      <c r="P945" s="224"/>
      <c r="Q945" s="224"/>
      <c r="R945" s="224"/>
      <c r="T945" s="223"/>
      <c r="U945" s="225"/>
      <c r="V945" s="223"/>
      <c r="W945" s="225"/>
      <c r="AE945" s="200"/>
      <c r="AM945" s="203"/>
      <c r="AT945" s="144"/>
    </row>
    <row r="946" spans="9:46" s="142" customFormat="1" x14ac:dyDescent="0.15">
      <c r="I946" s="223"/>
      <c r="P946" s="224"/>
      <c r="Q946" s="224"/>
      <c r="R946" s="224"/>
      <c r="T946" s="223"/>
      <c r="U946" s="225"/>
      <c r="V946" s="223"/>
      <c r="W946" s="225"/>
      <c r="AE946" s="200"/>
      <c r="AM946" s="203"/>
      <c r="AT946" s="144"/>
    </row>
    <row r="947" spans="9:46" s="142" customFormat="1" x14ac:dyDescent="0.15">
      <c r="I947" s="223"/>
      <c r="P947" s="224"/>
      <c r="Q947" s="224"/>
      <c r="R947" s="224"/>
      <c r="T947" s="223"/>
      <c r="U947" s="225"/>
      <c r="V947" s="223"/>
      <c r="W947" s="225"/>
      <c r="AE947" s="200"/>
      <c r="AM947" s="203"/>
      <c r="AT947" s="144"/>
    </row>
    <row r="948" spans="9:46" s="142" customFormat="1" x14ac:dyDescent="0.15">
      <c r="I948" s="223"/>
      <c r="P948" s="224"/>
      <c r="Q948" s="224"/>
      <c r="R948" s="224"/>
      <c r="T948" s="223"/>
      <c r="U948" s="225"/>
      <c r="V948" s="223"/>
      <c r="W948" s="225"/>
      <c r="AE948" s="200"/>
      <c r="AM948" s="203"/>
      <c r="AT948" s="144"/>
    </row>
    <row r="949" spans="9:46" s="142" customFormat="1" x14ac:dyDescent="0.15">
      <c r="I949" s="223"/>
      <c r="P949" s="224"/>
      <c r="Q949" s="224"/>
      <c r="R949" s="224"/>
      <c r="T949" s="223"/>
      <c r="U949" s="225"/>
      <c r="V949" s="223"/>
      <c r="W949" s="225"/>
      <c r="AE949" s="200"/>
      <c r="AM949" s="203"/>
      <c r="AT949" s="144"/>
    </row>
    <row r="950" spans="9:46" s="142" customFormat="1" x14ac:dyDescent="0.15">
      <c r="I950" s="223"/>
      <c r="P950" s="224"/>
      <c r="Q950" s="224"/>
      <c r="R950" s="224"/>
      <c r="T950" s="223"/>
      <c r="U950" s="225"/>
      <c r="V950" s="223"/>
      <c r="W950" s="225"/>
      <c r="AE950" s="200"/>
      <c r="AM950" s="203"/>
      <c r="AT950" s="144"/>
    </row>
    <row r="951" spans="9:46" s="142" customFormat="1" x14ac:dyDescent="0.15">
      <c r="I951" s="223"/>
      <c r="P951" s="224"/>
      <c r="Q951" s="224"/>
      <c r="R951" s="224"/>
      <c r="T951" s="223"/>
      <c r="U951" s="225"/>
      <c r="V951" s="223"/>
      <c r="W951" s="225"/>
      <c r="AE951" s="200"/>
      <c r="AM951" s="203"/>
      <c r="AT951" s="144"/>
    </row>
    <row r="952" spans="9:46" s="142" customFormat="1" x14ac:dyDescent="0.15">
      <c r="I952" s="223"/>
      <c r="P952" s="224"/>
      <c r="Q952" s="224"/>
      <c r="R952" s="224"/>
      <c r="T952" s="223"/>
      <c r="U952" s="225"/>
      <c r="V952" s="223"/>
      <c r="W952" s="225"/>
      <c r="AE952" s="200"/>
      <c r="AM952" s="203"/>
      <c r="AT952" s="144"/>
    </row>
    <row r="953" spans="9:46" s="142" customFormat="1" x14ac:dyDescent="0.15">
      <c r="I953" s="223"/>
      <c r="P953" s="224"/>
      <c r="Q953" s="224"/>
      <c r="R953" s="224"/>
      <c r="T953" s="223"/>
      <c r="U953" s="225"/>
      <c r="V953" s="223"/>
      <c r="W953" s="225"/>
      <c r="AE953" s="200"/>
      <c r="AM953" s="203"/>
      <c r="AT953" s="144"/>
    </row>
    <row r="954" spans="9:46" s="142" customFormat="1" x14ac:dyDescent="0.15">
      <c r="I954" s="223"/>
      <c r="P954" s="224"/>
      <c r="Q954" s="224"/>
      <c r="R954" s="224"/>
      <c r="T954" s="223"/>
      <c r="U954" s="225"/>
      <c r="V954" s="223"/>
      <c r="W954" s="225"/>
      <c r="AE954" s="200"/>
      <c r="AM954" s="203"/>
      <c r="AT954" s="144"/>
    </row>
    <row r="955" spans="9:46" s="142" customFormat="1" x14ac:dyDescent="0.15">
      <c r="I955" s="223"/>
      <c r="P955" s="224"/>
      <c r="Q955" s="224"/>
      <c r="R955" s="224"/>
      <c r="T955" s="223"/>
      <c r="U955" s="225"/>
      <c r="V955" s="223"/>
      <c r="W955" s="225"/>
      <c r="AE955" s="200"/>
      <c r="AM955" s="203"/>
      <c r="AT955" s="144"/>
    </row>
    <row r="956" spans="9:46" s="142" customFormat="1" x14ac:dyDescent="0.15">
      <c r="I956" s="223"/>
      <c r="P956" s="224"/>
      <c r="Q956" s="224"/>
      <c r="R956" s="224"/>
      <c r="T956" s="223"/>
      <c r="U956" s="225"/>
      <c r="V956" s="223"/>
      <c r="W956" s="225"/>
      <c r="AE956" s="200"/>
      <c r="AM956" s="203"/>
      <c r="AT956" s="144"/>
    </row>
    <row r="957" spans="9:46" s="142" customFormat="1" x14ac:dyDescent="0.15">
      <c r="I957" s="223"/>
      <c r="P957" s="224"/>
      <c r="Q957" s="224"/>
      <c r="R957" s="224"/>
      <c r="T957" s="223"/>
      <c r="U957" s="225"/>
      <c r="V957" s="223"/>
      <c r="W957" s="225"/>
      <c r="AE957" s="200"/>
      <c r="AM957" s="203"/>
      <c r="AT957" s="144"/>
    </row>
    <row r="958" spans="9:46" s="142" customFormat="1" x14ac:dyDescent="0.15">
      <c r="I958" s="223"/>
      <c r="P958" s="224"/>
      <c r="Q958" s="224"/>
      <c r="R958" s="224"/>
      <c r="T958" s="223"/>
      <c r="U958" s="225"/>
      <c r="V958" s="223"/>
      <c r="W958" s="225"/>
      <c r="AE958" s="200"/>
      <c r="AM958" s="203"/>
      <c r="AT958" s="144"/>
    </row>
    <row r="959" spans="9:46" s="142" customFormat="1" x14ac:dyDescent="0.15">
      <c r="I959" s="223"/>
      <c r="P959" s="224"/>
      <c r="Q959" s="224"/>
      <c r="R959" s="224"/>
      <c r="T959" s="223"/>
      <c r="U959" s="225"/>
      <c r="V959" s="223"/>
      <c r="W959" s="225"/>
      <c r="AE959" s="200"/>
      <c r="AM959" s="203"/>
      <c r="AT959" s="144"/>
    </row>
    <row r="960" spans="9:46" s="142" customFormat="1" x14ac:dyDescent="0.15">
      <c r="I960" s="223"/>
      <c r="P960" s="224"/>
      <c r="Q960" s="224"/>
      <c r="R960" s="224"/>
      <c r="T960" s="223"/>
      <c r="U960" s="225"/>
      <c r="V960" s="223"/>
      <c r="W960" s="225"/>
      <c r="AE960" s="200"/>
      <c r="AM960" s="203"/>
      <c r="AT960" s="144"/>
    </row>
    <row r="961" spans="9:46" s="142" customFormat="1" x14ac:dyDescent="0.15">
      <c r="I961" s="223"/>
      <c r="P961" s="224"/>
      <c r="Q961" s="224"/>
      <c r="R961" s="224"/>
      <c r="T961" s="223"/>
      <c r="U961" s="225"/>
      <c r="V961" s="223"/>
      <c r="W961" s="225"/>
      <c r="AE961" s="200"/>
      <c r="AM961" s="203"/>
      <c r="AT961" s="144"/>
    </row>
    <row r="962" spans="9:46" s="142" customFormat="1" x14ac:dyDescent="0.15">
      <c r="I962" s="223"/>
      <c r="P962" s="224"/>
      <c r="Q962" s="224"/>
      <c r="R962" s="224"/>
      <c r="T962" s="223"/>
      <c r="U962" s="225"/>
      <c r="V962" s="223"/>
      <c r="W962" s="225"/>
      <c r="AE962" s="200"/>
      <c r="AM962" s="203"/>
      <c r="AT962" s="144"/>
    </row>
    <row r="963" spans="9:46" s="142" customFormat="1" x14ac:dyDescent="0.15">
      <c r="I963" s="223"/>
      <c r="P963" s="224"/>
      <c r="Q963" s="224"/>
      <c r="R963" s="224"/>
      <c r="T963" s="223"/>
      <c r="U963" s="225"/>
      <c r="V963" s="223"/>
      <c r="W963" s="225"/>
      <c r="AE963" s="200"/>
      <c r="AM963" s="203"/>
      <c r="AT963" s="144"/>
    </row>
    <row r="964" spans="9:46" s="142" customFormat="1" x14ac:dyDescent="0.15">
      <c r="I964" s="223"/>
      <c r="P964" s="224"/>
      <c r="Q964" s="224"/>
      <c r="R964" s="224"/>
      <c r="T964" s="223"/>
      <c r="U964" s="225"/>
      <c r="V964" s="223"/>
      <c r="W964" s="225"/>
      <c r="AE964" s="200"/>
      <c r="AM964" s="203"/>
      <c r="AT964" s="144"/>
    </row>
    <row r="965" spans="9:46" s="142" customFormat="1" x14ac:dyDescent="0.15">
      <c r="I965" s="223"/>
      <c r="P965" s="224"/>
      <c r="Q965" s="224"/>
      <c r="R965" s="224"/>
      <c r="T965" s="223"/>
      <c r="U965" s="225"/>
      <c r="V965" s="223"/>
      <c r="W965" s="225"/>
      <c r="AE965" s="200"/>
      <c r="AM965" s="203"/>
      <c r="AT965" s="144"/>
    </row>
    <row r="966" spans="9:46" s="142" customFormat="1" x14ac:dyDescent="0.15">
      <c r="I966" s="223"/>
      <c r="P966" s="224"/>
      <c r="Q966" s="224"/>
      <c r="R966" s="224"/>
      <c r="T966" s="223"/>
      <c r="U966" s="225"/>
      <c r="V966" s="223"/>
      <c r="W966" s="225"/>
      <c r="AE966" s="200"/>
      <c r="AM966" s="203"/>
      <c r="AT966" s="144"/>
    </row>
    <row r="967" spans="9:46" s="142" customFormat="1" x14ac:dyDescent="0.15">
      <c r="I967" s="223"/>
      <c r="P967" s="224"/>
      <c r="Q967" s="224"/>
      <c r="R967" s="224"/>
      <c r="T967" s="223"/>
      <c r="U967" s="225"/>
      <c r="V967" s="223"/>
      <c r="W967" s="225"/>
      <c r="AE967" s="200"/>
      <c r="AM967" s="203"/>
      <c r="AT967" s="144"/>
    </row>
    <row r="968" spans="9:46" s="142" customFormat="1" x14ac:dyDescent="0.15">
      <c r="I968" s="223"/>
      <c r="P968" s="224"/>
      <c r="Q968" s="224"/>
      <c r="R968" s="224"/>
      <c r="T968" s="223"/>
      <c r="U968" s="225"/>
      <c r="V968" s="223"/>
      <c r="W968" s="225"/>
      <c r="AE968" s="200"/>
      <c r="AM968" s="203"/>
      <c r="AT968" s="144"/>
    </row>
    <row r="969" spans="9:46" s="142" customFormat="1" x14ac:dyDescent="0.15">
      <c r="I969" s="223"/>
      <c r="P969" s="224"/>
      <c r="Q969" s="224"/>
      <c r="R969" s="224"/>
      <c r="T969" s="223"/>
      <c r="U969" s="225"/>
      <c r="V969" s="223"/>
      <c r="W969" s="225"/>
      <c r="AE969" s="200"/>
      <c r="AM969" s="203"/>
      <c r="AT969" s="144"/>
    </row>
    <row r="970" spans="9:46" s="142" customFormat="1" x14ac:dyDescent="0.15">
      <c r="I970" s="223"/>
      <c r="P970" s="224"/>
      <c r="Q970" s="224"/>
      <c r="R970" s="224"/>
      <c r="T970" s="223"/>
      <c r="U970" s="225"/>
      <c r="V970" s="223"/>
      <c r="W970" s="225"/>
      <c r="AE970" s="200"/>
      <c r="AM970" s="203"/>
      <c r="AT970" s="144"/>
    </row>
    <row r="971" spans="9:46" s="142" customFormat="1" x14ac:dyDescent="0.15">
      <c r="I971" s="223"/>
      <c r="P971" s="224"/>
      <c r="Q971" s="224"/>
      <c r="R971" s="224"/>
      <c r="T971" s="223"/>
      <c r="U971" s="225"/>
      <c r="V971" s="223"/>
      <c r="W971" s="225"/>
      <c r="AE971" s="200"/>
      <c r="AM971" s="203"/>
      <c r="AT971" s="144"/>
    </row>
    <row r="972" spans="9:46" s="142" customFormat="1" x14ac:dyDescent="0.15">
      <c r="I972" s="223"/>
      <c r="P972" s="224"/>
      <c r="Q972" s="224"/>
      <c r="R972" s="224"/>
      <c r="T972" s="223"/>
      <c r="U972" s="225"/>
      <c r="V972" s="223"/>
      <c r="W972" s="225"/>
      <c r="AE972" s="200"/>
      <c r="AM972" s="203"/>
      <c r="AT972" s="144"/>
    </row>
    <row r="973" spans="9:46" s="142" customFormat="1" x14ac:dyDescent="0.15">
      <c r="I973" s="223"/>
      <c r="P973" s="224"/>
      <c r="Q973" s="224"/>
      <c r="R973" s="224"/>
      <c r="T973" s="223"/>
      <c r="U973" s="225"/>
      <c r="V973" s="223"/>
      <c r="W973" s="225"/>
      <c r="AE973" s="200"/>
      <c r="AM973" s="203"/>
      <c r="AT973" s="144"/>
    </row>
    <row r="974" spans="9:46" s="142" customFormat="1" x14ac:dyDescent="0.15">
      <c r="I974" s="223"/>
      <c r="P974" s="224"/>
      <c r="Q974" s="224"/>
      <c r="R974" s="224"/>
      <c r="T974" s="223"/>
      <c r="U974" s="225"/>
      <c r="V974" s="223"/>
      <c r="W974" s="225"/>
      <c r="AE974" s="200"/>
      <c r="AM974" s="203"/>
      <c r="AT974" s="144"/>
    </row>
    <row r="975" spans="9:46" s="142" customFormat="1" x14ac:dyDescent="0.15">
      <c r="I975" s="223"/>
      <c r="P975" s="224"/>
      <c r="Q975" s="224"/>
      <c r="R975" s="224"/>
      <c r="T975" s="223"/>
      <c r="U975" s="225"/>
      <c r="V975" s="223"/>
      <c r="W975" s="225"/>
      <c r="AE975" s="200"/>
      <c r="AM975" s="203"/>
      <c r="AT975" s="144"/>
    </row>
    <row r="976" spans="9:46" s="142" customFormat="1" x14ac:dyDescent="0.15">
      <c r="I976" s="223"/>
      <c r="P976" s="224"/>
      <c r="Q976" s="224"/>
      <c r="R976" s="224"/>
      <c r="T976" s="223"/>
      <c r="U976" s="225"/>
      <c r="V976" s="223"/>
      <c r="W976" s="225"/>
      <c r="AE976" s="200"/>
      <c r="AM976" s="203"/>
      <c r="AT976" s="144"/>
    </row>
    <row r="977" spans="9:46" s="142" customFormat="1" x14ac:dyDescent="0.15">
      <c r="I977" s="223"/>
      <c r="P977" s="224"/>
      <c r="Q977" s="224"/>
      <c r="R977" s="224"/>
      <c r="T977" s="223"/>
      <c r="U977" s="225"/>
      <c r="V977" s="223"/>
      <c r="W977" s="225"/>
      <c r="AE977" s="200"/>
      <c r="AM977" s="203"/>
      <c r="AT977" s="144"/>
    </row>
    <row r="978" spans="9:46" s="142" customFormat="1" x14ac:dyDescent="0.15">
      <c r="I978" s="223"/>
      <c r="P978" s="224"/>
      <c r="Q978" s="224"/>
      <c r="R978" s="224"/>
      <c r="T978" s="223"/>
      <c r="U978" s="225"/>
      <c r="V978" s="223"/>
      <c r="W978" s="225"/>
      <c r="AE978" s="200"/>
      <c r="AM978" s="203"/>
      <c r="AT978" s="144"/>
    </row>
    <row r="979" spans="9:46" s="142" customFormat="1" x14ac:dyDescent="0.15">
      <c r="I979" s="223"/>
      <c r="P979" s="224"/>
      <c r="Q979" s="224"/>
      <c r="R979" s="224"/>
      <c r="T979" s="223"/>
      <c r="U979" s="225"/>
      <c r="V979" s="223"/>
      <c r="W979" s="225"/>
      <c r="AE979" s="200"/>
      <c r="AM979" s="203"/>
      <c r="AT979" s="144"/>
    </row>
    <row r="980" spans="9:46" s="142" customFormat="1" x14ac:dyDescent="0.15">
      <c r="I980" s="223"/>
      <c r="P980" s="224"/>
      <c r="Q980" s="224"/>
      <c r="R980" s="224"/>
      <c r="T980" s="223"/>
      <c r="U980" s="225"/>
      <c r="V980" s="223"/>
      <c r="W980" s="225"/>
      <c r="AE980" s="200"/>
      <c r="AM980" s="203"/>
      <c r="AT980" s="144"/>
    </row>
    <row r="981" spans="9:46" s="142" customFormat="1" x14ac:dyDescent="0.15">
      <c r="I981" s="223"/>
      <c r="P981" s="224"/>
      <c r="Q981" s="224"/>
      <c r="R981" s="224"/>
      <c r="T981" s="223"/>
      <c r="U981" s="225"/>
      <c r="V981" s="223"/>
      <c r="W981" s="225"/>
      <c r="AE981" s="200"/>
      <c r="AM981" s="203"/>
      <c r="AT981" s="144"/>
    </row>
    <row r="982" spans="9:46" s="142" customFormat="1" x14ac:dyDescent="0.15">
      <c r="I982" s="223"/>
      <c r="P982" s="224"/>
      <c r="Q982" s="224"/>
      <c r="R982" s="224"/>
      <c r="T982" s="223"/>
      <c r="U982" s="225"/>
      <c r="V982" s="223"/>
      <c r="W982" s="225"/>
      <c r="AE982" s="200"/>
      <c r="AM982" s="203"/>
      <c r="AT982" s="144"/>
    </row>
    <row r="983" spans="9:46" s="142" customFormat="1" x14ac:dyDescent="0.15">
      <c r="I983" s="223"/>
      <c r="P983" s="224"/>
      <c r="Q983" s="224"/>
      <c r="R983" s="224"/>
      <c r="T983" s="223"/>
      <c r="U983" s="225"/>
      <c r="V983" s="223"/>
      <c r="W983" s="225"/>
      <c r="AE983" s="200"/>
      <c r="AM983" s="203"/>
      <c r="AT983" s="144"/>
    </row>
    <row r="984" spans="9:46" s="142" customFormat="1" x14ac:dyDescent="0.15">
      <c r="I984" s="223"/>
      <c r="P984" s="224"/>
      <c r="Q984" s="224"/>
      <c r="R984" s="224"/>
      <c r="T984" s="223"/>
      <c r="U984" s="225"/>
      <c r="V984" s="223"/>
      <c r="W984" s="225"/>
      <c r="AE984" s="200"/>
      <c r="AM984" s="203"/>
      <c r="AT984" s="144"/>
    </row>
    <row r="985" spans="9:46" s="142" customFormat="1" x14ac:dyDescent="0.15">
      <c r="I985" s="223"/>
      <c r="P985" s="224"/>
      <c r="Q985" s="224"/>
      <c r="R985" s="224"/>
      <c r="T985" s="223"/>
      <c r="U985" s="225"/>
      <c r="V985" s="223"/>
      <c r="W985" s="225"/>
      <c r="AE985" s="200"/>
      <c r="AM985" s="203"/>
      <c r="AT985" s="144"/>
    </row>
    <row r="986" spans="9:46" s="142" customFormat="1" x14ac:dyDescent="0.15">
      <c r="I986" s="223"/>
      <c r="P986" s="224"/>
      <c r="Q986" s="224"/>
      <c r="R986" s="224"/>
      <c r="T986" s="223"/>
      <c r="U986" s="225"/>
      <c r="V986" s="223"/>
      <c r="W986" s="225"/>
      <c r="AE986" s="200"/>
      <c r="AM986" s="203"/>
      <c r="AT986" s="144"/>
    </row>
    <row r="987" spans="9:46" s="142" customFormat="1" x14ac:dyDescent="0.15">
      <c r="I987" s="223"/>
      <c r="P987" s="224"/>
      <c r="Q987" s="224"/>
      <c r="R987" s="224"/>
      <c r="T987" s="223"/>
      <c r="U987" s="225"/>
      <c r="V987" s="223"/>
      <c r="W987" s="225"/>
      <c r="AE987" s="200"/>
      <c r="AM987" s="203"/>
      <c r="AT987" s="144"/>
    </row>
    <row r="988" spans="9:46" s="142" customFormat="1" x14ac:dyDescent="0.15">
      <c r="I988" s="223"/>
      <c r="P988" s="224"/>
      <c r="Q988" s="224"/>
      <c r="R988" s="224"/>
      <c r="T988" s="223"/>
      <c r="U988" s="225"/>
      <c r="V988" s="223"/>
      <c r="W988" s="225"/>
      <c r="AE988" s="200"/>
      <c r="AM988" s="203"/>
      <c r="AT988" s="144"/>
    </row>
    <row r="989" spans="9:46" s="142" customFormat="1" x14ac:dyDescent="0.15">
      <c r="I989" s="223"/>
      <c r="P989" s="224"/>
      <c r="Q989" s="224"/>
      <c r="R989" s="224"/>
      <c r="T989" s="223"/>
      <c r="U989" s="225"/>
      <c r="V989" s="223"/>
      <c r="W989" s="225"/>
      <c r="AE989" s="200"/>
      <c r="AM989" s="203"/>
      <c r="AT989" s="144"/>
    </row>
    <row r="990" spans="9:46" s="142" customFormat="1" x14ac:dyDescent="0.15">
      <c r="I990" s="223"/>
      <c r="P990" s="224"/>
      <c r="Q990" s="224"/>
      <c r="R990" s="224"/>
      <c r="T990" s="223"/>
      <c r="U990" s="225"/>
      <c r="V990" s="223"/>
      <c r="W990" s="225"/>
      <c r="AE990" s="200"/>
      <c r="AM990" s="203"/>
      <c r="AT990" s="144"/>
    </row>
    <row r="991" spans="9:46" s="142" customFormat="1" x14ac:dyDescent="0.15">
      <c r="I991" s="223"/>
      <c r="P991" s="224"/>
      <c r="Q991" s="224"/>
      <c r="R991" s="224"/>
      <c r="T991" s="223"/>
      <c r="U991" s="225"/>
      <c r="V991" s="223"/>
      <c r="W991" s="225"/>
      <c r="AE991" s="200"/>
      <c r="AM991" s="203"/>
      <c r="AT991" s="144"/>
    </row>
    <row r="992" spans="9:46" s="142" customFormat="1" x14ac:dyDescent="0.15">
      <c r="I992" s="223"/>
      <c r="P992" s="224"/>
      <c r="Q992" s="224"/>
      <c r="R992" s="224"/>
      <c r="T992" s="223"/>
      <c r="U992" s="225"/>
      <c r="V992" s="223"/>
      <c r="W992" s="225"/>
      <c r="AE992" s="200"/>
      <c r="AM992" s="203"/>
      <c r="AT992" s="144"/>
    </row>
    <row r="993" spans="9:46" s="142" customFormat="1" x14ac:dyDescent="0.15">
      <c r="I993" s="223"/>
      <c r="P993" s="224"/>
      <c r="Q993" s="224"/>
      <c r="R993" s="224"/>
      <c r="T993" s="223"/>
      <c r="U993" s="225"/>
      <c r="V993" s="223"/>
      <c r="W993" s="225"/>
      <c r="AE993" s="200"/>
      <c r="AM993" s="203"/>
      <c r="AT993" s="144"/>
    </row>
    <row r="994" spans="9:46" s="142" customFormat="1" x14ac:dyDescent="0.15">
      <c r="I994" s="223"/>
      <c r="P994" s="224"/>
      <c r="Q994" s="224"/>
      <c r="R994" s="224"/>
      <c r="T994" s="223"/>
      <c r="U994" s="225"/>
      <c r="V994" s="223"/>
      <c r="W994" s="225"/>
      <c r="AE994" s="200"/>
      <c r="AM994" s="203"/>
      <c r="AT994" s="144"/>
    </row>
    <row r="995" spans="9:46" s="142" customFormat="1" x14ac:dyDescent="0.15">
      <c r="I995" s="223"/>
      <c r="P995" s="224"/>
      <c r="Q995" s="224"/>
      <c r="R995" s="224"/>
      <c r="T995" s="223"/>
      <c r="U995" s="225"/>
      <c r="V995" s="223"/>
      <c r="W995" s="225"/>
      <c r="AE995" s="200"/>
      <c r="AM995" s="203"/>
      <c r="AT995" s="144"/>
    </row>
    <row r="996" spans="9:46" s="142" customFormat="1" x14ac:dyDescent="0.15">
      <c r="I996" s="223"/>
      <c r="P996" s="224"/>
      <c r="Q996" s="224"/>
      <c r="R996" s="224"/>
      <c r="T996" s="223"/>
      <c r="U996" s="225"/>
      <c r="V996" s="223"/>
      <c r="W996" s="225"/>
      <c r="AE996" s="200"/>
      <c r="AM996" s="203"/>
      <c r="AT996" s="144"/>
    </row>
    <row r="997" spans="9:46" s="142" customFormat="1" x14ac:dyDescent="0.15">
      <c r="I997" s="223"/>
      <c r="P997" s="224"/>
      <c r="Q997" s="224"/>
      <c r="R997" s="224"/>
      <c r="T997" s="223"/>
      <c r="U997" s="225"/>
      <c r="V997" s="223"/>
      <c r="W997" s="225"/>
      <c r="AE997" s="200"/>
      <c r="AM997" s="203"/>
      <c r="AT997" s="144"/>
    </row>
    <row r="998" spans="9:46" s="142" customFormat="1" x14ac:dyDescent="0.15">
      <c r="I998" s="223"/>
      <c r="P998" s="224"/>
      <c r="Q998" s="224"/>
      <c r="R998" s="224"/>
      <c r="T998" s="223"/>
      <c r="U998" s="225"/>
      <c r="V998" s="223"/>
      <c r="W998" s="225"/>
      <c r="AE998" s="200"/>
      <c r="AM998" s="203"/>
      <c r="AT998" s="144"/>
    </row>
    <row r="999" spans="9:46" s="142" customFormat="1" x14ac:dyDescent="0.15">
      <c r="I999" s="223"/>
      <c r="P999" s="224"/>
      <c r="Q999" s="224"/>
      <c r="R999" s="224"/>
      <c r="T999" s="223"/>
      <c r="U999" s="225"/>
      <c r="V999" s="223"/>
      <c r="W999" s="225"/>
      <c r="AE999" s="200"/>
      <c r="AM999" s="203"/>
      <c r="AT999" s="144"/>
    </row>
    <row r="1000" spans="9:46" s="142" customFormat="1" x14ac:dyDescent="0.15">
      <c r="I1000" s="223"/>
      <c r="P1000" s="224"/>
      <c r="Q1000" s="224"/>
      <c r="R1000" s="224"/>
      <c r="T1000" s="223"/>
      <c r="U1000" s="225"/>
      <c r="V1000" s="223"/>
      <c r="W1000" s="225"/>
      <c r="AE1000" s="200"/>
      <c r="AM1000" s="203"/>
      <c r="AT1000" s="144"/>
    </row>
    <row r="1001" spans="9:46" s="142" customFormat="1" x14ac:dyDescent="0.15">
      <c r="I1001" s="223"/>
      <c r="P1001" s="224"/>
      <c r="Q1001" s="224"/>
      <c r="R1001" s="224"/>
      <c r="T1001" s="223"/>
      <c r="U1001" s="225"/>
      <c r="V1001" s="223"/>
      <c r="W1001" s="225"/>
      <c r="AE1001" s="200"/>
      <c r="AM1001" s="203"/>
      <c r="AT1001" s="144"/>
    </row>
    <row r="1002" spans="9:46" s="142" customFormat="1" x14ac:dyDescent="0.15">
      <c r="I1002" s="223"/>
      <c r="P1002" s="224"/>
      <c r="Q1002" s="224"/>
      <c r="R1002" s="224"/>
      <c r="T1002" s="223"/>
      <c r="U1002" s="225"/>
      <c r="V1002" s="223"/>
      <c r="W1002" s="225"/>
      <c r="AE1002" s="200"/>
      <c r="AM1002" s="203"/>
      <c r="AT1002" s="144"/>
    </row>
    <row r="1003" spans="9:46" s="142" customFormat="1" x14ac:dyDescent="0.15">
      <c r="I1003" s="223"/>
      <c r="P1003" s="224"/>
      <c r="Q1003" s="224"/>
      <c r="R1003" s="224"/>
      <c r="T1003" s="223"/>
      <c r="U1003" s="225"/>
      <c r="V1003" s="223"/>
      <c r="W1003" s="225"/>
      <c r="AE1003" s="200"/>
      <c r="AM1003" s="203"/>
      <c r="AT1003" s="144"/>
    </row>
    <row r="1004" spans="9:46" s="142" customFormat="1" x14ac:dyDescent="0.15">
      <c r="I1004" s="223"/>
      <c r="P1004" s="224"/>
      <c r="Q1004" s="224"/>
      <c r="R1004" s="224"/>
      <c r="T1004" s="223"/>
      <c r="U1004" s="225"/>
      <c r="V1004" s="223"/>
      <c r="W1004" s="225"/>
      <c r="AE1004" s="200"/>
      <c r="AM1004" s="203"/>
      <c r="AT1004" s="144"/>
    </row>
    <row r="1005" spans="9:46" s="142" customFormat="1" x14ac:dyDescent="0.15">
      <c r="I1005" s="223"/>
      <c r="P1005" s="224"/>
      <c r="Q1005" s="224"/>
      <c r="R1005" s="224"/>
      <c r="T1005" s="223"/>
      <c r="U1005" s="225"/>
      <c r="V1005" s="223"/>
      <c r="W1005" s="225"/>
      <c r="AE1005" s="200"/>
      <c r="AM1005" s="203"/>
      <c r="AT1005" s="144"/>
    </row>
    <row r="1006" spans="9:46" s="142" customFormat="1" x14ac:dyDescent="0.15">
      <c r="I1006" s="223"/>
      <c r="P1006" s="224"/>
      <c r="Q1006" s="224"/>
      <c r="R1006" s="224"/>
      <c r="T1006" s="223"/>
      <c r="U1006" s="225"/>
      <c r="V1006" s="223"/>
      <c r="W1006" s="225"/>
      <c r="AE1006" s="200"/>
      <c r="AM1006" s="203"/>
      <c r="AT1006" s="144"/>
    </row>
    <row r="1007" spans="9:46" s="142" customFormat="1" x14ac:dyDescent="0.15">
      <c r="I1007" s="223"/>
      <c r="P1007" s="224"/>
      <c r="Q1007" s="224"/>
      <c r="R1007" s="224"/>
      <c r="T1007" s="223"/>
      <c r="U1007" s="225"/>
      <c r="V1007" s="223"/>
      <c r="W1007" s="225"/>
      <c r="AE1007" s="200"/>
      <c r="AM1007" s="203"/>
      <c r="AT1007" s="144"/>
    </row>
    <row r="1008" spans="9:46" s="142" customFormat="1" x14ac:dyDescent="0.15">
      <c r="I1008" s="223"/>
      <c r="P1008" s="224"/>
      <c r="Q1008" s="224"/>
      <c r="R1008" s="224"/>
      <c r="T1008" s="223"/>
      <c r="U1008" s="225"/>
      <c r="V1008" s="223"/>
      <c r="W1008" s="225"/>
      <c r="AE1008" s="200"/>
      <c r="AM1008" s="203"/>
      <c r="AT1008" s="144"/>
    </row>
    <row r="1009" spans="9:46" s="142" customFormat="1" x14ac:dyDescent="0.15">
      <c r="I1009" s="223"/>
      <c r="P1009" s="224"/>
      <c r="Q1009" s="224"/>
      <c r="R1009" s="224"/>
      <c r="T1009" s="223"/>
      <c r="U1009" s="225"/>
      <c r="V1009" s="223"/>
      <c r="W1009" s="225"/>
      <c r="AE1009" s="200"/>
      <c r="AM1009" s="203"/>
      <c r="AT1009" s="144"/>
    </row>
    <row r="1010" spans="9:46" s="142" customFormat="1" x14ac:dyDescent="0.15">
      <c r="I1010" s="223"/>
      <c r="P1010" s="224"/>
      <c r="Q1010" s="224"/>
      <c r="R1010" s="224"/>
      <c r="T1010" s="223"/>
      <c r="U1010" s="225"/>
      <c r="V1010" s="223"/>
      <c r="W1010" s="225"/>
      <c r="AE1010" s="200"/>
      <c r="AM1010" s="203"/>
      <c r="AT1010" s="144"/>
    </row>
    <row r="1011" spans="9:46" s="142" customFormat="1" x14ac:dyDescent="0.15">
      <c r="I1011" s="223"/>
      <c r="P1011" s="224"/>
      <c r="Q1011" s="224"/>
      <c r="R1011" s="224"/>
      <c r="T1011" s="223"/>
      <c r="U1011" s="225"/>
      <c r="V1011" s="223"/>
      <c r="W1011" s="225"/>
      <c r="AE1011" s="200"/>
      <c r="AM1011" s="203"/>
      <c r="AT1011" s="144"/>
    </row>
    <row r="1012" spans="9:46" s="142" customFormat="1" x14ac:dyDescent="0.15">
      <c r="I1012" s="223"/>
      <c r="P1012" s="224"/>
      <c r="Q1012" s="224"/>
      <c r="R1012" s="224"/>
      <c r="T1012" s="223"/>
      <c r="U1012" s="225"/>
      <c r="V1012" s="223"/>
      <c r="W1012" s="225"/>
      <c r="AE1012" s="200"/>
      <c r="AM1012" s="203"/>
      <c r="AT1012" s="144"/>
    </row>
    <row r="1013" spans="9:46" s="142" customFormat="1" x14ac:dyDescent="0.15">
      <c r="I1013" s="223"/>
      <c r="P1013" s="224"/>
      <c r="Q1013" s="224"/>
      <c r="R1013" s="224"/>
      <c r="T1013" s="223"/>
      <c r="U1013" s="225"/>
      <c r="V1013" s="223"/>
      <c r="W1013" s="225"/>
      <c r="AE1013" s="200"/>
      <c r="AM1013" s="203"/>
      <c r="AT1013" s="144"/>
    </row>
    <row r="1014" spans="9:46" s="142" customFormat="1" x14ac:dyDescent="0.15">
      <c r="I1014" s="223"/>
      <c r="P1014" s="224"/>
      <c r="Q1014" s="224"/>
      <c r="R1014" s="224"/>
      <c r="T1014" s="223"/>
      <c r="U1014" s="225"/>
      <c r="V1014" s="223"/>
      <c r="W1014" s="225"/>
      <c r="AE1014" s="200"/>
      <c r="AM1014" s="203"/>
      <c r="AT1014" s="144"/>
    </row>
    <row r="1015" spans="9:46" s="142" customFormat="1" x14ac:dyDescent="0.15">
      <c r="I1015" s="223"/>
      <c r="P1015" s="224"/>
      <c r="Q1015" s="224"/>
      <c r="R1015" s="224"/>
      <c r="T1015" s="223"/>
      <c r="U1015" s="225"/>
      <c r="V1015" s="223"/>
      <c r="W1015" s="225"/>
      <c r="AE1015" s="200"/>
      <c r="AM1015" s="203"/>
      <c r="AT1015" s="144"/>
    </row>
    <row r="1016" spans="9:46" s="142" customFormat="1" x14ac:dyDescent="0.15">
      <c r="I1016" s="223"/>
      <c r="P1016" s="224"/>
      <c r="Q1016" s="224"/>
      <c r="R1016" s="224"/>
      <c r="T1016" s="223"/>
      <c r="U1016" s="225"/>
      <c r="V1016" s="223"/>
      <c r="W1016" s="225"/>
      <c r="AE1016" s="200"/>
      <c r="AM1016" s="203"/>
      <c r="AT1016" s="144"/>
    </row>
    <row r="1017" spans="9:46" s="142" customFormat="1" x14ac:dyDescent="0.15">
      <c r="I1017" s="223"/>
      <c r="P1017" s="224"/>
      <c r="Q1017" s="224"/>
      <c r="R1017" s="224"/>
      <c r="T1017" s="223"/>
      <c r="U1017" s="225"/>
      <c r="V1017" s="223"/>
      <c r="W1017" s="225"/>
      <c r="AE1017" s="200"/>
      <c r="AM1017" s="203"/>
      <c r="AT1017" s="144"/>
    </row>
    <row r="1018" spans="9:46" s="142" customFormat="1" x14ac:dyDescent="0.15">
      <c r="I1018" s="223"/>
      <c r="P1018" s="224"/>
      <c r="Q1018" s="224"/>
      <c r="R1018" s="224"/>
      <c r="T1018" s="223"/>
      <c r="U1018" s="225"/>
      <c r="V1018" s="223"/>
      <c r="W1018" s="225"/>
      <c r="AE1018" s="200"/>
      <c r="AM1018" s="203"/>
      <c r="AT1018" s="144"/>
    </row>
    <row r="1019" spans="9:46" s="142" customFormat="1" x14ac:dyDescent="0.15">
      <c r="I1019" s="223"/>
      <c r="P1019" s="224"/>
      <c r="Q1019" s="224"/>
      <c r="R1019" s="224"/>
      <c r="T1019" s="223"/>
      <c r="U1019" s="225"/>
      <c r="V1019" s="223"/>
      <c r="W1019" s="225"/>
      <c r="AE1019" s="200"/>
      <c r="AM1019" s="203"/>
      <c r="AT1019" s="144"/>
    </row>
    <row r="1020" spans="9:46" s="142" customFormat="1" x14ac:dyDescent="0.15">
      <c r="I1020" s="223"/>
      <c r="P1020" s="224"/>
      <c r="Q1020" s="224"/>
      <c r="R1020" s="224"/>
      <c r="T1020" s="223"/>
      <c r="U1020" s="225"/>
      <c r="V1020" s="223"/>
      <c r="W1020" s="225"/>
      <c r="AE1020" s="200"/>
      <c r="AM1020" s="203"/>
      <c r="AT1020" s="144"/>
    </row>
    <row r="1021" spans="9:46" s="142" customFormat="1" x14ac:dyDescent="0.15">
      <c r="I1021" s="223"/>
      <c r="P1021" s="224"/>
      <c r="Q1021" s="224"/>
      <c r="R1021" s="224"/>
      <c r="T1021" s="223"/>
      <c r="U1021" s="225"/>
      <c r="V1021" s="223"/>
      <c r="W1021" s="225"/>
      <c r="AE1021" s="200"/>
      <c r="AM1021" s="203"/>
      <c r="AT1021" s="144"/>
    </row>
    <row r="1022" spans="9:46" s="142" customFormat="1" x14ac:dyDescent="0.15">
      <c r="I1022" s="223"/>
      <c r="P1022" s="224"/>
      <c r="Q1022" s="224"/>
      <c r="R1022" s="224"/>
      <c r="T1022" s="223"/>
      <c r="U1022" s="225"/>
      <c r="V1022" s="223"/>
      <c r="W1022" s="225"/>
      <c r="AE1022" s="200"/>
      <c r="AM1022" s="203"/>
      <c r="AT1022" s="144"/>
    </row>
    <row r="1023" spans="9:46" s="142" customFormat="1" x14ac:dyDescent="0.15">
      <c r="I1023" s="223"/>
      <c r="P1023" s="224"/>
      <c r="Q1023" s="224"/>
      <c r="R1023" s="224"/>
      <c r="T1023" s="223"/>
      <c r="U1023" s="225"/>
      <c r="V1023" s="223"/>
      <c r="W1023" s="225"/>
      <c r="AE1023" s="200"/>
      <c r="AM1023" s="203"/>
      <c r="AT1023" s="144"/>
    </row>
    <row r="1024" spans="9:46" s="142" customFormat="1" x14ac:dyDescent="0.15">
      <c r="I1024" s="223"/>
      <c r="P1024" s="224"/>
      <c r="Q1024" s="224"/>
      <c r="R1024" s="224"/>
      <c r="T1024" s="223"/>
      <c r="U1024" s="225"/>
      <c r="V1024" s="223"/>
      <c r="W1024" s="225"/>
      <c r="AE1024" s="200"/>
      <c r="AM1024" s="203"/>
      <c r="AT1024" s="144"/>
    </row>
    <row r="1025" spans="9:46" s="142" customFormat="1" x14ac:dyDescent="0.15">
      <c r="I1025" s="223"/>
      <c r="P1025" s="224"/>
      <c r="Q1025" s="224"/>
      <c r="R1025" s="224"/>
      <c r="T1025" s="223"/>
      <c r="U1025" s="225"/>
      <c r="V1025" s="223"/>
      <c r="W1025" s="225"/>
      <c r="AE1025" s="200"/>
      <c r="AM1025" s="203"/>
      <c r="AT1025" s="144"/>
    </row>
    <row r="1026" spans="9:46" s="142" customFormat="1" x14ac:dyDescent="0.15">
      <c r="I1026" s="223"/>
      <c r="P1026" s="224"/>
      <c r="Q1026" s="224"/>
      <c r="R1026" s="224"/>
      <c r="T1026" s="223"/>
      <c r="U1026" s="225"/>
      <c r="V1026" s="223"/>
      <c r="W1026" s="225"/>
      <c r="AE1026" s="200"/>
      <c r="AM1026" s="203"/>
      <c r="AT1026" s="144"/>
    </row>
    <row r="1027" spans="9:46" s="142" customFormat="1" x14ac:dyDescent="0.15">
      <c r="I1027" s="223"/>
      <c r="P1027" s="224"/>
      <c r="Q1027" s="224"/>
      <c r="R1027" s="224"/>
      <c r="T1027" s="223"/>
      <c r="U1027" s="225"/>
      <c r="V1027" s="223"/>
      <c r="W1027" s="225"/>
      <c r="AE1027" s="200"/>
      <c r="AM1027" s="203"/>
      <c r="AT1027" s="144"/>
    </row>
    <row r="1028" spans="9:46" s="142" customFormat="1" x14ac:dyDescent="0.15">
      <c r="I1028" s="223"/>
      <c r="P1028" s="224"/>
      <c r="Q1028" s="224"/>
      <c r="R1028" s="224"/>
      <c r="T1028" s="223"/>
      <c r="U1028" s="225"/>
      <c r="V1028" s="223"/>
      <c r="W1028" s="225"/>
      <c r="AE1028" s="200"/>
      <c r="AM1028" s="203"/>
      <c r="AT1028" s="144"/>
    </row>
    <row r="1029" spans="9:46" s="142" customFormat="1" x14ac:dyDescent="0.15">
      <c r="I1029" s="223"/>
      <c r="P1029" s="224"/>
      <c r="Q1029" s="224"/>
      <c r="R1029" s="224"/>
      <c r="T1029" s="223"/>
      <c r="U1029" s="225"/>
      <c r="V1029" s="223"/>
      <c r="W1029" s="225"/>
      <c r="AE1029" s="200"/>
      <c r="AM1029" s="203"/>
      <c r="AT1029" s="144"/>
    </row>
    <row r="1030" spans="9:46" s="142" customFormat="1" x14ac:dyDescent="0.15">
      <c r="I1030" s="223"/>
      <c r="P1030" s="224"/>
      <c r="Q1030" s="224"/>
      <c r="R1030" s="224"/>
      <c r="T1030" s="223"/>
      <c r="U1030" s="225"/>
      <c r="V1030" s="223"/>
      <c r="W1030" s="225"/>
      <c r="AE1030" s="200"/>
      <c r="AM1030" s="203"/>
      <c r="AT1030" s="144"/>
    </row>
    <row r="1031" spans="9:46" s="142" customFormat="1" x14ac:dyDescent="0.15">
      <c r="I1031" s="223"/>
      <c r="P1031" s="224"/>
      <c r="Q1031" s="224"/>
      <c r="R1031" s="224"/>
      <c r="T1031" s="223"/>
      <c r="U1031" s="225"/>
      <c r="V1031" s="223"/>
      <c r="W1031" s="225"/>
      <c r="AE1031" s="200"/>
      <c r="AM1031" s="203"/>
      <c r="AT1031" s="144"/>
    </row>
    <row r="1032" spans="9:46" s="142" customFormat="1" x14ac:dyDescent="0.15">
      <c r="I1032" s="223"/>
      <c r="P1032" s="224"/>
      <c r="Q1032" s="224"/>
      <c r="R1032" s="224"/>
      <c r="T1032" s="223"/>
      <c r="U1032" s="225"/>
      <c r="V1032" s="223"/>
      <c r="W1032" s="225"/>
      <c r="AE1032" s="200"/>
      <c r="AM1032" s="203"/>
      <c r="AT1032" s="144"/>
    </row>
    <row r="1033" spans="9:46" s="142" customFormat="1" x14ac:dyDescent="0.15">
      <c r="I1033" s="223"/>
      <c r="P1033" s="224"/>
      <c r="Q1033" s="224"/>
      <c r="R1033" s="224"/>
      <c r="T1033" s="223"/>
      <c r="U1033" s="225"/>
      <c r="V1033" s="223"/>
      <c r="W1033" s="225"/>
      <c r="AE1033" s="200"/>
      <c r="AM1033" s="203"/>
      <c r="AT1033" s="144"/>
    </row>
    <row r="1034" spans="9:46" s="142" customFormat="1" x14ac:dyDescent="0.15">
      <c r="I1034" s="223"/>
      <c r="P1034" s="224"/>
      <c r="Q1034" s="224"/>
      <c r="R1034" s="224"/>
      <c r="T1034" s="223"/>
      <c r="U1034" s="225"/>
      <c r="V1034" s="223"/>
      <c r="W1034" s="225"/>
      <c r="AE1034" s="200"/>
      <c r="AM1034" s="203"/>
      <c r="AT1034" s="144"/>
    </row>
    <row r="1035" spans="9:46" s="142" customFormat="1" x14ac:dyDescent="0.15">
      <c r="I1035" s="223"/>
      <c r="P1035" s="224"/>
      <c r="Q1035" s="224"/>
      <c r="R1035" s="224"/>
      <c r="T1035" s="223"/>
      <c r="U1035" s="225"/>
      <c r="V1035" s="223"/>
      <c r="W1035" s="225"/>
      <c r="AE1035" s="200"/>
      <c r="AM1035" s="203"/>
      <c r="AT1035" s="144"/>
    </row>
    <row r="1036" spans="9:46" s="142" customFormat="1" x14ac:dyDescent="0.15">
      <c r="I1036" s="223"/>
      <c r="P1036" s="224"/>
      <c r="Q1036" s="224"/>
      <c r="R1036" s="224"/>
      <c r="T1036" s="223"/>
      <c r="U1036" s="225"/>
      <c r="V1036" s="223"/>
      <c r="W1036" s="225"/>
      <c r="AE1036" s="200"/>
      <c r="AM1036" s="203"/>
      <c r="AT1036" s="144"/>
    </row>
    <row r="1037" spans="9:46" s="142" customFormat="1" x14ac:dyDescent="0.15">
      <c r="I1037" s="223"/>
      <c r="P1037" s="224"/>
      <c r="Q1037" s="224"/>
      <c r="R1037" s="224"/>
      <c r="T1037" s="223"/>
      <c r="U1037" s="225"/>
      <c r="V1037" s="223"/>
      <c r="W1037" s="225"/>
      <c r="AE1037" s="200"/>
      <c r="AM1037" s="203"/>
      <c r="AT1037" s="144"/>
    </row>
    <row r="1038" spans="9:46" s="142" customFormat="1" x14ac:dyDescent="0.15">
      <c r="I1038" s="223"/>
      <c r="P1038" s="224"/>
      <c r="Q1038" s="224"/>
      <c r="R1038" s="224"/>
      <c r="T1038" s="223"/>
      <c r="U1038" s="225"/>
      <c r="V1038" s="223"/>
      <c r="W1038" s="225"/>
      <c r="AE1038" s="200"/>
      <c r="AM1038" s="203"/>
      <c r="AT1038" s="144"/>
    </row>
    <row r="1039" spans="9:46" s="142" customFormat="1" x14ac:dyDescent="0.15">
      <c r="I1039" s="223"/>
      <c r="P1039" s="224"/>
      <c r="Q1039" s="224"/>
      <c r="R1039" s="224"/>
      <c r="T1039" s="223"/>
      <c r="U1039" s="225"/>
      <c r="V1039" s="223"/>
      <c r="W1039" s="225"/>
      <c r="AE1039" s="200"/>
      <c r="AM1039" s="203"/>
      <c r="AT1039" s="144"/>
    </row>
    <row r="1040" spans="9:46" s="142" customFormat="1" x14ac:dyDescent="0.15">
      <c r="I1040" s="223"/>
      <c r="P1040" s="224"/>
      <c r="Q1040" s="224"/>
      <c r="R1040" s="224"/>
      <c r="T1040" s="223"/>
      <c r="U1040" s="225"/>
      <c r="V1040" s="223"/>
      <c r="W1040" s="225"/>
      <c r="AE1040" s="200"/>
      <c r="AM1040" s="203"/>
      <c r="AT1040" s="144"/>
    </row>
    <row r="1041" spans="9:46" s="142" customFormat="1" x14ac:dyDescent="0.15">
      <c r="I1041" s="223"/>
      <c r="P1041" s="224"/>
      <c r="Q1041" s="224"/>
      <c r="R1041" s="224"/>
      <c r="T1041" s="223"/>
      <c r="U1041" s="225"/>
      <c r="V1041" s="223"/>
      <c r="W1041" s="225"/>
      <c r="AE1041" s="200"/>
      <c r="AM1041" s="203"/>
      <c r="AT1041" s="144"/>
    </row>
    <row r="1042" spans="9:46" s="142" customFormat="1" x14ac:dyDescent="0.15">
      <c r="I1042" s="223"/>
      <c r="P1042" s="224"/>
      <c r="Q1042" s="224"/>
      <c r="R1042" s="224"/>
      <c r="T1042" s="223"/>
      <c r="U1042" s="225"/>
      <c r="V1042" s="223"/>
      <c r="W1042" s="225"/>
      <c r="AE1042" s="200"/>
      <c r="AM1042" s="203"/>
      <c r="AT1042" s="144"/>
    </row>
    <row r="1043" spans="9:46" s="142" customFormat="1" x14ac:dyDescent="0.15">
      <c r="I1043" s="223"/>
      <c r="P1043" s="224"/>
      <c r="Q1043" s="224"/>
      <c r="R1043" s="224"/>
      <c r="T1043" s="223"/>
      <c r="U1043" s="225"/>
      <c r="V1043" s="223"/>
      <c r="W1043" s="225"/>
      <c r="AE1043" s="200"/>
      <c r="AM1043" s="203"/>
      <c r="AT1043" s="144"/>
    </row>
    <row r="1044" spans="9:46" s="142" customFormat="1" x14ac:dyDescent="0.15">
      <c r="I1044" s="223"/>
      <c r="P1044" s="224"/>
      <c r="Q1044" s="224"/>
      <c r="R1044" s="224"/>
      <c r="T1044" s="223"/>
      <c r="U1044" s="225"/>
      <c r="V1044" s="223"/>
      <c r="W1044" s="225"/>
      <c r="AE1044" s="200"/>
      <c r="AM1044" s="203"/>
      <c r="AT1044" s="144"/>
    </row>
    <row r="1045" spans="9:46" s="142" customFormat="1" x14ac:dyDescent="0.15">
      <c r="I1045" s="223"/>
      <c r="P1045" s="224"/>
      <c r="Q1045" s="224"/>
      <c r="R1045" s="224"/>
      <c r="T1045" s="223"/>
      <c r="U1045" s="225"/>
      <c r="V1045" s="223"/>
      <c r="W1045" s="225"/>
      <c r="AE1045" s="200"/>
      <c r="AM1045" s="203"/>
      <c r="AT1045" s="144"/>
    </row>
    <row r="1046" spans="9:46" s="142" customFormat="1" x14ac:dyDescent="0.15">
      <c r="I1046" s="223"/>
      <c r="P1046" s="224"/>
      <c r="Q1046" s="224"/>
      <c r="R1046" s="224"/>
      <c r="T1046" s="223"/>
      <c r="U1046" s="225"/>
      <c r="V1046" s="223"/>
      <c r="W1046" s="225"/>
      <c r="AE1046" s="200"/>
      <c r="AM1046" s="203"/>
      <c r="AT1046" s="144"/>
    </row>
    <row r="1047" spans="9:46" s="142" customFormat="1" x14ac:dyDescent="0.15">
      <c r="I1047" s="223"/>
      <c r="P1047" s="224"/>
      <c r="Q1047" s="224"/>
      <c r="R1047" s="224"/>
      <c r="T1047" s="223"/>
      <c r="U1047" s="225"/>
      <c r="V1047" s="223"/>
      <c r="W1047" s="225"/>
      <c r="AE1047" s="200"/>
      <c r="AM1047" s="203"/>
      <c r="AT1047" s="144"/>
    </row>
    <row r="1048" spans="9:46" s="142" customFormat="1" x14ac:dyDescent="0.15">
      <c r="I1048" s="223"/>
      <c r="P1048" s="224"/>
      <c r="Q1048" s="224"/>
      <c r="R1048" s="224"/>
      <c r="T1048" s="223"/>
      <c r="U1048" s="225"/>
      <c r="V1048" s="223"/>
      <c r="W1048" s="225"/>
      <c r="AE1048" s="200"/>
      <c r="AM1048" s="203"/>
      <c r="AT1048" s="144"/>
    </row>
    <row r="1049" spans="9:46" s="142" customFormat="1" x14ac:dyDescent="0.15">
      <c r="I1049" s="223"/>
      <c r="P1049" s="224"/>
      <c r="Q1049" s="224"/>
      <c r="R1049" s="224"/>
      <c r="T1049" s="223"/>
      <c r="U1049" s="225"/>
      <c r="V1049" s="223"/>
      <c r="W1049" s="225"/>
      <c r="AE1049" s="200"/>
      <c r="AM1049" s="203"/>
      <c r="AT1049" s="144"/>
    </row>
    <row r="1050" spans="9:46" s="142" customFormat="1" x14ac:dyDescent="0.15">
      <c r="I1050" s="223"/>
      <c r="P1050" s="224"/>
      <c r="Q1050" s="224"/>
      <c r="R1050" s="224"/>
      <c r="T1050" s="223"/>
      <c r="U1050" s="225"/>
      <c r="V1050" s="223"/>
      <c r="W1050" s="225"/>
      <c r="AE1050" s="200"/>
      <c r="AM1050" s="203"/>
      <c r="AT1050" s="144"/>
    </row>
    <row r="1051" spans="9:46" s="142" customFormat="1" x14ac:dyDescent="0.15">
      <c r="I1051" s="223"/>
      <c r="P1051" s="224"/>
      <c r="Q1051" s="224"/>
      <c r="R1051" s="224"/>
      <c r="T1051" s="223"/>
      <c r="U1051" s="225"/>
      <c r="V1051" s="223"/>
      <c r="W1051" s="225"/>
      <c r="AE1051" s="200"/>
      <c r="AM1051" s="203"/>
      <c r="AT1051" s="144"/>
    </row>
    <row r="1052" spans="9:46" s="142" customFormat="1" x14ac:dyDescent="0.15">
      <c r="I1052" s="223"/>
      <c r="P1052" s="224"/>
      <c r="Q1052" s="224"/>
      <c r="R1052" s="224"/>
      <c r="T1052" s="223"/>
      <c r="U1052" s="225"/>
      <c r="V1052" s="223"/>
      <c r="W1052" s="225"/>
      <c r="AE1052" s="200"/>
      <c r="AM1052" s="203"/>
      <c r="AT1052" s="144"/>
    </row>
    <row r="1053" spans="9:46" s="142" customFormat="1" x14ac:dyDescent="0.15">
      <c r="I1053" s="223"/>
      <c r="P1053" s="224"/>
      <c r="Q1053" s="224"/>
      <c r="R1053" s="224"/>
      <c r="T1053" s="223"/>
      <c r="U1053" s="225"/>
      <c r="V1053" s="223"/>
      <c r="W1053" s="225"/>
      <c r="AE1053" s="200"/>
      <c r="AM1053" s="203"/>
      <c r="AT1053" s="144"/>
    </row>
    <row r="1054" spans="9:46" s="142" customFormat="1" x14ac:dyDescent="0.15">
      <c r="I1054" s="223"/>
      <c r="P1054" s="224"/>
      <c r="Q1054" s="224"/>
      <c r="R1054" s="224"/>
      <c r="T1054" s="223"/>
      <c r="U1054" s="225"/>
      <c r="V1054" s="223"/>
      <c r="W1054" s="225"/>
      <c r="AE1054" s="200"/>
      <c r="AM1054" s="203"/>
      <c r="AT1054" s="144"/>
    </row>
    <row r="1055" spans="9:46" s="142" customFormat="1" x14ac:dyDescent="0.15">
      <c r="I1055" s="223"/>
      <c r="P1055" s="224"/>
      <c r="Q1055" s="224"/>
      <c r="R1055" s="224"/>
      <c r="T1055" s="223"/>
      <c r="U1055" s="225"/>
      <c r="V1055" s="223"/>
      <c r="W1055" s="225"/>
      <c r="AE1055" s="200"/>
      <c r="AM1055" s="203"/>
      <c r="AT1055" s="144"/>
    </row>
    <row r="1056" spans="9:46" s="142" customFormat="1" x14ac:dyDescent="0.15">
      <c r="I1056" s="223"/>
      <c r="P1056" s="224"/>
      <c r="Q1056" s="224"/>
      <c r="R1056" s="224"/>
      <c r="T1056" s="223"/>
      <c r="U1056" s="225"/>
      <c r="V1056" s="223"/>
      <c r="W1056" s="225"/>
      <c r="AE1056" s="200"/>
      <c r="AM1056" s="203"/>
      <c r="AT1056" s="144"/>
    </row>
    <row r="1057" spans="9:46" s="142" customFormat="1" x14ac:dyDescent="0.15">
      <c r="I1057" s="223"/>
      <c r="P1057" s="224"/>
      <c r="Q1057" s="224"/>
      <c r="R1057" s="224"/>
      <c r="T1057" s="223"/>
      <c r="U1057" s="225"/>
      <c r="V1057" s="223"/>
      <c r="W1057" s="225"/>
      <c r="AE1057" s="200"/>
      <c r="AM1057" s="203"/>
      <c r="AT1057" s="144"/>
    </row>
    <row r="1058" spans="9:46" s="142" customFormat="1" x14ac:dyDescent="0.15">
      <c r="I1058" s="223"/>
      <c r="P1058" s="224"/>
      <c r="Q1058" s="224"/>
      <c r="R1058" s="224"/>
      <c r="T1058" s="223"/>
      <c r="U1058" s="225"/>
      <c r="V1058" s="223"/>
      <c r="W1058" s="225"/>
      <c r="AE1058" s="200"/>
      <c r="AM1058" s="203"/>
      <c r="AT1058" s="144"/>
    </row>
    <row r="1059" spans="9:46" s="142" customFormat="1" x14ac:dyDescent="0.15">
      <c r="I1059" s="223"/>
      <c r="P1059" s="224"/>
      <c r="Q1059" s="224"/>
      <c r="R1059" s="224"/>
      <c r="T1059" s="223"/>
      <c r="U1059" s="225"/>
      <c r="V1059" s="223"/>
      <c r="W1059" s="225"/>
      <c r="AE1059" s="200"/>
      <c r="AM1059" s="203"/>
      <c r="AT1059" s="144"/>
    </row>
    <row r="1060" spans="9:46" s="142" customFormat="1" x14ac:dyDescent="0.15">
      <c r="I1060" s="223"/>
      <c r="P1060" s="224"/>
      <c r="Q1060" s="224"/>
      <c r="R1060" s="224"/>
      <c r="T1060" s="223"/>
      <c r="U1060" s="225"/>
      <c r="V1060" s="223"/>
      <c r="W1060" s="225"/>
      <c r="AE1060" s="200"/>
      <c r="AM1060" s="203"/>
      <c r="AT1060" s="144"/>
    </row>
    <row r="1061" spans="9:46" s="142" customFormat="1" x14ac:dyDescent="0.15">
      <c r="I1061" s="223"/>
      <c r="P1061" s="224"/>
      <c r="Q1061" s="224"/>
      <c r="R1061" s="224"/>
      <c r="T1061" s="223"/>
      <c r="U1061" s="225"/>
      <c r="V1061" s="223"/>
      <c r="W1061" s="225"/>
      <c r="AE1061" s="200"/>
      <c r="AM1061" s="203"/>
      <c r="AT1061" s="144"/>
    </row>
    <row r="1062" spans="9:46" s="142" customFormat="1" x14ac:dyDescent="0.15">
      <c r="I1062" s="223"/>
      <c r="P1062" s="224"/>
      <c r="Q1062" s="224"/>
      <c r="R1062" s="224"/>
      <c r="T1062" s="223"/>
      <c r="U1062" s="225"/>
      <c r="V1062" s="223"/>
      <c r="W1062" s="225"/>
      <c r="AE1062" s="200"/>
      <c r="AM1062" s="203"/>
      <c r="AT1062" s="144"/>
    </row>
    <row r="1063" spans="9:46" s="142" customFormat="1" x14ac:dyDescent="0.15">
      <c r="I1063" s="223"/>
      <c r="P1063" s="224"/>
      <c r="Q1063" s="224"/>
      <c r="R1063" s="224"/>
      <c r="T1063" s="223"/>
      <c r="U1063" s="225"/>
      <c r="V1063" s="223"/>
      <c r="W1063" s="225"/>
      <c r="AE1063" s="200"/>
      <c r="AM1063" s="203"/>
      <c r="AT1063" s="144"/>
    </row>
    <row r="1064" spans="9:46" s="142" customFormat="1" x14ac:dyDescent="0.15">
      <c r="I1064" s="223"/>
      <c r="P1064" s="224"/>
      <c r="Q1064" s="224"/>
      <c r="R1064" s="224"/>
      <c r="T1064" s="223"/>
      <c r="U1064" s="225"/>
      <c r="V1064" s="223"/>
      <c r="W1064" s="225"/>
      <c r="AE1064" s="200"/>
      <c r="AM1064" s="203"/>
      <c r="AT1064" s="144"/>
    </row>
    <row r="1065" spans="9:46" s="142" customFormat="1" x14ac:dyDescent="0.15">
      <c r="I1065" s="223"/>
      <c r="P1065" s="224"/>
      <c r="Q1065" s="224"/>
      <c r="R1065" s="224"/>
      <c r="T1065" s="223"/>
      <c r="U1065" s="225"/>
      <c r="V1065" s="223"/>
      <c r="W1065" s="225"/>
      <c r="AE1065" s="200"/>
      <c r="AM1065" s="203"/>
      <c r="AT1065" s="144"/>
    </row>
    <row r="1066" spans="9:46" s="142" customFormat="1" x14ac:dyDescent="0.15">
      <c r="I1066" s="223"/>
      <c r="P1066" s="224"/>
      <c r="Q1066" s="224"/>
      <c r="R1066" s="224"/>
      <c r="T1066" s="223"/>
      <c r="U1066" s="225"/>
      <c r="V1066" s="223"/>
      <c r="W1066" s="225"/>
      <c r="AE1066" s="200"/>
      <c r="AM1066" s="203"/>
      <c r="AT1066" s="144"/>
    </row>
    <row r="1067" spans="9:46" s="142" customFormat="1" x14ac:dyDescent="0.15">
      <c r="I1067" s="223"/>
      <c r="P1067" s="224"/>
      <c r="Q1067" s="224"/>
      <c r="R1067" s="224"/>
      <c r="T1067" s="223"/>
      <c r="U1067" s="225"/>
      <c r="V1067" s="223"/>
      <c r="W1067" s="225"/>
      <c r="AE1067" s="200"/>
      <c r="AM1067" s="203"/>
      <c r="AT1067" s="144"/>
    </row>
    <row r="1068" spans="9:46" s="142" customFormat="1" x14ac:dyDescent="0.15">
      <c r="I1068" s="223"/>
      <c r="P1068" s="224"/>
      <c r="Q1068" s="224"/>
      <c r="R1068" s="224"/>
      <c r="T1068" s="223"/>
      <c r="U1068" s="225"/>
      <c r="V1068" s="223"/>
      <c r="W1068" s="225"/>
      <c r="AE1068" s="200"/>
      <c r="AM1068" s="203"/>
      <c r="AT1068" s="144"/>
    </row>
    <row r="1069" spans="9:46" s="142" customFormat="1" x14ac:dyDescent="0.15">
      <c r="I1069" s="223"/>
      <c r="P1069" s="224"/>
      <c r="Q1069" s="224"/>
      <c r="R1069" s="224"/>
      <c r="T1069" s="223"/>
      <c r="U1069" s="225"/>
      <c r="V1069" s="223"/>
      <c r="W1069" s="225"/>
      <c r="AE1069" s="200"/>
      <c r="AM1069" s="203"/>
      <c r="AT1069" s="144"/>
    </row>
    <row r="1070" spans="9:46" s="142" customFormat="1" x14ac:dyDescent="0.15">
      <c r="I1070" s="223"/>
      <c r="P1070" s="224"/>
      <c r="Q1070" s="224"/>
      <c r="R1070" s="224"/>
      <c r="T1070" s="223"/>
      <c r="U1070" s="225"/>
      <c r="V1070" s="223"/>
      <c r="W1070" s="225"/>
      <c r="AE1070" s="200"/>
      <c r="AM1070" s="203"/>
      <c r="AT1070" s="144"/>
    </row>
    <row r="1071" spans="9:46" s="142" customFormat="1" x14ac:dyDescent="0.15">
      <c r="I1071" s="223"/>
      <c r="P1071" s="224"/>
      <c r="Q1071" s="224"/>
      <c r="R1071" s="224"/>
      <c r="T1071" s="223"/>
      <c r="U1071" s="225"/>
      <c r="V1071" s="223"/>
      <c r="W1071" s="225"/>
      <c r="AE1071" s="200"/>
      <c r="AM1071" s="203"/>
      <c r="AT1071" s="144"/>
    </row>
    <row r="1072" spans="9:46" s="142" customFormat="1" x14ac:dyDescent="0.15">
      <c r="I1072" s="223"/>
      <c r="P1072" s="224"/>
      <c r="Q1072" s="224"/>
      <c r="R1072" s="224"/>
      <c r="T1072" s="223"/>
      <c r="U1072" s="225"/>
      <c r="V1072" s="223"/>
      <c r="W1072" s="225"/>
      <c r="AE1072" s="200"/>
      <c r="AM1072" s="203"/>
      <c r="AT1072" s="144"/>
    </row>
    <row r="1073" spans="9:46" s="142" customFormat="1" x14ac:dyDescent="0.15">
      <c r="I1073" s="223"/>
      <c r="P1073" s="224"/>
      <c r="Q1073" s="224"/>
      <c r="R1073" s="224"/>
      <c r="T1073" s="223"/>
      <c r="U1073" s="225"/>
      <c r="V1073" s="223"/>
      <c r="W1073" s="225"/>
      <c r="AE1073" s="200"/>
      <c r="AM1073" s="203"/>
      <c r="AT1073" s="144"/>
    </row>
    <row r="1074" spans="9:46" s="142" customFormat="1" x14ac:dyDescent="0.15">
      <c r="I1074" s="223"/>
      <c r="P1074" s="224"/>
      <c r="Q1074" s="224"/>
      <c r="R1074" s="224"/>
      <c r="T1074" s="223"/>
      <c r="U1074" s="225"/>
      <c r="V1074" s="223"/>
      <c r="W1074" s="225"/>
      <c r="AE1074" s="200"/>
      <c r="AM1074" s="203"/>
      <c r="AT1074" s="144"/>
    </row>
    <row r="1075" spans="9:46" s="142" customFormat="1" x14ac:dyDescent="0.15">
      <c r="I1075" s="223"/>
      <c r="P1075" s="224"/>
      <c r="Q1075" s="224"/>
      <c r="R1075" s="224"/>
      <c r="T1075" s="223"/>
      <c r="U1075" s="225"/>
      <c r="V1075" s="223"/>
      <c r="W1075" s="225"/>
      <c r="AE1075" s="200"/>
      <c r="AM1075" s="203"/>
      <c r="AT1075" s="144"/>
    </row>
    <row r="1076" spans="9:46" s="142" customFormat="1" x14ac:dyDescent="0.15">
      <c r="I1076" s="223"/>
      <c r="P1076" s="224"/>
      <c r="Q1076" s="224"/>
      <c r="R1076" s="224"/>
      <c r="T1076" s="223"/>
      <c r="U1076" s="225"/>
      <c r="V1076" s="223"/>
      <c r="W1076" s="225"/>
      <c r="AE1076" s="200"/>
      <c r="AM1076" s="203"/>
      <c r="AT1076" s="144"/>
    </row>
    <row r="1077" spans="9:46" s="142" customFormat="1" x14ac:dyDescent="0.15">
      <c r="I1077" s="223"/>
      <c r="P1077" s="224"/>
      <c r="Q1077" s="224"/>
      <c r="R1077" s="224"/>
      <c r="T1077" s="223"/>
      <c r="U1077" s="225"/>
      <c r="V1077" s="223"/>
      <c r="W1077" s="225"/>
      <c r="AE1077" s="200"/>
      <c r="AM1077" s="203"/>
      <c r="AT1077" s="144"/>
    </row>
    <row r="1078" spans="9:46" s="142" customFormat="1" x14ac:dyDescent="0.15">
      <c r="I1078" s="223"/>
      <c r="P1078" s="224"/>
      <c r="Q1078" s="224"/>
      <c r="R1078" s="224"/>
      <c r="T1078" s="223"/>
      <c r="U1078" s="225"/>
      <c r="V1078" s="223"/>
      <c r="W1078" s="225"/>
      <c r="AE1078" s="200"/>
      <c r="AM1078" s="203"/>
      <c r="AT1078" s="144"/>
    </row>
    <row r="1079" spans="9:46" s="142" customFormat="1" x14ac:dyDescent="0.15">
      <c r="I1079" s="223"/>
      <c r="P1079" s="224"/>
      <c r="Q1079" s="224"/>
      <c r="R1079" s="224"/>
      <c r="T1079" s="223"/>
      <c r="U1079" s="225"/>
      <c r="V1079" s="223"/>
      <c r="W1079" s="225"/>
      <c r="AE1079" s="200"/>
      <c r="AM1079" s="203"/>
      <c r="AT1079" s="144"/>
    </row>
    <row r="1080" spans="9:46" s="142" customFormat="1" x14ac:dyDescent="0.15">
      <c r="I1080" s="223"/>
      <c r="P1080" s="224"/>
      <c r="Q1080" s="224"/>
      <c r="R1080" s="224"/>
      <c r="T1080" s="223"/>
      <c r="U1080" s="225"/>
      <c r="V1080" s="223"/>
      <c r="W1080" s="225"/>
      <c r="AE1080" s="200"/>
      <c r="AM1080" s="203"/>
      <c r="AT1080" s="144"/>
    </row>
    <row r="1081" spans="9:46" s="142" customFormat="1" x14ac:dyDescent="0.15">
      <c r="I1081" s="223"/>
      <c r="P1081" s="224"/>
      <c r="Q1081" s="224"/>
      <c r="R1081" s="224"/>
      <c r="T1081" s="223"/>
      <c r="U1081" s="225"/>
      <c r="V1081" s="223"/>
      <c r="W1081" s="225"/>
      <c r="AE1081" s="200"/>
      <c r="AM1081" s="203"/>
      <c r="AT1081" s="144"/>
    </row>
    <row r="1082" spans="9:46" s="142" customFormat="1" x14ac:dyDescent="0.15">
      <c r="I1082" s="223"/>
      <c r="P1082" s="224"/>
      <c r="Q1082" s="224"/>
      <c r="R1082" s="224"/>
      <c r="T1082" s="223"/>
      <c r="U1082" s="225"/>
      <c r="V1082" s="223"/>
      <c r="W1082" s="225"/>
      <c r="AE1082" s="200"/>
      <c r="AM1082" s="203"/>
      <c r="AT1082" s="144"/>
    </row>
    <row r="1083" spans="9:46" s="142" customFormat="1" x14ac:dyDescent="0.15">
      <c r="I1083" s="223"/>
      <c r="P1083" s="224"/>
      <c r="Q1083" s="224"/>
      <c r="R1083" s="224"/>
      <c r="T1083" s="223"/>
      <c r="U1083" s="225"/>
      <c r="V1083" s="223"/>
      <c r="W1083" s="225"/>
      <c r="AE1083" s="200"/>
      <c r="AM1083" s="203"/>
      <c r="AT1083" s="144"/>
    </row>
    <row r="1084" spans="9:46" s="142" customFormat="1" x14ac:dyDescent="0.15">
      <c r="I1084" s="223"/>
      <c r="P1084" s="224"/>
      <c r="Q1084" s="224"/>
      <c r="R1084" s="224"/>
      <c r="T1084" s="223"/>
      <c r="U1084" s="225"/>
      <c r="V1084" s="223"/>
      <c r="W1084" s="225"/>
      <c r="AE1084" s="200"/>
      <c r="AM1084" s="203"/>
      <c r="AT1084" s="144"/>
    </row>
    <row r="1085" spans="9:46" s="142" customFormat="1" x14ac:dyDescent="0.15">
      <c r="I1085" s="223"/>
      <c r="P1085" s="224"/>
      <c r="Q1085" s="224"/>
      <c r="R1085" s="224"/>
      <c r="T1085" s="223"/>
      <c r="U1085" s="225"/>
      <c r="V1085" s="223"/>
      <c r="W1085" s="225"/>
      <c r="AE1085" s="200"/>
      <c r="AM1085" s="203"/>
      <c r="AT1085" s="144"/>
    </row>
    <row r="1086" spans="9:46" s="142" customFormat="1" x14ac:dyDescent="0.15">
      <c r="I1086" s="223"/>
      <c r="P1086" s="224"/>
      <c r="Q1086" s="224"/>
      <c r="R1086" s="224"/>
      <c r="T1086" s="223"/>
      <c r="U1086" s="225"/>
      <c r="V1086" s="223"/>
      <c r="W1086" s="225"/>
      <c r="AE1086" s="200"/>
      <c r="AM1086" s="203"/>
      <c r="AT1086" s="144"/>
    </row>
    <row r="1087" spans="9:46" s="142" customFormat="1" x14ac:dyDescent="0.15">
      <c r="I1087" s="223"/>
      <c r="P1087" s="224"/>
      <c r="Q1087" s="224"/>
      <c r="R1087" s="224"/>
      <c r="T1087" s="223"/>
      <c r="U1087" s="225"/>
      <c r="V1087" s="223"/>
      <c r="W1087" s="225"/>
      <c r="AE1087" s="200"/>
      <c r="AM1087" s="203"/>
      <c r="AT1087" s="144"/>
    </row>
    <row r="1088" spans="9:46" s="142" customFormat="1" x14ac:dyDescent="0.15">
      <c r="I1088" s="223"/>
      <c r="P1088" s="224"/>
      <c r="Q1088" s="224"/>
      <c r="R1088" s="224"/>
      <c r="T1088" s="223"/>
      <c r="U1088" s="225"/>
      <c r="V1088" s="223"/>
      <c r="W1088" s="225"/>
      <c r="AE1088" s="200"/>
      <c r="AM1088" s="203"/>
      <c r="AT1088" s="144"/>
    </row>
    <row r="1089" spans="9:46" s="142" customFormat="1" x14ac:dyDescent="0.15">
      <c r="I1089" s="223"/>
      <c r="P1089" s="224"/>
      <c r="Q1089" s="224"/>
      <c r="R1089" s="224"/>
      <c r="T1089" s="223"/>
      <c r="U1089" s="225"/>
      <c r="V1089" s="223"/>
      <c r="W1089" s="225"/>
      <c r="AE1089" s="200"/>
      <c r="AM1089" s="203"/>
      <c r="AT1089" s="144"/>
    </row>
    <row r="1090" spans="9:46" s="142" customFormat="1" x14ac:dyDescent="0.15">
      <c r="I1090" s="223"/>
      <c r="P1090" s="224"/>
      <c r="Q1090" s="224"/>
      <c r="R1090" s="224"/>
      <c r="T1090" s="223"/>
      <c r="U1090" s="225"/>
      <c r="V1090" s="223"/>
      <c r="W1090" s="225"/>
      <c r="AE1090" s="200"/>
      <c r="AM1090" s="203"/>
      <c r="AT1090" s="144"/>
    </row>
    <row r="1091" spans="9:46" s="142" customFormat="1" x14ac:dyDescent="0.15">
      <c r="I1091" s="223"/>
      <c r="P1091" s="224"/>
      <c r="Q1091" s="224"/>
      <c r="R1091" s="224"/>
      <c r="T1091" s="223"/>
      <c r="U1091" s="225"/>
      <c r="V1091" s="223"/>
      <c r="W1091" s="225"/>
      <c r="AE1091" s="200"/>
      <c r="AM1091" s="203"/>
      <c r="AT1091" s="144"/>
    </row>
    <row r="1092" spans="9:46" s="142" customFormat="1" x14ac:dyDescent="0.15">
      <c r="I1092" s="223"/>
      <c r="P1092" s="224"/>
      <c r="Q1092" s="224"/>
      <c r="R1092" s="224"/>
      <c r="T1092" s="223"/>
      <c r="U1092" s="225"/>
      <c r="V1092" s="223"/>
      <c r="W1092" s="225"/>
      <c r="AE1092" s="200"/>
      <c r="AM1092" s="203"/>
      <c r="AT1092" s="144"/>
    </row>
    <row r="1093" spans="9:46" s="142" customFormat="1" x14ac:dyDescent="0.15">
      <c r="I1093" s="223"/>
      <c r="P1093" s="224"/>
      <c r="Q1093" s="224"/>
      <c r="R1093" s="224"/>
      <c r="T1093" s="223"/>
      <c r="U1093" s="225"/>
      <c r="V1093" s="223"/>
      <c r="W1093" s="225"/>
      <c r="AE1093" s="200"/>
      <c r="AM1093" s="203"/>
      <c r="AT1093" s="144"/>
    </row>
    <row r="1094" spans="9:46" s="142" customFormat="1" x14ac:dyDescent="0.15">
      <c r="I1094" s="223"/>
      <c r="P1094" s="224"/>
      <c r="Q1094" s="224"/>
      <c r="R1094" s="224"/>
      <c r="T1094" s="223"/>
      <c r="U1094" s="225"/>
      <c r="V1094" s="223"/>
      <c r="W1094" s="225"/>
      <c r="AE1094" s="200"/>
      <c r="AM1094" s="203"/>
      <c r="AT1094" s="144"/>
    </row>
    <row r="1095" spans="9:46" s="142" customFormat="1" x14ac:dyDescent="0.15">
      <c r="I1095" s="223"/>
      <c r="P1095" s="224"/>
      <c r="Q1095" s="224"/>
      <c r="R1095" s="224"/>
      <c r="T1095" s="223"/>
      <c r="U1095" s="225"/>
      <c r="V1095" s="223"/>
      <c r="W1095" s="225"/>
      <c r="AE1095" s="200"/>
      <c r="AM1095" s="203"/>
      <c r="AT1095" s="144"/>
    </row>
    <row r="1096" spans="9:46" s="142" customFormat="1" x14ac:dyDescent="0.15">
      <c r="I1096" s="223"/>
      <c r="P1096" s="224"/>
      <c r="Q1096" s="224"/>
      <c r="R1096" s="224"/>
      <c r="T1096" s="223"/>
      <c r="U1096" s="225"/>
      <c r="V1096" s="223"/>
      <c r="W1096" s="225"/>
      <c r="AE1096" s="200"/>
      <c r="AM1096" s="203"/>
      <c r="AT1096" s="144"/>
    </row>
    <row r="1097" spans="9:46" s="142" customFormat="1" x14ac:dyDescent="0.15">
      <c r="I1097" s="223"/>
      <c r="P1097" s="224"/>
      <c r="Q1097" s="224"/>
      <c r="R1097" s="224"/>
      <c r="T1097" s="223"/>
      <c r="U1097" s="225"/>
      <c r="V1097" s="223"/>
      <c r="W1097" s="225"/>
      <c r="AE1097" s="200"/>
      <c r="AM1097" s="203"/>
      <c r="AT1097" s="144"/>
    </row>
    <row r="1098" spans="9:46" s="142" customFormat="1" x14ac:dyDescent="0.15">
      <c r="I1098" s="223"/>
      <c r="P1098" s="224"/>
      <c r="Q1098" s="224"/>
      <c r="R1098" s="224"/>
      <c r="T1098" s="223"/>
      <c r="U1098" s="225"/>
      <c r="V1098" s="223"/>
      <c r="W1098" s="225"/>
      <c r="AE1098" s="200"/>
      <c r="AM1098" s="203"/>
      <c r="AT1098" s="144"/>
    </row>
    <row r="1099" spans="9:46" s="142" customFormat="1" x14ac:dyDescent="0.15">
      <c r="I1099" s="223"/>
      <c r="P1099" s="224"/>
      <c r="Q1099" s="224"/>
      <c r="R1099" s="224"/>
      <c r="T1099" s="223"/>
      <c r="U1099" s="225"/>
      <c r="V1099" s="223"/>
      <c r="W1099" s="225"/>
      <c r="AE1099" s="200"/>
      <c r="AM1099" s="203"/>
      <c r="AT1099" s="144"/>
    </row>
    <row r="1100" spans="9:46" s="142" customFormat="1" x14ac:dyDescent="0.15">
      <c r="I1100" s="223"/>
      <c r="P1100" s="224"/>
      <c r="Q1100" s="224"/>
      <c r="R1100" s="224"/>
      <c r="T1100" s="223"/>
      <c r="U1100" s="225"/>
      <c r="V1100" s="223"/>
      <c r="W1100" s="225"/>
      <c r="AE1100" s="200"/>
      <c r="AM1100" s="203"/>
      <c r="AT1100" s="144"/>
    </row>
    <row r="1101" spans="9:46" s="142" customFormat="1" x14ac:dyDescent="0.15">
      <c r="I1101" s="223"/>
      <c r="P1101" s="224"/>
      <c r="Q1101" s="224"/>
      <c r="R1101" s="224"/>
      <c r="T1101" s="223"/>
      <c r="U1101" s="225"/>
      <c r="V1101" s="223"/>
      <c r="W1101" s="225"/>
      <c r="AE1101" s="200"/>
      <c r="AM1101" s="203"/>
      <c r="AT1101" s="144"/>
    </row>
    <row r="1102" spans="9:46" s="142" customFormat="1" x14ac:dyDescent="0.15">
      <c r="I1102" s="223"/>
      <c r="P1102" s="224"/>
      <c r="Q1102" s="224"/>
      <c r="R1102" s="224"/>
      <c r="T1102" s="223"/>
      <c r="U1102" s="225"/>
      <c r="V1102" s="223"/>
      <c r="W1102" s="225"/>
      <c r="AE1102" s="200"/>
      <c r="AM1102" s="203"/>
      <c r="AT1102" s="144"/>
    </row>
    <row r="1103" spans="9:46" s="142" customFormat="1" x14ac:dyDescent="0.15">
      <c r="I1103" s="223"/>
      <c r="P1103" s="224"/>
      <c r="Q1103" s="224"/>
      <c r="R1103" s="224"/>
      <c r="T1103" s="223"/>
      <c r="U1103" s="225"/>
      <c r="V1103" s="223"/>
      <c r="W1103" s="225"/>
      <c r="AE1103" s="200"/>
      <c r="AM1103" s="203"/>
      <c r="AT1103" s="144"/>
    </row>
    <row r="1104" spans="9:46" s="142" customFormat="1" x14ac:dyDescent="0.15">
      <c r="I1104" s="223"/>
      <c r="P1104" s="224"/>
      <c r="Q1104" s="224"/>
      <c r="R1104" s="224"/>
      <c r="T1104" s="223"/>
      <c r="U1104" s="225"/>
      <c r="V1104" s="223"/>
      <c r="W1104" s="225"/>
      <c r="AE1104" s="200"/>
      <c r="AM1104" s="203"/>
      <c r="AT1104" s="144"/>
    </row>
    <row r="1105" spans="9:46" s="142" customFormat="1" x14ac:dyDescent="0.15">
      <c r="I1105" s="223"/>
      <c r="P1105" s="224"/>
      <c r="Q1105" s="224"/>
      <c r="R1105" s="224"/>
      <c r="T1105" s="223"/>
      <c r="U1105" s="225"/>
      <c r="V1105" s="223"/>
      <c r="W1105" s="225"/>
      <c r="AE1105" s="200"/>
      <c r="AM1105" s="203"/>
      <c r="AT1105" s="144"/>
    </row>
    <row r="1106" spans="9:46" s="142" customFormat="1" x14ac:dyDescent="0.15">
      <c r="I1106" s="223"/>
      <c r="P1106" s="224"/>
      <c r="Q1106" s="224"/>
      <c r="R1106" s="224"/>
      <c r="T1106" s="223"/>
      <c r="U1106" s="225"/>
      <c r="V1106" s="223"/>
      <c r="W1106" s="225"/>
      <c r="AE1106" s="200"/>
      <c r="AM1106" s="203"/>
      <c r="AT1106" s="144"/>
    </row>
    <row r="1107" spans="9:46" s="142" customFormat="1" x14ac:dyDescent="0.15">
      <c r="I1107" s="223"/>
      <c r="P1107" s="224"/>
      <c r="Q1107" s="224"/>
      <c r="R1107" s="224"/>
      <c r="T1107" s="223"/>
      <c r="U1107" s="225"/>
      <c r="V1107" s="223"/>
      <c r="W1107" s="225"/>
      <c r="AE1107" s="200"/>
      <c r="AM1107" s="203"/>
      <c r="AT1107" s="144"/>
    </row>
    <row r="1108" spans="9:46" s="142" customFormat="1" x14ac:dyDescent="0.15">
      <c r="I1108" s="223"/>
      <c r="P1108" s="224"/>
      <c r="Q1108" s="224"/>
      <c r="R1108" s="224"/>
      <c r="T1108" s="223"/>
      <c r="U1108" s="225"/>
      <c r="V1108" s="223"/>
      <c r="W1108" s="225"/>
      <c r="AE1108" s="200"/>
      <c r="AM1108" s="203"/>
      <c r="AT1108" s="144"/>
    </row>
    <row r="1109" spans="9:46" s="142" customFormat="1" x14ac:dyDescent="0.15">
      <c r="I1109" s="223"/>
      <c r="P1109" s="224"/>
      <c r="Q1109" s="224"/>
      <c r="R1109" s="224"/>
      <c r="T1109" s="223"/>
      <c r="U1109" s="225"/>
      <c r="V1109" s="223"/>
      <c r="W1109" s="225"/>
      <c r="AE1109" s="200"/>
      <c r="AM1109" s="203"/>
      <c r="AT1109" s="144"/>
    </row>
    <row r="1110" spans="9:46" s="142" customFormat="1" x14ac:dyDescent="0.15">
      <c r="I1110" s="223"/>
      <c r="P1110" s="224"/>
      <c r="Q1110" s="224"/>
      <c r="R1110" s="224"/>
      <c r="T1110" s="223"/>
      <c r="U1110" s="225"/>
      <c r="V1110" s="223"/>
      <c r="W1110" s="225"/>
      <c r="AE1110" s="200"/>
      <c r="AM1110" s="203"/>
      <c r="AT1110" s="144"/>
    </row>
    <row r="1111" spans="9:46" s="142" customFormat="1" x14ac:dyDescent="0.15">
      <c r="I1111" s="223"/>
      <c r="P1111" s="224"/>
      <c r="Q1111" s="224"/>
      <c r="R1111" s="224"/>
      <c r="T1111" s="223"/>
      <c r="U1111" s="225"/>
      <c r="V1111" s="223"/>
      <c r="W1111" s="225"/>
      <c r="AE1111" s="200"/>
      <c r="AM1111" s="203"/>
      <c r="AT1111" s="144"/>
    </row>
    <row r="1112" spans="9:46" s="142" customFormat="1" x14ac:dyDescent="0.15">
      <c r="I1112" s="223"/>
      <c r="P1112" s="224"/>
      <c r="Q1112" s="224"/>
      <c r="R1112" s="224"/>
      <c r="T1112" s="223"/>
      <c r="U1112" s="225"/>
      <c r="V1112" s="223"/>
      <c r="W1112" s="225"/>
      <c r="AE1112" s="200"/>
      <c r="AM1112" s="203"/>
      <c r="AT1112" s="144"/>
    </row>
    <row r="1113" spans="9:46" s="142" customFormat="1" x14ac:dyDescent="0.15">
      <c r="I1113" s="223"/>
      <c r="P1113" s="224"/>
      <c r="Q1113" s="224"/>
      <c r="R1113" s="224"/>
      <c r="T1113" s="223"/>
      <c r="U1113" s="225"/>
      <c r="V1113" s="223"/>
      <c r="W1113" s="225"/>
      <c r="AE1113" s="200"/>
      <c r="AM1113" s="203"/>
      <c r="AT1113" s="144"/>
    </row>
    <row r="1114" spans="9:46" s="142" customFormat="1" x14ac:dyDescent="0.15">
      <c r="I1114" s="223"/>
      <c r="P1114" s="224"/>
      <c r="Q1114" s="224"/>
      <c r="R1114" s="224"/>
      <c r="T1114" s="223"/>
      <c r="U1114" s="225"/>
      <c r="V1114" s="223"/>
      <c r="W1114" s="225"/>
      <c r="AE1114" s="200"/>
      <c r="AM1114" s="203"/>
      <c r="AT1114" s="144"/>
    </row>
    <row r="1115" spans="9:46" s="142" customFormat="1" x14ac:dyDescent="0.15">
      <c r="I1115" s="223"/>
      <c r="P1115" s="224"/>
      <c r="Q1115" s="224"/>
      <c r="R1115" s="224"/>
      <c r="T1115" s="223"/>
      <c r="U1115" s="225"/>
      <c r="V1115" s="223"/>
      <c r="W1115" s="225"/>
      <c r="AE1115" s="200"/>
      <c r="AM1115" s="203"/>
      <c r="AT1115" s="144"/>
    </row>
    <row r="1116" spans="9:46" s="142" customFormat="1" x14ac:dyDescent="0.15">
      <c r="I1116" s="223"/>
      <c r="P1116" s="224"/>
      <c r="Q1116" s="224"/>
      <c r="R1116" s="224"/>
      <c r="T1116" s="223"/>
      <c r="U1116" s="225"/>
      <c r="V1116" s="223"/>
      <c r="W1116" s="225"/>
      <c r="AE1116" s="200"/>
      <c r="AM1116" s="203"/>
      <c r="AT1116" s="144"/>
    </row>
    <row r="1117" spans="9:46" s="142" customFormat="1" x14ac:dyDescent="0.15">
      <c r="I1117" s="223"/>
      <c r="P1117" s="224"/>
      <c r="Q1117" s="224"/>
      <c r="R1117" s="224"/>
      <c r="T1117" s="223"/>
      <c r="U1117" s="225"/>
      <c r="V1117" s="223"/>
      <c r="W1117" s="225"/>
      <c r="AE1117" s="200"/>
      <c r="AM1117" s="203"/>
      <c r="AT1117" s="144"/>
    </row>
    <row r="1118" spans="9:46" s="142" customFormat="1" x14ac:dyDescent="0.15">
      <c r="I1118" s="223"/>
      <c r="P1118" s="224"/>
      <c r="Q1118" s="224"/>
      <c r="R1118" s="224"/>
      <c r="T1118" s="223"/>
      <c r="U1118" s="225"/>
      <c r="V1118" s="223"/>
      <c r="W1118" s="225"/>
      <c r="AE1118" s="200"/>
      <c r="AM1118" s="203"/>
      <c r="AT1118" s="144"/>
    </row>
    <row r="1119" spans="9:46" s="142" customFormat="1" x14ac:dyDescent="0.15">
      <c r="I1119" s="223"/>
      <c r="P1119" s="224"/>
      <c r="Q1119" s="224"/>
      <c r="R1119" s="224"/>
      <c r="T1119" s="223"/>
      <c r="U1119" s="225"/>
      <c r="V1119" s="223"/>
      <c r="W1119" s="225"/>
      <c r="AE1119" s="200"/>
      <c r="AM1119" s="203"/>
      <c r="AT1119" s="144"/>
    </row>
    <row r="1120" spans="9:46" s="142" customFormat="1" x14ac:dyDescent="0.15">
      <c r="I1120" s="223"/>
      <c r="P1120" s="224"/>
      <c r="Q1120" s="224"/>
      <c r="R1120" s="224"/>
      <c r="T1120" s="223"/>
      <c r="U1120" s="225"/>
      <c r="V1120" s="223"/>
      <c r="W1120" s="225"/>
      <c r="AE1120" s="200"/>
      <c r="AM1120" s="203"/>
      <c r="AT1120" s="144"/>
    </row>
    <row r="1121" spans="9:46" s="142" customFormat="1" x14ac:dyDescent="0.15">
      <c r="I1121" s="223"/>
      <c r="P1121" s="224"/>
      <c r="Q1121" s="224"/>
      <c r="R1121" s="224"/>
      <c r="T1121" s="223"/>
      <c r="U1121" s="225"/>
      <c r="V1121" s="223"/>
      <c r="W1121" s="225"/>
      <c r="AE1121" s="200"/>
      <c r="AM1121" s="203"/>
      <c r="AT1121" s="144"/>
    </row>
    <row r="1122" spans="9:46" s="142" customFormat="1" x14ac:dyDescent="0.15">
      <c r="I1122" s="223"/>
      <c r="P1122" s="224"/>
      <c r="Q1122" s="224"/>
      <c r="R1122" s="224"/>
      <c r="T1122" s="223"/>
      <c r="U1122" s="225"/>
      <c r="V1122" s="223"/>
      <c r="W1122" s="225"/>
      <c r="AE1122" s="200"/>
      <c r="AM1122" s="203"/>
      <c r="AT1122" s="144"/>
    </row>
    <row r="1123" spans="9:46" s="142" customFormat="1" x14ac:dyDescent="0.15">
      <c r="I1123" s="223"/>
      <c r="P1123" s="224"/>
      <c r="Q1123" s="224"/>
      <c r="R1123" s="224"/>
      <c r="T1123" s="223"/>
      <c r="U1123" s="225"/>
      <c r="V1123" s="223"/>
      <c r="W1123" s="225"/>
      <c r="AE1123" s="200"/>
      <c r="AM1123" s="203"/>
      <c r="AT1123" s="144"/>
    </row>
    <row r="1124" spans="9:46" s="142" customFormat="1" x14ac:dyDescent="0.15">
      <c r="I1124" s="223"/>
      <c r="P1124" s="224"/>
      <c r="Q1124" s="224"/>
      <c r="R1124" s="224"/>
      <c r="T1124" s="223"/>
      <c r="U1124" s="225"/>
      <c r="V1124" s="223"/>
      <c r="W1124" s="225"/>
      <c r="AE1124" s="200"/>
      <c r="AM1124" s="203"/>
      <c r="AT1124" s="144"/>
    </row>
    <row r="1125" spans="9:46" s="142" customFormat="1" x14ac:dyDescent="0.15">
      <c r="I1125" s="223"/>
      <c r="P1125" s="224"/>
      <c r="Q1125" s="224"/>
      <c r="R1125" s="224"/>
      <c r="T1125" s="223"/>
      <c r="U1125" s="225"/>
      <c r="V1125" s="223"/>
      <c r="W1125" s="225"/>
      <c r="AE1125" s="200"/>
      <c r="AM1125" s="203"/>
      <c r="AT1125" s="144"/>
    </row>
    <row r="1126" spans="9:46" s="142" customFormat="1" x14ac:dyDescent="0.15">
      <c r="I1126" s="223"/>
      <c r="P1126" s="224"/>
      <c r="Q1126" s="224"/>
      <c r="R1126" s="224"/>
      <c r="T1126" s="223"/>
      <c r="U1126" s="225"/>
      <c r="V1126" s="223"/>
      <c r="W1126" s="225"/>
      <c r="AE1126" s="200"/>
      <c r="AM1126" s="203"/>
      <c r="AT1126" s="144"/>
    </row>
    <row r="1127" spans="9:46" s="142" customFormat="1" x14ac:dyDescent="0.15">
      <c r="I1127" s="223"/>
      <c r="P1127" s="224"/>
      <c r="Q1127" s="224"/>
      <c r="R1127" s="224"/>
      <c r="T1127" s="223"/>
      <c r="U1127" s="225"/>
      <c r="V1127" s="223"/>
      <c r="W1127" s="225"/>
      <c r="AE1127" s="200"/>
      <c r="AM1127" s="203"/>
      <c r="AT1127" s="144"/>
    </row>
    <row r="1128" spans="9:46" s="142" customFormat="1" x14ac:dyDescent="0.15">
      <c r="I1128" s="223"/>
      <c r="P1128" s="224"/>
      <c r="Q1128" s="224"/>
      <c r="R1128" s="224"/>
      <c r="T1128" s="223"/>
      <c r="U1128" s="225"/>
      <c r="V1128" s="223"/>
      <c r="W1128" s="225"/>
      <c r="AE1128" s="200"/>
      <c r="AM1128" s="203"/>
      <c r="AT1128" s="144"/>
    </row>
    <row r="1129" spans="9:46" s="142" customFormat="1" x14ac:dyDescent="0.15">
      <c r="I1129" s="223"/>
      <c r="P1129" s="224"/>
      <c r="Q1129" s="224"/>
      <c r="R1129" s="224"/>
      <c r="T1129" s="223"/>
      <c r="U1129" s="225"/>
      <c r="V1129" s="223"/>
      <c r="W1129" s="225"/>
      <c r="AE1129" s="200"/>
      <c r="AM1129" s="203"/>
      <c r="AT1129" s="144"/>
    </row>
    <row r="1130" spans="9:46" s="142" customFormat="1" x14ac:dyDescent="0.15">
      <c r="I1130" s="223"/>
      <c r="P1130" s="224"/>
      <c r="Q1130" s="224"/>
      <c r="R1130" s="224"/>
      <c r="T1130" s="223"/>
      <c r="U1130" s="225"/>
      <c r="V1130" s="223"/>
      <c r="W1130" s="225"/>
      <c r="AE1130" s="200"/>
      <c r="AM1130" s="203"/>
      <c r="AT1130" s="144"/>
    </row>
    <row r="1131" spans="9:46" s="142" customFormat="1" x14ac:dyDescent="0.15">
      <c r="I1131" s="223"/>
      <c r="P1131" s="224"/>
      <c r="Q1131" s="224"/>
      <c r="R1131" s="224"/>
      <c r="T1131" s="223"/>
      <c r="U1131" s="225"/>
      <c r="V1131" s="223"/>
      <c r="W1131" s="225"/>
      <c r="AE1131" s="200"/>
      <c r="AM1131" s="203"/>
      <c r="AT1131" s="144"/>
    </row>
    <row r="1132" spans="9:46" s="142" customFormat="1" x14ac:dyDescent="0.15">
      <c r="I1132" s="223"/>
      <c r="P1132" s="224"/>
      <c r="Q1132" s="224"/>
      <c r="R1132" s="224"/>
      <c r="T1132" s="223"/>
      <c r="U1132" s="225"/>
      <c r="V1132" s="223"/>
      <c r="W1132" s="225"/>
      <c r="AE1132" s="200"/>
      <c r="AM1132" s="203"/>
      <c r="AT1132" s="144"/>
    </row>
    <row r="1133" spans="9:46" s="142" customFormat="1" x14ac:dyDescent="0.15">
      <c r="I1133" s="223"/>
      <c r="P1133" s="224"/>
      <c r="Q1133" s="224"/>
      <c r="R1133" s="224"/>
      <c r="T1133" s="223"/>
      <c r="U1133" s="225"/>
      <c r="V1133" s="223"/>
      <c r="W1133" s="225"/>
      <c r="AE1133" s="200"/>
      <c r="AM1133" s="203"/>
      <c r="AT1133" s="144"/>
    </row>
    <row r="1134" spans="9:46" s="142" customFormat="1" x14ac:dyDescent="0.15">
      <c r="I1134" s="223"/>
      <c r="P1134" s="224"/>
      <c r="Q1134" s="224"/>
      <c r="R1134" s="224"/>
      <c r="T1134" s="223"/>
      <c r="U1134" s="225"/>
      <c r="V1134" s="223"/>
      <c r="W1134" s="225"/>
      <c r="AE1134" s="200"/>
      <c r="AM1134" s="203"/>
      <c r="AT1134" s="144"/>
    </row>
    <row r="1135" spans="9:46" s="142" customFormat="1" x14ac:dyDescent="0.15">
      <c r="I1135" s="223"/>
      <c r="P1135" s="224"/>
      <c r="Q1135" s="224"/>
      <c r="R1135" s="224"/>
      <c r="T1135" s="223"/>
      <c r="U1135" s="225"/>
      <c r="V1135" s="223"/>
      <c r="W1135" s="225"/>
      <c r="AE1135" s="200"/>
      <c r="AM1135" s="203"/>
      <c r="AT1135" s="144"/>
    </row>
    <row r="1136" spans="9:46" s="142" customFormat="1" x14ac:dyDescent="0.15">
      <c r="I1136" s="223"/>
      <c r="P1136" s="224"/>
      <c r="Q1136" s="224"/>
      <c r="R1136" s="224"/>
      <c r="T1136" s="223"/>
      <c r="U1136" s="225"/>
      <c r="V1136" s="223"/>
      <c r="W1136" s="225"/>
      <c r="AE1136" s="200"/>
      <c r="AM1136" s="203"/>
      <c r="AT1136" s="144"/>
    </row>
    <row r="1137" spans="9:46" s="142" customFormat="1" x14ac:dyDescent="0.15">
      <c r="I1137" s="223"/>
      <c r="P1137" s="224"/>
      <c r="Q1137" s="224"/>
      <c r="R1137" s="224"/>
      <c r="T1137" s="223"/>
      <c r="U1137" s="225"/>
      <c r="V1137" s="223"/>
      <c r="W1137" s="225"/>
      <c r="AE1137" s="200"/>
      <c r="AM1137" s="203"/>
      <c r="AT1137" s="144"/>
    </row>
    <row r="1138" spans="9:46" s="142" customFormat="1" x14ac:dyDescent="0.15">
      <c r="I1138" s="223"/>
      <c r="P1138" s="224"/>
      <c r="Q1138" s="224"/>
      <c r="R1138" s="224"/>
      <c r="T1138" s="223"/>
      <c r="U1138" s="225"/>
      <c r="V1138" s="223"/>
      <c r="W1138" s="225"/>
      <c r="AE1138" s="200"/>
      <c r="AM1138" s="203"/>
      <c r="AT1138" s="144"/>
    </row>
    <row r="1139" spans="9:46" s="142" customFormat="1" x14ac:dyDescent="0.15">
      <c r="I1139" s="223"/>
      <c r="P1139" s="224"/>
      <c r="Q1139" s="224"/>
      <c r="R1139" s="224"/>
      <c r="T1139" s="223"/>
      <c r="U1139" s="225"/>
      <c r="V1139" s="223"/>
      <c r="W1139" s="225"/>
      <c r="AE1139" s="200"/>
      <c r="AM1139" s="203"/>
      <c r="AT1139" s="144"/>
    </row>
    <row r="1140" spans="9:46" s="142" customFormat="1" x14ac:dyDescent="0.15">
      <c r="I1140" s="223"/>
      <c r="P1140" s="224"/>
      <c r="Q1140" s="224"/>
      <c r="R1140" s="224"/>
      <c r="T1140" s="223"/>
      <c r="U1140" s="225"/>
      <c r="V1140" s="223"/>
      <c r="W1140" s="225"/>
      <c r="AE1140" s="200"/>
      <c r="AM1140" s="203"/>
      <c r="AT1140" s="144"/>
    </row>
    <row r="1141" spans="9:46" s="142" customFormat="1" x14ac:dyDescent="0.15">
      <c r="I1141" s="223"/>
      <c r="P1141" s="224"/>
      <c r="Q1141" s="224"/>
      <c r="R1141" s="224"/>
      <c r="T1141" s="223"/>
      <c r="U1141" s="225"/>
      <c r="V1141" s="223"/>
      <c r="W1141" s="225"/>
      <c r="AE1141" s="200"/>
      <c r="AM1141" s="203"/>
      <c r="AT1141" s="144"/>
    </row>
    <row r="1142" spans="9:46" s="142" customFormat="1" x14ac:dyDescent="0.15">
      <c r="I1142" s="223"/>
      <c r="P1142" s="224"/>
      <c r="Q1142" s="224"/>
      <c r="R1142" s="224"/>
      <c r="T1142" s="223"/>
      <c r="U1142" s="225"/>
      <c r="V1142" s="223"/>
      <c r="W1142" s="225"/>
      <c r="AE1142" s="200"/>
      <c r="AM1142" s="203"/>
      <c r="AT1142" s="144"/>
    </row>
    <row r="1143" spans="9:46" s="142" customFormat="1" x14ac:dyDescent="0.15">
      <c r="I1143" s="223"/>
      <c r="P1143" s="224"/>
      <c r="Q1143" s="224"/>
      <c r="R1143" s="224"/>
      <c r="T1143" s="223"/>
      <c r="U1143" s="225"/>
      <c r="V1143" s="223"/>
      <c r="W1143" s="225"/>
      <c r="AE1143" s="200"/>
      <c r="AM1143" s="203"/>
      <c r="AT1143" s="144"/>
    </row>
    <row r="1144" spans="9:46" s="142" customFormat="1" x14ac:dyDescent="0.15">
      <c r="I1144" s="223"/>
      <c r="P1144" s="224"/>
      <c r="Q1144" s="224"/>
      <c r="R1144" s="224"/>
      <c r="T1144" s="223"/>
      <c r="U1144" s="225"/>
      <c r="V1144" s="223"/>
      <c r="W1144" s="225"/>
      <c r="AE1144" s="200"/>
      <c r="AM1144" s="203"/>
      <c r="AT1144" s="144"/>
    </row>
    <row r="1145" spans="9:46" s="142" customFormat="1" x14ac:dyDescent="0.15">
      <c r="I1145" s="223"/>
      <c r="P1145" s="224"/>
      <c r="Q1145" s="224"/>
      <c r="R1145" s="224"/>
      <c r="T1145" s="223"/>
      <c r="U1145" s="225"/>
      <c r="V1145" s="223"/>
      <c r="W1145" s="225"/>
      <c r="AE1145" s="200"/>
      <c r="AM1145" s="203"/>
      <c r="AT1145" s="144"/>
    </row>
    <row r="1146" spans="9:46" s="142" customFormat="1" x14ac:dyDescent="0.15">
      <c r="I1146" s="223"/>
      <c r="P1146" s="224"/>
      <c r="Q1146" s="224"/>
      <c r="R1146" s="224"/>
      <c r="T1146" s="223"/>
      <c r="U1146" s="225"/>
      <c r="V1146" s="223"/>
      <c r="W1146" s="225"/>
      <c r="AE1146" s="200"/>
      <c r="AM1146" s="203"/>
      <c r="AT1146" s="144"/>
    </row>
    <row r="1147" spans="9:46" s="142" customFormat="1" x14ac:dyDescent="0.15">
      <c r="I1147" s="223"/>
      <c r="P1147" s="224"/>
      <c r="Q1147" s="224"/>
      <c r="R1147" s="224"/>
      <c r="T1147" s="223"/>
      <c r="U1147" s="225"/>
      <c r="V1147" s="223"/>
      <c r="W1147" s="225"/>
      <c r="AE1147" s="200"/>
      <c r="AM1147" s="203"/>
      <c r="AT1147" s="144"/>
    </row>
    <row r="1148" spans="9:46" s="142" customFormat="1" x14ac:dyDescent="0.15">
      <c r="I1148" s="223"/>
      <c r="P1148" s="224"/>
      <c r="Q1148" s="224"/>
      <c r="R1148" s="224"/>
      <c r="T1148" s="223"/>
      <c r="U1148" s="225"/>
      <c r="V1148" s="223"/>
      <c r="W1148" s="225"/>
      <c r="AE1148" s="200"/>
      <c r="AM1148" s="203"/>
      <c r="AT1148" s="144"/>
    </row>
    <row r="1149" spans="9:46" s="142" customFormat="1" x14ac:dyDescent="0.15">
      <c r="I1149" s="223"/>
      <c r="P1149" s="224"/>
      <c r="Q1149" s="224"/>
      <c r="R1149" s="224"/>
      <c r="T1149" s="223"/>
      <c r="U1149" s="225"/>
      <c r="V1149" s="223"/>
      <c r="W1149" s="225"/>
      <c r="AE1149" s="200"/>
      <c r="AM1149" s="203"/>
      <c r="AT1149" s="144"/>
    </row>
    <row r="1150" spans="9:46" s="142" customFormat="1" x14ac:dyDescent="0.15">
      <c r="I1150" s="223"/>
      <c r="P1150" s="224"/>
      <c r="Q1150" s="224"/>
      <c r="R1150" s="224"/>
      <c r="T1150" s="223"/>
      <c r="U1150" s="225"/>
      <c r="V1150" s="223"/>
      <c r="W1150" s="225"/>
      <c r="AE1150" s="200"/>
      <c r="AM1150" s="203"/>
      <c r="AT1150" s="144"/>
    </row>
    <row r="1151" spans="9:46" s="142" customFormat="1" x14ac:dyDescent="0.15">
      <c r="I1151" s="223"/>
      <c r="P1151" s="224"/>
      <c r="Q1151" s="224"/>
      <c r="R1151" s="224"/>
      <c r="T1151" s="223"/>
      <c r="U1151" s="225"/>
      <c r="V1151" s="223"/>
      <c r="W1151" s="225"/>
      <c r="AE1151" s="200"/>
      <c r="AM1151" s="203"/>
      <c r="AT1151" s="144"/>
    </row>
    <row r="1152" spans="9:46" s="142" customFormat="1" x14ac:dyDescent="0.15">
      <c r="I1152" s="223"/>
      <c r="P1152" s="224"/>
      <c r="Q1152" s="224"/>
      <c r="R1152" s="224"/>
      <c r="T1152" s="223"/>
      <c r="U1152" s="225"/>
      <c r="V1152" s="223"/>
      <c r="W1152" s="225"/>
      <c r="AE1152" s="200"/>
      <c r="AM1152" s="203"/>
      <c r="AT1152" s="144"/>
    </row>
    <row r="1153" spans="9:46" s="142" customFormat="1" x14ac:dyDescent="0.15">
      <c r="I1153" s="223"/>
      <c r="P1153" s="224"/>
      <c r="Q1153" s="224"/>
      <c r="R1153" s="224"/>
      <c r="T1153" s="223"/>
      <c r="U1153" s="225"/>
      <c r="V1153" s="223"/>
      <c r="W1153" s="225"/>
      <c r="AE1153" s="200"/>
      <c r="AM1153" s="203"/>
      <c r="AT1153" s="144"/>
    </row>
    <row r="1154" spans="9:46" s="142" customFormat="1" x14ac:dyDescent="0.15">
      <c r="I1154" s="223"/>
      <c r="P1154" s="224"/>
      <c r="Q1154" s="224"/>
      <c r="R1154" s="224"/>
      <c r="T1154" s="223"/>
      <c r="U1154" s="225"/>
      <c r="V1154" s="223"/>
      <c r="W1154" s="225"/>
      <c r="AE1154" s="200"/>
      <c r="AM1154" s="203"/>
      <c r="AT1154" s="144"/>
    </row>
    <row r="1155" spans="9:46" s="142" customFormat="1" x14ac:dyDescent="0.15">
      <c r="I1155" s="223"/>
      <c r="P1155" s="224"/>
      <c r="Q1155" s="224"/>
      <c r="R1155" s="224"/>
      <c r="T1155" s="223"/>
      <c r="U1155" s="225"/>
      <c r="V1155" s="223"/>
      <c r="W1155" s="225"/>
      <c r="AE1155" s="200"/>
      <c r="AM1155" s="203"/>
      <c r="AT1155" s="144"/>
    </row>
    <row r="1156" spans="9:46" s="142" customFormat="1" x14ac:dyDescent="0.15">
      <c r="I1156" s="223"/>
      <c r="P1156" s="224"/>
      <c r="Q1156" s="224"/>
      <c r="R1156" s="224"/>
      <c r="T1156" s="223"/>
      <c r="U1156" s="225"/>
      <c r="V1156" s="223"/>
      <c r="W1156" s="225"/>
      <c r="AE1156" s="200"/>
      <c r="AM1156" s="203"/>
      <c r="AT1156" s="144"/>
    </row>
    <row r="1157" spans="9:46" s="142" customFormat="1" x14ac:dyDescent="0.15">
      <c r="I1157" s="223"/>
      <c r="P1157" s="224"/>
      <c r="Q1157" s="224"/>
      <c r="R1157" s="224"/>
      <c r="T1157" s="223"/>
      <c r="U1157" s="225"/>
      <c r="V1157" s="223"/>
      <c r="W1157" s="225"/>
      <c r="AE1157" s="200"/>
      <c r="AM1157" s="203"/>
      <c r="AT1157" s="144"/>
    </row>
    <row r="1158" spans="9:46" s="142" customFormat="1" x14ac:dyDescent="0.15">
      <c r="I1158" s="223"/>
      <c r="P1158" s="224"/>
      <c r="Q1158" s="224"/>
      <c r="R1158" s="224"/>
      <c r="T1158" s="223"/>
      <c r="U1158" s="225"/>
      <c r="V1158" s="223"/>
      <c r="W1158" s="225"/>
      <c r="AE1158" s="200"/>
      <c r="AM1158" s="203"/>
      <c r="AT1158" s="144"/>
    </row>
    <row r="1159" spans="9:46" s="142" customFormat="1" x14ac:dyDescent="0.15">
      <c r="I1159" s="223"/>
      <c r="P1159" s="224"/>
      <c r="Q1159" s="224"/>
      <c r="R1159" s="224"/>
      <c r="T1159" s="223"/>
      <c r="U1159" s="225"/>
      <c r="V1159" s="223"/>
      <c r="W1159" s="225"/>
      <c r="AE1159" s="200"/>
      <c r="AM1159" s="203"/>
      <c r="AT1159" s="144"/>
    </row>
    <row r="1160" spans="9:46" s="142" customFormat="1" x14ac:dyDescent="0.15">
      <c r="I1160" s="223"/>
      <c r="P1160" s="224"/>
      <c r="Q1160" s="224"/>
      <c r="R1160" s="224"/>
      <c r="T1160" s="223"/>
      <c r="U1160" s="225"/>
      <c r="V1160" s="223"/>
      <c r="W1160" s="225"/>
      <c r="AE1160" s="200"/>
      <c r="AM1160" s="203"/>
      <c r="AT1160" s="144"/>
    </row>
    <row r="1161" spans="9:46" s="142" customFormat="1" x14ac:dyDescent="0.15">
      <c r="I1161" s="223"/>
      <c r="P1161" s="224"/>
      <c r="Q1161" s="224"/>
      <c r="R1161" s="224"/>
      <c r="T1161" s="223"/>
      <c r="U1161" s="225"/>
      <c r="V1161" s="223"/>
      <c r="W1161" s="225"/>
      <c r="AE1161" s="200"/>
      <c r="AM1161" s="203"/>
      <c r="AT1161" s="144"/>
    </row>
    <row r="1162" spans="9:46" s="142" customFormat="1" x14ac:dyDescent="0.15">
      <c r="I1162" s="223"/>
      <c r="P1162" s="224"/>
      <c r="Q1162" s="224"/>
      <c r="R1162" s="224"/>
      <c r="T1162" s="223"/>
      <c r="U1162" s="225"/>
      <c r="V1162" s="223"/>
      <c r="W1162" s="225"/>
      <c r="AE1162" s="200"/>
      <c r="AM1162" s="203"/>
      <c r="AT1162" s="144"/>
    </row>
    <row r="1163" spans="9:46" s="142" customFormat="1" x14ac:dyDescent="0.15">
      <c r="I1163" s="223"/>
      <c r="P1163" s="224"/>
      <c r="Q1163" s="224"/>
      <c r="R1163" s="224"/>
      <c r="T1163" s="223"/>
      <c r="U1163" s="225"/>
      <c r="V1163" s="223"/>
      <c r="W1163" s="225"/>
      <c r="AE1163" s="200"/>
      <c r="AM1163" s="203"/>
      <c r="AT1163" s="144"/>
    </row>
    <row r="1164" spans="9:46" s="142" customFormat="1" x14ac:dyDescent="0.15">
      <c r="I1164" s="223"/>
      <c r="P1164" s="224"/>
      <c r="Q1164" s="224"/>
      <c r="R1164" s="224"/>
      <c r="T1164" s="223"/>
      <c r="U1164" s="225"/>
      <c r="V1164" s="223"/>
      <c r="W1164" s="225"/>
      <c r="AE1164" s="200"/>
      <c r="AM1164" s="203"/>
      <c r="AT1164" s="144"/>
    </row>
    <row r="1165" spans="9:46" s="142" customFormat="1" x14ac:dyDescent="0.15">
      <c r="I1165" s="223"/>
      <c r="P1165" s="224"/>
      <c r="Q1165" s="224"/>
      <c r="R1165" s="224"/>
      <c r="T1165" s="223"/>
      <c r="U1165" s="225"/>
      <c r="V1165" s="223"/>
      <c r="W1165" s="225"/>
      <c r="AE1165" s="200"/>
      <c r="AM1165" s="203"/>
      <c r="AT1165" s="144"/>
    </row>
    <row r="1166" spans="9:46" s="142" customFormat="1" x14ac:dyDescent="0.15">
      <c r="I1166" s="223"/>
      <c r="P1166" s="224"/>
      <c r="Q1166" s="224"/>
      <c r="R1166" s="224"/>
      <c r="T1166" s="223"/>
      <c r="U1166" s="225"/>
      <c r="V1166" s="223"/>
      <c r="W1166" s="225"/>
      <c r="AE1166" s="200"/>
      <c r="AM1166" s="203"/>
      <c r="AT1166" s="144"/>
    </row>
    <row r="1167" spans="9:46" s="142" customFormat="1" x14ac:dyDescent="0.15">
      <c r="I1167" s="223"/>
      <c r="P1167" s="224"/>
      <c r="Q1167" s="224"/>
      <c r="R1167" s="224"/>
      <c r="T1167" s="223"/>
      <c r="U1167" s="225"/>
      <c r="V1167" s="223"/>
      <c r="W1167" s="225"/>
      <c r="AE1167" s="200"/>
      <c r="AM1167" s="203"/>
      <c r="AT1167" s="144"/>
    </row>
    <row r="1168" spans="9:46" s="142" customFormat="1" x14ac:dyDescent="0.15">
      <c r="I1168" s="223"/>
      <c r="P1168" s="224"/>
      <c r="Q1168" s="224"/>
      <c r="R1168" s="224"/>
      <c r="T1168" s="223"/>
      <c r="U1168" s="225"/>
      <c r="V1168" s="223"/>
      <c r="W1168" s="225"/>
      <c r="AE1168" s="200"/>
      <c r="AM1168" s="203"/>
      <c r="AT1168" s="144"/>
    </row>
    <row r="1169" spans="9:46" s="142" customFormat="1" x14ac:dyDescent="0.15">
      <c r="I1169" s="223"/>
      <c r="P1169" s="224"/>
      <c r="Q1169" s="224"/>
      <c r="R1169" s="224"/>
      <c r="T1169" s="223"/>
      <c r="U1169" s="225"/>
      <c r="V1169" s="223"/>
      <c r="W1169" s="225"/>
      <c r="AE1169" s="200"/>
      <c r="AM1169" s="203"/>
      <c r="AT1169" s="144"/>
    </row>
    <row r="1170" spans="9:46" s="142" customFormat="1" x14ac:dyDescent="0.15">
      <c r="I1170" s="223"/>
      <c r="P1170" s="224"/>
      <c r="Q1170" s="224"/>
      <c r="R1170" s="224"/>
      <c r="T1170" s="223"/>
      <c r="U1170" s="225"/>
      <c r="V1170" s="223"/>
      <c r="W1170" s="225"/>
      <c r="AE1170" s="200"/>
      <c r="AM1170" s="203"/>
      <c r="AT1170" s="144"/>
    </row>
    <row r="1171" spans="9:46" s="142" customFormat="1" x14ac:dyDescent="0.15">
      <c r="I1171" s="223"/>
      <c r="P1171" s="224"/>
      <c r="Q1171" s="224"/>
      <c r="R1171" s="224"/>
      <c r="T1171" s="223"/>
      <c r="U1171" s="225"/>
      <c r="V1171" s="223"/>
      <c r="W1171" s="225"/>
      <c r="AE1171" s="200"/>
      <c r="AM1171" s="203"/>
      <c r="AT1171" s="144"/>
    </row>
    <row r="1172" spans="9:46" s="142" customFormat="1" x14ac:dyDescent="0.15">
      <c r="I1172" s="223"/>
      <c r="P1172" s="224"/>
      <c r="Q1172" s="224"/>
      <c r="R1172" s="224"/>
      <c r="T1172" s="223"/>
      <c r="U1172" s="225"/>
      <c r="V1172" s="223"/>
      <c r="W1172" s="225"/>
      <c r="AE1172" s="200"/>
      <c r="AM1172" s="203"/>
      <c r="AT1172" s="144"/>
    </row>
    <row r="1173" spans="9:46" s="142" customFormat="1" x14ac:dyDescent="0.15">
      <c r="I1173" s="223"/>
      <c r="P1173" s="224"/>
      <c r="Q1173" s="224"/>
      <c r="R1173" s="224"/>
      <c r="T1173" s="223"/>
      <c r="U1173" s="225"/>
      <c r="V1173" s="223"/>
      <c r="W1173" s="225"/>
      <c r="AE1173" s="200"/>
      <c r="AM1173" s="203"/>
      <c r="AT1173" s="144"/>
    </row>
    <row r="1174" spans="9:46" s="142" customFormat="1" x14ac:dyDescent="0.15">
      <c r="I1174" s="223"/>
      <c r="P1174" s="224"/>
      <c r="Q1174" s="224"/>
      <c r="R1174" s="224"/>
      <c r="T1174" s="223"/>
      <c r="U1174" s="225"/>
      <c r="V1174" s="223"/>
      <c r="W1174" s="225"/>
      <c r="AE1174" s="200"/>
      <c r="AM1174" s="203"/>
      <c r="AT1174" s="144"/>
    </row>
    <row r="1175" spans="9:46" s="142" customFormat="1" x14ac:dyDescent="0.15">
      <c r="I1175" s="223"/>
      <c r="P1175" s="224"/>
      <c r="Q1175" s="224"/>
      <c r="R1175" s="224"/>
      <c r="T1175" s="223"/>
      <c r="U1175" s="225"/>
      <c r="V1175" s="223"/>
      <c r="W1175" s="225"/>
      <c r="AE1175" s="200"/>
      <c r="AM1175" s="203"/>
      <c r="AT1175" s="144"/>
    </row>
    <row r="1176" spans="9:46" s="142" customFormat="1" x14ac:dyDescent="0.15">
      <c r="I1176" s="223"/>
      <c r="P1176" s="224"/>
      <c r="Q1176" s="224"/>
      <c r="R1176" s="224"/>
      <c r="T1176" s="223"/>
      <c r="U1176" s="225"/>
      <c r="V1176" s="223"/>
      <c r="W1176" s="225"/>
      <c r="AE1176" s="200"/>
      <c r="AM1176" s="203"/>
      <c r="AT1176" s="144"/>
    </row>
    <row r="1177" spans="9:46" s="142" customFormat="1" x14ac:dyDescent="0.15">
      <c r="I1177" s="223"/>
      <c r="P1177" s="224"/>
      <c r="Q1177" s="224"/>
      <c r="R1177" s="224"/>
      <c r="T1177" s="223"/>
      <c r="U1177" s="225"/>
      <c r="V1177" s="223"/>
      <c r="W1177" s="225"/>
      <c r="AE1177" s="200"/>
      <c r="AM1177" s="203"/>
      <c r="AT1177" s="144"/>
    </row>
    <row r="1178" spans="9:46" s="142" customFormat="1" x14ac:dyDescent="0.15">
      <c r="I1178" s="223"/>
      <c r="P1178" s="224"/>
      <c r="Q1178" s="224"/>
      <c r="R1178" s="224"/>
      <c r="T1178" s="223"/>
      <c r="U1178" s="225"/>
      <c r="V1178" s="223"/>
      <c r="W1178" s="225"/>
      <c r="AE1178" s="200"/>
      <c r="AM1178" s="203"/>
      <c r="AT1178" s="144"/>
    </row>
    <row r="1179" spans="9:46" s="142" customFormat="1" x14ac:dyDescent="0.15">
      <c r="I1179" s="223"/>
      <c r="P1179" s="224"/>
      <c r="Q1179" s="224"/>
      <c r="R1179" s="224"/>
      <c r="T1179" s="223"/>
      <c r="U1179" s="225"/>
      <c r="V1179" s="223"/>
      <c r="W1179" s="225"/>
      <c r="AE1179" s="200"/>
      <c r="AM1179" s="203"/>
      <c r="AT1179" s="144"/>
    </row>
    <row r="1180" spans="9:46" s="142" customFormat="1" x14ac:dyDescent="0.15">
      <c r="I1180" s="223"/>
      <c r="P1180" s="224"/>
      <c r="Q1180" s="224"/>
      <c r="R1180" s="224"/>
      <c r="T1180" s="223"/>
      <c r="U1180" s="225"/>
      <c r="V1180" s="223"/>
      <c r="W1180" s="225"/>
      <c r="AE1180" s="200"/>
      <c r="AM1180" s="203"/>
      <c r="AT1180" s="144"/>
    </row>
    <row r="1181" spans="9:46" s="142" customFormat="1" x14ac:dyDescent="0.15">
      <c r="I1181" s="223"/>
      <c r="P1181" s="224"/>
      <c r="Q1181" s="224"/>
      <c r="R1181" s="224"/>
      <c r="T1181" s="223"/>
      <c r="U1181" s="225"/>
      <c r="V1181" s="223"/>
      <c r="W1181" s="225"/>
      <c r="AE1181" s="200"/>
      <c r="AM1181" s="203"/>
      <c r="AT1181" s="144"/>
    </row>
    <row r="1182" spans="9:46" s="142" customFormat="1" x14ac:dyDescent="0.15">
      <c r="I1182" s="223"/>
      <c r="P1182" s="224"/>
      <c r="Q1182" s="224"/>
      <c r="R1182" s="224"/>
      <c r="T1182" s="223"/>
      <c r="U1182" s="225"/>
      <c r="V1182" s="223"/>
      <c r="W1182" s="225"/>
      <c r="AE1182" s="200"/>
      <c r="AM1182" s="203"/>
      <c r="AT1182" s="144"/>
    </row>
    <row r="1183" spans="9:46" s="142" customFormat="1" x14ac:dyDescent="0.15">
      <c r="I1183" s="223"/>
      <c r="P1183" s="224"/>
      <c r="Q1183" s="224"/>
      <c r="R1183" s="224"/>
      <c r="T1183" s="223"/>
      <c r="U1183" s="225"/>
      <c r="V1183" s="223"/>
      <c r="W1183" s="225"/>
      <c r="AE1183" s="200"/>
      <c r="AM1183" s="203"/>
      <c r="AT1183" s="144"/>
    </row>
    <row r="1184" spans="9:46" s="142" customFormat="1" x14ac:dyDescent="0.15">
      <c r="I1184" s="223"/>
      <c r="P1184" s="224"/>
      <c r="Q1184" s="224"/>
      <c r="R1184" s="224"/>
      <c r="T1184" s="223"/>
      <c r="U1184" s="225"/>
      <c r="V1184" s="223"/>
      <c r="W1184" s="225"/>
      <c r="AE1184" s="200"/>
      <c r="AM1184" s="203"/>
      <c r="AT1184" s="144"/>
    </row>
    <row r="1185" spans="9:46" s="142" customFormat="1" x14ac:dyDescent="0.15">
      <c r="I1185" s="223"/>
      <c r="P1185" s="224"/>
      <c r="Q1185" s="224"/>
      <c r="R1185" s="224"/>
      <c r="T1185" s="223"/>
      <c r="U1185" s="225"/>
      <c r="V1185" s="223"/>
      <c r="W1185" s="225"/>
      <c r="AE1185" s="200"/>
      <c r="AM1185" s="203"/>
      <c r="AT1185" s="144"/>
    </row>
    <row r="1186" spans="9:46" s="142" customFormat="1" x14ac:dyDescent="0.15">
      <c r="I1186" s="223"/>
      <c r="P1186" s="224"/>
      <c r="Q1186" s="224"/>
      <c r="R1186" s="224"/>
      <c r="T1186" s="223"/>
      <c r="U1186" s="225"/>
      <c r="V1186" s="223"/>
      <c r="W1186" s="225"/>
      <c r="AE1186" s="200"/>
      <c r="AM1186" s="203"/>
      <c r="AT1186" s="144"/>
    </row>
    <row r="1187" spans="9:46" s="142" customFormat="1" x14ac:dyDescent="0.15">
      <c r="I1187" s="223"/>
      <c r="P1187" s="224"/>
      <c r="Q1187" s="224"/>
      <c r="R1187" s="224"/>
      <c r="T1187" s="223"/>
      <c r="U1187" s="225"/>
      <c r="V1187" s="223"/>
      <c r="W1187" s="225"/>
      <c r="AE1187" s="200"/>
      <c r="AM1187" s="203"/>
      <c r="AT1187" s="144"/>
    </row>
    <row r="1188" spans="9:46" s="142" customFormat="1" x14ac:dyDescent="0.15">
      <c r="I1188" s="223"/>
      <c r="P1188" s="224"/>
      <c r="Q1188" s="224"/>
      <c r="R1188" s="224"/>
      <c r="T1188" s="223"/>
      <c r="U1188" s="225"/>
      <c r="V1188" s="223"/>
      <c r="W1188" s="225"/>
      <c r="AE1188" s="200"/>
      <c r="AM1188" s="203"/>
      <c r="AT1188" s="144"/>
    </row>
    <row r="1189" spans="9:46" s="142" customFormat="1" x14ac:dyDescent="0.15">
      <c r="I1189" s="223"/>
      <c r="P1189" s="224"/>
      <c r="Q1189" s="224"/>
      <c r="R1189" s="224"/>
      <c r="T1189" s="223"/>
      <c r="U1189" s="225"/>
      <c r="V1189" s="223"/>
      <c r="W1189" s="225"/>
      <c r="AE1189" s="200"/>
      <c r="AM1189" s="203"/>
      <c r="AT1189" s="144"/>
    </row>
    <row r="1190" spans="9:46" s="142" customFormat="1" x14ac:dyDescent="0.15">
      <c r="I1190" s="223"/>
      <c r="P1190" s="224"/>
      <c r="Q1190" s="224"/>
      <c r="R1190" s="224"/>
      <c r="T1190" s="223"/>
      <c r="U1190" s="225"/>
      <c r="V1190" s="223"/>
      <c r="W1190" s="225"/>
      <c r="AE1190" s="200"/>
      <c r="AM1190" s="203"/>
      <c r="AT1190" s="144"/>
    </row>
    <row r="1191" spans="9:46" s="142" customFormat="1" x14ac:dyDescent="0.15">
      <c r="I1191" s="223"/>
      <c r="P1191" s="224"/>
      <c r="Q1191" s="224"/>
      <c r="R1191" s="224"/>
      <c r="T1191" s="223"/>
      <c r="U1191" s="225"/>
      <c r="V1191" s="223"/>
      <c r="W1191" s="225"/>
      <c r="AE1191" s="200"/>
      <c r="AM1191" s="203"/>
      <c r="AT1191" s="144"/>
    </row>
    <row r="1192" spans="9:46" s="142" customFormat="1" x14ac:dyDescent="0.15">
      <c r="I1192" s="223"/>
      <c r="P1192" s="224"/>
      <c r="Q1192" s="224"/>
      <c r="R1192" s="224"/>
      <c r="T1192" s="223"/>
      <c r="U1192" s="225"/>
      <c r="V1192" s="223"/>
      <c r="W1192" s="225"/>
      <c r="AE1192" s="200"/>
      <c r="AM1192" s="203"/>
      <c r="AT1192" s="144"/>
    </row>
    <row r="1193" spans="9:46" s="142" customFormat="1" x14ac:dyDescent="0.15">
      <c r="I1193" s="223"/>
      <c r="P1193" s="224"/>
      <c r="Q1193" s="224"/>
      <c r="R1193" s="224"/>
      <c r="T1193" s="223"/>
      <c r="U1193" s="225"/>
      <c r="V1193" s="223"/>
      <c r="W1193" s="225"/>
      <c r="AE1193" s="200"/>
      <c r="AM1193" s="203"/>
      <c r="AT1193" s="144"/>
    </row>
    <row r="1194" spans="9:46" s="142" customFormat="1" x14ac:dyDescent="0.15">
      <c r="I1194" s="223"/>
      <c r="P1194" s="224"/>
      <c r="Q1194" s="224"/>
      <c r="R1194" s="224"/>
      <c r="T1194" s="223"/>
      <c r="U1194" s="225"/>
      <c r="V1194" s="223"/>
      <c r="W1194" s="225"/>
      <c r="AE1194" s="200"/>
      <c r="AM1194" s="203"/>
      <c r="AT1194" s="144"/>
    </row>
    <row r="1195" spans="9:46" s="142" customFormat="1" x14ac:dyDescent="0.15">
      <c r="I1195" s="223"/>
      <c r="P1195" s="224"/>
      <c r="Q1195" s="224"/>
      <c r="R1195" s="224"/>
      <c r="T1195" s="223"/>
      <c r="U1195" s="225"/>
      <c r="V1195" s="223"/>
      <c r="W1195" s="225"/>
      <c r="AE1195" s="200"/>
      <c r="AM1195" s="203"/>
      <c r="AT1195" s="144"/>
    </row>
    <row r="1196" spans="9:46" s="142" customFormat="1" x14ac:dyDescent="0.15">
      <c r="I1196" s="223"/>
      <c r="P1196" s="224"/>
      <c r="Q1196" s="224"/>
      <c r="R1196" s="224"/>
      <c r="T1196" s="223"/>
      <c r="U1196" s="225"/>
      <c r="V1196" s="223"/>
      <c r="W1196" s="225"/>
      <c r="AE1196" s="200"/>
      <c r="AM1196" s="203"/>
      <c r="AT1196" s="144"/>
    </row>
    <row r="1197" spans="9:46" s="142" customFormat="1" x14ac:dyDescent="0.15">
      <c r="I1197" s="223"/>
      <c r="P1197" s="224"/>
      <c r="Q1197" s="224"/>
      <c r="R1197" s="224"/>
      <c r="T1197" s="223"/>
      <c r="U1197" s="225"/>
      <c r="V1197" s="223"/>
      <c r="W1197" s="225"/>
      <c r="AE1197" s="200"/>
      <c r="AM1197" s="203"/>
      <c r="AT1197" s="144"/>
    </row>
    <row r="1198" spans="9:46" s="142" customFormat="1" x14ac:dyDescent="0.15">
      <c r="I1198" s="223"/>
      <c r="P1198" s="224"/>
      <c r="Q1198" s="224"/>
      <c r="R1198" s="224"/>
      <c r="T1198" s="223"/>
      <c r="U1198" s="225"/>
      <c r="V1198" s="223"/>
      <c r="W1198" s="225"/>
      <c r="AE1198" s="200"/>
      <c r="AM1198" s="203"/>
      <c r="AT1198" s="144"/>
    </row>
    <row r="1199" spans="9:46" s="142" customFormat="1" x14ac:dyDescent="0.15">
      <c r="I1199" s="223"/>
      <c r="P1199" s="224"/>
      <c r="Q1199" s="224"/>
      <c r="R1199" s="224"/>
      <c r="T1199" s="223"/>
      <c r="U1199" s="225"/>
      <c r="V1199" s="223"/>
      <c r="W1199" s="225"/>
      <c r="AE1199" s="200"/>
      <c r="AM1199" s="203"/>
      <c r="AT1199" s="144"/>
    </row>
    <row r="1200" spans="9:46" s="142" customFormat="1" x14ac:dyDescent="0.15">
      <c r="I1200" s="223"/>
      <c r="P1200" s="224"/>
      <c r="Q1200" s="224"/>
      <c r="R1200" s="224"/>
      <c r="T1200" s="223"/>
      <c r="U1200" s="225"/>
      <c r="V1200" s="223"/>
      <c r="W1200" s="225"/>
      <c r="AE1200" s="200"/>
      <c r="AM1200" s="203"/>
      <c r="AT1200" s="144"/>
    </row>
    <row r="1201" spans="9:46" s="142" customFormat="1" x14ac:dyDescent="0.15">
      <c r="I1201" s="223"/>
      <c r="P1201" s="224"/>
      <c r="Q1201" s="224"/>
      <c r="R1201" s="224"/>
      <c r="T1201" s="223"/>
      <c r="U1201" s="225"/>
      <c r="V1201" s="223"/>
      <c r="W1201" s="225"/>
      <c r="AE1201" s="200"/>
      <c r="AM1201" s="203"/>
      <c r="AT1201" s="144"/>
    </row>
    <row r="1202" spans="9:46" s="142" customFormat="1" x14ac:dyDescent="0.15">
      <c r="I1202" s="223"/>
      <c r="P1202" s="224"/>
      <c r="Q1202" s="224"/>
      <c r="R1202" s="224"/>
      <c r="T1202" s="223"/>
      <c r="U1202" s="225"/>
      <c r="V1202" s="223"/>
      <c r="W1202" s="225"/>
      <c r="AE1202" s="200"/>
      <c r="AM1202" s="203"/>
      <c r="AT1202" s="144"/>
    </row>
    <row r="1203" spans="9:46" s="142" customFormat="1" x14ac:dyDescent="0.15">
      <c r="I1203" s="223"/>
      <c r="P1203" s="224"/>
      <c r="Q1203" s="224"/>
      <c r="R1203" s="224"/>
      <c r="T1203" s="223"/>
      <c r="U1203" s="225"/>
      <c r="V1203" s="223"/>
      <c r="W1203" s="225"/>
      <c r="AE1203" s="200"/>
      <c r="AM1203" s="203"/>
      <c r="AT1203" s="144"/>
    </row>
    <row r="1204" spans="9:46" s="142" customFormat="1" x14ac:dyDescent="0.15">
      <c r="I1204" s="223"/>
      <c r="P1204" s="224"/>
      <c r="Q1204" s="224"/>
      <c r="R1204" s="224"/>
      <c r="T1204" s="223"/>
      <c r="U1204" s="225"/>
      <c r="V1204" s="223"/>
      <c r="W1204" s="225"/>
      <c r="AE1204" s="200"/>
      <c r="AM1204" s="203"/>
      <c r="AT1204" s="144"/>
    </row>
    <row r="1205" spans="9:46" s="142" customFormat="1" x14ac:dyDescent="0.15">
      <c r="I1205" s="223"/>
      <c r="P1205" s="224"/>
      <c r="Q1205" s="224"/>
      <c r="R1205" s="224"/>
      <c r="T1205" s="223"/>
      <c r="U1205" s="225"/>
      <c r="V1205" s="223"/>
      <c r="W1205" s="225"/>
      <c r="AE1205" s="200"/>
      <c r="AM1205" s="203"/>
      <c r="AT1205" s="144"/>
    </row>
    <row r="1206" spans="9:46" s="142" customFormat="1" x14ac:dyDescent="0.15">
      <c r="I1206" s="223"/>
      <c r="P1206" s="224"/>
      <c r="Q1206" s="224"/>
      <c r="R1206" s="224"/>
      <c r="T1206" s="223"/>
      <c r="U1206" s="225"/>
      <c r="V1206" s="223"/>
      <c r="W1206" s="225"/>
      <c r="AE1206" s="200"/>
      <c r="AM1206" s="203"/>
      <c r="AT1206" s="144"/>
    </row>
    <row r="1207" spans="9:46" s="142" customFormat="1" x14ac:dyDescent="0.15">
      <c r="I1207" s="223"/>
      <c r="P1207" s="224"/>
      <c r="Q1207" s="224"/>
      <c r="R1207" s="224"/>
      <c r="T1207" s="223"/>
      <c r="U1207" s="225"/>
      <c r="V1207" s="223"/>
      <c r="W1207" s="225"/>
      <c r="AE1207" s="200"/>
      <c r="AM1207" s="203"/>
      <c r="AT1207" s="144"/>
    </row>
    <row r="1208" spans="9:46" s="142" customFormat="1" x14ac:dyDescent="0.15">
      <c r="I1208" s="223"/>
      <c r="P1208" s="224"/>
      <c r="Q1208" s="224"/>
      <c r="R1208" s="224"/>
      <c r="T1208" s="223"/>
      <c r="U1208" s="225"/>
      <c r="V1208" s="223"/>
      <c r="W1208" s="225"/>
      <c r="AE1208" s="200"/>
      <c r="AM1208" s="203"/>
      <c r="AT1208" s="144"/>
    </row>
    <row r="1209" spans="9:46" s="142" customFormat="1" x14ac:dyDescent="0.15">
      <c r="I1209" s="223"/>
      <c r="P1209" s="224"/>
      <c r="Q1209" s="224"/>
      <c r="R1209" s="224"/>
      <c r="T1209" s="223"/>
      <c r="U1209" s="225"/>
      <c r="V1209" s="223"/>
      <c r="W1209" s="225"/>
      <c r="AE1209" s="200"/>
      <c r="AM1209" s="203"/>
      <c r="AT1209" s="144"/>
    </row>
    <row r="1210" spans="9:46" s="142" customFormat="1" x14ac:dyDescent="0.15">
      <c r="I1210" s="223"/>
      <c r="P1210" s="224"/>
      <c r="Q1210" s="224"/>
      <c r="R1210" s="224"/>
      <c r="T1210" s="223"/>
      <c r="U1210" s="225"/>
      <c r="V1210" s="223"/>
      <c r="W1210" s="225"/>
      <c r="AE1210" s="200"/>
      <c r="AM1210" s="203"/>
      <c r="AT1210" s="144"/>
    </row>
    <row r="1211" spans="9:46" s="142" customFormat="1" x14ac:dyDescent="0.15">
      <c r="I1211" s="223"/>
      <c r="P1211" s="224"/>
      <c r="Q1211" s="224"/>
      <c r="R1211" s="224"/>
      <c r="T1211" s="223"/>
      <c r="U1211" s="225"/>
      <c r="V1211" s="223"/>
      <c r="W1211" s="225"/>
      <c r="AE1211" s="200"/>
      <c r="AM1211" s="203"/>
      <c r="AT1211" s="144"/>
    </row>
    <row r="1212" spans="9:46" s="142" customFormat="1" x14ac:dyDescent="0.15">
      <c r="I1212" s="223"/>
      <c r="P1212" s="224"/>
      <c r="Q1212" s="224"/>
      <c r="R1212" s="224"/>
      <c r="T1212" s="223"/>
      <c r="U1212" s="225"/>
      <c r="V1212" s="223"/>
      <c r="W1212" s="225"/>
      <c r="AE1212" s="200"/>
      <c r="AM1212" s="203"/>
      <c r="AT1212" s="144"/>
    </row>
    <row r="1213" spans="9:46" s="142" customFormat="1" x14ac:dyDescent="0.15">
      <c r="I1213" s="223"/>
      <c r="P1213" s="224"/>
      <c r="Q1213" s="224"/>
      <c r="R1213" s="224"/>
      <c r="T1213" s="223"/>
      <c r="U1213" s="225"/>
      <c r="V1213" s="223"/>
      <c r="W1213" s="225"/>
      <c r="AE1213" s="200"/>
      <c r="AM1213" s="203"/>
      <c r="AT1213" s="144"/>
    </row>
    <row r="1214" spans="9:46" s="142" customFormat="1" x14ac:dyDescent="0.15">
      <c r="I1214" s="223"/>
      <c r="P1214" s="224"/>
      <c r="Q1214" s="224"/>
      <c r="R1214" s="224"/>
      <c r="T1214" s="223"/>
      <c r="U1214" s="225"/>
      <c r="V1214" s="223"/>
      <c r="W1214" s="225"/>
      <c r="AE1214" s="200"/>
      <c r="AM1214" s="203"/>
      <c r="AT1214" s="144"/>
    </row>
    <row r="1215" spans="9:46" s="142" customFormat="1" x14ac:dyDescent="0.15">
      <c r="I1215" s="223"/>
      <c r="P1215" s="224"/>
      <c r="Q1215" s="224"/>
      <c r="R1215" s="224"/>
      <c r="T1215" s="223"/>
      <c r="U1215" s="225"/>
      <c r="V1215" s="223"/>
      <c r="W1215" s="225"/>
      <c r="AE1215" s="200"/>
      <c r="AM1215" s="203"/>
      <c r="AT1215" s="144"/>
    </row>
    <row r="1216" spans="9:46" s="142" customFormat="1" x14ac:dyDescent="0.15">
      <c r="I1216" s="223"/>
      <c r="P1216" s="224"/>
      <c r="Q1216" s="224"/>
      <c r="R1216" s="224"/>
      <c r="T1216" s="223"/>
      <c r="U1216" s="225"/>
      <c r="V1216" s="223"/>
      <c r="W1216" s="225"/>
      <c r="AE1216" s="200"/>
      <c r="AM1216" s="203"/>
      <c r="AT1216" s="144"/>
    </row>
    <row r="1217" spans="9:46" s="142" customFormat="1" x14ac:dyDescent="0.15">
      <c r="I1217" s="223"/>
      <c r="P1217" s="224"/>
      <c r="Q1217" s="224"/>
      <c r="R1217" s="224"/>
      <c r="T1217" s="223"/>
      <c r="U1217" s="225"/>
      <c r="V1217" s="223"/>
      <c r="W1217" s="225"/>
      <c r="AE1217" s="200"/>
      <c r="AM1217" s="203"/>
      <c r="AT1217" s="144"/>
    </row>
    <row r="1218" spans="9:46" s="142" customFormat="1" x14ac:dyDescent="0.15">
      <c r="I1218" s="223"/>
      <c r="P1218" s="224"/>
      <c r="Q1218" s="224"/>
      <c r="R1218" s="224"/>
      <c r="T1218" s="223"/>
      <c r="U1218" s="225"/>
      <c r="V1218" s="223"/>
      <c r="W1218" s="225"/>
      <c r="AE1218" s="200"/>
      <c r="AM1218" s="203"/>
      <c r="AT1218" s="144"/>
    </row>
    <row r="1219" spans="9:46" s="142" customFormat="1" x14ac:dyDescent="0.15">
      <c r="I1219" s="223"/>
      <c r="P1219" s="224"/>
      <c r="Q1219" s="224"/>
      <c r="R1219" s="224"/>
      <c r="T1219" s="223"/>
      <c r="U1219" s="225"/>
      <c r="V1219" s="223"/>
      <c r="W1219" s="225"/>
      <c r="AE1219" s="200"/>
      <c r="AM1219" s="203"/>
      <c r="AT1219" s="144"/>
    </row>
    <row r="1220" spans="9:46" s="142" customFormat="1" x14ac:dyDescent="0.15">
      <c r="I1220" s="223"/>
      <c r="P1220" s="224"/>
      <c r="Q1220" s="224"/>
      <c r="R1220" s="224"/>
      <c r="T1220" s="223"/>
      <c r="U1220" s="225"/>
      <c r="V1220" s="223"/>
      <c r="W1220" s="225"/>
      <c r="AE1220" s="200"/>
      <c r="AM1220" s="203"/>
      <c r="AT1220" s="144"/>
    </row>
    <row r="1221" spans="9:46" s="142" customFormat="1" x14ac:dyDescent="0.15">
      <c r="I1221" s="223"/>
      <c r="P1221" s="224"/>
      <c r="Q1221" s="224"/>
      <c r="R1221" s="224"/>
      <c r="T1221" s="223"/>
      <c r="U1221" s="225"/>
      <c r="V1221" s="223"/>
      <c r="W1221" s="225"/>
      <c r="AE1221" s="200"/>
      <c r="AM1221" s="203"/>
      <c r="AT1221" s="144"/>
    </row>
    <row r="1222" spans="9:46" s="142" customFormat="1" x14ac:dyDescent="0.15">
      <c r="I1222" s="223"/>
      <c r="P1222" s="224"/>
      <c r="Q1222" s="224"/>
      <c r="R1222" s="224"/>
      <c r="T1222" s="223"/>
      <c r="U1222" s="225"/>
      <c r="V1222" s="223"/>
      <c r="W1222" s="225"/>
      <c r="AE1222" s="200"/>
      <c r="AM1222" s="203"/>
      <c r="AT1222" s="144"/>
    </row>
    <row r="1223" spans="9:46" s="142" customFormat="1" x14ac:dyDescent="0.15">
      <c r="I1223" s="223"/>
      <c r="P1223" s="224"/>
      <c r="Q1223" s="224"/>
      <c r="R1223" s="224"/>
      <c r="T1223" s="223"/>
      <c r="U1223" s="225"/>
      <c r="V1223" s="223"/>
      <c r="W1223" s="225"/>
      <c r="AE1223" s="200"/>
      <c r="AM1223" s="203"/>
      <c r="AT1223" s="144"/>
    </row>
    <row r="1224" spans="9:46" s="142" customFormat="1" x14ac:dyDescent="0.15">
      <c r="I1224" s="223"/>
      <c r="P1224" s="224"/>
      <c r="Q1224" s="224"/>
      <c r="R1224" s="224"/>
      <c r="T1224" s="223"/>
      <c r="U1224" s="225"/>
      <c r="V1224" s="223"/>
      <c r="W1224" s="225"/>
      <c r="AE1224" s="200"/>
      <c r="AM1224" s="203"/>
      <c r="AT1224" s="144"/>
    </row>
    <row r="1225" spans="9:46" s="142" customFormat="1" x14ac:dyDescent="0.15">
      <c r="I1225" s="223"/>
      <c r="P1225" s="224"/>
      <c r="Q1225" s="224"/>
      <c r="R1225" s="224"/>
      <c r="T1225" s="223"/>
      <c r="U1225" s="225"/>
      <c r="V1225" s="223"/>
      <c r="W1225" s="225"/>
      <c r="AE1225" s="200"/>
      <c r="AM1225" s="203"/>
      <c r="AT1225" s="144"/>
    </row>
    <row r="1226" spans="9:46" s="142" customFormat="1" x14ac:dyDescent="0.15">
      <c r="I1226" s="223"/>
      <c r="P1226" s="224"/>
      <c r="Q1226" s="224"/>
      <c r="R1226" s="224"/>
      <c r="T1226" s="223"/>
      <c r="U1226" s="225"/>
      <c r="V1226" s="223"/>
      <c r="W1226" s="225"/>
      <c r="AE1226" s="200"/>
      <c r="AM1226" s="203"/>
      <c r="AT1226" s="144"/>
    </row>
    <row r="1227" spans="9:46" s="142" customFormat="1" x14ac:dyDescent="0.15">
      <c r="I1227" s="223"/>
      <c r="P1227" s="224"/>
      <c r="Q1227" s="224"/>
      <c r="R1227" s="224"/>
      <c r="T1227" s="223"/>
      <c r="U1227" s="225"/>
      <c r="V1227" s="223"/>
      <c r="W1227" s="225"/>
      <c r="AE1227" s="200"/>
      <c r="AM1227" s="203"/>
      <c r="AT1227" s="144"/>
    </row>
    <row r="1228" spans="9:46" s="142" customFormat="1" x14ac:dyDescent="0.15">
      <c r="I1228" s="223"/>
      <c r="P1228" s="224"/>
      <c r="Q1228" s="224"/>
      <c r="R1228" s="224"/>
      <c r="T1228" s="223"/>
      <c r="U1228" s="225"/>
      <c r="V1228" s="223"/>
      <c r="W1228" s="225"/>
      <c r="AE1228" s="200"/>
      <c r="AM1228" s="203"/>
      <c r="AT1228" s="144"/>
    </row>
    <row r="1229" spans="9:46" s="142" customFormat="1" x14ac:dyDescent="0.15">
      <c r="I1229" s="223"/>
      <c r="P1229" s="224"/>
      <c r="Q1229" s="224"/>
      <c r="R1229" s="224"/>
      <c r="T1229" s="223"/>
      <c r="U1229" s="225"/>
      <c r="V1229" s="223"/>
      <c r="W1229" s="225"/>
      <c r="AE1229" s="200"/>
      <c r="AM1229" s="203"/>
      <c r="AT1229" s="144"/>
    </row>
    <row r="1230" spans="9:46" s="142" customFormat="1" x14ac:dyDescent="0.15">
      <c r="I1230" s="223"/>
      <c r="P1230" s="224"/>
      <c r="Q1230" s="224"/>
      <c r="R1230" s="224"/>
      <c r="T1230" s="223"/>
      <c r="U1230" s="225"/>
      <c r="V1230" s="223"/>
      <c r="W1230" s="225"/>
      <c r="AE1230" s="200"/>
      <c r="AM1230" s="203"/>
      <c r="AT1230" s="144"/>
    </row>
    <row r="1231" spans="9:46" s="142" customFormat="1" x14ac:dyDescent="0.15">
      <c r="I1231" s="223"/>
      <c r="P1231" s="224"/>
      <c r="Q1231" s="224"/>
      <c r="R1231" s="224"/>
      <c r="T1231" s="223"/>
      <c r="U1231" s="225"/>
      <c r="V1231" s="223"/>
      <c r="W1231" s="225"/>
      <c r="AE1231" s="200"/>
      <c r="AM1231" s="203"/>
      <c r="AT1231" s="144"/>
    </row>
    <row r="1232" spans="9:46" s="142" customFormat="1" x14ac:dyDescent="0.15">
      <c r="I1232" s="223"/>
      <c r="P1232" s="224"/>
      <c r="Q1232" s="224"/>
      <c r="R1232" s="224"/>
      <c r="T1232" s="223"/>
      <c r="U1232" s="225"/>
      <c r="V1232" s="223"/>
      <c r="W1232" s="225"/>
      <c r="AE1232" s="200"/>
      <c r="AM1232" s="203"/>
      <c r="AT1232" s="144"/>
    </row>
    <row r="1233" spans="9:46" s="142" customFormat="1" x14ac:dyDescent="0.15">
      <c r="I1233" s="223"/>
      <c r="P1233" s="224"/>
      <c r="Q1233" s="224"/>
      <c r="R1233" s="224"/>
      <c r="T1233" s="223"/>
      <c r="U1233" s="225"/>
      <c r="V1233" s="223"/>
      <c r="W1233" s="225"/>
      <c r="AE1233" s="200"/>
      <c r="AM1233" s="203"/>
      <c r="AT1233" s="144"/>
    </row>
    <row r="1234" spans="9:46" s="142" customFormat="1" x14ac:dyDescent="0.15">
      <c r="I1234" s="223"/>
      <c r="P1234" s="224"/>
      <c r="Q1234" s="224"/>
      <c r="R1234" s="224"/>
      <c r="T1234" s="223"/>
      <c r="U1234" s="225"/>
      <c r="V1234" s="223"/>
      <c r="W1234" s="225"/>
      <c r="AE1234" s="200"/>
      <c r="AM1234" s="203"/>
      <c r="AT1234" s="144"/>
    </row>
    <row r="1235" spans="9:46" s="142" customFormat="1" x14ac:dyDescent="0.15">
      <c r="I1235" s="223"/>
      <c r="P1235" s="224"/>
      <c r="Q1235" s="224"/>
      <c r="R1235" s="224"/>
      <c r="T1235" s="223"/>
      <c r="U1235" s="225"/>
      <c r="V1235" s="223"/>
      <c r="W1235" s="225"/>
      <c r="AE1235" s="200"/>
      <c r="AM1235" s="203"/>
      <c r="AT1235" s="144"/>
    </row>
    <row r="1236" spans="9:46" s="142" customFormat="1" x14ac:dyDescent="0.15">
      <c r="I1236" s="223"/>
      <c r="P1236" s="224"/>
      <c r="Q1236" s="224"/>
      <c r="R1236" s="224"/>
      <c r="T1236" s="223"/>
      <c r="U1236" s="225"/>
      <c r="V1236" s="223"/>
      <c r="W1236" s="225"/>
      <c r="AE1236" s="200"/>
      <c r="AM1236" s="203"/>
      <c r="AT1236" s="144"/>
    </row>
    <row r="1237" spans="9:46" s="142" customFormat="1" x14ac:dyDescent="0.15">
      <c r="I1237" s="223"/>
      <c r="P1237" s="224"/>
      <c r="Q1237" s="224"/>
      <c r="R1237" s="224"/>
      <c r="T1237" s="223"/>
      <c r="U1237" s="225"/>
      <c r="V1237" s="223"/>
      <c r="W1237" s="225"/>
      <c r="AE1237" s="200"/>
      <c r="AM1237" s="203"/>
      <c r="AT1237" s="144"/>
    </row>
    <row r="1238" spans="9:46" s="142" customFormat="1" x14ac:dyDescent="0.15">
      <c r="I1238" s="223"/>
      <c r="P1238" s="224"/>
      <c r="Q1238" s="224"/>
      <c r="R1238" s="224"/>
      <c r="T1238" s="223"/>
      <c r="U1238" s="225"/>
      <c r="V1238" s="223"/>
      <c r="W1238" s="225"/>
      <c r="AE1238" s="200"/>
      <c r="AM1238" s="203"/>
      <c r="AT1238" s="144"/>
    </row>
    <row r="1239" spans="9:46" s="142" customFormat="1" x14ac:dyDescent="0.15">
      <c r="I1239" s="223"/>
      <c r="P1239" s="224"/>
      <c r="Q1239" s="224"/>
      <c r="R1239" s="224"/>
      <c r="T1239" s="223"/>
      <c r="U1239" s="225"/>
      <c r="V1239" s="223"/>
      <c r="W1239" s="225"/>
      <c r="AE1239" s="200"/>
      <c r="AM1239" s="203"/>
      <c r="AT1239" s="144"/>
    </row>
    <row r="1240" spans="9:46" s="142" customFormat="1" x14ac:dyDescent="0.15">
      <c r="I1240" s="223"/>
      <c r="P1240" s="224"/>
      <c r="Q1240" s="224"/>
      <c r="R1240" s="224"/>
      <c r="T1240" s="223"/>
      <c r="U1240" s="225"/>
      <c r="V1240" s="223"/>
      <c r="W1240" s="225"/>
      <c r="AE1240" s="200"/>
      <c r="AM1240" s="203"/>
      <c r="AT1240" s="144"/>
    </row>
    <row r="1241" spans="9:46" s="142" customFormat="1" x14ac:dyDescent="0.15">
      <c r="I1241" s="223"/>
      <c r="P1241" s="224"/>
      <c r="Q1241" s="224"/>
      <c r="R1241" s="224"/>
      <c r="T1241" s="223"/>
      <c r="U1241" s="225"/>
      <c r="V1241" s="223"/>
      <c r="W1241" s="225"/>
      <c r="AE1241" s="200"/>
      <c r="AM1241" s="203"/>
      <c r="AT1241" s="144"/>
    </row>
    <row r="1242" spans="9:46" s="142" customFormat="1" x14ac:dyDescent="0.15">
      <c r="I1242" s="223"/>
      <c r="P1242" s="224"/>
      <c r="Q1242" s="224"/>
      <c r="R1242" s="224"/>
      <c r="T1242" s="223"/>
      <c r="U1242" s="225"/>
      <c r="V1242" s="223"/>
      <c r="W1242" s="225"/>
      <c r="AE1242" s="200"/>
      <c r="AM1242" s="203"/>
      <c r="AT1242" s="144"/>
    </row>
    <row r="1243" spans="9:46" s="142" customFormat="1" x14ac:dyDescent="0.15">
      <c r="I1243" s="223"/>
      <c r="P1243" s="224"/>
      <c r="Q1243" s="224"/>
      <c r="R1243" s="224"/>
      <c r="T1243" s="223"/>
      <c r="U1243" s="225"/>
      <c r="V1243" s="223"/>
      <c r="W1243" s="225"/>
      <c r="AE1243" s="200"/>
      <c r="AM1243" s="203"/>
      <c r="AT1243" s="144"/>
    </row>
    <row r="1244" spans="9:46" s="142" customFormat="1" x14ac:dyDescent="0.15">
      <c r="I1244" s="223"/>
      <c r="P1244" s="224"/>
      <c r="Q1244" s="224"/>
      <c r="R1244" s="224"/>
      <c r="T1244" s="223"/>
      <c r="U1244" s="225"/>
      <c r="V1244" s="223"/>
      <c r="W1244" s="225"/>
      <c r="AE1244" s="200"/>
      <c r="AM1244" s="203"/>
      <c r="AT1244" s="144"/>
    </row>
    <row r="1245" spans="9:46" s="142" customFormat="1" x14ac:dyDescent="0.15">
      <c r="I1245" s="223"/>
      <c r="P1245" s="224"/>
      <c r="Q1245" s="224"/>
      <c r="R1245" s="224"/>
      <c r="T1245" s="223"/>
      <c r="U1245" s="225"/>
      <c r="V1245" s="223"/>
      <c r="W1245" s="225"/>
      <c r="AE1245" s="200"/>
      <c r="AM1245" s="203"/>
      <c r="AT1245" s="144"/>
    </row>
    <row r="1246" spans="9:46" s="142" customFormat="1" x14ac:dyDescent="0.15">
      <c r="I1246" s="223"/>
      <c r="P1246" s="224"/>
      <c r="Q1246" s="224"/>
      <c r="R1246" s="224"/>
      <c r="T1246" s="223"/>
      <c r="U1246" s="225"/>
      <c r="V1246" s="223"/>
      <c r="W1246" s="225"/>
      <c r="AE1246" s="200"/>
      <c r="AM1246" s="203"/>
      <c r="AT1246" s="144"/>
    </row>
    <row r="1247" spans="9:46" s="142" customFormat="1" x14ac:dyDescent="0.15">
      <c r="I1247" s="223"/>
      <c r="P1247" s="224"/>
      <c r="Q1247" s="224"/>
      <c r="R1247" s="224"/>
      <c r="T1247" s="223"/>
      <c r="U1247" s="225"/>
      <c r="V1247" s="223"/>
      <c r="W1247" s="225"/>
      <c r="AE1247" s="200"/>
      <c r="AM1247" s="203"/>
      <c r="AT1247" s="144"/>
    </row>
    <row r="1248" spans="9:46" s="142" customFormat="1" x14ac:dyDescent="0.15">
      <c r="I1248" s="223"/>
      <c r="P1248" s="224"/>
      <c r="Q1248" s="224"/>
      <c r="R1248" s="224"/>
      <c r="T1248" s="223"/>
      <c r="U1248" s="225"/>
      <c r="V1248" s="223"/>
      <c r="W1248" s="225"/>
      <c r="AE1248" s="200"/>
      <c r="AM1248" s="203"/>
      <c r="AT1248" s="144"/>
    </row>
    <row r="1249" spans="9:46" s="142" customFormat="1" x14ac:dyDescent="0.15">
      <c r="I1249" s="223"/>
      <c r="P1249" s="224"/>
      <c r="Q1249" s="224"/>
      <c r="R1249" s="224"/>
      <c r="T1249" s="223"/>
      <c r="U1249" s="225"/>
      <c r="V1249" s="223"/>
      <c r="W1249" s="225"/>
      <c r="AE1249" s="200"/>
      <c r="AM1249" s="203"/>
      <c r="AT1249" s="144"/>
    </row>
    <row r="1250" spans="9:46" s="142" customFormat="1" x14ac:dyDescent="0.15">
      <c r="I1250" s="223"/>
      <c r="P1250" s="224"/>
      <c r="Q1250" s="224"/>
      <c r="R1250" s="224"/>
      <c r="T1250" s="223"/>
      <c r="U1250" s="225"/>
      <c r="V1250" s="223"/>
      <c r="W1250" s="225"/>
      <c r="AE1250" s="200"/>
      <c r="AM1250" s="203"/>
      <c r="AT1250" s="144"/>
    </row>
    <row r="1251" spans="9:46" s="142" customFormat="1" x14ac:dyDescent="0.15">
      <c r="I1251" s="223"/>
      <c r="P1251" s="224"/>
      <c r="Q1251" s="224"/>
      <c r="R1251" s="224"/>
      <c r="T1251" s="223"/>
      <c r="U1251" s="225"/>
      <c r="V1251" s="223"/>
      <c r="W1251" s="225"/>
      <c r="AE1251" s="200"/>
      <c r="AM1251" s="203"/>
      <c r="AT1251" s="144"/>
    </row>
    <row r="1252" spans="9:46" s="142" customFormat="1" x14ac:dyDescent="0.15">
      <c r="I1252" s="223"/>
      <c r="P1252" s="224"/>
      <c r="Q1252" s="224"/>
      <c r="R1252" s="224"/>
      <c r="T1252" s="223"/>
      <c r="U1252" s="225"/>
      <c r="V1252" s="223"/>
      <c r="W1252" s="225"/>
      <c r="AE1252" s="200"/>
      <c r="AM1252" s="203"/>
      <c r="AT1252" s="144"/>
    </row>
    <row r="1253" spans="9:46" s="142" customFormat="1" x14ac:dyDescent="0.15">
      <c r="I1253" s="223"/>
      <c r="P1253" s="224"/>
      <c r="Q1253" s="224"/>
      <c r="R1253" s="224"/>
      <c r="T1253" s="223"/>
      <c r="U1253" s="225"/>
      <c r="V1253" s="223"/>
      <c r="W1253" s="225"/>
      <c r="AE1253" s="200"/>
      <c r="AM1253" s="203"/>
      <c r="AT1253" s="144"/>
    </row>
    <row r="1254" spans="9:46" s="142" customFormat="1" x14ac:dyDescent="0.15">
      <c r="I1254" s="223"/>
      <c r="P1254" s="224"/>
      <c r="Q1254" s="224"/>
      <c r="R1254" s="224"/>
      <c r="T1254" s="223"/>
      <c r="U1254" s="225"/>
      <c r="V1254" s="223"/>
      <c r="W1254" s="225"/>
      <c r="AE1254" s="200"/>
      <c r="AM1254" s="203"/>
      <c r="AT1254" s="144"/>
    </row>
    <row r="1255" spans="9:46" s="142" customFormat="1" x14ac:dyDescent="0.15">
      <c r="I1255" s="223"/>
      <c r="P1255" s="224"/>
      <c r="Q1255" s="224"/>
      <c r="R1255" s="224"/>
      <c r="T1255" s="223"/>
      <c r="U1255" s="225"/>
      <c r="V1255" s="223"/>
      <c r="W1255" s="225"/>
      <c r="AE1255" s="200"/>
      <c r="AM1255" s="203"/>
      <c r="AT1255" s="144"/>
    </row>
    <row r="1256" spans="9:46" s="142" customFormat="1" x14ac:dyDescent="0.15">
      <c r="I1256" s="223"/>
      <c r="P1256" s="224"/>
      <c r="Q1256" s="224"/>
      <c r="R1256" s="224"/>
      <c r="T1256" s="223"/>
      <c r="U1256" s="225"/>
      <c r="V1256" s="223"/>
      <c r="W1256" s="225"/>
      <c r="AE1256" s="200"/>
      <c r="AM1256" s="203"/>
      <c r="AT1256" s="144"/>
    </row>
    <row r="1257" spans="9:46" s="142" customFormat="1" x14ac:dyDescent="0.15">
      <c r="I1257" s="223"/>
      <c r="P1257" s="224"/>
      <c r="Q1257" s="224"/>
      <c r="R1257" s="224"/>
      <c r="T1257" s="223"/>
      <c r="U1257" s="225"/>
      <c r="V1257" s="223"/>
      <c r="W1257" s="225"/>
      <c r="AE1257" s="200"/>
      <c r="AM1257" s="203"/>
      <c r="AT1257" s="144"/>
    </row>
    <row r="1258" spans="9:46" s="142" customFormat="1" x14ac:dyDescent="0.15">
      <c r="I1258" s="223"/>
      <c r="P1258" s="224"/>
      <c r="Q1258" s="224"/>
      <c r="R1258" s="224"/>
      <c r="T1258" s="223"/>
      <c r="U1258" s="225"/>
      <c r="V1258" s="223"/>
      <c r="W1258" s="225"/>
      <c r="AE1258" s="200"/>
      <c r="AM1258" s="203"/>
      <c r="AT1258" s="144"/>
    </row>
    <row r="1259" spans="9:46" s="142" customFormat="1" x14ac:dyDescent="0.15">
      <c r="I1259" s="223"/>
      <c r="P1259" s="224"/>
      <c r="Q1259" s="224"/>
      <c r="R1259" s="224"/>
      <c r="T1259" s="223"/>
      <c r="U1259" s="225"/>
      <c r="V1259" s="223"/>
      <c r="W1259" s="225"/>
      <c r="AE1259" s="200"/>
      <c r="AM1259" s="203"/>
      <c r="AT1259" s="144"/>
    </row>
    <row r="1260" spans="9:46" s="142" customFormat="1" x14ac:dyDescent="0.15">
      <c r="I1260" s="223"/>
      <c r="P1260" s="224"/>
      <c r="Q1260" s="224"/>
      <c r="R1260" s="224"/>
      <c r="T1260" s="223"/>
      <c r="U1260" s="225"/>
      <c r="V1260" s="223"/>
      <c r="W1260" s="225"/>
      <c r="AE1260" s="200"/>
      <c r="AM1260" s="203"/>
      <c r="AT1260" s="144"/>
    </row>
    <row r="1261" spans="9:46" s="142" customFormat="1" x14ac:dyDescent="0.15">
      <c r="I1261" s="223"/>
      <c r="P1261" s="224"/>
      <c r="Q1261" s="224"/>
      <c r="R1261" s="224"/>
      <c r="T1261" s="223"/>
      <c r="U1261" s="225"/>
      <c r="V1261" s="223"/>
      <c r="W1261" s="225"/>
      <c r="AE1261" s="200"/>
      <c r="AM1261" s="203"/>
      <c r="AT1261" s="144"/>
    </row>
    <row r="1262" spans="9:46" s="142" customFormat="1" x14ac:dyDescent="0.15">
      <c r="I1262" s="223"/>
      <c r="P1262" s="224"/>
      <c r="Q1262" s="224"/>
      <c r="R1262" s="224"/>
      <c r="T1262" s="223"/>
      <c r="U1262" s="225"/>
      <c r="V1262" s="223"/>
      <c r="W1262" s="225"/>
      <c r="AE1262" s="200"/>
      <c r="AM1262" s="203"/>
      <c r="AT1262" s="144"/>
    </row>
    <row r="1263" spans="9:46" s="142" customFormat="1" x14ac:dyDescent="0.15">
      <c r="I1263" s="223"/>
      <c r="P1263" s="224"/>
      <c r="Q1263" s="224"/>
      <c r="R1263" s="224"/>
      <c r="T1263" s="223"/>
      <c r="U1263" s="225"/>
      <c r="V1263" s="223"/>
      <c r="W1263" s="225"/>
      <c r="AE1263" s="200"/>
      <c r="AM1263" s="203"/>
      <c r="AT1263" s="144"/>
    </row>
    <row r="1264" spans="9:46" s="142" customFormat="1" x14ac:dyDescent="0.15">
      <c r="I1264" s="223"/>
      <c r="P1264" s="224"/>
      <c r="Q1264" s="224"/>
      <c r="R1264" s="224"/>
      <c r="T1264" s="223"/>
      <c r="U1264" s="225"/>
      <c r="V1264" s="223"/>
      <c r="W1264" s="225"/>
      <c r="AE1264" s="200"/>
      <c r="AM1264" s="203"/>
      <c r="AT1264" s="144"/>
    </row>
    <row r="1265" spans="9:46" s="142" customFormat="1" x14ac:dyDescent="0.15">
      <c r="I1265" s="223"/>
      <c r="P1265" s="224"/>
      <c r="Q1265" s="224"/>
      <c r="R1265" s="224"/>
      <c r="T1265" s="223"/>
      <c r="U1265" s="225"/>
      <c r="V1265" s="223"/>
      <c r="W1265" s="225"/>
      <c r="AE1265" s="200"/>
      <c r="AM1265" s="203"/>
      <c r="AT1265" s="144"/>
    </row>
    <row r="1266" spans="9:46" s="142" customFormat="1" x14ac:dyDescent="0.15">
      <c r="I1266" s="223"/>
      <c r="P1266" s="224"/>
      <c r="Q1266" s="224"/>
      <c r="R1266" s="224"/>
      <c r="T1266" s="223"/>
      <c r="U1266" s="225"/>
      <c r="V1266" s="223"/>
      <c r="W1266" s="225"/>
      <c r="AE1266" s="200"/>
      <c r="AM1266" s="203"/>
      <c r="AT1266" s="144"/>
    </row>
    <row r="1267" spans="9:46" s="142" customFormat="1" x14ac:dyDescent="0.15">
      <c r="I1267" s="223"/>
      <c r="P1267" s="224"/>
      <c r="Q1267" s="224"/>
      <c r="R1267" s="224"/>
      <c r="T1267" s="223"/>
      <c r="U1267" s="225"/>
      <c r="V1267" s="223"/>
      <c r="W1267" s="225"/>
      <c r="AE1267" s="200"/>
      <c r="AM1267" s="203"/>
      <c r="AT1267" s="144"/>
    </row>
    <row r="1268" spans="9:46" s="142" customFormat="1" x14ac:dyDescent="0.15">
      <c r="I1268" s="223"/>
      <c r="P1268" s="224"/>
      <c r="Q1268" s="224"/>
      <c r="R1268" s="224"/>
      <c r="T1268" s="223"/>
      <c r="U1268" s="225"/>
      <c r="V1268" s="223"/>
      <c r="W1268" s="225"/>
      <c r="AE1268" s="200"/>
      <c r="AM1268" s="203"/>
      <c r="AT1268" s="144"/>
    </row>
    <row r="1269" spans="9:46" s="142" customFormat="1" x14ac:dyDescent="0.15">
      <c r="I1269" s="223"/>
      <c r="P1269" s="224"/>
      <c r="Q1269" s="224"/>
      <c r="R1269" s="224"/>
      <c r="T1269" s="223"/>
      <c r="U1269" s="225"/>
      <c r="V1269" s="223"/>
      <c r="W1269" s="225"/>
      <c r="AE1269" s="200"/>
      <c r="AM1269" s="203"/>
      <c r="AT1269" s="144"/>
    </row>
    <row r="1270" spans="9:46" s="142" customFormat="1" x14ac:dyDescent="0.15">
      <c r="I1270" s="223"/>
      <c r="P1270" s="224"/>
      <c r="Q1270" s="224"/>
      <c r="R1270" s="224"/>
      <c r="T1270" s="223"/>
      <c r="U1270" s="225"/>
      <c r="V1270" s="223"/>
      <c r="W1270" s="225"/>
      <c r="AE1270" s="200"/>
      <c r="AM1270" s="203"/>
      <c r="AT1270" s="144"/>
    </row>
    <row r="1271" spans="9:46" s="142" customFormat="1" x14ac:dyDescent="0.15">
      <c r="I1271" s="223"/>
      <c r="P1271" s="224"/>
      <c r="Q1271" s="224"/>
      <c r="R1271" s="224"/>
      <c r="T1271" s="223"/>
      <c r="U1271" s="225"/>
      <c r="V1271" s="223"/>
      <c r="W1271" s="225"/>
      <c r="AE1271" s="200"/>
      <c r="AM1271" s="203"/>
      <c r="AT1271" s="144"/>
    </row>
    <row r="1272" spans="9:46" s="142" customFormat="1" x14ac:dyDescent="0.15">
      <c r="I1272" s="223"/>
      <c r="P1272" s="224"/>
      <c r="Q1272" s="224"/>
      <c r="R1272" s="224"/>
      <c r="T1272" s="223"/>
      <c r="U1272" s="225"/>
      <c r="V1272" s="223"/>
      <c r="W1272" s="225"/>
      <c r="AE1272" s="200"/>
      <c r="AM1272" s="203"/>
      <c r="AT1272" s="144"/>
    </row>
    <row r="1273" spans="9:46" s="142" customFormat="1" x14ac:dyDescent="0.15">
      <c r="I1273" s="223"/>
      <c r="P1273" s="224"/>
      <c r="Q1273" s="224"/>
      <c r="R1273" s="224"/>
      <c r="T1273" s="223"/>
      <c r="U1273" s="225"/>
      <c r="V1273" s="223"/>
      <c r="W1273" s="225"/>
      <c r="AE1273" s="200"/>
      <c r="AM1273" s="203"/>
      <c r="AT1273" s="144"/>
    </row>
    <row r="1274" spans="9:46" s="142" customFormat="1" x14ac:dyDescent="0.15">
      <c r="I1274" s="223"/>
      <c r="P1274" s="224"/>
      <c r="Q1274" s="224"/>
      <c r="R1274" s="224"/>
      <c r="T1274" s="223"/>
      <c r="U1274" s="225"/>
      <c r="V1274" s="223"/>
      <c r="W1274" s="225"/>
      <c r="AE1274" s="200"/>
      <c r="AM1274" s="203"/>
      <c r="AT1274" s="144"/>
    </row>
    <row r="1275" spans="9:46" s="142" customFormat="1" x14ac:dyDescent="0.15">
      <c r="I1275" s="223"/>
      <c r="P1275" s="224"/>
      <c r="Q1275" s="224"/>
      <c r="R1275" s="224"/>
      <c r="T1275" s="223"/>
      <c r="U1275" s="225"/>
      <c r="V1275" s="223"/>
      <c r="W1275" s="225"/>
      <c r="AE1275" s="200"/>
      <c r="AM1275" s="203"/>
      <c r="AT1275" s="144"/>
    </row>
    <row r="1276" spans="9:46" s="142" customFormat="1" x14ac:dyDescent="0.15">
      <c r="I1276" s="223"/>
      <c r="P1276" s="224"/>
      <c r="Q1276" s="224"/>
      <c r="R1276" s="224"/>
      <c r="T1276" s="223"/>
      <c r="U1276" s="225"/>
      <c r="V1276" s="223"/>
      <c r="W1276" s="225"/>
      <c r="AE1276" s="200"/>
      <c r="AM1276" s="203"/>
      <c r="AT1276" s="144"/>
    </row>
    <row r="1277" spans="9:46" s="142" customFormat="1" x14ac:dyDescent="0.15">
      <c r="I1277" s="223"/>
      <c r="P1277" s="224"/>
      <c r="Q1277" s="224"/>
      <c r="R1277" s="224"/>
      <c r="T1277" s="223"/>
      <c r="U1277" s="225"/>
      <c r="V1277" s="223"/>
      <c r="W1277" s="225"/>
      <c r="AE1277" s="200"/>
      <c r="AM1277" s="203"/>
      <c r="AT1277" s="144"/>
    </row>
    <row r="1278" spans="9:46" s="142" customFormat="1" x14ac:dyDescent="0.15">
      <c r="I1278" s="223"/>
      <c r="P1278" s="224"/>
      <c r="Q1278" s="224"/>
      <c r="R1278" s="224"/>
      <c r="T1278" s="223"/>
      <c r="U1278" s="225"/>
      <c r="V1278" s="223"/>
      <c r="W1278" s="225"/>
      <c r="AE1278" s="200"/>
      <c r="AM1278" s="203"/>
      <c r="AT1278" s="144"/>
    </row>
    <row r="1279" spans="9:46" s="142" customFormat="1" x14ac:dyDescent="0.15">
      <c r="I1279" s="223"/>
      <c r="P1279" s="224"/>
      <c r="Q1279" s="224"/>
      <c r="R1279" s="224"/>
      <c r="T1279" s="223"/>
      <c r="U1279" s="225"/>
      <c r="V1279" s="223"/>
      <c r="W1279" s="225"/>
      <c r="AE1279" s="200"/>
      <c r="AM1279" s="203"/>
      <c r="AT1279" s="144"/>
    </row>
    <row r="1280" spans="9:46" s="142" customFormat="1" x14ac:dyDescent="0.15">
      <c r="I1280" s="223"/>
      <c r="P1280" s="224"/>
      <c r="Q1280" s="224"/>
      <c r="R1280" s="224"/>
      <c r="T1280" s="223"/>
      <c r="U1280" s="225"/>
      <c r="V1280" s="223"/>
      <c r="W1280" s="225"/>
      <c r="AE1280" s="200"/>
      <c r="AM1280" s="203"/>
      <c r="AT1280" s="144"/>
    </row>
    <row r="1281" spans="9:46" s="142" customFormat="1" x14ac:dyDescent="0.15">
      <c r="I1281" s="223"/>
      <c r="P1281" s="224"/>
      <c r="Q1281" s="224"/>
      <c r="R1281" s="224"/>
      <c r="T1281" s="223"/>
      <c r="U1281" s="225"/>
      <c r="V1281" s="223"/>
      <c r="W1281" s="225"/>
      <c r="AE1281" s="200"/>
      <c r="AM1281" s="203"/>
      <c r="AT1281" s="144"/>
    </row>
    <row r="1282" spans="9:46" s="142" customFormat="1" x14ac:dyDescent="0.15">
      <c r="I1282" s="223"/>
      <c r="P1282" s="224"/>
      <c r="Q1282" s="224"/>
      <c r="R1282" s="224"/>
      <c r="T1282" s="223"/>
      <c r="U1282" s="225"/>
      <c r="V1282" s="223"/>
      <c r="W1282" s="225"/>
      <c r="AE1282" s="200"/>
      <c r="AM1282" s="203"/>
      <c r="AT1282" s="144"/>
    </row>
    <row r="1283" spans="9:46" s="142" customFormat="1" x14ac:dyDescent="0.15">
      <c r="I1283" s="223"/>
      <c r="P1283" s="224"/>
      <c r="Q1283" s="224"/>
      <c r="R1283" s="224"/>
      <c r="T1283" s="223"/>
      <c r="U1283" s="225"/>
      <c r="V1283" s="223"/>
      <c r="W1283" s="225"/>
      <c r="AE1283" s="200"/>
      <c r="AM1283" s="203"/>
      <c r="AT1283" s="144"/>
    </row>
    <row r="1284" spans="9:46" s="142" customFormat="1" x14ac:dyDescent="0.15">
      <c r="I1284" s="223"/>
      <c r="P1284" s="224"/>
      <c r="Q1284" s="224"/>
      <c r="R1284" s="224"/>
      <c r="T1284" s="223"/>
      <c r="U1284" s="225"/>
      <c r="V1284" s="223"/>
      <c r="W1284" s="225"/>
      <c r="AE1284" s="200"/>
      <c r="AM1284" s="203"/>
      <c r="AT1284" s="144"/>
    </row>
    <row r="1285" spans="9:46" s="142" customFormat="1" x14ac:dyDescent="0.15">
      <c r="I1285" s="223"/>
      <c r="P1285" s="224"/>
      <c r="Q1285" s="224"/>
      <c r="R1285" s="224"/>
      <c r="T1285" s="223"/>
      <c r="U1285" s="225"/>
      <c r="V1285" s="223"/>
      <c r="W1285" s="225"/>
      <c r="AE1285" s="200"/>
      <c r="AM1285" s="203"/>
      <c r="AT1285" s="144"/>
    </row>
    <row r="1286" spans="9:46" s="142" customFormat="1" x14ac:dyDescent="0.15">
      <c r="I1286" s="223"/>
      <c r="P1286" s="224"/>
      <c r="Q1286" s="224"/>
      <c r="R1286" s="224"/>
      <c r="T1286" s="223"/>
      <c r="U1286" s="225"/>
      <c r="V1286" s="223"/>
      <c r="W1286" s="225"/>
      <c r="AE1286" s="200"/>
      <c r="AM1286" s="203"/>
      <c r="AT1286" s="144"/>
    </row>
    <row r="1287" spans="9:46" s="142" customFormat="1" x14ac:dyDescent="0.15">
      <c r="I1287" s="223"/>
      <c r="P1287" s="224"/>
      <c r="Q1287" s="224"/>
      <c r="R1287" s="224"/>
      <c r="T1287" s="223"/>
      <c r="U1287" s="225"/>
      <c r="V1287" s="223"/>
      <c r="W1287" s="225"/>
      <c r="AE1287" s="200"/>
      <c r="AM1287" s="203"/>
      <c r="AT1287" s="144"/>
    </row>
    <row r="1288" spans="9:46" s="142" customFormat="1" x14ac:dyDescent="0.15">
      <c r="I1288" s="223"/>
      <c r="P1288" s="224"/>
      <c r="Q1288" s="224"/>
      <c r="R1288" s="224"/>
      <c r="T1288" s="223"/>
      <c r="U1288" s="225"/>
      <c r="V1288" s="223"/>
      <c r="W1288" s="225"/>
      <c r="AE1288" s="200"/>
      <c r="AM1288" s="203"/>
      <c r="AT1288" s="144"/>
    </row>
    <row r="1289" spans="9:46" s="142" customFormat="1" x14ac:dyDescent="0.15">
      <c r="I1289" s="223"/>
      <c r="P1289" s="224"/>
      <c r="Q1289" s="224"/>
      <c r="R1289" s="224"/>
      <c r="T1289" s="223"/>
      <c r="U1289" s="225"/>
      <c r="V1289" s="223"/>
      <c r="W1289" s="225"/>
      <c r="AE1289" s="200"/>
      <c r="AM1289" s="203"/>
      <c r="AT1289" s="144"/>
    </row>
    <row r="1290" spans="9:46" s="142" customFormat="1" x14ac:dyDescent="0.15">
      <c r="I1290" s="223"/>
      <c r="P1290" s="224"/>
      <c r="Q1290" s="224"/>
      <c r="R1290" s="224"/>
      <c r="T1290" s="223"/>
      <c r="U1290" s="225"/>
      <c r="V1290" s="223"/>
      <c r="W1290" s="225"/>
      <c r="AE1290" s="200"/>
      <c r="AM1290" s="203"/>
      <c r="AT1290" s="144"/>
    </row>
    <row r="1291" spans="9:46" s="142" customFormat="1" x14ac:dyDescent="0.15">
      <c r="I1291" s="223"/>
      <c r="P1291" s="224"/>
      <c r="Q1291" s="224"/>
      <c r="R1291" s="224"/>
      <c r="T1291" s="223"/>
      <c r="U1291" s="225"/>
      <c r="V1291" s="223"/>
      <c r="W1291" s="225"/>
      <c r="AE1291" s="200"/>
      <c r="AM1291" s="203"/>
      <c r="AT1291" s="144"/>
    </row>
    <row r="1292" spans="9:46" s="142" customFormat="1" x14ac:dyDescent="0.15">
      <c r="I1292" s="223"/>
      <c r="P1292" s="224"/>
      <c r="Q1292" s="224"/>
      <c r="R1292" s="224"/>
      <c r="T1292" s="223"/>
      <c r="U1292" s="225"/>
      <c r="V1292" s="223"/>
      <c r="W1292" s="225"/>
      <c r="AE1292" s="200"/>
      <c r="AM1292" s="203"/>
      <c r="AT1292" s="144"/>
    </row>
    <row r="1293" spans="9:46" s="142" customFormat="1" x14ac:dyDescent="0.15">
      <c r="I1293" s="223"/>
      <c r="P1293" s="224"/>
      <c r="Q1293" s="224"/>
      <c r="R1293" s="224"/>
      <c r="T1293" s="223"/>
      <c r="U1293" s="225"/>
      <c r="V1293" s="223"/>
      <c r="W1293" s="225"/>
      <c r="AE1293" s="200"/>
      <c r="AM1293" s="203"/>
      <c r="AT1293" s="144"/>
    </row>
    <row r="1294" spans="9:46" s="142" customFormat="1" x14ac:dyDescent="0.15">
      <c r="I1294" s="223"/>
      <c r="P1294" s="224"/>
      <c r="Q1294" s="224"/>
      <c r="R1294" s="224"/>
      <c r="T1294" s="223"/>
      <c r="U1294" s="225"/>
      <c r="V1294" s="223"/>
      <c r="W1294" s="225"/>
      <c r="AE1294" s="200"/>
      <c r="AM1294" s="203"/>
      <c r="AT1294" s="144"/>
    </row>
    <row r="1295" spans="9:46" s="142" customFormat="1" x14ac:dyDescent="0.15">
      <c r="I1295" s="223"/>
      <c r="P1295" s="224"/>
      <c r="Q1295" s="224"/>
      <c r="R1295" s="224"/>
      <c r="T1295" s="223"/>
      <c r="U1295" s="225"/>
      <c r="V1295" s="223"/>
      <c r="W1295" s="225"/>
      <c r="AE1295" s="200"/>
      <c r="AM1295" s="203"/>
      <c r="AT1295" s="144"/>
    </row>
    <row r="1296" spans="9:46" s="142" customFormat="1" x14ac:dyDescent="0.15">
      <c r="I1296" s="223"/>
      <c r="P1296" s="224"/>
      <c r="Q1296" s="224"/>
      <c r="R1296" s="224"/>
      <c r="T1296" s="223"/>
      <c r="U1296" s="225"/>
      <c r="V1296" s="223"/>
      <c r="W1296" s="225"/>
      <c r="AE1296" s="200"/>
      <c r="AM1296" s="203"/>
      <c r="AT1296" s="144"/>
    </row>
    <row r="1297" spans="9:46" s="142" customFormat="1" x14ac:dyDescent="0.15">
      <c r="I1297" s="223"/>
      <c r="P1297" s="224"/>
      <c r="Q1297" s="224"/>
      <c r="R1297" s="224"/>
      <c r="T1297" s="223"/>
      <c r="U1297" s="225"/>
      <c r="V1297" s="223"/>
      <c r="W1297" s="225"/>
      <c r="AE1297" s="200"/>
      <c r="AM1297" s="203"/>
      <c r="AT1297" s="144"/>
    </row>
    <row r="1298" spans="9:46" s="142" customFormat="1" x14ac:dyDescent="0.15">
      <c r="I1298" s="223"/>
      <c r="P1298" s="224"/>
      <c r="Q1298" s="224"/>
      <c r="R1298" s="224"/>
      <c r="T1298" s="223"/>
      <c r="U1298" s="225"/>
      <c r="V1298" s="223"/>
      <c r="W1298" s="225"/>
      <c r="AE1298" s="200"/>
      <c r="AM1298" s="203"/>
      <c r="AT1298" s="144"/>
    </row>
    <row r="1299" spans="9:46" s="142" customFormat="1" x14ac:dyDescent="0.15">
      <c r="I1299" s="223"/>
      <c r="P1299" s="224"/>
      <c r="Q1299" s="224"/>
      <c r="R1299" s="224"/>
      <c r="T1299" s="223"/>
      <c r="U1299" s="225"/>
      <c r="V1299" s="223"/>
      <c r="W1299" s="225"/>
      <c r="AE1299" s="200"/>
      <c r="AM1299" s="203"/>
      <c r="AT1299" s="144"/>
    </row>
    <row r="1300" spans="9:46" s="142" customFormat="1" x14ac:dyDescent="0.15">
      <c r="I1300" s="223"/>
      <c r="P1300" s="224"/>
      <c r="Q1300" s="224"/>
      <c r="R1300" s="224"/>
      <c r="T1300" s="223"/>
      <c r="U1300" s="225"/>
      <c r="V1300" s="223"/>
      <c r="W1300" s="225"/>
      <c r="AE1300" s="200"/>
      <c r="AM1300" s="203"/>
      <c r="AT1300" s="144"/>
    </row>
    <row r="1301" spans="9:46" s="142" customFormat="1" x14ac:dyDescent="0.15">
      <c r="I1301" s="223"/>
      <c r="P1301" s="224"/>
      <c r="Q1301" s="224"/>
      <c r="R1301" s="224"/>
      <c r="T1301" s="223"/>
      <c r="U1301" s="225"/>
      <c r="V1301" s="223"/>
      <c r="W1301" s="225"/>
      <c r="AE1301" s="200"/>
      <c r="AM1301" s="203"/>
      <c r="AT1301" s="144"/>
    </row>
    <row r="1302" spans="9:46" s="142" customFormat="1" x14ac:dyDescent="0.15">
      <c r="I1302" s="223"/>
      <c r="P1302" s="224"/>
      <c r="Q1302" s="224"/>
      <c r="R1302" s="224"/>
      <c r="T1302" s="223"/>
      <c r="U1302" s="225"/>
      <c r="V1302" s="223"/>
      <c r="W1302" s="225"/>
      <c r="AE1302" s="200"/>
      <c r="AM1302" s="203"/>
      <c r="AT1302" s="144"/>
    </row>
    <row r="1303" spans="9:46" s="142" customFormat="1" x14ac:dyDescent="0.15">
      <c r="I1303" s="223"/>
      <c r="P1303" s="224"/>
      <c r="Q1303" s="224"/>
      <c r="R1303" s="224"/>
      <c r="T1303" s="223"/>
      <c r="U1303" s="225"/>
      <c r="V1303" s="223"/>
      <c r="W1303" s="225"/>
      <c r="AE1303" s="200"/>
      <c r="AM1303" s="203"/>
      <c r="AT1303" s="144"/>
    </row>
    <row r="1304" spans="9:46" s="142" customFormat="1" x14ac:dyDescent="0.15">
      <c r="I1304" s="223"/>
      <c r="P1304" s="224"/>
      <c r="Q1304" s="224"/>
      <c r="R1304" s="224"/>
      <c r="T1304" s="223"/>
      <c r="U1304" s="225"/>
      <c r="V1304" s="223"/>
      <c r="W1304" s="225"/>
      <c r="AE1304" s="200"/>
      <c r="AM1304" s="203"/>
      <c r="AT1304" s="144"/>
    </row>
    <row r="1305" spans="9:46" s="142" customFormat="1" x14ac:dyDescent="0.15">
      <c r="I1305" s="223"/>
      <c r="P1305" s="224"/>
      <c r="Q1305" s="224"/>
      <c r="R1305" s="224"/>
      <c r="T1305" s="223"/>
      <c r="U1305" s="225"/>
      <c r="V1305" s="223"/>
      <c r="W1305" s="225"/>
      <c r="AE1305" s="200"/>
      <c r="AM1305" s="203"/>
      <c r="AT1305" s="144"/>
    </row>
    <row r="1306" spans="9:46" s="142" customFormat="1" x14ac:dyDescent="0.15">
      <c r="I1306" s="223"/>
      <c r="P1306" s="224"/>
      <c r="Q1306" s="224"/>
      <c r="R1306" s="224"/>
      <c r="T1306" s="223"/>
      <c r="U1306" s="225"/>
      <c r="V1306" s="223"/>
      <c r="W1306" s="225"/>
      <c r="AE1306" s="200"/>
      <c r="AM1306" s="203"/>
      <c r="AT1306" s="144"/>
    </row>
    <row r="1307" spans="9:46" s="142" customFormat="1" x14ac:dyDescent="0.15">
      <c r="I1307" s="223"/>
      <c r="P1307" s="224"/>
      <c r="Q1307" s="224"/>
      <c r="R1307" s="224"/>
      <c r="T1307" s="223"/>
      <c r="U1307" s="225"/>
      <c r="V1307" s="223"/>
      <c r="W1307" s="225"/>
      <c r="AE1307" s="200"/>
      <c r="AM1307" s="203"/>
      <c r="AT1307" s="144"/>
    </row>
    <row r="1308" spans="9:46" s="142" customFormat="1" x14ac:dyDescent="0.15">
      <c r="I1308" s="223"/>
      <c r="P1308" s="224"/>
      <c r="Q1308" s="224"/>
      <c r="R1308" s="224"/>
      <c r="T1308" s="223"/>
      <c r="U1308" s="225"/>
      <c r="V1308" s="223"/>
      <c r="W1308" s="225"/>
      <c r="AE1308" s="200"/>
      <c r="AM1308" s="203"/>
      <c r="AT1308" s="144"/>
    </row>
    <row r="1309" spans="9:46" s="142" customFormat="1" x14ac:dyDescent="0.15">
      <c r="I1309" s="223"/>
      <c r="P1309" s="224"/>
      <c r="Q1309" s="224"/>
      <c r="R1309" s="224"/>
      <c r="T1309" s="223"/>
      <c r="U1309" s="225"/>
      <c r="V1309" s="223"/>
      <c r="W1309" s="225"/>
      <c r="AE1309" s="200"/>
      <c r="AM1309" s="203"/>
      <c r="AT1309" s="144"/>
    </row>
    <row r="1310" spans="9:46" s="142" customFormat="1" x14ac:dyDescent="0.15">
      <c r="I1310" s="223"/>
      <c r="P1310" s="224"/>
      <c r="Q1310" s="224"/>
      <c r="R1310" s="224"/>
      <c r="T1310" s="223"/>
      <c r="U1310" s="225"/>
      <c r="V1310" s="223"/>
      <c r="W1310" s="225"/>
      <c r="AE1310" s="200"/>
      <c r="AM1310" s="203"/>
      <c r="AT1310" s="144"/>
    </row>
    <row r="1311" spans="9:46" s="142" customFormat="1" x14ac:dyDescent="0.15">
      <c r="I1311" s="223"/>
      <c r="P1311" s="224"/>
      <c r="Q1311" s="224"/>
      <c r="R1311" s="224"/>
      <c r="T1311" s="223"/>
      <c r="U1311" s="225"/>
      <c r="V1311" s="223"/>
      <c r="W1311" s="225"/>
      <c r="AE1311" s="200"/>
      <c r="AM1311" s="203"/>
      <c r="AT1311" s="144"/>
    </row>
    <row r="1312" spans="9:46" s="142" customFormat="1" x14ac:dyDescent="0.15">
      <c r="I1312" s="223"/>
      <c r="P1312" s="224"/>
      <c r="Q1312" s="224"/>
      <c r="R1312" s="224"/>
      <c r="T1312" s="223"/>
      <c r="U1312" s="225"/>
      <c r="V1312" s="223"/>
      <c r="W1312" s="225"/>
      <c r="AE1312" s="200"/>
      <c r="AM1312" s="203"/>
      <c r="AT1312" s="144"/>
    </row>
    <row r="1313" spans="9:46" s="142" customFormat="1" x14ac:dyDescent="0.15">
      <c r="I1313" s="223"/>
      <c r="P1313" s="224"/>
      <c r="Q1313" s="224"/>
      <c r="R1313" s="224"/>
      <c r="T1313" s="223"/>
      <c r="U1313" s="225"/>
      <c r="V1313" s="223"/>
      <c r="W1313" s="225"/>
      <c r="AE1313" s="200"/>
      <c r="AM1313" s="203"/>
      <c r="AT1313" s="144"/>
    </row>
    <row r="1314" spans="9:46" s="142" customFormat="1" x14ac:dyDescent="0.15">
      <c r="I1314" s="223"/>
      <c r="P1314" s="224"/>
      <c r="Q1314" s="224"/>
      <c r="R1314" s="224"/>
      <c r="T1314" s="223"/>
      <c r="U1314" s="225"/>
      <c r="V1314" s="223"/>
      <c r="W1314" s="225"/>
      <c r="AE1314" s="200"/>
      <c r="AM1314" s="203"/>
      <c r="AT1314" s="144"/>
    </row>
    <row r="1315" spans="9:46" s="142" customFormat="1" x14ac:dyDescent="0.15">
      <c r="I1315" s="223"/>
      <c r="P1315" s="224"/>
      <c r="Q1315" s="224"/>
      <c r="R1315" s="224"/>
      <c r="T1315" s="223"/>
      <c r="U1315" s="225"/>
      <c r="V1315" s="223"/>
      <c r="W1315" s="225"/>
      <c r="AE1315" s="200"/>
      <c r="AM1315" s="203"/>
      <c r="AT1315" s="144"/>
    </row>
    <row r="1316" spans="9:46" s="142" customFormat="1" x14ac:dyDescent="0.15">
      <c r="I1316" s="223"/>
      <c r="P1316" s="224"/>
      <c r="Q1316" s="224"/>
      <c r="R1316" s="224"/>
      <c r="T1316" s="223"/>
      <c r="U1316" s="225"/>
      <c r="V1316" s="223"/>
      <c r="W1316" s="225"/>
      <c r="AE1316" s="200"/>
      <c r="AM1316" s="203"/>
      <c r="AT1316" s="144"/>
    </row>
    <row r="1317" spans="9:46" s="142" customFormat="1" x14ac:dyDescent="0.15">
      <c r="I1317" s="223"/>
      <c r="P1317" s="224"/>
      <c r="Q1317" s="224"/>
      <c r="R1317" s="224"/>
      <c r="T1317" s="223"/>
      <c r="U1317" s="225"/>
      <c r="V1317" s="223"/>
      <c r="W1317" s="225"/>
      <c r="AE1317" s="200"/>
      <c r="AM1317" s="203"/>
      <c r="AT1317" s="144"/>
    </row>
    <row r="1318" spans="9:46" s="142" customFormat="1" x14ac:dyDescent="0.15">
      <c r="I1318" s="223"/>
      <c r="P1318" s="224"/>
      <c r="Q1318" s="224"/>
      <c r="R1318" s="224"/>
      <c r="T1318" s="223"/>
      <c r="U1318" s="225"/>
      <c r="V1318" s="223"/>
      <c r="W1318" s="225"/>
      <c r="AE1318" s="200"/>
      <c r="AM1318" s="203"/>
      <c r="AT1318" s="144"/>
    </row>
    <row r="1319" spans="9:46" s="142" customFormat="1" x14ac:dyDescent="0.15">
      <c r="I1319" s="223"/>
      <c r="P1319" s="224"/>
      <c r="Q1319" s="224"/>
      <c r="R1319" s="224"/>
      <c r="T1319" s="223"/>
      <c r="U1319" s="225"/>
      <c r="V1319" s="223"/>
      <c r="W1319" s="225"/>
      <c r="AE1319" s="200"/>
      <c r="AM1319" s="203"/>
      <c r="AT1319" s="144"/>
    </row>
    <row r="1320" spans="9:46" s="142" customFormat="1" x14ac:dyDescent="0.15">
      <c r="I1320" s="223"/>
      <c r="P1320" s="224"/>
      <c r="Q1320" s="224"/>
      <c r="R1320" s="224"/>
      <c r="T1320" s="223"/>
      <c r="U1320" s="225"/>
      <c r="V1320" s="223"/>
      <c r="W1320" s="225"/>
      <c r="AE1320" s="200"/>
      <c r="AM1320" s="203"/>
      <c r="AT1320" s="144"/>
    </row>
    <row r="1321" spans="9:46" s="142" customFormat="1" x14ac:dyDescent="0.15">
      <c r="I1321" s="223"/>
      <c r="P1321" s="224"/>
      <c r="Q1321" s="224"/>
      <c r="R1321" s="224"/>
      <c r="T1321" s="223"/>
      <c r="U1321" s="225"/>
      <c r="V1321" s="223"/>
      <c r="W1321" s="225"/>
      <c r="AE1321" s="200"/>
      <c r="AM1321" s="203"/>
      <c r="AT1321" s="144"/>
    </row>
    <row r="1322" spans="9:46" s="142" customFormat="1" x14ac:dyDescent="0.15">
      <c r="I1322" s="223"/>
      <c r="P1322" s="224"/>
      <c r="Q1322" s="224"/>
      <c r="R1322" s="224"/>
      <c r="T1322" s="223"/>
      <c r="U1322" s="225"/>
      <c r="V1322" s="223"/>
      <c r="W1322" s="225"/>
      <c r="AE1322" s="200"/>
      <c r="AM1322" s="203"/>
      <c r="AT1322" s="144"/>
    </row>
    <row r="1323" spans="9:46" s="142" customFormat="1" x14ac:dyDescent="0.15">
      <c r="I1323" s="223"/>
      <c r="P1323" s="224"/>
      <c r="Q1323" s="224"/>
      <c r="R1323" s="224"/>
      <c r="T1323" s="223"/>
      <c r="U1323" s="225"/>
      <c r="V1323" s="223"/>
      <c r="W1323" s="225"/>
      <c r="AE1323" s="200"/>
      <c r="AM1323" s="203"/>
      <c r="AT1323" s="144"/>
    </row>
    <row r="1324" spans="9:46" s="142" customFormat="1" x14ac:dyDescent="0.15">
      <c r="I1324" s="223"/>
      <c r="P1324" s="224"/>
      <c r="Q1324" s="224"/>
      <c r="R1324" s="224"/>
      <c r="T1324" s="223"/>
      <c r="U1324" s="225"/>
      <c r="V1324" s="223"/>
      <c r="W1324" s="225"/>
      <c r="AE1324" s="200"/>
      <c r="AM1324" s="203"/>
      <c r="AT1324" s="144"/>
    </row>
    <row r="1325" spans="9:46" s="142" customFormat="1" x14ac:dyDescent="0.15">
      <c r="I1325" s="223"/>
      <c r="P1325" s="224"/>
      <c r="Q1325" s="224"/>
      <c r="R1325" s="224"/>
      <c r="T1325" s="223"/>
      <c r="U1325" s="225"/>
      <c r="V1325" s="223"/>
      <c r="W1325" s="225"/>
      <c r="AE1325" s="200"/>
      <c r="AM1325" s="203"/>
      <c r="AT1325" s="144"/>
    </row>
    <row r="1326" spans="9:46" s="142" customFormat="1" x14ac:dyDescent="0.15">
      <c r="I1326" s="223"/>
      <c r="P1326" s="224"/>
      <c r="Q1326" s="224"/>
      <c r="R1326" s="224"/>
      <c r="T1326" s="223"/>
      <c r="U1326" s="225"/>
      <c r="V1326" s="223"/>
      <c r="W1326" s="225"/>
      <c r="AE1326" s="200"/>
      <c r="AM1326" s="203"/>
      <c r="AT1326" s="144"/>
    </row>
    <row r="1327" spans="9:46" s="142" customFormat="1" x14ac:dyDescent="0.15">
      <c r="I1327" s="223"/>
      <c r="P1327" s="224"/>
      <c r="Q1327" s="224"/>
      <c r="R1327" s="224"/>
      <c r="T1327" s="223"/>
      <c r="U1327" s="225"/>
      <c r="V1327" s="223"/>
      <c r="W1327" s="225"/>
      <c r="AE1327" s="200"/>
      <c r="AM1327" s="203"/>
      <c r="AT1327" s="144"/>
    </row>
    <row r="1328" spans="9:46" s="142" customFormat="1" x14ac:dyDescent="0.15">
      <c r="I1328" s="223"/>
      <c r="P1328" s="224"/>
      <c r="Q1328" s="224"/>
      <c r="R1328" s="224"/>
      <c r="T1328" s="223"/>
      <c r="U1328" s="225"/>
      <c r="V1328" s="223"/>
      <c r="W1328" s="225"/>
      <c r="AE1328" s="200"/>
      <c r="AM1328" s="203"/>
      <c r="AT1328" s="144"/>
    </row>
    <row r="1329" spans="9:46" s="142" customFormat="1" x14ac:dyDescent="0.15">
      <c r="I1329" s="223"/>
      <c r="P1329" s="224"/>
      <c r="Q1329" s="224"/>
      <c r="R1329" s="224"/>
      <c r="T1329" s="223"/>
      <c r="U1329" s="225"/>
      <c r="V1329" s="223"/>
      <c r="W1329" s="225"/>
      <c r="AE1329" s="200"/>
      <c r="AM1329" s="203"/>
      <c r="AT1329" s="144"/>
    </row>
    <row r="1330" spans="9:46" s="142" customFormat="1" x14ac:dyDescent="0.15">
      <c r="I1330" s="223"/>
      <c r="P1330" s="224"/>
      <c r="Q1330" s="224"/>
      <c r="R1330" s="224"/>
      <c r="T1330" s="223"/>
      <c r="U1330" s="225"/>
      <c r="V1330" s="223"/>
      <c r="W1330" s="225"/>
      <c r="AE1330" s="200"/>
      <c r="AM1330" s="203"/>
      <c r="AT1330" s="144"/>
    </row>
    <row r="1331" spans="9:46" s="142" customFormat="1" x14ac:dyDescent="0.15">
      <c r="I1331" s="223"/>
      <c r="P1331" s="224"/>
      <c r="Q1331" s="224"/>
      <c r="R1331" s="224"/>
      <c r="T1331" s="223"/>
      <c r="U1331" s="225"/>
      <c r="V1331" s="223"/>
      <c r="W1331" s="225"/>
      <c r="AE1331" s="200"/>
      <c r="AM1331" s="203"/>
      <c r="AT1331" s="144"/>
    </row>
    <row r="1332" spans="9:46" s="142" customFormat="1" x14ac:dyDescent="0.15">
      <c r="I1332" s="223"/>
      <c r="P1332" s="224"/>
      <c r="Q1332" s="224"/>
      <c r="R1332" s="224"/>
      <c r="T1332" s="223"/>
      <c r="U1332" s="225"/>
      <c r="V1332" s="223"/>
      <c r="W1332" s="225"/>
      <c r="AE1332" s="200"/>
      <c r="AM1332" s="203"/>
      <c r="AT1332" s="144"/>
    </row>
    <row r="1333" spans="9:46" s="142" customFormat="1" x14ac:dyDescent="0.15">
      <c r="I1333" s="223"/>
      <c r="P1333" s="224"/>
      <c r="Q1333" s="224"/>
      <c r="R1333" s="224"/>
      <c r="T1333" s="223"/>
      <c r="U1333" s="225"/>
      <c r="V1333" s="223"/>
      <c r="W1333" s="225"/>
      <c r="AE1333" s="200"/>
      <c r="AM1333" s="203"/>
      <c r="AT1333" s="144"/>
    </row>
    <row r="1334" spans="9:46" s="142" customFormat="1" x14ac:dyDescent="0.15">
      <c r="I1334" s="223"/>
      <c r="P1334" s="224"/>
      <c r="Q1334" s="224"/>
      <c r="R1334" s="224"/>
      <c r="T1334" s="223"/>
      <c r="U1334" s="225"/>
      <c r="V1334" s="223"/>
      <c r="W1334" s="225"/>
      <c r="AE1334" s="200"/>
      <c r="AM1334" s="203"/>
      <c r="AT1334" s="144"/>
    </row>
    <row r="1335" spans="9:46" s="142" customFormat="1" x14ac:dyDescent="0.15">
      <c r="I1335" s="223"/>
      <c r="P1335" s="224"/>
      <c r="Q1335" s="224"/>
      <c r="R1335" s="224"/>
      <c r="T1335" s="223"/>
      <c r="U1335" s="225"/>
      <c r="V1335" s="223"/>
      <c r="W1335" s="225"/>
      <c r="AE1335" s="200"/>
      <c r="AM1335" s="203"/>
      <c r="AT1335" s="144"/>
    </row>
    <row r="1336" spans="9:46" s="142" customFormat="1" x14ac:dyDescent="0.15">
      <c r="I1336" s="223"/>
      <c r="P1336" s="224"/>
      <c r="Q1336" s="224"/>
      <c r="R1336" s="224"/>
      <c r="T1336" s="223"/>
      <c r="U1336" s="225"/>
      <c r="V1336" s="223"/>
      <c r="W1336" s="225"/>
      <c r="AE1336" s="200"/>
      <c r="AM1336" s="203"/>
      <c r="AT1336" s="144"/>
    </row>
    <row r="1337" spans="9:46" s="142" customFormat="1" x14ac:dyDescent="0.15">
      <c r="I1337" s="223"/>
      <c r="P1337" s="224"/>
      <c r="Q1337" s="224"/>
      <c r="R1337" s="224"/>
      <c r="T1337" s="223"/>
      <c r="U1337" s="225"/>
      <c r="V1337" s="223"/>
      <c r="W1337" s="225"/>
      <c r="AE1337" s="200"/>
      <c r="AM1337" s="203"/>
      <c r="AT1337" s="144"/>
    </row>
    <row r="1338" spans="9:46" s="142" customFormat="1" x14ac:dyDescent="0.15">
      <c r="I1338" s="223"/>
      <c r="P1338" s="224"/>
      <c r="Q1338" s="224"/>
      <c r="R1338" s="224"/>
      <c r="T1338" s="223"/>
      <c r="U1338" s="225"/>
      <c r="V1338" s="223"/>
      <c r="W1338" s="225"/>
      <c r="AE1338" s="200"/>
      <c r="AM1338" s="203"/>
      <c r="AT1338" s="144"/>
    </row>
    <row r="1339" spans="9:46" s="142" customFormat="1" x14ac:dyDescent="0.15">
      <c r="I1339" s="223"/>
      <c r="P1339" s="224"/>
      <c r="Q1339" s="224"/>
      <c r="R1339" s="224"/>
      <c r="T1339" s="223"/>
      <c r="U1339" s="225"/>
      <c r="V1339" s="223"/>
      <c r="W1339" s="225"/>
      <c r="AE1339" s="200"/>
      <c r="AM1339" s="203"/>
      <c r="AT1339" s="144"/>
    </row>
    <row r="1340" spans="9:46" s="142" customFormat="1" x14ac:dyDescent="0.15">
      <c r="I1340" s="223"/>
      <c r="P1340" s="224"/>
      <c r="Q1340" s="224"/>
      <c r="R1340" s="224"/>
      <c r="T1340" s="223"/>
      <c r="U1340" s="225"/>
      <c r="V1340" s="223"/>
      <c r="W1340" s="225"/>
      <c r="AE1340" s="200"/>
      <c r="AM1340" s="203"/>
      <c r="AT1340" s="144"/>
    </row>
    <row r="1341" spans="9:46" s="142" customFormat="1" x14ac:dyDescent="0.15">
      <c r="I1341" s="223"/>
      <c r="P1341" s="224"/>
      <c r="Q1341" s="224"/>
      <c r="R1341" s="224"/>
      <c r="T1341" s="223"/>
      <c r="U1341" s="225"/>
      <c r="V1341" s="223"/>
      <c r="W1341" s="225"/>
      <c r="AE1341" s="200"/>
      <c r="AM1341" s="203"/>
      <c r="AT1341" s="144"/>
    </row>
    <row r="1342" spans="9:46" s="142" customFormat="1" x14ac:dyDescent="0.15">
      <c r="I1342" s="223"/>
      <c r="P1342" s="224"/>
      <c r="Q1342" s="224"/>
      <c r="R1342" s="224"/>
      <c r="T1342" s="223"/>
      <c r="U1342" s="225"/>
      <c r="V1342" s="223"/>
      <c r="W1342" s="225"/>
      <c r="AE1342" s="200"/>
      <c r="AM1342" s="203"/>
      <c r="AT1342" s="144"/>
    </row>
    <row r="1343" spans="9:46" s="142" customFormat="1" x14ac:dyDescent="0.15">
      <c r="I1343" s="223"/>
      <c r="P1343" s="224"/>
      <c r="Q1343" s="224"/>
      <c r="R1343" s="224"/>
      <c r="T1343" s="223"/>
      <c r="U1343" s="225"/>
      <c r="V1343" s="223"/>
      <c r="W1343" s="225"/>
      <c r="AE1343" s="200"/>
      <c r="AM1343" s="203"/>
      <c r="AT1343" s="144"/>
    </row>
    <row r="1344" spans="9:46" s="142" customFormat="1" x14ac:dyDescent="0.15">
      <c r="I1344" s="223"/>
      <c r="P1344" s="224"/>
      <c r="Q1344" s="224"/>
      <c r="R1344" s="224"/>
      <c r="T1344" s="223"/>
      <c r="U1344" s="225"/>
      <c r="V1344" s="223"/>
      <c r="W1344" s="225"/>
      <c r="AE1344" s="200"/>
      <c r="AM1344" s="203"/>
      <c r="AT1344" s="144"/>
    </row>
    <row r="1345" spans="9:46" s="142" customFormat="1" x14ac:dyDescent="0.15">
      <c r="I1345" s="223"/>
      <c r="P1345" s="224"/>
      <c r="Q1345" s="224"/>
      <c r="R1345" s="224"/>
      <c r="T1345" s="223"/>
      <c r="U1345" s="225"/>
      <c r="V1345" s="223"/>
      <c r="W1345" s="225"/>
      <c r="AE1345" s="200"/>
      <c r="AM1345" s="203"/>
      <c r="AT1345" s="144"/>
    </row>
    <row r="1346" spans="9:46" s="142" customFormat="1" x14ac:dyDescent="0.15">
      <c r="I1346" s="223"/>
      <c r="P1346" s="224"/>
      <c r="Q1346" s="224"/>
      <c r="R1346" s="224"/>
      <c r="T1346" s="223"/>
      <c r="U1346" s="225"/>
      <c r="V1346" s="223"/>
      <c r="W1346" s="225"/>
      <c r="AE1346" s="200"/>
      <c r="AM1346" s="203"/>
      <c r="AT1346" s="144"/>
    </row>
    <row r="1347" spans="9:46" s="142" customFormat="1" x14ac:dyDescent="0.15">
      <c r="I1347" s="223"/>
      <c r="P1347" s="224"/>
      <c r="Q1347" s="224"/>
      <c r="R1347" s="224"/>
      <c r="T1347" s="223"/>
      <c r="U1347" s="225"/>
      <c r="V1347" s="223"/>
      <c r="W1347" s="225"/>
      <c r="AE1347" s="200"/>
      <c r="AM1347" s="203"/>
      <c r="AT1347" s="144"/>
    </row>
    <row r="1348" spans="9:46" s="142" customFormat="1" x14ac:dyDescent="0.15">
      <c r="I1348" s="223"/>
      <c r="P1348" s="224"/>
      <c r="Q1348" s="224"/>
      <c r="R1348" s="224"/>
      <c r="T1348" s="223"/>
      <c r="U1348" s="225"/>
      <c r="V1348" s="223"/>
      <c r="W1348" s="225"/>
      <c r="AE1348" s="200"/>
      <c r="AM1348" s="203"/>
      <c r="AT1348" s="144"/>
    </row>
    <row r="1349" spans="9:46" s="142" customFormat="1" x14ac:dyDescent="0.15">
      <c r="I1349" s="223"/>
      <c r="P1349" s="224"/>
      <c r="Q1349" s="224"/>
      <c r="R1349" s="224"/>
      <c r="T1349" s="223"/>
      <c r="U1349" s="225"/>
      <c r="V1349" s="223"/>
      <c r="W1349" s="225"/>
      <c r="AE1349" s="200"/>
      <c r="AM1349" s="203"/>
      <c r="AT1349" s="144"/>
    </row>
    <row r="1350" spans="9:46" s="142" customFormat="1" x14ac:dyDescent="0.15">
      <c r="I1350" s="223"/>
      <c r="P1350" s="224"/>
      <c r="Q1350" s="224"/>
      <c r="R1350" s="224"/>
      <c r="T1350" s="223"/>
      <c r="U1350" s="225"/>
      <c r="V1350" s="223"/>
      <c r="W1350" s="225"/>
      <c r="AE1350" s="200"/>
      <c r="AM1350" s="203"/>
      <c r="AT1350" s="144"/>
    </row>
    <row r="1351" spans="9:46" s="142" customFormat="1" x14ac:dyDescent="0.15">
      <c r="I1351" s="223"/>
      <c r="P1351" s="224"/>
      <c r="Q1351" s="224"/>
      <c r="R1351" s="224"/>
      <c r="T1351" s="223"/>
      <c r="U1351" s="225"/>
      <c r="V1351" s="223"/>
      <c r="W1351" s="225"/>
      <c r="AE1351" s="200"/>
      <c r="AM1351" s="203"/>
      <c r="AT1351" s="144"/>
    </row>
    <row r="1352" spans="9:46" s="142" customFormat="1" x14ac:dyDescent="0.15">
      <c r="I1352" s="223"/>
      <c r="P1352" s="224"/>
      <c r="Q1352" s="224"/>
      <c r="R1352" s="224"/>
      <c r="T1352" s="223"/>
      <c r="U1352" s="225"/>
      <c r="V1352" s="223"/>
      <c r="W1352" s="225"/>
      <c r="AE1352" s="200"/>
      <c r="AM1352" s="203"/>
      <c r="AT1352" s="144"/>
    </row>
    <row r="1353" spans="9:46" s="142" customFormat="1" x14ac:dyDescent="0.15">
      <c r="I1353" s="223"/>
      <c r="P1353" s="224"/>
      <c r="Q1353" s="224"/>
      <c r="R1353" s="224"/>
      <c r="T1353" s="223"/>
      <c r="U1353" s="225"/>
      <c r="V1353" s="223"/>
      <c r="W1353" s="225"/>
      <c r="AE1353" s="200"/>
      <c r="AM1353" s="203"/>
      <c r="AT1353" s="144"/>
    </row>
    <row r="1354" spans="9:46" s="142" customFormat="1" x14ac:dyDescent="0.15">
      <c r="I1354" s="223"/>
      <c r="P1354" s="224"/>
      <c r="Q1354" s="224"/>
      <c r="R1354" s="224"/>
      <c r="T1354" s="223"/>
      <c r="U1354" s="225"/>
      <c r="V1354" s="223"/>
      <c r="W1354" s="225"/>
      <c r="AE1354" s="200"/>
      <c r="AM1354" s="203"/>
      <c r="AT1354" s="144"/>
    </row>
    <row r="1355" spans="9:46" s="142" customFormat="1" x14ac:dyDescent="0.15">
      <c r="I1355" s="223"/>
      <c r="P1355" s="224"/>
      <c r="Q1355" s="224"/>
      <c r="R1355" s="224"/>
      <c r="T1355" s="223"/>
      <c r="U1355" s="225"/>
      <c r="V1355" s="223"/>
      <c r="W1355" s="225"/>
      <c r="AE1355" s="200"/>
      <c r="AM1355" s="203"/>
      <c r="AT1355" s="144"/>
    </row>
    <row r="1356" spans="9:46" s="142" customFormat="1" x14ac:dyDescent="0.15">
      <c r="I1356" s="223"/>
      <c r="P1356" s="224"/>
      <c r="Q1356" s="224"/>
      <c r="R1356" s="224"/>
      <c r="T1356" s="223"/>
      <c r="U1356" s="225"/>
      <c r="V1356" s="223"/>
      <c r="W1356" s="225"/>
      <c r="AE1356" s="200"/>
      <c r="AM1356" s="203"/>
      <c r="AT1356" s="144"/>
    </row>
    <row r="1357" spans="9:46" s="142" customFormat="1" x14ac:dyDescent="0.15">
      <c r="I1357" s="223"/>
      <c r="P1357" s="224"/>
      <c r="Q1357" s="224"/>
      <c r="R1357" s="224"/>
      <c r="T1357" s="223"/>
      <c r="U1357" s="225"/>
      <c r="V1357" s="223"/>
      <c r="W1357" s="225"/>
      <c r="AE1357" s="200"/>
      <c r="AM1357" s="203"/>
      <c r="AT1357" s="144"/>
    </row>
    <row r="1358" spans="9:46" s="142" customFormat="1" x14ac:dyDescent="0.15">
      <c r="I1358" s="223"/>
      <c r="P1358" s="224"/>
      <c r="Q1358" s="224"/>
      <c r="R1358" s="224"/>
      <c r="T1358" s="223"/>
      <c r="U1358" s="225"/>
      <c r="V1358" s="223"/>
      <c r="W1358" s="225"/>
      <c r="AE1358" s="200"/>
      <c r="AM1358" s="203"/>
      <c r="AT1358" s="144"/>
    </row>
    <row r="1359" spans="9:46" s="142" customFormat="1" x14ac:dyDescent="0.15">
      <c r="I1359" s="223"/>
      <c r="P1359" s="224"/>
      <c r="Q1359" s="224"/>
      <c r="R1359" s="224"/>
      <c r="T1359" s="223"/>
      <c r="U1359" s="225"/>
      <c r="V1359" s="223"/>
      <c r="W1359" s="225"/>
      <c r="AE1359" s="200"/>
      <c r="AM1359" s="203"/>
      <c r="AT1359" s="144"/>
    </row>
    <row r="1360" spans="9:46" s="142" customFormat="1" x14ac:dyDescent="0.15">
      <c r="I1360" s="223"/>
      <c r="P1360" s="224"/>
      <c r="Q1360" s="224"/>
      <c r="R1360" s="224"/>
      <c r="T1360" s="223"/>
      <c r="U1360" s="225"/>
      <c r="V1360" s="223"/>
      <c r="W1360" s="225"/>
      <c r="AE1360" s="200"/>
      <c r="AM1360" s="203"/>
      <c r="AT1360" s="144"/>
    </row>
    <row r="1361" spans="9:46" s="142" customFormat="1" x14ac:dyDescent="0.15">
      <c r="I1361" s="223"/>
      <c r="P1361" s="224"/>
      <c r="Q1361" s="224"/>
      <c r="R1361" s="224"/>
      <c r="T1361" s="223"/>
      <c r="U1361" s="225"/>
      <c r="V1361" s="223"/>
      <c r="W1361" s="225"/>
      <c r="AE1361" s="200"/>
      <c r="AM1361" s="203"/>
      <c r="AT1361" s="144"/>
    </row>
    <row r="1362" spans="9:46" s="142" customFormat="1" x14ac:dyDescent="0.15">
      <c r="I1362" s="223"/>
      <c r="P1362" s="224"/>
      <c r="Q1362" s="224"/>
      <c r="R1362" s="224"/>
      <c r="T1362" s="223"/>
      <c r="U1362" s="225"/>
      <c r="V1362" s="223"/>
      <c r="W1362" s="225"/>
      <c r="AE1362" s="200"/>
      <c r="AM1362" s="203"/>
      <c r="AT1362" s="144"/>
    </row>
    <row r="1363" spans="9:46" s="142" customFormat="1" x14ac:dyDescent="0.15">
      <c r="I1363" s="223"/>
      <c r="P1363" s="224"/>
      <c r="Q1363" s="224"/>
      <c r="R1363" s="224"/>
      <c r="T1363" s="223"/>
      <c r="U1363" s="225"/>
      <c r="V1363" s="223"/>
      <c r="W1363" s="225"/>
      <c r="AE1363" s="200"/>
      <c r="AM1363" s="203"/>
      <c r="AT1363" s="144"/>
    </row>
    <row r="1364" spans="9:46" s="142" customFormat="1" x14ac:dyDescent="0.15">
      <c r="I1364" s="223"/>
      <c r="P1364" s="224"/>
      <c r="Q1364" s="224"/>
      <c r="R1364" s="224"/>
      <c r="T1364" s="223"/>
      <c r="U1364" s="225"/>
      <c r="V1364" s="223"/>
      <c r="W1364" s="225"/>
      <c r="AE1364" s="200"/>
      <c r="AM1364" s="203"/>
      <c r="AT1364" s="144"/>
    </row>
    <row r="1365" spans="9:46" s="142" customFormat="1" x14ac:dyDescent="0.15">
      <c r="I1365" s="223"/>
      <c r="P1365" s="224"/>
      <c r="Q1365" s="224"/>
      <c r="R1365" s="224"/>
      <c r="T1365" s="223"/>
      <c r="U1365" s="225"/>
      <c r="V1365" s="223"/>
      <c r="W1365" s="225"/>
      <c r="AE1365" s="200"/>
      <c r="AM1365" s="203"/>
      <c r="AT1365" s="144"/>
    </row>
    <row r="1366" spans="9:46" s="142" customFormat="1" x14ac:dyDescent="0.15">
      <c r="I1366" s="223"/>
      <c r="P1366" s="224"/>
      <c r="Q1366" s="224"/>
      <c r="R1366" s="224"/>
      <c r="T1366" s="223"/>
      <c r="U1366" s="225"/>
      <c r="V1366" s="223"/>
      <c r="W1366" s="225"/>
      <c r="AE1366" s="200"/>
      <c r="AM1366" s="203"/>
      <c r="AT1366" s="144"/>
    </row>
    <row r="1367" spans="9:46" s="142" customFormat="1" x14ac:dyDescent="0.15">
      <c r="I1367" s="223"/>
      <c r="P1367" s="224"/>
      <c r="Q1367" s="224"/>
      <c r="R1367" s="224"/>
      <c r="T1367" s="223"/>
      <c r="U1367" s="225"/>
      <c r="V1367" s="223"/>
      <c r="W1367" s="225"/>
      <c r="AE1367" s="200"/>
      <c r="AM1367" s="203"/>
      <c r="AT1367" s="144"/>
    </row>
    <row r="1368" spans="9:46" s="142" customFormat="1" x14ac:dyDescent="0.15">
      <c r="I1368" s="223"/>
      <c r="P1368" s="224"/>
      <c r="Q1368" s="224"/>
      <c r="R1368" s="224"/>
      <c r="T1368" s="223"/>
      <c r="U1368" s="225"/>
      <c r="V1368" s="223"/>
      <c r="W1368" s="225"/>
      <c r="AE1368" s="200"/>
      <c r="AM1368" s="203"/>
      <c r="AT1368" s="144"/>
    </row>
    <row r="1369" spans="9:46" s="142" customFormat="1" x14ac:dyDescent="0.15">
      <c r="I1369" s="223"/>
      <c r="P1369" s="224"/>
      <c r="Q1369" s="224"/>
      <c r="R1369" s="224"/>
      <c r="T1369" s="223"/>
      <c r="U1369" s="225"/>
      <c r="V1369" s="223"/>
      <c r="W1369" s="225"/>
      <c r="AE1369" s="200"/>
      <c r="AM1369" s="203"/>
      <c r="AT1369" s="144"/>
    </row>
    <row r="1370" spans="9:46" s="142" customFormat="1" x14ac:dyDescent="0.15">
      <c r="I1370" s="223"/>
      <c r="P1370" s="224"/>
      <c r="Q1370" s="224"/>
      <c r="R1370" s="224"/>
      <c r="T1370" s="223"/>
      <c r="U1370" s="225"/>
      <c r="V1370" s="223"/>
      <c r="W1370" s="225"/>
      <c r="AE1370" s="200"/>
      <c r="AM1370" s="203"/>
      <c r="AT1370" s="144"/>
    </row>
    <row r="1371" spans="9:46" s="142" customFormat="1" x14ac:dyDescent="0.15">
      <c r="I1371" s="223"/>
      <c r="P1371" s="224"/>
      <c r="Q1371" s="224"/>
      <c r="R1371" s="224"/>
      <c r="T1371" s="223"/>
      <c r="U1371" s="225"/>
      <c r="V1371" s="223"/>
      <c r="W1371" s="225"/>
      <c r="AE1371" s="200"/>
      <c r="AM1371" s="203"/>
      <c r="AT1371" s="144"/>
    </row>
    <row r="1372" spans="9:46" s="142" customFormat="1" x14ac:dyDescent="0.15">
      <c r="I1372" s="223"/>
      <c r="P1372" s="224"/>
      <c r="Q1372" s="224"/>
      <c r="R1372" s="224"/>
      <c r="T1372" s="223"/>
      <c r="U1372" s="225"/>
      <c r="V1372" s="223"/>
      <c r="W1372" s="225"/>
      <c r="AE1372" s="200"/>
      <c r="AM1372" s="203"/>
      <c r="AT1372" s="144"/>
    </row>
    <row r="1373" spans="9:46" s="142" customFormat="1" x14ac:dyDescent="0.15">
      <c r="I1373" s="223"/>
      <c r="P1373" s="224"/>
      <c r="Q1373" s="224"/>
      <c r="R1373" s="224"/>
      <c r="T1373" s="223"/>
      <c r="U1373" s="225"/>
      <c r="V1373" s="223"/>
      <c r="W1373" s="225"/>
      <c r="AE1373" s="200"/>
      <c r="AM1373" s="203"/>
      <c r="AT1373" s="144"/>
    </row>
    <row r="1374" spans="9:46" s="142" customFormat="1" x14ac:dyDescent="0.15">
      <c r="I1374" s="223"/>
      <c r="P1374" s="224"/>
      <c r="Q1374" s="224"/>
      <c r="R1374" s="224"/>
      <c r="T1374" s="223"/>
      <c r="U1374" s="225"/>
      <c r="V1374" s="223"/>
      <c r="W1374" s="225"/>
      <c r="AE1374" s="200"/>
      <c r="AM1374" s="203"/>
      <c r="AT1374" s="144"/>
    </row>
    <row r="1375" spans="9:46" s="142" customFormat="1" x14ac:dyDescent="0.15">
      <c r="I1375" s="223"/>
      <c r="P1375" s="224"/>
      <c r="Q1375" s="224"/>
      <c r="R1375" s="224"/>
      <c r="T1375" s="223"/>
      <c r="U1375" s="225"/>
      <c r="V1375" s="223"/>
      <c r="W1375" s="225"/>
      <c r="AE1375" s="200"/>
      <c r="AM1375" s="203"/>
      <c r="AT1375" s="144"/>
    </row>
    <row r="1376" spans="9:46" s="142" customFormat="1" x14ac:dyDescent="0.15">
      <c r="I1376" s="223"/>
      <c r="P1376" s="224"/>
      <c r="Q1376" s="224"/>
      <c r="R1376" s="224"/>
      <c r="T1376" s="223"/>
      <c r="U1376" s="225"/>
      <c r="V1376" s="223"/>
      <c r="W1376" s="225"/>
      <c r="AE1376" s="200"/>
      <c r="AM1376" s="203"/>
      <c r="AT1376" s="144"/>
    </row>
    <row r="1377" spans="9:46" s="142" customFormat="1" x14ac:dyDescent="0.15">
      <c r="I1377" s="223"/>
      <c r="P1377" s="224"/>
      <c r="Q1377" s="224"/>
      <c r="R1377" s="224"/>
      <c r="T1377" s="223"/>
      <c r="U1377" s="225"/>
      <c r="V1377" s="223"/>
      <c r="W1377" s="225"/>
      <c r="AE1377" s="200"/>
      <c r="AM1377" s="203"/>
      <c r="AT1377" s="144"/>
    </row>
    <row r="1378" spans="9:46" s="142" customFormat="1" x14ac:dyDescent="0.15">
      <c r="I1378" s="223"/>
      <c r="P1378" s="224"/>
      <c r="Q1378" s="224"/>
      <c r="R1378" s="224"/>
      <c r="T1378" s="223"/>
      <c r="U1378" s="225"/>
      <c r="V1378" s="223"/>
      <c r="W1378" s="225"/>
      <c r="AE1378" s="200"/>
      <c r="AM1378" s="203"/>
      <c r="AT1378" s="144"/>
    </row>
    <row r="1379" spans="9:46" s="142" customFormat="1" x14ac:dyDescent="0.15">
      <c r="I1379" s="223"/>
      <c r="P1379" s="224"/>
      <c r="Q1379" s="224"/>
      <c r="R1379" s="224"/>
      <c r="T1379" s="223"/>
      <c r="U1379" s="225"/>
      <c r="V1379" s="223"/>
      <c r="W1379" s="225"/>
      <c r="AE1379" s="200"/>
      <c r="AM1379" s="203"/>
      <c r="AT1379" s="144"/>
    </row>
    <row r="1380" spans="9:46" s="142" customFormat="1" x14ac:dyDescent="0.15">
      <c r="I1380" s="223"/>
      <c r="P1380" s="224"/>
      <c r="Q1380" s="224"/>
      <c r="R1380" s="224"/>
      <c r="T1380" s="223"/>
      <c r="U1380" s="225"/>
      <c r="V1380" s="223"/>
      <c r="W1380" s="225"/>
      <c r="AE1380" s="200"/>
      <c r="AM1380" s="203"/>
      <c r="AT1380" s="144"/>
    </row>
    <row r="1381" spans="9:46" s="142" customFormat="1" x14ac:dyDescent="0.15">
      <c r="I1381" s="223"/>
      <c r="P1381" s="224"/>
      <c r="Q1381" s="224"/>
      <c r="R1381" s="224"/>
      <c r="T1381" s="223"/>
      <c r="U1381" s="225"/>
      <c r="V1381" s="223"/>
      <c r="W1381" s="225"/>
      <c r="AE1381" s="200"/>
      <c r="AM1381" s="203"/>
      <c r="AT1381" s="144"/>
    </row>
    <row r="1382" spans="9:46" s="142" customFormat="1" x14ac:dyDescent="0.15">
      <c r="I1382" s="223"/>
      <c r="P1382" s="224"/>
      <c r="Q1382" s="224"/>
      <c r="R1382" s="224"/>
      <c r="T1382" s="223"/>
      <c r="U1382" s="225"/>
      <c r="V1382" s="223"/>
      <c r="W1382" s="225"/>
      <c r="AE1382" s="200"/>
      <c r="AM1382" s="203"/>
      <c r="AT1382" s="144"/>
    </row>
    <row r="1383" spans="9:46" s="142" customFormat="1" x14ac:dyDescent="0.15">
      <c r="I1383" s="223"/>
      <c r="P1383" s="224"/>
      <c r="Q1383" s="224"/>
      <c r="R1383" s="224"/>
      <c r="T1383" s="223"/>
      <c r="U1383" s="225"/>
      <c r="V1383" s="223"/>
      <c r="W1383" s="225"/>
      <c r="AE1383" s="200"/>
      <c r="AM1383" s="203"/>
      <c r="AT1383" s="144"/>
    </row>
    <row r="1384" spans="9:46" s="142" customFormat="1" x14ac:dyDescent="0.15">
      <c r="I1384" s="223"/>
      <c r="P1384" s="224"/>
      <c r="Q1384" s="224"/>
      <c r="R1384" s="224"/>
      <c r="T1384" s="223"/>
      <c r="U1384" s="225"/>
      <c r="V1384" s="223"/>
      <c r="W1384" s="225"/>
      <c r="AE1384" s="200"/>
      <c r="AM1384" s="203"/>
      <c r="AT1384" s="144"/>
    </row>
    <row r="1385" spans="9:46" s="142" customFormat="1" x14ac:dyDescent="0.15">
      <c r="I1385" s="223"/>
      <c r="P1385" s="224"/>
      <c r="Q1385" s="224"/>
      <c r="R1385" s="224"/>
      <c r="T1385" s="223"/>
      <c r="U1385" s="225"/>
      <c r="V1385" s="223"/>
      <c r="W1385" s="225"/>
      <c r="AE1385" s="200"/>
      <c r="AM1385" s="203"/>
      <c r="AT1385" s="144"/>
    </row>
    <row r="1386" spans="9:46" s="142" customFormat="1" x14ac:dyDescent="0.15">
      <c r="I1386" s="223"/>
      <c r="P1386" s="224"/>
      <c r="Q1386" s="224"/>
      <c r="R1386" s="224"/>
      <c r="T1386" s="223"/>
      <c r="U1386" s="225"/>
      <c r="V1386" s="223"/>
      <c r="W1386" s="225"/>
      <c r="AE1386" s="200"/>
      <c r="AM1386" s="203"/>
      <c r="AT1386" s="144"/>
    </row>
    <row r="1387" spans="9:46" s="142" customFormat="1" x14ac:dyDescent="0.15">
      <c r="I1387" s="223"/>
      <c r="P1387" s="224"/>
      <c r="Q1387" s="224"/>
      <c r="R1387" s="224"/>
      <c r="T1387" s="223"/>
      <c r="U1387" s="225"/>
      <c r="V1387" s="223"/>
      <c r="W1387" s="225"/>
      <c r="AE1387" s="200"/>
      <c r="AM1387" s="203"/>
      <c r="AT1387" s="144"/>
    </row>
    <row r="1388" spans="9:46" s="142" customFormat="1" x14ac:dyDescent="0.15">
      <c r="I1388" s="223"/>
      <c r="P1388" s="224"/>
      <c r="Q1388" s="224"/>
      <c r="R1388" s="224"/>
      <c r="T1388" s="223"/>
      <c r="U1388" s="225"/>
      <c r="V1388" s="223"/>
      <c r="W1388" s="225"/>
      <c r="AE1388" s="200"/>
      <c r="AM1388" s="203"/>
      <c r="AT1388" s="144"/>
    </row>
    <row r="1389" spans="9:46" s="142" customFormat="1" x14ac:dyDescent="0.15">
      <c r="I1389" s="223"/>
      <c r="P1389" s="224"/>
      <c r="Q1389" s="224"/>
      <c r="R1389" s="224"/>
      <c r="T1389" s="223"/>
      <c r="U1389" s="225"/>
      <c r="V1389" s="223"/>
      <c r="W1389" s="225"/>
      <c r="AE1389" s="200"/>
      <c r="AM1389" s="203"/>
      <c r="AT1389" s="144"/>
    </row>
    <row r="1390" spans="9:46" s="142" customFormat="1" x14ac:dyDescent="0.15">
      <c r="I1390" s="223"/>
      <c r="P1390" s="224"/>
      <c r="Q1390" s="224"/>
      <c r="R1390" s="224"/>
      <c r="T1390" s="223"/>
      <c r="U1390" s="225"/>
      <c r="V1390" s="223"/>
      <c r="W1390" s="225"/>
      <c r="AE1390" s="200"/>
      <c r="AM1390" s="203"/>
      <c r="AT1390" s="144"/>
    </row>
    <row r="1391" spans="9:46" s="142" customFormat="1" x14ac:dyDescent="0.15">
      <c r="I1391" s="223"/>
      <c r="P1391" s="224"/>
      <c r="Q1391" s="224"/>
      <c r="R1391" s="224"/>
      <c r="T1391" s="223"/>
      <c r="U1391" s="225"/>
      <c r="V1391" s="223"/>
      <c r="W1391" s="225"/>
      <c r="AE1391" s="200"/>
      <c r="AM1391" s="203"/>
      <c r="AT1391" s="144"/>
    </row>
    <row r="1392" spans="9:46" s="142" customFormat="1" x14ac:dyDescent="0.15">
      <c r="I1392" s="223"/>
      <c r="P1392" s="224"/>
      <c r="Q1392" s="224"/>
      <c r="R1392" s="224"/>
      <c r="T1392" s="223"/>
      <c r="U1392" s="225"/>
      <c r="V1392" s="223"/>
      <c r="W1392" s="225"/>
      <c r="AE1392" s="200"/>
      <c r="AM1392" s="203"/>
      <c r="AT1392" s="144"/>
    </row>
    <row r="1393" spans="9:46" s="142" customFormat="1" x14ac:dyDescent="0.15">
      <c r="I1393" s="223"/>
      <c r="P1393" s="224"/>
      <c r="Q1393" s="224"/>
      <c r="R1393" s="224"/>
      <c r="T1393" s="223"/>
      <c r="U1393" s="225"/>
      <c r="V1393" s="223"/>
      <c r="W1393" s="225"/>
      <c r="AE1393" s="200"/>
      <c r="AM1393" s="203"/>
      <c r="AT1393" s="144"/>
    </row>
    <row r="1394" spans="9:46" s="142" customFormat="1" x14ac:dyDescent="0.15">
      <c r="I1394" s="223"/>
      <c r="P1394" s="224"/>
      <c r="Q1394" s="224"/>
      <c r="R1394" s="224"/>
      <c r="T1394" s="223"/>
      <c r="U1394" s="225"/>
      <c r="V1394" s="223"/>
      <c r="W1394" s="225"/>
      <c r="AE1394" s="200"/>
      <c r="AM1394" s="203"/>
      <c r="AT1394" s="144"/>
    </row>
    <row r="1395" spans="9:46" s="142" customFormat="1" x14ac:dyDescent="0.15">
      <c r="I1395" s="223"/>
      <c r="P1395" s="224"/>
      <c r="Q1395" s="224"/>
      <c r="R1395" s="224"/>
      <c r="T1395" s="223"/>
      <c r="U1395" s="225"/>
      <c r="V1395" s="223"/>
      <c r="W1395" s="225"/>
      <c r="AE1395" s="200"/>
      <c r="AM1395" s="203"/>
      <c r="AT1395" s="144"/>
    </row>
    <row r="1396" spans="9:46" s="142" customFormat="1" x14ac:dyDescent="0.15">
      <c r="I1396" s="223"/>
      <c r="P1396" s="224"/>
      <c r="Q1396" s="224"/>
      <c r="R1396" s="224"/>
      <c r="T1396" s="223"/>
      <c r="U1396" s="225"/>
      <c r="V1396" s="223"/>
      <c r="W1396" s="225"/>
      <c r="AE1396" s="200"/>
      <c r="AM1396" s="203"/>
      <c r="AT1396" s="144"/>
    </row>
    <row r="1397" spans="9:46" s="142" customFormat="1" x14ac:dyDescent="0.15">
      <c r="I1397" s="223"/>
      <c r="P1397" s="224"/>
      <c r="Q1397" s="224"/>
      <c r="R1397" s="224"/>
      <c r="T1397" s="223"/>
      <c r="U1397" s="225"/>
      <c r="V1397" s="223"/>
      <c r="W1397" s="225"/>
      <c r="AE1397" s="200"/>
      <c r="AM1397" s="203"/>
      <c r="AT1397" s="144"/>
    </row>
    <row r="1398" spans="9:46" s="142" customFormat="1" x14ac:dyDescent="0.15">
      <c r="I1398" s="223"/>
      <c r="P1398" s="224"/>
      <c r="Q1398" s="224"/>
      <c r="R1398" s="224"/>
      <c r="T1398" s="223"/>
      <c r="U1398" s="225"/>
      <c r="V1398" s="223"/>
      <c r="W1398" s="225"/>
      <c r="AE1398" s="200"/>
      <c r="AM1398" s="203"/>
      <c r="AT1398" s="144"/>
    </row>
    <row r="1399" spans="9:46" s="142" customFormat="1" x14ac:dyDescent="0.15">
      <c r="I1399" s="223"/>
      <c r="P1399" s="224"/>
      <c r="Q1399" s="224"/>
      <c r="R1399" s="224"/>
      <c r="T1399" s="223"/>
      <c r="U1399" s="225"/>
      <c r="V1399" s="223"/>
      <c r="W1399" s="225"/>
      <c r="AE1399" s="200"/>
      <c r="AM1399" s="203"/>
      <c r="AT1399" s="144"/>
    </row>
    <row r="1400" spans="9:46" s="142" customFormat="1" x14ac:dyDescent="0.15">
      <c r="I1400" s="223"/>
      <c r="P1400" s="224"/>
      <c r="Q1400" s="224"/>
      <c r="R1400" s="224"/>
      <c r="T1400" s="223"/>
      <c r="U1400" s="225"/>
      <c r="V1400" s="223"/>
      <c r="W1400" s="225"/>
      <c r="AE1400" s="200"/>
      <c r="AM1400" s="203"/>
      <c r="AT1400" s="144"/>
    </row>
    <row r="1401" spans="9:46" s="142" customFormat="1" x14ac:dyDescent="0.15">
      <c r="I1401" s="223"/>
      <c r="P1401" s="224"/>
      <c r="Q1401" s="224"/>
      <c r="R1401" s="224"/>
      <c r="T1401" s="223"/>
      <c r="U1401" s="225"/>
      <c r="V1401" s="223"/>
      <c r="W1401" s="225"/>
      <c r="AE1401" s="200"/>
      <c r="AM1401" s="203"/>
      <c r="AT1401" s="144"/>
    </row>
    <row r="1402" spans="9:46" s="142" customFormat="1" x14ac:dyDescent="0.15">
      <c r="I1402" s="223"/>
      <c r="P1402" s="224"/>
      <c r="Q1402" s="224"/>
      <c r="R1402" s="224"/>
      <c r="T1402" s="223"/>
      <c r="U1402" s="225"/>
      <c r="V1402" s="223"/>
      <c r="W1402" s="225"/>
      <c r="AE1402" s="200"/>
      <c r="AM1402" s="203"/>
      <c r="AT1402" s="144"/>
    </row>
    <row r="1403" spans="9:46" s="142" customFormat="1" x14ac:dyDescent="0.15">
      <c r="I1403" s="223"/>
      <c r="P1403" s="224"/>
      <c r="Q1403" s="224"/>
      <c r="R1403" s="224"/>
      <c r="T1403" s="223"/>
      <c r="U1403" s="225"/>
      <c r="V1403" s="223"/>
      <c r="W1403" s="225"/>
      <c r="AE1403" s="200"/>
      <c r="AM1403" s="203"/>
      <c r="AT1403" s="144"/>
    </row>
    <row r="1404" spans="9:46" s="142" customFormat="1" x14ac:dyDescent="0.15">
      <c r="I1404" s="223"/>
      <c r="P1404" s="224"/>
      <c r="Q1404" s="224"/>
      <c r="R1404" s="224"/>
      <c r="T1404" s="223"/>
      <c r="U1404" s="225"/>
      <c r="V1404" s="223"/>
      <c r="W1404" s="225"/>
      <c r="AE1404" s="200"/>
      <c r="AM1404" s="203"/>
      <c r="AT1404" s="144"/>
    </row>
    <row r="1405" spans="9:46" s="142" customFormat="1" x14ac:dyDescent="0.15">
      <c r="I1405" s="223"/>
      <c r="P1405" s="224"/>
      <c r="Q1405" s="224"/>
      <c r="R1405" s="224"/>
      <c r="T1405" s="223"/>
      <c r="U1405" s="225"/>
      <c r="V1405" s="223"/>
      <c r="W1405" s="225"/>
      <c r="AE1405" s="200"/>
      <c r="AM1405" s="203"/>
      <c r="AT1405" s="144"/>
    </row>
    <row r="1406" spans="9:46" s="142" customFormat="1" x14ac:dyDescent="0.15">
      <c r="I1406" s="223"/>
      <c r="P1406" s="224"/>
      <c r="Q1406" s="224"/>
      <c r="R1406" s="224"/>
      <c r="T1406" s="223"/>
      <c r="U1406" s="225"/>
      <c r="V1406" s="223"/>
      <c r="W1406" s="225"/>
      <c r="AE1406" s="200"/>
      <c r="AM1406" s="203"/>
      <c r="AT1406" s="144"/>
    </row>
    <row r="1407" spans="9:46" s="142" customFormat="1" x14ac:dyDescent="0.15">
      <c r="I1407" s="223"/>
      <c r="P1407" s="224"/>
      <c r="Q1407" s="224"/>
      <c r="R1407" s="224"/>
      <c r="T1407" s="223"/>
      <c r="U1407" s="225"/>
      <c r="V1407" s="223"/>
      <c r="W1407" s="225"/>
      <c r="AE1407" s="200"/>
      <c r="AM1407" s="203"/>
      <c r="AT1407" s="144"/>
    </row>
    <row r="1408" spans="9:46" s="142" customFormat="1" x14ac:dyDescent="0.15">
      <c r="I1408" s="223"/>
      <c r="P1408" s="224"/>
      <c r="Q1408" s="224"/>
      <c r="R1408" s="224"/>
      <c r="T1408" s="223"/>
      <c r="U1408" s="225"/>
      <c r="V1408" s="223"/>
      <c r="W1408" s="225"/>
      <c r="AE1408" s="200"/>
      <c r="AM1408" s="203"/>
      <c r="AT1408" s="144"/>
    </row>
    <row r="1409" spans="9:46" s="142" customFormat="1" x14ac:dyDescent="0.15">
      <c r="I1409" s="223"/>
      <c r="P1409" s="224"/>
      <c r="Q1409" s="224"/>
      <c r="R1409" s="224"/>
      <c r="T1409" s="223"/>
      <c r="U1409" s="225"/>
      <c r="V1409" s="223"/>
      <c r="W1409" s="225"/>
      <c r="AE1409" s="200"/>
      <c r="AM1409" s="203"/>
      <c r="AT1409" s="144"/>
    </row>
    <row r="1410" spans="9:46" s="142" customFormat="1" x14ac:dyDescent="0.15">
      <c r="I1410" s="223"/>
      <c r="P1410" s="224"/>
      <c r="Q1410" s="224"/>
      <c r="R1410" s="224"/>
      <c r="T1410" s="223"/>
      <c r="U1410" s="225"/>
      <c r="V1410" s="223"/>
      <c r="W1410" s="225"/>
      <c r="AE1410" s="200"/>
      <c r="AM1410" s="203"/>
      <c r="AT1410" s="144"/>
    </row>
    <row r="1411" spans="9:46" s="142" customFormat="1" x14ac:dyDescent="0.15">
      <c r="I1411" s="223"/>
      <c r="P1411" s="224"/>
      <c r="Q1411" s="224"/>
      <c r="R1411" s="224"/>
      <c r="T1411" s="223"/>
      <c r="U1411" s="225"/>
      <c r="V1411" s="223"/>
      <c r="W1411" s="225"/>
      <c r="AE1411" s="200"/>
      <c r="AM1411" s="203"/>
      <c r="AT1411" s="144"/>
    </row>
    <row r="1412" spans="9:46" s="142" customFormat="1" x14ac:dyDescent="0.15">
      <c r="I1412" s="223"/>
      <c r="P1412" s="224"/>
      <c r="Q1412" s="224"/>
      <c r="R1412" s="224"/>
      <c r="T1412" s="223"/>
      <c r="U1412" s="225"/>
      <c r="V1412" s="223"/>
      <c r="W1412" s="225"/>
      <c r="AE1412" s="200"/>
      <c r="AM1412" s="203"/>
      <c r="AT1412" s="144"/>
    </row>
    <row r="1413" spans="9:46" s="142" customFormat="1" x14ac:dyDescent="0.15">
      <c r="I1413" s="223"/>
      <c r="P1413" s="224"/>
      <c r="Q1413" s="224"/>
      <c r="R1413" s="224"/>
      <c r="T1413" s="223"/>
      <c r="U1413" s="225"/>
      <c r="V1413" s="223"/>
      <c r="W1413" s="225"/>
      <c r="AE1413" s="200"/>
      <c r="AM1413" s="203"/>
      <c r="AT1413" s="144"/>
    </row>
    <row r="1414" spans="9:46" s="142" customFormat="1" x14ac:dyDescent="0.15">
      <c r="I1414" s="223"/>
      <c r="P1414" s="224"/>
      <c r="Q1414" s="224"/>
      <c r="R1414" s="224"/>
      <c r="T1414" s="223"/>
      <c r="U1414" s="225"/>
      <c r="V1414" s="223"/>
      <c r="W1414" s="225"/>
      <c r="AE1414" s="200"/>
      <c r="AM1414" s="203"/>
      <c r="AT1414" s="144"/>
    </row>
    <row r="1415" spans="9:46" s="142" customFormat="1" x14ac:dyDescent="0.15">
      <c r="I1415" s="223"/>
      <c r="P1415" s="224"/>
      <c r="Q1415" s="224"/>
      <c r="R1415" s="224"/>
      <c r="T1415" s="223"/>
      <c r="U1415" s="225"/>
      <c r="V1415" s="223"/>
      <c r="W1415" s="225"/>
      <c r="AE1415" s="200"/>
      <c r="AM1415" s="203"/>
      <c r="AT1415" s="144"/>
    </row>
    <row r="1416" spans="9:46" s="142" customFormat="1" x14ac:dyDescent="0.15">
      <c r="I1416" s="223"/>
      <c r="P1416" s="224"/>
      <c r="Q1416" s="224"/>
      <c r="R1416" s="224"/>
      <c r="T1416" s="223"/>
      <c r="U1416" s="225"/>
      <c r="V1416" s="223"/>
      <c r="W1416" s="225"/>
      <c r="AE1416" s="200"/>
      <c r="AM1416" s="203"/>
      <c r="AT1416" s="144"/>
    </row>
    <row r="1417" spans="9:46" s="142" customFormat="1" x14ac:dyDescent="0.15">
      <c r="I1417" s="223"/>
      <c r="P1417" s="224"/>
      <c r="Q1417" s="224"/>
      <c r="R1417" s="224"/>
      <c r="T1417" s="223"/>
      <c r="U1417" s="225"/>
      <c r="V1417" s="223"/>
      <c r="W1417" s="225"/>
      <c r="AE1417" s="200"/>
      <c r="AM1417" s="203"/>
      <c r="AT1417" s="144"/>
    </row>
    <row r="1418" spans="9:46" s="142" customFormat="1" x14ac:dyDescent="0.15">
      <c r="I1418" s="223"/>
      <c r="P1418" s="224"/>
      <c r="Q1418" s="224"/>
      <c r="R1418" s="224"/>
      <c r="T1418" s="223"/>
      <c r="U1418" s="225"/>
      <c r="V1418" s="223"/>
      <c r="W1418" s="225"/>
      <c r="AE1418" s="200"/>
      <c r="AM1418" s="203"/>
      <c r="AT1418" s="144"/>
    </row>
    <row r="1419" spans="9:46" s="142" customFormat="1" x14ac:dyDescent="0.15">
      <c r="I1419" s="223"/>
      <c r="P1419" s="224"/>
      <c r="Q1419" s="224"/>
      <c r="R1419" s="224"/>
      <c r="T1419" s="223"/>
      <c r="U1419" s="225"/>
      <c r="V1419" s="223"/>
      <c r="W1419" s="225"/>
      <c r="AE1419" s="200"/>
      <c r="AM1419" s="203"/>
      <c r="AT1419" s="144"/>
    </row>
    <row r="1420" spans="9:46" s="142" customFormat="1" x14ac:dyDescent="0.15">
      <c r="I1420" s="223"/>
      <c r="P1420" s="224"/>
      <c r="Q1420" s="224"/>
      <c r="R1420" s="224"/>
      <c r="T1420" s="223"/>
      <c r="U1420" s="225"/>
      <c r="V1420" s="223"/>
      <c r="W1420" s="225"/>
      <c r="AE1420" s="200"/>
      <c r="AM1420" s="203"/>
      <c r="AT1420" s="144"/>
    </row>
    <row r="1421" spans="9:46" s="142" customFormat="1" x14ac:dyDescent="0.15">
      <c r="I1421" s="223"/>
      <c r="P1421" s="224"/>
      <c r="Q1421" s="224"/>
      <c r="R1421" s="224"/>
      <c r="T1421" s="223"/>
      <c r="U1421" s="225"/>
      <c r="V1421" s="223"/>
      <c r="W1421" s="225"/>
      <c r="AE1421" s="200"/>
      <c r="AM1421" s="203"/>
      <c r="AT1421" s="144"/>
    </row>
    <row r="1422" spans="9:46" s="142" customFormat="1" x14ac:dyDescent="0.15">
      <c r="I1422" s="223"/>
      <c r="P1422" s="224"/>
      <c r="Q1422" s="224"/>
      <c r="R1422" s="224"/>
      <c r="T1422" s="223"/>
      <c r="U1422" s="225"/>
      <c r="V1422" s="223"/>
      <c r="W1422" s="225"/>
      <c r="AE1422" s="200"/>
      <c r="AM1422" s="203"/>
      <c r="AT1422" s="144"/>
    </row>
    <row r="1423" spans="9:46" s="142" customFormat="1" x14ac:dyDescent="0.15">
      <c r="I1423" s="223"/>
      <c r="P1423" s="224"/>
      <c r="Q1423" s="224"/>
      <c r="R1423" s="224"/>
      <c r="T1423" s="223"/>
      <c r="U1423" s="225"/>
      <c r="V1423" s="223"/>
      <c r="W1423" s="225"/>
      <c r="AE1423" s="200"/>
      <c r="AM1423" s="203"/>
      <c r="AT1423" s="144"/>
    </row>
    <row r="1424" spans="9:46" s="142" customFormat="1" x14ac:dyDescent="0.15">
      <c r="I1424" s="223"/>
      <c r="P1424" s="224"/>
      <c r="Q1424" s="224"/>
      <c r="R1424" s="224"/>
      <c r="T1424" s="223"/>
      <c r="U1424" s="225"/>
      <c r="V1424" s="223"/>
      <c r="W1424" s="225"/>
      <c r="AE1424" s="200"/>
      <c r="AM1424" s="203"/>
      <c r="AT1424" s="144"/>
    </row>
    <row r="1425" spans="9:46" s="142" customFormat="1" x14ac:dyDescent="0.15">
      <c r="I1425" s="223"/>
      <c r="P1425" s="224"/>
      <c r="Q1425" s="224"/>
      <c r="R1425" s="224"/>
      <c r="T1425" s="223"/>
      <c r="U1425" s="225"/>
      <c r="V1425" s="223"/>
      <c r="W1425" s="225"/>
      <c r="AE1425" s="200"/>
      <c r="AM1425" s="203"/>
      <c r="AT1425" s="144"/>
    </row>
    <row r="1426" spans="9:46" s="142" customFormat="1" x14ac:dyDescent="0.15">
      <c r="I1426" s="223"/>
      <c r="P1426" s="224"/>
      <c r="Q1426" s="224"/>
      <c r="R1426" s="224"/>
      <c r="T1426" s="223"/>
      <c r="U1426" s="225"/>
      <c r="V1426" s="223"/>
      <c r="W1426" s="225"/>
      <c r="AE1426" s="200"/>
      <c r="AM1426" s="203"/>
      <c r="AT1426" s="144"/>
    </row>
    <row r="1427" spans="9:46" s="142" customFormat="1" x14ac:dyDescent="0.15">
      <c r="I1427" s="223"/>
      <c r="P1427" s="224"/>
      <c r="Q1427" s="224"/>
      <c r="R1427" s="224"/>
      <c r="T1427" s="223"/>
      <c r="U1427" s="225"/>
      <c r="V1427" s="223"/>
      <c r="W1427" s="225"/>
      <c r="AE1427" s="200"/>
      <c r="AM1427" s="203"/>
      <c r="AT1427" s="144"/>
    </row>
    <row r="1428" spans="9:46" s="142" customFormat="1" x14ac:dyDescent="0.15">
      <c r="I1428" s="223"/>
      <c r="P1428" s="224"/>
      <c r="Q1428" s="224"/>
      <c r="R1428" s="224"/>
      <c r="T1428" s="223"/>
      <c r="U1428" s="225"/>
      <c r="V1428" s="223"/>
      <c r="W1428" s="225"/>
      <c r="AE1428" s="200"/>
      <c r="AM1428" s="203"/>
      <c r="AT1428" s="144"/>
    </row>
    <row r="1429" spans="9:46" s="142" customFormat="1" x14ac:dyDescent="0.15">
      <c r="I1429" s="223"/>
      <c r="P1429" s="224"/>
      <c r="Q1429" s="224"/>
      <c r="R1429" s="224"/>
      <c r="T1429" s="223"/>
      <c r="U1429" s="225"/>
      <c r="V1429" s="223"/>
      <c r="W1429" s="225"/>
      <c r="AE1429" s="200"/>
      <c r="AM1429" s="203"/>
      <c r="AT1429" s="144"/>
    </row>
    <row r="1430" spans="9:46" s="142" customFormat="1" x14ac:dyDescent="0.15">
      <c r="I1430" s="223"/>
      <c r="P1430" s="224"/>
      <c r="Q1430" s="224"/>
      <c r="R1430" s="224"/>
      <c r="T1430" s="223"/>
      <c r="U1430" s="225"/>
      <c r="V1430" s="223"/>
      <c r="W1430" s="225"/>
      <c r="AE1430" s="200"/>
      <c r="AM1430" s="203"/>
      <c r="AT1430" s="144"/>
    </row>
    <row r="1431" spans="9:46" s="142" customFormat="1" x14ac:dyDescent="0.15">
      <c r="I1431" s="223"/>
      <c r="P1431" s="224"/>
      <c r="Q1431" s="224"/>
      <c r="R1431" s="224"/>
      <c r="T1431" s="223"/>
      <c r="U1431" s="225"/>
      <c r="V1431" s="223"/>
      <c r="W1431" s="225"/>
      <c r="AE1431" s="200"/>
      <c r="AM1431" s="203"/>
      <c r="AT1431" s="144"/>
    </row>
    <row r="1432" spans="9:46" s="142" customFormat="1" x14ac:dyDescent="0.15">
      <c r="I1432" s="223"/>
      <c r="P1432" s="224"/>
      <c r="Q1432" s="224"/>
      <c r="R1432" s="224"/>
      <c r="T1432" s="223"/>
      <c r="U1432" s="225"/>
      <c r="V1432" s="223"/>
      <c r="W1432" s="225"/>
      <c r="AE1432" s="200"/>
      <c r="AM1432" s="203"/>
      <c r="AT1432" s="144"/>
    </row>
    <row r="1433" spans="9:46" s="142" customFormat="1" x14ac:dyDescent="0.15">
      <c r="I1433" s="223"/>
      <c r="P1433" s="224"/>
      <c r="Q1433" s="224"/>
      <c r="R1433" s="224"/>
      <c r="T1433" s="223"/>
      <c r="U1433" s="225"/>
      <c r="V1433" s="223"/>
      <c r="W1433" s="225"/>
      <c r="AE1433" s="200"/>
      <c r="AM1433" s="203"/>
      <c r="AT1433" s="144"/>
    </row>
    <row r="1434" spans="9:46" s="142" customFormat="1" x14ac:dyDescent="0.15">
      <c r="I1434" s="223"/>
      <c r="P1434" s="224"/>
      <c r="Q1434" s="224"/>
      <c r="R1434" s="224"/>
      <c r="T1434" s="223"/>
      <c r="U1434" s="225"/>
      <c r="V1434" s="223"/>
      <c r="W1434" s="225"/>
      <c r="AE1434" s="200"/>
      <c r="AM1434" s="203"/>
      <c r="AT1434" s="144"/>
    </row>
    <row r="1435" spans="9:46" s="142" customFormat="1" x14ac:dyDescent="0.15">
      <c r="I1435" s="223"/>
      <c r="P1435" s="224"/>
      <c r="Q1435" s="224"/>
      <c r="R1435" s="224"/>
      <c r="T1435" s="223"/>
      <c r="U1435" s="225"/>
      <c r="V1435" s="223"/>
      <c r="W1435" s="225"/>
      <c r="AE1435" s="200"/>
      <c r="AM1435" s="203"/>
      <c r="AT1435" s="144"/>
    </row>
    <row r="1436" spans="9:46" s="142" customFormat="1" x14ac:dyDescent="0.15">
      <c r="I1436" s="223"/>
      <c r="P1436" s="224"/>
      <c r="Q1436" s="224"/>
      <c r="R1436" s="224"/>
      <c r="T1436" s="223"/>
      <c r="U1436" s="225"/>
      <c r="V1436" s="223"/>
      <c r="W1436" s="225"/>
      <c r="AE1436" s="200"/>
      <c r="AM1436" s="203"/>
      <c r="AT1436" s="144"/>
    </row>
    <row r="1437" spans="9:46" s="142" customFormat="1" x14ac:dyDescent="0.15">
      <c r="I1437" s="223"/>
      <c r="P1437" s="224"/>
      <c r="Q1437" s="224"/>
      <c r="R1437" s="224"/>
      <c r="T1437" s="223"/>
      <c r="U1437" s="225"/>
      <c r="V1437" s="223"/>
      <c r="W1437" s="225"/>
      <c r="AE1437" s="200"/>
      <c r="AM1437" s="203"/>
      <c r="AT1437" s="144"/>
    </row>
    <row r="1438" spans="9:46" s="142" customFormat="1" x14ac:dyDescent="0.15">
      <c r="I1438" s="223"/>
      <c r="P1438" s="224"/>
      <c r="Q1438" s="224"/>
      <c r="R1438" s="224"/>
      <c r="T1438" s="223"/>
      <c r="U1438" s="225"/>
      <c r="V1438" s="223"/>
      <c r="W1438" s="225"/>
      <c r="AE1438" s="200"/>
      <c r="AM1438" s="203"/>
      <c r="AT1438" s="144"/>
    </row>
    <row r="1439" spans="9:46" s="142" customFormat="1" x14ac:dyDescent="0.15">
      <c r="I1439" s="223"/>
      <c r="P1439" s="224"/>
      <c r="Q1439" s="224"/>
      <c r="R1439" s="224"/>
      <c r="T1439" s="223"/>
      <c r="U1439" s="225"/>
      <c r="V1439" s="223"/>
      <c r="W1439" s="225"/>
      <c r="AE1439" s="200"/>
      <c r="AM1439" s="203"/>
      <c r="AT1439" s="144"/>
    </row>
    <row r="1440" spans="9:46" s="142" customFormat="1" x14ac:dyDescent="0.15">
      <c r="I1440" s="223"/>
      <c r="P1440" s="224"/>
      <c r="Q1440" s="224"/>
      <c r="R1440" s="224"/>
      <c r="T1440" s="223"/>
      <c r="U1440" s="225"/>
      <c r="V1440" s="223"/>
      <c r="W1440" s="225"/>
      <c r="AE1440" s="200"/>
      <c r="AM1440" s="203"/>
      <c r="AT1440" s="144"/>
    </row>
    <row r="1441" spans="9:46" s="142" customFormat="1" x14ac:dyDescent="0.15">
      <c r="I1441" s="223"/>
      <c r="P1441" s="224"/>
      <c r="Q1441" s="224"/>
      <c r="R1441" s="224"/>
      <c r="T1441" s="223"/>
      <c r="U1441" s="225"/>
      <c r="V1441" s="223"/>
      <c r="W1441" s="225"/>
      <c r="AE1441" s="200"/>
      <c r="AM1441" s="203"/>
      <c r="AT1441" s="144"/>
    </row>
    <row r="1442" spans="9:46" s="142" customFormat="1" x14ac:dyDescent="0.15">
      <c r="I1442" s="223"/>
      <c r="P1442" s="224"/>
      <c r="Q1442" s="224"/>
      <c r="R1442" s="224"/>
      <c r="T1442" s="223"/>
      <c r="U1442" s="225"/>
      <c r="V1442" s="223"/>
      <c r="W1442" s="225"/>
      <c r="AE1442" s="200"/>
      <c r="AM1442" s="203"/>
      <c r="AT1442" s="144"/>
    </row>
    <row r="1443" spans="9:46" s="142" customFormat="1" x14ac:dyDescent="0.15">
      <c r="I1443" s="223"/>
      <c r="P1443" s="224"/>
      <c r="Q1443" s="224"/>
      <c r="R1443" s="224"/>
      <c r="T1443" s="223"/>
      <c r="U1443" s="225"/>
      <c r="V1443" s="223"/>
      <c r="W1443" s="225"/>
      <c r="AE1443" s="200"/>
      <c r="AM1443" s="203"/>
      <c r="AT1443" s="144"/>
    </row>
    <row r="1444" spans="9:46" s="142" customFormat="1" x14ac:dyDescent="0.15">
      <c r="I1444" s="223"/>
      <c r="P1444" s="224"/>
      <c r="Q1444" s="224"/>
      <c r="R1444" s="224"/>
      <c r="T1444" s="223"/>
      <c r="U1444" s="225"/>
      <c r="V1444" s="223"/>
      <c r="W1444" s="225"/>
      <c r="AE1444" s="200"/>
      <c r="AM1444" s="203"/>
      <c r="AT1444" s="144"/>
    </row>
    <row r="1445" spans="9:46" s="142" customFormat="1" x14ac:dyDescent="0.15">
      <c r="I1445" s="223"/>
      <c r="P1445" s="224"/>
      <c r="Q1445" s="224"/>
      <c r="R1445" s="224"/>
      <c r="T1445" s="223"/>
      <c r="U1445" s="225"/>
      <c r="V1445" s="223"/>
      <c r="W1445" s="225"/>
      <c r="AE1445" s="200"/>
      <c r="AM1445" s="203"/>
      <c r="AT1445" s="144"/>
    </row>
    <row r="1446" spans="9:46" s="142" customFormat="1" x14ac:dyDescent="0.15">
      <c r="I1446" s="223"/>
      <c r="P1446" s="224"/>
      <c r="Q1446" s="224"/>
      <c r="R1446" s="224"/>
      <c r="T1446" s="223"/>
      <c r="U1446" s="225"/>
      <c r="V1446" s="223"/>
      <c r="W1446" s="225"/>
      <c r="AE1446" s="200"/>
      <c r="AM1446" s="203"/>
      <c r="AT1446" s="144"/>
    </row>
    <row r="1447" spans="9:46" s="142" customFormat="1" x14ac:dyDescent="0.15">
      <c r="I1447" s="223"/>
      <c r="P1447" s="224"/>
      <c r="Q1447" s="224"/>
      <c r="R1447" s="224"/>
      <c r="T1447" s="223"/>
      <c r="U1447" s="225"/>
      <c r="V1447" s="223"/>
      <c r="W1447" s="225"/>
      <c r="AE1447" s="200"/>
      <c r="AM1447" s="203"/>
      <c r="AT1447" s="144"/>
    </row>
    <row r="1448" spans="9:46" s="142" customFormat="1" x14ac:dyDescent="0.15">
      <c r="I1448" s="223"/>
      <c r="P1448" s="224"/>
      <c r="Q1448" s="224"/>
      <c r="R1448" s="224"/>
      <c r="T1448" s="223"/>
      <c r="U1448" s="225"/>
      <c r="V1448" s="223"/>
      <c r="W1448" s="225"/>
      <c r="AE1448" s="200"/>
      <c r="AM1448" s="203"/>
      <c r="AT1448" s="144"/>
    </row>
    <row r="1449" spans="9:46" s="142" customFormat="1" x14ac:dyDescent="0.15">
      <c r="I1449" s="223"/>
      <c r="P1449" s="224"/>
      <c r="Q1449" s="224"/>
      <c r="R1449" s="224"/>
      <c r="T1449" s="223"/>
      <c r="U1449" s="225"/>
      <c r="V1449" s="223"/>
      <c r="W1449" s="225"/>
      <c r="AE1449" s="200"/>
      <c r="AM1449" s="203"/>
      <c r="AT1449" s="144"/>
    </row>
    <row r="1450" spans="9:46" s="142" customFormat="1" x14ac:dyDescent="0.15">
      <c r="I1450" s="223"/>
      <c r="P1450" s="224"/>
      <c r="Q1450" s="224"/>
      <c r="R1450" s="224"/>
      <c r="T1450" s="223"/>
      <c r="U1450" s="225"/>
      <c r="V1450" s="223"/>
      <c r="W1450" s="225"/>
      <c r="AE1450" s="200"/>
      <c r="AM1450" s="203"/>
      <c r="AT1450" s="144"/>
    </row>
    <row r="1451" spans="9:46" s="142" customFormat="1" x14ac:dyDescent="0.15">
      <c r="I1451" s="223"/>
      <c r="P1451" s="224"/>
      <c r="Q1451" s="224"/>
      <c r="R1451" s="224"/>
      <c r="T1451" s="223"/>
      <c r="U1451" s="225"/>
      <c r="V1451" s="223"/>
      <c r="W1451" s="225"/>
      <c r="AE1451" s="200"/>
      <c r="AM1451" s="203"/>
      <c r="AT1451" s="144"/>
    </row>
    <row r="1452" spans="9:46" s="142" customFormat="1" x14ac:dyDescent="0.15">
      <c r="I1452" s="223"/>
      <c r="P1452" s="224"/>
      <c r="Q1452" s="224"/>
      <c r="R1452" s="224"/>
      <c r="T1452" s="223"/>
      <c r="U1452" s="225"/>
      <c r="V1452" s="223"/>
      <c r="W1452" s="225"/>
      <c r="AE1452" s="200"/>
      <c r="AM1452" s="203"/>
      <c r="AT1452" s="144"/>
    </row>
    <row r="1453" spans="9:46" s="142" customFormat="1" x14ac:dyDescent="0.15">
      <c r="I1453" s="223"/>
      <c r="P1453" s="224"/>
      <c r="Q1453" s="224"/>
      <c r="R1453" s="224"/>
      <c r="T1453" s="223"/>
      <c r="U1453" s="225"/>
      <c r="V1453" s="223"/>
      <c r="W1453" s="225"/>
      <c r="AE1453" s="200"/>
      <c r="AM1453" s="203"/>
      <c r="AT1453" s="144"/>
    </row>
    <row r="1454" spans="9:46" s="142" customFormat="1" x14ac:dyDescent="0.15">
      <c r="I1454" s="223"/>
      <c r="P1454" s="224"/>
      <c r="Q1454" s="224"/>
      <c r="R1454" s="224"/>
      <c r="T1454" s="223"/>
      <c r="U1454" s="225"/>
      <c r="V1454" s="223"/>
      <c r="W1454" s="225"/>
      <c r="AE1454" s="200"/>
      <c r="AM1454" s="203"/>
      <c r="AT1454" s="144"/>
    </row>
    <row r="1455" spans="9:46" s="142" customFormat="1" x14ac:dyDescent="0.15">
      <c r="I1455" s="223"/>
      <c r="P1455" s="224"/>
      <c r="Q1455" s="224"/>
      <c r="R1455" s="224"/>
      <c r="T1455" s="223"/>
      <c r="U1455" s="225"/>
      <c r="V1455" s="223"/>
      <c r="W1455" s="225"/>
      <c r="AE1455" s="200"/>
      <c r="AM1455" s="203"/>
      <c r="AT1455" s="144"/>
    </row>
    <row r="1456" spans="9:46" s="142" customFormat="1" x14ac:dyDescent="0.15">
      <c r="I1456" s="223"/>
      <c r="P1456" s="224"/>
      <c r="Q1456" s="224"/>
      <c r="R1456" s="224"/>
      <c r="T1456" s="223"/>
      <c r="U1456" s="225"/>
      <c r="V1456" s="223"/>
      <c r="W1456" s="225"/>
      <c r="AE1456" s="200"/>
      <c r="AM1456" s="203"/>
      <c r="AT1456" s="144"/>
    </row>
    <row r="1457" spans="9:46" s="142" customFormat="1" x14ac:dyDescent="0.15">
      <c r="I1457" s="223"/>
      <c r="P1457" s="224"/>
      <c r="Q1457" s="224"/>
      <c r="R1457" s="224"/>
      <c r="T1457" s="223"/>
      <c r="U1457" s="225"/>
      <c r="V1457" s="223"/>
      <c r="W1457" s="225"/>
      <c r="AE1457" s="200"/>
      <c r="AM1457" s="203"/>
      <c r="AT1457" s="144"/>
    </row>
    <row r="1458" spans="9:46" s="142" customFormat="1" x14ac:dyDescent="0.15">
      <c r="I1458" s="223"/>
      <c r="P1458" s="224"/>
      <c r="Q1458" s="224"/>
      <c r="R1458" s="224"/>
      <c r="T1458" s="223"/>
      <c r="U1458" s="225"/>
      <c r="V1458" s="223"/>
      <c r="W1458" s="225"/>
      <c r="AE1458" s="200"/>
      <c r="AM1458" s="203"/>
      <c r="AT1458" s="144"/>
    </row>
    <row r="1459" spans="9:46" s="142" customFormat="1" x14ac:dyDescent="0.15">
      <c r="I1459" s="223"/>
      <c r="P1459" s="224"/>
      <c r="Q1459" s="224"/>
      <c r="R1459" s="224"/>
      <c r="T1459" s="223"/>
      <c r="U1459" s="225"/>
      <c r="V1459" s="223"/>
      <c r="W1459" s="225"/>
      <c r="AE1459" s="200"/>
      <c r="AM1459" s="203"/>
      <c r="AT1459" s="144"/>
    </row>
    <row r="1460" spans="9:46" s="142" customFormat="1" x14ac:dyDescent="0.15">
      <c r="I1460" s="223"/>
      <c r="P1460" s="224"/>
      <c r="Q1460" s="224"/>
      <c r="R1460" s="224"/>
      <c r="T1460" s="223"/>
      <c r="U1460" s="225"/>
      <c r="V1460" s="223"/>
      <c r="W1460" s="225"/>
      <c r="AE1460" s="200"/>
      <c r="AM1460" s="203"/>
      <c r="AT1460" s="144"/>
    </row>
    <row r="1461" spans="9:46" s="142" customFormat="1" x14ac:dyDescent="0.15">
      <c r="I1461" s="223"/>
      <c r="P1461" s="224"/>
      <c r="Q1461" s="224"/>
      <c r="R1461" s="224"/>
      <c r="T1461" s="223"/>
      <c r="U1461" s="225"/>
      <c r="V1461" s="223"/>
      <c r="W1461" s="225"/>
      <c r="AE1461" s="200"/>
      <c r="AM1461" s="203"/>
      <c r="AT1461" s="144"/>
    </row>
    <row r="1462" spans="9:46" s="142" customFormat="1" x14ac:dyDescent="0.15">
      <c r="I1462" s="223"/>
      <c r="P1462" s="224"/>
      <c r="Q1462" s="224"/>
      <c r="R1462" s="224"/>
      <c r="T1462" s="223"/>
      <c r="U1462" s="225"/>
      <c r="V1462" s="223"/>
      <c r="W1462" s="225"/>
      <c r="AE1462" s="200"/>
      <c r="AM1462" s="203"/>
      <c r="AT1462" s="144"/>
    </row>
    <row r="1463" spans="9:46" s="142" customFormat="1" x14ac:dyDescent="0.15">
      <c r="I1463" s="223"/>
      <c r="P1463" s="224"/>
      <c r="Q1463" s="224"/>
      <c r="R1463" s="224"/>
      <c r="T1463" s="223"/>
      <c r="U1463" s="225"/>
      <c r="V1463" s="223"/>
      <c r="W1463" s="225"/>
      <c r="AE1463" s="200"/>
      <c r="AM1463" s="203"/>
      <c r="AT1463" s="144"/>
    </row>
    <row r="1464" spans="9:46" s="142" customFormat="1" x14ac:dyDescent="0.15">
      <c r="I1464" s="223"/>
      <c r="P1464" s="224"/>
      <c r="Q1464" s="224"/>
      <c r="R1464" s="224"/>
      <c r="T1464" s="223"/>
      <c r="U1464" s="225"/>
      <c r="V1464" s="223"/>
      <c r="W1464" s="225"/>
      <c r="AE1464" s="200"/>
      <c r="AM1464" s="203"/>
      <c r="AT1464" s="144"/>
    </row>
    <row r="1465" spans="9:46" s="142" customFormat="1" x14ac:dyDescent="0.15">
      <c r="I1465" s="223"/>
      <c r="P1465" s="224"/>
      <c r="Q1465" s="224"/>
      <c r="R1465" s="224"/>
      <c r="T1465" s="223"/>
      <c r="U1465" s="225"/>
      <c r="V1465" s="223"/>
      <c r="W1465" s="225"/>
      <c r="AE1465" s="200"/>
      <c r="AM1465" s="203"/>
      <c r="AT1465" s="144"/>
    </row>
    <row r="1466" spans="9:46" s="142" customFormat="1" x14ac:dyDescent="0.15">
      <c r="I1466" s="223"/>
      <c r="P1466" s="224"/>
      <c r="Q1466" s="224"/>
      <c r="R1466" s="224"/>
      <c r="T1466" s="223"/>
      <c r="U1466" s="225"/>
      <c r="V1466" s="223"/>
      <c r="W1466" s="225"/>
      <c r="AE1466" s="200"/>
      <c r="AM1466" s="203"/>
      <c r="AT1466" s="144"/>
    </row>
    <row r="1467" spans="9:46" s="142" customFormat="1" x14ac:dyDescent="0.15">
      <c r="I1467" s="223"/>
      <c r="P1467" s="224"/>
      <c r="Q1467" s="224"/>
      <c r="R1467" s="224"/>
      <c r="T1467" s="223"/>
      <c r="U1467" s="225"/>
      <c r="V1467" s="223"/>
      <c r="W1467" s="225"/>
      <c r="AE1467" s="200"/>
      <c r="AM1467" s="203"/>
      <c r="AT1467" s="144"/>
    </row>
    <row r="1468" spans="9:46" s="142" customFormat="1" x14ac:dyDescent="0.15">
      <c r="I1468" s="223"/>
      <c r="P1468" s="224"/>
      <c r="Q1468" s="224"/>
      <c r="R1468" s="224"/>
      <c r="T1468" s="223"/>
      <c r="U1468" s="225"/>
      <c r="V1468" s="223"/>
      <c r="W1468" s="225"/>
      <c r="AE1468" s="200"/>
      <c r="AM1468" s="203"/>
      <c r="AT1468" s="144"/>
    </row>
    <row r="1469" spans="9:46" s="142" customFormat="1" x14ac:dyDescent="0.15">
      <c r="I1469" s="223"/>
      <c r="P1469" s="224"/>
      <c r="Q1469" s="224"/>
      <c r="R1469" s="224"/>
      <c r="T1469" s="223"/>
      <c r="U1469" s="225"/>
      <c r="V1469" s="223"/>
      <c r="W1469" s="225"/>
      <c r="AE1469" s="200"/>
      <c r="AM1469" s="203"/>
      <c r="AT1469" s="144"/>
    </row>
    <row r="1470" spans="9:46" s="142" customFormat="1" x14ac:dyDescent="0.15">
      <c r="I1470" s="223"/>
      <c r="P1470" s="224"/>
      <c r="Q1470" s="224"/>
      <c r="R1470" s="224"/>
      <c r="T1470" s="223"/>
      <c r="U1470" s="225"/>
      <c r="V1470" s="223"/>
      <c r="W1470" s="225"/>
      <c r="AE1470" s="200"/>
      <c r="AM1470" s="203"/>
      <c r="AT1470" s="144"/>
    </row>
    <row r="1471" spans="9:46" s="142" customFormat="1" x14ac:dyDescent="0.15">
      <c r="I1471" s="223"/>
      <c r="P1471" s="224"/>
      <c r="Q1471" s="224"/>
      <c r="R1471" s="224"/>
      <c r="T1471" s="223"/>
      <c r="U1471" s="225"/>
      <c r="V1471" s="223"/>
      <c r="W1471" s="225"/>
      <c r="AE1471" s="200"/>
      <c r="AM1471" s="203"/>
      <c r="AT1471" s="144"/>
    </row>
    <row r="1472" spans="9:46" s="142" customFormat="1" x14ac:dyDescent="0.15">
      <c r="I1472" s="223"/>
      <c r="P1472" s="224"/>
      <c r="Q1472" s="224"/>
      <c r="R1472" s="224"/>
      <c r="T1472" s="223"/>
      <c r="U1472" s="225"/>
      <c r="V1472" s="223"/>
      <c r="W1472" s="225"/>
      <c r="AE1472" s="200"/>
      <c r="AM1472" s="203"/>
      <c r="AT1472" s="144"/>
    </row>
    <row r="1473" spans="9:46" s="142" customFormat="1" x14ac:dyDescent="0.15">
      <c r="I1473" s="223"/>
      <c r="P1473" s="224"/>
      <c r="Q1473" s="224"/>
      <c r="R1473" s="224"/>
      <c r="T1473" s="223"/>
      <c r="U1473" s="225"/>
      <c r="V1473" s="223"/>
      <c r="W1473" s="225"/>
      <c r="AE1473" s="200"/>
      <c r="AM1473" s="203"/>
      <c r="AT1473" s="144"/>
    </row>
    <row r="1474" spans="9:46" s="142" customFormat="1" x14ac:dyDescent="0.15">
      <c r="I1474" s="223"/>
      <c r="P1474" s="224"/>
      <c r="Q1474" s="224"/>
      <c r="R1474" s="224"/>
      <c r="T1474" s="223"/>
      <c r="U1474" s="225"/>
      <c r="V1474" s="223"/>
      <c r="W1474" s="225"/>
      <c r="AE1474" s="200"/>
      <c r="AM1474" s="203"/>
      <c r="AT1474" s="144"/>
    </row>
    <row r="1475" spans="9:46" s="142" customFormat="1" x14ac:dyDescent="0.15">
      <c r="I1475" s="223"/>
      <c r="P1475" s="224"/>
      <c r="Q1475" s="224"/>
      <c r="R1475" s="224"/>
      <c r="T1475" s="223"/>
      <c r="U1475" s="225"/>
      <c r="V1475" s="223"/>
      <c r="W1475" s="225"/>
      <c r="AE1475" s="200"/>
      <c r="AM1475" s="203"/>
      <c r="AT1475" s="144"/>
    </row>
    <row r="1476" spans="9:46" s="142" customFormat="1" x14ac:dyDescent="0.15">
      <c r="I1476" s="223"/>
      <c r="P1476" s="224"/>
      <c r="Q1476" s="224"/>
      <c r="R1476" s="224"/>
      <c r="T1476" s="223"/>
      <c r="U1476" s="225"/>
      <c r="V1476" s="223"/>
      <c r="W1476" s="225"/>
      <c r="AE1476" s="200"/>
      <c r="AM1476" s="203"/>
      <c r="AT1476" s="144"/>
    </row>
    <row r="1477" spans="9:46" s="142" customFormat="1" x14ac:dyDescent="0.15">
      <c r="I1477" s="223"/>
      <c r="P1477" s="224"/>
      <c r="Q1477" s="224"/>
      <c r="R1477" s="224"/>
      <c r="T1477" s="223"/>
      <c r="U1477" s="225"/>
      <c r="V1477" s="223"/>
      <c r="W1477" s="225"/>
      <c r="AE1477" s="200"/>
      <c r="AM1477" s="203"/>
      <c r="AT1477" s="144"/>
    </row>
    <row r="1478" spans="9:46" s="142" customFormat="1" x14ac:dyDescent="0.15">
      <c r="I1478" s="223"/>
      <c r="P1478" s="224"/>
      <c r="Q1478" s="224"/>
      <c r="R1478" s="224"/>
      <c r="T1478" s="223"/>
      <c r="U1478" s="225"/>
      <c r="V1478" s="223"/>
      <c r="W1478" s="225"/>
      <c r="AE1478" s="200"/>
      <c r="AM1478" s="203"/>
      <c r="AT1478" s="144"/>
    </row>
    <row r="1479" spans="9:46" s="142" customFormat="1" x14ac:dyDescent="0.15">
      <c r="I1479" s="223"/>
      <c r="P1479" s="224"/>
      <c r="Q1479" s="224"/>
      <c r="R1479" s="224"/>
      <c r="T1479" s="223"/>
      <c r="U1479" s="225"/>
      <c r="V1479" s="223"/>
      <c r="W1479" s="225"/>
      <c r="AE1479" s="200"/>
      <c r="AM1479" s="203"/>
      <c r="AT1479" s="144"/>
    </row>
    <row r="1480" spans="9:46" s="142" customFormat="1" x14ac:dyDescent="0.15">
      <c r="I1480" s="223"/>
      <c r="P1480" s="224"/>
      <c r="Q1480" s="224"/>
      <c r="R1480" s="224"/>
      <c r="T1480" s="223"/>
      <c r="U1480" s="225"/>
      <c r="V1480" s="223"/>
      <c r="W1480" s="225"/>
      <c r="AE1480" s="200"/>
      <c r="AM1480" s="203"/>
      <c r="AT1480" s="144"/>
    </row>
    <row r="1481" spans="9:46" s="142" customFormat="1" x14ac:dyDescent="0.15">
      <c r="I1481" s="223"/>
      <c r="P1481" s="224"/>
      <c r="Q1481" s="224"/>
      <c r="R1481" s="224"/>
      <c r="T1481" s="223"/>
      <c r="U1481" s="225"/>
      <c r="V1481" s="223"/>
      <c r="W1481" s="225"/>
      <c r="AE1481" s="200"/>
      <c r="AM1481" s="203"/>
      <c r="AT1481" s="144"/>
    </row>
    <row r="1482" spans="9:46" s="142" customFormat="1" x14ac:dyDescent="0.15">
      <c r="I1482" s="223"/>
      <c r="P1482" s="224"/>
      <c r="Q1482" s="224"/>
      <c r="R1482" s="224"/>
      <c r="T1482" s="223"/>
      <c r="U1482" s="225"/>
      <c r="V1482" s="223"/>
      <c r="W1482" s="225"/>
      <c r="AE1482" s="200"/>
      <c r="AM1482" s="203"/>
      <c r="AT1482" s="144"/>
    </row>
    <row r="1483" spans="9:46" s="142" customFormat="1" x14ac:dyDescent="0.15">
      <c r="I1483" s="223"/>
      <c r="P1483" s="224"/>
      <c r="Q1483" s="224"/>
      <c r="R1483" s="224"/>
      <c r="T1483" s="223"/>
      <c r="U1483" s="225"/>
      <c r="V1483" s="223"/>
      <c r="W1483" s="225"/>
      <c r="AE1483" s="200"/>
      <c r="AM1483" s="203"/>
      <c r="AT1483" s="144"/>
    </row>
    <row r="1484" spans="9:46" s="142" customFormat="1" x14ac:dyDescent="0.15">
      <c r="I1484" s="223"/>
      <c r="P1484" s="224"/>
      <c r="Q1484" s="224"/>
      <c r="R1484" s="224"/>
      <c r="T1484" s="223"/>
      <c r="U1484" s="225"/>
      <c r="V1484" s="223"/>
      <c r="W1484" s="225"/>
      <c r="AE1484" s="200"/>
      <c r="AM1484" s="203"/>
      <c r="AT1484" s="144"/>
    </row>
    <row r="1485" spans="9:46" s="142" customFormat="1" x14ac:dyDescent="0.15">
      <c r="I1485" s="223"/>
      <c r="P1485" s="224"/>
      <c r="Q1485" s="224"/>
      <c r="R1485" s="224"/>
      <c r="T1485" s="223"/>
      <c r="U1485" s="225"/>
      <c r="V1485" s="223"/>
      <c r="W1485" s="225"/>
      <c r="AE1485" s="200"/>
      <c r="AM1485" s="203"/>
      <c r="AT1485" s="144"/>
    </row>
    <row r="1486" spans="9:46" s="142" customFormat="1" x14ac:dyDescent="0.15">
      <c r="I1486" s="223"/>
      <c r="P1486" s="224"/>
      <c r="Q1486" s="224"/>
      <c r="R1486" s="224"/>
      <c r="T1486" s="223"/>
      <c r="U1486" s="225"/>
      <c r="V1486" s="223"/>
      <c r="W1486" s="225"/>
      <c r="AE1486" s="200"/>
      <c r="AM1486" s="203"/>
      <c r="AT1486" s="144"/>
    </row>
    <row r="1487" spans="9:46" s="142" customFormat="1" x14ac:dyDescent="0.15">
      <c r="I1487" s="223"/>
      <c r="P1487" s="224"/>
      <c r="Q1487" s="224"/>
      <c r="R1487" s="224"/>
      <c r="T1487" s="223"/>
      <c r="U1487" s="225"/>
      <c r="V1487" s="223"/>
      <c r="W1487" s="225"/>
      <c r="AE1487" s="200"/>
      <c r="AM1487" s="203"/>
      <c r="AT1487" s="144"/>
    </row>
    <row r="1488" spans="9:46" s="142" customFormat="1" x14ac:dyDescent="0.15">
      <c r="I1488" s="223"/>
      <c r="P1488" s="224"/>
      <c r="Q1488" s="224"/>
      <c r="R1488" s="224"/>
      <c r="T1488" s="223"/>
      <c r="U1488" s="225"/>
      <c r="V1488" s="223"/>
      <c r="W1488" s="225"/>
      <c r="AE1488" s="200"/>
      <c r="AM1488" s="203"/>
      <c r="AT1488" s="144"/>
    </row>
    <row r="1489" spans="9:46" s="142" customFormat="1" x14ac:dyDescent="0.15">
      <c r="I1489" s="223"/>
      <c r="P1489" s="224"/>
      <c r="Q1489" s="224"/>
      <c r="R1489" s="224"/>
      <c r="T1489" s="223"/>
      <c r="U1489" s="225"/>
      <c r="V1489" s="223"/>
      <c r="W1489" s="225"/>
      <c r="AE1489" s="200"/>
      <c r="AM1489" s="203"/>
      <c r="AT1489" s="144"/>
    </row>
    <row r="1490" spans="9:46" s="142" customFormat="1" x14ac:dyDescent="0.15">
      <c r="I1490" s="223"/>
      <c r="P1490" s="224"/>
      <c r="Q1490" s="224"/>
      <c r="R1490" s="224"/>
      <c r="T1490" s="223"/>
      <c r="U1490" s="225"/>
      <c r="V1490" s="223"/>
      <c r="W1490" s="225"/>
      <c r="AE1490" s="200"/>
      <c r="AM1490" s="203"/>
      <c r="AT1490" s="144"/>
    </row>
    <row r="1491" spans="9:46" s="142" customFormat="1" x14ac:dyDescent="0.15">
      <c r="I1491" s="223"/>
      <c r="P1491" s="224"/>
      <c r="Q1491" s="224"/>
      <c r="R1491" s="224"/>
      <c r="T1491" s="223"/>
      <c r="U1491" s="225"/>
      <c r="V1491" s="223"/>
      <c r="W1491" s="225"/>
      <c r="AE1491" s="200"/>
      <c r="AM1491" s="203"/>
      <c r="AT1491" s="144"/>
    </row>
    <row r="1492" spans="9:46" s="142" customFormat="1" x14ac:dyDescent="0.15">
      <c r="I1492" s="223"/>
      <c r="P1492" s="224"/>
      <c r="Q1492" s="224"/>
      <c r="R1492" s="224"/>
      <c r="T1492" s="223"/>
      <c r="U1492" s="225"/>
      <c r="V1492" s="223"/>
      <c r="W1492" s="225"/>
      <c r="AE1492" s="200"/>
      <c r="AM1492" s="203"/>
      <c r="AT1492" s="144"/>
    </row>
    <row r="1493" spans="9:46" s="142" customFormat="1" x14ac:dyDescent="0.15">
      <c r="I1493" s="223"/>
      <c r="P1493" s="224"/>
      <c r="Q1493" s="224"/>
      <c r="R1493" s="224"/>
      <c r="T1493" s="223"/>
      <c r="U1493" s="225"/>
      <c r="V1493" s="223"/>
      <c r="W1493" s="225"/>
      <c r="AE1493" s="200"/>
      <c r="AM1493" s="203"/>
      <c r="AT1493" s="144"/>
    </row>
    <row r="1494" spans="9:46" s="142" customFormat="1" x14ac:dyDescent="0.15">
      <c r="I1494" s="223"/>
      <c r="P1494" s="224"/>
      <c r="Q1494" s="224"/>
      <c r="R1494" s="224"/>
      <c r="T1494" s="223"/>
      <c r="U1494" s="225"/>
      <c r="V1494" s="223"/>
      <c r="W1494" s="225"/>
      <c r="AE1494" s="200"/>
      <c r="AM1494" s="203"/>
      <c r="AT1494" s="144"/>
    </row>
    <row r="1495" spans="9:46" s="142" customFormat="1" x14ac:dyDescent="0.15">
      <c r="I1495" s="223"/>
      <c r="P1495" s="224"/>
      <c r="Q1495" s="224"/>
      <c r="R1495" s="224"/>
      <c r="T1495" s="223"/>
      <c r="U1495" s="225"/>
      <c r="V1495" s="223"/>
      <c r="W1495" s="225"/>
      <c r="AE1495" s="200"/>
      <c r="AM1495" s="203"/>
      <c r="AT1495" s="144"/>
    </row>
    <row r="1496" spans="9:46" s="142" customFormat="1" x14ac:dyDescent="0.15">
      <c r="I1496" s="223"/>
      <c r="P1496" s="224"/>
      <c r="Q1496" s="224"/>
      <c r="R1496" s="224"/>
      <c r="T1496" s="223"/>
      <c r="U1496" s="225"/>
      <c r="V1496" s="223"/>
      <c r="W1496" s="225"/>
      <c r="AE1496" s="200"/>
      <c r="AM1496" s="203"/>
      <c r="AT1496" s="144"/>
    </row>
    <row r="1497" spans="9:46" s="142" customFormat="1" x14ac:dyDescent="0.15">
      <c r="I1497" s="223"/>
      <c r="P1497" s="224"/>
      <c r="Q1497" s="224"/>
      <c r="R1497" s="224"/>
      <c r="T1497" s="223"/>
      <c r="U1497" s="225"/>
      <c r="V1497" s="223"/>
      <c r="W1497" s="225"/>
      <c r="AE1497" s="200"/>
      <c r="AM1497" s="203"/>
      <c r="AT1497" s="144"/>
    </row>
    <row r="1498" spans="9:46" s="142" customFormat="1" x14ac:dyDescent="0.15">
      <c r="I1498" s="223"/>
      <c r="P1498" s="224"/>
      <c r="Q1498" s="224"/>
      <c r="R1498" s="224"/>
      <c r="T1498" s="223"/>
      <c r="U1498" s="225"/>
      <c r="V1498" s="223"/>
      <c r="W1498" s="225"/>
      <c r="AE1498" s="200"/>
      <c r="AM1498" s="203"/>
      <c r="AT1498" s="144"/>
    </row>
    <row r="1499" spans="9:46" s="142" customFormat="1" x14ac:dyDescent="0.15">
      <c r="I1499" s="223"/>
      <c r="P1499" s="224"/>
      <c r="Q1499" s="224"/>
      <c r="R1499" s="224"/>
      <c r="T1499" s="223"/>
      <c r="U1499" s="225"/>
      <c r="V1499" s="223"/>
      <c r="W1499" s="225"/>
      <c r="AE1499" s="200"/>
      <c r="AM1499" s="203"/>
      <c r="AT1499" s="144"/>
    </row>
    <row r="1500" spans="9:46" s="142" customFormat="1" x14ac:dyDescent="0.15">
      <c r="I1500" s="223"/>
      <c r="P1500" s="224"/>
      <c r="Q1500" s="224"/>
      <c r="R1500" s="224"/>
      <c r="T1500" s="223"/>
      <c r="U1500" s="225"/>
      <c r="V1500" s="223"/>
      <c r="W1500" s="225"/>
      <c r="AE1500" s="200"/>
      <c r="AM1500" s="203"/>
      <c r="AT1500" s="144"/>
    </row>
    <row r="1501" spans="9:46" s="142" customFormat="1" x14ac:dyDescent="0.15">
      <c r="I1501" s="223"/>
      <c r="P1501" s="224"/>
      <c r="Q1501" s="224"/>
      <c r="R1501" s="224"/>
      <c r="T1501" s="223"/>
      <c r="U1501" s="225"/>
      <c r="V1501" s="223"/>
      <c r="W1501" s="225"/>
      <c r="AE1501" s="200"/>
      <c r="AM1501" s="203"/>
      <c r="AT1501" s="144"/>
    </row>
    <row r="1502" spans="9:46" s="142" customFormat="1" x14ac:dyDescent="0.15">
      <c r="I1502" s="223"/>
      <c r="P1502" s="224"/>
      <c r="Q1502" s="224"/>
      <c r="R1502" s="224"/>
      <c r="T1502" s="223"/>
      <c r="U1502" s="225"/>
      <c r="V1502" s="223"/>
      <c r="W1502" s="225"/>
      <c r="AE1502" s="200"/>
      <c r="AM1502" s="203"/>
      <c r="AT1502" s="144"/>
    </row>
    <row r="1503" spans="9:46" s="142" customFormat="1" x14ac:dyDescent="0.15">
      <c r="I1503" s="223"/>
      <c r="P1503" s="224"/>
      <c r="Q1503" s="224"/>
      <c r="R1503" s="224"/>
      <c r="T1503" s="223"/>
      <c r="U1503" s="225"/>
      <c r="V1503" s="223"/>
      <c r="W1503" s="225"/>
      <c r="AE1503" s="200"/>
      <c r="AM1503" s="203"/>
      <c r="AT1503" s="144"/>
    </row>
    <row r="1504" spans="9:46" s="142" customFormat="1" x14ac:dyDescent="0.15">
      <c r="I1504" s="223"/>
      <c r="P1504" s="224"/>
      <c r="Q1504" s="224"/>
      <c r="R1504" s="224"/>
      <c r="T1504" s="223"/>
      <c r="U1504" s="225"/>
      <c r="V1504" s="223"/>
      <c r="W1504" s="225"/>
      <c r="AE1504" s="200"/>
      <c r="AM1504" s="203"/>
      <c r="AT1504" s="144"/>
    </row>
    <row r="1505" spans="9:46" s="142" customFormat="1" x14ac:dyDescent="0.15">
      <c r="I1505" s="223"/>
      <c r="P1505" s="224"/>
      <c r="Q1505" s="224"/>
      <c r="R1505" s="224"/>
      <c r="T1505" s="223"/>
      <c r="U1505" s="225"/>
      <c r="V1505" s="223"/>
      <c r="W1505" s="225"/>
      <c r="AE1505" s="200"/>
      <c r="AM1505" s="203"/>
      <c r="AT1505" s="144"/>
    </row>
    <row r="1506" spans="9:46" s="142" customFormat="1" x14ac:dyDescent="0.15">
      <c r="I1506" s="223"/>
      <c r="P1506" s="224"/>
      <c r="Q1506" s="224"/>
      <c r="R1506" s="224"/>
      <c r="T1506" s="223"/>
      <c r="U1506" s="225"/>
      <c r="V1506" s="223"/>
      <c r="W1506" s="225"/>
      <c r="AE1506" s="200"/>
      <c r="AM1506" s="203"/>
      <c r="AT1506" s="144"/>
    </row>
    <row r="1507" spans="9:46" s="142" customFormat="1" x14ac:dyDescent="0.15">
      <c r="I1507" s="223"/>
      <c r="P1507" s="224"/>
      <c r="Q1507" s="224"/>
      <c r="R1507" s="224"/>
      <c r="T1507" s="223"/>
      <c r="U1507" s="225"/>
      <c r="V1507" s="223"/>
      <c r="W1507" s="225"/>
      <c r="AE1507" s="200"/>
      <c r="AM1507" s="203"/>
      <c r="AT1507" s="144"/>
    </row>
    <row r="1508" spans="9:46" s="142" customFormat="1" x14ac:dyDescent="0.15">
      <c r="I1508" s="223"/>
      <c r="P1508" s="224"/>
      <c r="Q1508" s="224"/>
      <c r="R1508" s="224"/>
      <c r="T1508" s="223"/>
      <c r="U1508" s="225"/>
      <c r="V1508" s="223"/>
      <c r="W1508" s="225"/>
      <c r="AE1508" s="200"/>
      <c r="AM1508" s="203"/>
      <c r="AT1508" s="144"/>
    </row>
    <row r="1509" spans="9:46" s="142" customFormat="1" x14ac:dyDescent="0.15">
      <c r="I1509" s="223"/>
      <c r="P1509" s="224"/>
      <c r="Q1509" s="224"/>
      <c r="R1509" s="224"/>
      <c r="T1509" s="223"/>
      <c r="U1509" s="225"/>
      <c r="V1509" s="223"/>
      <c r="W1509" s="225"/>
      <c r="AE1509" s="200"/>
      <c r="AM1509" s="203"/>
      <c r="AT1509" s="144"/>
    </row>
    <row r="1510" spans="9:46" s="142" customFormat="1" x14ac:dyDescent="0.15">
      <c r="I1510" s="223"/>
      <c r="P1510" s="224"/>
      <c r="Q1510" s="224"/>
      <c r="R1510" s="224"/>
      <c r="T1510" s="223"/>
      <c r="U1510" s="225"/>
      <c r="V1510" s="223"/>
      <c r="W1510" s="225"/>
      <c r="AE1510" s="200"/>
      <c r="AM1510" s="203"/>
      <c r="AT1510" s="144"/>
    </row>
    <row r="1511" spans="9:46" s="142" customFormat="1" x14ac:dyDescent="0.15">
      <c r="I1511" s="223"/>
      <c r="P1511" s="224"/>
      <c r="Q1511" s="224"/>
      <c r="R1511" s="224"/>
      <c r="T1511" s="223"/>
      <c r="U1511" s="225"/>
      <c r="V1511" s="223"/>
      <c r="W1511" s="225"/>
      <c r="AE1511" s="200"/>
      <c r="AM1511" s="203"/>
      <c r="AT1511" s="144"/>
    </row>
    <row r="1512" spans="9:46" s="142" customFormat="1" x14ac:dyDescent="0.15">
      <c r="I1512" s="223"/>
      <c r="P1512" s="224"/>
      <c r="Q1512" s="224"/>
      <c r="R1512" s="224"/>
      <c r="T1512" s="223"/>
      <c r="U1512" s="225"/>
      <c r="V1512" s="223"/>
      <c r="W1512" s="225"/>
      <c r="AE1512" s="200"/>
      <c r="AM1512" s="203"/>
      <c r="AT1512" s="144"/>
    </row>
    <row r="1513" spans="9:46" s="142" customFormat="1" x14ac:dyDescent="0.15">
      <c r="I1513" s="223"/>
      <c r="P1513" s="224"/>
      <c r="Q1513" s="224"/>
      <c r="R1513" s="224"/>
      <c r="T1513" s="223"/>
      <c r="U1513" s="225"/>
      <c r="V1513" s="223"/>
      <c r="W1513" s="225"/>
      <c r="AE1513" s="200"/>
      <c r="AM1513" s="203"/>
      <c r="AT1513" s="144"/>
    </row>
    <row r="1514" spans="9:46" s="142" customFormat="1" x14ac:dyDescent="0.15">
      <c r="I1514" s="223"/>
      <c r="P1514" s="224"/>
      <c r="Q1514" s="224"/>
      <c r="R1514" s="224"/>
      <c r="T1514" s="223"/>
      <c r="U1514" s="225"/>
      <c r="V1514" s="223"/>
      <c r="W1514" s="225"/>
      <c r="AE1514" s="200"/>
      <c r="AM1514" s="203"/>
      <c r="AT1514" s="144"/>
    </row>
    <row r="1515" spans="9:46" s="142" customFormat="1" x14ac:dyDescent="0.15">
      <c r="I1515" s="223"/>
      <c r="P1515" s="224"/>
      <c r="Q1515" s="224"/>
      <c r="R1515" s="224"/>
      <c r="T1515" s="223"/>
      <c r="U1515" s="225"/>
      <c r="V1515" s="223"/>
      <c r="W1515" s="225"/>
      <c r="AE1515" s="200"/>
      <c r="AM1515" s="203"/>
      <c r="AT1515" s="144"/>
    </row>
    <row r="1516" spans="9:46" s="142" customFormat="1" x14ac:dyDescent="0.15">
      <c r="I1516" s="223"/>
      <c r="P1516" s="224"/>
      <c r="Q1516" s="224"/>
      <c r="R1516" s="224"/>
      <c r="T1516" s="223"/>
      <c r="U1516" s="225"/>
      <c r="V1516" s="223"/>
      <c r="W1516" s="225"/>
      <c r="AE1516" s="200"/>
      <c r="AM1516" s="203"/>
      <c r="AT1516" s="144"/>
    </row>
    <row r="1517" spans="9:46" s="142" customFormat="1" x14ac:dyDescent="0.15">
      <c r="I1517" s="223"/>
      <c r="P1517" s="224"/>
      <c r="Q1517" s="224"/>
      <c r="R1517" s="224"/>
      <c r="T1517" s="223"/>
      <c r="U1517" s="225"/>
      <c r="V1517" s="223"/>
      <c r="W1517" s="225"/>
      <c r="AE1517" s="200"/>
      <c r="AM1517" s="203"/>
      <c r="AT1517" s="144"/>
    </row>
    <row r="1518" spans="9:46" s="142" customFormat="1" x14ac:dyDescent="0.15">
      <c r="I1518" s="223"/>
      <c r="P1518" s="224"/>
      <c r="Q1518" s="224"/>
      <c r="R1518" s="224"/>
      <c r="T1518" s="223"/>
      <c r="U1518" s="225"/>
      <c r="V1518" s="223"/>
      <c r="W1518" s="225"/>
      <c r="AE1518" s="200"/>
      <c r="AM1518" s="203"/>
      <c r="AT1518" s="144"/>
    </row>
    <row r="1519" spans="9:46" s="142" customFormat="1" x14ac:dyDescent="0.15">
      <c r="I1519" s="223"/>
      <c r="P1519" s="224"/>
      <c r="Q1519" s="224"/>
      <c r="R1519" s="224"/>
      <c r="T1519" s="223"/>
      <c r="U1519" s="225"/>
      <c r="V1519" s="223"/>
      <c r="W1519" s="225"/>
      <c r="AE1519" s="200"/>
      <c r="AM1519" s="203"/>
      <c r="AT1519" s="144"/>
    </row>
    <row r="1520" spans="9:46" s="142" customFormat="1" x14ac:dyDescent="0.15">
      <c r="I1520" s="223"/>
      <c r="P1520" s="224"/>
      <c r="Q1520" s="224"/>
      <c r="R1520" s="224"/>
      <c r="T1520" s="223"/>
      <c r="U1520" s="225"/>
      <c r="V1520" s="223"/>
      <c r="W1520" s="225"/>
      <c r="AE1520" s="200"/>
      <c r="AM1520" s="203"/>
      <c r="AT1520" s="144"/>
    </row>
    <row r="1521" spans="9:46" s="142" customFormat="1" x14ac:dyDescent="0.15">
      <c r="I1521" s="223"/>
      <c r="P1521" s="224"/>
      <c r="Q1521" s="224"/>
      <c r="R1521" s="224"/>
      <c r="T1521" s="223"/>
      <c r="U1521" s="225"/>
      <c r="V1521" s="223"/>
      <c r="W1521" s="225"/>
      <c r="AE1521" s="200"/>
      <c r="AM1521" s="203"/>
      <c r="AT1521" s="144"/>
    </row>
    <row r="1522" spans="9:46" s="142" customFormat="1" x14ac:dyDescent="0.15">
      <c r="I1522" s="223"/>
      <c r="P1522" s="224"/>
      <c r="Q1522" s="224"/>
      <c r="R1522" s="224"/>
      <c r="T1522" s="223"/>
      <c r="U1522" s="225"/>
      <c r="V1522" s="223"/>
      <c r="W1522" s="225"/>
      <c r="AE1522" s="200"/>
      <c r="AM1522" s="203"/>
      <c r="AT1522" s="144"/>
    </row>
    <row r="1523" spans="9:46" s="142" customFormat="1" x14ac:dyDescent="0.15">
      <c r="I1523" s="223"/>
      <c r="P1523" s="224"/>
      <c r="Q1523" s="224"/>
      <c r="R1523" s="224"/>
      <c r="T1523" s="223"/>
      <c r="U1523" s="225"/>
      <c r="V1523" s="223"/>
      <c r="W1523" s="225"/>
      <c r="AE1523" s="200"/>
      <c r="AM1523" s="203"/>
      <c r="AT1523" s="144"/>
    </row>
    <row r="1524" spans="9:46" s="142" customFormat="1" x14ac:dyDescent="0.15">
      <c r="I1524" s="223"/>
      <c r="P1524" s="224"/>
      <c r="Q1524" s="224"/>
      <c r="R1524" s="224"/>
      <c r="T1524" s="223"/>
      <c r="U1524" s="225"/>
      <c r="V1524" s="223"/>
      <c r="W1524" s="225"/>
      <c r="AE1524" s="200"/>
      <c r="AM1524" s="203"/>
      <c r="AT1524" s="144"/>
    </row>
    <row r="1525" spans="9:46" s="142" customFormat="1" x14ac:dyDescent="0.15">
      <c r="I1525" s="223"/>
      <c r="P1525" s="224"/>
      <c r="Q1525" s="224"/>
      <c r="R1525" s="224"/>
      <c r="T1525" s="223"/>
      <c r="U1525" s="225"/>
      <c r="V1525" s="223"/>
      <c r="W1525" s="225"/>
      <c r="AE1525" s="200"/>
      <c r="AM1525" s="203"/>
      <c r="AT1525" s="144"/>
    </row>
    <row r="1526" spans="9:46" s="142" customFormat="1" x14ac:dyDescent="0.15">
      <c r="I1526" s="223"/>
      <c r="P1526" s="224"/>
      <c r="Q1526" s="224"/>
      <c r="R1526" s="224"/>
      <c r="T1526" s="223"/>
      <c r="U1526" s="225"/>
      <c r="V1526" s="223"/>
      <c r="W1526" s="225"/>
      <c r="AE1526" s="200"/>
      <c r="AM1526" s="203"/>
      <c r="AT1526" s="144"/>
    </row>
    <row r="1527" spans="9:46" s="142" customFormat="1" x14ac:dyDescent="0.15">
      <c r="I1527" s="223"/>
      <c r="P1527" s="224"/>
      <c r="Q1527" s="224"/>
      <c r="R1527" s="224"/>
      <c r="T1527" s="223"/>
      <c r="U1527" s="225"/>
      <c r="V1527" s="223"/>
      <c r="W1527" s="225"/>
      <c r="AE1527" s="200"/>
      <c r="AM1527" s="203"/>
      <c r="AT1527" s="144"/>
    </row>
    <row r="1528" spans="9:46" s="142" customFormat="1" x14ac:dyDescent="0.15">
      <c r="I1528" s="223"/>
      <c r="P1528" s="224"/>
      <c r="Q1528" s="224"/>
      <c r="R1528" s="224"/>
      <c r="T1528" s="223"/>
      <c r="U1528" s="225"/>
      <c r="V1528" s="223"/>
      <c r="W1528" s="225"/>
      <c r="AE1528" s="200"/>
      <c r="AM1528" s="203"/>
      <c r="AT1528" s="144"/>
    </row>
    <row r="1529" spans="9:46" s="142" customFormat="1" x14ac:dyDescent="0.15">
      <c r="I1529" s="223"/>
      <c r="P1529" s="224"/>
      <c r="Q1529" s="224"/>
      <c r="R1529" s="224"/>
      <c r="T1529" s="223"/>
      <c r="U1529" s="225"/>
      <c r="V1529" s="223"/>
      <c r="W1529" s="225"/>
      <c r="AE1529" s="200"/>
      <c r="AM1529" s="203"/>
      <c r="AT1529" s="144"/>
    </row>
    <row r="1530" spans="9:46" s="142" customFormat="1" x14ac:dyDescent="0.15">
      <c r="I1530" s="223"/>
      <c r="P1530" s="224"/>
      <c r="Q1530" s="224"/>
      <c r="R1530" s="224"/>
      <c r="T1530" s="223"/>
      <c r="U1530" s="225"/>
      <c r="V1530" s="223"/>
      <c r="W1530" s="225"/>
      <c r="AE1530" s="200"/>
      <c r="AM1530" s="203"/>
      <c r="AT1530" s="144"/>
    </row>
    <row r="1531" spans="9:46" s="142" customFormat="1" x14ac:dyDescent="0.15">
      <c r="I1531" s="223"/>
      <c r="P1531" s="224"/>
      <c r="Q1531" s="224"/>
      <c r="R1531" s="224"/>
      <c r="T1531" s="223"/>
      <c r="U1531" s="225"/>
      <c r="V1531" s="223"/>
      <c r="W1531" s="225"/>
      <c r="AE1531" s="200"/>
      <c r="AM1531" s="203"/>
      <c r="AT1531" s="144"/>
    </row>
    <row r="1532" spans="9:46" s="142" customFormat="1" x14ac:dyDescent="0.15">
      <c r="I1532" s="223"/>
      <c r="P1532" s="224"/>
      <c r="Q1532" s="224"/>
      <c r="R1532" s="224"/>
      <c r="T1532" s="223"/>
      <c r="U1532" s="225"/>
      <c r="V1532" s="223"/>
      <c r="W1532" s="225"/>
      <c r="AE1532" s="200"/>
      <c r="AM1532" s="203"/>
      <c r="AT1532" s="144"/>
    </row>
    <row r="1533" spans="9:46" s="142" customFormat="1" x14ac:dyDescent="0.15">
      <c r="I1533" s="223"/>
      <c r="P1533" s="224"/>
      <c r="Q1533" s="224"/>
      <c r="R1533" s="224"/>
      <c r="T1533" s="223"/>
      <c r="U1533" s="225"/>
      <c r="V1533" s="223"/>
      <c r="W1533" s="225"/>
      <c r="AE1533" s="200"/>
      <c r="AM1533" s="203"/>
      <c r="AT1533" s="144"/>
    </row>
    <row r="1534" spans="9:46" s="142" customFormat="1" x14ac:dyDescent="0.15">
      <c r="I1534" s="223"/>
      <c r="P1534" s="224"/>
      <c r="Q1534" s="224"/>
      <c r="R1534" s="224"/>
      <c r="T1534" s="223"/>
      <c r="U1534" s="225"/>
      <c r="V1534" s="223"/>
      <c r="W1534" s="225"/>
      <c r="AE1534" s="200"/>
      <c r="AM1534" s="203"/>
      <c r="AT1534" s="144"/>
    </row>
    <row r="1535" spans="9:46" s="142" customFormat="1" x14ac:dyDescent="0.15">
      <c r="I1535" s="223"/>
      <c r="P1535" s="224"/>
      <c r="Q1535" s="224"/>
      <c r="R1535" s="224"/>
      <c r="T1535" s="223"/>
      <c r="U1535" s="225"/>
      <c r="V1535" s="223"/>
      <c r="W1535" s="225"/>
      <c r="AE1535" s="200"/>
      <c r="AM1535" s="203"/>
      <c r="AT1535" s="144"/>
    </row>
    <row r="1536" spans="9:46" s="142" customFormat="1" x14ac:dyDescent="0.15">
      <c r="I1536" s="223"/>
      <c r="P1536" s="224"/>
      <c r="Q1536" s="224"/>
      <c r="R1536" s="224"/>
      <c r="T1536" s="223"/>
      <c r="U1536" s="225"/>
      <c r="V1536" s="223"/>
      <c r="W1536" s="225"/>
      <c r="AE1536" s="200"/>
      <c r="AM1536" s="203"/>
      <c r="AT1536" s="144"/>
    </row>
    <row r="1537" spans="9:46" s="142" customFormat="1" x14ac:dyDescent="0.15">
      <c r="I1537" s="223"/>
      <c r="P1537" s="224"/>
      <c r="Q1537" s="224"/>
      <c r="R1537" s="224"/>
      <c r="T1537" s="223"/>
      <c r="U1537" s="225"/>
      <c r="V1537" s="223"/>
      <c r="W1537" s="225"/>
      <c r="AE1537" s="200"/>
      <c r="AM1537" s="203"/>
      <c r="AT1537" s="144"/>
    </row>
    <row r="1538" spans="9:46" s="142" customFormat="1" x14ac:dyDescent="0.15">
      <c r="I1538" s="223"/>
      <c r="P1538" s="224"/>
      <c r="Q1538" s="224"/>
      <c r="R1538" s="224"/>
      <c r="T1538" s="223"/>
      <c r="U1538" s="225"/>
      <c r="V1538" s="223"/>
      <c r="W1538" s="225"/>
      <c r="AE1538" s="200"/>
      <c r="AM1538" s="203"/>
      <c r="AT1538" s="144"/>
    </row>
    <row r="1539" spans="9:46" s="142" customFormat="1" x14ac:dyDescent="0.15">
      <c r="I1539" s="223"/>
      <c r="P1539" s="224"/>
      <c r="Q1539" s="224"/>
      <c r="R1539" s="224"/>
      <c r="T1539" s="223"/>
      <c r="U1539" s="225"/>
      <c r="V1539" s="223"/>
      <c r="W1539" s="225"/>
      <c r="AE1539" s="200"/>
      <c r="AM1539" s="203"/>
      <c r="AT1539" s="144"/>
    </row>
    <row r="1540" spans="9:46" s="142" customFormat="1" x14ac:dyDescent="0.15">
      <c r="I1540" s="223"/>
      <c r="P1540" s="224"/>
      <c r="Q1540" s="224"/>
      <c r="R1540" s="224"/>
      <c r="T1540" s="223"/>
      <c r="U1540" s="225"/>
      <c r="V1540" s="223"/>
      <c r="W1540" s="225"/>
      <c r="AE1540" s="200"/>
      <c r="AM1540" s="203"/>
      <c r="AT1540" s="144"/>
    </row>
    <row r="1541" spans="9:46" s="142" customFormat="1" x14ac:dyDescent="0.15">
      <c r="I1541" s="223"/>
      <c r="P1541" s="224"/>
      <c r="Q1541" s="224"/>
      <c r="R1541" s="224"/>
      <c r="T1541" s="223"/>
      <c r="U1541" s="225"/>
      <c r="V1541" s="223"/>
      <c r="W1541" s="225"/>
      <c r="AE1541" s="200"/>
      <c r="AM1541" s="203"/>
      <c r="AT1541" s="144"/>
    </row>
    <row r="1542" spans="9:46" s="142" customFormat="1" x14ac:dyDescent="0.15">
      <c r="I1542" s="223"/>
      <c r="P1542" s="224"/>
      <c r="Q1542" s="224"/>
      <c r="R1542" s="224"/>
      <c r="T1542" s="223"/>
      <c r="U1542" s="225"/>
      <c r="V1542" s="223"/>
      <c r="W1542" s="225"/>
      <c r="AE1542" s="200"/>
      <c r="AM1542" s="203"/>
      <c r="AT1542" s="144"/>
    </row>
    <row r="1543" spans="9:46" s="142" customFormat="1" x14ac:dyDescent="0.15">
      <c r="I1543" s="223"/>
      <c r="P1543" s="224"/>
      <c r="Q1543" s="224"/>
      <c r="R1543" s="224"/>
      <c r="T1543" s="223"/>
      <c r="U1543" s="225"/>
      <c r="V1543" s="223"/>
      <c r="W1543" s="225"/>
      <c r="AE1543" s="200"/>
      <c r="AM1543" s="203"/>
      <c r="AT1543" s="144"/>
    </row>
    <row r="1544" spans="9:46" s="142" customFormat="1" x14ac:dyDescent="0.15">
      <c r="I1544" s="223"/>
      <c r="P1544" s="224"/>
      <c r="Q1544" s="224"/>
      <c r="R1544" s="224"/>
      <c r="T1544" s="223"/>
      <c r="U1544" s="225"/>
      <c r="V1544" s="223"/>
      <c r="W1544" s="225"/>
      <c r="AE1544" s="200"/>
      <c r="AM1544" s="203"/>
      <c r="AT1544" s="144"/>
    </row>
    <row r="1545" spans="9:46" s="142" customFormat="1" x14ac:dyDescent="0.15">
      <c r="I1545" s="223"/>
      <c r="P1545" s="224"/>
      <c r="Q1545" s="224"/>
      <c r="R1545" s="224"/>
      <c r="T1545" s="223"/>
      <c r="U1545" s="225"/>
      <c r="V1545" s="223"/>
      <c r="W1545" s="225"/>
      <c r="AE1545" s="200"/>
      <c r="AM1545" s="203"/>
      <c r="AT1545" s="144"/>
    </row>
    <row r="1546" spans="9:46" s="142" customFormat="1" x14ac:dyDescent="0.15">
      <c r="I1546" s="223"/>
      <c r="P1546" s="224"/>
      <c r="Q1546" s="224"/>
      <c r="R1546" s="224"/>
      <c r="T1546" s="223"/>
      <c r="U1546" s="225"/>
      <c r="V1546" s="223"/>
      <c r="W1546" s="225"/>
      <c r="AE1546" s="200"/>
      <c r="AM1546" s="203"/>
      <c r="AT1546" s="144"/>
    </row>
    <row r="1547" spans="9:46" s="142" customFormat="1" x14ac:dyDescent="0.15">
      <c r="I1547" s="223"/>
      <c r="P1547" s="224"/>
      <c r="Q1547" s="224"/>
      <c r="R1547" s="224"/>
      <c r="T1547" s="223"/>
      <c r="U1547" s="225"/>
      <c r="V1547" s="223"/>
      <c r="W1547" s="225"/>
      <c r="AE1547" s="200"/>
      <c r="AM1547" s="203"/>
      <c r="AT1547" s="144"/>
    </row>
    <row r="1548" spans="9:46" s="142" customFormat="1" x14ac:dyDescent="0.15">
      <c r="I1548" s="223"/>
      <c r="P1548" s="224"/>
      <c r="Q1548" s="224"/>
      <c r="R1548" s="224"/>
      <c r="T1548" s="223"/>
      <c r="U1548" s="225"/>
      <c r="V1548" s="223"/>
      <c r="W1548" s="225"/>
      <c r="AE1548" s="200"/>
      <c r="AM1548" s="203"/>
      <c r="AT1548" s="144"/>
    </row>
    <row r="1549" spans="9:46" s="142" customFormat="1" x14ac:dyDescent="0.15">
      <c r="I1549" s="223"/>
      <c r="P1549" s="224"/>
      <c r="Q1549" s="224"/>
      <c r="R1549" s="224"/>
      <c r="T1549" s="223"/>
      <c r="U1549" s="225"/>
      <c r="V1549" s="223"/>
      <c r="W1549" s="225"/>
      <c r="AE1549" s="200"/>
      <c r="AM1549" s="203"/>
      <c r="AT1549" s="144"/>
    </row>
    <row r="1550" spans="9:46" s="142" customFormat="1" x14ac:dyDescent="0.15">
      <c r="I1550" s="223"/>
      <c r="P1550" s="224"/>
      <c r="Q1550" s="224"/>
      <c r="R1550" s="224"/>
      <c r="T1550" s="223"/>
      <c r="U1550" s="225"/>
      <c r="V1550" s="223"/>
      <c r="W1550" s="225"/>
      <c r="AE1550" s="200"/>
      <c r="AM1550" s="203"/>
      <c r="AT1550" s="144"/>
    </row>
    <row r="1551" spans="9:46" s="142" customFormat="1" x14ac:dyDescent="0.15">
      <c r="I1551" s="223"/>
      <c r="P1551" s="224"/>
      <c r="Q1551" s="224"/>
      <c r="R1551" s="224"/>
      <c r="T1551" s="223"/>
      <c r="U1551" s="225"/>
      <c r="V1551" s="223"/>
      <c r="W1551" s="225"/>
      <c r="AE1551" s="200"/>
      <c r="AM1551" s="203"/>
      <c r="AT1551" s="144"/>
    </row>
    <row r="1552" spans="9:46" s="142" customFormat="1" x14ac:dyDescent="0.15">
      <c r="I1552" s="223"/>
      <c r="P1552" s="224"/>
      <c r="Q1552" s="224"/>
      <c r="R1552" s="224"/>
      <c r="T1552" s="223"/>
      <c r="U1552" s="225"/>
      <c r="V1552" s="223"/>
      <c r="W1552" s="225"/>
      <c r="AE1552" s="200"/>
      <c r="AM1552" s="203"/>
      <c r="AT1552" s="144"/>
    </row>
    <row r="1553" spans="9:46" s="142" customFormat="1" x14ac:dyDescent="0.15">
      <c r="I1553" s="223"/>
      <c r="P1553" s="224"/>
      <c r="Q1553" s="224"/>
      <c r="R1553" s="224"/>
      <c r="T1553" s="223"/>
      <c r="U1553" s="225"/>
      <c r="V1553" s="223"/>
      <c r="W1553" s="225"/>
      <c r="AE1553" s="200"/>
      <c r="AM1553" s="203"/>
      <c r="AT1553" s="144"/>
    </row>
    <row r="1554" spans="9:46" s="142" customFormat="1" x14ac:dyDescent="0.15">
      <c r="I1554" s="223"/>
      <c r="P1554" s="224"/>
      <c r="Q1554" s="224"/>
      <c r="R1554" s="224"/>
      <c r="T1554" s="223"/>
      <c r="U1554" s="225"/>
      <c r="V1554" s="223"/>
      <c r="W1554" s="225"/>
      <c r="AE1554" s="200"/>
      <c r="AM1554" s="203"/>
      <c r="AT1554" s="144"/>
    </row>
    <row r="1555" spans="9:46" s="142" customFormat="1" x14ac:dyDescent="0.15">
      <c r="I1555" s="223"/>
      <c r="P1555" s="224"/>
      <c r="Q1555" s="224"/>
      <c r="R1555" s="224"/>
      <c r="T1555" s="223"/>
      <c r="U1555" s="225"/>
      <c r="V1555" s="223"/>
      <c r="W1555" s="225"/>
      <c r="AE1555" s="200"/>
      <c r="AM1555" s="203"/>
      <c r="AT1555" s="144"/>
    </row>
    <row r="1556" spans="9:46" s="142" customFormat="1" x14ac:dyDescent="0.15">
      <c r="I1556" s="223"/>
      <c r="P1556" s="224"/>
      <c r="Q1556" s="224"/>
      <c r="R1556" s="224"/>
      <c r="T1556" s="223"/>
      <c r="U1556" s="225"/>
      <c r="V1556" s="223"/>
      <c r="W1556" s="225"/>
      <c r="AE1556" s="200"/>
      <c r="AM1556" s="203"/>
      <c r="AT1556" s="144"/>
    </row>
    <row r="1557" spans="9:46" s="142" customFormat="1" x14ac:dyDescent="0.15">
      <c r="I1557" s="223"/>
      <c r="P1557" s="224"/>
      <c r="Q1557" s="224"/>
      <c r="R1557" s="224"/>
      <c r="T1557" s="223"/>
      <c r="U1557" s="225"/>
      <c r="V1557" s="223"/>
      <c r="W1557" s="225"/>
      <c r="AE1557" s="200"/>
      <c r="AM1557" s="203"/>
      <c r="AT1557" s="144"/>
    </row>
    <row r="1558" spans="9:46" s="142" customFormat="1" x14ac:dyDescent="0.15">
      <c r="I1558" s="223"/>
      <c r="P1558" s="224"/>
      <c r="Q1558" s="224"/>
      <c r="R1558" s="224"/>
      <c r="T1558" s="223"/>
      <c r="U1558" s="225"/>
      <c r="V1558" s="223"/>
      <c r="W1558" s="225"/>
      <c r="AE1558" s="200"/>
      <c r="AM1558" s="203"/>
      <c r="AT1558" s="144"/>
    </row>
    <row r="1559" spans="9:46" s="142" customFormat="1" x14ac:dyDescent="0.15">
      <c r="I1559" s="223"/>
      <c r="P1559" s="224"/>
      <c r="Q1559" s="224"/>
      <c r="R1559" s="224"/>
      <c r="T1559" s="223"/>
      <c r="U1559" s="225"/>
      <c r="V1559" s="223"/>
      <c r="W1559" s="225"/>
      <c r="AE1559" s="200"/>
      <c r="AM1559" s="203"/>
      <c r="AT1559" s="144"/>
    </row>
    <row r="1560" spans="9:46" s="142" customFormat="1" x14ac:dyDescent="0.15">
      <c r="I1560" s="223"/>
      <c r="P1560" s="224"/>
      <c r="Q1560" s="224"/>
      <c r="R1560" s="224"/>
      <c r="T1560" s="223"/>
      <c r="U1560" s="225"/>
      <c r="V1560" s="223"/>
      <c r="W1560" s="225"/>
      <c r="AE1560" s="200"/>
      <c r="AM1560" s="203"/>
      <c r="AT1560" s="144"/>
    </row>
    <row r="1561" spans="9:46" s="142" customFormat="1" x14ac:dyDescent="0.15">
      <c r="I1561" s="223"/>
      <c r="P1561" s="224"/>
      <c r="Q1561" s="224"/>
      <c r="R1561" s="224"/>
      <c r="T1561" s="223"/>
      <c r="U1561" s="225"/>
      <c r="V1561" s="223"/>
      <c r="W1561" s="225"/>
      <c r="AE1561" s="200"/>
      <c r="AM1561" s="203"/>
      <c r="AT1561" s="144"/>
    </row>
    <row r="1562" spans="9:46" s="142" customFormat="1" x14ac:dyDescent="0.15">
      <c r="I1562" s="223"/>
      <c r="P1562" s="224"/>
      <c r="Q1562" s="224"/>
      <c r="R1562" s="224"/>
      <c r="T1562" s="223"/>
      <c r="U1562" s="225"/>
      <c r="V1562" s="223"/>
      <c r="W1562" s="225"/>
      <c r="AE1562" s="200"/>
      <c r="AM1562" s="203"/>
      <c r="AT1562" s="144"/>
    </row>
    <row r="1563" spans="9:46" s="142" customFormat="1" x14ac:dyDescent="0.15">
      <c r="I1563" s="223"/>
      <c r="P1563" s="224"/>
      <c r="Q1563" s="224"/>
      <c r="R1563" s="224"/>
      <c r="T1563" s="223"/>
      <c r="U1563" s="225"/>
      <c r="V1563" s="223"/>
      <c r="W1563" s="225"/>
      <c r="AE1563" s="200"/>
      <c r="AM1563" s="203"/>
      <c r="AT1563" s="144"/>
    </row>
    <row r="1564" spans="9:46" s="142" customFormat="1" x14ac:dyDescent="0.15">
      <c r="I1564" s="223"/>
      <c r="P1564" s="224"/>
      <c r="Q1564" s="224"/>
      <c r="R1564" s="224"/>
      <c r="T1564" s="223"/>
      <c r="U1564" s="225"/>
      <c r="V1564" s="223"/>
      <c r="W1564" s="225"/>
      <c r="AE1564" s="200"/>
      <c r="AM1564" s="203"/>
      <c r="AT1564" s="144"/>
    </row>
    <row r="1565" spans="9:46" s="142" customFormat="1" x14ac:dyDescent="0.15">
      <c r="I1565" s="223"/>
      <c r="P1565" s="224"/>
      <c r="Q1565" s="224"/>
      <c r="R1565" s="224"/>
      <c r="T1565" s="223"/>
      <c r="U1565" s="225"/>
      <c r="V1565" s="223"/>
      <c r="W1565" s="225"/>
      <c r="AE1565" s="200"/>
      <c r="AM1565" s="203"/>
      <c r="AT1565" s="144"/>
    </row>
    <row r="1566" spans="9:46" s="142" customFormat="1" x14ac:dyDescent="0.15">
      <c r="I1566" s="223"/>
      <c r="P1566" s="224"/>
      <c r="Q1566" s="224"/>
      <c r="R1566" s="224"/>
      <c r="T1566" s="223"/>
      <c r="U1566" s="225"/>
      <c r="V1566" s="223"/>
      <c r="W1566" s="225"/>
      <c r="AE1566" s="200"/>
      <c r="AM1566" s="203"/>
      <c r="AT1566" s="144"/>
    </row>
    <row r="1567" spans="9:46" s="142" customFormat="1" x14ac:dyDescent="0.15">
      <c r="I1567" s="223"/>
      <c r="P1567" s="224"/>
      <c r="Q1567" s="224"/>
      <c r="R1567" s="224"/>
      <c r="T1567" s="223"/>
      <c r="U1567" s="225"/>
      <c r="V1567" s="223"/>
      <c r="W1567" s="225"/>
      <c r="AE1567" s="200"/>
      <c r="AM1567" s="203"/>
      <c r="AT1567" s="144"/>
    </row>
    <row r="1568" spans="9:46" s="142" customFormat="1" x14ac:dyDescent="0.15">
      <c r="I1568" s="223"/>
      <c r="P1568" s="224"/>
      <c r="Q1568" s="224"/>
      <c r="R1568" s="224"/>
      <c r="T1568" s="223"/>
      <c r="U1568" s="225"/>
      <c r="V1568" s="223"/>
      <c r="W1568" s="225"/>
      <c r="AE1568" s="200"/>
      <c r="AM1568" s="203"/>
      <c r="AT1568" s="144"/>
    </row>
    <row r="1569" spans="9:46" s="142" customFormat="1" x14ac:dyDescent="0.15">
      <c r="I1569" s="223"/>
      <c r="P1569" s="224"/>
      <c r="Q1569" s="224"/>
      <c r="R1569" s="224"/>
      <c r="T1569" s="223"/>
      <c r="U1569" s="225"/>
      <c r="V1569" s="223"/>
      <c r="W1569" s="225"/>
      <c r="AE1569" s="200"/>
      <c r="AM1569" s="203"/>
      <c r="AT1569" s="144"/>
    </row>
    <row r="1570" spans="9:46" s="142" customFormat="1" x14ac:dyDescent="0.15">
      <c r="I1570" s="223"/>
      <c r="P1570" s="224"/>
      <c r="Q1570" s="224"/>
      <c r="R1570" s="224"/>
      <c r="T1570" s="223"/>
      <c r="U1570" s="225"/>
      <c r="V1570" s="223"/>
      <c r="W1570" s="225"/>
      <c r="AE1570" s="200"/>
      <c r="AM1570" s="203"/>
      <c r="AT1570" s="144"/>
    </row>
    <row r="1571" spans="9:46" s="142" customFormat="1" x14ac:dyDescent="0.15">
      <c r="I1571" s="223"/>
      <c r="P1571" s="224"/>
      <c r="Q1571" s="224"/>
      <c r="R1571" s="224"/>
      <c r="T1571" s="223"/>
      <c r="U1571" s="225"/>
      <c r="V1571" s="223"/>
      <c r="W1571" s="225"/>
      <c r="AE1571" s="200"/>
      <c r="AM1571" s="203"/>
      <c r="AT1571" s="144"/>
    </row>
    <row r="1572" spans="9:46" s="142" customFormat="1" x14ac:dyDescent="0.15">
      <c r="I1572" s="223"/>
      <c r="P1572" s="224"/>
      <c r="Q1572" s="224"/>
      <c r="R1572" s="224"/>
      <c r="T1572" s="223"/>
      <c r="U1572" s="225"/>
      <c r="V1572" s="223"/>
      <c r="W1572" s="225"/>
      <c r="AE1572" s="200"/>
      <c r="AM1572" s="203"/>
      <c r="AT1572" s="144"/>
    </row>
    <row r="1573" spans="9:46" s="142" customFormat="1" x14ac:dyDescent="0.15">
      <c r="I1573" s="223"/>
      <c r="P1573" s="224"/>
      <c r="Q1573" s="224"/>
      <c r="R1573" s="224"/>
      <c r="T1573" s="223"/>
      <c r="U1573" s="225"/>
      <c r="V1573" s="223"/>
      <c r="W1573" s="225"/>
      <c r="AE1573" s="200"/>
      <c r="AM1573" s="203"/>
      <c r="AT1573" s="144"/>
    </row>
    <row r="1574" spans="9:46" s="142" customFormat="1" x14ac:dyDescent="0.15">
      <c r="I1574" s="223"/>
      <c r="P1574" s="224"/>
      <c r="Q1574" s="224"/>
      <c r="R1574" s="224"/>
      <c r="T1574" s="223"/>
      <c r="U1574" s="225"/>
      <c r="V1574" s="223"/>
      <c r="W1574" s="225"/>
      <c r="AE1574" s="200"/>
      <c r="AM1574" s="203"/>
      <c r="AT1574" s="144"/>
    </row>
    <row r="1575" spans="9:46" s="142" customFormat="1" x14ac:dyDescent="0.15">
      <c r="I1575" s="223"/>
      <c r="P1575" s="224"/>
      <c r="Q1575" s="224"/>
      <c r="R1575" s="224"/>
      <c r="T1575" s="223"/>
      <c r="U1575" s="225"/>
      <c r="V1575" s="223"/>
      <c r="W1575" s="225"/>
      <c r="AE1575" s="200"/>
      <c r="AM1575" s="203"/>
      <c r="AT1575" s="144"/>
    </row>
    <row r="1576" spans="9:46" s="142" customFormat="1" x14ac:dyDescent="0.15">
      <c r="I1576" s="223"/>
      <c r="P1576" s="224"/>
      <c r="Q1576" s="224"/>
      <c r="R1576" s="224"/>
      <c r="T1576" s="223"/>
      <c r="U1576" s="225"/>
      <c r="V1576" s="223"/>
      <c r="W1576" s="225"/>
      <c r="AE1576" s="200"/>
      <c r="AM1576" s="203"/>
      <c r="AT1576" s="144"/>
    </row>
    <row r="1577" spans="9:46" s="142" customFormat="1" x14ac:dyDescent="0.15">
      <c r="I1577" s="223"/>
      <c r="P1577" s="224"/>
      <c r="Q1577" s="224"/>
      <c r="R1577" s="224"/>
      <c r="T1577" s="223"/>
      <c r="U1577" s="225"/>
      <c r="V1577" s="223"/>
      <c r="W1577" s="225"/>
      <c r="AE1577" s="200"/>
      <c r="AM1577" s="203"/>
      <c r="AT1577" s="144"/>
    </row>
    <row r="1578" spans="9:46" s="142" customFormat="1" x14ac:dyDescent="0.15">
      <c r="I1578" s="223"/>
      <c r="P1578" s="224"/>
      <c r="Q1578" s="224"/>
      <c r="R1578" s="224"/>
      <c r="T1578" s="223"/>
      <c r="U1578" s="225"/>
      <c r="V1578" s="223"/>
      <c r="W1578" s="225"/>
      <c r="AE1578" s="200"/>
      <c r="AM1578" s="203"/>
      <c r="AT1578" s="144"/>
    </row>
    <row r="1579" spans="9:46" s="142" customFormat="1" x14ac:dyDescent="0.15">
      <c r="I1579" s="223"/>
      <c r="P1579" s="224"/>
      <c r="Q1579" s="224"/>
      <c r="R1579" s="224"/>
      <c r="T1579" s="223"/>
      <c r="U1579" s="225"/>
      <c r="V1579" s="223"/>
      <c r="W1579" s="225"/>
      <c r="AE1579" s="200"/>
      <c r="AM1579" s="203"/>
      <c r="AT1579" s="144"/>
    </row>
    <row r="1580" spans="9:46" s="142" customFormat="1" x14ac:dyDescent="0.15">
      <c r="I1580" s="223"/>
      <c r="P1580" s="224"/>
      <c r="Q1580" s="224"/>
      <c r="R1580" s="224"/>
      <c r="T1580" s="223"/>
      <c r="U1580" s="225"/>
      <c r="V1580" s="223"/>
      <c r="W1580" s="225"/>
      <c r="AE1580" s="200"/>
      <c r="AM1580" s="203"/>
      <c r="AT1580" s="144"/>
    </row>
    <row r="1581" spans="9:46" s="142" customFormat="1" x14ac:dyDescent="0.15">
      <c r="I1581" s="223"/>
      <c r="P1581" s="224"/>
      <c r="Q1581" s="224"/>
      <c r="R1581" s="224"/>
      <c r="T1581" s="223"/>
      <c r="U1581" s="225"/>
      <c r="V1581" s="223"/>
      <c r="W1581" s="225"/>
      <c r="AE1581" s="200"/>
      <c r="AM1581" s="203"/>
      <c r="AT1581" s="144"/>
    </row>
    <row r="1582" spans="9:46" s="142" customFormat="1" x14ac:dyDescent="0.15">
      <c r="I1582" s="223"/>
      <c r="P1582" s="224"/>
      <c r="Q1582" s="224"/>
      <c r="R1582" s="224"/>
      <c r="T1582" s="223"/>
      <c r="U1582" s="225"/>
      <c r="V1582" s="223"/>
      <c r="W1582" s="225"/>
      <c r="AE1582" s="200"/>
      <c r="AM1582" s="203"/>
      <c r="AT1582" s="144"/>
    </row>
    <row r="1583" spans="9:46" s="142" customFormat="1" x14ac:dyDescent="0.15">
      <c r="I1583" s="223"/>
      <c r="P1583" s="224"/>
      <c r="Q1583" s="224"/>
      <c r="R1583" s="224"/>
      <c r="T1583" s="223"/>
      <c r="U1583" s="225"/>
      <c r="V1583" s="223"/>
      <c r="W1583" s="225"/>
      <c r="AE1583" s="200"/>
      <c r="AM1583" s="203"/>
      <c r="AT1583" s="144"/>
    </row>
    <row r="1584" spans="9:46" s="142" customFormat="1" x14ac:dyDescent="0.15">
      <c r="I1584" s="223"/>
      <c r="P1584" s="224"/>
      <c r="Q1584" s="224"/>
      <c r="R1584" s="224"/>
      <c r="T1584" s="223"/>
      <c r="U1584" s="225"/>
      <c r="V1584" s="223"/>
      <c r="W1584" s="225"/>
      <c r="AE1584" s="200"/>
      <c r="AM1584" s="203"/>
      <c r="AT1584" s="144"/>
    </row>
    <row r="1585" spans="9:46" s="142" customFormat="1" x14ac:dyDescent="0.15">
      <c r="I1585" s="223"/>
      <c r="P1585" s="224"/>
      <c r="Q1585" s="224"/>
      <c r="R1585" s="224"/>
      <c r="T1585" s="223"/>
      <c r="U1585" s="225"/>
      <c r="V1585" s="223"/>
      <c r="W1585" s="225"/>
      <c r="AE1585" s="200"/>
      <c r="AM1585" s="203"/>
      <c r="AT1585" s="144"/>
    </row>
    <row r="1586" spans="9:46" s="142" customFormat="1" x14ac:dyDescent="0.15">
      <c r="I1586" s="223"/>
      <c r="P1586" s="224"/>
      <c r="Q1586" s="224"/>
      <c r="R1586" s="224"/>
      <c r="T1586" s="223"/>
      <c r="U1586" s="225"/>
      <c r="V1586" s="223"/>
      <c r="W1586" s="225"/>
      <c r="AE1586" s="200"/>
      <c r="AM1586" s="203"/>
      <c r="AT1586" s="144"/>
    </row>
    <row r="1587" spans="9:46" s="142" customFormat="1" x14ac:dyDescent="0.15">
      <c r="I1587" s="223"/>
      <c r="P1587" s="224"/>
      <c r="Q1587" s="224"/>
      <c r="R1587" s="224"/>
      <c r="T1587" s="223"/>
      <c r="U1587" s="225"/>
      <c r="V1587" s="223"/>
      <c r="W1587" s="225"/>
      <c r="AE1587" s="200"/>
      <c r="AM1587" s="203"/>
      <c r="AT1587" s="144"/>
    </row>
    <row r="1588" spans="9:46" s="142" customFormat="1" x14ac:dyDescent="0.15">
      <c r="I1588" s="223"/>
      <c r="P1588" s="224"/>
      <c r="Q1588" s="224"/>
      <c r="R1588" s="224"/>
      <c r="T1588" s="223"/>
      <c r="U1588" s="225"/>
      <c r="V1588" s="223"/>
      <c r="W1588" s="225"/>
      <c r="AE1588" s="200"/>
      <c r="AM1588" s="203"/>
      <c r="AT1588" s="144"/>
    </row>
    <row r="1589" spans="9:46" s="142" customFormat="1" x14ac:dyDescent="0.15">
      <c r="I1589" s="223"/>
      <c r="P1589" s="224"/>
      <c r="Q1589" s="224"/>
      <c r="R1589" s="224"/>
      <c r="T1589" s="223"/>
      <c r="U1589" s="225"/>
      <c r="V1589" s="223"/>
      <c r="W1589" s="225"/>
      <c r="AE1589" s="200"/>
      <c r="AM1589" s="203"/>
      <c r="AT1589" s="144"/>
    </row>
    <row r="1590" spans="9:46" s="142" customFormat="1" x14ac:dyDescent="0.15">
      <c r="I1590" s="223"/>
      <c r="P1590" s="224"/>
      <c r="Q1590" s="224"/>
      <c r="R1590" s="224"/>
      <c r="T1590" s="223"/>
      <c r="U1590" s="225"/>
      <c r="V1590" s="223"/>
      <c r="W1590" s="225"/>
      <c r="AE1590" s="200"/>
      <c r="AM1590" s="203"/>
      <c r="AT1590" s="144"/>
    </row>
    <row r="1591" spans="9:46" s="142" customFormat="1" x14ac:dyDescent="0.15">
      <c r="I1591" s="223"/>
      <c r="P1591" s="224"/>
      <c r="Q1591" s="224"/>
      <c r="R1591" s="224"/>
      <c r="T1591" s="223"/>
      <c r="U1591" s="225"/>
      <c r="V1591" s="223"/>
      <c r="W1591" s="225"/>
      <c r="AE1591" s="200"/>
      <c r="AM1591" s="203"/>
      <c r="AT1591" s="144"/>
    </row>
    <row r="1592" spans="9:46" s="142" customFormat="1" x14ac:dyDescent="0.15">
      <c r="I1592" s="223"/>
      <c r="P1592" s="224"/>
      <c r="Q1592" s="224"/>
      <c r="R1592" s="224"/>
      <c r="T1592" s="223"/>
      <c r="U1592" s="225"/>
      <c r="V1592" s="223"/>
      <c r="W1592" s="225"/>
      <c r="AE1592" s="200"/>
      <c r="AM1592" s="203"/>
      <c r="AT1592" s="144"/>
    </row>
    <row r="1593" spans="9:46" s="142" customFormat="1" x14ac:dyDescent="0.15">
      <c r="I1593" s="223"/>
      <c r="P1593" s="224"/>
      <c r="Q1593" s="224"/>
      <c r="R1593" s="224"/>
      <c r="T1593" s="223"/>
      <c r="U1593" s="225"/>
      <c r="V1593" s="223"/>
      <c r="W1593" s="225"/>
      <c r="AE1593" s="200"/>
      <c r="AM1593" s="203"/>
      <c r="AT1593" s="144"/>
    </row>
    <row r="1594" spans="9:46" s="142" customFormat="1" x14ac:dyDescent="0.15">
      <c r="I1594" s="223"/>
      <c r="P1594" s="224"/>
      <c r="Q1594" s="224"/>
      <c r="R1594" s="224"/>
      <c r="T1594" s="223"/>
      <c r="U1594" s="225"/>
      <c r="V1594" s="223"/>
      <c r="W1594" s="225"/>
      <c r="AE1594" s="200"/>
      <c r="AM1594" s="203"/>
      <c r="AT1594" s="144"/>
    </row>
    <row r="1595" spans="9:46" s="142" customFormat="1" x14ac:dyDescent="0.15">
      <c r="I1595" s="223"/>
      <c r="P1595" s="224"/>
      <c r="Q1595" s="224"/>
      <c r="R1595" s="224"/>
      <c r="T1595" s="223"/>
      <c r="U1595" s="225"/>
      <c r="V1595" s="223"/>
      <c r="W1595" s="225"/>
      <c r="AE1595" s="200"/>
      <c r="AM1595" s="203"/>
      <c r="AT1595" s="144"/>
    </row>
    <row r="1596" spans="9:46" s="142" customFormat="1" x14ac:dyDescent="0.15">
      <c r="I1596" s="223"/>
      <c r="P1596" s="224"/>
      <c r="Q1596" s="224"/>
      <c r="R1596" s="224"/>
      <c r="T1596" s="223"/>
      <c r="U1596" s="225"/>
      <c r="V1596" s="223"/>
      <c r="W1596" s="225"/>
      <c r="AE1596" s="200"/>
      <c r="AM1596" s="203"/>
      <c r="AT1596" s="144"/>
    </row>
    <row r="1597" spans="9:46" s="142" customFormat="1" x14ac:dyDescent="0.15">
      <c r="I1597" s="223"/>
      <c r="P1597" s="224"/>
      <c r="Q1597" s="224"/>
      <c r="R1597" s="224"/>
      <c r="T1597" s="223"/>
      <c r="U1597" s="225"/>
      <c r="V1597" s="223"/>
      <c r="W1597" s="225"/>
      <c r="AE1597" s="200"/>
      <c r="AM1597" s="203"/>
      <c r="AT1597" s="144"/>
    </row>
    <row r="1598" spans="9:46" s="142" customFormat="1" x14ac:dyDescent="0.15">
      <c r="I1598" s="223"/>
      <c r="P1598" s="224"/>
      <c r="Q1598" s="224"/>
      <c r="R1598" s="224"/>
      <c r="T1598" s="223"/>
      <c r="U1598" s="225"/>
      <c r="V1598" s="223"/>
      <c r="W1598" s="225"/>
      <c r="AE1598" s="200"/>
      <c r="AM1598" s="203"/>
      <c r="AT1598" s="144"/>
    </row>
    <row r="1599" spans="9:46" s="142" customFormat="1" x14ac:dyDescent="0.15">
      <c r="I1599" s="223"/>
      <c r="P1599" s="224"/>
      <c r="Q1599" s="224"/>
      <c r="R1599" s="224"/>
      <c r="T1599" s="223"/>
      <c r="U1599" s="225"/>
      <c r="V1599" s="223"/>
      <c r="W1599" s="225"/>
      <c r="AE1599" s="200"/>
      <c r="AM1599" s="203"/>
      <c r="AT1599" s="144"/>
    </row>
    <row r="1600" spans="9:46" s="142" customFormat="1" x14ac:dyDescent="0.15">
      <c r="I1600" s="223"/>
      <c r="P1600" s="224"/>
      <c r="Q1600" s="224"/>
      <c r="R1600" s="224"/>
      <c r="T1600" s="223"/>
      <c r="U1600" s="225"/>
      <c r="V1600" s="223"/>
      <c r="W1600" s="225"/>
      <c r="AE1600" s="200"/>
      <c r="AM1600" s="203"/>
      <c r="AT1600" s="144"/>
    </row>
    <row r="1601" spans="9:46" s="142" customFormat="1" x14ac:dyDescent="0.15">
      <c r="I1601" s="223"/>
      <c r="P1601" s="224"/>
      <c r="Q1601" s="224"/>
      <c r="R1601" s="224"/>
      <c r="T1601" s="223"/>
      <c r="U1601" s="225"/>
      <c r="V1601" s="223"/>
      <c r="W1601" s="225"/>
      <c r="AE1601" s="200"/>
      <c r="AM1601" s="203"/>
      <c r="AT1601" s="144"/>
    </row>
    <row r="1602" spans="9:46" s="142" customFormat="1" x14ac:dyDescent="0.15">
      <c r="I1602" s="223"/>
      <c r="P1602" s="224"/>
      <c r="Q1602" s="224"/>
      <c r="R1602" s="224"/>
      <c r="T1602" s="223"/>
      <c r="U1602" s="225"/>
      <c r="V1602" s="223"/>
      <c r="W1602" s="225"/>
      <c r="AE1602" s="200"/>
      <c r="AM1602" s="203"/>
      <c r="AT1602" s="144"/>
    </row>
    <row r="1603" spans="9:46" s="142" customFormat="1" x14ac:dyDescent="0.15">
      <c r="I1603" s="223"/>
      <c r="P1603" s="224"/>
      <c r="Q1603" s="224"/>
      <c r="R1603" s="224"/>
      <c r="T1603" s="223"/>
      <c r="U1603" s="225"/>
      <c r="V1603" s="223"/>
      <c r="W1603" s="225"/>
      <c r="AE1603" s="200"/>
      <c r="AM1603" s="203"/>
      <c r="AT1603" s="144"/>
    </row>
    <row r="1604" spans="9:46" s="142" customFormat="1" x14ac:dyDescent="0.15">
      <c r="I1604" s="223"/>
      <c r="P1604" s="224"/>
      <c r="Q1604" s="224"/>
      <c r="R1604" s="224"/>
      <c r="T1604" s="223"/>
      <c r="U1604" s="225"/>
      <c r="V1604" s="223"/>
      <c r="W1604" s="225"/>
      <c r="AE1604" s="200"/>
      <c r="AM1604" s="203"/>
      <c r="AT1604" s="144"/>
    </row>
    <row r="1605" spans="9:46" s="142" customFormat="1" x14ac:dyDescent="0.15">
      <c r="I1605" s="223"/>
      <c r="P1605" s="224"/>
      <c r="Q1605" s="224"/>
      <c r="R1605" s="224"/>
      <c r="T1605" s="223"/>
      <c r="U1605" s="225"/>
      <c r="V1605" s="223"/>
      <c r="W1605" s="225"/>
      <c r="AE1605" s="200"/>
      <c r="AM1605" s="203"/>
      <c r="AT1605" s="144"/>
    </row>
    <row r="1606" spans="9:46" s="142" customFormat="1" x14ac:dyDescent="0.15">
      <c r="I1606" s="223"/>
      <c r="P1606" s="224"/>
      <c r="Q1606" s="224"/>
      <c r="R1606" s="224"/>
      <c r="T1606" s="223"/>
      <c r="U1606" s="225"/>
      <c r="V1606" s="223"/>
      <c r="W1606" s="225"/>
      <c r="AE1606" s="200"/>
      <c r="AM1606" s="203"/>
      <c r="AT1606" s="144"/>
    </row>
    <row r="1607" spans="9:46" s="142" customFormat="1" x14ac:dyDescent="0.15">
      <c r="I1607" s="223"/>
      <c r="P1607" s="224"/>
      <c r="Q1607" s="224"/>
      <c r="R1607" s="224"/>
      <c r="T1607" s="223"/>
      <c r="U1607" s="225"/>
      <c r="V1607" s="223"/>
      <c r="W1607" s="225"/>
      <c r="AE1607" s="200"/>
      <c r="AM1607" s="203"/>
      <c r="AT1607" s="144"/>
    </row>
    <row r="1608" spans="9:46" s="142" customFormat="1" x14ac:dyDescent="0.15">
      <c r="I1608" s="223"/>
      <c r="P1608" s="224"/>
      <c r="Q1608" s="224"/>
      <c r="R1608" s="224"/>
      <c r="T1608" s="223"/>
      <c r="U1608" s="225"/>
      <c r="V1608" s="223"/>
      <c r="W1608" s="225"/>
      <c r="AE1608" s="200"/>
      <c r="AM1608" s="203"/>
      <c r="AT1608" s="144"/>
    </row>
    <row r="1609" spans="9:46" s="142" customFormat="1" x14ac:dyDescent="0.15">
      <c r="I1609" s="223"/>
      <c r="P1609" s="224"/>
      <c r="Q1609" s="224"/>
      <c r="R1609" s="224"/>
      <c r="T1609" s="223"/>
      <c r="U1609" s="225"/>
      <c r="V1609" s="223"/>
      <c r="W1609" s="225"/>
      <c r="AE1609" s="200"/>
      <c r="AM1609" s="203"/>
      <c r="AT1609" s="144"/>
    </row>
    <row r="1610" spans="9:46" s="142" customFormat="1" x14ac:dyDescent="0.15">
      <c r="I1610" s="223"/>
      <c r="P1610" s="224"/>
      <c r="Q1610" s="224"/>
      <c r="R1610" s="224"/>
      <c r="T1610" s="223"/>
      <c r="U1610" s="225"/>
      <c r="V1610" s="223"/>
      <c r="W1610" s="225"/>
      <c r="AE1610" s="200"/>
      <c r="AM1610" s="203"/>
      <c r="AT1610" s="144"/>
    </row>
    <row r="1611" spans="9:46" s="142" customFormat="1" x14ac:dyDescent="0.15">
      <c r="I1611" s="223"/>
      <c r="P1611" s="224"/>
      <c r="Q1611" s="224"/>
      <c r="R1611" s="224"/>
      <c r="T1611" s="223"/>
      <c r="U1611" s="225"/>
      <c r="V1611" s="223"/>
      <c r="W1611" s="225"/>
      <c r="AE1611" s="200"/>
      <c r="AM1611" s="203"/>
      <c r="AT1611" s="144"/>
    </row>
    <row r="1612" spans="9:46" s="142" customFormat="1" x14ac:dyDescent="0.15">
      <c r="I1612" s="223"/>
      <c r="P1612" s="224"/>
      <c r="Q1612" s="224"/>
      <c r="R1612" s="224"/>
      <c r="T1612" s="223"/>
      <c r="U1612" s="225"/>
      <c r="V1612" s="223"/>
      <c r="W1612" s="225"/>
      <c r="AE1612" s="200"/>
      <c r="AM1612" s="203"/>
      <c r="AT1612" s="144"/>
    </row>
    <row r="1613" spans="9:46" s="142" customFormat="1" x14ac:dyDescent="0.15">
      <c r="I1613" s="223"/>
      <c r="P1613" s="224"/>
      <c r="Q1613" s="224"/>
      <c r="R1613" s="224"/>
      <c r="T1613" s="223"/>
      <c r="U1613" s="225"/>
      <c r="V1613" s="223"/>
      <c r="W1613" s="225"/>
      <c r="AE1613" s="200"/>
      <c r="AM1613" s="203"/>
      <c r="AT1613" s="144"/>
    </row>
    <row r="1614" spans="9:46" s="142" customFormat="1" x14ac:dyDescent="0.15">
      <c r="I1614" s="223"/>
      <c r="P1614" s="224"/>
      <c r="Q1614" s="224"/>
      <c r="R1614" s="224"/>
      <c r="T1614" s="223"/>
      <c r="U1614" s="225"/>
      <c r="V1614" s="223"/>
      <c r="W1614" s="225"/>
      <c r="AE1614" s="200"/>
      <c r="AM1614" s="203"/>
      <c r="AT1614" s="144"/>
    </row>
    <row r="1615" spans="9:46" s="142" customFormat="1" x14ac:dyDescent="0.15">
      <c r="I1615" s="223"/>
      <c r="P1615" s="224"/>
      <c r="Q1615" s="224"/>
      <c r="R1615" s="224"/>
      <c r="T1615" s="223"/>
      <c r="U1615" s="225"/>
      <c r="V1615" s="223"/>
      <c r="W1615" s="225"/>
      <c r="AE1615" s="200"/>
      <c r="AM1615" s="203"/>
      <c r="AT1615" s="144"/>
    </row>
    <row r="1616" spans="9:46" s="142" customFormat="1" x14ac:dyDescent="0.15">
      <c r="I1616" s="223"/>
      <c r="P1616" s="224"/>
      <c r="Q1616" s="224"/>
      <c r="R1616" s="224"/>
      <c r="T1616" s="223"/>
      <c r="U1616" s="225"/>
      <c r="V1616" s="223"/>
      <c r="W1616" s="225"/>
      <c r="AE1616" s="200"/>
      <c r="AM1616" s="203"/>
      <c r="AT1616" s="144"/>
    </row>
    <row r="1617" spans="9:46" s="142" customFormat="1" x14ac:dyDescent="0.15">
      <c r="I1617" s="223"/>
      <c r="P1617" s="224"/>
      <c r="Q1617" s="224"/>
      <c r="R1617" s="224"/>
      <c r="T1617" s="223"/>
      <c r="U1617" s="225"/>
      <c r="V1617" s="223"/>
      <c r="W1617" s="225"/>
      <c r="AE1617" s="200"/>
      <c r="AM1617" s="203"/>
      <c r="AT1617" s="144"/>
    </row>
    <row r="1618" spans="9:46" s="142" customFormat="1" x14ac:dyDescent="0.15">
      <c r="I1618" s="223"/>
      <c r="P1618" s="224"/>
      <c r="Q1618" s="224"/>
      <c r="R1618" s="224"/>
      <c r="T1618" s="223"/>
      <c r="U1618" s="225"/>
      <c r="V1618" s="223"/>
      <c r="W1618" s="225"/>
      <c r="AE1618" s="200"/>
      <c r="AM1618" s="203"/>
      <c r="AT1618" s="144"/>
    </row>
    <row r="1619" spans="9:46" s="142" customFormat="1" x14ac:dyDescent="0.15">
      <c r="I1619" s="223"/>
      <c r="P1619" s="224"/>
      <c r="Q1619" s="224"/>
      <c r="R1619" s="224"/>
      <c r="T1619" s="223"/>
      <c r="U1619" s="225"/>
      <c r="V1619" s="223"/>
      <c r="W1619" s="225"/>
      <c r="AE1619" s="200"/>
      <c r="AM1619" s="203"/>
      <c r="AT1619" s="144"/>
    </row>
    <row r="1620" spans="9:46" s="142" customFormat="1" x14ac:dyDescent="0.15">
      <c r="I1620" s="223"/>
      <c r="P1620" s="224"/>
      <c r="Q1620" s="224"/>
      <c r="R1620" s="224"/>
      <c r="T1620" s="223"/>
      <c r="U1620" s="225"/>
      <c r="V1620" s="223"/>
      <c r="W1620" s="225"/>
      <c r="AE1620" s="200"/>
      <c r="AM1620" s="203"/>
      <c r="AT1620" s="144"/>
    </row>
    <row r="1621" spans="9:46" s="142" customFormat="1" x14ac:dyDescent="0.15">
      <c r="I1621" s="223"/>
      <c r="P1621" s="224"/>
      <c r="Q1621" s="224"/>
      <c r="R1621" s="224"/>
      <c r="T1621" s="223"/>
      <c r="U1621" s="225"/>
      <c r="V1621" s="223"/>
      <c r="W1621" s="225"/>
      <c r="AE1621" s="200"/>
      <c r="AM1621" s="203"/>
      <c r="AT1621" s="144"/>
    </row>
    <row r="1622" spans="9:46" s="142" customFormat="1" x14ac:dyDescent="0.15">
      <c r="I1622" s="223"/>
      <c r="P1622" s="224"/>
      <c r="Q1622" s="224"/>
      <c r="R1622" s="224"/>
      <c r="T1622" s="223"/>
      <c r="U1622" s="225"/>
      <c r="V1622" s="223"/>
      <c r="W1622" s="225"/>
      <c r="AE1622" s="200"/>
      <c r="AM1622" s="203"/>
      <c r="AT1622" s="144"/>
    </row>
    <row r="1623" spans="9:46" s="142" customFormat="1" x14ac:dyDescent="0.15">
      <c r="I1623" s="223"/>
      <c r="P1623" s="224"/>
      <c r="Q1623" s="224"/>
      <c r="R1623" s="224"/>
      <c r="T1623" s="223"/>
      <c r="U1623" s="225"/>
      <c r="V1623" s="223"/>
      <c r="W1623" s="225"/>
      <c r="AE1623" s="200"/>
      <c r="AM1623" s="203"/>
      <c r="AT1623" s="144"/>
    </row>
    <row r="1624" spans="9:46" s="142" customFormat="1" x14ac:dyDescent="0.15">
      <c r="I1624" s="223"/>
      <c r="P1624" s="224"/>
      <c r="Q1624" s="224"/>
      <c r="R1624" s="224"/>
      <c r="T1624" s="223"/>
      <c r="U1624" s="225"/>
      <c r="V1624" s="223"/>
      <c r="W1624" s="225"/>
      <c r="AE1624" s="200"/>
      <c r="AM1624" s="203"/>
      <c r="AT1624" s="144"/>
    </row>
    <row r="1625" spans="9:46" s="142" customFormat="1" x14ac:dyDescent="0.15">
      <c r="I1625" s="223"/>
      <c r="P1625" s="224"/>
      <c r="Q1625" s="224"/>
      <c r="R1625" s="224"/>
      <c r="T1625" s="223"/>
      <c r="U1625" s="225"/>
      <c r="V1625" s="223"/>
      <c r="W1625" s="225"/>
      <c r="AE1625" s="200"/>
      <c r="AM1625" s="203"/>
      <c r="AT1625" s="144"/>
    </row>
    <row r="1626" spans="9:46" s="142" customFormat="1" x14ac:dyDescent="0.15">
      <c r="I1626" s="223"/>
      <c r="P1626" s="224"/>
      <c r="Q1626" s="224"/>
      <c r="R1626" s="224"/>
      <c r="T1626" s="223"/>
      <c r="U1626" s="225"/>
      <c r="V1626" s="223"/>
      <c r="W1626" s="225"/>
      <c r="AE1626" s="200"/>
      <c r="AM1626" s="203"/>
      <c r="AT1626" s="144"/>
    </row>
    <row r="1627" spans="9:46" s="142" customFormat="1" x14ac:dyDescent="0.15">
      <c r="I1627" s="223"/>
      <c r="P1627" s="224"/>
      <c r="Q1627" s="224"/>
      <c r="R1627" s="224"/>
      <c r="T1627" s="223"/>
      <c r="U1627" s="225"/>
      <c r="V1627" s="223"/>
      <c r="W1627" s="225"/>
      <c r="AE1627" s="200"/>
      <c r="AM1627" s="203"/>
      <c r="AT1627" s="144"/>
    </row>
    <row r="1628" spans="9:46" s="142" customFormat="1" x14ac:dyDescent="0.15">
      <c r="I1628" s="223"/>
      <c r="P1628" s="224"/>
      <c r="Q1628" s="224"/>
      <c r="R1628" s="224"/>
      <c r="T1628" s="223"/>
      <c r="U1628" s="225"/>
      <c r="V1628" s="223"/>
      <c r="W1628" s="225"/>
      <c r="AE1628" s="200"/>
      <c r="AM1628" s="203"/>
      <c r="AT1628" s="144"/>
    </row>
    <row r="1629" spans="9:46" s="142" customFormat="1" x14ac:dyDescent="0.15">
      <c r="I1629" s="223"/>
      <c r="P1629" s="224"/>
      <c r="Q1629" s="224"/>
      <c r="R1629" s="224"/>
      <c r="T1629" s="223"/>
      <c r="U1629" s="225"/>
      <c r="V1629" s="223"/>
      <c r="W1629" s="225"/>
      <c r="AE1629" s="200"/>
      <c r="AM1629" s="203"/>
      <c r="AT1629" s="144"/>
    </row>
    <row r="1630" spans="9:46" s="142" customFormat="1" x14ac:dyDescent="0.15">
      <c r="I1630" s="223"/>
      <c r="P1630" s="224"/>
      <c r="Q1630" s="224"/>
      <c r="R1630" s="224"/>
      <c r="T1630" s="223"/>
      <c r="U1630" s="225"/>
      <c r="V1630" s="223"/>
      <c r="W1630" s="225"/>
      <c r="AE1630" s="200"/>
      <c r="AM1630" s="203"/>
      <c r="AT1630" s="144"/>
    </row>
    <row r="1631" spans="9:46" s="142" customFormat="1" x14ac:dyDescent="0.15">
      <c r="I1631" s="223"/>
      <c r="P1631" s="224"/>
      <c r="Q1631" s="224"/>
      <c r="R1631" s="224"/>
      <c r="T1631" s="223"/>
      <c r="U1631" s="225"/>
      <c r="V1631" s="223"/>
      <c r="W1631" s="225"/>
      <c r="AE1631" s="200"/>
      <c r="AM1631" s="203"/>
      <c r="AT1631" s="144"/>
    </row>
    <row r="1632" spans="9:46" s="142" customFormat="1" x14ac:dyDescent="0.15">
      <c r="I1632" s="223"/>
      <c r="P1632" s="224"/>
      <c r="Q1632" s="224"/>
      <c r="R1632" s="224"/>
      <c r="T1632" s="223"/>
      <c r="U1632" s="225"/>
      <c r="V1632" s="223"/>
      <c r="W1632" s="225"/>
      <c r="AE1632" s="200"/>
      <c r="AM1632" s="203"/>
      <c r="AT1632" s="144"/>
    </row>
    <row r="1633" spans="9:46" s="142" customFormat="1" x14ac:dyDescent="0.15">
      <c r="I1633" s="223"/>
      <c r="P1633" s="224"/>
      <c r="Q1633" s="224"/>
      <c r="R1633" s="224"/>
      <c r="T1633" s="223"/>
      <c r="U1633" s="225"/>
      <c r="V1633" s="223"/>
      <c r="W1633" s="225"/>
      <c r="AE1633" s="200"/>
      <c r="AM1633" s="203"/>
      <c r="AT1633" s="144"/>
    </row>
    <row r="1634" spans="9:46" s="142" customFormat="1" x14ac:dyDescent="0.15">
      <c r="I1634" s="223"/>
      <c r="P1634" s="224"/>
      <c r="Q1634" s="224"/>
      <c r="R1634" s="224"/>
      <c r="T1634" s="223"/>
      <c r="U1634" s="225"/>
      <c r="V1634" s="223"/>
      <c r="W1634" s="225"/>
      <c r="AE1634" s="200"/>
      <c r="AM1634" s="203"/>
      <c r="AT1634" s="144"/>
    </row>
    <row r="1635" spans="9:46" s="142" customFormat="1" x14ac:dyDescent="0.15">
      <c r="I1635" s="223"/>
      <c r="P1635" s="224"/>
      <c r="Q1635" s="224"/>
      <c r="R1635" s="224"/>
      <c r="T1635" s="223"/>
      <c r="U1635" s="225"/>
      <c r="V1635" s="223"/>
      <c r="W1635" s="225"/>
      <c r="AE1635" s="200"/>
      <c r="AM1635" s="203"/>
      <c r="AT1635" s="144"/>
    </row>
    <row r="1636" spans="9:46" s="142" customFormat="1" x14ac:dyDescent="0.15">
      <c r="I1636" s="223"/>
      <c r="P1636" s="224"/>
      <c r="Q1636" s="224"/>
      <c r="R1636" s="224"/>
      <c r="T1636" s="223"/>
      <c r="U1636" s="225"/>
      <c r="V1636" s="223"/>
      <c r="W1636" s="225"/>
      <c r="AE1636" s="200"/>
      <c r="AM1636" s="203"/>
      <c r="AT1636" s="144"/>
    </row>
    <row r="1637" spans="9:46" s="142" customFormat="1" x14ac:dyDescent="0.15">
      <c r="I1637" s="223"/>
      <c r="P1637" s="224"/>
      <c r="Q1637" s="224"/>
      <c r="R1637" s="224"/>
      <c r="T1637" s="223"/>
      <c r="U1637" s="225"/>
      <c r="V1637" s="223"/>
      <c r="W1637" s="225"/>
      <c r="AE1637" s="200"/>
      <c r="AM1637" s="203"/>
      <c r="AT1637" s="144"/>
    </row>
    <row r="1638" spans="9:46" s="142" customFormat="1" x14ac:dyDescent="0.15">
      <c r="I1638" s="223"/>
      <c r="P1638" s="224"/>
      <c r="Q1638" s="224"/>
      <c r="R1638" s="224"/>
      <c r="T1638" s="223"/>
      <c r="U1638" s="225"/>
      <c r="V1638" s="223"/>
      <c r="W1638" s="225"/>
      <c r="AE1638" s="200"/>
      <c r="AM1638" s="203"/>
      <c r="AT1638" s="144"/>
    </row>
    <row r="1639" spans="9:46" s="142" customFormat="1" x14ac:dyDescent="0.15">
      <c r="I1639" s="223"/>
      <c r="P1639" s="224"/>
      <c r="Q1639" s="224"/>
      <c r="R1639" s="224"/>
      <c r="T1639" s="223"/>
      <c r="U1639" s="225"/>
      <c r="V1639" s="223"/>
      <c r="W1639" s="225"/>
      <c r="AE1639" s="200"/>
      <c r="AM1639" s="203"/>
      <c r="AT1639" s="144"/>
    </row>
    <row r="1640" spans="9:46" s="142" customFormat="1" x14ac:dyDescent="0.15">
      <c r="I1640" s="223"/>
      <c r="P1640" s="224"/>
      <c r="Q1640" s="224"/>
      <c r="R1640" s="224"/>
      <c r="T1640" s="223"/>
      <c r="U1640" s="225"/>
      <c r="V1640" s="223"/>
      <c r="W1640" s="225"/>
      <c r="AE1640" s="200"/>
      <c r="AM1640" s="203"/>
      <c r="AT1640" s="144"/>
    </row>
    <row r="1641" spans="9:46" s="142" customFormat="1" x14ac:dyDescent="0.15">
      <c r="I1641" s="223"/>
      <c r="P1641" s="224"/>
      <c r="Q1641" s="224"/>
      <c r="R1641" s="224"/>
      <c r="T1641" s="223"/>
      <c r="U1641" s="225"/>
      <c r="V1641" s="223"/>
      <c r="W1641" s="225"/>
      <c r="AE1641" s="200"/>
      <c r="AM1641" s="203"/>
      <c r="AT1641" s="144"/>
    </row>
    <row r="1642" spans="9:46" s="142" customFormat="1" x14ac:dyDescent="0.15">
      <c r="I1642" s="223"/>
      <c r="P1642" s="224"/>
      <c r="Q1642" s="224"/>
      <c r="R1642" s="224"/>
      <c r="T1642" s="223"/>
      <c r="U1642" s="225"/>
      <c r="V1642" s="223"/>
      <c r="W1642" s="225"/>
      <c r="AE1642" s="200"/>
      <c r="AM1642" s="203"/>
      <c r="AT1642" s="144"/>
    </row>
    <row r="1643" spans="9:46" s="142" customFormat="1" x14ac:dyDescent="0.15">
      <c r="I1643" s="223"/>
      <c r="P1643" s="224"/>
      <c r="Q1643" s="224"/>
      <c r="R1643" s="224"/>
      <c r="T1643" s="223"/>
      <c r="U1643" s="225"/>
      <c r="V1643" s="223"/>
      <c r="W1643" s="225"/>
      <c r="AE1643" s="200"/>
      <c r="AM1643" s="203"/>
      <c r="AT1643" s="144"/>
    </row>
    <row r="1644" spans="9:46" s="142" customFormat="1" x14ac:dyDescent="0.15">
      <c r="I1644" s="223"/>
      <c r="P1644" s="224"/>
      <c r="Q1644" s="224"/>
      <c r="R1644" s="224"/>
      <c r="T1644" s="223"/>
      <c r="U1644" s="225"/>
      <c r="V1644" s="223"/>
      <c r="W1644" s="225"/>
      <c r="AE1644" s="200"/>
      <c r="AM1644" s="203"/>
      <c r="AT1644" s="144"/>
    </row>
    <row r="1645" spans="9:46" s="142" customFormat="1" x14ac:dyDescent="0.15">
      <c r="I1645" s="223"/>
      <c r="P1645" s="224"/>
      <c r="Q1645" s="224"/>
      <c r="R1645" s="224"/>
      <c r="T1645" s="223"/>
      <c r="U1645" s="225"/>
      <c r="V1645" s="223"/>
      <c r="W1645" s="225"/>
      <c r="AE1645" s="200"/>
      <c r="AM1645" s="203"/>
      <c r="AT1645" s="144"/>
    </row>
    <row r="1646" spans="9:46" s="142" customFormat="1" x14ac:dyDescent="0.15">
      <c r="I1646" s="223"/>
      <c r="P1646" s="224"/>
      <c r="Q1646" s="224"/>
      <c r="R1646" s="224"/>
      <c r="T1646" s="223"/>
      <c r="U1646" s="225"/>
      <c r="V1646" s="223"/>
      <c r="W1646" s="225"/>
      <c r="AE1646" s="200"/>
      <c r="AM1646" s="203"/>
      <c r="AT1646" s="144"/>
    </row>
    <row r="1647" spans="9:46" s="142" customFormat="1" x14ac:dyDescent="0.15">
      <c r="I1647" s="223"/>
      <c r="P1647" s="224"/>
      <c r="Q1647" s="224"/>
      <c r="R1647" s="224"/>
      <c r="T1647" s="223"/>
      <c r="U1647" s="225"/>
      <c r="V1647" s="223"/>
      <c r="W1647" s="225"/>
      <c r="AE1647" s="200"/>
      <c r="AM1647" s="203"/>
      <c r="AT1647" s="144"/>
    </row>
    <row r="1648" spans="9:46" s="142" customFormat="1" x14ac:dyDescent="0.15">
      <c r="I1648" s="223"/>
      <c r="P1648" s="224"/>
      <c r="Q1648" s="224"/>
      <c r="R1648" s="224"/>
      <c r="T1648" s="223"/>
      <c r="U1648" s="225"/>
      <c r="V1648" s="223"/>
      <c r="W1648" s="225"/>
      <c r="AE1648" s="200"/>
      <c r="AM1648" s="203"/>
      <c r="AT1648" s="144"/>
    </row>
    <row r="1649" spans="9:46" s="142" customFormat="1" x14ac:dyDescent="0.15">
      <c r="I1649" s="223"/>
      <c r="P1649" s="224"/>
      <c r="Q1649" s="224"/>
      <c r="R1649" s="224"/>
      <c r="T1649" s="223"/>
      <c r="U1649" s="225"/>
      <c r="V1649" s="223"/>
      <c r="W1649" s="225"/>
      <c r="AE1649" s="200"/>
      <c r="AM1649" s="203"/>
      <c r="AT1649" s="144"/>
    </row>
    <row r="1650" spans="9:46" s="142" customFormat="1" x14ac:dyDescent="0.15">
      <c r="I1650" s="223"/>
      <c r="P1650" s="224"/>
      <c r="Q1650" s="224"/>
      <c r="R1650" s="224"/>
      <c r="T1650" s="223"/>
      <c r="U1650" s="225"/>
      <c r="V1650" s="223"/>
      <c r="W1650" s="225"/>
      <c r="AE1650" s="200"/>
      <c r="AM1650" s="203"/>
      <c r="AT1650" s="144"/>
    </row>
    <row r="1651" spans="9:46" s="142" customFormat="1" x14ac:dyDescent="0.15">
      <c r="I1651" s="223"/>
      <c r="P1651" s="224"/>
      <c r="Q1651" s="224"/>
      <c r="R1651" s="224"/>
      <c r="T1651" s="223"/>
      <c r="U1651" s="225"/>
      <c r="V1651" s="223"/>
      <c r="W1651" s="225"/>
      <c r="AE1651" s="200"/>
      <c r="AM1651" s="203"/>
      <c r="AT1651" s="144"/>
    </row>
    <row r="1652" spans="9:46" s="142" customFormat="1" x14ac:dyDescent="0.15">
      <c r="I1652" s="223"/>
      <c r="P1652" s="224"/>
      <c r="Q1652" s="224"/>
      <c r="R1652" s="224"/>
      <c r="T1652" s="223"/>
      <c r="U1652" s="225"/>
      <c r="V1652" s="223"/>
      <c r="W1652" s="225"/>
      <c r="AE1652" s="200"/>
      <c r="AM1652" s="203"/>
      <c r="AT1652" s="144"/>
    </row>
    <row r="1653" spans="9:46" s="142" customFormat="1" x14ac:dyDescent="0.15">
      <c r="I1653" s="223"/>
      <c r="P1653" s="224"/>
      <c r="Q1653" s="224"/>
      <c r="R1653" s="224"/>
      <c r="T1653" s="223"/>
      <c r="U1653" s="225"/>
      <c r="V1653" s="223"/>
      <c r="W1653" s="225"/>
      <c r="AE1653" s="200"/>
      <c r="AM1653" s="203"/>
      <c r="AT1653" s="144"/>
    </row>
    <row r="1654" spans="9:46" s="142" customFormat="1" x14ac:dyDescent="0.15">
      <c r="I1654" s="223"/>
      <c r="P1654" s="224"/>
      <c r="Q1654" s="224"/>
      <c r="R1654" s="224"/>
      <c r="T1654" s="223"/>
      <c r="U1654" s="225"/>
      <c r="V1654" s="223"/>
      <c r="W1654" s="225"/>
      <c r="AE1654" s="200"/>
      <c r="AM1654" s="203"/>
      <c r="AT1654" s="144"/>
    </row>
    <row r="1655" spans="9:46" s="142" customFormat="1" x14ac:dyDescent="0.15">
      <c r="I1655" s="223"/>
      <c r="P1655" s="224"/>
      <c r="Q1655" s="224"/>
      <c r="R1655" s="224"/>
      <c r="T1655" s="223"/>
      <c r="U1655" s="225"/>
      <c r="V1655" s="223"/>
      <c r="W1655" s="225"/>
      <c r="AE1655" s="200"/>
      <c r="AM1655" s="203"/>
      <c r="AT1655" s="144"/>
    </row>
    <row r="1656" spans="9:46" s="142" customFormat="1" x14ac:dyDescent="0.15">
      <c r="I1656" s="223"/>
      <c r="P1656" s="224"/>
      <c r="Q1656" s="224"/>
      <c r="R1656" s="224"/>
      <c r="T1656" s="223"/>
      <c r="U1656" s="225"/>
      <c r="V1656" s="223"/>
      <c r="W1656" s="225"/>
      <c r="AE1656" s="200"/>
      <c r="AM1656" s="203"/>
      <c r="AT1656" s="144"/>
    </row>
    <row r="1657" spans="9:46" s="142" customFormat="1" x14ac:dyDescent="0.15">
      <c r="I1657" s="223"/>
      <c r="P1657" s="224"/>
      <c r="Q1657" s="224"/>
      <c r="R1657" s="224"/>
      <c r="T1657" s="223"/>
      <c r="U1657" s="225"/>
      <c r="V1657" s="223"/>
      <c r="W1657" s="225"/>
      <c r="AE1657" s="200"/>
      <c r="AM1657" s="203"/>
      <c r="AT1657" s="144"/>
    </row>
    <row r="1658" spans="9:46" s="142" customFormat="1" x14ac:dyDescent="0.15">
      <c r="I1658" s="223"/>
      <c r="P1658" s="224"/>
      <c r="Q1658" s="224"/>
      <c r="R1658" s="224"/>
      <c r="T1658" s="223"/>
      <c r="U1658" s="225"/>
      <c r="V1658" s="223"/>
      <c r="W1658" s="225"/>
      <c r="AE1658" s="200"/>
      <c r="AM1658" s="203"/>
      <c r="AT1658" s="144"/>
    </row>
    <row r="1659" spans="9:46" s="142" customFormat="1" x14ac:dyDescent="0.15">
      <c r="I1659" s="223"/>
      <c r="P1659" s="224"/>
      <c r="Q1659" s="224"/>
      <c r="R1659" s="224"/>
      <c r="T1659" s="223"/>
      <c r="U1659" s="225"/>
      <c r="V1659" s="223"/>
      <c r="W1659" s="225"/>
      <c r="AE1659" s="200"/>
      <c r="AM1659" s="203"/>
      <c r="AT1659" s="144"/>
    </row>
    <row r="1660" spans="9:46" s="142" customFormat="1" x14ac:dyDescent="0.15">
      <c r="I1660" s="223"/>
      <c r="P1660" s="224"/>
      <c r="Q1660" s="224"/>
      <c r="R1660" s="224"/>
      <c r="T1660" s="223"/>
      <c r="U1660" s="225"/>
      <c r="V1660" s="223"/>
      <c r="W1660" s="225"/>
      <c r="AE1660" s="200"/>
      <c r="AM1660" s="203"/>
      <c r="AT1660" s="144"/>
    </row>
    <row r="1661" spans="9:46" s="142" customFormat="1" x14ac:dyDescent="0.15">
      <c r="I1661" s="223"/>
      <c r="P1661" s="224"/>
      <c r="Q1661" s="224"/>
      <c r="R1661" s="224"/>
      <c r="T1661" s="223"/>
      <c r="U1661" s="225"/>
      <c r="V1661" s="223"/>
      <c r="W1661" s="225"/>
      <c r="AE1661" s="200"/>
      <c r="AM1661" s="203"/>
      <c r="AT1661" s="144"/>
    </row>
    <row r="1662" spans="9:46" s="142" customFormat="1" x14ac:dyDescent="0.15">
      <c r="I1662" s="223"/>
      <c r="P1662" s="224"/>
      <c r="Q1662" s="224"/>
      <c r="R1662" s="224"/>
      <c r="T1662" s="223"/>
      <c r="U1662" s="225"/>
      <c r="V1662" s="223"/>
      <c r="W1662" s="225"/>
      <c r="AE1662" s="200"/>
      <c r="AM1662" s="203"/>
      <c r="AT1662" s="144"/>
    </row>
    <row r="1663" spans="9:46" s="142" customFormat="1" x14ac:dyDescent="0.15">
      <c r="I1663" s="223"/>
      <c r="P1663" s="224"/>
      <c r="Q1663" s="224"/>
      <c r="R1663" s="224"/>
      <c r="T1663" s="223"/>
      <c r="U1663" s="225"/>
      <c r="V1663" s="223"/>
      <c r="W1663" s="225"/>
      <c r="AE1663" s="200"/>
      <c r="AM1663" s="203"/>
      <c r="AT1663" s="144"/>
    </row>
    <row r="1664" spans="9:46" s="142" customFormat="1" x14ac:dyDescent="0.15">
      <c r="I1664" s="223"/>
      <c r="P1664" s="224"/>
      <c r="Q1664" s="224"/>
      <c r="R1664" s="224"/>
      <c r="T1664" s="223"/>
      <c r="U1664" s="225"/>
      <c r="V1664" s="223"/>
      <c r="W1664" s="225"/>
      <c r="AE1664" s="200"/>
      <c r="AM1664" s="203"/>
      <c r="AT1664" s="144"/>
    </row>
    <row r="1665" spans="9:46" s="142" customFormat="1" x14ac:dyDescent="0.15">
      <c r="I1665" s="223"/>
      <c r="P1665" s="224"/>
      <c r="Q1665" s="224"/>
      <c r="R1665" s="224"/>
      <c r="T1665" s="223"/>
      <c r="U1665" s="225"/>
      <c r="V1665" s="223"/>
      <c r="W1665" s="225"/>
      <c r="AE1665" s="200"/>
      <c r="AM1665" s="203"/>
      <c r="AT1665" s="144"/>
    </row>
    <row r="1666" spans="9:46" s="142" customFormat="1" x14ac:dyDescent="0.15">
      <c r="I1666" s="223"/>
      <c r="P1666" s="224"/>
      <c r="Q1666" s="224"/>
      <c r="R1666" s="224"/>
      <c r="T1666" s="223"/>
      <c r="U1666" s="225"/>
      <c r="V1666" s="223"/>
      <c r="W1666" s="225"/>
      <c r="AE1666" s="200"/>
      <c r="AM1666" s="203"/>
      <c r="AT1666" s="144"/>
    </row>
    <row r="1667" spans="9:46" s="142" customFormat="1" x14ac:dyDescent="0.15">
      <c r="I1667" s="223"/>
      <c r="P1667" s="224"/>
      <c r="Q1667" s="224"/>
      <c r="R1667" s="224"/>
      <c r="T1667" s="223"/>
      <c r="U1667" s="225"/>
      <c r="V1667" s="223"/>
      <c r="W1667" s="225"/>
      <c r="AE1667" s="200"/>
      <c r="AM1667" s="203"/>
      <c r="AT1667" s="144"/>
    </row>
    <row r="1668" spans="9:46" s="142" customFormat="1" x14ac:dyDescent="0.15">
      <c r="I1668" s="223"/>
      <c r="P1668" s="224"/>
      <c r="Q1668" s="224"/>
      <c r="R1668" s="224"/>
      <c r="T1668" s="223"/>
      <c r="U1668" s="225"/>
      <c r="V1668" s="223"/>
      <c r="W1668" s="225"/>
      <c r="AE1668" s="200"/>
      <c r="AM1668" s="203"/>
      <c r="AT1668" s="144"/>
    </row>
    <row r="1669" spans="9:46" s="142" customFormat="1" x14ac:dyDescent="0.15">
      <c r="I1669" s="223"/>
      <c r="P1669" s="224"/>
      <c r="Q1669" s="224"/>
      <c r="R1669" s="224"/>
      <c r="T1669" s="223"/>
      <c r="U1669" s="225"/>
      <c r="V1669" s="223"/>
      <c r="W1669" s="225"/>
      <c r="AE1669" s="200"/>
      <c r="AM1669" s="203"/>
      <c r="AT1669" s="144"/>
    </row>
    <row r="1670" spans="9:46" s="142" customFormat="1" x14ac:dyDescent="0.15">
      <c r="I1670" s="223"/>
      <c r="P1670" s="224"/>
      <c r="Q1670" s="224"/>
      <c r="R1670" s="224"/>
      <c r="T1670" s="223"/>
      <c r="U1670" s="225"/>
      <c r="V1670" s="223"/>
      <c r="W1670" s="225"/>
      <c r="AE1670" s="200"/>
      <c r="AM1670" s="203"/>
      <c r="AT1670" s="144"/>
    </row>
    <row r="1671" spans="9:46" s="142" customFormat="1" x14ac:dyDescent="0.15">
      <c r="I1671" s="223"/>
      <c r="P1671" s="224"/>
      <c r="Q1671" s="224"/>
      <c r="R1671" s="224"/>
      <c r="T1671" s="223"/>
      <c r="U1671" s="225"/>
      <c r="V1671" s="223"/>
      <c r="W1671" s="225"/>
      <c r="AE1671" s="200"/>
      <c r="AM1671" s="203"/>
      <c r="AT1671" s="144"/>
    </row>
    <row r="1672" spans="9:46" s="142" customFormat="1" x14ac:dyDescent="0.15">
      <c r="I1672" s="223"/>
      <c r="P1672" s="224"/>
      <c r="Q1672" s="224"/>
      <c r="R1672" s="224"/>
      <c r="T1672" s="223"/>
      <c r="U1672" s="225"/>
      <c r="V1672" s="223"/>
      <c r="W1672" s="225"/>
      <c r="AE1672" s="200"/>
      <c r="AM1672" s="203"/>
      <c r="AT1672" s="144"/>
    </row>
    <row r="1673" spans="9:46" s="142" customFormat="1" x14ac:dyDescent="0.15">
      <c r="I1673" s="223"/>
      <c r="P1673" s="224"/>
      <c r="Q1673" s="224"/>
      <c r="R1673" s="224"/>
      <c r="T1673" s="223"/>
      <c r="U1673" s="225"/>
      <c r="V1673" s="223"/>
      <c r="W1673" s="225"/>
      <c r="AE1673" s="200"/>
      <c r="AM1673" s="203"/>
      <c r="AT1673" s="144"/>
    </row>
    <row r="1674" spans="9:46" s="142" customFormat="1" x14ac:dyDescent="0.15">
      <c r="I1674" s="223"/>
      <c r="P1674" s="224"/>
      <c r="Q1674" s="224"/>
      <c r="R1674" s="224"/>
      <c r="T1674" s="223"/>
      <c r="U1674" s="225"/>
      <c r="V1674" s="223"/>
      <c r="W1674" s="225"/>
      <c r="AE1674" s="200"/>
      <c r="AM1674" s="203"/>
      <c r="AT1674" s="144"/>
    </row>
    <row r="1675" spans="9:46" s="142" customFormat="1" x14ac:dyDescent="0.15">
      <c r="I1675" s="223"/>
      <c r="P1675" s="224"/>
      <c r="Q1675" s="224"/>
      <c r="R1675" s="224"/>
      <c r="T1675" s="223"/>
      <c r="U1675" s="225"/>
      <c r="V1675" s="223"/>
      <c r="W1675" s="225"/>
      <c r="AE1675" s="200"/>
      <c r="AM1675" s="203"/>
      <c r="AT1675" s="144"/>
    </row>
    <row r="1676" spans="9:46" s="142" customFormat="1" x14ac:dyDescent="0.15">
      <c r="I1676" s="223"/>
      <c r="P1676" s="224"/>
      <c r="Q1676" s="224"/>
      <c r="R1676" s="224"/>
      <c r="T1676" s="223"/>
      <c r="U1676" s="225"/>
      <c r="V1676" s="223"/>
      <c r="W1676" s="225"/>
      <c r="AE1676" s="200"/>
      <c r="AM1676" s="203"/>
      <c r="AT1676" s="144"/>
    </row>
    <row r="1677" spans="9:46" s="142" customFormat="1" x14ac:dyDescent="0.15">
      <c r="I1677" s="223"/>
      <c r="P1677" s="224"/>
      <c r="Q1677" s="224"/>
      <c r="R1677" s="224"/>
      <c r="T1677" s="223"/>
      <c r="U1677" s="225"/>
      <c r="V1677" s="223"/>
      <c r="W1677" s="225"/>
      <c r="AE1677" s="200"/>
      <c r="AM1677" s="203"/>
      <c r="AT1677" s="144"/>
    </row>
    <row r="1678" spans="9:46" s="142" customFormat="1" x14ac:dyDescent="0.15">
      <c r="I1678" s="223"/>
      <c r="P1678" s="224"/>
      <c r="Q1678" s="224"/>
      <c r="R1678" s="224"/>
      <c r="T1678" s="223"/>
      <c r="U1678" s="225"/>
      <c r="V1678" s="223"/>
      <c r="W1678" s="225"/>
      <c r="AE1678" s="200"/>
      <c r="AM1678" s="203"/>
      <c r="AT1678" s="144"/>
    </row>
    <row r="1679" spans="9:46" s="142" customFormat="1" x14ac:dyDescent="0.15">
      <c r="I1679" s="223"/>
      <c r="P1679" s="224"/>
      <c r="Q1679" s="224"/>
      <c r="R1679" s="224"/>
      <c r="T1679" s="223"/>
      <c r="U1679" s="225"/>
      <c r="V1679" s="223"/>
      <c r="W1679" s="225"/>
      <c r="AE1679" s="200"/>
      <c r="AM1679" s="203"/>
      <c r="AT1679" s="144"/>
    </row>
    <row r="1680" spans="9:46" s="142" customFormat="1" x14ac:dyDescent="0.15">
      <c r="I1680" s="223"/>
      <c r="P1680" s="224"/>
      <c r="Q1680" s="224"/>
      <c r="R1680" s="224"/>
      <c r="T1680" s="223"/>
      <c r="U1680" s="225"/>
      <c r="V1680" s="223"/>
      <c r="W1680" s="225"/>
      <c r="AE1680" s="200"/>
      <c r="AM1680" s="203"/>
      <c r="AT1680" s="144"/>
    </row>
    <row r="1681" spans="9:46" s="142" customFormat="1" x14ac:dyDescent="0.15">
      <c r="I1681" s="223"/>
      <c r="P1681" s="224"/>
      <c r="Q1681" s="224"/>
      <c r="R1681" s="224"/>
      <c r="T1681" s="223"/>
      <c r="U1681" s="225"/>
      <c r="V1681" s="223"/>
      <c r="W1681" s="225"/>
      <c r="AE1681" s="200"/>
      <c r="AM1681" s="203"/>
      <c r="AT1681" s="144"/>
    </row>
    <row r="1682" spans="9:46" s="142" customFormat="1" x14ac:dyDescent="0.15">
      <c r="I1682" s="223"/>
      <c r="P1682" s="224"/>
      <c r="Q1682" s="224"/>
      <c r="R1682" s="224"/>
      <c r="T1682" s="223"/>
      <c r="U1682" s="225"/>
      <c r="V1682" s="223"/>
      <c r="W1682" s="225"/>
      <c r="AE1682" s="200"/>
      <c r="AM1682" s="203"/>
      <c r="AT1682" s="144"/>
    </row>
    <row r="1683" spans="9:46" s="142" customFormat="1" x14ac:dyDescent="0.15">
      <c r="I1683" s="223"/>
      <c r="P1683" s="224"/>
      <c r="Q1683" s="224"/>
      <c r="R1683" s="224"/>
      <c r="T1683" s="223"/>
      <c r="U1683" s="225"/>
      <c r="V1683" s="223"/>
      <c r="W1683" s="225"/>
      <c r="AE1683" s="200"/>
      <c r="AM1683" s="203"/>
      <c r="AT1683" s="144"/>
    </row>
    <row r="1684" spans="9:46" s="142" customFormat="1" x14ac:dyDescent="0.15">
      <c r="I1684" s="223"/>
      <c r="P1684" s="224"/>
      <c r="Q1684" s="224"/>
      <c r="R1684" s="224"/>
      <c r="T1684" s="223"/>
      <c r="U1684" s="225"/>
      <c r="V1684" s="223"/>
      <c r="W1684" s="225"/>
      <c r="AE1684" s="200"/>
      <c r="AM1684" s="203"/>
      <c r="AT1684" s="144"/>
    </row>
    <row r="1685" spans="9:46" s="142" customFormat="1" x14ac:dyDescent="0.15">
      <c r="I1685" s="223"/>
      <c r="P1685" s="224"/>
      <c r="Q1685" s="224"/>
      <c r="R1685" s="224"/>
      <c r="T1685" s="223"/>
      <c r="U1685" s="225"/>
      <c r="V1685" s="223"/>
      <c r="W1685" s="225"/>
      <c r="AE1685" s="200"/>
      <c r="AM1685" s="203"/>
      <c r="AT1685" s="144"/>
    </row>
    <row r="1686" spans="9:46" s="142" customFormat="1" x14ac:dyDescent="0.15">
      <c r="I1686" s="223"/>
      <c r="P1686" s="224"/>
      <c r="Q1686" s="224"/>
      <c r="R1686" s="224"/>
      <c r="T1686" s="223"/>
      <c r="U1686" s="225"/>
      <c r="V1686" s="223"/>
      <c r="W1686" s="225"/>
      <c r="AE1686" s="200"/>
      <c r="AM1686" s="203"/>
      <c r="AT1686" s="144"/>
    </row>
    <row r="1687" spans="9:46" s="142" customFormat="1" x14ac:dyDescent="0.15">
      <c r="I1687" s="223"/>
      <c r="P1687" s="224"/>
      <c r="Q1687" s="224"/>
      <c r="R1687" s="224"/>
      <c r="T1687" s="223"/>
      <c r="U1687" s="225"/>
      <c r="V1687" s="223"/>
      <c r="W1687" s="225"/>
      <c r="AE1687" s="200"/>
      <c r="AM1687" s="203"/>
      <c r="AT1687" s="144"/>
    </row>
    <row r="1688" spans="9:46" s="142" customFormat="1" x14ac:dyDescent="0.15">
      <c r="I1688" s="223"/>
      <c r="P1688" s="224"/>
      <c r="Q1688" s="224"/>
      <c r="R1688" s="224"/>
      <c r="T1688" s="223"/>
      <c r="U1688" s="225"/>
      <c r="V1688" s="223"/>
      <c r="W1688" s="225"/>
      <c r="AE1688" s="200"/>
      <c r="AM1688" s="203"/>
      <c r="AT1688" s="144"/>
    </row>
    <row r="1689" spans="9:46" s="142" customFormat="1" x14ac:dyDescent="0.15">
      <c r="I1689" s="223"/>
      <c r="P1689" s="224"/>
      <c r="Q1689" s="224"/>
      <c r="R1689" s="224"/>
      <c r="T1689" s="223"/>
      <c r="U1689" s="225"/>
      <c r="V1689" s="223"/>
      <c r="W1689" s="225"/>
      <c r="AE1689" s="200"/>
      <c r="AM1689" s="203"/>
      <c r="AT1689" s="144"/>
    </row>
    <row r="1690" spans="9:46" s="142" customFormat="1" x14ac:dyDescent="0.15">
      <c r="I1690" s="223"/>
      <c r="P1690" s="224"/>
      <c r="Q1690" s="224"/>
      <c r="R1690" s="224"/>
      <c r="T1690" s="223"/>
      <c r="U1690" s="225"/>
      <c r="V1690" s="223"/>
      <c r="W1690" s="225"/>
      <c r="AE1690" s="200"/>
      <c r="AM1690" s="203"/>
      <c r="AT1690" s="144"/>
    </row>
    <row r="1691" spans="9:46" s="142" customFormat="1" x14ac:dyDescent="0.15">
      <c r="I1691" s="223"/>
      <c r="P1691" s="224"/>
      <c r="Q1691" s="224"/>
      <c r="R1691" s="224"/>
      <c r="T1691" s="223"/>
      <c r="U1691" s="225"/>
      <c r="V1691" s="223"/>
      <c r="W1691" s="225"/>
      <c r="AE1691" s="200"/>
      <c r="AM1691" s="203"/>
      <c r="AT1691" s="144"/>
    </row>
    <row r="1692" spans="9:46" s="142" customFormat="1" x14ac:dyDescent="0.15">
      <c r="I1692" s="223"/>
      <c r="P1692" s="224"/>
      <c r="Q1692" s="224"/>
      <c r="R1692" s="224"/>
      <c r="T1692" s="223"/>
      <c r="U1692" s="225"/>
      <c r="V1692" s="223"/>
      <c r="W1692" s="225"/>
      <c r="AE1692" s="200"/>
      <c r="AM1692" s="203"/>
      <c r="AT1692" s="144"/>
    </row>
    <row r="1693" spans="9:46" s="142" customFormat="1" x14ac:dyDescent="0.15">
      <c r="I1693" s="223"/>
      <c r="P1693" s="224"/>
      <c r="Q1693" s="224"/>
      <c r="R1693" s="224"/>
      <c r="T1693" s="223"/>
      <c r="U1693" s="225"/>
      <c r="V1693" s="223"/>
      <c r="W1693" s="225"/>
      <c r="AE1693" s="200"/>
      <c r="AM1693" s="203"/>
      <c r="AT1693" s="144"/>
    </row>
    <row r="1694" spans="9:46" s="142" customFormat="1" x14ac:dyDescent="0.15">
      <c r="I1694" s="223"/>
      <c r="P1694" s="224"/>
      <c r="Q1694" s="224"/>
      <c r="R1694" s="224"/>
      <c r="T1694" s="223"/>
      <c r="U1694" s="225"/>
      <c r="V1694" s="223"/>
      <c r="W1694" s="225"/>
      <c r="AE1694" s="200"/>
      <c r="AM1694" s="203"/>
      <c r="AT1694" s="144"/>
    </row>
    <row r="1695" spans="9:46" s="142" customFormat="1" x14ac:dyDescent="0.15">
      <c r="I1695" s="223"/>
      <c r="P1695" s="224"/>
      <c r="Q1695" s="224"/>
      <c r="R1695" s="224"/>
      <c r="T1695" s="223"/>
      <c r="U1695" s="225"/>
      <c r="V1695" s="223"/>
      <c r="W1695" s="225"/>
      <c r="AE1695" s="200"/>
      <c r="AM1695" s="203"/>
      <c r="AT1695" s="144"/>
    </row>
    <row r="1696" spans="9:46" s="142" customFormat="1" x14ac:dyDescent="0.15">
      <c r="I1696" s="223"/>
      <c r="P1696" s="224"/>
      <c r="Q1696" s="224"/>
      <c r="R1696" s="224"/>
      <c r="T1696" s="223"/>
      <c r="U1696" s="225"/>
      <c r="V1696" s="223"/>
      <c r="W1696" s="225"/>
      <c r="AE1696" s="200"/>
      <c r="AM1696" s="203"/>
      <c r="AT1696" s="144"/>
    </row>
    <row r="1697" spans="9:46" s="142" customFormat="1" x14ac:dyDescent="0.15">
      <c r="I1697" s="223"/>
      <c r="P1697" s="224"/>
      <c r="Q1697" s="224"/>
      <c r="R1697" s="224"/>
      <c r="T1697" s="223"/>
      <c r="U1697" s="225"/>
      <c r="V1697" s="223"/>
      <c r="W1697" s="225"/>
      <c r="AE1697" s="200"/>
      <c r="AM1697" s="203"/>
      <c r="AT1697" s="144"/>
    </row>
    <row r="1698" spans="9:46" s="142" customFormat="1" x14ac:dyDescent="0.15">
      <c r="I1698" s="223"/>
      <c r="P1698" s="224"/>
      <c r="Q1698" s="224"/>
      <c r="R1698" s="224"/>
      <c r="T1698" s="223"/>
      <c r="U1698" s="225"/>
      <c r="V1698" s="223"/>
      <c r="W1698" s="225"/>
      <c r="AE1698" s="200"/>
      <c r="AM1698" s="203"/>
      <c r="AT1698" s="144"/>
    </row>
    <row r="1699" spans="9:46" s="142" customFormat="1" x14ac:dyDescent="0.15">
      <c r="I1699" s="223"/>
      <c r="P1699" s="224"/>
      <c r="Q1699" s="224"/>
      <c r="R1699" s="224"/>
      <c r="T1699" s="223"/>
      <c r="U1699" s="225"/>
      <c r="V1699" s="223"/>
      <c r="W1699" s="225"/>
      <c r="AE1699" s="200"/>
      <c r="AM1699" s="203"/>
      <c r="AT1699" s="144"/>
    </row>
    <row r="1700" spans="9:46" s="142" customFormat="1" x14ac:dyDescent="0.15">
      <c r="I1700" s="223"/>
      <c r="P1700" s="224"/>
      <c r="Q1700" s="224"/>
      <c r="R1700" s="224"/>
      <c r="T1700" s="223"/>
      <c r="U1700" s="225"/>
      <c r="V1700" s="223"/>
      <c r="W1700" s="225"/>
      <c r="AE1700" s="200"/>
      <c r="AM1700" s="203"/>
      <c r="AT1700" s="144"/>
    </row>
    <row r="1701" spans="9:46" s="142" customFormat="1" x14ac:dyDescent="0.15">
      <c r="I1701" s="223"/>
      <c r="P1701" s="224"/>
      <c r="Q1701" s="224"/>
      <c r="R1701" s="224"/>
      <c r="T1701" s="223"/>
      <c r="U1701" s="225"/>
      <c r="V1701" s="223"/>
      <c r="W1701" s="225"/>
      <c r="AE1701" s="200"/>
      <c r="AM1701" s="203"/>
      <c r="AT1701" s="144"/>
    </row>
    <row r="1702" spans="9:46" s="142" customFormat="1" x14ac:dyDescent="0.15">
      <c r="I1702" s="223"/>
      <c r="P1702" s="224"/>
      <c r="Q1702" s="224"/>
      <c r="R1702" s="224"/>
      <c r="T1702" s="223"/>
      <c r="U1702" s="225"/>
      <c r="V1702" s="223"/>
      <c r="W1702" s="225"/>
      <c r="AE1702" s="200"/>
      <c r="AM1702" s="203"/>
      <c r="AT1702" s="144"/>
    </row>
    <row r="1703" spans="9:46" s="142" customFormat="1" x14ac:dyDescent="0.15">
      <c r="I1703" s="223"/>
      <c r="P1703" s="224"/>
      <c r="Q1703" s="224"/>
      <c r="R1703" s="224"/>
      <c r="T1703" s="223"/>
      <c r="U1703" s="225"/>
      <c r="V1703" s="223"/>
      <c r="W1703" s="225"/>
      <c r="AE1703" s="200"/>
      <c r="AM1703" s="203"/>
      <c r="AT1703" s="144"/>
    </row>
    <row r="1704" spans="9:46" s="142" customFormat="1" x14ac:dyDescent="0.15">
      <c r="I1704" s="223"/>
      <c r="P1704" s="224"/>
      <c r="Q1704" s="224"/>
      <c r="R1704" s="224"/>
      <c r="T1704" s="223"/>
      <c r="U1704" s="225"/>
      <c r="V1704" s="223"/>
      <c r="W1704" s="225"/>
      <c r="AE1704" s="200"/>
      <c r="AM1704" s="203"/>
      <c r="AT1704" s="144"/>
    </row>
    <row r="1705" spans="9:46" s="142" customFormat="1" x14ac:dyDescent="0.15">
      <c r="I1705" s="223"/>
      <c r="P1705" s="224"/>
      <c r="Q1705" s="224"/>
      <c r="R1705" s="224"/>
      <c r="T1705" s="223"/>
      <c r="U1705" s="225"/>
      <c r="V1705" s="223"/>
      <c r="W1705" s="225"/>
      <c r="AE1705" s="200"/>
      <c r="AM1705" s="203"/>
      <c r="AT1705" s="144"/>
    </row>
    <row r="1706" spans="9:46" s="142" customFormat="1" x14ac:dyDescent="0.15">
      <c r="I1706" s="223"/>
      <c r="P1706" s="224"/>
      <c r="Q1706" s="224"/>
      <c r="R1706" s="224"/>
      <c r="T1706" s="223"/>
      <c r="U1706" s="225"/>
      <c r="V1706" s="223"/>
      <c r="W1706" s="225"/>
      <c r="AE1706" s="200"/>
      <c r="AM1706" s="203"/>
      <c r="AT1706" s="144"/>
    </row>
    <row r="1707" spans="9:46" s="142" customFormat="1" x14ac:dyDescent="0.15">
      <c r="I1707" s="223"/>
      <c r="P1707" s="224"/>
      <c r="Q1707" s="224"/>
      <c r="R1707" s="224"/>
      <c r="T1707" s="223"/>
      <c r="U1707" s="225"/>
      <c r="V1707" s="223"/>
      <c r="W1707" s="225"/>
      <c r="AE1707" s="200"/>
      <c r="AM1707" s="203"/>
      <c r="AT1707" s="144"/>
    </row>
    <row r="1708" spans="9:46" s="142" customFormat="1" x14ac:dyDescent="0.15">
      <c r="I1708" s="223"/>
      <c r="P1708" s="224"/>
      <c r="Q1708" s="224"/>
      <c r="R1708" s="224"/>
      <c r="T1708" s="223"/>
      <c r="U1708" s="225"/>
      <c r="V1708" s="223"/>
      <c r="W1708" s="225"/>
      <c r="AE1708" s="200"/>
      <c r="AM1708" s="203"/>
      <c r="AT1708" s="144"/>
    </row>
    <row r="1709" spans="9:46" s="142" customFormat="1" x14ac:dyDescent="0.15">
      <c r="I1709" s="223"/>
      <c r="P1709" s="224"/>
      <c r="Q1709" s="224"/>
      <c r="R1709" s="224"/>
      <c r="T1709" s="223"/>
      <c r="U1709" s="225"/>
      <c r="V1709" s="223"/>
      <c r="W1709" s="225"/>
      <c r="AE1709" s="200"/>
      <c r="AM1709" s="203"/>
      <c r="AT1709" s="144"/>
    </row>
    <row r="1710" spans="9:46" s="142" customFormat="1" x14ac:dyDescent="0.15">
      <c r="I1710" s="223"/>
      <c r="P1710" s="224"/>
      <c r="Q1710" s="224"/>
      <c r="R1710" s="224"/>
      <c r="T1710" s="223"/>
      <c r="U1710" s="225"/>
      <c r="V1710" s="223"/>
      <c r="W1710" s="225"/>
      <c r="AE1710" s="200"/>
      <c r="AM1710" s="203"/>
      <c r="AT1710" s="144"/>
    </row>
    <row r="1711" spans="9:46" s="142" customFormat="1" x14ac:dyDescent="0.15">
      <c r="I1711" s="223"/>
      <c r="P1711" s="224"/>
      <c r="Q1711" s="224"/>
      <c r="R1711" s="224"/>
      <c r="T1711" s="223"/>
      <c r="U1711" s="225"/>
      <c r="V1711" s="223"/>
      <c r="W1711" s="225"/>
      <c r="AE1711" s="200"/>
      <c r="AM1711" s="203"/>
      <c r="AT1711" s="144"/>
    </row>
    <row r="1712" spans="9:46" s="142" customFormat="1" x14ac:dyDescent="0.15">
      <c r="I1712" s="223"/>
      <c r="P1712" s="224"/>
      <c r="Q1712" s="224"/>
      <c r="R1712" s="224"/>
      <c r="T1712" s="223"/>
      <c r="U1712" s="225"/>
      <c r="V1712" s="223"/>
      <c r="W1712" s="225"/>
      <c r="AE1712" s="200"/>
      <c r="AM1712" s="203"/>
      <c r="AT1712" s="144"/>
    </row>
    <row r="1713" spans="9:46" s="142" customFormat="1" x14ac:dyDescent="0.15">
      <c r="I1713" s="223"/>
      <c r="P1713" s="224"/>
      <c r="Q1713" s="224"/>
      <c r="R1713" s="224"/>
      <c r="T1713" s="223"/>
      <c r="U1713" s="225"/>
      <c r="V1713" s="223"/>
      <c r="W1713" s="225"/>
      <c r="AE1713" s="200"/>
      <c r="AM1713" s="203"/>
      <c r="AT1713" s="144"/>
    </row>
    <row r="1714" spans="9:46" s="142" customFormat="1" x14ac:dyDescent="0.15">
      <c r="I1714" s="223"/>
      <c r="P1714" s="224"/>
      <c r="Q1714" s="224"/>
      <c r="R1714" s="224"/>
      <c r="T1714" s="223"/>
      <c r="U1714" s="225"/>
      <c r="V1714" s="223"/>
      <c r="W1714" s="225"/>
      <c r="AE1714" s="200"/>
      <c r="AM1714" s="203"/>
      <c r="AT1714" s="144"/>
    </row>
    <row r="1715" spans="9:46" s="142" customFormat="1" x14ac:dyDescent="0.15">
      <c r="I1715" s="223"/>
      <c r="P1715" s="224"/>
      <c r="Q1715" s="224"/>
      <c r="R1715" s="224"/>
      <c r="T1715" s="223"/>
      <c r="U1715" s="225"/>
      <c r="V1715" s="223"/>
      <c r="W1715" s="225"/>
      <c r="AE1715" s="200"/>
      <c r="AM1715" s="203"/>
      <c r="AT1715" s="144"/>
    </row>
    <row r="1716" spans="9:46" s="142" customFormat="1" x14ac:dyDescent="0.15">
      <c r="I1716" s="223"/>
      <c r="P1716" s="224"/>
      <c r="Q1716" s="224"/>
      <c r="R1716" s="224"/>
      <c r="T1716" s="223"/>
      <c r="U1716" s="225"/>
      <c r="V1716" s="223"/>
      <c r="W1716" s="225"/>
      <c r="AE1716" s="200"/>
      <c r="AM1716" s="203"/>
      <c r="AT1716" s="144"/>
    </row>
    <row r="1717" spans="9:46" s="142" customFormat="1" x14ac:dyDescent="0.15">
      <c r="I1717" s="223"/>
      <c r="P1717" s="224"/>
      <c r="Q1717" s="224"/>
      <c r="R1717" s="224"/>
      <c r="T1717" s="223"/>
      <c r="U1717" s="225"/>
      <c r="V1717" s="223"/>
      <c r="W1717" s="225"/>
      <c r="AE1717" s="200"/>
      <c r="AM1717" s="203"/>
      <c r="AT1717" s="144"/>
    </row>
    <row r="1718" spans="9:46" s="142" customFormat="1" x14ac:dyDescent="0.15">
      <c r="I1718" s="223"/>
      <c r="P1718" s="224"/>
      <c r="Q1718" s="224"/>
      <c r="R1718" s="224"/>
      <c r="T1718" s="223"/>
      <c r="U1718" s="225"/>
      <c r="V1718" s="223"/>
      <c r="W1718" s="225"/>
      <c r="AE1718" s="200"/>
      <c r="AM1718" s="203"/>
      <c r="AT1718" s="144"/>
    </row>
    <row r="1719" spans="9:46" s="142" customFormat="1" x14ac:dyDescent="0.15">
      <c r="I1719" s="223"/>
      <c r="P1719" s="224"/>
      <c r="Q1719" s="224"/>
      <c r="R1719" s="224"/>
      <c r="T1719" s="223"/>
      <c r="U1719" s="225"/>
      <c r="V1719" s="223"/>
      <c r="W1719" s="225"/>
      <c r="AE1719" s="200"/>
      <c r="AM1719" s="203"/>
      <c r="AT1719" s="144"/>
    </row>
    <row r="1720" spans="9:46" s="142" customFormat="1" x14ac:dyDescent="0.15">
      <c r="I1720" s="223"/>
      <c r="P1720" s="224"/>
      <c r="Q1720" s="224"/>
      <c r="R1720" s="224"/>
      <c r="T1720" s="223"/>
      <c r="U1720" s="225"/>
      <c r="V1720" s="223"/>
      <c r="W1720" s="225"/>
      <c r="AE1720" s="200"/>
      <c r="AM1720" s="203"/>
      <c r="AT1720" s="144"/>
    </row>
    <row r="1721" spans="9:46" s="142" customFormat="1" x14ac:dyDescent="0.15">
      <c r="I1721" s="223"/>
      <c r="P1721" s="224"/>
      <c r="Q1721" s="224"/>
      <c r="R1721" s="224"/>
      <c r="T1721" s="223"/>
      <c r="U1721" s="225"/>
      <c r="V1721" s="223"/>
      <c r="W1721" s="225"/>
      <c r="AE1721" s="200"/>
      <c r="AM1721" s="203"/>
      <c r="AT1721" s="144"/>
    </row>
    <row r="1722" spans="9:46" s="142" customFormat="1" x14ac:dyDescent="0.15">
      <c r="I1722" s="223"/>
      <c r="P1722" s="224"/>
      <c r="Q1722" s="224"/>
      <c r="R1722" s="224"/>
      <c r="T1722" s="223"/>
      <c r="U1722" s="225"/>
      <c r="V1722" s="223"/>
      <c r="W1722" s="225"/>
      <c r="AE1722" s="200"/>
      <c r="AM1722" s="203"/>
      <c r="AT1722" s="144"/>
    </row>
    <row r="1723" spans="9:46" s="142" customFormat="1" x14ac:dyDescent="0.15">
      <c r="I1723" s="223"/>
      <c r="P1723" s="224"/>
      <c r="Q1723" s="224"/>
      <c r="R1723" s="224"/>
      <c r="T1723" s="223"/>
      <c r="U1723" s="225"/>
      <c r="V1723" s="223"/>
      <c r="W1723" s="225"/>
      <c r="AE1723" s="200"/>
      <c r="AM1723" s="203"/>
      <c r="AT1723" s="144"/>
    </row>
    <row r="1724" spans="9:46" s="142" customFormat="1" x14ac:dyDescent="0.15">
      <c r="I1724" s="223"/>
      <c r="P1724" s="224"/>
      <c r="Q1724" s="224"/>
      <c r="R1724" s="224"/>
      <c r="T1724" s="223"/>
      <c r="U1724" s="225"/>
      <c r="V1724" s="223"/>
      <c r="W1724" s="225"/>
      <c r="AE1724" s="200"/>
      <c r="AM1724" s="203"/>
      <c r="AT1724" s="144"/>
    </row>
    <row r="1725" spans="9:46" s="142" customFormat="1" x14ac:dyDescent="0.15">
      <c r="I1725" s="223"/>
      <c r="P1725" s="224"/>
      <c r="Q1725" s="224"/>
      <c r="R1725" s="224"/>
      <c r="T1725" s="223"/>
      <c r="U1725" s="225"/>
      <c r="V1725" s="223"/>
      <c r="W1725" s="225"/>
      <c r="AE1725" s="200"/>
      <c r="AM1725" s="203"/>
      <c r="AT1725" s="144"/>
    </row>
    <row r="1726" spans="9:46" s="142" customFormat="1" x14ac:dyDescent="0.15">
      <c r="I1726" s="223"/>
      <c r="P1726" s="224"/>
      <c r="Q1726" s="224"/>
      <c r="R1726" s="224"/>
      <c r="T1726" s="223"/>
      <c r="U1726" s="225"/>
      <c r="V1726" s="223"/>
      <c r="W1726" s="225"/>
      <c r="AE1726" s="200"/>
      <c r="AM1726" s="203"/>
      <c r="AT1726" s="144"/>
    </row>
    <row r="1727" spans="9:46" s="142" customFormat="1" x14ac:dyDescent="0.15">
      <c r="I1727" s="223"/>
      <c r="P1727" s="224"/>
      <c r="Q1727" s="224"/>
      <c r="R1727" s="224"/>
      <c r="T1727" s="223"/>
      <c r="U1727" s="225"/>
      <c r="V1727" s="223"/>
      <c r="W1727" s="225"/>
      <c r="AE1727" s="200"/>
      <c r="AM1727" s="203"/>
      <c r="AT1727" s="144"/>
    </row>
    <row r="1728" spans="9:46" s="142" customFormat="1" x14ac:dyDescent="0.15">
      <c r="I1728" s="223"/>
      <c r="P1728" s="224"/>
      <c r="Q1728" s="224"/>
      <c r="R1728" s="224"/>
      <c r="T1728" s="223"/>
      <c r="U1728" s="225"/>
      <c r="V1728" s="223"/>
      <c r="W1728" s="225"/>
      <c r="AE1728" s="200"/>
      <c r="AM1728" s="203"/>
      <c r="AT1728" s="144"/>
    </row>
    <row r="1729" spans="9:46" s="142" customFormat="1" x14ac:dyDescent="0.15">
      <c r="I1729" s="223"/>
      <c r="P1729" s="224"/>
      <c r="Q1729" s="224"/>
      <c r="R1729" s="224"/>
      <c r="T1729" s="223"/>
      <c r="U1729" s="225"/>
      <c r="V1729" s="223"/>
      <c r="W1729" s="225"/>
      <c r="AE1729" s="200"/>
      <c r="AM1729" s="203"/>
      <c r="AT1729" s="144"/>
    </row>
    <row r="1730" spans="9:46" s="142" customFormat="1" x14ac:dyDescent="0.15">
      <c r="I1730" s="223"/>
      <c r="P1730" s="224"/>
      <c r="Q1730" s="224"/>
      <c r="R1730" s="224"/>
      <c r="T1730" s="223"/>
      <c r="U1730" s="225"/>
      <c r="V1730" s="223"/>
      <c r="W1730" s="225"/>
      <c r="AE1730" s="200"/>
      <c r="AM1730" s="203"/>
      <c r="AT1730" s="144"/>
    </row>
    <row r="1731" spans="9:46" s="142" customFormat="1" x14ac:dyDescent="0.15">
      <c r="I1731" s="223"/>
      <c r="P1731" s="224"/>
      <c r="Q1731" s="224"/>
      <c r="R1731" s="224"/>
      <c r="T1731" s="223"/>
      <c r="U1731" s="225"/>
      <c r="V1731" s="223"/>
      <c r="W1731" s="225"/>
      <c r="AE1731" s="200"/>
      <c r="AM1731" s="203"/>
      <c r="AT1731" s="144"/>
    </row>
    <row r="1732" spans="9:46" s="142" customFormat="1" x14ac:dyDescent="0.15">
      <c r="I1732" s="223"/>
      <c r="P1732" s="224"/>
      <c r="Q1732" s="224"/>
      <c r="R1732" s="224"/>
      <c r="T1732" s="223"/>
      <c r="U1732" s="225"/>
      <c r="V1732" s="223"/>
      <c r="W1732" s="225"/>
      <c r="AE1732" s="200"/>
      <c r="AM1732" s="203"/>
      <c r="AT1732" s="144"/>
    </row>
    <row r="1733" spans="9:46" s="142" customFormat="1" x14ac:dyDescent="0.15">
      <c r="I1733" s="223"/>
      <c r="P1733" s="224"/>
      <c r="Q1733" s="224"/>
      <c r="R1733" s="224"/>
      <c r="T1733" s="223"/>
      <c r="U1733" s="225"/>
      <c r="V1733" s="223"/>
      <c r="W1733" s="225"/>
      <c r="AE1733" s="200"/>
      <c r="AM1733" s="203"/>
      <c r="AT1733" s="144"/>
    </row>
    <row r="1734" spans="9:46" s="142" customFormat="1" x14ac:dyDescent="0.15">
      <c r="I1734" s="223"/>
      <c r="P1734" s="224"/>
      <c r="Q1734" s="224"/>
      <c r="R1734" s="224"/>
      <c r="T1734" s="223"/>
      <c r="U1734" s="225"/>
      <c r="V1734" s="223"/>
      <c r="W1734" s="225"/>
      <c r="AE1734" s="200"/>
      <c r="AM1734" s="203"/>
      <c r="AT1734" s="144"/>
    </row>
    <row r="1735" spans="9:46" s="142" customFormat="1" x14ac:dyDescent="0.15">
      <c r="I1735" s="223"/>
      <c r="P1735" s="224"/>
      <c r="Q1735" s="224"/>
      <c r="R1735" s="224"/>
      <c r="T1735" s="223"/>
      <c r="U1735" s="225"/>
      <c r="V1735" s="223"/>
      <c r="W1735" s="225"/>
      <c r="AE1735" s="200"/>
      <c r="AM1735" s="203"/>
      <c r="AT1735" s="144"/>
    </row>
    <row r="1736" spans="9:46" s="142" customFormat="1" x14ac:dyDescent="0.15">
      <c r="I1736" s="223"/>
      <c r="P1736" s="224"/>
      <c r="Q1736" s="224"/>
      <c r="R1736" s="224"/>
      <c r="T1736" s="223"/>
      <c r="U1736" s="225"/>
      <c r="V1736" s="223"/>
      <c r="W1736" s="225"/>
      <c r="AE1736" s="200"/>
      <c r="AM1736" s="203"/>
      <c r="AT1736" s="144"/>
    </row>
    <row r="1737" spans="9:46" s="142" customFormat="1" x14ac:dyDescent="0.15">
      <c r="I1737" s="223"/>
      <c r="P1737" s="224"/>
      <c r="Q1737" s="224"/>
      <c r="R1737" s="224"/>
      <c r="T1737" s="223"/>
      <c r="U1737" s="225"/>
      <c r="V1737" s="223"/>
      <c r="W1737" s="225"/>
      <c r="AE1737" s="200"/>
      <c r="AM1737" s="203"/>
      <c r="AT1737" s="144"/>
    </row>
    <row r="1738" spans="9:46" s="142" customFormat="1" x14ac:dyDescent="0.15">
      <c r="I1738" s="223"/>
      <c r="P1738" s="224"/>
      <c r="Q1738" s="224"/>
      <c r="R1738" s="224"/>
      <c r="T1738" s="223"/>
      <c r="U1738" s="225"/>
      <c r="V1738" s="223"/>
      <c r="W1738" s="225"/>
      <c r="AE1738" s="200"/>
      <c r="AM1738" s="203"/>
      <c r="AT1738" s="144"/>
    </row>
    <row r="1739" spans="9:46" s="142" customFormat="1" x14ac:dyDescent="0.15">
      <c r="I1739" s="223"/>
      <c r="P1739" s="224"/>
      <c r="Q1739" s="224"/>
      <c r="R1739" s="224"/>
      <c r="T1739" s="223"/>
      <c r="U1739" s="225"/>
      <c r="V1739" s="223"/>
      <c r="W1739" s="225"/>
      <c r="AE1739" s="200"/>
      <c r="AM1739" s="203"/>
      <c r="AT1739" s="144"/>
    </row>
    <row r="1740" spans="9:46" s="142" customFormat="1" x14ac:dyDescent="0.15">
      <c r="I1740" s="223"/>
      <c r="P1740" s="224"/>
      <c r="Q1740" s="224"/>
      <c r="R1740" s="224"/>
      <c r="T1740" s="223"/>
      <c r="U1740" s="225"/>
      <c r="V1740" s="223"/>
      <c r="W1740" s="225"/>
      <c r="AE1740" s="200"/>
      <c r="AM1740" s="203"/>
      <c r="AT1740" s="144"/>
    </row>
    <row r="1741" spans="9:46" s="142" customFormat="1" x14ac:dyDescent="0.15">
      <c r="I1741" s="223"/>
      <c r="P1741" s="224"/>
      <c r="Q1741" s="224"/>
      <c r="R1741" s="224"/>
      <c r="T1741" s="223"/>
      <c r="U1741" s="225"/>
      <c r="V1741" s="223"/>
      <c r="W1741" s="225"/>
      <c r="AE1741" s="200"/>
      <c r="AM1741" s="203"/>
      <c r="AT1741" s="144"/>
    </row>
    <row r="1742" spans="9:46" s="142" customFormat="1" x14ac:dyDescent="0.15">
      <c r="I1742" s="223"/>
      <c r="P1742" s="224"/>
      <c r="Q1742" s="224"/>
      <c r="R1742" s="224"/>
      <c r="T1742" s="223"/>
      <c r="U1742" s="225"/>
      <c r="V1742" s="223"/>
      <c r="W1742" s="225"/>
      <c r="AE1742" s="200"/>
      <c r="AM1742" s="203"/>
      <c r="AT1742" s="144"/>
    </row>
    <row r="1743" spans="9:46" s="142" customFormat="1" x14ac:dyDescent="0.15">
      <c r="I1743" s="223"/>
      <c r="P1743" s="224"/>
      <c r="Q1743" s="224"/>
      <c r="R1743" s="224"/>
      <c r="T1743" s="223"/>
      <c r="U1743" s="225"/>
      <c r="V1743" s="223"/>
      <c r="W1743" s="225"/>
      <c r="AE1743" s="200"/>
      <c r="AM1743" s="203"/>
      <c r="AT1743" s="144"/>
    </row>
    <row r="1744" spans="9:46" s="142" customFormat="1" x14ac:dyDescent="0.15">
      <c r="I1744" s="223"/>
      <c r="P1744" s="224"/>
      <c r="Q1744" s="224"/>
      <c r="R1744" s="224"/>
      <c r="T1744" s="223"/>
      <c r="U1744" s="225"/>
      <c r="V1744" s="223"/>
      <c r="W1744" s="225"/>
      <c r="AE1744" s="200"/>
      <c r="AM1744" s="203"/>
      <c r="AT1744" s="144"/>
    </row>
    <row r="1745" spans="9:46" s="142" customFormat="1" x14ac:dyDescent="0.15">
      <c r="I1745" s="223"/>
      <c r="P1745" s="224"/>
      <c r="Q1745" s="224"/>
      <c r="R1745" s="224"/>
      <c r="T1745" s="223"/>
      <c r="U1745" s="225"/>
      <c r="V1745" s="223"/>
      <c r="W1745" s="225"/>
      <c r="AE1745" s="200"/>
      <c r="AM1745" s="203"/>
      <c r="AT1745" s="144"/>
    </row>
    <row r="1746" spans="9:46" s="142" customFormat="1" x14ac:dyDescent="0.15">
      <c r="I1746" s="223"/>
      <c r="P1746" s="224"/>
      <c r="Q1746" s="224"/>
      <c r="R1746" s="224"/>
      <c r="T1746" s="223"/>
      <c r="U1746" s="225"/>
      <c r="V1746" s="223"/>
      <c r="W1746" s="225"/>
      <c r="AE1746" s="200"/>
      <c r="AM1746" s="203"/>
      <c r="AT1746" s="144"/>
    </row>
    <row r="1747" spans="9:46" s="142" customFormat="1" x14ac:dyDescent="0.15">
      <c r="I1747" s="223"/>
      <c r="P1747" s="224"/>
      <c r="Q1747" s="224"/>
      <c r="R1747" s="224"/>
      <c r="T1747" s="223"/>
      <c r="U1747" s="225"/>
      <c r="V1747" s="223"/>
      <c r="W1747" s="225"/>
      <c r="AE1747" s="200"/>
      <c r="AM1747" s="203"/>
      <c r="AT1747" s="144"/>
    </row>
    <row r="1748" spans="9:46" s="142" customFormat="1" x14ac:dyDescent="0.15">
      <c r="I1748" s="223"/>
      <c r="P1748" s="224"/>
      <c r="Q1748" s="224"/>
      <c r="R1748" s="224"/>
      <c r="T1748" s="223"/>
      <c r="U1748" s="225"/>
      <c r="V1748" s="223"/>
      <c r="W1748" s="225"/>
      <c r="AE1748" s="200"/>
      <c r="AM1748" s="203"/>
      <c r="AT1748" s="144"/>
    </row>
    <row r="1749" spans="9:46" s="142" customFormat="1" x14ac:dyDescent="0.15">
      <c r="I1749" s="223"/>
      <c r="P1749" s="224"/>
      <c r="Q1749" s="224"/>
      <c r="R1749" s="224"/>
      <c r="T1749" s="223"/>
      <c r="U1749" s="225"/>
      <c r="V1749" s="223"/>
      <c r="W1749" s="225"/>
      <c r="AE1749" s="200"/>
      <c r="AM1749" s="203"/>
      <c r="AT1749" s="144"/>
    </row>
    <row r="1750" spans="9:46" s="142" customFormat="1" x14ac:dyDescent="0.15">
      <c r="I1750" s="223"/>
      <c r="P1750" s="224"/>
      <c r="Q1750" s="224"/>
      <c r="R1750" s="224"/>
      <c r="T1750" s="223"/>
      <c r="U1750" s="225"/>
      <c r="V1750" s="223"/>
      <c r="W1750" s="225"/>
      <c r="AE1750" s="200"/>
      <c r="AM1750" s="203"/>
      <c r="AT1750" s="144"/>
    </row>
    <row r="1751" spans="9:46" s="142" customFormat="1" x14ac:dyDescent="0.15">
      <c r="I1751" s="223"/>
      <c r="P1751" s="224"/>
      <c r="Q1751" s="224"/>
      <c r="R1751" s="224"/>
      <c r="T1751" s="223"/>
      <c r="U1751" s="225"/>
      <c r="V1751" s="223"/>
      <c r="W1751" s="225"/>
      <c r="AE1751" s="200"/>
      <c r="AM1751" s="203"/>
      <c r="AT1751" s="144"/>
    </row>
    <row r="1752" spans="9:46" s="142" customFormat="1" x14ac:dyDescent="0.15">
      <c r="I1752" s="223"/>
      <c r="P1752" s="224"/>
      <c r="Q1752" s="224"/>
      <c r="R1752" s="224"/>
      <c r="T1752" s="223"/>
      <c r="U1752" s="225"/>
      <c r="V1752" s="223"/>
      <c r="W1752" s="225"/>
      <c r="AE1752" s="200"/>
      <c r="AM1752" s="203"/>
      <c r="AT1752" s="144"/>
    </row>
    <row r="1753" spans="9:46" s="142" customFormat="1" x14ac:dyDescent="0.15">
      <c r="I1753" s="223"/>
      <c r="P1753" s="224"/>
      <c r="Q1753" s="224"/>
      <c r="R1753" s="224"/>
      <c r="T1753" s="223"/>
      <c r="U1753" s="225"/>
      <c r="V1753" s="223"/>
      <c r="W1753" s="225"/>
      <c r="AE1753" s="200"/>
      <c r="AM1753" s="203"/>
      <c r="AT1753" s="144"/>
    </row>
    <row r="1754" spans="9:46" s="142" customFormat="1" x14ac:dyDescent="0.15">
      <c r="I1754" s="223"/>
      <c r="P1754" s="224"/>
      <c r="Q1754" s="224"/>
      <c r="R1754" s="224"/>
      <c r="T1754" s="223"/>
      <c r="U1754" s="225"/>
      <c r="V1754" s="223"/>
      <c r="W1754" s="225"/>
      <c r="AE1754" s="200"/>
      <c r="AM1754" s="203"/>
      <c r="AT1754" s="144"/>
    </row>
    <row r="1755" spans="9:46" s="142" customFormat="1" x14ac:dyDescent="0.15">
      <c r="I1755" s="223"/>
      <c r="P1755" s="224"/>
      <c r="Q1755" s="224"/>
      <c r="R1755" s="224"/>
      <c r="T1755" s="223"/>
      <c r="U1755" s="225"/>
      <c r="V1755" s="223"/>
      <c r="W1755" s="225"/>
      <c r="AE1755" s="200"/>
      <c r="AM1755" s="203"/>
      <c r="AT1755" s="144"/>
    </row>
    <row r="1756" spans="9:46" s="142" customFormat="1" x14ac:dyDescent="0.15">
      <c r="I1756" s="223"/>
      <c r="P1756" s="224"/>
      <c r="Q1756" s="224"/>
      <c r="R1756" s="224"/>
      <c r="T1756" s="223"/>
      <c r="U1756" s="225"/>
      <c r="V1756" s="223"/>
      <c r="W1756" s="225"/>
      <c r="AE1756" s="200"/>
      <c r="AM1756" s="203"/>
      <c r="AT1756" s="144"/>
    </row>
    <row r="1757" spans="9:46" s="142" customFormat="1" x14ac:dyDescent="0.15">
      <c r="I1757" s="223"/>
      <c r="P1757" s="224"/>
      <c r="Q1757" s="224"/>
      <c r="R1757" s="224"/>
      <c r="T1757" s="223"/>
      <c r="U1757" s="225"/>
      <c r="V1757" s="223"/>
      <c r="W1757" s="225"/>
      <c r="AE1757" s="200"/>
      <c r="AM1757" s="203"/>
      <c r="AT1757" s="144"/>
    </row>
    <row r="1758" spans="9:46" s="142" customFormat="1" x14ac:dyDescent="0.15">
      <c r="I1758" s="223"/>
      <c r="P1758" s="224"/>
      <c r="Q1758" s="224"/>
      <c r="R1758" s="224"/>
      <c r="T1758" s="223"/>
      <c r="U1758" s="225"/>
      <c r="V1758" s="223"/>
      <c r="W1758" s="225"/>
      <c r="AE1758" s="200"/>
      <c r="AM1758" s="203"/>
      <c r="AT1758" s="144"/>
    </row>
    <row r="1759" spans="9:46" s="142" customFormat="1" x14ac:dyDescent="0.15">
      <c r="I1759" s="223"/>
      <c r="P1759" s="224"/>
      <c r="Q1759" s="224"/>
      <c r="R1759" s="224"/>
      <c r="T1759" s="223"/>
      <c r="U1759" s="225"/>
      <c r="V1759" s="223"/>
      <c r="W1759" s="225"/>
      <c r="AE1759" s="200"/>
      <c r="AM1759" s="203"/>
      <c r="AT1759" s="144"/>
    </row>
    <row r="1760" spans="9:46" s="142" customFormat="1" x14ac:dyDescent="0.15">
      <c r="I1760" s="223"/>
      <c r="P1760" s="224"/>
      <c r="Q1760" s="224"/>
      <c r="R1760" s="224"/>
      <c r="T1760" s="223"/>
      <c r="U1760" s="225"/>
      <c r="V1760" s="223"/>
      <c r="W1760" s="225"/>
      <c r="AE1760" s="200"/>
      <c r="AM1760" s="203"/>
      <c r="AT1760" s="144"/>
    </row>
    <row r="1761" spans="9:46" s="142" customFormat="1" x14ac:dyDescent="0.15">
      <c r="I1761" s="223"/>
      <c r="P1761" s="224"/>
      <c r="Q1761" s="224"/>
      <c r="R1761" s="224"/>
      <c r="T1761" s="223"/>
      <c r="U1761" s="225"/>
      <c r="V1761" s="223"/>
      <c r="W1761" s="225"/>
      <c r="AE1761" s="200"/>
      <c r="AM1761" s="203"/>
      <c r="AT1761" s="144"/>
    </row>
    <row r="1762" spans="9:46" s="142" customFormat="1" x14ac:dyDescent="0.15">
      <c r="I1762" s="223"/>
      <c r="P1762" s="224"/>
      <c r="Q1762" s="224"/>
      <c r="R1762" s="224"/>
      <c r="T1762" s="223"/>
      <c r="U1762" s="225"/>
      <c r="V1762" s="223"/>
      <c r="W1762" s="225"/>
      <c r="AE1762" s="200"/>
      <c r="AM1762" s="203"/>
      <c r="AT1762" s="144"/>
    </row>
    <row r="1763" spans="9:46" s="142" customFormat="1" x14ac:dyDescent="0.15">
      <c r="I1763" s="223"/>
      <c r="P1763" s="224"/>
      <c r="Q1763" s="224"/>
      <c r="R1763" s="224"/>
      <c r="T1763" s="223"/>
      <c r="U1763" s="225"/>
      <c r="V1763" s="223"/>
      <c r="W1763" s="225"/>
      <c r="AE1763" s="200"/>
      <c r="AM1763" s="203"/>
      <c r="AT1763" s="144"/>
    </row>
    <row r="1764" spans="9:46" s="142" customFormat="1" x14ac:dyDescent="0.15">
      <c r="I1764" s="223"/>
      <c r="P1764" s="224"/>
      <c r="Q1764" s="224"/>
      <c r="R1764" s="224"/>
      <c r="T1764" s="223"/>
      <c r="U1764" s="225"/>
      <c r="V1764" s="223"/>
      <c r="W1764" s="225"/>
      <c r="AE1764" s="200"/>
      <c r="AM1764" s="203"/>
      <c r="AT1764" s="144"/>
    </row>
    <row r="1765" spans="9:46" s="142" customFormat="1" x14ac:dyDescent="0.15">
      <c r="I1765" s="223"/>
      <c r="P1765" s="224"/>
      <c r="Q1765" s="224"/>
      <c r="R1765" s="224"/>
      <c r="T1765" s="223"/>
      <c r="U1765" s="225"/>
      <c r="V1765" s="223"/>
      <c r="W1765" s="225"/>
      <c r="AE1765" s="200"/>
      <c r="AM1765" s="203"/>
      <c r="AT1765" s="144"/>
    </row>
    <row r="1766" spans="9:46" s="142" customFormat="1" x14ac:dyDescent="0.15">
      <c r="I1766" s="223"/>
      <c r="P1766" s="224"/>
      <c r="Q1766" s="224"/>
      <c r="R1766" s="224"/>
      <c r="T1766" s="223"/>
      <c r="U1766" s="225"/>
      <c r="V1766" s="223"/>
      <c r="W1766" s="225"/>
      <c r="AE1766" s="200"/>
      <c r="AM1766" s="203"/>
      <c r="AT1766" s="144"/>
    </row>
    <row r="1767" spans="9:46" s="142" customFormat="1" x14ac:dyDescent="0.15">
      <c r="I1767" s="223"/>
      <c r="P1767" s="224"/>
      <c r="Q1767" s="224"/>
      <c r="R1767" s="224"/>
      <c r="T1767" s="223"/>
      <c r="U1767" s="225"/>
      <c r="V1767" s="223"/>
      <c r="W1767" s="225"/>
      <c r="AE1767" s="200"/>
      <c r="AM1767" s="203"/>
      <c r="AT1767" s="144"/>
    </row>
    <row r="1768" spans="9:46" s="142" customFormat="1" x14ac:dyDescent="0.15">
      <c r="I1768" s="223"/>
      <c r="P1768" s="224"/>
      <c r="Q1768" s="224"/>
      <c r="R1768" s="224"/>
      <c r="T1768" s="223"/>
      <c r="U1768" s="225"/>
      <c r="V1768" s="223"/>
      <c r="W1768" s="225"/>
      <c r="AE1768" s="200"/>
      <c r="AM1768" s="203"/>
      <c r="AT1768" s="144"/>
    </row>
    <row r="1769" spans="9:46" s="142" customFormat="1" x14ac:dyDescent="0.15">
      <c r="I1769" s="223"/>
      <c r="P1769" s="224"/>
      <c r="Q1769" s="224"/>
      <c r="R1769" s="224"/>
      <c r="T1769" s="223"/>
      <c r="U1769" s="225"/>
      <c r="V1769" s="223"/>
      <c r="W1769" s="225"/>
      <c r="AE1769" s="200"/>
      <c r="AM1769" s="203"/>
      <c r="AT1769" s="144"/>
    </row>
    <row r="1770" spans="9:46" s="142" customFormat="1" x14ac:dyDescent="0.15">
      <c r="I1770" s="223"/>
      <c r="P1770" s="224"/>
      <c r="Q1770" s="224"/>
      <c r="R1770" s="224"/>
      <c r="T1770" s="223"/>
      <c r="U1770" s="225"/>
      <c r="V1770" s="223"/>
      <c r="W1770" s="225"/>
      <c r="AE1770" s="200"/>
      <c r="AM1770" s="203"/>
      <c r="AT1770" s="144"/>
    </row>
    <row r="1771" spans="9:46" s="142" customFormat="1" x14ac:dyDescent="0.15">
      <c r="I1771" s="223"/>
      <c r="P1771" s="224"/>
      <c r="Q1771" s="224"/>
      <c r="R1771" s="224"/>
      <c r="T1771" s="223"/>
      <c r="U1771" s="225"/>
      <c r="V1771" s="223"/>
      <c r="W1771" s="225"/>
      <c r="AE1771" s="200"/>
      <c r="AM1771" s="203"/>
      <c r="AT1771" s="144"/>
    </row>
    <row r="1772" spans="9:46" s="142" customFormat="1" x14ac:dyDescent="0.15">
      <c r="I1772" s="223"/>
      <c r="P1772" s="224"/>
      <c r="Q1772" s="224"/>
      <c r="R1772" s="224"/>
      <c r="T1772" s="223"/>
      <c r="U1772" s="225"/>
      <c r="V1772" s="223"/>
      <c r="W1772" s="225"/>
      <c r="AE1772" s="200"/>
      <c r="AM1772" s="203"/>
      <c r="AT1772" s="144"/>
    </row>
    <row r="1773" spans="9:46" s="142" customFormat="1" x14ac:dyDescent="0.15">
      <c r="I1773" s="223"/>
      <c r="P1773" s="224"/>
      <c r="Q1773" s="224"/>
      <c r="R1773" s="224"/>
      <c r="T1773" s="223"/>
      <c r="U1773" s="225"/>
      <c r="V1773" s="223"/>
      <c r="W1773" s="225"/>
      <c r="AE1773" s="200"/>
      <c r="AM1773" s="203"/>
      <c r="AT1773" s="144"/>
    </row>
    <row r="1774" spans="9:46" s="142" customFormat="1" x14ac:dyDescent="0.15">
      <c r="I1774" s="223"/>
      <c r="P1774" s="224"/>
      <c r="Q1774" s="224"/>
      <c r="R1774" s="224"/>
      <c r="T1774" s="223"/>
      <c r="U1774" s="225"/>
      <c r="V1774" s="223"/>
      <c r="W1774" s="225"/>
      <c r="AE1774" s="200"/>
      <c r="AM1774" s="203"/>
      <c r="AT1774" s="144"/>
    </row>
    <row r="1775" spans="9:46" s="142" customFormat="1" x14ac:dyDescent="0.15">
      <c r="I1775" s="223"/>
      <c r="P1775" s="224"/>
      <c r="Q1775" s="224"/>
      <c r="R1775" s="224"/>
      <c r="T1775" s="223"/>
      <c r="U1775" s="225"/>
      <c r="V1775" s="223"/>
      <c r="W1775" s="225"/>
      <c r="AE1775" s="200"/>
      <c r="AM1775" s="203"/>
      <c r="AT1775" s="144"/>
    </row>
    <row r="1776" spans="9:46" s="142" customFormat="1" x14ac:dyDescent="0.15">
      <c r="I1776" s="223"/>
      <c r="P1776" s="224"/>
      <c r="Q1776" s="224"/>
      <c r="R1776" s="224"/>
      <c r="T1776" s="223"/>
      <c r="U1776" s="225"/>
      <c r="V1776" s="223"/>
      <c r="W1776" s="225"/>
      <c r="AE1776" s="200"/>
      <c r="AM1776" s="203"/>
      <c r="AT1776" s="144"/>
    </row>
    <row r="1777" spans="9:46" s="142" customFormat="1" x14ac:dyDescent="0.15">
      <c r="I1777" s="223"/>
      <c r="P1777" s="224"/>
      <c r="Q1777" s="224"/>
      <c r="R1777" s="224"/>
      <c r="T1777" s="223"/>
      <c r="U1777" s="225"/>
      <c r="V1777" s="223"/>
      <c r="W1777" s="225"/>
      <c r="AE1777" s="200"/>
      <c r="AM1777" s="203"/>
      <c r="AT1777" s="144"/>
    </row>
    <row r="1778" spans="9:46" s="142" customFormat="1" x14ac:dyDescent="0.15">
      <c r="I1778" s="223"/>
      <c r="P1778" s="224"/>
      <c r="Q1778" s="224"/>
      <c r="R1778" s="224"/>
      <c r="T1778" s="223"/>
      <c r="U1778" s="225"/>
      <c r="V1778" s="223"/>
      <c r="W1778" s="225"/>
      <c r="AE1778" s="200"/>
      <c r="AM1778" s="203"/>
      <c r="AT1778" s="144"/>
    </row>
    <row r="1779" spans="9:46" s="142" customFormat="1" x14ac:dyDescent="0.15">
      <c r="I1779" s="223"/>
      <c r="P1779" s="224"/>
      <c r="Q1779" s="224"/>
      <c r="R1779" s="224"/>
      <c r="T1779" s="223"/>
      <c r="U1779" s="225"/>
      <c r="V1779" s="223"/>
      <c r="W1779" s="225"/>
      <c r="AE1779" s="200"/>
      <c r="AM1779" s="203"/>
      <c r="AT1779" s="144"/>
    </row>
    <row r="1780" spans="9:46" s="142" customFormat="1" x14ac:dyDescent="0.15">
      <c r="I1780" s="223"/>
      <c r="P1780" s="224"/>
      <c r="Q1780" s="224"/>
      <c r="R1780" s="224"/>
      <c r="T1780" s="223"/>
      <c r="U1780" s="225"/>
      <c r="V1780" s="223"/>
      <c r="W1780" s="225"/>
      <c r="AE1780" s="200"/>
      <c r="AM1780" s="203"/>
      <c r="AT1780" s="144"/>
    </row>
    <row r="1781" spans="9:46" s="142" customFormat="1" x14ac:dyDescent="0.15">
      <c r="I1781" s="223"/>
      <c r="P1781" s="224"/>
      <c r="Q1781" s="224"/>
      <c r="R1781" s="224"/>
      <c r="T1781" s="223"/>
      <c r="U1781" s="225"/>
      <c r="V1781" s="223"/>
      <c r="W1781" s="225"/>
      <c r="AE1781" s="200"/>
      <c r="AM1781" s="203"/>
      <c r="AT1781" s="144"/>
    </row>
    <row r="1782" spans="9:46" s="142" customFormat="1" x14ac:dyDescent="0.15">
      <c r="I1782" s="223"/>
      <c r="P1782" s="224"/>
      <c r="Q1782" s="224"/>
      <c r="R1782" s="224"/>
      <c r="T1782" s="223"/>
      <c r="U1782" s="225"/>
      <c r="V1782" s="223"/>
      <c r="W1782" s="225"/>
      <c r="AE1782" s="200"/>
      <c r="AM1782" s="203"/>
      <c r="AT1782" s="144"/>
    </row>
    <row r="1783" spans="9:46" s="142" customFormat="1" x14ac:dyDescent="0.15">
      <c r="I1783" s="223"/>
      <c r="P1783" s="224"/>
      <c r="Q1783" s="224"/>
      <c r="R1783" s="224"/>
      <c r="T1783" s="223"/>
      <c r="U1783" s="225"/>
      <c r="V1783" s="223"/>
      <c r="W1783" s="225"/>
      <c r="AE1783" s="200"/>
      <c r="AM1783" s="203"/>
      <c r="AT1783" s="144"/>
    </row>
    <row r="1784" spans="9:46" s="142" customFormat="1" x14ac:dyDescent="0.15">
      <c r="I1784" s="223"/>
      <c r="P1784" s="224"/>
      <c r="Q1784" s="224"/>
      <c r="R1784" s="224"/>
      <c r="T1784" s="223"/>
      <c r="U1784" s="225"/>
      <c r="V1784" s="223"/>
      <c r="W1784" s="225"/>
      <c r="AE1784" s="200"/>
      <c r="AM1784" s="203"/>
      <c r="AT1784" s="144"/>
    </row>
    <row r="1785" spans="9:46" s="142" customFormat="1" x14ac:dyDescent="0.15">
      <c r="I1785" s="223"/>
      <c r="P1785" s="224"/>
      <c r="Q1785" s="224"/>
      <c r="R1785" s="224"/>
      <c r="T1785" s="223"/>
      <c r="U1785" s="225"/>
      <c r="V1785" s="223"/>
      <c r="W1785" s="225"/>
      <c r="AE1785" s="200"/>
      <c r="AM1785" s="203"/>
      <c r="AT1785" s="144"/>
    </row>
    <row r="1786" spans="9:46" s="142" customFormat="1" x14ac:dyDescent="0.15">
      <c r="I1786" s="223"/>
      <c r="P1786" s="224"/>
      <c r="Q1786" s="224"/>
      <c r="R1786" s="224"/>
      <c r="T1786" s="223"/>
      <c r="U1786" s="225"/>
      <c r="V1786" s="223"/>
      <c r="W1786" s="225"/>
      <c r="AE1786" s="200"/>
      <c r="AM1786" s="203"/>
      <c r="AT1786" s="144"/>
    </row>
    <row r="1787" spans="9:46" s="142" customFormat="1" x14ac:dyDescent="0.15">
      <c r="I1787" s="223"/>
      <c r="P1787" s="224"/>
      <c r="Q1787" s="224"/>
      <c r="R1787" s="224"/>
      <c r="T1787" s="223"/>
      <c r="U1787" s="225"/>
      <c r="V1787" s="223"/>
      <c r="W1787" s="225"/>
      <c r="AE1787" s="200"/>
      <c r="AM1787" s="203"/>
      <c r="AT1787" s="144"/>
    </row>
    <row r="1788" spans="9:46" s="142" customFormat="1" x14ac:dyDescent="0.15">
      <c r="I1788" s="223"/>
      <c r="P1788" s="224"/>
      <c r="Q1788" s="224"/>
      <c r="R1788" s="224"/>
      <c r="T1788" s="223"/>
      <c r="U1788" s="225"/>
      <c r="V1788" s="223"/>
      <c r="W1788" s="225"/>
      <c r="AE1788" s="200"/>
      <c r="AM1788" s="203"/>
      <c r="AT1788" s="144"/>
    </row>
    <row r="1789" spans="9:46" s="142" customFormat="1" x14ac:dyDescent="0.15">
      <c r="I1789" s="223"/>
      <c r="P1789" s="224"/>
      <c r="Q1789" s="224"/>
      <c r="R1789" s="224"/>
      <c r="T1789" s="223"/>
      <c r="U1789" s="225"/>
      <c r="V1789" s="223"/>
      <c r="W1789" s="225"/>
      <c r="AE1789" s="200"/>
      <c r="AM1789" s="203"/>
      <c r="AT1789" s="144"/>
    </row>
    <row r="1790" spans="9:46" s="142" customFormat="1" x14ac:dyDescent="0.15">
      <c r="I1790" s="223"/>
      <c r="P1790" s="224"/>
      <c r="Q1790" s="224"/>
      <c r="R1790" s="224"/>
      <c r="T1790" s="223"/>
      <c r="U1790" s="225"/>
      <c r="V1790" s="223"/>
      <c r="W1790" s="225"/>
      <c r="AE1790" s="200"/>
      <c r="AM1790" s="203"/>
      <c r="AT1790" s="144"/>
    </row>
    <row r="1791" spans="9:46" s="142" customFormat="1" x14ac:dyDescent="0.15">
      <c r="I1791" s="223"/>
      <c r="P1791" s="224"/>
      <c r="Q1791" s="224"/>
      <c r="R1791" s="224"/>
      <c r="T1791" s="223"/>
      <c r="U1791" s="225"/>
      <c r="V1791" s="223"/>
      <c r="W1791" s="225"/>
      <c r="AE1791" s="200"/>
      <c r="AM1791" s="203"/>
      <c r="AT1791" s="144"/>
    </row>
    <row r="1792" spans="9:46" s="142" customFormat="1" x14ac:dyDescent="0.15">
      <c r="I1792" s="223"/>
      <c r="P1792" s="224"/>
      <c r="Q1792" s="224"/>
      <c r="R1792" s="224"/>
      <c r="T1792" s="223"/>
      <c r="U1792" s="225"/>
      <c r="V1792" s="223"/>
      <c r="W1792" s="225"/>
      <c r="AE1792" s="200"/>
      <c r="AM1792" s="203"/>
      <c r="AT1792" s="144"/>
    </row>
    <row r="1793" spans="9:46" s="142" customFormat="1" x14ac:dyDescent="0.15">
      <c r="I1793" s="223"/>
      <c r="P1793" s="224"/>
      <c r="Q1793" s="224"/>
      <c r="R1793" s="224"/>
      <c r="T1793" s="223"/>
      <c r="U1793" s="225"/>
      <c r="V1793" s="223"/>
      <c r="W1793" s="225"/>
      <c r="AE1793" s="200"/>
      <c r="AM1793" s="203"/>
      <c r="AT1793" s="144"/>
    </row>
    <row r="1794" spans="9:46" s="142" customFormat="1" x14ac:dyDescent="0.15">
      <c r="I1794" s="223"/>
      <c r="P1794" s="224"/>
      <c r="Q1794" s="224"/>
      <c r="R1794" s="224"/>
      <c r="T1794" s="223"/>
      <c r="U1794" s="225"/>
      <c r="V1794" s="223"/>
      <c r="W1794" s="225"/>
      <c r="AE1794" s="200"/>
      <c r="AM1794" s="203"/>
      <c r="AT1794" s="144"/>
    </row>
    <row r="1795" spans="9:46" s="142" customFormat="1" x14ac:dyDescent="0.15">
      <c r="I1795" s="223"/>
      <c r="P1795" s="224"/>
      <c r="Q1795" s="224"/>
      <c r="R1795" s="224"/>
      <c r="T1795" s="223"/>
      <c r="U1795" s="225"/>
      <c r="V1795" s="223"/>
      <c r="W1795" s="225"/>
      <c r="AE1795" s="200"/>
      <c r="AM1795" s="203"/>
      <c r="AT1795" s="144"/>
    </row>
    <row r="1796" spans="9:46" s="142" customFormat="1" x14ac:dyDescent="0.15">
      <c r="I1796" s="223"/>
      <c r="P1796" s="224"/>
      <c r="Q1796" s="224"/>
      <c r="R1796" s="224"/>
      <c r="T1796" s="223"/>
      <c r="U1796" s="225"/>
      <c r="V1796" s="223"/>
      <c r="W1796" s="225"/>
      <c r="AE1796" s="200"/>
      <c r="AM1796" s="203"/>
      <c r="AT1796" s="144"/>
    </row>
    <row r="1797" spans="9:46" s="142" customFormat="1" x14ac:dyDescent="0.15">
      <c r="I1797" s="223"/>
      <c r="P1797" s="224"/>
      <c r="Q1797" s="224"/>
      <c r="R1797" s="224"/>
      <c r="T1797" s="223"/>
      <c r="U1797" s="225"/>
      <c r="V1797" s="223"/>
      <c r="W1797" s="225"/>
      <c r="AE1797" s="200"/>
      <c r="AM1797" s="203"/>
      <c r="AT1797" s="144"/>
    </row>
    <row r="1798" spans="9:46" s="142" customFormat="1" x14ac:dyDescent="0.15">
      <c r="I1798" s="223"/>
      <c r="P1798" s="224"/>
      <c r="Q1798" s="224"/>
      <c r="R1798" s="224"/>
      <c r="T1798" s="223"/>
      <c r="U1798" s="225"/>
      <c r="V1798" s="223"/>
      <c r="W1798" s="225"/>
      <c r="AE1798" s="200"/>
      <c r="AM1798" s="203"/>
      <c r="AT1798" s="144"/>
    </row>
    <row r="1799" spans="9:46" s="142" customFormat="1" x14ac:dyDescent="0.15">
      <c r="I1799" s="223"/>
      <c r="P1799" s="224"/>
      <c r="Q1799" s="224"/>
      <c r="R1799" s="224"/>
      <c r="T1799" s="223"/>
      <c r="U1799" s="225"/>
      <c r="V1799" s="223"/>
      <c r="W1799" s="225"/>
      <c r="AE1799" s="200"/>
      <c r="AM1799" s="203"/>
      <c r="AT1799" s="144"/>
    </row>
    <row r="1800" spans="9:46" s="142" customFormat="1" x14ac:dyDescent="0.15">
      <c r="I1800" s="223"/>
      <c r="P1800" s="224"/>
      <c r="Q1800" s="224"/>
      <c r="R1800" s="224"/>
      <c r="T1800" s="223"/>
      <c r="U1800" s="225"/>
      <c r="V1800" s="223"/>
      <c r="W1800" s="225"/>
      <c r="AE1800" s="200"/>
      <c r="AM1800" s="203"/>
      <c r="AT1800" s="144"/>
    </row>
    <row r="1801" spans="9:46" s="142" customFormat="1" x14ac:dyDescent="0.15">
      <c r="I1801" s="223"/>
      <c r="P1801" s="224"/>
      <c r="Q1801" s="224"/>
      <c r="R1801" s="224"/>
      <c r="T1801" s="223"/>
      <c r="U1801" s="225"/>
      <c r="V1801" s="223"/>
      <c r="W1801" s="225"/>
      <c r="AE1801" s="200"/>
      <c r="AM1801" s="203"/>
      <c r="AT1801" s="144"/>
    </row>
    <row r="1802" spans="9:46" s="142" customFormat="1" x14ac:dyDescent="0.15">
      <c r="I1802" s="223"/>
      <c r="P1802" s="224"/>
      <c r="Q1802" s="224"/>
      <c r="R1802" s="224"/>
      <c r="T1802" s="223"/>
      <c r="U1802" s="225"/>
      <c r="V1802" s="223"/>
      <c r="W1802" s="225"/>
      <c r="AE1802" s="200"/>
      <c r="AM1802" s="203"/>
      <c r="AT1802" s="144"/>
    </row>
    <row r="1803" spans="9:46" s="142" customFormat="1" x14ac:dyDescent="0.15">
      <c r="I1803" s="223"/>
      <c r="P1803" s="224"/>
      <c r="Q1803" s="224"/>
      <c r="R1803" s="224"/>
      <c r="T1803" s="223"/>
      <c r="U1803" s="225"/>
      <c r="V1803" s="223"/>
      <c r="W1803" s="225"/>
      <c r="AE1803" s="200"/>
      <c r="AM1803" s="203"/>
      <c r="AT1803" s="144"/>
    </row>
    <row r="1804" spans="9:46" s="142" customFormat="1" x14ac:dyDescent="0.15">
      <c r="I1804" s="223"/>
      <c r="P1804" s="224"/>
      <c r="Q1804" s="224"/>
      <c r="R1804" s="224"/>
      <c r="T1804" s="223"/>
      <c r="U1804" s="225"/>
      <c r="V1804" s="223"/>
      <c r="W1804" s="225"/>
      <c r="AE1804" s="200"/>
      <c r="AM1804" s="203"/>
      <c r="AT1804" s="144"/>
    </row>
    <row r="1805" spans="9:46" s="142" customFormat="1" x14ac:dyDescent="0.15">
      <c r="I1805" s="223"/>
      <c r="P1805" s="224"/>
      <c r="Q1805" s="224"/>
      <c r="R1805" s="224"/>
      <c r="T1805" s="223"/>
      <c r="U1805" s="225"/>
      <c r="V1805" s="223"/>
      <c r="W1805" s="225"/>
      <c r="AE1805" s="200"/>
      <c r="AM1805" s="203"/>
      <c r="AT1805" s="144"/>
    </row>
    <row r="1806" spans="9:46" s="142" customFormat="1" x14ac:dyDescent="0.15">
      <c r="I1806" s="223"/>
      <c r="P1806" s="224"/>
      <c r="Q1806" s="224"/>
      <c r="R1806" s="224"/>
      <c r="T1806" s="223"/>
      <c r="U1806" s="225"/>
      <c r="V1806" s="223"/>
      <c r="W1806" s="225"/>
      <c r="AE1806" s="200"/>
      <c r="AM1806" s="203"/>
      <c r="AT1806" s="144"/>
    </row>
    <row r="1807" spans="9:46" s="142" customFormat="1" x14ac:dyDescent="0.15">
      <c r="I1807" s="223"/>
      <c r="P1807" s="224"/>
      <c r="Q1807" s="224"/>
      <c r="R1807" s="224"/>
      <c r="T1807" s="223"/>
      <c r="U1807" s="225"/>
      <c r="V1807" s="223"/>
      <c r="W1807" s="225"/>
      <c r="AE1807" s="200"/>
      <c r="AM1807" s="203"/>
      <c r="AT1807" s="144"/>
    </row>
    <row r="1808" spans="9:46" s="142" customFormat="1" x14ac:dyDescent="0.15">
      <c r="I1808" s="223"/>
      <c r="P1808" s="224"/>
      <c r="Q1808" s="224"/>
      <c r="R1808" s="224"/>
      <c r="T1808" s="223"/>
      <c r="U1808" s="225"/>
      <c r="V1808" s="223"/>
      <c r="W1808" s="225"/>
      <c r="AE1808" s="200"/>
      <c r="AM1808" s="203"/>
      <c r="AT1808" s="144"/>
    </row>
    <row r="1809" spans="9:46" s="142" customFormat="1" x14ac:dyDescent="0.15">
      <c r="I1809" s="223"/>
      <c r="P1809" s="224"/>
      <c r="Q1809" s="224"/>
      <c r="R1809" s="224"/>
      <c r="T1809" s="223"/>
      <c r="U1809" s="225"/>
      <c r="V1809" s="223"/>
      <c r="W1809" s="225"/>
      <c r="AE1809" s="200"/>
      <c r="AM1809" s="203"/>
      <c r="AT1809" s="144"/>
    </row>
    <row r="1810" spans="9:46" s="142" customFormat="1" x14ac:dyDescent="0.15">
      <c r="I1810" s="223"/>
      <c r="P1810" s="224"/>
      <c r="Q1810" s="224"/>
      <c r="R1810" s="224"/>
      <c r="T1810" s="223"/>
      <c r="U1810" s="225"/>
      <c r="V1810" s="223"/>
      <c r="W1810" s="225"/>
      <c r="AE1810" s="200"/>
      <c r="AM1810" s="203"/>
      <c r="AT1810" s="144"/>
    </row>
    <row r="1811" spans="9:46" s="142" customFormat="1" x14ac:dyDescent="0.15">
      <c r="I1811" s="223"/>
      <c r="P1811" s="224"/>
      <c r="Q1811" s="224"/>
      <c r="R1811" s="224"/>
      <c r="T1811" s="223"/>
      <c r="U1811" s="225"/>
      <c r="V1811" s="223"/>
      <c r="W1811" s="225"/>
      <c r="AE1811" s="200"/>
      <c r="AM1811" s="203"/>
      <c r="AT1811" s="144"/>
    </row>
    <row r="1812" spans="9:46" s="142" customFormat="1" x14ac:dyDescent="0.15">
      <c r="I1812" s="223"/>
      <c r="P1812" s="224"/>
      <c r="Q1812" s="224"/>
      <c r="R1812" s="224"/>
      <c r="T1812" s="223"/>
      <c r="U1812" s="225"/>
      <c r="V1812" s="223"/>
      <c r="W1812" s="225"/>
      <c r="AE1812" s="200"/>
      <c r="AM1812" s="203"/>
      <c r="AT1812" s="144"/>
    </row>
    <row r="1813" spans="9:46" s="142" customFormat="1" x14ac:dyDescent="0.15">
      <c r="I1813" s="223"/>
      <c r="P1813" s="224"/>
      <c r="Q1813" s="224"/>
      <c r="R1813" s="224"/>
      <c r="T1813" s="223"/>
      <c r="U1813" s="225"/>
      <c r="V1813" s="223"/>
      <c r="W1813" s="225"/>
      <c r="AE1813" s="200"/>
      <c r="AM1813" s="203"/>
      <c r="AT1813" s="144"/>
    </row>
    <row r="1814" spans="9:46" s="142" customFormat="1" x14ac:dyDescent="0.15">
      <c r="I1814" s="223"/>
      <c r="P1814" s="224"/>
      <c r="Q1814" s="224"/>
      <c r="R1814" s="224"/>
      <c r="T1814" s="223"/>
      <c r="U1814" s="225"/>
      <c r="V1814" s="223"/>
      <c r="W1814" s="225"/>
      <c r="AE1814" s="200"/>
      <c r="AM1814" s="203"/>
      <c r="AT1814" s="144"/>
    </row>
    <row r="1815" spans="9:46" s="142" customFormat="1" x14ac:dyDescent="0.15">
      <c r="I1815" s="223"/>
      <c r="P1815" s="224"/>
      <c r="Q1815" s="224"/>
      <c r="R1815" s="224"/>
      <c r="T1815" s="223"/>
      <c r="U1815" s="225"/>
      <c r="V1815" s="223"/>
      <c r="W1815" s="225"/>
      <c r="AE1815" s="200"/>
      <c r="AM1815" s="203"/>
      <c r="AT1815" s="144"/>
    </row>
    <row r="1816" spans="9:46" s="142" customFormat="1" x14ac:dyDescent="0.15">
      <c r="I1816" s="223"/>
      <c r="P1816" s="224"/>
      <c r="Q1816" s="224"/>
      <c r="R1816" s="224"/>
      <c r="T1816" s="223"/>
      <c r="U1816" s="225"/>
      <c r="V1816" s="223"/>
      <c r="W1816" s="225"/>
      <c r="AE1816" s="200"/>
      <c r="AM1816" s="203"/>
      <c r="AT1816" s="144"/>
    </row>
    <row r="1817" spans="9:46" s="142" customFormat="1" x14ac:dyDescent="0.15">
      <c r="I1817" s="223"/>
      <c r="P1817" s="224"/>
      <c r="Q1817" s="224"/>
      <c r="R1817" s="224"/>
      <c r="T1817" s="223"/>
      <c r="U1817" s="225"/>
      <c r="V1817" s="223"/>
      <c r="W1817" s="225"/>
      <c r="AE1817" s="200"/>
      <c r="AM1817" s="203"/>
      <c r="AT1817" s="144"/>
    </row>
    <row r="1818" spans="9:46" s="142" customFormat="1" x14ac:dyDescent="0.15">
      <c r="I1818" s="223"/>
      <c r="P1818" s="224"/>
      <c r="Q1818" s="224"/>
      <c r="R1818" s="224"/>
      <c r="T1818" s="223"/>
      <c r="U1818" s="225"/>
      <c r="V1818" s="223"/>
      <c r="W1818" s="225"/>
      <c r="AE1818" s="200"/>
      <c r="AM1818" s="203"/>
      <c r="AT1818" s="144"/>
    </row>
    <row r="1819" spans="9:46" s="142" customFormat="1" x14ac:dyDescent="0.15">
      <c r="I1819" s="223"/>
      <c r="P1819" s="224"/>
      <c r="Q1819" s="224"/>
      <c r="R1819" s="224"/>
      <c r="T1819" s="223"/>
      <c r="U1819" s="225"/>
      <c r="V1819" s="223"/>
      <c r="W1819" s="225"/>
      <c r="AE1819" s="200"/>
      <c r="AM1819" s="203"/>
      <c r="AT1819" s="144"/>
    </row>
    <row r="1820" spans="9:46" s="142" customFormat="1" x14ac:dyDescent="0.15">
      <c r="I1820" s="223"/>
      <c r="P1820" s="224"/>
      <c r="Q1820" s="224"/>
      <c r="R1820" s="224"/>
      <c r="T1820" s="223"/>
      <c r="U1820" s="225"/>
      <c r="V1820" s="223"/>
      <c r="W1820" s="225"/>
      <c r="AE1820" s="200"/>
      <c r="AM1820" s="203"/>
      <c r="AT1820" s="144"/>
    </row>
    <row r="1821" spans="9:46" s="142" customFormat="1" x14ac:dyDescent="0.15">
      <c r="I1821" s="223"/>
      <c r="P1821" s="224"/>
      <c r="Q1821" s="224"/>
      <c r="R1821" s="224"/>
      <c r="T1821" s="223"/>
      <c r="U1821" s="225"/>
      <c r="V1821" s="223"/>
      <c r="W1821" s="225"/>
      <c r="AE1821" s="200"/>
      <c r="AM1821" s="203"/>
      <c r="AT1821" s="144"/>
    </row>
    <row r="1822" spans="9:46" s="142" customFormat="1" x14ac:dyDescent="0.15">
      <c r="I1822" s="223"/>
      <c r="P1822" s="224"/>
      <c r="Q1822" s="224"/>
      <c r="R1822" s="224"/>
      <c r="T1822" s="223"/>
      <c r="U1822" s="225"/>
      <c r="V1822" s="223"/>
      <c r="W1822" s="225"/>
      <c r="AE1822" s="200"/>
      <c r="AM1822" s="203"/>
      <c r="AT1822" s="144"/>
    </row>
    <row r="1823" spans="9:46" s="142" customFormat="1" x14ac:dyDescent="0.15">
      <c r="I1823" s="223"/>
      <c r="P1823" s="224"/>
      <c r="Q1823" s="224"/>
      <c r="R1823" s="224"/>
      <c r="T1823" s="223"/>
      <c r="U1823" s="225"/>
      <c r="V1823" s="223"/>
      <c r="W1823" s="225"/>
      <c r="AE1823" s="200"/>
      <c r="AM1823" s="203"/>
      <c r="AT1823" s="144"/>
    </row>
    <row r="1824" spans="9:46" s="142" customFormat="1" x14ac:dyDescent="0.15">
      <c r="I1824" s="223"/>
      <c r="P1824" s="224"/>
      <c r="Q1824" s="224"/>
      <c r="R1824" s="224"/>
      <c r="T1824" s="223"/>
      <c r="U1824" s="225"/>
      <c r="V1824" s="223"/>
      <c r="W1824" s="225"/>
      <c r="AE1824" s="200"/>
      <c r="AM1824" s="203"/>
      <c r="AT1824" s="144"/>
    </row>
    <row r="1825" spans="9:46" s="142" customFormat="1" x14ac:dyDescent="0.15">
      <c r="I1825" s="223"/>
      <c r="P1825" s="224"/>
      <c r="Q1825" s="224"/>
      <c r="R1825" s="224"/>
      <c r="T1825" s="223"/>
      <c r="U1825" s="225"/>
      <c r="V1825" s="223"/>
      <c r="W1825" s="225"/>
      <c r="AE1825" s="200"/>
      <c r="AM1825" s="203"/>
      <c r="AT1825" s="144"/>
    </row>
    <row r="1826" spans="9:46" s="142" customFormat="1" x14ac:dyDescent="0.15">
      <c r="I1826" s="223"/>
      <c r="P1826" s="224"/>
      <c r="Q1826" s="224"/>
      <c r="R1826" s="224"/>
      <c r="T1826" s="223"/>
      <c r="U1826" s="225"/>
      <c r="V1826" s="223"/>
      <c r="W1826" s="225"/>
      <c r="AE1826" s="200"/>
      <c r="AM1826" s="203"/>
      <c r="AT1826" s="144"/>
    </row>
    <row r="1827" spans="9:46" s="142" customFormat="1" x14ac:dyDescent="0.15">
      <c r="I1827" s="223"/>
      <c r="P1827" s="224"/>
      <c r="Q1827" s="224"/>
      <c r="R1827" s="224"/>
      <c r="T1827" s="223"/>
      <c r="U1827" s="225"/>
      <c r="V1827" s="223"/>
      <c r="W1827" s="225"/>
      <c r="AE1827" s="200"/>
      <c r="AM1827" s="203"/>
      <c r="AT1827" s="144"/>
    </row>
    <row r="1828" spans="9:46" s="142" customFormat="1" x14ac:dyDescent="0.15">
      <c r="I1828" s="223"/>
      <c r="P1828" s="224"/>
      <c r="Q1828" s="224"/>
      <c r="R1828" s="224"/>
      <c r="T1828" s="223"/>
      <c r="U1828" s="225"/>
      <c r="V1828" s="223"/>
      <c r="W1828" s="225"/>
      <c r="AE1828" s="200"/>
      <c r="AM1828" s="203"/>
      <c r="AT1828" s="144"/>
    </row>
    <row r="1829" spans="9:46" s="142" customFormat="1" x14ac:dyDescent="0.15">
      <c r="I1829" s="223"/>
      <c r="P1829" s="224"/>
      <c r="Q1829" s="224"/>
      <c r="R1829" s="224"/>
      <c r="T1829" s="223"/>
      <c r="U1829" s="225"/>
      <c r="V1829" s="223"/>
      <c r="W1829" s="225"/>
      <c r="AE1829" s="200"/>
      <c r="AM1829" s="203"/>
      <c r="AT1829" s="144"/>
    </row>
    <row r="1830" spans="9:46" s="142" customFormat="1" x14ac:dyDescent="0.15">
      <c r="I1830" s="223"/>
      <c r="P1830" s="224"/>
      <c r="Q1830" s="224"/>
      <c r="R1830" s="224"/>
      <c r="T1830" s="223"/>
      <c r="U1830" s="225"/>
      <c r="V1830" s="223"/>
      <c r="W1830" s="225"/>
      <c r="AE1830" s="200"/>
      <c r="AM1830" s="203"/>
      <c r="AT1830" s="144"/>
    </row>
    <row r="1831" spans="9:46" s="142" customFormat="1" x14ac:dyDescent="0.15">
      <c r="I1831" s="223"/>
      <c r="P1831" s="224"/>
      <c r="Q1831" s="224"/>
      <c r="R1831" s="224"/>
      <c r="T1831" s="223"/>
      <c r="U1831" s="225"/>
      <c r="V1831" s="223"/>
      <c r="W1831" s="225"/>
      <c r="AE1831" s="200"/>
      <c r="AM1831" s="203"/>
      <c r="AT1831" s="144"/>
    </row>
    <row r="1832" spans="9:46" s="142" customFormat="1" x14ac:dyDescent="0.15">
      <c r="I1832" s="223"/>
      <c r="P1832" s="224"/>
      <c r="Q1832" s="224"/>
      <c r="R1832" s="224"/>
      <c r="T1832" s="223"/>
      <c r="U1832" s="225"/>
      <c r="V1832" s="223"/>
      <c r="W1832" s="225"/>
      <c r="AE1832" s="200"/>
      <c r="AM1832" s="203"/>
      <c r="AT1832" s="144"/>
    </row>
    <row r="1833" spans="9:46" s="142" customFormat="1" x14ac:dyDescent="0.15">
      <c r="I1833" s="223"/>
      <c r="P1833" s="224"/>
      <c r="Q1833" s="224"/>
      <c r="R1833" s="224"/>
      <c r="T1833" s="223"/>
      <c r="U1833" s="225"/>
      <c r="V1833" s="223"/>
      <c r="W1833" s="225"/>
      <c r="AE1833" s="200"/>
      <c r="AM1833" s="203"/>
      <c r="AT1833" s="144"/>
    </row>
    <row r="1834" spans="9:46" s="142" customFormat="1" x14ac:dyDescent="0.15">
      <c r="I1834" s="223"/>
      <c r="P1834" s="224"/>
      <c r="Q1834" s="224"/>
      <c r="R1834" s="224"/>
      <c r="T1834" s="223"/>
      <c r="U1834" s="225"/>
      <c r="V1834" s="223"/>
      <c r="W1834" s="225"/>
      <c r="AE1834" s="200"/>
      <c r="AM1834" s="203"/>
      <c r="AT1834" s="144"/>
    </row>
    <row r="1835" spans="9:46" s="142" customFormat="1" x14ac:dyDescent="0.15">
      <c r="I1835" s="223"/>
      <c r="P1835" s="224"/>
      <c r="Q1835" s="224"/>
      <c r="R1835" s="224"/>
      <c r="T1835" s="223"/>
      <c r="U1835" s="225"/>
      <c r="V1835" s="223"/>
      <c r="W1835" s="225"/>
      <c r="AE1835" s="200"/>
      <c r="AM1835" s="203"/>
      <c r="AT1835" s="144"/>
    </row>
    <row r="1836" spans="9:46" s="142" customFormat="1" x14ac:dyDescent="0.15">
      <c r="I1836" s="223"/>
      <c r="P1836" s="224"/>
      <c r="Q1836" s="224"/>
      <c r="R1836" s="224"/>
      <c r="T1836" s="223"/>
      <c r="U1836" s="225"/>
      <c r="V1836" s="223"/>
      <c r="W1836" s="225"/>
      <c r="AE1836" s="200"/>
      <c r="AM1836" s="203"/>
      <c r="AT1836" s="144"/>
    </row>
    <row r="1837" spans="9:46" s="142" customFormat="1" x14ac:dyDescent="0.15">
      <c r="I1837" s="223"/>
      <c r="P1837" s="224"/>
      <c r="Q1837" s="224"/>
      <c r="R1837" s="224"/>
      <c r="T1837" s="223"/>
      <c r="U1837" s="225"/>
      <c r="V1837" s="223"/>
      <c r="W1837" s="225"/>
      <c r="AE1837" s="200"/>
      <c r="AM1837" s="203"/>
      <c r="AT1837" s="144"/>
    </row>
    <row r="1838" spans="9:46" s="142" customFormat="1" x14ac:dyDescent="0.15">
      <c r="I1838" s="223"/>
      <c r="P1838" s="224"/>
      <c r="Q1838" s="224"/>
      <c r="R1838" s="224"/>
      <c r="T1838" s="223"/>
      <c r="U1838" s="225"/>
      <c r="V1838" s="223"/>
      <c r="W1838" s="225"/>
      <c r="AE1838" s="200"/>
      <c r="AM1838" s="203"/>
      <c r="AT1838" s="144"/>
    </row>
    <row r="1839" spans="9:46" s="142" customFormat="1" x14ac:dyDescent="0.15">
      <c r="I1839" s="223"/>
      <c r="P1839" s="224"/>
      <c r="Q1839" s="224"/>
      <c r="R1839" s="224"/>
      <c r="T1839" s="223"/>
      <c r="U1839" s="225"/>
      <c r="V1839" s="223"/>
      <c r="W1839" s="225"/>
      <c r="AE1839" s="200"/>
      <c r="AM1839" s="203"/>
      <c r="AT1839" s="144"/>
    </row>
    <row r="1840" spans="9:46" s="142" customFormat="1" x14ac:dyDescent="0.15">
      <c r="I1840" s="223"/>
      <c r="P1840" s="224"/>
      <c r="Q1840" s="224"/>
      <c r="R1840" s="224"/>
      <c r="T1840" s="223"/>
      <c r="U1840" s="225"/>
      <c r="V1840" s="223"/>
      <c r="W1840" s="225"/>
      <c r="AE1840" s="200"/>
      <c r="AM1840" s="203"/>
      <c r="AT1840" s="144"/>
    </row>
    <row r="1841" spans="9:46" s="142" customFormat="1" x14ac:dyDescent="0.15">
      <c r="I1841" s="223"/>
      <c r="P1841" s="224"/>
      <c r="Q1841" s="224"/>
      <c r="R1841" s="224"/>
      <c r="T1841" s="223"/>
      <c r="U1841" s="225"/>
      <c r="V1841" s="223"/>
      <c r="W1841" s="225"/>
      <c r="AE1841" s="200"/>
      <c r="AM1841" s="203"/>
      <c r="AT1841" s="144"/>
    </row>
    <row r="1842" spans="9:46" s="142" customFormat="1" x14ac:dyDescent="0.15">
      <c r="I1842" s="223"/>
      <c r="P1842" s="224"/>
      <c r="Q1842" s="224"/>
      <c r="R1842" s="224"/>
      <c r="T1842" s="223"/>
      <c r="U1842" s="225"/>
      <c r="V1842" s="223"/>
      <c r="W1842" s="225"/>
      <c r="AE1842" s="200"/>
      <c r="AM1842" s="203"/>
      <c r="AT1842" s="144"/>
    </row>
    <row r="1843" spans="9:46" s="142" customFormat="1" x14ac:dyDescent="0.15">
      <c r="I1843" s="223"/>
      <c r="P1843" s="224"/>
      <c r="Q1843" s="224"/>
      <c r="R1843" s="224"/>
      <c r="T1843" s="223"/>
      <c r="U1843" s="225"/>
      <c r="V1843" s="223"/>
      <c r="W1843" s="225"/>
      <c r="AE1843" s="200"/>
      <c r="AM1843" s="203"/>
      <c r="AT1843" s="144"/>
    </row>
    <row r="1844" spans="9:46" s="142" customFormat="1" x14ac:dyDescent="0.15">
      <c r="I1844" s="223"/>
      <c r="P1844" s="224"/>
      <c r="Q1844" s="224"/>
      <c r="R1844" s="224"/>
      <c r="T1844" s="223"/>
      <c r="U1844" s="225"/>
      <c r="V1844" s="223"/>
      <c r="W1844" s="225"/>
      <c r="AE1844" s="200"/>
      <c r="AM1844" s="203"/>
      <c r="AT1844" s="144"/>
    </row>
    <row r="1845" spans="9:46" s="142" customFormat="1" x14ac:dyDescent="0.15">
      <c r="I1845" s="223"/>
      <c r="P1845" s="224"/>
      <c r="Q1845" s="224"/>
      <c r="R1845" s="224"/>
      <c r="T1845" s="223"/>
      <c r="U1845" s="225"/>
      <c r="V1845" s="223"/>
      <c r="W1845" s="225"/>
      <c r="AE1845" s="200"/>
      <c r="AM1845" s="203"/>
      <c r="AT1845" s="144"/>
    </row>
    <row r="1846" spans="9:46" s="142" customFormat="1" x14ac:dyDescent="0.15">
      <c r="I1846" s="223"/>
      <c r="P1846" s="224"/>
      <c r="Q1846" s="224"/>
      <c r="R1846" s="224"/>
      <c r="T1846" s="223"/>
      <c r="U1846" s="225"/>
      <c r="V1846" s="223"/>
      <c r="W1846" s="225"/>
      <c r="AE1846" s="200"/>
      <c r="AM1846" s="203"/>
      <c r="AT1846" s="144"/>
    </row>
    <row r="1847" spans="9:46" s="142" customFormat="1" x14ac:dyDescent="0.15">
      <c r="I1847" s="223"/>
      <c r="P1847" s="224"/>
      <c r="Q1847" s="224"/>
      <c r="R1847" s="224"/>
      <c r="T1847" s="223"/>
      <c r="U1847" s="225"/>
      <c r="V1847" s="223"/>
      <c r="W1847" s="225"/>
      <c r="AE1847" s="200"/>
      <c r="AM1847" s="203"/>
      <c r="AT1847" s="144"/>
    </row>
    <row r="1848" spans="9:46" s="142" customFormat="1" x14ac:dyDescent="0.15">
      <c r="I1848" s="223"/>
      <c r="P1848" s="224"/>
      <c r="Q1848" s="224"/>
      <c r="R1848" s="224"/>
      <c r="T1848" s="223"/>
      <c r="U1848" s="225"/>
      <c r="V1848" s="223"/>
      <c r="W1848" s="225"/>
      <c r="AE1848" s="200"/>
      <c r="AM1848" s="203"/>
      <c r="AT1848" s="144"/>
    </row>
    <row r="1849" spans="9:46" s="142" customFormat="1" x14ac:dyDescent="0.15">
      <c r="I1849" s="223"/>
      <c r="P1849" s="224"/>
      <c r="Q1849" s="224"/>
      <c r="R1849" s="224"/>
      <c r="T1849" s="223"/>
      <c r="U1849" s="225"/>
      <c r="V1849" s="223"/>
      <c r="W1849" s="225"/>
      <c r="AE1849" s="200"/>
      <c r="AM1849" s="203"/>
      <c r="AT1849" s="144"/>
    </row>
    <row r="1850" spans="9:46" s="142" customFormat="1" x14ac:dyDescent="0.15">
      <c r="I1850" s="223"/>
      <c r="P1850" s="224"/>
      <c r="Q1850" s="224"/>
      <c r="R1850" s="224"/>
      <c r="T1850" s="223"/>
      <c r="U1850" s="225"/>
      <c r="V1850" s="223"/>
      <c r="W1850" s="225"/>
      <c r="AE1850" s="200"/>
      <c r="AM1850" s="203"/>
      <c r="AT1850" s="144"/>
    </row>
    <row r="1851" spans="9:46" s="142" customFormat="1" x14ac:dyDescent="0.15">
      <c r="I1851" s="223"/>
      <c r="P1851" s="224"/>
      <c r="Q1851" s="224"/>
      <c r="R1851" s="224"/>
      <c r="T1851" s="223"/>
      <c r="U1851" s="225"/>
      <c r="V1851" s="223"/>
      <c r="W1851" s="225"/>
      <c r="AE1851" s="200"/>
      <c r="AM1851" s="203"/>
      <c r="AT1851" s="144"/>
    </row>
    <row r="1852" spans="9:46" s="142" customFormat="1" x14ac:dyDescent="0.15">
      <c r="I1852" s="223"/>
      <c r="P1852" s="224"/>
      <c r="Q1852" s="224"/>
      <c r="R1852" s="224"/>
      <c r="T1852" s="223"/>
      <c r="U1852" s="225"/>
      <c r="V1852" s="223"/>
      <c r="W1852" s="225"/>
      <c r="AE1852" s="200"/>
      <c r="AM1852" s="203"/>
      <c r="AT1852" s="144"/>
    </row>
    <row r="1853" spans="9:46" s="142" customFormat="1" x14ac:dyDescent="0.15">
      <c r="I1853" s="223"/>
      <c r="P1853" s="224"/>
      <c r="Q1853" s="224"/>
      <c r="R1853" s="224"/>
      <c r="T1853" s="223"/>
      <c r="U1853" s="225"/>
      <c r="V1853" s="223"/>
      <c r="W1853" s="225"/>
      <c r="AE1853" s="200"/>
      <c r="AM1853" s="203"/>
      <c r="AT1853" s="144"/>
    </row>
    <row r="1854" spans="9:46" s="142" customFormat="1" x14ac:dyDescent="0.15">
      <c r="I1854" s="223"/>
      <c r="P1854" s="224"/>
      <c r="Q1854" s="224"/>
      <c r="R1854" s="224"/>
      <c r="T1854" s="223"/>
      <c r="U1854" s="225"/>
      <c r="V1854" s="223"/>
      <c r="W1854" s="225"/>
      <c r="AE1854" s="200"/>
      <c r="AM1854" s="203"/>
      <c r="AT1854" s="144"/>
    </row>
    <row r="1855" spans="9:46" s="142" customFormat="1" x14ac:dyDescent="0.15">
      <c r="I1855" s="223"/>
      <c r="P1855" s="224"/>
      <c r="Q1855" s="224"/>
      <c r="R1855" s="224"/>
      <c r="T1855" s="223"/>
      <c r="U1855" s="225"/>
      <c r="V1855" s="223"/>
      <c r="W1855" s="225"/>
      <c r="AE1855" s="200"/>
      <c r="AM1855" s="203"/>
      <c r="AT1855" s="144"/>
    </row>
    <row r="1856" spans="9:46" s="142" customFormat="1" x14ac:dyDescent="0.15">
      <c r="I1856" s="223"/>
      <c r="P1856" s="224"/>
      <c r="Q1856" s="224"/>
      <c r="R1856" s="224"/>
      <c r="T1856" s="223"/>
      <c r="U1856" s="225"/>
      <c r="V1856" s="223"/>
      <c r="W1856" s="225"/>
      <c r="AE1856" s="200"/>
      <c r="AM1856" s="203"/>
      <c r="AT1856" s="144"/>
    </row>
    <row r="1857" spans="9:46" s="142" customFormat="1" x14ac:dyDescent="0.15">
      <c r="I1857" s="223"/>
      <c r="P1857" s="224"/>
      <c r="Q1857" s="224"/>
      <c r="R1857" s="224"/>
      <c r="T1857" s="223"/>
      <c r="U1857" s="225"/>
      <c r="V1857" s="223"/>
      <c r="W1857" s="225"/>
      <c r="AE1857" s="200"/>
      <c r="AM1857" s="203"/>
      <c r="AT1857" s="144"/>
    </row>
    <row r="1858" spans="9:46" s="142" customFormat="1" x14ac:dyDescent="0.15">
      <c r="I1858" s="223"/>
      <c r="P1858" s="224"/>
      <c r="Q1858" s="224"/>
      <c r="R1858" s="224"/>
      <c r="T1858" s="223"/>
      <c r="U1858" s="225"/>
      <c r="V1858" s="223"/>
      <c r="W1858" s="225"/>
      <c r="AE1858" s="200"/>
      <c r="AM1858" s="203"/>
      <c r="AT1858" s="144"/>
    </row>
    <row r="1859" spans="9:46" s="142" customFormat="1" x14ac:dyDescent="0.15">
      <c r="I1859" s="223"/>
      <c r="P1859" s="224"/>
      <c r="Q1859" s="224"/>
      <c r="R1859" s="224"/>
      <c r="T1859" s="223"/>
      <c r="U1859" s="225"/>
      <c r="V1859" s="223"/>
      <c r="W1859" s="225"/>
      <c r="AE1859" s="200"/>
      <c r="AM1859" s="203"/>
      <c r="AT1859" s="144"/>
    </row>
    <row r="1860" spans="9:46" s="142" customFormat="1" x14ac:dyDescent="0.15">
      <c r="I1860" s="223"/>
      <c r="P1860" s="224"/>
      <c r="Q1860" s="224"/>
      <c r="R1860" s="224"/>
      <c r="T1860" s="223"/>
      <c r="U1860" s="225"/>
      <c r="V1860" s="223"/>
      <c r="W1860" s="225"/>
      <c r="AE1860" s="200"/>
      <c r="AM1860" s="203"/>
      <c r="AT1860" s="144"/>
    </row>
    <row r="1861" spans="9:46" s="142" customFormat="1" x14ac:dyDescent="0.15">
      <c r="I1861" s="223"/>
      <c r="P1861" s="224"/>
      <c r="Q1861" s="224"/>
      <c r="R1861" s="224"/>
      <c r="T1861" s="223"/>
      <c r="U1861" s="225"/>
      <c r="V1861" s="223"/>
      <c r="W1861" s="225"/>
      <c r="AE1861" s="200"/>
      <c r="AM1861" s="203"/>
      <c r="AT1861" s="144"/>
    </row>
    <row r="1862" spans="9:46" s="142" customFormat="1" x14ac:dyDescent="0.15">
      <c r="I1862" s="223"/>
      <c r="P1862" s="224"/>
      <c r="Q1862" s="224"/>
      <c r="R1862" s="224"/>
      <c r="T1862" s="223"/>
      <c r="U1862" s="225"/>
      <c r="V1862" s="223"/>
      <c r="W1862" s="225"/>
      <c r="AE1862" s="200"/>
      <c r="AM1862" s="203"/>
      <c r="AT1862" s="144"/>
    </row>
    <row r="1863" spans="9:46" s="142" customFormat="1" x14ac:dyDescent="0.15">
      <c r="I1863" s="223"/>
      <c r="P1863" s="224"/>
      <c r="Q1863" s="224"/>
      <c r="R1863" s="224"/>
      <c r="T1863" s="223"/>
      <c r="U1863" s="225"/>
      <c r="V1863" s="223"/>
      <c r="W1863" s="225"/>
      <c r="AE1863" s="200"/>
      <c r="AM1863" s="203"/>
      <c r="AT1863" s="144"/>
    </row>
    <row r="1864" spans="9:46" s="142" customFormat="1" x14ac:dyDescent="0.15">
      <c r="I1864" s="223"/>
      <c r="P1864" s="224"/>
      <c r="Q1864" s="224"/>
      <c r="R1864" s="224"/>
      <c r="T1864" s="223"/>
      <c r="U1864" s="225"/>
      <c r="V1864" s="223"/>
      <c r="W1864" s="225"/>
      <c r="AE1864" s="200"/>
      <c r="AM1864" s="203"/>
      <c r="AT1864" s="144"/>
    </row>
    <row r="1865" spans="9:46" s="142" customFormat="1" x14ac:dyDescent="0.15">
      <c r="I1865" s="223"/>
      <c r="P1865" s="224"/>
      <c r="Q1865" s="224"/>
      <c r="R1865" s="224"/>
      <c r="T1865" s="223"/>
      <c r="U1865" s="225"/>
      <c r="V1865" s="223"/>
      <c r="W1865" s="225"/>
      <c r="AE1865" s="200"/>
      <c r="AM1865" s="203"/>
      <c r="AT1865" s="144"/>
    </row>
    <row r="1866" spans="9:46" s="142" customFormat="1" x14ac:dyDescent="0.15">
      <c r="I1866" s="223"/>
      <c r="P1866" s="224"/>
      <c r="Q1866" s="224"/>
      <c r="R1866" s="224"/>
      <c r="T1866" s="223"/>
      <c r="U1866" s="225"/>
      <c r="V1866" s="223"/>
      <c r="W1866" s="225"/>
      <c r="AE1866" s="200"/>
      <c r="AM1866" s="203"/>
      <c r="AT1866" s="144"/>
    </row>
    <row r="1867" spans="9:46" s="142" customFormat="1" x14ac:dyDescent="0.15">
      <c r="I1867" s="223"/>
      <c r="P1867" s="224"/>
      <c r="Q1867" s="224"/>
      <c r="R1867" s="224"/>
      <c r="T1867" s="223"/>
      <c r="U1867" s="225"/>
      <c r="V1867" s="223"/>
      <c r="W1867" s="225"/>
      <c r="AE1867" s="200"/>
      <c r="AM1867" s="203"/>
      <c r="AT1867" s="144"/>
    </row>
    <row r="1868" spans="9:46" s="142" customFormat="1" x14ac:dyDescent="0.15">
      <c r="I1868" s="223"/>
      <c r="P1868" s="224"/>
      <c r="Q1868" s="224"/>
      <c r="R1868" s="224"/>
      <c r="T1868" s="223"/>
      <c r="U1868" s="225"/>
      <c r="V1868" s="223"/>
      <c r="W1868" s="225"/>
      <c r="AE1868" s="200"/>
      <c r="AM1868" s="203"/>
      <c r="AT1868" s="144"/>
    </row>
    <row r="1869" spans="9:46" s="142" customFormat="1" x14ac:dyDescent="0.15">
      <c r="I1869" s="223"/>
      <c r="P1869" s="224"/>
      <c r="Q1869" s="224"/>
      <c r="R1869" s="224"/>
      <c r="T1869" s="223"/>
      <c r="U1869" s="225"/>
      <c r="V1869" s="223"/>
      <c r="W1869" s="225"/>
      <c r="AE1869" s="200"/>
      <c r="AM1869" s="203"/>
      <c r="AT1869" s="144"/>
    </row>
    <row r="1870" spans="9:46" s="142" customFormat="1" x14ac:dyDescent="0.15">
      <c r="I1870" s="223"/>
      <c r="P1870" s="224"/>
      <c r="Q1870" s="224"/>
      <c r="R1870" s="224"/>
      <c r="T1870" s="223"/>
      <c r="U1870" s="225"/>
      <c r="V1870" s="223"/>
      <c r="W1870" s="225"/>
      <c r="AE1870" s="200"/>
      <c r="AM1870" s="203"/>
      <c r="AT1870" s="144"/>
    </row>
    <row r="1871" spans="9:46" s="142" customFormat="1" x14ac:dyDescent="0.15">
      <c r="I1871" s="223"/>
      <c r="P1871" s="224"/>
      <c r="Q1871" s="224"/>
      <c r="R1871" s="224"/>
      <c r="T1871" s="223"/>
      <c r="U1871" s="225"/>
      <c r="V1871" s="223"/>
      <c r="W1871" s="225"/>
      <c r="AE1871" s="200"/>
      <c r="AM1871" s="203"/>
      <c r="AT1871" s="144"/>
    </row>
    <row r="1872" spans="9:46" s="142" customFormat="1" x14ac:dyDescent="0.15">
      <c r="I1872" s="223"/>
      <c r="P1872" s="224"/>
      <c r="Q1872" s="224"/>
      <c r="R1872" s="224"/>
      <c r="T1872" s="223"/>
      <c r="U1872" s="225"/>
      <c r="V1872" s="223"/>
      <c r="W1872" s="225"/>
      <c r="AE1872" s="200"/>
      <c r="AM1872" s="203"/>
      <c r="AT1872" s="144"/>
    </row>
    <row r="1873" spans="9:46" s="142" customFormat="1" x14ac:dyDescent="0.15">
      <c r="I1873" s="223"/>
      <c r="P1873" s="224"/>
      <c r="Q1873" s="224"/>
      <c r="R1873" s="224"/>
      <c r="T1873" s="223"/>
      <c r="U1873" s="225"/>
      <c r="V1873" s="223"/>
      <c r="W1873" s="225"/>
      <c r="AE1873" s="200"/>
      <c r="AM1873" s="203"/>
      <c r="AT1873" s="144"/>
    </row>
    <row r="1874" spans="9:46" s="142" customFormat="1" x14ac:dyDescent="0.15">
      <c r="I1874" s="223"/>
      <c r="P1874" s="224"/>
      <c r="Q1874" s="224"/>
      <c r="R1874" s="224"/>
      <c r="T1874" s="223"/>
      <c r="U1874" s="225"/>
      <c r="V1874" s="223"/>
      <c r="W1874" s="225"/>
      <c r="AE1874" s="200"/>
      <c r="AM1874" s="203"/>
      <c r="AT1874" s="144"/>
    </row>
    <row r="1875" spans="9:46" s="142" customFormat="1" x14ac:dyDescent="0.15">
      <c r="I1875" s="223"/>
      <c r="P1875" s="224"/>
      <c r="Q1875" s="224"/>
      <c r="R1875" s="224"/>
      <c r="T1875" s="223"/>
      <c r="U1875" s="225"/>
      <c r="V1875" s="223"/>
      <c r="W1875" s="225"/>
      <c r="AE1875" s="200"/>
      <c r="AM1875" s="203"/>
      <c r="AT1875" s="144"/>
    </row>
    <row r="1876" spans="9:46" s="142" customFormat="1" x14ac:dyDescent="0.15">
      <c r="I1876" s="223"/>
      <c r="P1876" s="224"/>
      <c r="Q1876" s="224"/>
      <c r="R1876" s="224"/>
      <c r="T1876" s="223"/>
      <c r="U1876" s="225"/>
      <c r="V1876" s="223"/>
      <c r="W1876" s="225"/>
      <c r="AE1876" s="200"/>
      <c r="AM1876" s="203"/>
      <c r="AT1876" s="144"/>
    </row>
    <row r="1877" spans="9:46" s="142" customFormat="1" x14ac:dyDescent="0.15">
      <c r="I1877" s="223"/>
      <c r="P1877" s="224"/>
      <c r="Q1877" s="224"/>
      <c r="R1877" s="224"/>
      <c r="T1877" s="223"/>
      <c r="U1877" s="225"/>
      <c r="V1877" s="223"/>
      <c r="W1877" s="225"/>
      <c r="AE1877" s="200"/>
      <c r="AM1877" s="203"/>
      <c r="AT1877" s="144"/>
    </row>
    <row r="1878" spans="9:46" s="142" customFormat="1" x14ac:dyDescent="0.15">
      <c r="I1878" s="223"/>
      <c r="P1878" s="224"/>
      <c r="Q1878" s="224"/>
      <c r="R1878" s="224"/>
      <c r="T1878" s="223"/>
      <c r="U1878" s="225"/>
      <c r="V1878" s="223"/>
      <c r="W1878" s="225"/>
      <c r="AE1878" s="200"/>
      <c r="AM1878" s="203"/>
      <c r="AT1878" s="144"/>
    </row>
    <row r="1879" spans="9:46" s="142" customFormat="1" x14ac:dyDescent="0.15">
      <c r="I1879" s="223"/>
      <c r="P1879" s="224"/>
      <c r="Q1879" s="224"/>
      <c r="R1879" s="224"/>
      <c r="T1879" s="223"/>
      <c r="U1879" s="225"/>
      <c r="V1879" s="223"/>
      <c r="W1879" s="225"/>
      <c r="AE1879" s="200"/>
      <c r="AM1879" s="203"/>
      <c r="AT1879" s="144"/>
    </row>
    <row r="1880" spans="9:46" s="142" customFormat="1" x14ac:dyDescent="0.15">
      <c r="I1880" s="223"/>
      <c r="P1880" s="224"/>
      <c r="Q1880" s="224"/>
      <c r="R1880" s="224"/>
      <c r="T1880" s="223"/>
      <c r="U1880" s="225"/>
      <c r="V1880" s="223"/>
      <c r="W1880" s="225"/>
      <c r="AE1880" s="200"/>
      <c r="AM1880" s="203"/>
      <c r="AT1880" s="144"/>
    </row>
    <row r="1881" spans="9:46" s="142" customFormat="1" x14ac:dyDescent="0.15">
      <c r="I1881" s="223"/>
      <c r="P1881" s="224"/>
      <c r="Q1881" s="224"/>
      <c r="R1881" s="224"/>
      <c r="T1881" s="223"/>
      <c r="U1881" s="225"/>
      <c r="V1881" s="223"/>
      <c r="W1881" s="225"/>
      <c r="AE1881" s="200"/>
      <c r="AM1881" s="203"/>
      <c r="AT1881" s="144"/>
    </row>
    <row r="1882" spans="9:46" s="142" customFormat="1" x14ac:dyDescent="0.15">
      <c r="I1882" s="223"/>
      <c r="P1882" s="224"/>
      <c r="Q1882" s="224"/>
      <c r="R1882" s="224"/>
      <c r="T1882" s="223"/>
      <c r="U1882" s="225"/>
      <c r="V1882" s="223"/>
      <c r="W1882" s="225"/>
      <c r="AE1882" s="200"/>
      <c r="AM1882" s="203"/>
      <c r="AT1882" s="144"/>
    </row>
    <row r="1883" spans="9:46" s="142" customFormat="1" x14ac:dyDescent="0.15">
      <c r="I1883" s="223"/>
      <c r="P1883" s="224"/>
      <c r="Q1883" s="224"/>
      <c r="R1883" s="224"/>
      <c r="T1883" s="223"/>
      <c r="U1883" s="225"/>
      <c r="V1883" s="223"/>
      <c r="W1883" s="225"/>
      <c r="AE1883" s="200"/>
      <c r="AM1883" s="203"/>
      <c r="AT1883" s="144"/>
    </row>
    <row r="1884" spans="9:46" s="142" customFormat="1" x14ac:dyDescent="0.15">
      <c r="I1884" s="223"/>
      <c r="P1884" s="224"/>
      <c r="Q1884" s="224"/>
      <c r="R1884" s="224"/>
      <c r="T1884" s="223"/>
      <c r="U1884" s="225"/>
      <c r="V1884" s="223"/>
      <c r="W1884" s="225"/>
      <c r="AE1884" s="200"/>
      <c r="AM1884" s="203"/>
      <c r="AT1884" s="144"/>
    </row>
    <row r="1885" spans="9:46" s="142" customFormat="1" x14ac:dyDescent="0.15">
      <c r="I1885" s="223"/>
      <c r="P1885" s="224"/>
      <c r="Q1885" s="224"/>
      <c r="R1885" s="224"/>
      <c r="T1885" s="223"/>
      <c r="U1885" s="225"/>
      <c r="V1885" s="223"/>
      <c r="W1885" s="225"/>
      <c r="AE1885" s="200"/>
      <c r="AM1885" s="203"/>
      <c r="AT1885" s="144"/>
    </row>
    <row r="1886" spans="9:46" s="142" customFormat="1" x14ac:dyDescent="0.15">
      <c r="I1886" s="223"/>
      <c r="P1886" s="224"/>
      <c r="Q1886" s="224"/>
      <c r="R1886" s="224"/>
      <c r="T1886" s="223"/>
      <c r="U1886" s="225"/>
      <c r="V1886" s="223"/>
      <c r="W1886" s="225"/>
      <c r="AE1886" s="200"/>
      <c r="AM1886" s="203"/>
      <c r="AT1886" s="144"/>
    </row>
    <row r="1887" spans="9:46" s="142" customFormat="1" x14ac:dyDescent="0.15">
      <c r="I1887" s="223"/>
      <c r="P1887" s="224"/>
      <c r="Q1887" s="224"/>
      <c r="R1887" s="224"/>
      <c r="T1887" s="223"/>
      <c r="U1887" s="225"/>
      <c r="V1887" s="223"/>
      <c r="W1887" s="225"/>
      <c r="AE1887" s="200"/>
      <c r="AM1887" s="203"/>
      <c r="AT1887" s="144"/>
    </row>
    <row r="1888" spans="9:46" s="142" customFormat="1" x14ac:dyDescent="0.15">
      <c r="I1888" s="223"/>
      <c r="P1888" s="224"/>
      <c r="Q1888" s="224"/>
      <c r="R1888" s="224"/>
      <c r="T1888" s="223"/>
      <c r="U1888" s="225"/>
      <c r="V1888" s="223"/>
      <c r="W1888" s="225"/>
      <c r="AE1888" s="200"/>
      <c r="AM1888" s="203"/>
      <c r="AT1888" s="144"/>
    </row>
    <row r="1889" spans="9:46" s="142" customFormat="1" x14ac:dyDescent="0.15">
      <c r="I1889" s="223"/>
      <c r="P1889" s="224"/>
      <c r="Q1889" s="224"/>
      <c r="R1889" s="224"/>
      <c r="T1889" s="223"/>
      <c r="U1889" s="225"/>
      <c r="V1889" s="223"/>
      <c r="W1889" s="225"/>
      <c r="AE1889" s="200"/>
      <c r="AM1889" s="203"/>
      <c r="AT1889" s="144"/>
    </row>
    <row r="1890" spans="9:46" s="142" customFormat="1" x14ac:dyDescent="0.15">
      <c r="I1890" s="223"/>
      <c r="P1890" s="224"/>
      <c r="Q1890" s="224"/>
      <c r="R1890" s="224"/>
      <c r="T1890" s="223"/>
      <c r="U1890" s="225"/>
      <c r="V1890" s="223"/>
      <c r="W1890" s="225"/>
      <c r="AE1890" s="200"/>
      <c r="AM1890" s="203"/>
      <c r="AT1890" s="144"/>
    </row>
    <row r="1891" spans="9:46" s="142" customFormat="1" x14ac:dyDescent="0.15">
      <c r="I1891" s="223"/>
      <c r="P1891" s="224"/>
      <c r="Q1891" s="224"/>
      <c r="R1891" s="224"/>
      <c r="T1891" s="223"/>
      <c r="U1891" s="225"/>
      <c r="V1891" s="223"/>
      <c r="W1891" s="225"/>
      <c r="AE1891" s="200"/>
      <c r="AM1891" s="203"/>
      <c r="AT1891" s="144"/>
    </row>
    <row r="1892" spans="9:46" s="142" customFormat="1" x14ac:dyDescent="0.15">
      <c r="I1892" s="223"/>
      <c r="P1892" s="224"/>
      <c r="Q1892" s="224"/>
      <c r="R1892" s="224"/>
      <c r="T1892" s="223"/>
      <c r="U1892" s="225"/>
      <c r="V1892" s="223"/>
      <c r="W1892" s="225"/>
      <c r="AE1892" s="200"/>
      <c r="AM1892" s="203"/>
      <c r="AT1892" s="144"/>
    </row>
    <row r="1893" spans="9:46" s="142" customFormat="1" x14ac:dyDescent="0.15">
      <c r="I1893" s="223"/>
      <c r="P1893" s="224"/>
      <c r="Q1893" s="224"/>
      <c r="R1893" s="224"/>
      <c r="T1893" s="223"/>
      <c r="U1893" s="225"/>
      <c r="V1893" s="223"/>
      <c r="W1893" s="225"/>
      <c r="AE1893" s="200"/>
      <c r="AM1893" s="203"/>
      <c r="AT1893" s="144"/>
    </row>
    <row r="1894" spans="9:46" s="142" customFormat="1" x14ac:dyDescent="0.15">
      <c r="I1894" s="223"/>
      <c r="P1894" s="224"/>
      <c r="Q1894" s="224"/>
      <c r="R1894" s="224"/>
      <c r="T1894" s="223"/>
      <c r="U1894" s="225"/>
      <c r="V1894" s="223"/>
      <c r="W1894" s="225"/>
      <c r="AE1894" s="200"/>
      <c r="AM1894" s="203"/>
      <c r="AT1894" s="144"/>
    </row>
    <row r="1895" spans="9:46" s="142" customFormat="1" x14ac:dyDescent="0.15">
      <c r="I1895" s="223"/>
      <c r="P1895" s="224"/>
      <c r="Q1895" s="224"/>
      <c r="R1895" s="224"/>
      <c r="T1895" s="223"/>
      <c r="U1895" s="225"/>
      <c r="V1895" s="223"/>
      <c r="W1895" s="225"/>
      <c r="AE1895" s="200"/>
      <c r="AM1895" s="203"/>
      <c r="AT1895" s="144"/>
    </row>
    <row r="1896" spans="9:46" s="142" customFormat="1" x14ac:dyDescent="0.15">
      <c r="I1896" s="223"/>
      <c r="P1896" s="224"/>
      <c r="Q1896" s="224"/>
      <c r="R1896" s="224"/>
      <c r="T1896" s="223"/>
      <c r="U1896" s="225"/>
      <c r="V1896" s="223"/>
      <c r="W1896" s="225"/>
      <c r="AE1896" s="200"/>
      <c r="AM1896" s="203"/>
      <c r="AT1896" s="144"/>
    </row>
    <row r="1897" spans="9:46" s="142" customFormat="1" x14ac:dyDescent="0.15">
      <c r="I1897" s="223"/>
      <c r="P1897" s="224"/>
      <c r="Q1897" s="224"/>
      <c r="R1897" s="224"/>
      <c r="T1897" s="223"/>
      <c r="U1897" s="225"/>
      <c r="V1897" s="223"/>
      <c r="W1897" s="225"/>
      <c r="AE1897" s="200"/>
      <c r="AM1897" s="203"/>
      <c r="AT1897" s="144"/>
    </row>
    <row r="1898" spans="9:46" s="142" customFormat="1" x14ac:dyDescent="0.15">
      <c r="I1898" s="223"/>
      <c r="P1898" s="224"/>
      <c r="Q1898" s="224"/>
      <c r="R1898" s="224"/>
      <c r="T1898" s="223"/>
      <c r="U1898" s="225"/>
      <c r="V1898" s="223"/>
      <c r="W1898" s="225"/>
      <c r="AE1898" s="200"/>
      <c r="AM1898" s="203"/>
      <c r="AT1898" s="144"/>
    </row>
    <row r="1899" spans="9:46" s="142" customFormat="1" x14ac:dyDescent="0.15">
      <c r="I1899" s="223"/>
      <c r="P1899" s="224"/>
      <c r="Q1899" s="224"/>
      <c r="R1899" s="224"/>
      <c r="T1899" s="223"/>
      <c r="U1899" s="225"/>
      <c r="V1899" s="223"/>
      <c r="W1899" s="225"/>
      <c r="AE1899" s="200"/>
      <c r="AM1899" s="203"/>
      <c r="AT1899" s="144"/>
    </row>
    <row r="1900" spans="9:46" s="142" customFormat="1" x14ac:dyDescent="0.15">
      <c r="I1900" s="223"/>
      <c r="P1900" s="224"/>
      <c r="Q1900" s="224"/>
      <c r="R1900" s="224"/>
      <c r="T1900" s="223"/>
      <c r="U1900" s="225"/>
      <c r="V1900" s="223"/>
      <c r="W1900" s="225"/>
      <c r="AE1900" s="200"/>
      <c r="AM1900" s="203"/>
      <c r="AT1900" s="144"/>
    </row>
    <row r="1901" spans="9:46" s="142" customFormat="1" x14ac:dyDescent="0.15">
      <c r="I1901" s="223"/>
      <c r="P1901" s="224"/>
      <c r="Q1901" s="224"/>
      <c r="R1901" s="224"/>
      <c r="T1901" s="223"/>
      <c r="U1901" s="225"/>
      <c r="V1901" s="223"/>
      <c r="W1901" s="225"/>
      <c r="AE1901" s="200"/>
      <c r="AM1901" s="203"/>
      <c r="AT1901" s="144"/>
    </row>
    <row r="1902" spans="9:46" s="142" customFormat="1" x14ac:dyDescent="0.15">
      <c r="I1902" s="223"/>
      <c r="P1902" s="224"/>
      <c r="Q1902" s="224"/>
      <c r="R1902" s="224"/>
      <c r="T1902" s="223"/>
      <c r="U1902" s="225"/>
      <c r="V1902" s="223"/>
      <c r="W1902" s="225"/>
      <c r="AE1902" s="200"/>
      <c r="AM1902" s="203"/>
      <c r="AT1902" s="144"/>
    </row>
    <row r="1903" spans="9:46" s="142" customFormat="1" x14ac:dyDescent="0.15">
      <c r="I1903" s="223"/>
      <c r="P1903" s="224"/>
      <c r="Q1903" s="224"/>
      <c r="R1903" s="224"/>
      <c r="T1903" s="223"/>
      <c r="U1903" s="225"/>
      <c r="V1903" s="223"/>
      <c r="W1903" s="225"/>
      <c r="AE1903" s="200"/>
      <c r="AM1903" s="203"/>
      <c r="AT1903" s="144"/>
    </row>
    <row r="1904" spans="9:46" s="142" customFormat="1" x14ac:dyDescent="0.15">
      <c r="I1904" s="223"/>
      <c r="P1904" s="224"/>
      <c r="Q1904" s="224"/>
      <c r="R1904" s="224"/>
      <c r="T1904" s="223"/>
      <c r="U1904" s="225"/>
      <c r="V1904" s="223"/>
      <c r="W1904" s="225"/>
      <c r="AE1904" s="200"/>
      <c r="AM1904" s="203"/>
      <c r="AT1904" s="144"/>
    </row>
    <row r="1905" spans="9:46" s="142" customFormat="1" x14ac:dyDescent="0.15">
      <c r="I1905" s="223"/>
      <c r="P1905" s="224"/>
      <c r="Q1905" s="224"/>
      <c r="R1905" s="224"/>
      <c r="T1905" s="223"/>
      <c r="U1905" s="225"/>
      <c r="V1905" s="223"/>
      <c r="W1905" s="225"/>
      <c r="AE1905" s="200"/>
      <c r="AM1905" s="203"/>
      <c r="AT1905" s="144"/>
    </row>
    <row r="1906" spans="9:46" s="142" customFormat="1" x14ac:dyDescent="0.15">
      <c r="I1906" s="223"/>
      <c r="P1906" s="224"/>
      <c r="Q1906" s="224"/>
      <c r="R1906" s="224"/>
      <c r="T1906" s="223"/>
      <c r="U1906" s="225"/>
      <c r="V1906" s="223"/>
      <c r="W1906" s="225"/>
      <c r="AE1906" s="200"/>
      <c r="AM1906" s="203"/>
      <c r="AT1906" s="144"/>
    </row>
    <row r="1907" spans="9:46" s="142" customFormat="1" x14ac:dyDescent="0.15">
      <c r="I1907" s="223"/>
      <c r="P1907" s="224"/>
      <c r="Q1907" s="224"/>
      <c r="R1907" s="224"/>
      <c r="T1907" s="223"/>
      <c r="U1907" s="225"/>
      <c r="V1907" s="223"/>
      <c r="W1907" s="225"/>
      <c r="AE1907" s="200"/>
      <c r="AM1907" s="203"/>
      <c r="AT1907" s="144"/>
    </row>
    <row r="1908" spans="9:46" s="142" customFormat="1" x14ac:dyDescent="0.15">
      <c r="I1908" s="223"/>
      <c r="P1908" s="224"/>
      <c r="Q1908" s="224"/>
      <c r="R1908" s="224"/>
      <c r="T1908" s="223"/>
      <c r="U1908" s="225"/>
      <c r="V1908" s="223"/>
      <c r="W1908" s="225"/>
      <c r="AE1908" s="200"/>
      <c r="AM1908" s="203"/>
      <c r="AT1908" s="144"/>
    </row>
    <row r="1909" spans="9:46" s="142" customFormat="1" x14ac:dyDescent="0.15">
      <c r="I1909" s="223"/>
      <c r="P1909" s="224"/>
      <c r="Q1909" s="224"/>
      <c r="R1909" s="224"/>
      <c r="T1909" s="223"/>
      <c r="U1909" s="225"/>
      <c r="V1909" s="223"/>
      <c r="W1909" s="225"/>
      <c r="AE1909" s="200"/>
      <c r="AM1909" s="203"/>
      <c r="AT1909" s="144"/>
    </row>
    <row r="1910" spans="9:46" s="142" customFormat="1" x14ac:dyDescent="0.15">
      <c r="I1910" s="223"/>
      <c r="P1910" s="224"/>
      <c r="Q1910" s="224"/>
      <c r="R1910" s="224"/>
      <c r="T1910" s="223"/>
      <c r="U1910" s="225"/>
      <c r="V1910" s="223"/>
      <c r="W1910" s="225"/>
      <c r="AE1910" s="200"/>
      <c r="AM1910" s="203"/>
      <c r="AT1910" s="144"/>
    </row>
    <row r="1911" spans="9:46" s="142" customFormat="1" x14ac:dyDescent="0.15">
      <c r="I1911" s="223"/>
      <c r="P1911" s="224"/>
      <c r="Q1911" s="224"/>
      <c r="R1911" s="224"/>
      <c r="T1911" s="223"/>
      <c r="U1911" s="225"/>
      <c r="V1911" s="223"/>
      <c r="W1911" s="225"/>
      <c r="AE1911" s="200"/>
      <c r="AM1911" s="203"/>
      <c r="AT1911" s="144"/>
    </row>
    <row r="1912" spans="9:46" s="142" customFormat="1" x14ac:dyDescent="0.15">
      <c r="I1912" s="223"/>
      <c r="P1912" s="224"/>
      <c r="Q1912" s="224"/>
      <c r="R1912" s="224"/>
      <c r="T1912" s="223"/>
      <c r="U1912" s="225"/>
      <c r="V1912" s="223"/>
      <c r="W1912" s="225"/>
      <c r="AE1912" s="200"/>
      <c r="AM1912" s="203"/>
      <c r="AT1912" s="144"/>
    </row>
    <row r="1913" spans="9:46" s="142" customFormat="1" x14ac:dyDescent="0.15">
      <c r="I1913" s="223"/>
      <c r="P1913" s="224"/>
      <c r="Q1913" s="224"/>
      <c r="R1913" s="224"/>
      <c r="T1913" s="223"/>
      <c r="U1913" s="225"/>
      <c r="V1913" s="223"/>
      <c r="W1913" s="225"/>
      <c r="AE1913" s="200"/>
      <c r="AM1913" s="203"/>
      <c r="AT1913" s="144"/>
    </row>
    <row r="1914" spans="9:46" s="142" customFormat="1" x14ac:dyDescent="0.15">
      <c r="I1914" s="223"/>
      <c r="P1914" s="224"/>
      <c r="Q1914" s="224"/>
      <c r="R1914" s="224"/>
      <c r="T1914" s="223"/>
      <c r="U1914" s="225"/>
      <c r="V1914" s="223"/>
      <c r="W1914" s="225"/>
      <c r="AE1914" s="200"/>
      <c r="AM1914" s="203"/>
      <c r="AT1914" s="144"/>
    </row>
    <row r="1915" spans="9:46" s="142" customFormat="1" x14ac:dyDescent="0.15">
      <c r="I1915" s="223"/>
      <c r="P1915" s="224"/>
      <c r="Q1915" s="224"/>
      <c r="R1915" s="224"/>
      <c r="T1915" s="223"/>
      <c r="U1915" s="225"/>
      <c r="V1915" s="223"/>
      <c r="W1915" s="225"/>
      <c r="AE1915" s="200"/>
      <c r="AM1915" s="203"/>
      <c r="AT1915" s="144"/>
    </row>
    <row r="1916" spans="9:46" s="142" customFormat="1" x14ac:dyDescent="0.15">
      <c r="I1916" s="223"/>
      <c r="P1916" s="224"/>
      <c r="Q1916" s="224"/>
      <c r="R1916" s="224"/>
      <c r="T1916" s="223"/>
      <c r="U1916" s="225"/>
      <c r="V1916" s="223"/>
      <c r="W1916" s="225"/>
      <c r="AE1916" s="200"/>
      <c r="AM1916" s="203"/>
      <c r="AT1916" s="144"/>
    </row>
    <row r="1917" spans="9:46" s="142" customFormat="1" x14ac:dyDescent="0.15">
      <c r="I1917" s="223"/>
      <c r="P1917" s="224"/>
      <c r="Q1917" s="224"/>
      <c r="R1917" s="224"/>
      <c r="T1917" s="223"/>
      <c r="U1917" s="225"/>
      <c r="V1917" s="223"/>
      <c r="W1917" s="225"/>
      <c r="AE1917" s="200"/>
      <c r="AM1917" s="203"/>
      <c r="AT1917" s="144"/>
    </row>
    <row r="1918" spans="9:46" s="142" customFormat="1" x14ac:dyDescent="0.15">
      <c r="I1918" s="223"/>
      <c r="P1918" s="224"/>
      <c r="Q1918" s="224"/>
      <c r="R1918" s="224"/>
      <c r="T1918" s="223"/>
      <c r="U1918" s="225"/>
      <c r="V1918" s="223"/>
      <c r="W1918" s="225"/>
      <c r="AE1918" s="200"/>
      <c r="AM1918" s="203"/>
      <c r="AT1918" s="144"/>
    </row>
    <row r="1919" spans="9:46" s="142" customFormat="1" x14ac:dyDescent="0.15">
      <c r="I1919" s="223"/>
      <c r="P1919" s="224"/>
      <c r="Q1919" s="224"/>
      <c r="R1919" s="224"/>
      <c r="T1919" s="223"/>
      <c r="U1919" s="225"/>
      <c r="V1919" s="223"/>
      <c r="W1919" s="225"/>
      <c r="AE1919" s="200"/>
      <c r="AM1919" s="203"/>
      <c r="AT1919" s="144"/>
    </row>
    <row r="1920" spans="9:46" s="142" customFormat="1" x14ac:dyDescent="0.15">
      <c r="I1920" s="223"/>
      <c r="P1920" s="224"/>
      <c r="Q1920" s="224"/>
      <c r="R1920" s="224"/>
      <c r="T1920" s="223"/>
      <c r="U1920" s="225"/>
      <c r="V1920" s="223"/>
      <c r="W1920" s="225"/>
      <c r="AE1920" s="200"/>
      <c r="AM1920" s="203"/>
      <c r="AT1920" s="144"/>
    </row>
    <row r="1921" spans="9:46" s="142" customFormat="1" x14ac:dyDescent="0.15">
      <c r="I1921" s="223"/>
      <c r="P1921" s="224"/>
      <c r="Q1921" s="224"/>
      <c r="R1921" s="224"/>
      <c r="T1921" s="223"/>
      <c r="U1921" s="225"/>
      <c r="V1921" s="223"/>
      <c r="W1921" s="225"/>
      <c r="AE1921" s="200"/>
      <c r="AM1921" s="203"/>
      <c r="AT1921" s="144"/>
    </row>
    <row r="1922" spans="9:46" s="142" customFormat="1" x14ac:dyDescent="0.15">
      <c r="I1922" s="223"/>
      <c r="P1922" s="224"/>
      <c r="Q1922" s="224"/>
      <c r="R1922" s="224"/>
      <c r="T1922" s="223"/>
      <c r="U1922" s="225"/>
      <c r="V1922" s="223"/>
      <c r="W1922" s="225"/>
      <c r="AE1922" s="200"/>
      <c r="AM1922" s="203"/>
      <c r="AT1922" s="144"/>
    </row>
    <row r="1923" spans="9:46" s="142" customFormat="1" x14ac:dyDescent="0.15">
      <c r="I1923" s="223"/>
      <c r="P1923" s="224"/>
      <c r="Q1923" s="224"/>
      <c r="R1923" s="224"/>
      <c r="T1923" s="223"/>
      <c r="U1923" s="225"/>
      <c r="V1923" s="223"/>
      <c r="W1923" s="225"/>
      <c r="AE1923" s="200"/>
      <c r="AM1923" s="203"/>
      <c r="AT1923" s="144"/>
    </row>
    <row r="1924" spans="9:46" s="142" customFormat="1" x14ac:dyDescent="0.15">
      <c r="I1924" s="223"/>
      <c r="P1924" s="224"/>
      <c r="Q1924" s="224"/>
      <c r="R1924" s="224"/>
      <c r="T1924" s="223"/>
      <c r="U1924" s="225"/>
      <c r="V1924" s="223"/>
      <c r="W1924" s="225"/>
      <c r="AE1924" s="200"/>
      <c r="AM1924" s="203"/>
      <c r="AT1924" s="144"/>
    </row>
    <row r="1925" spans="9:46" s="142" customFormat="1" x14ac:dyDescent="0.15">
      <c r="I1925" s="223"/>
      <c r="P1925" s="224"/>
      <c r="Q1925" s="224"/>
      <c r="R1925" s="224"/>
      <c r="T1925" s="223"/>
      <c r="U1925" s="225"/>
      <c r="V1925" s="223"/>
      <c r="W1925" s="225"/>
      <c r="AE1925" s="200"/>
      <c r="AM1925" s="203"/>
      <c r="AT1925" s="144"/>
    </row>
    <row r="1926" spans="9:46" s="142" customFormat="1" x14ac:dyDescent="0.15">
      <c r="I1926" s="223"/>
      <c r="P1926" s="224"/>
      <c r="Q1926" s="224"/>
      <c r="R1926" s="224"/>
      <c r="T1926" s="223"/>
      <c r="U1926" s="225"/>
      <c r="V1926" s="223"/>
      <c r="W1926" s="225"/>
      <c r="AE1926" s="200"/>
      <c r="AM1926" s="203"/>
      <c r="AT1926" s="144"/>
    </row>
    <row r="1927" spans="9:46" s="142" customFormat="1" x14ac:dyDescent="0.15">
      <c r="I1927" s="223"/>
      <c r="P1927" s="224"/>
      <c r="Q1927" s="224"/>
      <c r="R1927" s="224"/>
      <c r="T1927" s="223"/>
      <c r="U1927" s="225"/>
      <c r="V1927" s="223"/>
      <c r="W1927" s="225"/>
      <c r="AE1927" s="200"/>
      <c r="AM1927" s="203"/>
      <c r="AT1927" s="144"/>
    </row>
    <row r="1928" spans="9:46" s="142" customFormat="1" x14ac:dyDescent="0.15">
      <c r="I1928" s="223"/>
      <c r="P1928" s="224"/>
      <c r="Q1928" s="224"/>
      <c r="R1928" s="224"/>
      <c r="T1928" s="223"/>
      <c r="U1928" s="225"/>
      <c r="V1928" s="223"/>
      <c r="W1928" s="225"/>
      <c r="AE1928" s="200"/>
      <c r="AM1928" s="203"/>
      <c r="AT1928" s="144"/>
    </row>
    <row r="1929" spans="9:46" s="142" customFormat="1" x14ac:dyDescent="0.15">
      <c r="I1929" s="223"/>
      <c r="P1929" s="224"/>
      <c r="Q1929" s="224"/>
      <c r="R1929" s="224"/>
      <c r="T1929" s="223"/>
      <c r="U1929" s="225"/>
      <c r="V1929" s="223"/>
      <c r="W1929" s="225"/>
      <c r="AE1929" s="200"/>
      <c r="AM1929" s="203"/>
      <c r="AT1929" s="144"/>
    </row>
    <row r="1930" spans="9:46" s="142" customFormat="1" x14ac:dyDescent="0.15">
      <c r="I1930" s="223"/>
      <c r="P1930" s="224"/>
      <c r="Q1930" s="224"/>
      <c r="R1930" s="224"/>
      <c r="T1930" s="223"/>
      <c r="U1930" s="225"/>
      <c r="V1930" s="223"/>
      <c r="W1930" s="225"/>
      <c r="AE1930" s="200"/>
      <c r="AM1930" s="203"/>
      <c r="AT1930" s="144"/>
    </row>
    <row r="1931" spans="9:46" s="142" customFormat="1" x14ac:dyDescent="0.15">
      <c r="I1931" s="223"/>
      <c r="P1931" s="224"/>
      <c r="Q1931" s="224"/>
      <c r="R1931" s="224"/>
      <c r="T1931" s="223"/>
      <c r="U1931" s="225"/>
      <c r="V1931" s="223"/>
      <c r="W1931" s="225"/>
      <c r="AE1931" s="200"/>
      <c r="AM1931" s="203"/>
      <c r="AT1931" s="144"/>
    </row>
    <row r="1932" spans="9:46" s="142" customFormat="1" x14ac:dyDescent="0.15">
      <c r="I1932" s="223"/>
      <c r="P1932" s="224"/>
      <c r="Q1932" s="224"/>
      <c r="R1932" s="224"/>
      <c r="T1932" s="223"/>
      <c r="U1932" s="225"/>
      <c r="V1932" s="223"/>
      <c r="W1932" s="225"/>
      <c r="AE1932" s="200"/>
      <c r="AM1932" s="203"/>
      <c r="AT1932" s="144"/>
    </row>
    <row r="1933" spans="9:46" s="142" customFormat="1" x14ac:dyDescent="0.15">
      <c r="I1933" s="223"/>
      <c r="P1933" s="224"/>
      <c r="Q1933" s="224"/>
      <c r="R1933" s="224"/>
      <c r="T1933" s="223"/>
      <c r="U1933" s="225"/>
      <c r="V1933" s="223"/>
      <c r="W1933" s="225"/>
      <c r="AE1933" s="200"/>
      <c r="AM1933" s="203"/>
      <c r="AT1933" s="144"/>
    </row>
    <row r="1934" spans="9:46" s="142" customFormat="1" x14ac:dyDescent="0.15">
      <c r="I1934" s="223"/>
      <c r="P1934" s="224"/>
      <c r="Q1934" s="224"/>
      <c r="R1934" s="224"/>
      <c r="T1934" s="223"/>
      <c r="U1934" s="225"/>
      <c r="V1934" s="223"/>
      <c r="W1934" s="225"/>
      <c r="AE1934" s="200"/>
      <c r="AM1934" s="203"/>
      <c r="AT1934" s="144"/>
    </row>
    <row r="1935" spans="9:46" s="142" customFormat="1" x14ac:dyDescent="0.15">
      <c r="I1935" s="223"/>
      <c r="P1935" s="224"/>
      <c r="Q1935" s="224"/>
      <c r="R1935" s="224"/>
      <c r="T1935" s="223"/>
      <c r="U1935" s="225"/>
      <c r="V1935" s="223"/>
      <c r="W1935" s="225"/>
      <c r="AE1935" s="200"/>
      <c r="AM1935" s="203"/>
      <c r="AT1935" s="144"/>
    </row>
    <row r="1936" spans="9:46" s="142" customFormat="1" x14ac:dyDescent="0.15">
      <c r="I1936" s="223"/>
      <c r="P1936" s="224"/>
      <c r="Q1936" s="224"/>
      <c r="R1936" s="224"/>
      <c r="T1936" s="223"/>
      <c r="U1936" s="225"/>
      <c r="V1936" s="223"/>
      <c r="W1936" s="225"/>
      <c r="AE1936" s="200"/>
      <c r="AM1936" s="203"/>
      <c r="AT1936" s="144"/>
    </row>
    <row r="1937" spans="9:46" s="142" customFormat="1" x14ac:dyDescent="0.15">
      <c r="I1937" s="223"/>
      <c r="P1937" s="224"/>
      <c r="Q1937" s="224"/>
      <c r="R1937" s="224"/>
      <c r="T1937" s="223"/>
      <c r="U1937" s="225"/>
      <c r="V1937" s="223"/>
      <c r="W1937" s="225"/>
      <c r="AE1937" s="200"/>
      <c r="AM1937" s="203"/>
      <c r="AT1937" s="144"/>
    </row>
    <row r="1938" spans="9:46" s="142" customFormat="1" x14ac:dyDescent="0.15">
      <c r="I1938" s="223"/>
      <c r="P1938" s="224"/>
      <c r="Q1938" s="224"/>
      <c r="R1938" s="224"/>
      <c r="T1938" s="223"/>
      <c r="U1938" s="225"/>
      <c r="V1938" s="223"/>
      <c r="W1938" s="225"/>
      <c r="AE1938" s="200"/>
      <c r="AM1938" s="203"/>
      <c r="AT1938" s="144"/>
    </row>
    <row r="1939" spans="9:46" s="142" customFormat="1" x14ac:dyDescent="0.15">
      <c r="I1939" s="223"/>
      <c r="P1939" s="224"/>
      <c r="Q1939" s="224"/>
      <c r="R1939" s="224"/>
      <c r="T1939" s="223"/>
      <c r="U1939" s="225"/>
      <c r="V1939" s="223"/>
      <c r="W1939" s="225"/>
      <c r="AE1939" s="200"/>
      <c r="AM1939" s="203"/>
      <c r="AT1939" s="144"/>
    </row>
    <row r="1940" spans="9:46" s="142" customFormat="1" x14ac:dyDescent="0.15">
      <c r="I1940" s="223"/>
      <c r="P1940" s="224"/>
      <c r="Q1940" s="224"/>
      <c r="R1940" s="224"/>
      <c r="T1940" s="223"/>
      <c r="U1940" s="225"/>
      <c r="V1940" s="223"/>
      <c r="W1940" s="225"/>
      <c r="AE1940" s="200"/>
      <c r="AM1940" s="203"/>
      <c r="AT1940" s="144"/>
    </row>
    <row r="1941" spans="9:46" s="142" customFormat="1" x14ac:dyDescent="0.15">
      <c r="I1941" s="223"/>
      <c r="P1941" s="224"/>
      <c r="Q1941" s="224"/>
      <c r="R1941" s="224"/>
      <c r="T1941" s="223"/>
      <c r="U1941" s="225"/>
      <c r="V1941" s="223"/>
      <c r="W1941" s="225"/>
      <c r="AE1941" s="200"/>
      <c r="AM1941" s="203"/>
      <c r="AT1941" s="144"/>
    </row>
    <row r="1942" spans="9:46" s="142" customFormat="1" x14ac:dyDescent="0.15">
      <c r="I1942" s="223"/>
      <c r="P1942" s="224"/>
      <c r="Q1942" s="224"/>
      <c r="R1942" s="224"/>
      <c r="T1942" s="223"/>
      <c r="U1942" s="225"/>
      <c r="V1942" s="223"/>
      <c r="W1942" s="225"/>
      <c r="AE1942" s="200"/>
      <c r="AM1942" s="203"/>
      <c r="AT1942" s="144"/>
    </row>
    <row r="1943" spans="9:46" s="142" customFormat="1" x14ac:dyDescent="0.15">
      <c r="I1943" s="223"/>
      <c r="P1943" s="224"/>
      <c r="Q1943" s="224"/>
      <c r="R1943" s="224"/>
      <c r="T1943" s="223"/>
      <c r="U1943" s="225"/>
      <c r="V1943" s="223"/>
      <c r="W1943" s="225"/>
      <c r="AE1943" s="200"/>
      <c r="AM1943" s="203"/>
      <c r="AT1943" s="144"/>
    </row>
    <row r="1944" spans="9:46" s="142" customFormat="1" x14ac:dyDescent="0.15">
      <c r="I1944" s="223"/>
      <c r="P1944" s="224"/>
      <c r="Q1944" s="224"/>
      <c r="R1944" s="224"/>
      <c r="T1944" s="223"/>
      <c r="U1944" s="225"/>
      <c r="V1944" s="223"/>
      <c r="W1944" s="225"/>
      <c r="AE1944" s="200"/>
      <c r="AM1944" s="203"/>
      <c r="AT1944" s="144"/>
    </row>
    <row r="1945" spans="9:46" s="142" customFormat="1" x14ac:dyDescent="0.15">
      <c r="I1945" s="223"/>
      <c r="P1945" s="224"/>
      <c r="Q1945" s="224"/>
      <c r="R1945" s="224"/>
      <c r="T1945" s="223"/>
      <c r="U1945" s="225"/>
      <c r="V1945" s="223"/>
      <c r="W1945" s="225"/>
      <c r="AE1945" s="200"/>
      <c r="AM1945" s="203"/>
      <c r="AT1945" s="144"/>
    </row>
    <row r="1946" spans="9:46" s="142" customFormat="1" x14ac:dyDescent="0.15">
      <c r="I1946" s="223"/>
      <c r="P1946" s="224"/>
      <c r="Q1946" s="224"/>
      <c r="R1946" s="224"/>
      <c r="T1946" s="223"/>
      <c r="U1946" s="225"/>
      <c r="V1946" s="223"/>
      <c r="W1946" s="225"/>
      <c r="AE1946" s="200"/>
      <c r="AM1946" s="203"/>
      <c r="AT1946" s="144"/>
    </row>
    <row r="1947" spans="9:46" s="142" customFormat="1" x14ac:dyDescent="0.15">
      <c r="I1947" s="223"/>
      <c r="P1947" s="224"/>
      <c r="Q1947" s="224"/>
      <c r="R1947" s="224"/>
      <c r="T1947" s="223"/>
      <c r="U1947" s="225"/>
      <c r="V1947" s="223"/>
      <c r="W1947" s="225"/>
      <c r="AE1947" s="200"/>
      <c r="AM1947" s="203"/>
      <c r="AT1947" s="144"/>
    </row>
    <row r="1948" spans="9:46" s="142" customFormat="1" x14ac:dyDescent="0.15">
      <c r="I1948" s="223"/>
      <c r="P1948" s="224"/>
      <c r="Q1948" s="224"/>
      <c r="R1948" s="224"/>
      <c r="T1948" s="223"/>
      <c r="U1948" s="225"/>
      <c r="V1948" s="223"/>
      <c r="W1948" s="225"/>
      <c r="AE1948" s="200"/>
      <c r="AM1948" s="203"/>
      <c r="AT1948" s="144"/>
    </row>
    <row r="1949" spans="9:46" s="142" customFormat="1" x14ac:dyDescent="0.15">
      <c r="I1949" s="223"/>
      <c r="P1949" s="224"/>
      <c r="Q1949" s="224"/>
      <c r="R1949" s="224"/>
      <c r="T1949" s="223"/>
      <c r="U1949" s="225"/>
      <c r="V1949" s="223"/>
      <c r="W1949" s="225"/>
      <c r="AE1949" s="200"/>
      <c r="AM1949" s="203"/>
      <c r="AT1949" s="144"/>
    </row>
    <row r="1950" spans="9:46" s="142" customFormat="1" x14ac:dyDescent="0.15">
      <c r="I1950" s="223"/>
      <c r="P1950" s="224"/>
      <c r="Q1950" s="224"/>
      <c r="R1950" s="224"/>
      <c r="T1950" s="223"/>
      <c r="U1950" s="225"/>
      <c r="V1950" s="223"/>
      <c r="W1950" s="225"/>
      <c r="AE1950" s="200"/>
      <c r="AM1950" s="203"/>
      <c r="AT1950" s="144"/>
    </row>
    <row r="1951" spans="9:46" s="142" customFormat="1" x14ac:dyDescent="0.15">
      <c r="I1951" s="223"/>
      <c r="P1951" s="224"/>
      <c r="Q1951" s="224"/>
      <c r="R1951" s="224"/>
      <c r="T1951" s="223"/>
      <c r="U1951" s="225"/>
      <c r="V1951" s="223"/>
      <c r="W1951" s="225"/>
      <c r="AE1951" s="200"/>
      <c r="AM1951" s="203"/>
      <c r="AT1951" s="144"/>
    </row>
    <row r="1952" spans="9:46" s="142" customFormat="1" x14ac:dyDescent="0.15">
      <c r="I1952" s="223"/>
      <c r="P1952" s="224"/>
      <c r="Q1952" s="224"/>
      <c r="R1952" s="224"/>
      <c r="T1952" s="223"/>
      <c r="U1952" s="225"/>
      <c r="V1952" s="223"/>
      <c r="W1952" s="225"/>
      <c r="AE1952" s="200"/>
      <c r="AM1952" s="203"/>
      <c r="AT1952" s="144"/>
    </row>
    <row r="1953" spans="9:46" s="142" customFormat="1" x14ac:dyDescent="0.15">
      <c r="I1953" s="223"/>
      <c r="P1953" s="224"/>
      <c r="Q1953" s="224"/>
      <c r="R1953" s="224"/>
      <c r="T1953" s="223"/>
      <c r="U1953" s="225"/>
      <c r="V1953" s="223"/>
      <c r="W1953" s="225"/>
      <c r="AE1953" s="200"/>
      <c r="AM1953" s="203"/>
      <c r="AT1953" s="144"/>
    </row>
    <row r="1954" spans="9:46" s="142" customFormat="1" x14ac:dyDescent="0.15">
      <c r="I1954" s="223"/>
      <c r="P1954" s="224"/>
      <c r="Q1954" s="224"/>
      <c r="R1954" s="224"/>
      <c r="T1954" s="223"/>
      <c r="U1954" s="225"/>
      <c r="V1954" s="223"/>
      <c r="W1954" s="225"/>
      <c r="AE1954" s="200"/>
      <c r="AM1954" s="203"/>
      <c r="AT1954" s="144"/>
    </row>
    <row r="1955" spans="9:46" s="142" customFormat="1" x14ac:dyDescent="0.15">
      <c r="I1955" s="223"/>
      <c r="P1955" s="224"/>
      <c r="Q1955" s="224"/>
      <c r="R1955" s="224"/>
      <c r="T1955" s="223"/>
      <c r="U1955" s="225"/>
      <c r="V1955" s="223"/>
      <c r="W1955" s="225"/>
      <c r="AE1955" s="200"/>
      <c r="AM1955" s="203"/>
      <c r="AT1955" s="144"/>
    </row>
    <row r="1956" spans="9:46" s="142" customFormat="1" x14ac:dyDescent="0.15">
      <c r="I1956" s="223"/>
      <c r="P1956" s="224"/>
      <c r="Q1956" s="224"/>
      <c r="R1956" s="224"/>
      <c r="T1956" s="223"/>
      <c r="U1956" s="225"/>
      <c r="V1956" s="223"/>
      <c r="W1956" s="225"/>
      <c r="AE1956" s="200"/>
      <c r="AM1956" s="203"/>
      <c r="AT1956" s="144"/>
    </row>
    <row r="1957" spans="9:46" s="142" customFormat="1" x14ac:dyDescent="0.15">
      <c r="I1957" s="223"/>
      <c r="P1957" s="224"/>
      <c r="Q1957" s="224"/>
      <c r="R1957" s="224"/>
      <c r="T1957" s="223"/>
      <c r="U1957" s="225"/>
      <c r="V1957" s="223"/>
      <c r="W1957" s="225"/>
      <c r="AE1957" s="200"/>
      <c r="AM1957" s="203"/>
      <c r="AT1957" s="144"/>
    </row>
    <row r="1958" spans="9:46" s="142" customFormat="1" x14ac:dyDescent="0.15">
      <c r="I1958" s="223"/>
      <c r="P1958" s="224"/>
      <c r="Q1958" s="224"/>
      <c r="R1958" s="224"/>
      <c r="T1958" s="223"/>
      <c r="U1958" s="225"/>
      <c r="V1958" s="223"/>
      <c r="W1958" s="225"/>
      <c r="AE1958" s="200"/>
      <c r="AM1958" s="203"/>
      <c r="AT1958" s="144"/>
    </row>
    <row r="1959" spans="9:46" s="142" customFormat="1" x14ac:dyDescent="0.15">
      <c r="I1959" s="223"/>
      <c r="P1959" s="224"/>
      <c r="Q1959" s="224"/>
      <c r="R1959" s="224"/>
      <c r="T1959" s="223"/>
      <c r="U1959" s="225"/>
      <c r="V1959" s="223"/>
      <c r="W1959" s="225"/>
      <c r="AE1959" s="200"/>
      <c r="AM1959" s="203"/>
      <c r="AT1959" s="144"/>
    </row>
    <row r="1960" spans="9:46" s="142" customFormat="1" x14ac:dyDescent="0.15">
      <c r="I1960" s="223"/>
      <c r="P1960" s="224"/>
      <c r="Q1960" s="224"/>
      <c r="R1960" s="224"/>
      <c r="T1960" s="223"/>
      <c r="U1960" s="225"/>
      <c r="V1960" s="223"/>
      <c r="W1960" s="225"/>
      <c r="AE1960" s="200"/>
      <c r="AM1960" s="203"/>
      <c r="AT1960" s="144"/>
    </row>
    <row r="1961" spans="9:46" s="142" customFormat="1" x14ac:dyDescent="0.15">
      <c r="I1961" s="223"/>
      <c r="P1961" s="224"/>
      <c r="Q1961" s="224"/>
      <c r="R1961" s="224"/>
      <c r="T1961" s="223"/>
      <c r="U1961" s="225"/>
      <c r="V1961" s="223"/>
      <c r="W1961" s="225"/>
      <c r="AE1961" s="200"/>
      <c r="AM1961" s="203"/>
      <c r="AT1961" s="144"/>
    </row>
    <row r="1962" spans="9:46" s="142" customFormat="1" x14ac:dyDescent="0.15">
      <c r="I1962" s="223"/>
      <c r="P1962" s="224"/>
      <c r="Q1962" s="224"/>
      <c r="R1962" s="224"/>
      <c r="T1962" s="223"/>
      <c r="U1962" s="225"/>
      <c r="V1962" s="223"/>
      <c r="W1962" s="225"/>
      <c r="AE1962" s="200"/>
      <c r="AM1962" s="203"/>
      <c r="AT1962" s="144"/>
    </row>
    <row r="1963" spans="9:46" s="142" customFormat="1" x14ac:dyDescent="0.15">
      <c r="I1963" s="223"/>
      <c r="P1963" s="224"/>
      <c r="Q1963" s="224"/>
      <c r="R1963" s="224"/>
      <c r="T1963" s="223"/>
      <c r="U1963" s="225"/>
      <c r="V1963" s="223"/>
      <c r="W1963" s="225"/>
      <c r="AE1963" s="200"/>
      <c r="AM1963" s="203"/>
      <c r="AT1963" s="144"/>
    </row>
    <row r="1964" spans="9:46" s="142" customFormat="1" x14ac:dyDescent="0.15">
      <c r="I1964" s="223"/>
      <c r="P1964" s="224"/>
      <c r="Q1964" s="224"/>
      <c r="R1964" s="224"/>
      <c r="T1964" s="223"/>
      <c r="U1964" s="225"/>
      <c r="V1964" s="223"/>
      <c r="W1964" s="225"/>
      <c r="AE1964" s="200"/>
      <c r="AM1964" s="203"/>
      <c r="AT1964" s="144"/>
    </row>
    <row r="1965" spans="9:46" s="142" customFormat="1" x14ac:dyDescent="0.15">
      <c r="I1965" s="223"/>
      <c r="P1965" s="224"/>
      <c r="Q1965" s="224"/>
      <c r="R1965" s="224"/>
      <c r="T1965" s="223"/>
      <c r="U1965" s="225"/>
      <c r="V1965" s="223"/>
      <c r="W1965" s="225"/>
      <c r="AE1965" s="200"/>
      <c r="AM1965" s="203"/>
      <c r="AT1965" s="144"/>
    </row>
    <row r="1966" spans="9:46" s="142" customFormat="1" x14ac:dyDescent="0.15">
      <c r="I1966" s="223"/>
      <c r="P1966" s="224"/>
      <c r="Q1966" s="224"/>
      <c r="R1966" s="224"/>
      <c r="T1966" s="223"/>
      <c r="U1966" s="225"/>
      <c r="V1966" s="223"/>
      <c r="W1966" s="225"/>
      <c r="AE1966" s="200"/>
      <c r="AM1966" s="203"/>
      <c r="AT1966" s="144"/>
    </row>
    <row r="1967" spans="9:46" s="142" customFormat="1" x14ac:dyDescent="0.15">
      <c r="I1967" s="223"/>
      <c r="P1967" s="224"/>
      <c r="Q1967" s="224"/>
      <c r="R1967" s="224"/>
      <c r="T1967" s="223"/>
      <c r="U1967" s="225"/>
      <c r="V1967" s="223"/>
      <c r="W1967" s="225"/>
      <c r="AE1967" s="200"/>
      <c r="AM1967" s="203"/>
      <c r="AT1967" s="144"/>
    </row>
    <row r="1968" spans="9:46" s="142" customFormat="1" x14ac:dyDescent="0.15">
      <c r="I1968" s="223"/>
      <c r="P1968" s="224"/>
      <c r="Q1968" s="224"/>
      <c r="R1968" s="224"/>
      <c r="T1968" s="223"/>
      <c r="U1968" s="225"/>
      <c r="V1968" s="223"/>
      <c r="W1968" s="225"/>
      <c r="AE1968" s="200"/>
      <c r="AM1968" s="203"/>
      <c r="AT1968" s="144"/>
    </row>
    <row r="1969" spans="9:46" s="142" customFormat="1" x14ac:dyDescent="0.15">
      <c r="I1969" s="223"/>
      <c r="P1969" s="224"/>
      <c r="Q1969" s="224"/>
      <c r="R1969" s="224"/>
      <c r="T1969" s="223"/>
      <c r="U1969" s="225"/>
      <c r="V1969" s="223"/>
      <c r="W1969" s="225"/>
      <c r="AE1969" s="200"/>
      <c r="AM1969" s="203"/>
      <c r="AT1969" s="144"/>
    </row>
    <row r="1970" spans="9:46" s="142" customFormat="1" x14ac:dyDescent="0.15">
      <c r="I1970" s="223"/>
      <c r="P1970" s="224"/>
      <c r="Q1970" s="224"/>
      <c r="R1970" s="224"/>
      <c r="T1970" s="223"/>
      <c r="U1970" s="225"/>
      <c r="V1970" s="223"/>
      <c r="W1970" s="225"/>
      <c r="AE1970" s="200"/>
      <c r="AM1970" s="203"/>
      <c r="AT1970" s="144"/>
    </row>
    <row r="1971" spans="9:46" s="142" customFormat="1" x14ac:dyDescent="0.15">
      <c r="I1971" s="223"/>
      <c r="P1971" s="224"/>
      <c r="Q1971" s="224"/>
      <c r="R1971" s="224"/>
      <c r="T1971" s="223"/>
      <c r="U1971" s="225"/>
      <c r="V1971" s="223"/>
      <c r="W1971" s="225"/>
      <c r="AE1971" s="200"/>
      <c r="AM1971" s="203"/>
      <c r="AT1971" s="144"/>
    </row>
    <row r="1972" spans="9:46" s="142" customFormat="1" x14ac:dyDescent="0.15">
      <c r="I1972" s="223"/>
      <c r="P1972" s="224"/>
      <c r="Q1972" s="224"/>
      <c r="R1972" s="224"/>
      <c r="T1972" s="223"/>
      <c r="U1972" s="225"/>
      <c r="V1972" s="223"/>
      <c r="W1972" s="225"/>
      <c r="AE1972" s="200"/>
      <c r="AM1972" s="203"/>
      <c r="AT1972" s="144"/>
    </row>
    <row r="1973" spans="9:46" s="142" customFormat="1" x14ac:dyDescent="0.15">
      <c r="I1973" s="223"/>
      <c r="P1973" s="224"/>
      <c r="Q1973" s="224"/>
      <c r="R1973" s="224"/>
      <c r="T1973" s="223"/>
      <c r="U1973" s="225"/>
      <c r="V1973" s="223"/>
      <c r="W1973" s="225"/>
      <c r="AE1973" s="200"/>
      <c r="AM1973" s="203"/>
      <c r="AT1973" s="144"/>
    </row>
    <row r="1974" spans="9:46" s="142" customFormat="1" x14ac:dyDescent="0.15">
      <c r="I1974" s="223"/>
      <c r="P1974" s="224"/>
      <c r="Q1974" s="224"/>
      <c r="R1974" s="224"/>
      <c r="T1974" s="223"/>
      <c r="U1974" s="225"/>
      <c r="V1974" s="223"/>
      <c r="W1974" s="225"/>
      <c r="AE1974" s="200"/>
      <c r="AM1974" s="203"/>
      <c r="AT1974" s="144"/>
    </row>
    <row r="1975" spans="9:46" s="142" customFormat="1" x14ac:dyDescent="0.15">
      <c r="I1975" s="223"/>
      <c r="P1975" s="224"/>
      <c r="Q1975" s="224"/>
      <c r="R1975" s="224"/>
      <c r="T1975" s="223"/>
      <c r="U1975" s="225"/>
      <c r="V1975" s="223"/>
      <c r="W1975" s="225"/>
      <c r="AE1975" s="200"/>
      <c r="AM1975" s="203"/>
      <c r="AT1975" s="144"/>
    </row>
    <row r="1976" spans="9:46" s="142" customFormat="1" x14ac:dyDescent="0.15">
      <c r="I1976" s="223"/>
      <c r="P1976" s="224"/>
      <c r="Q1976" s="224"/>
      <c r="R1976" s="224"/>
      <c r="T1976" s="223"/>
      <c r="U1976" s="225"/>
      <c r="V1976" s="223"/>
      <c r="W1976" s="225"/>
      <c r="AE1976" s="200"/>
      <c r="AM1976" s="203"/>
      <c r="AT1976" s="144"/>
    </row>
    <row r="1977" spans="9:46" s="142" customFormat="1" x14ac:dyDescent="0.15">
      <c r="I1977" s="223"/>
      <c r="P1977" s="224"/>
      <c r="Q1977" s="224"/>
      <c r="R1977" s="224"/>
      <c r="T1977" s="223"/>
      <c r="U1977" s="225"/>
      <c r="V1977" s="223"/>
      <c r="W1977" s="225"/>
      <c r="AE1977" s="200"/>
      <c r="AM1977" s="203"/>
      <c r="AT1977" s="144"/>
    </row>
    <row r="1978" spans="9:46" s="142" customFormat="1" x14ac:dyDescent="0.15">
      <c r="I1978" s="223"/>
      <c r="P1978" s="224"/>
      <c r="Q1978" s="224"/>
      <c r="R1978" s="224"/>
      <c r="T1978" s="223"/>
      <c r="U1978" s="225"/>
      <c r="V1978" s="223"/>
      <c r="W1978" s="225"/>
      <c r="AE1978" s="200"/>
      <c r="AM1978" s="203"/>
      <c r="AT1978" s="144"/>
    </row>
    <row r="1979" spans="9:46" s="142" customFormat="1" x14ac:dyDescent="0.15">
      <c r="I1979" s="223"/>
      <c r="P1979" s="224"/>
      <c r="Q1979" s="224"/>
      <c r="R1979" s="224"/>
      <c r="T1979" s="223"/>
      <c r="U1979" s="225"/>
      <c r="V1979" s="223"/>
      <c r="W1979" s="225"/>
      <c r="AE1979" s="200"/>
      <c r="AM1979" s="203"/>
      <c r="AT1979" s="144"/>
    </row>
    <row r="1980" spans="9:46" s="142" customFormat="1" x14ac:dyDescent="0.15">
      <c r="I1980" s="223"/>
      <c r="P1980" s="224"/>
      <c r="Q1980" s="224"/>
      <c r="R1980" s="224"/>
      <c r="T1980" s="223"/>
      <c r="U1980" s="225"/>
      <c r="V1980" s="223"/>
      <c r="W1980" s="225"/>
      <c r="AE1980" s="200"/>
      <c r="AM1980" s="203"/>
      <c r="AT1980" s="144"/>
    </row>
    <row r="1981" spans="9:46" s="142" customFormat="1" x14ac:dyDescent="0.15">
      <c r="I1981" s="223"/>
      <c r="P1981" s="224"/>
      <c r="Q1981" s="224"/>
      <c r="R1981" s="224"/>
      <c r="T1981" s="223"/>
      <c r="U1981" s="225"/>
      <c r="V1981" s="223"/>
      <c r="W1981" s="225"/>
      <c r="AE1981" s="200"/>
      <c r="AM1981" s="203"/>
      <c r="AT1981" s="144"/>
    </row>
    <row r="1982" spans="9:46" s="142" customFormat="1" x14ac:dyDescent="0.15">
      <c r="I1982" s="223"/>
      <c r="P1982" s="224"/>
      <c r="Q1982" s="224"/>
      <c r="R1982" s="224"/>
      <c r="T1982" s="223"/>
      <c r="U1982" s="225"/>
      <c r="V1982" s="223"/>
      <c r="W1982" s="225"/>
      <c r="AE1982" s="200"/>
      <c r="AM1982" s="203"/>
      <c r="AT1982" s="144"/>
    </row>
    <row r="1983" spans="9:46" s="142" customFormat="1" x14ac:dyDescent="0.15">
      <c r="I1983" s="223"/>
      <c r="P1983" s="224"/>
      <c r="Q1983" s="224"/>
      <c r="R1983" s="224"/>
      <c r="T1983" s="223"/>
      <c r="U1983" s="225"/>
      <c r="V1983" s="223"/>
      <c r="W1983" s="225"/>
      <c r="AE1983" s="200"/>
      <c r="AM1983" s="203"/>
      <c r="AT1983" s="144"/>
    </row>
    <row r="1984" spans="9:46" s="142" customFormat="1" x14ac:dyDescent="0.15">
      <c r="I1984" s="223"/>
      <c r="P1984" s="224"/>
      <c r="Q1984" s="224"/>
      <c r="R1984" s="224"/>
      <c r="T1984" s="223"/>
      <c r="U1984" s="225"/>
      <c r="V1984" s="223"/>
      <c r="W1984" s="225"/>
      <c r="AE1984" s="200"/>
      <c r="AM1984" s="203"/>
      <c r="AT1984" s="144"/>
    </row>
    <row r="1985" spans="9:46" s="142" customFormat="1" x14ac:dyDescent="0.15">
      <c r="I1985" s="223"/>
      <c r="P1985" s="224"/>
      <c r="Q1985" s="224"/>
      <c r="R1985" s="224"/>
      <c r="T1985" s="223"/>
      <c r="U1985" s="225"/>
      <c r="V1985" s="223"/>
      <c r="W1985" s="225"/>
      <c r="AE1985" s="200"/>
      <c r="AM1985" s="203"/>
      <c r="AT1985" s="144"/>
    </row>
    <row r="1986" spans="9:46" s="142" customFormat="1" x14ac:dyDescent="0.15">
      <c r="I1986" s="223"/>
      <c r="P1986" s="224"/>
      <c r="Q1986" s="224"/>
      <c r="R1986" s="224"/>
      <c r="T1986" s="223"/>
      <c r="U1986" s="225"/>
      <c r="V1986" s="223"/>
      <c r="W1986" s="225"/>
      <c r="AE1986" s="200"/>
      <c r="AM1986" s="203"/>
      <c r="AT1986" s="144"/>
    </row>
    <row r="1987" spans="9:46" s="142" customFormat="1" x14ac:dyDescent="0.15">
      <c r="I1987" s="223"/>
      <c r="P1987" s="224"/>
      <c r="Q1987" s="224"/>
      <c r="R1987" s="224"/>
      <c r="T1987" s="223"/>
      <c r="U1987" s="225"/>
      <c r="V1987" s="223"/>
      <c r="W1987" s="225"/>
      <c r="AE1987" s="200"/>
      <c r="AM1987" s="203"/>
      <c r="AT1987" s="144"/>
    </row>
    <row r="1988" spans="9:46" s="142" customFormat="1" x14ac:dyDescent="0.15">
      <c r="I1988" s="223"/>
      <c r="P1988" s="224"/>
      <c r="Q1988" s="224"/>
      <c r="R1988" s="224"/>
      <c r="T1988" s="223"/>
      <c r="U1988" s="225"/>
      <c r="V1988" s="223"/>
      <c r="W1988" s="225"/>
      <c r="AE1988" s="200"/>
      <c r="AM1988" s="203"/>
      <c r="AT1988" s="144"/>
    </row>
    <row r="1989" spans="9:46" s="142" customFormat="1" x14ac:dyDescent="0.15">
      <c r="I1989" s="223"/>
      <c r="P1989" s="224"/>
      <c r="Q1989" s="224"/>
      <c r="R1989" s="224"/>
      <c r="T1989" s="223"/>
      <c r="U1989" s="225"/>
      <c r="V1989" s="223"/>
      <c r="W1989" s="225"/>
      <c r="AE1989" s="200"/>
      <c r="AM1989" s="203"/>
      <c r="AT1989" s="144"/>
    </row>
    <row r="1990" spans="9:46" s="142" customFormat="1" x14ac:dyDescent="0.15">
      <c r="I1990" s="223"/>
      <c r="P1990" s="224"/>
      <c r="Q1990" s="224"/>
      <c r="R1990" s="224"/>
      <c r="T1990" s="223"/>
      <c r="U1990" s="225"/>
      <c r="V1990" s="223"/>
      <c r="W1990" s="225"/>
      <c r="AE1990" s="200"/>
      <c r="AM1990" s="203"/>
      <c r="AT1990" s="144"/>
    </row>
    <row r="1991" spans="9:46" s="142" customFormat="1" x14ac:dyDescent="0.15">
      <c r="I1991" s="223"/>
      <c r="P1991" s="224"/>
      <c r="Q1991" s="224"/>
      <c r="R1991" s="224"/>
      <c r="T1991" s="223"/>
      <c r="U1991" s="225"/>
      <c r="V1991" s="223"/>
      <c r="W1991" s="225"/>
      <c r="AE1991" s="200"/>
      <c r="AM1991" s="203"/>
      <c r="AT1991" s="144"/>
    </row>
    <row r="1992" spans="9:46" s="142" customFormat="1" x14ac:dyDescent="0.15">
      <c r="I1992" s="223"/>
      <c r="P1992" s="224"/>
      <c r="Q1992" s="224"/>
      <c r="R1992" s="224"/>
      <c r="T1992" s="223"/>
      <c r="U1992" s="225"/>
      <c r="V1992" s="223"/>
      <c r="W1992" s="225"/>
      <c r="AE1992" s="200"/>
      <c r="AM1992" s="203"/>
      <c r="AT1992" s="144"/>
    </row>
    <row r="1993" spans="9:46" s="142" customFormat="1" x14ac:dyDescent="0.15">
      <c r="I1993" s="223"/>
      <c r="P1993" s="224"/>
      <c r="Q1993" s="224"/>
      <c r="R1993" s="224"/>
      <c r="T1993" s="223"/>
      <c r="U1993" s="225"/>
      <c r="V1993" s="223"/>
      <c r="W1993" s="225"/>
      <c r="AE1993" s="200"/>
      <c r="AM1993" s="203"/>
      <c r="AT1993" s="144"/>
    </row>
    <row r="1994" spans="9:46" s="142" customFormat="1" x14ac:dyDescent="0.15">
      <c r="I1994" s="223"/>
      <c r="P1994" s="224"/>
      <c r="Q1994" s="224"/>
      <c r="R1994" s="224"/>
      <c r="T1994" s="223"/>
      <c r="U1994" s="225"/>
      <c r="V1994" s="223"/>
      <c r="W1994" s="225"/>
      <c r="AE1994" s="200"/>
      <c r="AM1994" s="203"/>
      <c r="AT1994" s="144"/>
    </row>
    <row r="1995" spans="9:46" s="142" customFormat="1" x14ac:dyDescent="0.15">
      <c r="I1995" s="223"/>
      <c r="P1995" s="224"/>
      <c r="Q1995" s="224"/>
      <c r="R1995" s="224"/>
      <c r="T1995" s="223"/>
      <c r="U1995" s="225"/>
      <c r="V1995" s="223"/>
      <c r="W1995" s="225"/>
      <c r="AE1995" s="200"/>
      <c r="AM1995" s="203"/>
      <c r="AT1995" s="144"/>
    </row>
    <row r="1996" spans="9:46" s="142" customFormat="1" x14ac:dyDescent="0.15">
      <c r="I1996" s="223"/>
      <c r="P1996" s="224"/>
      <c r="Q1996" s="224"/>
      <c r="R1996" s="224"/>
      <c r="T1996" s="223"/>
      <c r="U1996" s="225"/>
      <c r="V1996" s="223"/>
      <c r="W1996" s="225"/>
      <c r="AE1996" s="200"/>
      <c r="AM1996" s="203"/>
      <c r="AT1996" s="144"/>
    </row>
    <row r="1997" spans="9:46" s="142" customFormat="1" x14ac:dyDescent="0.15">
      <c r="I1997" s="223"/>
      <c r="P1997" s="224"/>
      <c r="Q1997" s="224"/>
      <c r="R1997" s="224"/>
      <c r="T1997" s="223"/>
      <c r="U1997" s="225"/>
      <c r="V1997" s="223"/>
      <c r="W1997" s="225"/>
      <c r="AE1997" s="200"/>
      <c r="AM1997" s="203"/>
      <c r="AT1997" s="144"/>
    </row>
    <row r="1998" spans="9:46" s="142" customFormat="1" x14ac:dyDescent="0.15">
      <c r="I1998" s="223"/>
      <c r="P1998" s="224"/>
      <c r="Q1998" s="224"/>
      <c r="R1998" s="224"/>
      <c r="T1998" s="223"/>
      <c r="U1998" s="225"/>
      <c r="V1998" s="223"/>
      <c r="W1998" s="225"/>
      <c r="AE1998" s="200"/>
      <c r="AM1998" s="203"/>
      <c r="AT1998" s="144"/>
    </row>
    <row r="1999" spans="9:46" s="142" customFormat="1" x14ac:dyDescent="0.15">
      <c r="I1999" s="223"/>
      <c r="P1999" s="224"/>
      <c r="Q1999" s="224"/>
      <c r="R1999" s="224"/>
      <c r="T1999" s="223"/>
      <c r="U1999" s="225"/>
      <c r="V1999" s="223"/>
      <c r="W1999" s="225"/>
      <c r="AE1999" s="200"/>
      <c r="AM1999" s="203"/>
      <c r="AT1999" s="144"/>
    </row>
    <row r="2000" spans="9:46" s="142" customFormat="1" x14ac:dyDescent="0.15">
      <c r="I2000" s="223"/>
      <c r="P2000" s="224"/>
      <c r="Q2000" s="224"/>
      <c r="R2000" s="224"/>
      <c r="T2000" s="223"/>
      <c r="U2000" s="225"/>
      <c r="V2000" s="223"/>
      <c r="W2000" s="225"/>
      <c r="AE2000" s="200"/>
      <c r="AM2000" s="203"/>
      <c r="AT2000" s="144"/>
    </row>
    <row r="2001" spans="9:46" s="142" customFormat="1" x14ac:dyDescent="0.15">
      <c r="I2001" s="223"/>
      <c r="P2001" s="224"/>
      <c r="Q2001" s="224"/>
      <c r="R2001" s="224"/>
      <c r="T2001" s="223"/>
      <c r="U2001" s="225"/>
      <c r="V2001" s="223"/>
      <c r="W2001" s="225"/>
      <c r="AE2001" s="200"/>
      <c r="AM2001" s="203"/>
      <c r="AT2001" s="144"/>
    </row>
    <row r="2002" spans="9:46" s="142" customFormat="1" x14ac:dyDescent="0.15">
      <c r="I2002" s="223"/>
      <c r="P2002" s="224"/>
      <c r="Q2002" s="224"/>
      <c r="R2002" s="224"/>
      <c r="T2002" s="223"/>
      <c r="U2002" s="225"/>
      <c r="V2002" s="223"/>
      <c r="W2002" s="225"/>
      <c r="AE2002" s="200"/>
      <c r="AM2002" s="203"/>
      <c r="AT2002" s="144"/>
    </row>
    <row r="2003" spans="9:46" s="142" customFormat="1" x14ac:dyDescent="0.15">
      <c r="I2003" s="223"/>
      <c r="P2003" s="224"/>
      <c r="Q2003" s="224"/>
      <c r="R2003" s="224"/>
      <c r="T2003" s="223"/>
      <c r="U2003" s="225"/>
      <c r="V2003" s="223"/>
      <c r="W2003" s="225"/>
      <c r="AE2003" s="200"/>
      <c r="AM2003" s="203"/>
      <c r="AT2003" s="144"/>
    </row>
    <row r="2004" spans="9:46" s="142" customFormat="1" x14ac:dyDescent="0.15">
      <c r="I2004" s="223"/>
      <c r="P2004" s="224"/>
      <c r="Q2004" s="224"/>
      <c r="R2004" s="224"/>
      <c r="T2004" s="223"/>
      <c r="U2004" s="225"/>
      <c r="V2004" s="223"/>
      <c r="W2004" s="225"/>
      <c r="AE2004" s="200"/>
      <c r="AM2004" s="203"/>
      <c r="AT2004" s="144"/>
    </row>
    <row r="2005" spans="9:46" s="142" customFormat="1" x14ac:dyDescent="0.15">
      <c r="I2005" s="223"/>
      <c r="P2005" s="224"/>
      <c r="Q2005" s="224"/>
      <c r="R2005" s="224"/>
      <c r="T2005" s="223"/>
      <c r="U2005" s="225"/>
      <c r="V2005" s="223"/>
      <c r="W2005" s="225"/>
      <c r="AE2005" s="200"/>
      <c r="AM2005" s="203"/>
      <c r="AT2005" s="144"/>
    </row>
    <row r="2006" spans="9:46" s="142" customFormat="1" x14ac:dyDescent="0.15">
      <c r="I2006" s="223"/>
      <c r="P2006" s="224"/>
      <c r="Q2006" s="224"/>
      <c r="R2006" s="224"/>
      <c r="T2006" s="223"/>
      <c r="U2006" s="225"/>
      <c r="V2006" s="223"/>
      <c r="W2006" s="225"/>
      <c r="AE2006" s="200"/>
      <c r="AM2006" s="203"/>
      <c r="AT2006" s="144"/>
    </row>
    <row r="2007" spans="9:46" s="142" customFormat="1" x14ac:dyDescent="0.15">
      <c r="I2007" s="223"/>
      <c r="P2007" s="224"/>
      <c r="Q2007" s="224"/>
      <c r="R2007" s="224"/>
      <c r="T2007" s="223"/>
      <c r="U2007" s="225"/>
      <c r="V2007" s="223"/>
      <c r="W2007" s="225"/>
      <c r="AE2007" s="200"/>
      <c r="AM2007" s="203"/>
      <c r="AT2007" s="144"/>
    </row>
    <row r="2008" spans="9:46" s="142" customFormat="1" x14ac:dyDescent="0.15">
      <c r="I2008" s="223"/>
      <c r="P2008" s="224"/>
      <c r="Q2008" s="224"/>
      <c r="R2008" s="224"/>
      <c r="T2008" s="223"/>
      <c r="U2008" s="225"/>
      <c r="V2008" s="223"/>
      <c r="W2008" s="225"/>
      <c r="AE2008" s="200"/>
      <c r="AM2008" s="203"/>
      <c r="AT2008" s="144"/>
    </row>
    <row r="2009" spans="9:46" s="142" customFormat="1" x14ac:dyDescent="0.15">
      <c r="I2009" s="223"/>
      <c r="P2009" s="224"/>
      <c r="Q2009" s="224"/>
      <c r="R2009" s="224"/>
      <c r="T2009" s="223"/>
      <c r="U2009" s="225"/>
      <c r="V2009" s="223"/>
      <c r="W2009" s="225"/>
      <c r="AE2009" s="200"/>
      <c r="AM2009" s="203"/>
      <c r="AT2009" s="144"/>
    </row>
    <row r="2010" spans="9:46" s="142" customFormat="1" x14ac:dyDescent="0.15">
      <c r="I2010" s="223"/>
      <c r="P2010" s="224"/>
      <c r="Q2010" s="224"/>
      <c r="R2010" s="224"/>
      <c r="T2010" s="223"/>
      <c r="U2010" s="225"/>
      <c r="V2010" s="223"/>
      <c r="W2010" s="225"/>
      <c r="AE2010" s="200"/>
      <c r="AM2010" s="203"/>
      <c r="AT2010" s="144"/>
    </row>
    <row r="2011" spans="9:46" s="142" customFormat="1" x14ac:dyDescent="0.15">
      <c r="I2011" s="223"/>
      <c r="P2011" s="224"/>
      <c r="Q2011" s="224"/>
      <c r="R2011" s="224"/>
      <c r="T2011" s="223"/>
      <c r="U2011" s="225"/>
      <c r="V2011" s="223"/>
      <c r="W2011" s="225"/>
      <c r="AE2011" s="200"/>
      <c r="AM2011" s="203"/>
      <c r="AT2011" s="144"/>
    </row>
    <row r="2012" spans="9:46" s="142" customFormat="1" x14ac:dyDescent="0.15">
      <c r="I2012" s="223"/>
      <c r="P2012" s="224"/>
      <c r="Q2012" s="224"/>
      <c r="R2012" s="224"/>
      <c r="T2012" s="223"/>
      <c r="U2012" s="225"/>
      <c r="V2012" s="223"/>
      <c r="W2012" s="225"/>
      <c r="AE2012" s="200"/>
      <c r="AM2012" s="203"/>
      <c r="AT2012" s="144"/>
    </row>
    <row r="2013" spans="9:46" s="142" customFormat="1" x14ac:dyDescent="0.15">
      <c r="I2013" s="223"/>
      <c r="P2013" s="224"/>
      <c r="Q2013" s="224"/>
      <c r="R2013" s="224"/>
      <c r="T2013" s="223"/>
      <c r="U2013" s="225"/>
      <c r="V2013" s="223"/>
      <c r="W2013" s="225"/>
      <c r="AE2013" s="200"/>
      <c r="AM2013" s="203"/>
      <c r="AT2013" s="144"/>
    </row>
    <row r="2014" spans="9:46" s="142" customFormat="1" x14ac:dyDescent="0.15">
      <c r="I2014" s="223"/>
      <c r="P2014" s="224"/>
      <c r="Q2014" s="224"/>
      <c r="R2014" s="224"/>
      <c r="T2014" s="223"/>
      <c r="U2014" s="225"/>
      <c r="V2014" s="223"/>
      <c r="W2014" s="225"/>
      <c r="AE2014" s="200"/>
      <c r="AM2014" s="203"/>
      <c r="AT2014" s="144"/>
    </row>
    <row r="2015" spans="9:46" s="142" customFormat="1" x14ac:dyDescent="0.15">
      <c r="I2015" s="223"/>
      <c r="P2015" s="224"/>
      <c r="Q2015" s="224"/>
      <c r="R2015" s="224"/>
      <c r="T2015" s="223"/>
      <c r="U2015" s="225"/>
      <c r="V2015" s="223"/>
      <c r="W2015" s="225"/>
      <c r="AE2015" s="200"/>
      <c r="AM2015" s="203"/>
      <c r="AT2015" s="144"/>
    </row>
    <row r="2016" spans="9:46" s="142" customFormat="1" x14ac:dyDescent="0.15">
      <c r="I2016" s="223"/>
      <c r="P2016" s="224"/>
      <c r="Q2016" s="224"/>
      <c r="R2016" s="224"/>
      <c r="T2016" s="223"/>
      <c r="U2016" s="225"/>
      <c r="V2016" s="223"/>
      <c r="W2016" s="225"/>
      <c r="AE2016" s="200"/>
      <c r="AM2016" s="203"/>
      <c r="AT2016" s="144"/>
    </row>
    <row r="2017" spans="9:46" s="142" customFormat="1" x14ac:dyDescent="0.15">
      <c r="I2017" s="223"/>
      <c r="P2017" s="224"/>
      <c r="Q2017" s="224"/>
      <c r="R2017" s="224"/>
      <c r="T2017" s="223"/>
      <c r="U2017" s="225"/>
      <c r="V2017" s="223"/>
      <c r="W2017" s="225"/>
      <c r="AE2017" s="200"/>
      <c r="AM2017" s="203"/>
      <c r="AT2017" s="144"/>
    </row>
    <row r="2018" spans="9:46" s="142" customFormat="1" x14ac:dyDescent="0.15">
      <c r="I2018" s="223"/>
      <c r="P2018" s="224"/>
      <c r="Q2018" s="224"/>
      <c r="R2018" s="224"/>
      <c r="T2018" s="223"/>
      <c r="U2018" s="225"/>
      <c r="V2018" s="223"/>
      <c r="W2018" s="225"/>
      <c r="AE2018" s="200"/>
      <c r="AM2018" s="203"/>
      <c r="AT2018" s="144"/>
    </row>
    <row r="2019" spans="9:46" s="142" customFormat="1" x14ac:dyDescent="0.15">
      <c r="I2019" s="223"/>
      <c r="P2019" s="224"/>
      <c r="Q2019" s="224"/>
      <c r="R2019" s="224"/>
      <c r="T2019" s="223"/>
      <c r="U2019" s="225"/>
      <c r="V2019" s="223"/>
      <c r="W2019" s="225"/>
      <c r="AE2019" s="200"/>
      <c r="AM2019" s="203"/>
      <c r="AT2019" s="144"/>
    </row>
    <row r="2020" spans="9:46" s="142" customFormat="1" x14ac:dyDescent="0.15">
      <c r="I2020" s="223"/>
      <c r="P2020" s="224"/>
      <c r="Q2020" s="224"/>
      <c r="R2020" s="224"/>
      <c r="T2020" s="223"/>
      <c r="U2020" s="225"/>
      <c r="V2020" s="223"/>
      <c r="W2020" s="225"/>
      <c r="AE2020" s="200"/>
      <c r="AM2020" s="203"/>
      <c r="AT2020" s="144"/>
    </row>
    <row r="2021" spans="9:46" s="142" customFormat="1" x14ac:dyDescent="0.15">
      <c r="I2021" s="223"/>
      <c r="P2021" s="224"/>
      <c r="Q2021" s="224"/>
      <c r="R2021" s="224"/>
      <c r="T2021" s="223"/>
      <c r="U2021" s="225"/>
      <c r="V2021" s="223"/>
      <c r="W2021" s="225"/>
      <c r="AE2021" s="200"/>
      <c r="AM2021" s="203"/>
      <c r="AT2021" s="144"/>
    </row>
    <row r="2022" spans="9:46" s="142" customFormat="1" x14ac:dyDescent="0.15">
      <c r="I2022" s="223"/>
      <c r="P2022" s="224"/>
      <c r="Q2022" s="224"/>
      <c r="R2022" s="224"/>
      <c r="T2022" s="223"/>
      <c r="U2022" s="225"/>
      <c r="V2022" s="223"/>
      <c r="W2022" s="225"/>
      <c r="AE2022" s="200"/>
      <c r="AM2022" s="203"/>
      <c r="AT2022" s="144"/>
    </row>
    <row r="2023" spans="9:46" s="142" customFormat="1" x14ac:dyDescent="0.15">
      <c r="I2023" s="223"/>
      <c r="P2023" s="224"/>
      <c r="Q2023" s="224"/>
      <c r="R2023" s="224"/>
      <c r="T2023" s="223"/>
      <c r="U2023" s="225"/>
      <c r="V2023" s="223"/>
      <c r="W2023" s="225"/>
      <c r="AE2023" s="200"/>
      <c r="AM2023" s="203"/>
      <c r="AT2023" s="144"/>
    </row>
    <row r="2024" spans="9:46" s="142" customFormat="1" x14ac:dyDescent="0.15">
      <c r="I2024" s="223"/>
      <c r="P2024" s="224"/>
      <c r="Q2024" s="224"/>
      <c r="R2024" s="224"/>
      <c r="T2024" s="223"/>
      <c r="U2024" s="225"/>
      <c r="V2024" s="223"/>
      <c r="W2024" s="225"/>
      <c r="AE2024" s="200"/>
      <c r="AM2024" s="203"/>
      <c r="AT2024" s="144"/>
    </row>
    <row r="2025" spans="9:46" s="142" customFormat="1" x14ac:dyDescent="0.15">
      <c r="I2025" s="223"/>
      <c r="P2025" s="224"/>
      <c r="Q2025" s="224"/>
      <c r="R2025" s="224"/>
      <c r="T2025" s="223"/>
      <c r="U2025" s="225"/>
      <c r="V2025" s="223"/>
      <c r="W2025" s="225"/>
      <c r="AE2025" s="200"/>
      <c r="AM2025" s="203"/>
      <c r="AT2025" s="144"/>
    </row>
    <row r="2026" spans="9:46" s="142" customFormat="1" x14ac:dyDescent="0.15">
      <c r="I2026" s="223"/>
      <c r="P2026" s="224"/>
      <c r="Q2026" s="224"/>
      <c r="R2026" s="224"/>
      <c r="T2026" s="223"/>
      <c r="U2026" s="225"/>
      <c r="V2026" s="223"/>
      <c r="W2026" s="225"/>
      <c r="AE2026" s="200"/>
      <c r="AM2026" s="203"/>
      <c r="AT2026" s="144"/>
    </row>
    <row r="2027" spans="9:46" s="142" customFormat="1" x14ac:dyDescent="0.15">
      <c r="I2027" s="223"/>
      <c r="P2027" s="224"/>
      <c r="Q2027" s="224"/>
      <c r="R2027" s="224"/>
      <c r="T2027" s="223"/>
      <c r="U2027" s="225"/>
      <c r="V2027" s="223"/>
      <c r="W2027" s="225"/>
      <c r="AE2027" s="200"/>
      <c r="AM2027" s="203"/>
      <c r="AT2027" s="144"/>
    </row>
    <row r="2028" spans="9:46" s="142" customFormat="1" x14ac:dyDescent="0.15">
      <c r="I2028" s="223"/>
      <c r="P2028" s="224"/>
      <c r="Q2028" s="224"/>
      <c r="R2028" s="224"/>
      <c r="T2028" s="223"/>
      <c r="U2028" s="225"/>
      <c r="V2028" s="223"/>
      <c r="W2028" s="225"/>
      <c r="AE2028" s="200"/>
      <c r="AM2028" s="203"/>
      <c r="AT2028" s="144"/>
    </row>
    <row r="2029" spans="9:46" s="142" customFormat="1" x14ac:dyDescent="0.15">
      <c r="I2029" s="223"/>
      <c r="P2029" s="224"/>
      <c r="Q2029" s="224"/>
      <c r="R2029" s="224"/>
      <c r="T2029" s="223"/>
      <c r="U2029" s="225"/>
      <c r="V2029" s="223"/>
      <c r="W2029" s="225"/>
      <c r="AE2029" s="200"/>
      <c r="AM2029" s="203"/>
      <c r="AT2029" s="144"/>
    </row>
    <row r="2030" spans="9:46" s="142" customFormat="1" x14ac:dyDescent="0.15">
      <c r="I2030" s="223"/>
      <c r="P2030" s="224"/>
      <c r="Q2030" s="224"/>
      <c r="R2030" s="224"/>
      <c r="T2030" s="223"/>
      <c r="U2030" s="225"/>
      <c r="V2030" s="223"/>
      <c r="W2030" s="225"/>
      <c r="AE2030" s="200"/>
      <c r="AM2030" s="203"/>
      <c r="AT2030" s="144"/>
    </row>
    <row r="2031" spans="9:46" s="142" customFormat="1" x14ac:dyDescent="0.15">
      <c r="I2031" s="223"/>
      <c r="P2031" s="224"/>
      <c r="Q2031" s="224"/>
      <c r="R2031" s="224"/>
      <c r="T2031" s="223"/>
      <c r="U2031" s="225"/>
      <c r="V2031" s="223"/>
      <c r="W2031" s="225"/>
      <c r="AE2031" s="200"/>
      <c r="AM2031" s="203"/>
      <c r="AT2031" s="144"/>
    </row>
    <row r="2032" spans="9:46" s="142" customFormat="1" x14ac:dyDescent="0.15">
      <c r="I2032" s="223"/>
      <c r="P2032" s="224"/>
      <c r="Q2032" s="224"/>
      <c r="R2032" s="224"/>
      <c r="T2032" s="223"/>
      <c r="U2032" s="225"/>
      <c r="V2032" s="223"/>
      <c r="W2032" s="225"/>
      <c r="AE2032" s="200"/>
      <c r="AM2032" s="203"/>
      <c r="AT2032" s="144"/>
    </row>
    <row r="2033" spans="9:46" s="142" customFormat="1" x14ac:dyDescent="0.15">
      <c r="I2033" s="223"/>
      <c r="P2033" s="224"/>
      <c r="Q2033" s="224"/>
      <c r="R2033" s="224"/>
      <c r="T2033" s="223"/>
      <c r="U2033" s="225"/>
      <c r="V2033" s="223"/>
      <c r="W2033" s="225"/>
      <c r="AE2033" s="200"/>
      <c r="AM2033" s="203"/>
      <c r="AT2033" s="144"/>
    </row>
    <row r="2034" spans="9:46" s="142" customFormat="1" x14ac:dyDescent="0.15">
      <c r="I2034" s="223"/>
      <c r="P2034" s="224"/>
      <c r="Q2034" s="224"/>
      <c r="R2034" s="224"/>
      <c r="T2034" s="223"/>
      <c r="U2034" s="225"/>
      <c r="V2034" s="223"/>
      <c r="W2034" s="225"/>
      <c r="AE2034" s="200"/>
      <c r="AM2034" s="203"/>
      <c r="AT2034" s="144"/>
    </row>
    <row r="2035" spans="9:46" s="142" customFormat="1" x14ac:dyDescent="0.15">
      <c r="I2035" s="223"/>
      <c r="P2035" s="224"/>
      <c r="Q2035" s="224"/>
      <c r="R2035" s="224"/>
      <c r="T2035" s="223"/>
      <c r="U2035" s="225"/>
      <c r="V2035" s="223"/>
      <c r="W2035" s="225"/>
      <c r="AE2035" s="200"/>
      <c r="AM2035" s="203"/>
      <c r="AT2035" s="144"/>
    </row>
    <row r="2036" spans="9:46" s="142" customFormat="1" x14ac:dyDescent="0.15">
      <c r="I2036" s="223"/>
      <c r="P2036" s="224"/>
      <c r="Q2036" s="224"/>
      <c r="R2036" s="224"/>
      <c r="T2036" s="223"/>
      <c r="U2036" s="225"/>
      <c r="V2036" s="223"/>
      <c r="W2036" s="225"/>
      <c r="AE2036" s="200"/>
      <c r="AM2036" s="203"/>
      <c r="AT2036" s="144"/>
    </row>
    <row r="2037" spans="9:46" s="142" customFormat="1" x14ac:dyDescent="0.15">
      <c r="I2037" s="223"/>
      <c r="P2037" s="224"/>
      <c r="Q2037" s="224"/>
      <c r="R2037" s="224"/>
      <c r="T2037" s="223"/>
      <c r="U2037" s="225"/>
      <c r="V2037" s="223"/>
      <c r="W2037" s="225"/>
      <c r="AE2037" s="200"/>
      <c r="AM2037" s="203"/>
      <c r="AT2037" s="144"/>
    </row>
    <row r="2038" spans="9:46" s="142" customFormat="1" x14ac:dyDescent="0.15">
      <c r="I2038" s="223"/>
      <c r="P2038" s="224"/>
      <c r="Q2038" s="224"/>
      <c r="R2038" s="224"/>
      <c r="T2038" s="223"/>
      <c r="U2038" s="225"/>
      <c r="V2038" s="223"/>
      <c r="W2038" s="225"/>
      <c r="AE2038" s="200"/>
      <c r="AM2038" s="203"/>
      <c r="AT2038" s="144"/>
    </row>
    <row r="2039" spans="9:46" s="142" customFormat="1" x14ac:dyDescent="0.15">
      <c r="I2039" s="223"/>
      <c r="P2039" s="224"/>
      <c r="Q2039" s="224"/>
      <c r="R2039" s="224"/>
      <c r="T2039" s="223"/>
      <c r="U2039" s="225"/>
      <c r="V2039" s="223"/>
      <c r="W2039" s="225"/>
      <c r="AE2039" s="200"/>
      <c r="AM2039" s="203"/>
      <c r="AT2039" s="144"/>
    </row>
    <row r="2040" spans="9:46" s="142" customFormat="1" x14ac:dyDescent="0.15">
      <c r="I2040" s="223"/>
      <c r="P2040" s="224"/>
      <c r="Q2040" s="224"/>
      <c r="R2040" s="224"/>
      <c r="T2040" s="223"/>
      <c r="U2040" s="225"/>
      <c r="V2040" s="223"/>
      <c r="W2040" s="225"/>
      <c r="AE2040" s="200"/>
      <c r="AM2040" s="203"/>
      <c r="AT2040" s="144"/>
    </row>
    <row r="2041" spans="9:46" s="142" customFormat="1" x14ac:dyDescent="0.15">
      <c r="I2041" s="223"/>
      <c r="P2041" s="224"/>
      <c r="Q2041" s="224"/>
      <c r="R2041" s="224"/>
      <c r="T2041" s="223"/>
      <c r="U2041" s="225"/>
      <c r="V2041" s="223"/>
      <c r="W2041" s="225"/>
      <c r="AE2041" s="200"/>
      <c r="AM2041" s="203"/>
      <c r="AT2041" s="144"/>
    </row>
    <row r="2042" spans="9:46" s="142" customFormat="1" x14ac:dyDescent="0.15">
      <c r="I2042" s="223"/>
      <c r="P2042" s="224"/>
      <c r="Q2042" s="224"/>
      <c r="R2042" s="224"/>
      <c r="T2042" s="223"/>
      <c r="U2042" s="225"/>
      <c r="V2042" s="223"/>
      <c r="W2042" s="225"/>
      <c r="AE2042" s="200"/>
      <c r="AM2042" s="203"/>
      <c r="AT2042" s="144"/>
    </row>
    <row r="2043" spans="9:46" s="142" customFormat="1" x14ac:dyDescent="0.15">
      <c r="I2043" s="223"/>
      <c r="P2043" s="224"/>
      <c r="Q2043" s="224"/>
      <c r="R2043" s="224"/>
      <c r="T2043" s="223"/>
      <c r="U2043" s="225"/>
      <c r="V2043" s="223"/>
      <c r="W2043" s="225"/>
      <c r="AE2043" s="200"/>
      <c r="AM2043" s="203"/>
      <c r="AT2043" s="144"/>
    </row>
    <row r="2044" spans="9:46" s="142" customFormat="1" x14ac:dyDescent="0.15">
      <c r="I2044" s="223"/>
      <c r="P2044" s="224"/>
      <c r="Q2044" s="224"/>
      <c r="R2044" s="224"/>
      <c r="T2044" s="223"/>
      <c r="U2044" s="225"/>
      <c r="V2044" s="223"/>
      <c r="W2044" s="225"/>
      <c r="AE2044" s="200"/>
      <c r="AM2044" s="203"/>
      <c r="AT2044" s="144"/>
    </row>
    <row r="2045" spans="9:46" s="142" customFormat="1" x14ac:dyDescent="0.15">
      <c r="I2045" s="223"/>
      <c r="P2045" s="224"/>
      <c r="Q2045" s="224"/>
      <c r="R2045" s="224"/>
      <c r="T2045" s="223"/>
      <c r="U2045" s="225"/>
      <c r="V2045" s="223"/>
      <c r="W2045" s="225"/>
      <c r="AE2045" s="200"/>
      <c r="AM2045" s="203"/>
      <c r="AT2045" s="144"/>
    </row>
    <row r="2046" spans="9:46" s="142" customFormat="1" x14ac:dyDescent="0.15">
      <c r="I2046" s="223"/>
      <c r="P2046" s="224"/>
      <c r="Q2046" s="224"/>
      <c r="R2046" s="224"/>
      <c r="T2046" s="223"/>
      <c r="U2046" s="225"/>
      <c r="V2046" s="223"/>
      <c r="W2046" s="225"/>
      <c r="AE2046" s="200"/>
      <c r="AM2046" s="203"/>
      <c r="AT2046" s="144"/>
    </row>
    <row r="2047" spans="9:46" s="142" customFormat="1" x14ac:dyDescent="0.15">
      <c r="I2047" s="223"/>
      <c r="P2047" s="224"/>
      <c r="Q2047" s="224"/>
      <c r="R2047" s="224"/>
      <c r="T2047" s="223"/>
      <c r="U2047" s="225"/>
      <c r="V2047" s="223"/>
      <c r="W2047" s="225"/>
      <c r="AE2047" s="200"/>
      <c r="AM2047" s="203"/>
      <c r="AT2047" s="144"/>
    </row>
    <row r="2048" spans="9:46" s="142" customFormat="1" x14ac:dyDescent="0.15">
      <c r="I2048" s="223"/>
      <c r="P2048" s="224"/>
      <c r="Q2048" s="224"/>
      <c r="R2048" s="224"/>
      <c r="T2048" s="223"/>
      <c r="U2048" s="225"/>
      <c r="V2048" s="223"/>
      <c r="W2048" s="225"/>
      <c r="AE2048" s="200"/>
      <c r="AM2048" s="203"/>
      <c r="AT2048" s="144"/>
    </row>
    <row r="2049" spans="9:46" s="142" customFormat="1" x14ac:dyDescent="0.15">
      <c r="I2049" s="223"/>
      <c r="P2049" s="224"/>
      <c r="Q2049" s="224"/>
      <c r="R2049" s="224"/>
      <c r="T2049" s="223"/>
      <c r="U2049" s="225"/>
      <c r="V2049" s="223"/>
      <c r="W2049" s="225"/>
      <c r="AE2049" s="200"/>
      <c r="AM2049" s="203"/>
      <c r="AT2049" s="144"/>
    </row>
    <row r="2050" spans="9:46" s="142" customFormat="1" x14ac:dyDescent="0.15">
      <c r="I2050" s="223"/>
      <c r="P2050" s="224"/>
      <c r="Q2050" s="224"/>
      <c r="R2050" s="224"/>
      <c r="T2050" s="223"/>
      <c r="U2050" s="225"/>
      <c r="V2050" s="223"/>
      <c r="W2050" s="225"/>
      <c r="AE2050" s="200"/>
      <c r="AM2050" s="203"/>
      <c r="AT2050" s="144"/>
    </row>
    <row r="2051" spans="9:46" s="142" customFormat="1" x14ac:dyDescent="0.15">
      <c r="I2051" s="223"/>
      <c r="P2051" s="224"/>
      <c r="Q2051" s="224"/>
      <c r="R2051" s="224"/>
      <c r="T2051" s="223"/>
      <c r="U2051" s="225"/>
      <c r="V2051" s="223"/>
      <c r="W2051" s="225"/>
      <c r="AE2051" s="200"/>
      <c r="AM2051" s="203"/>
      <c r="AT2051" s="144"/>
    </row>
    <row r="2052" spans="9:46" s="142" customFormat="1" x14ac:dyDescent="0.15">
      <c r="I2052" s="223"/>
      <c r="P2052" s="224"/>
      <c r="Q2052" s="224"/>
      <c r="R2052" s="224"/>
      <c r="T2052" s="223"/>
      <c r="U2052" s="225"/>
      <c r="V2052" s="223"/>
      <c r="W2052" s="225"/>
      <c r="AE2052" s="200"/>
      <c r="AM2052" s="203"/>
      <c r="AT2052" s="144"/>
    </row>
    <row r="2053" spans="9:46" s="142" customFormat="1" x14ac:dyDescent="0.15">
      <c r="I2053" s="223"/>
      <c r="P2053" s="224"/>
      <c r="Q2053" s="224"/>
      <c r="R2053" s="224"/>
      <c r="T2053" s="223"/>
      <c r="U2053" s="225"/>
      <c r="V2053" s="223"/>
      <c r="W2053" s="225"/>
      <c r="AE2053" s="200"/>
      <c r="AM2053" s="203"/>
      <c r="AT2053" s="144"/>
    </row>
    <row r="2054" spans="9:46" s="142" customFormat="1" x14ac:dyDescent="0.15">
      <c r="I2054" s="223"/>
      <c r="P2054" s="224"/>
      <c r="Q2054" s="224"/>
      <c r="R2054" s="224"/>
      <c r="T2054" s="223"/>
      <c r="U2054" s="225"/>
      <c r="V2054" s="223"/>
      <c r="W2054" s="225"/>
      <c r="AE2054" s="200"/>
      <c r="AM2054" s="203"/>
      <c r="AT2054" s="144"/>
    </row>
    <row r="2055" spans="9:46" s="142" customFormat="1" x14ac:dyDescent="0.15">
      <c r="I2055" s="223"/>
      <c r="P2055" s="224"/>
      <c r="Q2055" s="224"/>
      <c r="R2055" s="224"/>
      <c r="T2055" s="223"/>
      <c r="U2055" s="225"/>
      <c r="V2055" s="223"/>
      <c r="W2055" s="225"/>
      <c r="AE2055" s="200"/>
      <c r="AM2055" s="203"/>
      <c r="AT2055" s="144"/>
    </row>
    <row r="2056" spans="9:46" s="142" customFormat="1" x14ac:dyDescent="0.15">
      <c r="I2056" s="223"/>
      <c r="P2056" s="224"/>
      <c r="Q2056" s="224"/>
      <c r="R2056" s="224"/>
      <c r="T2056" s="223"/>
      <c r="U2056" s="225"/>
      <c r="V2056" s="223"/>
      <c r="W2056" s="225"/>
      <c r="AE2056" s="200"/>
      <c r="AM2056" s="203"/>
      <c r="AT2056" s="144"/>
    </row>
    <row r="2057" spans="9:46" s="142" customFormat="1" x14ac:dyDescent="0.15">
      <c r="I2057" s="223"/>
      <c r="P2057" s="224"/>
      <c r="Q2057" s="224"/>
      <c r="R2057" s="224"/>
      <c r="T2057" s="223"/>
      <c r="U2057" s="225"/>
      <c r="V2057" s="223"/>
      <c r="W2057" s="225"/>
      <c r="AE2057" s="200"/>
      <c r="AM2057" s="203"/>
      <c r="AT2057" s="144"/>
    </row>
    <row r="2058" spans="9:46" s="142" customFormat="1" x14ac:dyDescent="0.15">
      <c r="I2058" s="223"/>
      <c r="P2058" s="224"/>
      <c r="Q2058" s="224"/>
      <c r="R2058" s="224"/>
      <c r="T2058" s="223"/>
      <c r="U2058" s="225"/>
      <c r="V2058" s="223"/>
      <c r="W2058" s="225"/>
      <c r="AE2058" s="200"/>
      <c r="AM2058" s="203"/>
      <c r="AT2058" s="144"/>
    </row>
    <row r="2059" spans="9:46" s="142" customFormat="1" x14ac:dyDescent="0.15">
      <c r="I2059" s="223"/>
      <c r="P2059" s="224"/>
      <c r="Q2059" s="224"/>
      <c r="R2059" s="224"/>
      <c r="T2059" s="223"/>
      <c r="U2059" s="225"/>
      <c r="V2059" s="223"/>
      <c r="W2059" s="225"/>
      <c r="AE2059" s="200"/>
      <c r="AM2059" s="203"/>
      <c r="AT2059" s="144"/>
    </row>
    <row r="2060" spans="9:46" s="142" customFormat="1" x14ac:dyDescent="0.15">
      <c r="I2060" s="223"/>
      <c r="P2060" s="224"/>
      <c r="Q2060" s="224"/>
      <c r="R2060" s="224"/>
      <c r="T2060" s="223"/>
      <c r="U2060" s="225"/>
      <c r="V2060" s="223"/>
      <c r="W2060" s="225"/>
      <c r="AE2060" s="200"/>
      <c r="AM2060" s="203"/>
      <c r="AT2060" s="144"/>
    </row>
    <row r="2061" spans="9:46" s="142" customFormat="1" x14ac:dyDescent="0.15">
      <c r="I2061" s="223"/>
      <c r="P2061" s="224"/>
      <c r="Q2061" s="224"/>
      <c r="R2061" s="224"/>
      <c r="T2061" s="223"/>
      <c r="U2061" s="225"/>
      <c r="V2061" s="223"/>
      <c r="W2061" s="225"/>
      <c r="AE2061" s="200"/>
      <c r="AM2061" s="203"/>
      <c r="AT2061" s="144"/>
    </row>
    <row r="2062" spans="9:46" s="142" customFormat="1" x14ac:dyDescent="0.15">
      <c r="I2062" s="223"/>
      <c r="P2062" s="224"/>
      <c r="Q2062" s="224"/>
      <c r="R2062" s="224"/>
      <c r="T2062" s="223"/>
      <c r="U2062" s="225"/>
      <c r="V2062" s="223"/>
      <c r="W2062" s="225"/>
      <c r="AE2062" s="200"/>
      <c r="AM2062" s="203"/>
      <c r="AT2062" s="144"/>
    </row>
    <row r="2063" spans="9:46" s="142" customFormat="1" x14ac:dyDescent="0.15">
      <c r="I2063" s="223"/>
      <c r="P2063" s="224"/>
      <c r="Q2063" s="224"/>
      <c r="R2063" s="224"/>
      <c r="T2063" s="223"/>
      <c r="U2063" s="225"/>
      <c r="V2063" s="223"/>
      <c r="W2063" s="225"/>
      <c r="AE2063" s="200"/>
      <c r="AM2063" s="203"/>
      <c r="AT2063" s="144"/>
    </row>
    <row r="2064" spans="9:46" s="142" customFormat="1" x14ac:dyDescent="0.15">
      <c r="I2064" s="223"/>
      <c r="P2064" s="224"/>
      <c r="Q2064" s="224"/>
      <c r="R2064" s="224"/>
      <c r="T2064" s="223"/>
      <c r="U2064" s="225"/>
      <c r="V2064" s="223"/>
      <c r="W2064" s="225"/>
      <c r="AE2064" s="200"/>
      <c r="AM2064" s="203"/>
      <c r="AT2064" s="144"/>
    </row>
    <row r="2065" spans="9:46" s="142" customFormat="1" x14ac:dyDescent="0.15">
      <c r="I2065" s="223"/>
      <c r="P2065" s="224"/>
      <c r="Q2065" s="224"/>
      <c r="R2065" s="224"/>
      <c r="T2065" s="223"/>
      <c r="U2065" s="225"/>
      <c r="V2065" s="223"/>
      <c r="W2065" s="225"/>
      <c r="AE2065" s="200"/>
      <c r="AM2065" s="203"/>
      <c r="AT2065" s="144"/>
    </row>
    <row r="2066" spans="9:46" s="142" customFormat="1" x14ac:dyDescent="0.15">
      <c r="I2066" s="223"/>
      <c r="P2066" s="224"/>
      <c r="Q2066" s="224"/>
      <c r="R2066" s="224"/>
      <c r="T2066" s="223"/>
      <c r="U2066" s="225"/>
      <c r="V2066" s="223"/>
      <c r="W2066" s="225"/>
      <c r="AE2066" s="200"/>
      <c r="AM2066" s="203"/>
      <c r="AT2066" s="144"/>
    </row>
    <row r="2067" spans="9:46" s="142" customFormat="1" x14ac:dyDescent="0.15">
      <c r="I2067" s="223"/>
      <c r="P2067" s="224"/>
      <c r="Q2067" s="224"/>
      <c r="R2067" s="224"/>
      <c r="T2067" s="223"/>
      <c r="U2067" s="225"/>
      <c r="V2067" s="223"/>
      <c r="W2067" s="225"/>
      <c r="AE2067" s="200"/>
      <c r="AM2067" s="203"/>
      <c r="AT2067" s="144"/>
    </row>
    <row r="2068" spans="9:46" s="142" customFormat="1" x14ac:dyDescent="0.15">
      <c r="I2068" s="223"/>
      <c r="P2068" s="224"/>
      <c r="Q2068" s="224"/>
      <c r="R2068" s="224"/>
      <c r="T2068" s="223"/>
      <c r="U2068" s="225"/>
      <c r="V2068" s="223"/>
      <c r="W2068" s="225"/>
      <c r="AE2068" s="200"/>
      <c r="AM2068" s="203"/>
      <c r="AT2068" s="144"/>
    </row>
    <row r="2069" spans="9:46" s="142" customFormat="1" x14ac:dyDescent="0.15">
      <c r="I2069" s="223"/>
      <c r="P2069" s="224"/>
      <c r="Q2069" s="224"/>
      <c r="R2069" s="224"/>
      <c r="T2069" s="223"/>
      <c r="U2069" s="225"/>
      <c r="V2069" s="223"/>
      <c r="W2069" s="225"/>
      <c r="AE2069" s="200"/>
      <c r="AM2069" s="203"/>
      <c r="AT2069" s="144"/>
    </row>
    <row r="2070" spans="9:46" s="142" customFormat="1" x14ac:dyDescent="0.15">
      <c r="I2070" s="223"/>
      <c r="P2070" s="224"/>
      <c r="Q2070" s="224"/>
      <c r="R2070" s="224"/>
      <c r="T2070" s="223"/>
      <c r="U2070" s="225"/>
      <c r="V2070" s="223"/>
      <c r="W2070" s="225"/>
      <c r="AE2070" s="200"/>
      <c r="AM2070" s="203"/>
      <c r="AT2070" s="144"/>
    </row>
    <row r="2071" spans="9:46" s="142" customFormat="1" x14ac:dyDescent="0.15">
      <c r="I2071" s="223"/>
      <c r="P2071" s="224"/>
      <c r="Q2071" s="224"/>
      <c r="R2071" s="224"/>
      <c r="T2071" s="223"/>
      <c r="U2071" s="225"/>
      <c r="V2071" s="223"/>
      <c r="W2071" s="225"/>
      <c r="AE2071" s="200"/>
      <c r="AM2071" s="203"/>
      <c r="AT2071" s="144"/>
    </row>
    <row r="2072" spans="9:46" s="142" customFormat="1" x14ac:dyDescent="0.15">
      <c r="I2072" s="223"/>
      <c r="P2072" s="224"/>
      <c r="Q2072" s="224"/>
      <c r="R2072" s="224"/>
      <c r="T2072" s="223"/>
      <c r="U2072" s="225"/>
      <c r="V2072" s="223"/>
      <c r="W2072" s="225"/>
      <c r="AE2072" s="200"/>
      <c r="AM2072" s="203"/>
      <c r="AT2072" s="144"/>
    </row>
    <row r="2073" spans="9:46" s="142" customFormat="1" x14ac:dyDescent="0.15">
      <c r="I2073" s="223"/>
      <c r="P2073" s="224"/>
      <c r="Q2073" s="224"/>
      <c r="R2073" s="224"/>
      <c r="T2073" s="223"/>
      <c r="U2073" s="225"/>
      <c r="V2073" s="223"/>
      <c r="W2073" s="225"/>
      <c r="AE2073" s="200"/>
      <c r="AM2073" s="203"/>
      <c r="AT2073" s="144"/>
    </row>
    <row r="2074" spans="9:46" s="142" customFormat="1" x14ac:dyDescent="0.15">
      <c r="I2074" s="223"/>
      <c r="P2074" s="224"/>
      <c r="Q2074" s="224"/>
      <c r="R2074" s="224"/>
      <c r="T2074" s="223"/>
      <c r="U2074" s="225"/>
      <c r="V2074" s="223"/>
      <c r="W2074" s="225"/>
      <c r="AE2074" s="200"/>
      <c r="AM2074" s="203"/>
      <c r="AT2074" s="144"/>
    </row>
    <row r="2075" spans="9:46" s="142" customFormat="1" x14ac:dyDescent="0.15">
      <c r="I2075" s="223"/>
      <c r="P2075" s="224"/>
      <c r="Q2075" s="224"/>
      <c r="R2075" s="224"/>
      <c r="T2075" s="223"/>
      <c r="U2075" s="225"/>
      <c r="V2075" s="223"/>
      <c r="W2075" s="225"/>
      <c r="AE2075" s="200"/>
      <c r="AM2075" s="203"/>
      <c r="AT2075" s="144"/>
    </row>
    <row r="2076" spans="9:46" s="142" customFormat="1" x14ac:dyDescent="0.15">
      <c r="I2076" s="223"/>
      <c r="P2076" s="224"/>
      <c r="Q2076" s="224"/>
      <c r="R2076" s="224"/>
      <c r="T2076" s="223"/>
      <c r="U2076" s="225"/>
      <c r="V2076" s="223"/>
      <c r="W2076" s="225"/>
      <c r="AE2076" s="200"/>
      <c r="AM2076" s="203"/>
      <c r="AT2076" s="144"/>
    </row>
    <row r="2077" spans="9:46" s="142" customFormat="1" x14ac:dyDescent="0.15">
      <c r="I2077" s="223"/>
      <c r="P2077" s="224"/>
      <c r="Q2077" s="224"/>
      <c r="R2077" s="224"/>
      <c r="T2077" s="223"/>
      <c r="U2077" s="225"/>
      <c r="V2077" s="223"/>
      <c r="W2077" s="225"/>
      <c r="AE2077" s="200"/>
      <c r="AM2077" s="203"/>
      <c r="AT2077" s="144"/>
    </row>
    <row r="2078" spans="9:46" s="142" customFormat="1" x14ac:dyDescent="0.15">
      <c r="I2078" s="223"/>
      <c r="P2078" s="224"/>
      <c r="Q2078" s="224"/>
      <c r="R2078" s="224"/>
      <c r="T2078" s="223"/>
      <c r="U2078" s="225"/>
      <c r="V2078" s="223"/>
      <c r="W2078" s="225"/>
      <c r="AE2078" s="200"/>
      <c r="AM2078" s="203"/>
      <c r="AT2078" s="144"/>
    </row>
    <row r="2079" spans="9:46" s="142" customFormat="1" x14ac:dyDescent="0.15">
      <c r="I2079" s="223"/>
      <c r="P2079" s="224"/>
      <c r="Q2079" s="224"/>
      <c r="R2079" s="224"/>
      <c r="T2079" s="223"/>
      <c r="U2079" s="225"/>
      <c r="V2079" s="223"/>
      <c r="W2079" s="225"/>
      <c r="AE2079" s="200"/>
      <c r="AM2079" s="203"/>
      <c r="AT2079" s="144"/>
    </row>
    <row r="2080" spans="9:46" s="142" customFormat="1" x14ac:dyDescent="0.15">
      <c r="I2080" s="223"/>
      <c r="P2080" s="224"/>
      <c r="Q2080" s="224"/>
      <c r="R2080" s="224"/>
      <c r="T2080" s="223"/>
      <c r="U2080" s="225"/>
      <c r="V2080" s="223"/>
      <c r="W2080" s="225"/>
      <c r="AE2080" s="200"/>
      <c r="AM2080" s="203"/>
      <c r="AT2080" s="144"/>
    </row>
    <row r="2081" spans="9:46" s="142" customFormat="1" x14ac:dyDescent="0.15">
      <c r="I2081" s="223"/>
      <c r="P2081" s="224"/>
      <c r="Q2081" s="224"/>
      <c r="R2081" s="224"/>
      <c r="T2081" s="223"/>
      <c r="U2081" s="225"/>
      <c r="V2081" s="223"/>
      <c r="W2081" s="225"/>
      <c r="AE2081" s="200"/>
      <c r="AM2081" s="203"/>
      <c r="AT2081" s="144"/>
    </row>
    <row r="2082" spans="9:46" s="142" customFormat="1" x14ac:dyDescent="0.15">
      <c r="I2082" s="223"/>
      <c r="P2082" s="224"/>
      <c r="Q2082" s="224"/>
      <c r="R2082" s="224"/>
      <c r="T2082" s="223"/>
      <c r="U2082" s="225"/>
      <c r="V2082" s="223"/>
      <c r="W2082" s="225"/>
      <c r="AE2082" s="200"/>
      <c r="AM2082" s="203"/>
      <c r="AT2082" s="144"/>
    </row>
    <row r="2083" spans="9:46" s="142" customFormat="1" x14ac:dyDescent="0.15">
      <c r="I2083" s="223"/>
      <c r="P2083" s="224"/>
      <c r="Q2083" s="224"/>
      <c r="R2083" s="224"/>
      <c r="T2083" s="223"/>
      <c r="U2083" s="225"/>
      <c r="V2083" s="223"/>
      <c r="W2083" s="225"/>
      <c r="AE2083" s="200"/>
      <c r="AM2083" s="203"/>
      <c r="AT2083" s="144"/>
    </row>
    <row r="2084" spans="9:46" s="142" customFormat="1" x14ac:dyDescent="0.15">
      <c r="I2084" s="223"/>
      <c r="P2084" s="224"/>
      <c r="Q2084" s="224"/>
      <c r="R2084" s="224"/>
      <c r="T2084" s="223"/>
      <c r="U2084" s="225"/>
      <c r="V2084" s="223"/>
      <c r="W2084" s="225"/>
      <c r="AE2084" s="200"/>
      <c r="AM2084" s="203"/>
      <c r="AT2084" s="144"/>
    </row>
    <row r="2085" spans="9:46" s="142" customFormat="1" x14ac:dyDescent="0.15">
      <c r="I2085" s="223"/>
      <c r="P2085" s="224"/>
      <c r="Q2085" s="224"/>
      <c r="R2085" s="224"/>
      <c r="T2085" s="223"/>
      <c r="U2085" s="225"/>
      <c r="V2085" s="223"/>
      <c r="W2085" s="225"/>
      <c r="AE2085" s="200"/>
      <c r="AM2085" s="203"/>
      <c r="AT2085" s="144"/>
    </row>
    <row r="2086" spans="9:46" s="142" customFormat="1" x14ac:dyDescent="0.15">
      <c r="I2086" s="223"/>
      <c r="P2086" s="224"/>
      <c r="Q2086" s="224"/>
      <c r="R2086" s="224"/>
      <c r="T2086" s="223"/>
      <c r="U2086" s="225"/>
      <c r="V2086" s="223"/>
      <c r="W2086" s="225"/>
      <c r="AE2086" s="200"/>
      <c r="AM2086" s="203"/>
      <c r="AT2086" s="144"/>
    </row>
    <row r="2087" spans="9:46" s="142" customFormat="1" x14ac:dyDescent="0.15">
      <c r="I2087" s="223"/>
      <c r="P2087" s="224"/>
      <c r="Q2087" s="224"/>
      <c r="R2087" s="224"/>
      <c r="T2087" s="223"/>
      <c r="U2087" s="225"/>
      <c r="V2087" s="223"/>
      <c r="W2087" s="225"/>
      <c r="AE2087" s="200"/>
      <c r="AM2087" s="203"/>
      <c r="AT2087" s="144"/>
    </row>
    <row r="2088" spans="9:46" s="142" customFormat="1" x14ac:dyDescent="0.15">
      <c r="I2088" s="223"/>
      <c r="P2088" s="224"/>
      <c r="Q2088" s="224"/>
      <c r="R2088" s="224"/>
      <c r="T2088" s="223"/>
      <c r="U2088" s="225"/>
      <c r="V2088" s="223"/>
      <c r="W2088" s="225"/>
      <c r="AE2088" s="200"/>
      <c r="AM2088" s="203"/>
      <c r="AT2088" s="144"/>
    </row>
    <row r="2089" spans="9:46" s="142" customFormat="1" x14ac:dyDescent="0.15">
      <c r="I2089" s="223"/>
      <c r="P2089" s="224"/>
      <c r="Q2089" s="224"/>
      <c r="R2089" s="224"/>
      <c r="T2089" s="223"/>
      <c r="U2089" s="225"/>
      <c r="V2089" s="223"/>
      <c r="W2089" s="225"/>
      <c r="AE2089" s="200"/>
      <c r="AM2089" s="203"/>
      <c r="AT2089" s="144"/>
    </row>
    <row r="2090" spans="9:46" s="142" customFormat="1" x14ac:dyDescent="0.15">
      <c r="I2090" s="223"/>
      <c r="P2090" s="224"/>
      <c r="Q2090" s="224"/>
      <c r="R2090" s="224"/>
      <c r="T2090" s="223"/>
      <c r="U2090" s="225"/>
      <c r="V2090" s="223"/>
      <c r="W2090" s="225"/>
      <c r="AE2090" s="200"/>
      <c r="AM2090" s="203"/>
      <c r="AT2090" s="144"/>
    </row>
    <row r="2091" spans="9:46" s="142" customFormat="1" x14ac:dyDescent="0.15">
      <c r="I2091" s="223"/>
      <c r="P2091" s="224"/>
      <c r="Q2091" s="224"/>
      <c r="R2091" s="224"/>
      <c r="T2091" s="223"/>
      <c r="U2091" s="225"/>
      <c r="V2091" s="223"/>
      <c r="W2091" s="225"/>
      <c r="AE2091" s="200"/>
      <c r="AM2091" s="203"/>
      <c r="AT2091" s="144"/>
    </row>
    <row r="2092" spans="9:46" s="142" customFormat="1" x14ac:dyDescent="0.15">
      <c r="I2092" s="223"/>
      <c r="P2092" s="224"/>
      <c r="Q2092" s="224"/>
      <c r="R2092" s="224"/>
      <c r="T2092" s="223"/>
      <c r="U2092" s="225"/>
      <c r="V2092" s="223"/>
      <c r="W2092" s="225"/>
      <c r="AE2092" s="200"/>
      <c r="AM2092" s="203"/>
      <c r="AT2092" s="144"/>
    </row>
    <row r="2093" spans="9:46" s="142" customFormat="1" x14ac:dyDescent="0.15">
      <c r="I2093" s="223"/>
      <c r="P2093" s="224"/>
      <c r="Q2093" s="224"/>
      <c r="R2093" s="224"/>
      <c r="T2093" s="223"/>
      <c r="U2093" s="225"/>
      <c r="V2093" s="223"/>
      <c r="W2093" s="225"/>
      <c r="AE2093" s="200"/>
      <c r="AM2093" s="203"/>
      <c r="AT2093" s="144"/>
    </row>
    <row r="2094" spans="9:46" s="142" customFormat="1" x14ac:dyDescent="0.15">
      <c r="I2094" s="223"/>
      <c r="P2094" s="224"/>
      <c r="Q2094" s="224"/>
      <c r="R2094" s="224"/>
      <c r="T2094" s="223"/>
      <c r="U2094" s="225"/>
      <c r="V2094" s="223"/>
      <c r="W2094" s="225"/>
      <c r="AE2094" s="200"/>
      <c r="AM2094" s="203"/>
      <c r="AT2094" s="144"/>
    </row>
    <row r="2095" spans="9:46" s="142" customFormat="1" x14ac:dyDescent="0.15">
      <c r="I2095" s="223"/>
      <c r="P2095" s="224"/>
      <c r="Q2095" s="224"/>
      <c r="R2095" s="224"/>
      <c r="T2095" s="223"/>
      <c r="U2095" s="225"/>
      <c r="V2095" s="223"/>
      <c r="W2095" s="225"/>
      <c r="AE2095" s="200"/>
      <c r="AM2095" s="203"/>
      <c r="AT2095" s="144"/>
    </row>
    <row r="2096" spans="9:46" s="142" customFormat="1" x14ac:dyDescent="0.15">
      <c r="I2096" s="223"/>
      <c r="P2096" s="224"/>
      <c r="Q2096" s="224"/>
      <c r="R2096" s="224"/>
      <c r="T2096" s="223"/>
      <c r="U2096" s="225"/>
      <c r="V2096" s="223"/>
      <c r="W2096" s="225"/>
      <c r="AE2096" s="200"/>
      <c r="AM2096" s="203"/>
      <c r="AT2096" s="144"/>
    </row>
    <row r="2097" spans="9:46" s="142" customFormat="1" x14ac:dyDescent="0.15">
      <c r="I2097" s="223"/>
      <c r="P2097" s="224"/>
      <c r="Q2097" s="224"/>
      <c r="R2097" s="224"/>
      <c r="T2097" s="223"/>
      <c r="U2097" s="225"/>
      <c r="V2097" s="223"/>
      <c r="W2097" s="225"/>
      <c r="AE2097" s="200"/>
      <c r="AM2097" s="203"/>
      <c r="AT2097" s="144"/>
    </row>
    <row r="2098" spans="9:46" s="142" customFormat="1" x14ac:dyDescent="0.15">
      <c r="I2098" s="223"/>
      <c r="P2098" s="224"/>
      <c r="Q2098" s="224"/>
      <c r="R2098" s="224"/>
      <c r="T2098" s="223"/>
      <c r="U2098" s="225"/>
      <c r="V2098" s="223"/>
      <c r="W2098" s="225"/>
      <c r="AE2098" s="200"/>
      <c r="AM2098" s="203"/>
      <c r="AT2098" s="144"/>
    </row>
    <row r="2099" spans="9:46" s="142" customFormat="1" x14ac:dyDescent="0.15">
      <c r="I2099" s="223"/>
      <c r="P2099" s="224"/>
      <c r="Q2099" s="224"/>
      <c r="R2099" s="224"/>
      <c r="T2099" s="223"/>
      <c r="U2099" s="225"/>
      <c r="V2099" s="223"/>
      <c r="W2099" s="225"/>
      <c r="AE2099" s="200"/>
      <c r="AM2099" s="203"/>
      <c r="AT2099" s="144"/>
    </row>
    <row r="2100" spans="9:46" s="142" customFormat="1" x14ac:dyDescent="0.15">
      <c r="I2100" s="223"/>
      <c r="P2100" s="224"/>
      <c r="Q2100" s="224"/>
      <c r="R2100" s="224"/>
      <c r="T2100" s="223"/>
      <c r="U2100" s="225"/>
      <c r="V2100" s="223"/>
      <c r="W2100" s="225"/>
      <c r="AE2100" s="200"/>
      <c r="AM2100" s="203"/>
      <c r="AT2100" s="144"/>
    </row>
    <row r="2101" spans="9:46" s="142" customFormat="1" x14ac:dyDescent="0.15">
      <c r="I2101" s="223"/>
      <c r="P2101" s="224"/>
      <c r="Q2101" s="224"/>
      <c r="R2101" s="224"/>
      <c r="T2101" s="223"/>
      <c r="U2101" s="225"/>
      <c r="V2101" s="223"/>
      <c r="W2101" s="225"/>
      <c r="AE2101" s="200"/>
      <c r="AM2101" s="203"/>
      <c r="AT2101" s="144"/>
    </row>
    <row r="2102" spans="9:46" s="142" customFormat="1" x14ac:dyDescent="0.15">
      <c r="I2102" s="223"/>
      <c r="P2102" s="224"/>
      <c r="Q2102" s="224"/>
      <c r="R2102" s="224"/>
      <c r="T2102" s="223"/>
      <c r="U2102" s="225"/>
      <c r="V2102" s="223"/>
      <c r="W2102" s="225"/>
      <c r="AE2102" s="200"/>
      <c r="AM2102" s="203"/>
      <c r="AT2102" s="144"/>
    </row>
    <row r="2103" spans="9:46" s="142" customFormat="1" x14ac:dyDescent="0.15">
      <c r="I2103" s="223"/>
      <c r="P2103" s="224"/>
      <c r="Q2103" s="224"/>
      <c r="R2103" s="224"/>
      <c r="T2103" s="223"/>
      <c r="U2103" s="225"/>
      <c r="V2103" s="223"/>
      <c r="W2103" s="225"/>
      <c r="AE2103" s="200"/>
      <c r="AM2103" s="203"/>
      <c r="AT2103" s="144"/>
    </row>
    <row r="2104" spans="9:46" s="142" customFormat="1" x14ac:dyDescent="0.15">
      <c r="I2104" s="223"/>
      <c r="P2104" s="224"/>
      <c r="Q2104" s="224"/>
      <c r="R2104" s="224"/>
      <c r="T2104" s="223"/>
      <c r="U2104" s="225"/>
      <c r="V2104" s="223"/>
      <c r="W2104" s="225"/>
      <c r="AE2104" s="200"/>
      <c r="AM2104" s="203"/>
      <c r="AT2104" s="144"/>
    </row>
    <row r="2105" spans="9:46" s="142" customFormat="1" x14ac:dyDescent="0.15">
      <c r="I2105" s="223"/>
      <c r="P2105" s="224"/>
      <c r="Q2105" s="224"/>
      <c r="R2105" s="224"/>
      <c r="T2105" s="223"/>
      <c r="U2105" s="225"/>
      <c r="V2105" s="223"/>
      <c r="W2105" s="225"/>
      <c r="AE2105" s="200"/>
      <c r="AM2105" s="203"/>
      <c r="AT2105" s="144"/>
    </row>
    <row r="2106" spans="9:46" s="142" customFormat="1" x14ac:dyDescent="0.15">
      <c r="I2106" s="223"/>
      <c r="P2106" s="224"/>
      <c r="Q2106" s="224"/>
      <c r="R2106" s="224"/>
      <c r="T2106" s="223"/>
      <c r="U2106" s="225"/>
      <c r="V2106" s="223"/>
      <c r="W2106" s="225"/>
      <c r="AE2106" s="200"/>
      <c r="AM2106" s="203"/>
      <c r="AT2106" s="144"/>
    </row>
    <row r="2107" spans="9:46" s="142" customFormat="1" x14ac:dyDescent="0.15">
      <c r="I2107" s="223"/>
      <c r="P2107" s="224"/>
      <c r="Q2107" s="224"/>
      <c r="R2107" s="224"/>
      <c r="T2107" s="223"/>
      <c r="U2107" s="225"/>
      <c r="V2107" s="223"/>
      <c r="W2107" s="225"/>
      <c r="AE2107" s="200"/>
      <c r="AM2107" s="203"/>
      <c r="AT2107" s="144"/>
    </row>
    <row r="2108" spans="9:46" s="142" customFormat="1" x14ac:dyDescent="0.15">
      <c r="I2108" s="223"/>
      <c r="P2108" s="224"/>
      <c r="Q2108" s="224"/>
      <c r="R2108" s="224"/>
      <c r="T2108" s="223"/>
      <c r="U2108" s="225"/>
      <c r="V2108" s="223"/>
      <c r="W2108" s="225"/>
      <c r="AE2108" s="200"/>
      <c r="AM2108" s="203"/>
      <c r="AT2108" s="144"/>
    </row>
    <row r="2109" spans="9:46" s="142" customFormat="1" x14ac:dyDescent="0.15">
      <c r="I2109" s="223"/>
      <c r="P2109" s="224"/>
      <c r="Q2109" s="224"/>
      <c r="R2109" s="224"/>
      <c r="T2109" s="223"/>
      <c r="U2109" s="225"/>
      <c r="V2109" s="223"/>
      <c r="W2109" s="225"/>
      <c r="AE2109" s="200"/>
      <c r="AM2109" s="203"/>
      <c r="AT2109" s="144"/>
    </row>
    <row r="2110" spans="9:46" s="142" customFormat="1" x14ac:dyDescent="0.15">
      <c r="I2110" s="223"/>
      <c r="P2110" s="224"/>
      <c r="Q2110" s="224"/>
      <c r="R2110" s="224"/>
      <c r="T2110" s="223"/>
      <c r="U2110" s="225"/>
      <c r="V2110" s="223"/>
      <c r="W2110" s="225"/>
      <c r="AE2110" s="200"/>
      <c r="AM2110" s="203"/>
      <c r="AT2110" s="144"/>
    </row>
    <row r="2111" spans="9:46" s="142" customFormat="1" x14ac:dyDescent="0.15">
      <c r="I2111" s="223"/>
      <c r="P2111" s="224"/>
      <c r="Q2111" s="224"/>
      <c r="R2111" s="224"/>
      <c r="T2111" s="223"/>
      <c r="U2111" s="225"/>
      <c r="V2111" s="223"/>
      <c r="W2111" s="225"/>
      <c r="AE2111" s="200"/>
      <c r="AM2111" s="203"/>
      <c r="AT2111" s="144"/>
    </row>
    <row r="2112" spans="9:46" s="142" customFormat="1" x14ac:dyDescent="0.15">
      <c r="I2112" s="223"/>
      <c r="P2112" s="224"/>
      <c r="Q2112" s="224"/>
      <c r="R2112" s="224"/>
      <c r="T2112" s="223"/>
      <c r="U2112" s="225"/>
      <c r="V2112" s="223"/>
      <c r="W2112" s="225"/>
      <c r="AE2112" s="200"/>
      <c r="AM2112" s="203"/>
      <c r="AT2112" s="144"/>
    </row>
    <row r="2113" spans="9:46" s="142" customFormat="1" x14ac:dyDescent="0.15">
      <c r="I2113" s="223"/>
      <c r="P2113" s="224"/>
      <c r="Q2113" s="224"/>
      <c r="R2113" s="224"/>
      <c r="T2113" s="223"/>
      <c r="U2113" s="225"/>
      <c r="V2113" s="223"/>
      <c r="W2113" s="225"/>
      <c r="AE2113" s="200"/>
      <c r="AM2113" s="203"/>
      <c r="AT2113" s="144"/>
    </row>
    <row r="2114" spans="9:46" s="142" customFormat="1" x14ac:dyDescent="0.15">
      <c r="I2114" s="223"/>
      <c r="P2114" s="224"/>
      <c r="Q2114" s="224"/>
      <c r="R2114" s="224"/>
      <c r="T2114" s="223"/>
      <c r="U2114" s="225"/>
      <c r="V2114" s="223"/>
      <c r="W2114" s="225"/>
      <c r="AE2114" s="200"/>
      <c r="AM2114" s="203"/>
      <c r="AT2114" s="144"/>
    </row>
    <row r="2115" spans="9:46" s="142" customFormat="1" x14ac:dyDescent="0.15">
      <c r="I2115" s="223"/>
      <c r="P2115" s="224"/>
      <c r="Q2115" s="224"/>
      <c r="R2115" s="224"/>
      <c r="T2115" s="223"/>
      <c r="U2115" s="225"/>
      <c r="V2115" s="223"/>
      <c r="W2115" s="225"/>
      <c r="AE2115" s="200"/>
      <c r="AM2115" s="203"/>
      <c r="AT2115" s="144"/>
    </row>
    <row r="2116" spans="9:46" s="142" customFormat="1" x14ac:dyDescent="0.15">
      <c r="I2116" s="223"/>
      <c r="P2116" s="224"/>
      <c r="Q2116" s="224"/>
      <c r="R2116" s="224"/>
      <c r="T2116" s="223"/>
      <c r="U2116" s="225"/>
      <c r="V2116" s="223"/>
      <c r="W2116" s="225"/>
      <c r="AE2116" s="200"/>
      <c r="AM2116" s="203"/>
      <c r="AT2116" s="144"/>
    </row>
    <row r="2117" spans="9:46" s="142" customFormat="1" x14ac:dyDescent="0.15">
      <c r="I2117" s="223"/>
      <c r="P2117" s="224"/>
      <c r="Q2117" s="224"/>
      <c r="R2117" s="224"/>
      <c r="T2117" s="223"/>
      <c r="U2117" s="225"/>
      <c r="V2117" s="223"/>
      <c r="W2117" s="225"/>
      <c r="AE2117" s="200"/>
      <c r="AM2117" s="203"/>
      <c r="AT2117" s="144"/>
    </row>
    <row r="2118" spans="9:46" s="142" customFormat="1" x14ac:dyDescent="0.15">
      <c r="I2118" s="223"/>
      <c r="P2118" s="224"/>
      <c r="Q2118" s="224"/>
      <c r="R2118" s="224"/>
      <c r="T2118" s="223"/>
      <c r="U2118" s="225"/>
      <c r="V2118" s="223"/>
      <c r="W2118" s="225"/>
      <c r="AE2118" s="200"/>
      <c r="AM2118" s="203"/>
      <c r="AT2118" s="144"/>
    </row>
    <row r="2119" spans="9:46" s="142" customFormat="1" x14ac:dyDescent="0.15">
      <c r="I2119" s="223"/>
      <c r="P2119" s="224"/>
      <c r="Q2119" s="224"/>
      <c r="R2119" s="224"/>
      <c r="T2119" s="223"/>
      <c r="U2119" s="225"/>
      <c r="V2119" s="223"/>
      <c r="W2119" s="225"/>
      <c r="AE2119" s="200"/>
      <c r="AM2119" s="203"/>
      <c r="AT2119" s="144"/>
    </row>
    <row r="2120" spans="9:46" s="142" customFormat="1" x14ac:dyDescent="0.15">
      <c r="I2120" s="223"/>
      <c r="P2120" s="224"/>
      <c r="Q2120" s="224"/>
      <c r="R2120" s="224"/>
      <c r="T2120" s="223"/>
      <c r="U2120" s="225"/>
      <c r="V2120" s="223"/>
      <c r="W2120" s="225"/>
      <c r="AE2120" s="200"/>
      <c r="AM2120" s="203"/>
      <c r="AT2120" s="144"/>
    </row>
    <row r="2121" spans="9:46" s="142" customFormat="1" x14ac:dyDescent="0.15">
      <c r="I2121" s="223"/>
      <c r="P2121" s="224"/>
      <c r="Q2121" s="224"/>
      <c r="R2121" s="224"/>
      <c r="T2121" s="223"/>
      <c r="U2121" s="225"/>
      <c r="V2121" s="223"/>
      <c r="W2121" s="225"/>
      <c r="AE2121" s="200"/>
      <c r="AM2121" s="203"/>
      <c r="AT2121" s="144"/>
    </row>
    <row r="2122" spans="9:46" s="142" customFormat="1" x14ac:dyDescent="0.15">
      <c r="I2122" s="223"/>
      <c r="P2122" s="224"/>
      <c r="Q2122" s="224"/>
      <c r="R2122" s="224"/>
      <c r="T2122" s="223"/>
      <c r="U2122" s="225"/>
      <c r="V2122" s="223"/>
      <c r="W2122" s="225"/>
      <c r="AE2122" s="200"/>
      <c r="AM2122" s="203"/>
      <c r="AT2122" s="144"/>
    </row>
    <row r="2123" spans="9:46" s="142" customFormat="1" x14ac:dyDescent="0.15">
      <c r="I2123" s="223"/>
      <c r="P2123" s="224"/>
      <c r="Q2123" s="224"/>
      <c r="R2123" s="224"/>
      <c r="T2123" s="223"/>
      <c r="U2123" s="225"/>
      <c r="V2123" s="223"/>
      <c r="W2123" s="225"/>
      <c r="AE2123" s="200"/>
      <c r="AM2123" s="203"/>
      <c r="AT2123" s="144"/>
    </row>
    <row r="2124" spans="9:46" s="142" customFormat="1" x14ac:dyDescent="0.15">
      <c r="I2124" s="223"/>
      <c r="P2124" s="224"/>
      <c r="Q2124" s="224"/>
      <c r="R2124" s="224"/>
      <c r="T2124" s="223"/>
      <c r="U2124" s="225"/>
      <c r="V2124" s="223"/>
      <c r="W2124" s="225"/>
      <c r="AE2124" s="200"/>
      <c r="AM2124" s="203"/>
      <c r="AT2124" s="144"/>
    </row>
    <row r="2125" spans="9:46" s="142" customFormat="1" x14ac:dyDescent="0.15">
      <c r="I2125" s="223"/>
      <c r="P2125" s="224"/>
      <c r="Q2125" s="224"/>
      <c r="R2125" s="224"/>
      <c r="T2125" s="223"/>
      <c r="U2125" s="225"/>
      <c r="V2125" s="223"/>
      <c r="W2125" s="225"/>
      <c r="AE2125" s="200"/>
      <c r="AM2125" s="203"/>
      <c r="AT2125" s="144"/>
    </row>
    <row r="2126" spans="9:46" s="142" customFormat="1" x14ac:dyDescent="0.15">
      <c r="I2126" s="223"/>
      <c r="P2126" s="224"/>
      <c r="Q2126" s="224"/>
      <c r="R2126" s="224"/>
      <c r="T2126" s="223"/>
      <c r="U2126" s="225"/>
      <c r="V2126" s="223"/>
      <c r="W2126" s="225"/>
      <c r="AE2126" s="200"/>
      <c r="AM2126" s="203"/>
      <c r="AT2126" s="144"/>
    </row>
    <row r="2127" spans="9:46" s="142" customFormat="1" x14ac:dyDescent="0.15">
      <c r="I2127" s="223"/>
      <c r="P2127" s="224"/>
      <c r="Q2127" s="224"/>
      <c r="R2127" s="224"/>
      <c r="T2127" s="223"/>
      <c r="U2127" s="225"/>
      <c r="V2127" s="223"/>
      <c r="W2127" s="225"/>
      <c r="AE2127" s="200"/>
      <c r="AM2127" s="203"/>
      <c r="AT2127" s="144"/>
    </row>
    <row r="2128" spans="9:46" s="142" customFormat="1" x14ac:dyDescent="0.15">
      <c r="I2128" s="223"/>
      <c r="P2128" s="224"/>
      <c r="Q2128" s="224"/>
      <c r="R2128" s="224"/>
      <c r="T2128" s="223"/>
      <c r="U2128" s="225"/>
      <c r="V2128" s="223"/>
      <c r="W2128" s="225"/>
      <c r="AE2128" s="200"/>
      <c r="AM2128" s="203"/>
      <c r="AT2128" s="144"/>
    </row>
    <row r="2129" spans="9:46" s="142" customFormat="1" x14ac:dyDescent="0.15">
      <c r="I2129" s="223"/>
      <c r="P2129" s="224"/>
      <c r="Q2129" s="224"/>
      <c r="R2129" s="224"/>
      <c r="T2129" s="223"/>
      <c r="U2129" s="225"/>
      <c r="V2129" s="223"/>
      <c r="W2129" s="225"/>
      <c r="AE2129" s="200"/>
      <c r="AM2129" s="203"/>
      <c r="AT2129" s="144"/>
    </row>
    <row r="2130" spans="9:46" s="142" customFormat="1" x14ac:dyDescent="0.15">
      <c r="I2130" s="223"/>
      <c r="P2130" s="224"/>
      <c r="Q2130" s="224"/>
      <c r="R2130" s="224"/>
      <c r="T2130" s="223"/>
      <c r="U2130" s="225"/>
      <c r="V2130" s="223"/>
      <c r="W2130" s="225"/>
      <c r="AE2130" s="200"/>
      <c r="AM2130" s="203"/>
      <c r="AT2130" s="144"/>
    </row>
    <row r="2131" spans="9:46" s="142" customFormat="1" x14ac:dyDescent="0.15">
      <c r="I2131" s="223"/>
      <c r="P2131" s="224"/>
      <c r="Q2131" s="224"/>
      <c r="R2131" s="224"/>
      <c r="T2131" s="223"/>
      <c r="U2131" s="225"/>
      <c r="V2131" s="223"/>
      <c r="W2131" s="225"/>
      <c r="AE2131" s="200"/>
      <c r="AM2131" s="203"/>
      <c r="AT2131" s="144"/>
    </row>
    <row r="2132" spans="9:46" s="142" customFormat="1" x14ac:dyDescent="0.15">
      <c r="I2132" s="223"/>
      <c r="P2132" s="224"/>
      <c r="Q2132" s="224"/>
      <c r="R2132" s="224"/>
      <c r="T2132" s="223"/>
      <c r="U2132" s="225"/>
      <c r="V2132" s="223"/>
      <c r="W2132" s="225"/>
      <c r="AE2132" s="200"/>
      <c r="AM2132" s="203"/>
      <c r="AT2132" s="144"/>
    </row>
    <row r="2133" spans="9:46" s="142" customFormat="1" x14ac:dyDescent="0.15">
      <c r="I2133" s="223"/>
      <c r="P2133" s="224"/>
      <c r="Q2133" s="224"/>
      <c r="R2133" s="224"/>
      <c r="T2133" s="223"/>
      <c r="U2133" s="225"/>
      <c r="V2133" s="223"/>
      <c r="W2133" s="225"/>
      <c r="AE2133" s="200"/>
      <c r="AM2133" s="203"/>
      <c r="AT2133" s="144"/>
    </row>
    <row r="2134" spans="9:46" s="142" customFormat="1" x14ac:dyDescent="0.15">
      <c r="I2134" s="223"/>
      <c r="P2134" s="224"/>
      <c r="Q2134" s="224"/>
      <c r="R2134" s="224"/>
      <c r="T2134" s="223"/>
      <c r="U2134" s="225"/>
      <c r="V2134" s="223"/>
      <c r="W2134" s="225"/>
      <c r="AE2134" s="200"/>
      <c r="AM2134" s="203"/>
      <c r="AT2134" s="144"/>
    </row>
    <row r="2135" spans="9:46" s="142" customFormat="1" x14ac:dyDescent="0.15">
      <c r="I2135" s="223"/>
      <c r="P2135" s="224"/>
      <c r="Q2135" s="224"/>
      <c r="R2135" s="224"/>
      <c r="T2135" s="223"/>
      <c r="U2135" s="225"/>
      <c r="V2135" s="223"/>
      <c r="W2135" s="225"/>
      <c r="AE2135" s="200"/>
      <c r="AM2135" s="203"/>
      <c r="AT2135" s="144"/>
    </row>
    <row r="2136" spans="9:46" s="142" customFormat="1" x14ac:dyDescent="0.15">
      <c r="I2136" s="223"/>
      <c r="P2136" s="224"/>
      <c r="Q2136" s="224"/>
      <c r="R2136" s="224"/>
      <c r="T2136" s="223"/>
      <c r="U2136" s="225"/>
      <c r="V2136" s="223"/>
      <c r="W2136" s="225"/>
      <c r="AE2136" s="200"/>
      <c r="AM2136" s="203"/>
      <c r="AT2136" s="144"/>
    </row>
    <row r="2137" spans="9:46" s="142" customFormat="1" x14ac:dyDescent="0.15">
      <c r="I2137" s="223"/>
      <c r="P2137" s="224"/>
      <c r="Q2137" s="224"/>
      <c r="R2137" s="224"/>
      <c r="T2137" s="223"/>
      <c r="U2137" s="225"/>
      <c r="V2137" s="223"/>
      <c r="W2137" s="225"/>
      <c r="AE2137" s="200"/>
      <c r="AM2137" s="203"/>
      <c r="AT2137" s="144"/>
    </row>
    <row r="2138" spans="9:46" s="142" customFormat="1" x14ac:dyDescent="0.15">
      <c r="I2138" s="223"/>
      <c r="P2138" s="224"/>
      <c r="Q2138" s="224"/>
      <c r="R2138" s="224"/>
      <c r="T2138" s="223"/>
      <c r="U2138" s="225"/>
      <c r="V2138" s="223"/>
      <c r="W2138" s="225"/>
      <c r="AE2138" s="200"/>
      <c r="AM2138" s="203"/>
      <c r="AT2138" s="144"/>
    </row>
    <row r="2139" spans="9:46" s="142" customFormat="1" x14ac:dyDescent="0.15">
      <c r="I2139" s="223"/>
      <c r="P2139" s="224"/>
      <c r="Q2139" s="224"/>
      <c r="R2139" s="224"/>
      <c r="T2139" s="223"/>
      <c r="U2139" s="225"/>
      <c r="V2139" s="223"/>
      <c r="W2139" s="225"/>
      <c r="AE2139" s="200"/>
      <c r="AM2139" s="203"/>
      <c r="AT2139" s="144"/>
    </row>
    <row r="2140" spans="9:46" s="142" customFormat="1" x14ac:dyDescent="0.15">
      <c r="I2140" s="223"/>
      <c r="P2140" s="224"/>
      <c r="Q2140" s="224"/>
      <c r="R2140" s="224"/>
      <c r="T2140" s="223"/>
      <c r="U2140" s="225"/>
      <c r="V2140" s="223"/>
      <c r="W2140" s="225"/>
      <c r="AE2140" s="200"/>
      <c r="AM2140" s="203"/>
      <c r="AT2140" s="144"/>
    </row>
    <row r="2141" spans="9:46" s="142" customFormat="1" x14ac:dyDescent="0.15">
      <c r="I2141" s="223"/>
      <c r="P2141" s="224"/>
      <c r="Q2141" s="224"/>
      <c r="R2141" s="224"/>
      <c r="T2141" s="223"/>
      <c r="U2141" s="225"/>
      <c r="V2141" s="223"/>
      <c r="W2141" s="225"/>
      <c r="AE2141" s="200"/>
      <c r="AM2141" s="203"/>
      <c r="AT2141" s="144"/>
    </row>
    <row r="2142" spans="9:46" s="142" customFormat="1" x14ac:dyDescent="0.15">
      <c r="I2142" s="223"/>
      <c r="P2142" s="224"/>
      <c r="Q2142" s="224"/>
      <c r="R2142" s="224"/>
      <c r="T2142" s="223"/>
      <c r="U2142" s="225"/>
      <c r="V2142" s="223"/>
      <c r="W2142" s="225"/>
      <c r="AE2142" s="200"/>
      <c r="AM2142" s="203"/>
      <c r="AT2142" s="144"/>
    </row>
    <row r="2143" spans="9:46" s="142" customFormat="1" x14ac:dyDescent="0.15">
      <c r="I2143" s="223"/>
      <c r="P2143" s="224"/>
      <c r="Q2143" s="224"/>
      <c r="R2143" s="224"/>
      <c r="T2143" s="223"/>
      <c r="U2143" s="225"/>
      <c r="V2143" s="223"/>
      <c r="W2143" s="225"/>
      <c r="AE2143" s="200"/>
      <c r="AM2143" s="203"/>
      <c r="AT2143" s="144"/>
    </row>
    <row r="2144" spans="9:46" s="142" customFormat="1" x14ac:dyDescent="0.15">
      <c r="I2144" s="223"/>
      <c r="P2144" s="224"/>
      <c r="Q2144" s="224"/>
      <c r="R2144" s="224"/>
      <c r="T2144" s="223"/>
      <c r="U2144" s="225"/>
      <c r="V2144" s="223"/>
      <c r="W2144" s="225"/>
      <c r="AE2144" s="200"/>
      <c r="AM2144" s="203"/>
      <c r="AT2144" s="144"/>
    </row>
    <row r="2145" spans="9:46" s="142" customFormat="1" x14ac:dyDescent="0.15">
      <c r="I2145" s="223"/>
      <c r="P2145" s="224"/>
      <c r="Q2145" s="224"/>
      <c r="R2145" s="224"/>
      <c r="T2145" s="223"/>
      <c r="U2145" s="225"/>
      <c r="V2145" s="223"/>
      <c r="W2145" s="225"/>
      <c r="AE2145" s="200"/>
      <c r="AM2145" s="203"/>
      <c r="AT2145" s="144"/>
    </row>
    <row r="2146" spans="9:46" s="142" customFormat="1" x14ac:dyDescent="0.15">
      <c r="I2146" s="223"/>
      <c r="P2146" s="224"/>
      <c r="Q2146" s="224"/>
      <c r="R2146" s="224"/>
      <c r="T2146" s="223"/>
      <c r="U2146" s="225"/>
      <c r="V2146" s="223"/>
      <c r="W2146" s="225"/>
      <c r="AE2146" s="200"/>
      <c r="AM2146" s="203"/>
      <c r="AT2146" s="144"/>
    </row>
    <row r="2147" spans="9:46" s="142" customFormat="1" x14ac:dyDescent="0.15">
      <c r="I2147" s="223"/>
      <c r="P2147" s="224"/>
      <c r="Q2147" s="224"/>
      <c r="R2147" s="224"/>
      <c r="T2147" s="223"/>
      <c r="U2147" s="225"/>
      <c r="V2147" s="223"/>
      <c r="W2147" s="225"/>
      <c r="AE2147" s="200"/>
      <c r="AM2147" s="203"/>
      <c r="AT2147" s="144"/>
    </row>
    <row r="2148" spans="9:46" s="142" customFormat="1" x14ac:dyDescent="0.15">
      <c r="I2148" s="223"/>
      <c r="P2148" s="224"/>
      <c r="Q2148" s="224"/>
      <c r="R2148" s="224"/>
      <c r="T2148" s="223"/>
      <c r="U2148" s="225"/>
      <c r="V2148" s="223"/>
      <c r="W2148" s="225"/>
      <c r="AE2148" s="200"/>
      <c r="AM2148" s="203"/>
      <c r="AT2148" s="144"/>
    </row>
    <row r="2149" spans="9:46" s="142" customFormat="1" x14ac:dyDescent="0.15">
      <c r="I2149" s="223"/>
      <c r="P2149" s="224"/>
      <c r="Q2149" s="224"/>
      <c r="R2149" s="224"/>
      <c r="T2149" s="223"/>
      <c r="U2149" s="225"/>
      <c r="V2149" s="223"/>
      <c r="W2149" s="225"/>
      <c r="AE2149" s="200"/>
      <c r="AM2149" s="203"/>
      <c r="AT2149" s="144"/>
    </row>
    <row r="2150" spans="9:46" s="142" customFormat="1" x14ac:dyDescent="0.15">
      <c r="I2150" s="223"/>
      <c r="P2150" s="224"/>
      <c r="Q2150" s="224"/>
      <c r="R2150" s="224"/>
      <c r="T2150" s="223"/>
      <c r="U2150" s="225"/>
      <c r="V2150" s="223"/>
      <c r="W2150" s="225"/>
      <c r="AE2150" s="200"/>
      <c r="AM2150" s="203"/>
      <c r="AT2150" s="144"/>
    </row>
    <row r="2151" spans="9:46" s="142" customFormat="1" x14ac:dyDescent="0.15">
      <c r="I2151" s="223"/>
      <c r="P2151" s="224"/>
      <c r="Q2151" s="224"/>
      <c r="R2151" s="224"/>
      <c r="T2151" s="223"/>
      <c r="U2151" s="225"/>
      <c r="V2151" s="223"/>
      <c r="W2151" s="225"/>
      <c r="AE2151" s="200"/>
      <c r="AM2151" s="203"/>
      <c r="AT2151" s="144"/>
    </row>
    <row r="2152" spans="9:46" s="142" customFormat="1" x14ac:dyDescent="0.15">
      <c r="I2152" s="223"/>
      <c r="P2152" s="224"/>
      <c r="Q2152" s="224"/>
      <c r="R2152" s="224"/>
      <c r="T2152" s="223"/>
      <c r="U2152" s="225"/>
      <c r="V2152" s="223"/>
      <c r="W2152" s="225"/>
      <c r="AE2152" s="200"/>
      <c r="AM2152" s="203"/>
      <c r="AT2152" s="144"/>
    </row>
    <row r="2153" spans="9:46" s="142" customFormat="1" x14ac:dyDescent="0.15">
      <c r="I2153" s="223"/>
      <c r="P2153" s="224"/>
      <c r="Q2153" s="224"/>
      <c r="R2153" s="224"/>
      <c r="T2153" s="223"/>
      <c r="U2153" s="225"/>
      <c r="V2153" s="223"/>
      <c r="W2153" s="225"/>
      <c r="AE2153" s="200"/>
      <c r="AM2153" s="203"/>
      <c r="AT2153" s="144"/>
    </row>
    <row r="2154" spans="9:46" s="142" customFormat="1" x14ac:dyDescent="0.15">
      <c r="I2154" s="223"/>
      <c r="P2154" s="224"/>
      <c r="Q2154" s="224"/>
      <c r="R2154" s="224"/>
      <c r="T2154" s="223"/>
      <c r="U2154" s="225"/>
      <c r="V2154" s="223"/>
      <c r="W2154" s="225"/>
      <c r="AE2154" s="200"/>
      <c r="AM2154" s="203"/>
      <c r="AT2154" s="144"/>
    </row>
    <row r="2155" spans="9:46" s="142" customFormat="1" x14ac:dyDescent="0.15">
      <c r="I2155" s="223"/>
      <c r="P2155" s="224"/>
      <c r="Q2155" s="224"/>
      <c r="R2155" s="224"/>
      <c r="T2155" s="223"/>
      <c r="U2155" s="225"/>
      <c r="V2155" s="223"/>
      <c r="W2155" s="225"/>
      <c r="AE2155" s="200"/>
      <c r="AM2155" s="203"/>
      <c r="AT2155" s="144"/>
    </row>
    <row r="2156" spans="9:46" s="142" customFormat="1" x14ac:dyDescent="0.15">
      <c r="I2156" s="223"/>
      <c r="P2156" s="224"/>
      <c r="Q2156" s="224"/>
      <c r="R2156" s="224"/>
      <c r="T2156" s="223"/>
      <c r="U2156" s="225"/>
      <c r="V2156" s="223"/>
      <c r="W2156" s="225"/>
      <c r="AE2156" s="200"/>
      <c r="AM2156" s="203"/>
      <c r="AT2156" s="144"/>
    </row>
    <row r="2157" spans="9:46" s="142" customFormat="1" x14ac:dyDescent="0.15">
      <c r="I2157" s="223"/>
      <c r="P2157" s="224"/>
      <c r="Q2157" s="224"/>
      <c r="R2157" s="224"/>
      <c r="T2157" s="223"/>
      <c r="U2157" s="225"/>
      <c r="V2157" s="223"/>
      <c r="W2157" s="225"/>
      <c r="AE2157" s="200"/>
      <c r="AM2157" s="203"/>
      <c r="AT2157" s="144"/>
    </row>
    <row r="2158" spans="9:46" s="142" customFormat="1" x14ac:dyDescent="0.15">
      <c r="I2158" s="223"/>
      <c r="P2158" s="224"/>
      <c r="Q2158" s="224"/>
      <c r="R2158" s="224"/>
      <c r="T2158" s="223"/>
      <c r="U2158" s="225"/>
      <c r="V2158" s="223"/>
      <c r="W2158" s="225"/>
      <c r="AE2158" s="200"/>
      <c r="AM2158" s="203"/>
      <c r="AT2158" s="144"/>
    </row>
    <row r="2159" spans="9:46" s="142" customFormat="1" x14ac:dyDescent="0.15">
      <c r="I2159" s="223"/>
      <c r="P2159" s="224"/>
      <c r="Q2159" s="224"/>
      <c r="R2159" s="224"/>
      <c r="T2159" s="223"/>
      <c r="U2159" s="225"/>
      <c r="V2159" s="223"/>
      <c r="W2159" s="225"/>
      <c r="AE2159" s="200"/>
      <c r="AM2159" s="203"/>
      <c r="AT2159" s="144"/>
    </row>
    <row r="2160" spans="9:46" s="142" customFormat="1" x14ac:dyDescent="0.15">
      <c r="I2160" s="223"/>
      <c r="P2160" s="224"/>
      <c r="Q2160" s="224"/>
      <c r="R2160" s="224"/>
      <c r="T2160" s="223"/>
      <c r="U2160" s="225"/>
      <c r="V2160" s="223"/>
      <c r="W2160" s="225"/>
      <c r="AE2160" s="200"/>
      <c r="AM2160" s="203"/>
      <c r="AT2160" s="144"/>
    </row>
    <row r="2161" spans="9:46" s="142" customFormat="1" x14ac:dyDescent="0.15">
      <c r="I2161" s="223"/>
      <c r="P2161" s="224"/>
      <c r="Q2161" s="224"/>
      <c r="R2161" s="224"/>
      <c r="T2161" s="223"/>
      <c r="U2161" s="225"/>
      <c r="V2161" s="223"/>
      <c r="W2161" s="225"/>
      <c r="AE2161" s="200"/>
      <c r="AM2161" s="203"/>
      <c r="AT2161" s="144"/>
    </row>
    <row r="2162" spans="9:46" s="142" customFormat="1" x14ac:dyDescent="0.15">
      <c r="I2162" s="223"/>
      <c r="P2162" s="224"/>
      <c r="Q2162" s="224"/>
      <c r="R2162" s="224"/>
      <c r="T2162" s="223"/>
      <c r="U2162" s="225"/>
      <c r="V2162" s="223"/>
      <c r="W2162" s="225"/>
      <c r="AE2162" s="200"/>
      <c r="AM2162" s="203"/>
      <c r="AT2162" s="144"/>
    </row>
    <row r="2163" spans="9:46" s="142" customFormat="1" x14ac:dyDescent="0.15">
      <c r="I2163" s="223"/>
      <c r="P2163" s="224"/>
      <c r="Q2163" s="224"/>
      <c r="R2163" s="224"/>
      <c r="T2163" s="223"/>
      <c r="U2163" s="225"/>
      <c r="V2163" s="223"/>
      <c r="W2163" s="225"/>
      <c r="AE2163" s="200"/>
      <c r="AM2163" s="203"/>
      <c r="AT2163" s="144"/>
    </row>
    <row r="2164" spans="9:46" s="142" customFormat="1" x14ac:dyDescent="0.15">
      <c r="I2164" s="223"/>
      <c r="P2164" s="224"/>
      <c r="Q2164" s="224"/>
      <c r="R2164" s="224"/>
      <c r="T2164" s="223"/>
      <c r="U2164" s="225"/>
      <c r="V2164" s="223"/>
      <c r="W2164" s="225"/>
      <c r="AE2164" s="200"/>
      <c r="AM2164" s="203"/>
      <c r="AT2164" s="144"/>
    </row>
    <row r="2165" spans="9:46" s="142" customFormat="1" x14ac:dyDescent="0.15">
      <c r="I2165" s="223"/>
      <c r="P2165" s="224"/>
      <c r="Q2165" s="224"/>
      <c r="R2165" s="224"/>
      <c r="T2165" s="223"/>
      <c r="U2165" s="225"/>
      <c r="V2165" s="223"/>
      <c r="W2165" s="225"/>
      <c r="AE2165" s="200"/>
      <c r="AM2165" s="203"/>
      <c r="AT2165" s="144"/>
    </row>
    <row r="2166" spans="9:46" s="142" customFormat="1" x14ac:dyDescent="0.15">
      <c r="I2166" s="223"/>
      <c r="P2166" s="224"/>
      <c r="Q2166" s="224"/>
      <c r="R2166" s="224"/>
      <c r="T2166" s="223"/>
      <c r="U2166" s="225"/>
      <c r="V2166" s="223"/>
      <c r="W2166" s="225"/>
      <c r="AE2166" s="200"/>
      <c r="AM2166" s="203"/>
      <c r="AT2166" s="144"/>
    </row>
    <row r="2167" spans="9:46" s="142" customFormat="1" x14ac:dyDescent="0.15">
      <c r="I2167" s="223"/>
      <c r="P2167" s="224"/>
      <c r="Q2167" s="224"/>
      <c r="R2167" s="224"/>
      <c r="T2167" s="223"/>
      <c r="U2167" s="225"/>
      <c r="V2167" s="223"/>
      <c r="W2167" s="225"/>
      <c r="AE2167" s="200"/>
      <c r="AM2167" s="203"/>
      <c r="AT2167" s="144"/>
    </row>
    <row r="2168" spans="9:46" s="142" customFormat="1" x14ac:dyDescent="0.15">
      <c r="I2168" s="223"/>
      <c r="P2168" s="224"/>
      <c r="Q2168" s="224"/>
      <c r="R2168" s="224"/>
      <c r="T2168" s="223"/>
      <c r="U2168" s="225"/>
      <c r="V2168" s="223"/>
      <c r="W2168" s="225"/>
      <c r="AE2168" s="200"/>
      <c r="AM2168" s="203"/>
      <c r="AT2168" s="144"/>
    </row>
    <row r="2169" spans="9:46" s="142" customFormat="1" x14ac:dyDescent="0.15">
      <c r="I2169" s="223"/>
      <c r="P2169" s="224"/>
      <c r="Q2169" s="224"/>
      <c r="R2169" s="224"/>
      <c r="T2169" s="223"/>
      <c r="U2169" s="225"/>
      <c r="V2169" s="223"/>
      <c r="W2169" s="225"/>
      <c r="AE2169" s="200"/>
      <c r="AM2169" s="203"/>
      <c r="AT2169" s="144"/>
    </row>
    <row r="2170" spans="9:46" s="142" customFormat="1" x14ac:dyDescent="0.15">
      <c r="I2170" s="223"/>
      <c r="P2170" s="224"/>
      <c r="Q2170" s="224"/>
      <c r="R2170" s="224"/>
      <c r="T2170" s="223"/>
      <c r="U2170" s="225"/>
      <c r="V2170" s="223"/>
      <c r="W2170" s="225"/>
      <c r="AE2170" s="200"/>
      <c r="AM2170" s="203"/>
      <c r="AT2170" s="144"/>
    </row>
    <row r="2171" spans="9:46" s="142" customFormat="1" x14ac:dyDescent="0.15">
      <c r="I2171" s="223"/>
      <c r="P2171" s="224"/>
      <c r="Q2171" s="224"/>
      <c r="R2171" s="224"/>
      <c r="T2171" s="223"/>
      <c r="U2171" s="225"/>
      <c r="V2171" s="223"/>
      <c r="W2171" s="225"/>
      <c r="AE2171" s="200"/>
      <c r="AM2171" s="203"/>
      <c r="AT2171" s="144"/>
    </row>
    <row r="2172" spans="9:46" s="142" customFormat="1" x14ac:dyDescent="0.15">
      <c r="I2172" s="223"/>
      <c r="P2172" s="224"/>
      <c r="Q2172" s="224"/>
      <c r="R2172" s="224"/>
      <c r="T2172" s="223"/>
      <c r="U2172" s="225"/>
      <c r="V2172" s="223"/>
      <c r="W2172" s="225"/>
      <c r="AE2172" s="200"/>
      <c r="AM2172" s="203"/>
      <c r="AT2172" s="144"/>
    </row>
    <row r="2173" spans="9:46" s="142" customFormat="1" x14ac:dyDescent="0.15">
      <c r="I2173" s="223"/>
      <c r="P2173" s="224"/>
      <c r="Q2173" s="224"/>
      <c r="R2173" s="224"/>
      <c r="T2173" s="223"/>
      <c r="U2173" s="225"/>
      <c r="V2173" s="223"/>
      <c r="W2173" s="225"/>
      <c r="AE2173" s="200"/>
      <c r="AM2173" s="203"/>
      <c r="AT2173" s="144"/>
    </row>
    <row r="2174" spans="9:46" s="142" customFormat="1" x14ac:dyDescent="0.15">
      <c r="I2174" s="223"/>
      <c r="P2174" s="224"/>
      <c r="Q2174" s="224"/>
      <c r="R2174" s="224"/>
      <c r="T2174" s="223"/>
      <c r="U2174" s="225"/>
      <c r="V2174" s="223"/>
      <c r="W2174" s="225"/>
      <c r="AE2174" s="200"/>
      <c r="AM2174" s="203"/>
      <c r="AT2174" s="144"/>
    </row>
    <row r="2175" spans="9:46" s="142" customFormat="1" x14ac:dyDescent="0.15">
      <c r="I2175" s="223"/>
      <c r="P2175" s="224"/>
      <c r="Q2175" s="224"/>
      <c r="R2175" s="224"/>
      <c r="T2175" s="223"/>
      <c r="U2175" s="225"/>
      <c r="V2175" s="223"/>
      <c r="W2175" s="225"/>
      <c r="AE2175" s="200"/>
      <c r="AM2175" s="203"/>
      <c r="AT2175" s="144"/>
    </row>
    <row r="2176" spans="9:46" s="142" customFormat="1" x14ac:dyDescent="0.15">
      <c r="I2176" s="223"/>
      <c r="P2176" s="224"/>
      <c r="Q2176" s="224"/>
      <c r="R2176" s="224"/>
      <c r="T2176" s="223"/>
      <c r="U2176" s="225"/>
      <c r="V2176" s="223"/>
      <c r="W2176" s="225"/>
      <c r="AE2176" s="200"/>
      <c r="AM2176" s="203"/>
      <c r="AT2176" s="144"/>
    </row>
    <row r="2177" spans="9:46" s="142" customFormat="1" x14ac:dyDescent="0.15">
      <c r="I2177" s="223"/>
      <c r="P2177" s="224"/>
      <c r="Q2177" s="224"/>
      <c r="R2177" s="224"/>
      <c r="T2177" s="223"/>
      <c r="U2177" s="225"/>
      <c r="V2177" s="223"/>
      <c r="W2177" s="225"/>
      <c r="AE2177" s="200"/>
      <c r="AM2177" s="203"/>
      <c r="AT2177" s="144"/>
    </row>
    <row r="2178" spans="9:46" s="142" customFormat="1" x14ac:dyDescent="0.15">
      <c r="I2178" s="223"/>
      <c r="P2178" s="224"/>
      <c r="Q2178" s="224"/>
      <c r="R2178" s="224"/>
      <c r="T2178" s="223"/>
      <c r="U2178" s="225"/>
      <c r="V2178" s="223"/>
      <c r="W2178" s="225"/>
      <c r="AE2178" s="200"/>
      <c r="AM2178" s="203"/>
      <c r="AT2178" s="144"/>
    </row>
    <row r="2179" spans="9:46" s="142" customFormat="1" x14ac:dyDescent="0.15">
      <c r="I2179" s="223"/>
      <c r="P2179" s="224"/>
      <c r="Q2179" s="224"/>
      <c r="R2179" s="224"/>
      <c r="T2179" s="223"/>
      <c r="U2179" s="225"/>
      <c r="V2179" s="223"/>
      <c r="W2179" s="225"/>
      <c r="AE2179" s="200"/>
      <c r="AM2179" s="203"/>
      <c r="AT2179" s="144"/>
    </row>
    <row r="2180" spans="9:46" s="142" customFormat="1" x14ac:dyDescent="0.15">
      <c r="I2180" s="223"/>
      <c r="P2180" s="224"/>
      <c r="Q2180" s="224"/>
      <c r="R2180" s="224"/>
      <c r="T2180" s="223"/>
      <c r="U2180" s="225"/>
      <c r="V2180" s="223"/>
      <c r="W2180" s="225"/>
      <c r="AE2180" s="200"/>
      <c r="AM2180" s="203"/>
      <c r="AT2180" s="144"/>
    </row>
    <row r="2181" spans="9:46" s="142" customFormat="1" x14ac:dyDescent="0.15">
      <c r="I2181" s="223"/>
      <c r="P2181" s="224"/>
      <c r="Q2181" s="224"/>
      <c r="R2181" s="224"/>
      <c r="T2181" s="223"/>
      <c r="U2181" s="225"/>
      <c r="V2181" s="223"/>
      <c r="W2181" s="225"/>
      <c r="AE2181" s="200"/>
      <c r="AM2181" s="203"/>
      <c r="AT2181" s="144"/>
    </row>
    <row r="2182" spans="9:46" s="142" customFormat="1" x14ac:dyDescent="0.15">
      <c r="I2182" s="223"/>
      <c r="P2182" s="224"/>
      <c r="Q2182" s="224"/>
      <c r="R2182" s="224"/>
      <c r="T2182" s="223"/>
      <c r="U2182" s="225"/>
      <c r="V2182" s="223"/>
      <c r="W2182" s="225"/>
      <c r="AE2182" s="200"/>
      <c r="AM2182" s="203"/>
      <c r="AT2182" s="144"/>
    </row>
    <row r="2183" spans="9:46" s="142" customFormat="1" x14ac:dyDescent="0.15">
      <c r="I2183" s="223"/>
      <c r="P2183" s="224"/>
      <c r="Q2183" s="224"/>
      <c r="R2183" s="224"/>
      <c r="T2183" s="223"/>
      <c r="U2183" s="225"/>
      <c r="V2183" s="223"/>
      <c r="W2183" s="225"/>
      <c r="AE2183" s="200"/>
      <c r="AM2183" s="203"/>
      <c r="AT2183" s="144"/>
    </row>
    <row r="2184" spans="9:46" s="142" customFormat="1" x14ac:dyDescent="0.15">
      <c r="I2184" s="223"/>
      <c r="P2184" s="224"/>
      <c r="Q2184" s="224"/>
      <c r="R2184" s="224"/>
      <c r="T2184" s="223"/>
      <c r="U2184" s="225"/>
      <c r="V2184" s="223"/>
      <c r="W2184" s="225"/>
      <c r="AE2184" s="200"/>
      <c r="AM2184" s="203"/>
      <c r="AT2184" s="144"/>
    </row>
    <row r="2185" spans="9:46" s="142" customFormat="1" x14ac:dyDescent="0.15">
      <c r="I2185" s="223"/>
      <c r="P2185" s="224"/>
      <c r="Q2185" s="224"/>
      <c r="R2185" s="224"/>
      <c r="T2185" s="223"/>
      <c r="U2185" s="225"/>
      <c r="V2185" s="223"/>
      <c r="W2185" s="225"/>
      <c r="AE2185" s="200"/>
      <c r="AM2185" s="203"/>
      <c r="AT2185" s="144"/>
    </row>
    <row r="2186" spans="9:46" s="142" customFormat="1" x14ac:dyDescent="0.15">
      <c r="I2186" s="223"/>
      <c r="P2186" s="224"/>
      <c r="Q2186" s="224"/>
      <c r="R2186" s="224"/>
      <c r="T2186" s="223"/>
      <c r="U2186" s="225"/>
      <c r="V2186" s="223"/>
      <c r="W2186" s="225"/>
      <c r="AE2186" s="200"/>
      <c r="AM2186" s="203"/>
      <c r="AT2186" s="144"/>
    </row>
    <row r="2187" spans="9:46" s="142" customFormat="1" x14ac:dyDescent="0.15">
      <c r="I2187" s="223"/>
      <c r="P2187" s="224"/>
      <c r="Q2187" s="224"/>
      <c r="R2187" s="224"/>
      <c r="T2187" s="223"/>
      <c r="U2187" s="225"/>
      <c r="V2187" s="223"/>
      <c r="W2187" s="225"/>
      <c r="AE2187" s="200"/>
      <c r="AM2187" s="203"/>
      <c r="AT2187" s="144"/>
    </row>
    <row r="2188" spans="9:46" s="142" customFormat="1" x14ac:dyDescent="0.15">
      <c r="I2188" s="223"/>
      <c r="P2188" s="224"/>
      <c r="Q2188" s="224"/>
      <c r="R2188" s="224"/>
      <c r="T2188" s="223"/>
      <c r="U2188" s="225"/>
      <c r="V2188" s="223"/>
      <c r="W2188" s="225"/>
      <c r="AE2188" s="200"/>
      <c r="AM2188" s="203"/>
      <c r="AT2188" s="144"/>
    </row>
    <row r="2189" spans="9:46" s="142" customFormat="1" x14ac:dyDescent="0.15">
      <c r="I2189" s="223"/>
      <c r="P2189" s="224"/>
      <c r="Q2189" s="224"/>
      <c r="R2189" s="224"/>
      <c r="T2189" s="223"/>
      <c r="U2189" s="225"/>
      <c r="V2189" s="223"/>
      <c r="W2189" s="225"/>
      <c r="AE2189" s="200"/>
      <c r="AM2189" s="203"/>
      <c r="AT2189" s="144"/>
    </row>
    <row r="2190" spans="9:46" s="142" customFormat="1" x14ac:dyDescent="0.15">
      <c r="I2190" s="223"/>
      <c r="P2190" s="224"/>
      <c r="Q2190" s="224"/>
      <c r="R2190" s="224"/>
      <c r="T2190" s="223"/>
      <c r="U2190" s="225"/>
      <c r="V2190" s="223"/>
      <c r="W2190" s="225"/>
      <c r="AE2190" s="200"/>
      <c r="AM2190" s="203"/>
      <c r="AT2190" s="144"/>
    </row>
    <row r="2191" spans="9:46" s="142" customFormat="1" x14ac:dyDescent="0.15">
      <c r="I2191" s="223"/>
      <c r="P2191" s="224"/>
      <c r="Q2191" s="224"/>
      <c r="R2191" s="224"/>
      <c r="T2191" s="223"/>
      <c r="U2191" s="225"/>
      <c r="V2191" s="223"/>
      <c r="W2191" s="225"/>
      <c r="AE2191" s="200"/>
      <c r="AM2191" s="203"/>
      <c r="AT2191" s="144"/>
    </row>
    <row r="2192" spans="9:46" s="142" customFormat="1" x14ac:dyDescent="0.15">
      <c r="I2192" s="223"/>
      <c r="P2192" s="224"/>
      <c r="Q2192" s="224"/>
      <c r="R2192" s="224"/>
      <c r="T2192" s="223"/>
      <c r="U2192" s="225"/>
      <c r="V2192" s="223"/>
      <c r="W2192" s="225"/>
      <c r="AE2192" s="200"/>
      <c r="AM2192" s="203"/>
      <c r="AT2192" s="144"/>
    </row>
    <row r="2193" spans="9:46" s="142" customFormat="1" x14ac:dyDescent="0.15">
      <c r="I2193" s="223"/>
      <c r="P2193" s="224"/>
      <c r="Q2193" s="224"/>
      <c r="R2193" s="224"/>
      <c r="T2193" s="223"/>
      <c r="U2193" s="225"/>
      <c r="V2193" s="223"/>
      <c r="W2193" s="225"/>
      <c r="AE2193" s="200"/>
      <c r="AM2193" s="203"/>
      <c r="AT2193" s="144"/>
    </row>
    <row r="2194" spans="9:46" s="142" customFormat="1" x14ac:dyDescent="0.15">
      <c r="I2194" s="223"/>
      <c r="P2194" s="224"/>
      <c r="Q2194" s="224"/>
      <c r="R2194" s="224"/>
      <c r="T2194" s="223"/>
      <c r="U2194" s="225"/>
      <c r="V2194" s="223"/>
      <c r="W2194" s="225"/>
      <c r="AE2194" s="200"/>
      <c r="AM2194" s="203"/>
      <c r="AT2194" s="144"/>
    </row>
    <row r="2195" spans="9:46" s="142" customFormat="1" x14ac:dyDescent="0.15">
      <c r="I2195" s="223"/>
      <c r="P2195" s="224"/>
      <c r="Q2195" s="224"/>
      <c r="R2195" s="224"/>
      <c r="T2195" s="223"/>
      <c r="U2195" s="225"/>
      <c r="V2195" s="223"/>
      <c r="W2195" s="225"/>
      <c r="AE2195" s="200"/>
      <c r="AM2195" s="203"/>
      <c r="AT2195" s="144"/>
    </row>
    <row r="2196" spans="9:46" s="142" customFormat="1" x14ac:dyDescent="0.15">
      <c r="I2196" s="223"/>
      <c r="P2196" s="224"/>
      <c r="Q2196" s="224"/>
      <c r="R2196" s="224"/>
      <c r="T2196" s="223"/>
      <c r="U2196" s="225"/>
      <c r="V2196" s="223"/>
      <c r="W2196" s="225"/>
      <c r="AE2196" s="200"/>
      <c r="AM2196" s="203"/>
      <c r="AT2196" s="144"/>
    </row>
    <row r="2197" spans="9:46" s="142" customFormat="1" x14ac:dyDescent="0.15">
      <c r="I2197" s="223"/>
      <c r="P2197" s="224"/>
      <c r="Q2197" s="224"/>
      <c r="R2197" s="224"/>
      <c r="T2197" s="223"/>
      <c r="U2197" s="225"/>
      <c r="V2197" s="223"/>
      <c r="W2197" s="225"/>
      <c r="AE2197" s="200"/>
      <c r="AM2197" s="203"/>
      <c r="AT2197" s="144"/>
    </row>
    <row r="2198" spans="9:46" s="142" customFormat="1" x14ac:dyDescent="0.15">
      <c r="I2198" s="223"/>
      <c r="P2198" s="224"/>
      <c r="Q2198" s="224"/>
      <c r="R2198" s="224"/>
      <c r="T2198" s="223"/>
      <c r="U2198" s="225"/>
      <c r="V2198" s="223"/>
      <c r="W2198" s="225"/>
      <c r="AE2198" s="200"/>
      <c r="AM2198" s="203"/>
      <c r="AT2198" s="144"/>
    </row>
    <row r="2199" spans="9:46" s="142" customFormat="1" x14ac:dyDescent="0.15">
      <c r="I2199" s="223"/>
      <c r="P2199" s="224"/>
      <c r="Q2199" s="224"/>
      <c r="R2199" s="224"/>
      <c r="T2199" s="223"/>
      <c r="U2199" s="225"/>
      <c r="V2199" s="223"/>
      <c r="W2199" s="225"/>
      <c r="AE2199" s="200"/>
      <c r="AM2199" s="203"/>
      <c r="AT2199" s="144"/>
    </row>
    <row r="2200" spans="9:46" s="142" customFormat="1" x14ac:dyDescent="0.15">
      <c r="I2200" s="223"/>
      <c r="P2200" s="224"/>
      <c r="Q2200" s="224"/>
      <c r="R2200" s="224"/>
      <c r="T2200" s="223"/>
      <c r="U2200" s="225"/>
      <c r="V2200" s="223"/>
      <c r="W2200" s="225"/>
      <c r="AE2200" s="200"/>
      <c r="AM2200" s="203"/>
      <c r="AT2200" s="144"/>
    </row>
    <row r="2201" spans="9:46" s="142" customFormat="1" x14ac:dyDescent="0.15">
      <c r="I2201" s="223"/>
      <c r="P2201" s="224"/>
      <c r="Q2201" s="224"/>
      <c r="R2201" s="224"/>
      <c r="T2201" s="223"/>
      <c r="U2201" s="225"/>
      <c r="V2201" s="223"/>
      <c r="W2201" s="225"/>
      <c r="AE2201" s="200"/>
      <c r="AM2201" s="203"/>
      <c r="AT2201" s="144"/>
    </row>
    <row r="2202" spans="9:46" s="142" customFormat="1" x14ac:dyDescent="0.15">
      <c r="I2202" s="223"/>
      <c r="P2202" s="224"/>
      <c r="Q2202" s="224"/>
      <c r="R2202" s="224"/>
      <c r="T2202" s="223"/>
      <c r="U2202" s="225"/>
      <c r="V2202" s="223"/>
      <c r="W2202" s="225"/>
      <c r="AE2202" s="200"/>
      <c r="AM2202" s="203"/>
      <c r="AT2202" s="144"/>
    </row>
    <row r="2203" spans="9:46" s="142" customFormat="1" x14ac:dyDescent="0.15">
      <c r="I2203" s="223"/>
      <c r="P2203" s="224"/>
      <c r="Q2203" s="224"/>
      <c r="R2203" s="224"/>
      <c r="T2203" s="223"/>
      <c r="U2203" s="225"/>
      <c r="V2203" s="223"/>
      <c r="W2203" s="225"/>
      <c r="AE2203" s="200"/>
      <c r="AM2203" s="203"/>
      <c r="AT2203" s="144"/>
    </row>
    <row r="2204" spans="9:46" s="142" customFormat="1" x14ac:dyDescent="0.15">
      <c r="I2204" s="223"/>
      <c r="P2204" s="224"/>
      <c r="Q2204" s="224"/>
      <c r="R2204" s="224"/>
      <c r="T2204" s="223"/>
      <c r="U2204" s="225"/>
      <c r="V2204" s="223"/>
      <c r="W2204" s="225"/>
      <c r="AE2204" s="200"/>
      <c r="AM2204" s="203"/>
      <c r="AT2204" s="144"/>
    </row>
    <row r="2205" spans="9:46" s="142" customFormat="1" x14ac:dyDescent="0.15">
      <c r="I2205" s="223"/>
      <c r="P2205" s="224"/>
      <c r="Q2205" s="224"/>
      <c r="R2205" s="224"/>
      <c r="T2205" s="223"/>
      <c r="U2205" s="225"/>
      <c r="V2205" s="223"/>
      <c r="W2205" s="225"/>
      <c r="AE2205" s="200"/>
      <c r="AM2205" s="203"/>
      <c r="AT2205" s="144"/>
    </row>
    <row r="2206" spans="9:46" s="142" customFormat="1" x14ac:dyDescent="0.15">
      <c r="I2206" s="223"/>
      <c r="P2206" s="224"/>
      <c r="Q2206" s="224"/>
      <c r="R2206" s="224"/>
      <c r="T2206" s="223"/>
      <c r="U2206" s="225"/>
      <c r="V2206" s="223"/>
      <c r="W2206" s="225"/>
      <c r="AE2206" s="200"/>
      <c r="AM2206" s="203"/>
      <c r="AT2206" s="144"/>
    </row>
    <row r="2207" spans="9:46" s="142" customFormat="1" x14ac:dyDescent="0.15">
      <c r="I2207" s="223"/>
      <c r="P2207" s="224"/>
      <c r="Q2207" s="224"/>
      <c r="R2207" s="224"/>
      <c r="T2207" s="223"/>
      <c r="U2207" s="225"/>
      <c r="V2207" s="223"/>
      <c r="W2207" s="225"/>
      <c r="AE2207" s="200"/>
      <c r="AM2207" s="203"/>
      <c r="AT2207" s="144"/>
    </row>
    <row r="2208" spans="9:46" s="142" customFormat="1" x14ac:dyDescent="0.15">
      <c r="I2208" s="223"/>
      <c r="P2208" s="224"/>
      <c r="Q2208" s="224"/>
      <c r="R2208" s="224"/>
      <c r="T2208" s="223"/>
      <c r="U2208" s="225"/>
      <c r="V2208" s="223"/>
      <c r="W2208" s="225"/>
      <c r="AE2208" s="200"/>
      <c r="AM2208" s="203"/>
      <c r="AT2208" s="144"/>
    </row>
    <row r="2209" spans="9:46" s="142" customFormat="1" x14ac:dyDescent="0.15">
      <c r="I2209" s="223"/>
      <c r="P2209" s="224"/>
      <c r="Q2209" s="224"/>
      <c r="R2209" s="224"/>
      <c r="T2209" s="223"/>
      <c r="U2209" s="225"/>
      <c r="V2209" s="223"/>
      <c r="W2209" s="225"/>
      <c r="AE2209" s="200"/>
      <c r="AM2209" s="203"/>
      <c r="AT2209" s="144"/>
    </row>
    <row r="2210" spans="9:46" s="142" customFormat="1" x14ac:dyDescent="0.15">
      <c r="I2210" s="223"/>
      <c r="P2210" s="224"/>
      <c r="Q2210" s="224"/>
      <c r="R2210" s="224"/>
      <c r="T2210" s="223"/>
      <c r="U2210" s="225"/>
      <c r="V2210" s="223"/>
      <c r="W2210" s="225"/>
      <c r="AE2210" s="200"/>
      <c r="AM2210" s="203"/>
      <c r="AT2210" s="144"/>
    </row>
    <row r="2211" spans="9:46" s="142" customFormat="1" x14ac:dyDescent="0.15">
      <c r="I2211" s="223"/>
      <c r="P2211" s="224"/>
      <c r="Q2211" s="224"/>
      <c r="R2211" s="224"/>
      <c r="T2211" s="223"/>
      <c r="U2211" s="225"/>
      <c r="V2211" s="223"/>
      <c r="W2211" s="225"/>
      <c r="AE2211" s="200"/>
      <c r="AM2211" s="203"/>
      <c r="AT2211" s="144"/>
    </row>
    <row r="2212" spans="9:46" s="142" customFormat="1" x14ac:dyDescent="0.15">
      <c r="I2212" s="223"/>
      <c r="P2212" s="224"/>
      <c r="Q2212" s="224"/>
      <c r="R2212" s="224"/>
      <c r="T2212" s="223"/>
      <c r="U2212" s="225"/>
      <c r="V2212" s="223"/>
      <c r="W2212" s="225"/>
      <c r="AE2212" s="200"/>
      <c r="AM2212" s="203"/>
      <c r="AT2212" s="144"/>
    </row>
    <row r="2213" spans="9:46" s="142" customFormat="1" x14ac:dyDescent="0.15">
      <c r="I2213" s="223"/>
      <c r="P2213" s="224"/>
      <c r="Q2213" s="224"/>
      <c r="R2213" s="224"/>
      <c r="T2213" s="223"/>
      <c r="U2213" s="225"/>
      <c r="V2213" s="223"/>
      <c r="W2213" s="225"/>
      <c r="AE2213" s="200"/>
      <c r="AM2213" s="203"/>
      <c r="AT2213" s="144"/>
    </row>
    <row r="2214" spans="9:46" s="142" customFormat="1" x14ac:dyDescent="0.15">
      <c r="I2214" s="223"/>
      <c r="P2214" s="224"/>
      <c r="Q2214" s="224"/>
      <c r="R2214" s="224"/>
      <c r="T2214" s="223"/>
      <c r="U2214" s="225"/>
      <c r="V2214" s="223"/>
      <c r="W2214" s="225"/>
      <c r="AE2214" s="200"/>
      <c r="AM2214" s="203"/>
      <c r="AT2214" s="144"/>
    </row>
    <row r="2215" spans="9:46" s="142" customFormat="1" x14ac:dyDescent="0.15">
      <c r="I2215" s="223"/>
      <c r="P2215" s="224"/>
      <c r="Q2215" s="224"/>
      <c r="R2215" s="224"/>
      <c r="T2215" s="223"/>
      <c r="U2215" s="225"/>
      <c r="V2215" s="223"/>
      <c r="W2215" s="225"/>
      <c r="AE2215" s="200"/>
      <c r="AM2215" s="203"/>
      <c r="AT2215" s="144"/>
    </row>
    <row r="2216" spans="9:46" s="142" customFormat="1" x14ac:dyDescent="0.15">
      <c r="I2216" s="223"/>
      <c r="P2216" s="224"/>
      <c r="Q2216" s="224"/>
      <c r="R2216" s="224"/>
      <c r="T2216" s="223"/>
      <c r="U2216" s="225"/>
      <c r="V2216" s="223"/>
      <c r="W2216" s="225"/>
      <c r="AE2216" s="200"/>
      <c r="AM2216" s="203"/>
      <c r="AT2216" s="144"/>
    </row>
    <row r="2217" spans="9:46" s="142" customFormat="1" x14ac:dyDescent="0.15">
      <c r="I2217" s="223"/>
      <c r="P2217" s="224"/>
      <c r="Q2217" s="224"/>
      <c r="R2217" s="224"/>
      <c r="T2217" s="223"/>
      <c r="U2217" s="225"/>
      <c r="V2217" s="223"/>
      <c r="W2217" s="225"/>
      <c r="AE2217" s="200"/>
      <c r="AM2217" s="203"/>
      <c r="AT2217" s="144"/>
    </row>
    <row r="2218" spans="9:46" s="142" customFormat="1" x14ac:dyDescent="0.15">
      <c r="I2218" s="223"/>
      <c r="P2218" s="224"/>
      <c r="Q2218" s="224"/>
      <c r="R2218" s="224"/>
      <c r="T2218" s="223"/>
      <c r="U2218" s="225"/>
      <c r="V2218" s="223"/>
      <c r="W2218" s="225"/>
      <c r="AE2218" s="200"/>
      <c r="AM2218" s="203"/>
      <c r="AT2218" s="144"/>
    </row>
    <row r="2219" spans="9:46" s="142" customFormat="1" x14ac:dyDescent="0.15">
      <c r="I2219" s="223"/>
      <c r="P2219" s="224"/>
      <c r="Q2219" s="224"/>
      <c r="R2219" s="224"/>
      <c r="T2219" s="223"/>
      <c r="U2219" s="225"/>
      <c r="V2219" s="223"/>
      <c r="W2219" s="225"/>
      <c r="AE2219" s="200"/>
      <c r="AM2219" s="203"/>
      <c r="AT2219" s="144"/>
    </row>
    <row r="2220" spans="9:46" s="142" customFormat="1" x14ac:dyDescent="0.15">
      <c r="I2220" s="223"/>
      <c r="P2220" s="224"/>
      <c r="Q2220" s="224"/>
      <c r="R2220" s="224"/>
      <c r="T2220" s="223"/>
      <c r="U2220" s="225"/>
      <c r="V2220" s="223"/>
      <c r="W2220" s="225"/>
      <c r="AE2220" s="200"/>
      <c r="AM2220" s="203"/>
      <c r="AT2220" s="144"/>
    </row>
    <row r="2221" spans="9:46" s="142" customFormat="1" x14ac:dyDescent="0.15">
      <c r="I2221" s="223"/>
      <c r="P2221" s="224"/>
      <c r="Q2221" s="224"/>
      <c r="R2221" s="224"/>
      <c r="T2221" s="223"/>
      <c r="U2221" s="225"/>
      <c r="V2221" s="223"/>
      <c r="W2221" s="225"/>
      <c r="AE2221" s="200"/>
      <c r="AM2221" s="203"/>
      <c r="AT2221" s="144"/>
    </row>
    <row r="2222" spans="9:46" s="142" customFormat="1" x14ac:dyDescent="0.15">
      <c r="I2222" s="223"/>
      <c r="P2222" s="224"/>
      <c r="Q2222" s="224"/>
      <c r="R2222" s="224"/>
      <c r="T2222" s="223"/>
      <c r="U2222" s="225"/>
      <c r="V2222" s="223"/>
      <c r="W2222" s="225"/>
      <c r="AE2222" s="200"/>
      <c r="AM2222" s="203"/>
      <c r="AT2222" s="144"/>
    </row>
    <row r="2223" spans="9:46" s="142" customFormat="1" x14ac:dyDescent="0.15">
      <c r="I2223" s="223"/>
      <c r="P2223" s="224"/>
      <c r="Q2223" s="224"/>
      <c r="R2223" s="224"/>
      <c r="T2223" s="223"/>
      <c r="U2223" s="225"/>
      <c r="V2223" s="223"/>
      <c r="W2223" s="225"/>
      <c r="AE2223" s="200"/>
      <c r="AM2223" s="203"/>
      <c r="AT2223" s="144"/>
    </row>
    <row r="2224" spans="9:46" s="142" customFormat="1" x14ac:dyDescent="0.15">
      <c r="I2224" s="223"/>
      <c r="P2224" s="224"/>
      <c r="Q2224" s="224"/>
      <c r="R2224" s="224"/>
      <c r="T2224" s="223"/>
      <c r="U2224" s="225"/>
      <c r="V2224" s="223"/>
      <c r="W2224" s="225"/>
      <c r="AE2224" s="200"/>
      <c r="AM2224" s="203"/>
      <c r="AT2224" s="144"/>
    </row>
    <row r="2225" spans="9:46" s="142" customFormat="1" x14ac:dyDescent="0.15">
      <c r="I2225" s="223"/>
      <c r="P2225" s="224"/>
      <c r="Q2225" s="224"/>
      <c r="R2225" s="224"/>
      <c r="T2225" s="223"/>
      <c r="U2225" s="225"/>
      <c r="V2225" s="223"/>
      <c r="W2225" s="225"/>
      <c r="AE2225" s="200"/>
      <c r="AM2225" s="203"/>
      <c r="AT2225" s="144"/>
    </row>
    <row r="2226" spans="9:46" s="142" customFormat="1" x14ac:dyDescent="0.15">
      <c r="I2226" s="223"/>
      <c r="P2226" s="224"/>
      <c r="Q2226" s="224"/>
      <c r="R2226" s="224"/>
      <c r="T2226" s="223"/>
      <c r="U2226" s="225"/>
      <c r="V2226" s="223"/>
      <c r="W2226" s="225"/>
      <c r="AE2226" s="200"/>
      <c r="AM2226" s="203"/>
      <c r="AT2226" s="144"/>
    </row>
    <row r="2227" spans="9:46" s="142" customFormat="1" x14ac:dyDescent="0.15">
      <c r="I2227" s="223"/>
      <c r="P2227" s="224"/>
      <c r="Q2227" s="224"/>
      <c r="R2227" s="224"/>
      <c r="T2227" s="223"/>
      <c r="U2227" s="225"/>
      <c r="V2227" s="223"/>
      <c r="W2227" s="225"/>
      <c r="AE2227" s="200"/>
      <c r="AM2227" s="203"/>
      <c r="AT2227" s="144"/>
    </row>
    <row r="2228" spans="9:46" s="142" customFormat="1" x14ac:dyDescent="0.15">
      <c r="I2228" s="223"/>
      <c r="P2228" s="224"/>
      <c r="Q2228" s="224"/>
      <c r="R2228" s="224"/>
      <c r="T2228" s="223"/>
      <c r="U2228" s="225"/>
      <c r="V2228" s="223"/>
      <c r="W2228" s="225"/>
      <c r="AE2228" s="200"/>
      <c r="AM2228" s="203"/>
      <c r="AT2228" s="144"/>
    </row>
    <row r="2229" spans="9:46" s="142" customFormat="1" x14ac:dyDescent="0.15">
      <c r="I2229" s="223"/>
      <c r="P2229" s="224"/>
      <c r="Q2229" s="224"/>
      <c r="R2229" s="224"/>
      <c r="T2229" s="223"/>
      <c r="U2229" s="225"/>
      <c r="V2229" s="223"/>
      <c r="W2229" s="225"/>
      <c r="AE2229" s="200"/>
      <c r="AM2229" s="203"/>
      <c r="AT2229" s="144"/>
    </row>
    <row r="2230" spans="9:46" s="142" customFormat="1" x14ac:dyDescent="0.15">
      <c r="I2230" s="223"/>
      <c r="P2230" s="224"/>
      <c r="Q2230" s="224"/>
      <c r="R2230" s="224"/>
      <c r="T2230" s="223"/>
      <c r="U2230" s="225"/>
      <c r="V2230" s="223"/>
      <c r="W2230" s="225"/>
      <c r="AE2230" s="200"/>
      <c r="AM2230" s="203"/>
      <c r="AT2230" s="144"/>
    </row>
    <row r="2231" spans="9:46" s="142" customFormat="1" x14ac:dyDescent="0.15">
      <c r="I2231" s="223"/>
      <c r="P2231" s="224"/>
      <c r="Q2231" s="224"/>
      <c r="R2231" s="224"/>
      <c r="T2231" s="223"/>
      <c r="U2231" s="225"/>
      <c r="V2231" s="223"/>
      <c r="W2231" s="225"/>
      <c r="AE2231" s="200"/>
      <c r="AM2231" s="203"/>
      <c r="AT2231" s="144"/>
    </row>
    <row r="2232" spans="9:46" s="142" customFormat="1" x14ac:dyDescent="0.15">
      <c r="I2232" s="223"/>
      <c r="P2232" s="224"/>
      <c r="Q2232" s="224"/>
      <c r="R2232" s="224"/>
      <c r="T2232" s="223"/>
      <c r="U2232" s="225"/>
      <c r="V2232" s="223"/>
      <c r="W2232" s="225"/>
      <c r="AE2232" s="200"/>
      <c r="AM2232" s="203"/>
      <c r="AT2232" s="144"/>
    </row>
    <row r="2233" spans="9:46" s="142" customFormat="1" x14ac:dyDescent="0.15">
      <c r="I2233" s="223"/>
      <c r="P2233" s="224"/>
      <c r="Q2233" s="224"/>
      <c r="R2233" s="224"/>
      <c r="T2233" s="223"/>
      <c r="U2233" s="225"/>
      <c r="V2233" s="223"/>
      <c r="W2233" s="225"/>
      <c r="AE2233" s="200"/>
      <c r="AM2233" s="203"/>
      <c r="AT2233" s="144"/>
    </row>
    <row r="2234" spans="9:46" s="142" customFormat="1" x14ac:dyDescent="0.15">
      <c r="I2234" s="223"/>
      <c r="P2234" s="224"/>
      <c r="Q2234" s="224"/>
      <c r="R2234" s="224"/>
      <c r="T2234" s="223"/>
      <c r="U2234" s="225"/>
      <c r="V2234" s="223"/>
      <c r="W2234" s="225"/>
      <c r="AE2234" s="200"/>
      <c r="AM2234" s="203"/>
      <c r="AT2234" s="144"/>
    </row>
    <row r="2235" spans="9:46" s="142" customFormat="1" x14ac:dyDescent="0.15">
      <c r="I2235" s="223"/>
      <c r="P2235" s="224"/>
      <c r="Q2235" s="224"/>
      <c r="R2235" s="224"/>
      <c r="T2235" s="223"/>
      <c r="U2235" s="225"/>
      <c r="V2235" s="223"/>
      <c r="W2235" s="225"/>
      <c r="AE2235" s="200"/>
      <c r="AM2235" s="203"/>
      <c r="AT2235" s="144"/>
    </row>
    <row r="2236" spans="9:46" s="142" customFormat="1" x14ac:dyDescent="0.15">
      <c r="I2236" s="223"/>
      <c r="P2236" s="224"/>
      <c r="Q2236" s="224"/>
      <c r="R2236" s="224"/>
      <c r="T2236" s="223"/>
      <c r="U2236" s="225"/>
      <c r="V2236" s="223"/>
      <c r="W2236" s="225"/>
      <c r="AE2236" s="200"/>
      <c r="AM2236" s="203"/>
      <c r="AT2236" s="144"/>
    </row>
    <row r="2237" spans="9:46" s="142" customFormat="1" x14ac:dyDescent="0.15">
      <c r="I2237" s="223"/>
      <c r="P2237" s="224"/>
      <c r="Q2237" s="224"/>
      <c r="R2237" s="224"/>
      <c r="T2237" s="223"/>
      <c r="U2237" s="225"/>
      <c r="V2237" s="223"/>
      <c r="W2237" s="225"/>
      <c r="AE2237" s="200"/>
      <c r="AM2237" s="203"/>
      <c r="AT2237" s="144"/>
    </row>
    <row r="2238" spans="9:46" s="142" customFormat="1" x14ac:dyDescent="0.15">
      <c r="I2238" s="223"/>
      <c r="P2238" s="224"/>
      <c r="Q2238" s="224"/>
      <c r="R2238" s="224"/>
      <c r="T2238" s="223"/>
      <c r="U2238" s="225"/>
      <c r="V2238" s="223"/>
      <c r="W2238" s="225"/>
      <c r="AE2238" s="200"/>
      <c r="AM2238" s="203"/>
      <c r="AT2238" s="144"/>
    </row>
    <row r="2239" spans="9:46" s="142" customFormat="1" x14ac:dyDescent="0.15">
      <c r="I2239" s="223"/>
      <c r="P2239" s="224"/>
      <c r="Q2239" s="224"/>
      <c r="R2239" s="224"/>
      <c r="T2239" s="223"/>
      <c r="U2239" s="225"/>
      <c r="V2239" s="223"/>
      <c r="W2239" s="225"/>
      <c r="AE2239" s="200"/>
      <c r="AM2239" s="203"/>
      <c r="AT2239" s="144"/>
    </row>
    <row r="2240" spans="9:46" s="142" customFormat="1" x14ac:dyDescent="0.15">
      <c r="I2240" s="223"/>
      <c r="P2240" s="224"/>
      <c r="Q2240" s="224"/>
      <c r="R2240" s="224"/>
      <c r="T2240" s="223"/>
      <c r="U2240" s="225"/>
      <c r="V2240" s="223"/>
      <c r="W2240" s="225"/>
      <c r="AE2240" s="200"/>
      <c r="AM2240" s="203"/>
      <c r="AT2240" s="144"/>
    </row>
    <row r="2241" spans="9:46" s="142" customFormat="1" x14ac:dyDescent="0.15">
      <c r="I2241" s="223"/>
      <c r="P2241" s="224"/>
      <c r="Q2241" s="224"/>
      <c r="R2241" s="224"/>
      <c r="T2241" s="223"/>
      <c r="U2241" s="225"/>
      <c r="V2241" s="223"/>
      <c r="W2241" s="225"/>
      <c r="AE2241" s="200"/>
      <c r="AM2241" s="203"/>
      <c r="AT2241" s="144"/>
    </row>
    <row r="2242" spans="9:46" s="142" customFormat="1" x14ac:dyDescent="0.15">
      <c r="I2242" s="223"/>
      <c r="P2242" s="224"/>
      <c r="Q2242" s="224"/>
      <c r="R2242" s="224"/>
      <c r="T2242" s="223"/>
      <c r="U2242" s="225"/>
      <c r="V2242" s="223"/>
      <c r="W2242" s="225"/>
      <c r="AE2242" s="200"/>
      <c r="AM2242" s="203"/>
      <c r="AT2242" s="144"/>
    </row>
    <row r="2243" spans="9:46" s="142" customFormat="1" x14ac:dyDescent="0.15">
      <c r="I2243" s="223"/>
      <c r="P2243" s="224"/>
      <c r="Q2243" s="224"/>
      <c r="R2243" s="224"/>
      <c r="T2243" s="223"/>
      <c r="U2243" s="225"/>
      <c r="V2243" s="223"/>
      <c r="W2243" s="225"/>
      <c r="AE2243" s="200"/>
      <c r="AM2243" s="203"/>
      <c r="AT2243" s="144"/>
    </row>
    <row r="2244" spans="9:46" s="142" customFormat="1" x14ac:dyDescent="0.15">
      <c r="I2244" s="223"/>
      <c r="P2244" s="224"/>
      <c r="Q2244" s="224"/>
      <c r="R2244" s="224"/>
      <c r="T2244" s="223"/>
      <c r="U2244" s="225"/>
      <c r="V2244" s="223"/>
      <c r="W2244" s="225"/>
      <c r="AE2244" s="200"/>
      <c r="AM2244" s="203"/>
      <c r="AT2244" s="144"/>
    </row>
    <row r="2245" spans="9:46" s="142" customFormat="1" x14ac:dyDescent="0.15">
      <c r="I2245" s="223"/>
      <c r="P2245" s="224"/>
      <c r="Q2245" s="224"/>
      <c r="R2245" s="224"/>
      <c r="T2245" s="223"/>
      <c r="U2245" s="225"/>
      <c r="V2245" s="223"/>
      <c r="W2245" s="225"/>
      <c r="AE2245" s="200"/>
      <c r="AM2245" s="203"/>
      <c r="AT2245" s="144"/>
    </row>
    <row r="2246" spans="9:46" s="142" customFormat="1" x14ac:dyDescent="0.15">
      <c r="I2246" s="223"/>
      <c r="P2246" s="224"/>
      <c r="Q2246" s="224"/>
      <c r="R2246" s="224"/>
      <c r="T2246" s="223"/>
      <c r="U2246" s="225"/>
      <c r="V2246" s="223"/>
      <c r="W2246" s="225"/>
      <c r="AE2246" s="200"/>
      <c r="AM2246" s="203"/>
      <c r="AT2246" s="144"/>
    </row>
    <row r="2247" spans="9:46" s="142" customFormat="1" x14ac:dyDescent="0.15">
      <c r="I2247" s="223"/>
      <c r="P2247" s="224"/>
      <c r="Q2247" s="224"/>
      <c r="R2247" s="224"/>
      <c r="T2247" s="223"/>
      <c r="U2247" s="225"/>
      <c r="V2247" s="223"/>
      <c r="W2247" s="225"/>
      <c r="AE2247" s="200"/>
      <c r="AM2247" s="203"/>
      <c r="AT2247" s="144"/>
    </row>
    <row r="2248" spans="9:46" s="142" customFormat="1" x14ac:dyDescent="0.15">
      <c r="I2248" s="223"/>
      <c r="P2248" s="224"/>
      <c r="Q2248" s="224"/>
      <c r="R2248" s="224"/>
      <c r="T2248" s="223"/>
      <c r="U2248" s="225"/>
      <c r="V2248" s="223"/>
      <c r="W2248" s="225"/>
      <c r="AE2248" s="200"/>
      <c r="AM2248" s="203"/>
      <c r="AT2248" s="144"/>
    </row>
    <row r="2249" spans="9:46" s="142" customFormat="1" x14ac:dyDescent="0.15">
      <c r="I2249" s="223"/>
      <c r="P2249" s="224"/>
      <c r="Q2249" s="224"/>
      <c r="R2249" s="224"/>
      <c r="T2249" s="223"/>
      <c r="U2249" s="225"/>
      <c r="V2249" s="223"/>
      <c r="W2249" s="225"/>
      <c r="AE2249" s="200"/>
      <c r="AM2249" s="203"/>
      <c r="AT2249" s="144"/>
    </row>
    <row r="2250" spans="9:46" s="142" customFormat="1" x14ac:dyDescent="0.15">
      <c r="I2250" s="223"/>
      <c r="P2250" s="224"/>
      <c r="Q2250" s="224"/>
      <c r="R2250" s="224"/>
      <c r="T2250" s="223"/>
      <c r="U2250" s="225"/>
      <c r="V2250" s="223"/>
      <c r="W2250" s="225"/>
      <c r="AE2250" s="200"/>
      <c r="AM2250" s="203"/>
      <c r="AT2250" s="144"/>
    </row>
    <row r="2251" spans="9:46" s="142" customFormat="1" x14ac:dyDescent="0.15">
      <c r="I2251" s="223"/>
      <c r="P2251" s="224"/>
      <c r="Q2251" s="224"/>
      <c r="R2251" s="224"/>
      <c r="T2251" s="223"/>
      <c r="U2251" s="225"/>
      <c r="V2251" s="223"/>
      <c r="W2251" s="225"/>
      <c r="AE2251" s="200"/>
      <c r="AM2251" s="203"/>
      <c r="AT2251" s="144"/>
    </row>
    <row r="2252" spans="9:46" s="142" customFormat="1" x14ac:dyDescent="0.15">
      <c r="I2252" s="223"/>
      <c r="P2252" s="224"/>
      <c r="Q2252" s="224"/>
      <c r="R2252" s="224"/>
      <c r="T2252" s="223"/>
      <c r="U2252" s="225"/>
      <c r="V2252" s="223"/>
      <c r="W2252" s="225"/>
      <c r="AE2252" s="200"/>
      <c r="AM2252" s="203"/>
      <c r="AT2252" s="144"/>
    </row>
    <row r="2253" spans="9:46" s="142" customFormat="1" x14ac:dyDescent="0.15">
      <c r="I2253" s="223"/>
      <c r="P2253" s="224"/>
      <c r="Q2253" s="224"/>
      <c r="R2253" s="224"/>
      <c r="T2253" s="223"/>
      <c r="U2253" s="225"/>
      <c r="V2253" s="223"/>
      <c r="W2253" s="225"/>
      <c r="AE2253" s="200"/>
      <c r="AM2253" s="203"/>
      <c r="AT2253" s="144"/>
    </row>
    <row r="2254" spans="9:46" s="142" customFormat="1" x14ac:dyDescent="0.15">
      <c r="I2254" s="223"/>
      <c r="P2254" s="224"/>
      <c r="Q2254" s="224"/>
      <c r="R2254" s="224"/>
      <c r="T2254" s="223"/>
      <c r="U2254" s="225"/>
      <c r="V2254" s="223"/>
      <c r="W2254" s="225"/>
      <c r="AE2254" s="200"/>
      <c r="AM2254" s="203"/>
      <c r="AT2254" s="144"/>
    </row>
    <row r="2255" spans="9:46" s="142" customFormat="1" x14ac:dyDescent="0.15">
      <c r="I2255" s="223"/>
      <c r="P2255" s="224"/>
      <c r="Q2255" s="224"/>
      <c r="R2255" s="224"/>
      <c r="T2255" s="223"/>
      <c r="U2255" s="225"/>
      <c r="V2255" s="223"/>
      <c r="W2255" s="225"/>
      <c r="AE2255" s="200"/>
      <c r="AM2255" s="203"/>
      <c r="AT2255" s="144"/>
    </row>
    <row r="2256" spans="9:46" s="142" customFormat="1" x14ac:dyDescent="0.15">
      <c r="I2256" s="223"/>
      <c r="P2256" s="224"/>
      <c r="Q2256" s="224"/>
      <c r="R2256" s="224"/>
      <c r="T2256" s="223"/>
      <c r="U2256" s="225"/>
      <c r="V2256" s="223"/>
      <c r="W2256" s="225"/>
      <c r="AE2256" s="200"/>
      <c r="AM2256" s="203"/>
      <c r="AT2256" s="144"/>
    </row>
    <row r="2257" spans="9:46" s="142" customFormat="1" x14ac:dyDescent="0.15">
      <c r="I2257" s="223"/>
      <c r="P2257" s="224"/>
      <c r="Q2257" s="224"/>
      <c r="R2257" s="224"/>
      <c r="T2257" s="223"/>
      <c r="U2257" s="225"/>
      <c r="V2257" s="223"/>
      <c r="W2257" s="225"/>
      <c r="AE2257" s="200"/>
      <c r="AM2257" s="203"/>
      <c r="AT2257" s="144"/>
    </row>
    <row r="2258" spans="9:46" s="142" customFormat="1" x14ac:dyDescent="0.15">
      <c r="I2258" s="223"/>
      <c r="P2258" s="224"/>
      <c r="Q2258" s="224"/>
      <c r="R2258" s="224"/>
      <c r="T2258" s="223"/>
      <c r="U2258" s="225"/>
      <c r="V2258" s="223"/>
      <c r="W2258" s="225"/>
      <c r="AE2258" s="200"/>
      <c r="AM2258" s="203"/>
      <c r="AT2258" s="144"/>
    </row>
    <row r="2259" spans="9:46" s="142" customFormat="1" x14ac:dyDescent="0.15">
      <c r="I2259" s="223"/>
      <c r="P2259" s="224"/>
      <c r="Q2259" s="224"/>
      <c r="R2259" s="224"/>
      <c r="T2259" s="223"/>
      <c r="U2259" s="225"/>
      <c r="V2259" s="223"/>
      <c r="W2259" s="225"/>
      <c r="AE2259" s="200"/>
      <c r="AM2259" s="203"/>
      <c r="AT2259" s="144"/>
    </row>
    <row r="2260" spans="9:46" s="142" customFormat="1" x14ac:dyDescent="0.15">
      <c r="I2260" s="223"/>
      <c r="P2260" s="224"/>
      <c r="Q2260" s="224"/>
      <c r="R2260" s="224"/>
      <c r="T2260" s="223"/>
      <c r="U2260" s="225"/>
      <c r="V2260" s="223"/>
      <c r="W2260" s="225"/>
      <c r="AE2260" s="200"/>
      <c r="AM2260" s="203"/>
      <c r="AT2260" s="144"/>
    </row>
    <row r="2261" spans="9:46" s="142" customFormat="1" x14ac:dyDescent="0.15">
      <c r="I2261" s="223"/>
      <c r="P2261" s="224"/>
      <c r="Q2261" s="224"/>
      <c r="R2261" s="224"/>
      <c r="T2261" s="223"/>
      <c r="U2261" s="225"/>
      <c r="V2261" s="223"/>
      <c r="W2261" s="225"/>
      <c r="AE2261" s="200"/>
      <c r="AM2261" s="203"/>
      <c r="AT2261" s="144"/>
    </row>
    <row r="2262" spans="9:46" s="142" customFormat="1" x14ac:dyDescent="0.15">
      <c r="I2262" s="223"/>
      <c r="P2262" s="224"/>
      <c r="Q2262" s="224"/>
      <c r="R2262" s="224"/>
      <c r="T2262" s="223"/>
      <c r="U2262" s="225"/>
      <c r="V2262" s="223"/>
      <c r="W2262" s="225"/>
      <c r="AE2262" s="200"/>
      <c r="AM2262" s="203"/>
      <c r="AT2262" s="144"/>
    </row>
    <row r="2263" spans="9:46" s="142" customFormat="1" x14ac:dyDescent="0.15">
      <c r="I2263" s="223"/>
      <c r="P2263" s="224"/>
      <c r="Q2263" s="224"/>
      <c r="R2263" s="224"/>
      <c r="T2263" s="223"/>
      <c r="U2263" s="225"/>
      <c r="V2263" s="223"/>
      <c r="W2263" s="225"/>
      <c r="AE2263" s="200"/>
      <c r="AM2263" s="203"/>
      <c r="AT2263" s="144"/>
    </row>
    <row r="2264" spans="9:46" s="142" customFormat="1" x14ac:dyDescent="0.15">
      <c r="I2264" s="223"/>
      <c r="P2264" s="224"/>
      <c r="Q2264" s="224"/>
      <c r="R2264" s="224"/>
      <c r="T2264" s="223"/>
      <c r="U2264" s="225"/>
      <c r="V2264" s="223"/>
      <c r="W2264" s="225"/>
      <c r="AE2264" s="200"/>
      <c r="AM2264" s="203"/>
      <c r="AT2264" s="144"/>
    </row>
    <row r="2265" spans="9:46" s="142" customFormat="1" x14ac:dyDescent="0.15">
      <c r="I2265" s="223"/>
      <c r="P2265" s="224"/>
      <c r="Q2265" s="224"/>
      <c r="R2265" s="224"/>
      <c r="T2265" s="223"/>
      <c r="U2265" s="225"/>
      <c r="V2265" s="223"/>
      <c r="W2265" s="225"/>
      <c r="AE2265" s="200"/>
      <c r="AM2265" s="203"/>
      <c r="AT2265" s="144"/>
    </row>
    <row r="2266" spans="9:46" s="142" customFormat="1" x14ac:dyDescent="0.15">
      <c r="I2266" s="223"/>
      <c r="P2266" s="224"/>
      <c r="Q2266" s="224"/>
      <c r="R2266" s="224"/>
      <c r="T2266" s="223"/>
      <c r="U2266" s="225"/>
      <c r="V2266" s="223"/>
      <c r="W2266" s="225"/>
      <c r="AE2266" s="200"/>
      <c r="AM2266" s="203"/>
      <c r="AT2266" s="144"/>
    </row>
    <row r="2267" spans="9:46" s="142" customFormat="1" x14ac:dyDescent="0.15">
      <c r="I2267" s="223"/>
      <c r="P2267" s="224"/>
      <c r="Q2267" s="224"/>
      <c r="R2267" s="224"/>
      <c r="T2267" s="223"/>
      <c r="U2267" s="225"/>
      <c r="V2267" s="223"/>
      <c r="W2267" s="225"/>
      <c r="AE2267" s="200"/>
      <c r="AM2267" s="203"/>
      <c r="AT2267" s="144"/>
    </row>
    <row r="2268" spans="9:46" s="142" customFormat="1" x14ac:dyDescent="0.15">
      <c r="I2268" s="223"/>
      <c r="P2268" s="224"/>
      <c r="Q2268" s="224"/>
      <c r="R2268" s="224"/>
      <c r="T2268" s="223"/>
      <c r="U2268" s="225"/>
      <c r="V2268" s="223"/>
      <c r="W2268" s="225"/>
      <c r="AE2268" s="200"/>
      <c r="AM2268" s="203"/>
      <c r="AT2268" s="144"/>
    </row>
    <row r="2269" spans="9:46" s="142" customFormat="1" x14ac:dyDescent="0.15">
      <c r="I2269" s="223"/>
      <c r="P2269" s="224"/>
      <c r="Q2269" s="224"/>
      <c r="R2269" s="224"/>
      <c r="T2269" s="223"/>
      <c r="U2269" s="225"/>
      <c r="V2269" s="223"/>
      <c r="W2269" s="225"/>
      <c r="AE2269" s="200"/>
      <c r="AM2269" s="203"/>
      <c r="AT2269" s="144"/>
    </row>
    <row r="2270" spans="9:46" s="142" customFormat="1" x14ac:dyDescent="0.15">
      <c r="I2270" s="223"/>
      <c r="P2270" s="224"/>
      <c r="Q2270" s="224"/>
      <c r="R2270" s="224"/>
      <c r="T2270" s="223"/>
      <c r="U2270" s="225"/>
      <c r="V2270" s="223"/>
      <c r="W2270" s="225"/>
      <c r="AE2270" s="200"/>
      <c r="AM2270" s="203"/>
      <c r="AT2270" s="144"/>
    </row>
    <row r="2271" spans="9:46" s="142" customFormat="1" x14ac:dyDescent="0.15">
      <c r="I2271" s="223"/>
      <c r="P2271" s="224"/>
      <c r="Q2271" s="224"/>
      <c r="R2271" s="224"/>
      <c r="T2271" s="223"/>
      <c r="U2271" s="225"/>
      <c r="V2271" s="223"/>
      <c r="W2271" s="225"/>
      <c r="AE2271" s="200"/>
      <c r="AM2271" s="203"/>
      <c r="AT2271" s="144"/>
    </row>
    <row r="2272" spans="9:46" s="142" customFormat="1" x14ac:dyDescent="0.15">
      <c r="I2272" s="223"/>
      <c r="P2272" s="224"/>
      <c r="Q2272" s="224"/>
      <c r="R2272" s="224"/>
      <c r="T2272" s="223"/>
      <c r="U2272" s="225"/>
      <c r="V2272" s="223"/>
      <c r="W2272" s="225"/>
      <c r="AE2272" s="200"/>
      <c r="AM2272" s="203"/>
      <c r="AT2272" s="144"/>
    </row>
    <row r="2273" spans="9:46" s="142" customFormat="1" x14ac:dyDescent="0.15">
      <c r="I2273" s="223"/>
      <c r="P2273" s="224"/>
      <c r="Q2273" s="224"/>
      <c r="R2273" s="224"/>
      <c r="T2273" s="223"/>
      <c r="U2273" s="225"/>
      <c r="V2273" s="223"/>
      <c r="W2273" s="225"/>
      <c r="AE2273" s="200"/>
      <c r="AM2273" s="203"/>
      <c r="AT2273" s="144"/>
    </row>
    <row r="2274" spans="9:46" s="142" customFormat="1" x14ac:dyDescent="0.15">
      <c r="I2274" s="223"/>
      <c r="P2274" s="224"/>
      <c r="Q2274" s="224"/>
      <c r="R2274" s="224"/>
      <c r="T2274" s="223"/>
      <c r="U2274" s="225"/>
      <c r="V2274" s="223"/>
      <c r="W2274" s="225"/>
      <c r="AE2274" s="200"/>
      <c r="AM2274" s="203"/>
      <c r="AT2274" s="144"/>
    </row>
    <row r="2275" spans="9:46" s="142" customFormat="1" x14ac:dyDescent="0.15">
      <c r="I2275" s="223"/>
      <c r="P2275" s="224"/>
      <c r="Q2275" s="224"/>
      <c r="R2275" s="224"/>
      <c r="T2275" s="223"/>
      <c r="U2275" s="225"/>
      <c r="V2275" s="223"/>
      <c r="W2275" s="225"/>
      <c r="AE2275" s="200"/>
      <c r="AM2275" s="203"/>
      <c r="AT2275" s="144"/>
    </row>
    <row r="2276" spans="9:46" s="142" customFormat="1" x14ac:dyDescent="0.15">
      <c r="I2276" s="223"/>
      <c r="P2276" s="224"/>
      <c r="Q2276" s="224"/>
      <c r="R2276" s="224"/>
      <c r="T2276" s="223"/>
      <c r="U2276" s="225"/>
      <c r="V2276" s="223"/>
      <c r="W2276" s="225"/>
      <c r="AE2276" s="200"/>
      <c r="AM2276" s="203"/>
      <c r="AT2276" s="144"/>
    </row>
    <row r="2277" spans="9:46" s="142" customFormat="1" x14ac:dyDescent="0.15">
      <c r="I2277" s="223"/>
      <c r="P2277" s="224"/>
      <c r="Q2277" s="224"/>
      <c r="R2277" s="224"/>
      <c r="T2277" s="223"/>
      <c r="U2277" s="225"/>
      <c r="V2277" s="223"/>
      <c r="W2277" s="225"/>
      <c r="AE2277" s="200"/>
      <c r="AM2277" s="203"/>
      <c r="AT2277" s="144"/>
    </row>
    <row r="2278" spans="9:46" s="142" customFormat="1" x14ac:dyDescent="0.15">
      <c r="I2278" s="223"/>
      <c r="P2278" s="224"/>
      <c r="Q2278" s="224"/>
      <c r="R2278" s="224"/>
      <c r="T2278" s="223"/>
      <c r="U2278" s="225"/>
      <c r="V2278" s="223"/>
      <c r="W2278" s="225"/>
      <c r="AE2278" s="200"/>
      <c r="AM2278" s="203"/>
      <c r="AT2278" s="144"/>
    </row>
    <row r="2279" spans="9:46" s="142" customFormat="1" x14ac:dyDescent="0.15">
      <c r="I2279" s="223"/>
      <c r="P2279" s="224"/>
      <c r="Q2279" s="224"/>
      <c r="R2279" s="224"/>
      <c r="T2279" s="223"/>
      <c r="U2279" s="225"/>
      <c r="V2279" s="223"/>
      <c r="W2279" s="225"/>
      <c r="AE2279" s="200"/>
      <c r="AM2279" s="203"/>
      <c r="AT2279" s="144"/>
    </row>
    <row r="2280" spans="9:46" s="142" customFormat="1" x14ac:dyDescent="0.15">
      <c r="I2280" s="223"/>
      <c r="P2280" s="224"/>
      <c r="Q2280" s="224"/>
      <c r="R2280" s="224"/>
      <c r="T2280" s="223"/>
      <c r="U2280" s="225"/>
      <c r="V2280" s="223"/>
      <c r="W2280" s="225"/>
      <c r="AE2280" s="200"/>
      <c r="AM2280" s="203"/>
      <c r="AT2280" s="144"/>
    </row>
    <row r="2281" spans="9:46" s="142" customFormat="1" x14ac:dyDescent="0.15">
      <c r="I2281" s="223"/>
      <c r="P2281" s="224"/>
      <c r="Q2281" s="224"/>
      <c r="R2281" s="224"/>
      <c r="T2281" s="223"/>
      <c r="U2281" s="225"/>
      <c r="V2281" s="223"/>
      <c r="W2281" s="225"/>
      <c r="AE2281" s="200"/>
      <c r="AM2281" s="203"/>
      <c r="AT2281" s="144"/>
    </row>
    <row r="2282" spans="9:46" s="142" customFormat="1" x14ac:dyDescent="0.15">
      <c r="I2282" s="223"/>
      <c r="P2282" s="224"/>
      <c r="Q2282" s="224"/>
      <c r="R2282" s="224"/>
      <c r="T2282" s="223"/>
      <c r="U2282" s="225"/>
      <c r="V2282" s="223"/>
      <c r="W2282" s="225"/>
      <c r="AE2282" s="200"/>
      <c r="AM2282" s="203"/>
      <c r="AT2282" s="144"/>
    </row>
    <row r="2283" spans="9:46" s="142" customFormat="1" x14ac:dyDescent="0.15">
      <c r="I2283" s="223"/>
      <c r="P2283" s="224"/>
      <c r="Q2283" s="224"/>
      <c r="R2283" s="224"/>
      <c r="T2283" s="223"/>
      <c r="U2283" s="225"/>
      <c r="V2283" s="223"/>
      <c r="W2283" s="225"/>
      <c r="AE2283" s="200"/>
      <c r="AM2283" s="203"/>
      <c r="AT2283" s="144"/>
    </row>
    <row r="2284" spans="9:46" s="142" customFormat="1" x14ac:dyDescent="0.15">
      <c r="I2284" s="223"/>
      <c r="P2284" s="224"/>
      <c r="Q2284" s="224"/>
      <c r="R2284" s="224"/>
      <c r="T2284" s="223"/>
      <c r="U2284" s="225"/>
      <c r="V2284" s="223"/>
      <c r="W2284" s="225"/>
      <c r="AE2284" s="200"/>
      <c r="AM2284" s="203"/>
      <c r="AT2284" s="144"/>
    </row>
    <row r="2285" spans="9:46" s="142" customFormat="1" x14ac:dyDescent="0.15">
      <c r="I2285" s="223"/>
      <c r="P2285" s="224"/>
      <c r="Q2285" s="224"/>
      <c r="R2285" s="224"/>
      <c r="T2285" s="223"/>
      <c r="U2285" s="225"/>
      <c r="V2285" s="223"/>
      <c r="W2285" s="225"/>
      <c r="AE2285" s="200"/>
      <c r="AM2285" s="203"/>
      <c r="AT2285" s="144"/>
    </row>
    <row r="2286" spans="9:46" s="142" customFormat="1" x14ac:dyDescent="0.15">
      <c r="I2286" s="223"/>
      <c r="P2286" s="224"/>
      <c r="Q2286" s="224"/>
      <c r="R2286" s="224"/>
      <c r="T2286" s="223"/>
      <c r="U2286" s="225"/>
      <c r="V2286" s="223"/>
      <c r="W2286" s="225"/>
      <c r="AE2286" s="200"/>
      <c r="AM2286" s="203"/>
      <c r="AT2286" s="144"/>
    </row>
    <row r="2287" spans="9:46" s="142" customFormat="1" x14ac:dyDescent="0.15">
      <c r="I2287" s="223"/>
      <c r="P2287" s="224"/>
      <c r="Q2287" s="224"/>
      <c r="R2287" s="224"/>
      <c r="T2287" s="223"/>
      <c r="U2287" s="225"/>
      <c r="V2287" s="223"/>
      <c r="W2287" s="225"/>
      <c r="AE2287" s="200"/>
      <c r="AM2287" s="203"/>
      <c r="AT2287" s="144"/>
    </row>
    <row r="2288" spans="9:46" s="142" customFormat="1" x14ac:dyDescent="0.15">
      <c r="I2288" s="223"/>
      <c r="P2288" s="224"/>
      <c r="Q2288" s="224"/>
      <c r="R2288" s="224"/>
      <c r="T2288" s="223"/>
      <c r="U2288" s="225"/>
      <c r="V2288" s="223"/>
      <c r="W2288" s="225"/>
      <c r="AE2288" s="200"/>
      <c r="AM2288" s="203"/>
      <c r="AT2288" s="144"/>
    </row>
    <row r="2289" spans="9:46" s="142" customFormat="1" x14ac:dyDescent="0.15">
      <c r="I2289" s="223"/>
      <c r="P2289" s="224"/>
      <c r="Q2289" s="224"/>
      <c r="R2289" s="224"/>
      <c r="T2289" s="223"/>
      <c r="U2289" s="225"/>
      <c r="V2289" s="223"/>
      <c r="W2289" s="225"/>
      <c r="AE2289" s="200"/>
      <c r="AM2289" s="203"/>
      <c r="AT2289" s="144"/>
    </row>
    <row r="2290" spans="9:46" s="142" customFormat="1" x14ac:dyDescent="0.15">
      <c r="I2290" s="223"/>
      <c r="P2290" s="224"/>
      <c r="Q2290" s="224"/>
      <c r="R2290" s="224"/>
      <c r="T2290" s="223"/>
      <c r="U2290" s="225"/>
      <c r="V2290" s="223"/>
      <c r="W2290" s="225"/>
      <c r="AE2290" s="200"/>
      <c r="AM2290" s="203"/>
      <c r="AT2290" s="144"/>
    </row>
    <row r="2291" spans="9:46" s="142" customFormat="1" x14ac:dyDescent="0.15">
      <c r="I2291" s="223"/>
      <c r="P2291" s="224"/>
      <c r="Q2291" s="224"/>
      <c r="R2291" s="224"/>
      <c r="T2291" s="223"/>
      <c r="U2291" s="225"/>
      <c r="V2291" s="223"/>
      <c r="W2291" s="225"/>
      <c r="AE2291" s="200"/>
      <c r="AM2291" s="203"/>
      <c r="AT2291" s="144"/>
    </row>
    <row r="2292" spans="9:46" s="142" customFormat="1" x14ac:dyDescent="0.15">
      <c r="I2292" s="223"/>
      <c r="P2292" s="224"/>
      <c r="Q2292" s="224"/>
      <c r="R2292" s="224"/>
      <c r="T2292" s="223"/>
      <c r="U2292" s="225"/>
      <c r="V2292" s="223"/>
      <c r="W2292" s="225"/>
      <c r="AE2292" s="200"/>
      <c r="AM2292" s="203"/>
      <c r="AT2292" s="144"/>
    </row>
    <row r="2293" spans="9:46" s="142" customFormat="1" x14ac:dyDescent="0.15">
      <c r="I2293" s="223"/>
      <c r="P2293" s="224"/>
      <c r="Q2293" s="224"/>
      <c r="R2293" s="224"/>
      <c r="T2293" s="223"/>
      <c r="U2293" s="225"/>
      <c r="V2293" s="223"/>
      <c r="W2293" s="225"/>
      <c r="AE2293" s="200"/>
      <c r="AM2293" s="203"/>
      <c r="AT2293" s="144"/>
    </row>
    <row r="2294" spans="9:46" s="142" customFormat="1" x14ac:dyDescent="0.15">
      <c r="I2294" s="223"/>
      <c r="P2294" s="224"/>
      <c r="Q2294" s="224"/>
      <c r="R2294" s="224"/>
      <c r="T2294" s="223"/>
      <c r="U2294" s="225"/>
      <c r="V2294" s="223"/>
      <c r="W2294" s="225"/>
      <c r="AE2294" s="200"/>
      <c r="AM2294" s="203"/>
      <c r="AT2294" s="144"/>
    </row>
    <row r="2295" spans="9:46" s="142" customFormat="1" x14ac:dyDescent="0.15">
      <c r="I2295" s="223"/>
      <c r="P2295" s="224"/>
      <c r="Q2295" s="224"/>
      <c r="R2295" s="224"/>
      <c r="T2295" s="223"/>
      <c r="U2295" s="225"/>
      <c r="V2295" s="223"/>
      <c r="W2295" s="225"/>
      <c r="AE2295" s="200"/>
      <c r="AM2295" s="203"/>
      <c r="AT2295" s="144"/>
    </row>
    <row r="2296" spans="9:46" s="142" customFormat="1" x14ac:dyDescent="0.15">
      <c r="I2296" s="223"/>
      <c r="P2296" s="224"/>
      <c r="Q2296" s="224"/>
      <c r="R2296" s="224"/>
      <c r="T2296" s="223"/>
      <c r="U2296" s="225"/>
      <c r="V2296" s="223"/>
      <c r="W2296" s="225"/>
      <c r="AE2296" s="200"/>
      <c r="AM2296" s="203"/>
      <c r="AT2296" s="144"/>
    </row>
    <row r="2297" spans="9:46" s="142" customFormat="1" x14ac:dyDescent="0.15">
      <c r="I2297" s="223"/>
      <c r="P2297" s="224"/>
      <c r="Q2297" s="224"/>
      <c r="R2297" s="224"/>
      <c r="T2297" s="223"/>
      <c r="U2297" s="225"/>
      <c r="V2297" s="223"/>
      <c r="W2297" s="225"/>
      <c r="AE2297" s="200"/>
      <c r="AM2297" s="203"/>
      <c r="AT2297" s="144"/>
    </row>
    <row r="2298" spans="9:46" s="142" customFormat="1" x14ac:dyDescent="0.15">
      <c r="I2298" s="223"/>
      <c r="P2298" s="224"/>
      <c r="Q2298" s="224"/>
      <c r="R2298" s="224"/>
      <c r="T2298" s="223"/>
      <c r="U2298" s="225"/>
      <c r="V2298" s="223"/>
      <c r="W2298" s="225"/>
      <c r="AE2298" s="200"/>
      <c r="AM2298" s="203"/>
      <c r="AT2298" s="144"/>
    </row>
    <row r="2299" spans="9:46" s="142" customFormat="1" x14ac:dyDescent="0.15">
      <c r="I2299" s="223"/>
      <c r="P2299" s="224"/>
      <c r="Q2299" s="224"/>
      <c r="R2299" s="224"/>
      <c r="T2299" s="223"/>
      <c r="U2299" s="225"/>
      <c r="V2299" s="223"/>
      <c r="W2299" s="225"/>
      <c r="AE2299" s="200"/>
      <c r="AM2299" s="203"/>
      <c r="AT2299" s="144"/>
    </row>
    <row r="2300" spans="9:46" s="142" customFormat="1" x14ac:dyDescent="0.15">
      <c r="I2300" s="223"/>
      <c r="P2300" s="224"/>
      <c r="Q2300" s="224"/>
      <c r="R2300" s="224"/>
      <c r="T2300" s="223"/>
      <c r="U2300" s="225"/>
      <c r="V2300" s="223"/>
      <c r="W2300" s="225"/>
      <c r="AE2300" s="200"/>
      <c r="AM2300" s="203"/>
      <c r="AT2300" s="144"/>
    </row>
    <row r="2301" spans="9:46" s="142" customFormat="1" x14ac:dyDescent="0.15">
      <c r="I2301" s="223"/>
      <c r="P2301" s="224"/>
      <c r="Q2301" s="224"/>
      <c r="R2301" s="224"/>
      <c r="T2301" s="223"/>
      <c r="U2301" s="225"/>
      <c r="V2301" s="223"/>
      <c r="W2301" s="225"/>
      <c r="AE2301" s="200"/>
      <c r="AM2301" s="203"/>
      <c r="AT2301" s="144"/>
    </row>
    <row r="2302" spans="9:46" s="142" customFormat="1" x14ac:dyDescent="0.15">
      <c r="I2302" s="223"/>
      <c r="P2302" s="224"/>
      <c r="Q2302" s="224"/>
      <c r="R2302" s="224"/>
      <c r="T2302" s="223"/>
      <c r="U2302" s="225"/>
      <c r="V2302" s="223"/>
      <c r="W2302" s="225"/>
      <c r="AE2302" s="200"/>
      <c r="AM2302" s="203"/>
      <c r="AT2302" s="144"/>
    </row>
    <row r="2303" spans="9:46" s="142" customFormat="1" x14ac:dyDescent="0.15">
      <c r="I2303" s="223"/>
      <c r="P2303" s="224"/>
      <c r="Q2303" s="224"/>
      <c r="R2303" s="224"/>
      <c r="T2303" s="223"/>
      <c r="U2303" s="225"/>
      <c r="V2303" s="223"/>
      <c r="W2303" s="225"/>
      <c r="AE2303" s="200"/>
      <c r="AM2303" s="203"/>
      <c r="AT2303" s="144"/>
    </row>
    <row r="2304" spans="9:46" s="142" customFormat="1" x14ac:dyDescent="0.15">
      <c r="I2304" s="223"/>
      <c r="P2304" s="224"/>
      <c r="Q2304" s="224"/>
      <c r="R2304" s="224"/>
      <c r="T2304" s="223"/>
      <c r="U2304" s="225"/>
      <c r="V2304" s="223"/>
      <c r="W2304" s="225"/>
      <c r="AE2304" s="200"/>
      <c r="AM2304" s="203"/>
      <c r="AT2304" s="144"/>
    </row>
    <row r="2305" spans="9:46" s="142" customFormat="1" x14ac:dyDescent="0.15">
      <c r="I2305" s="223"/>
      <c r="P2305" s="224"/>
      <c r="Q2305" s="224"/>
      <c r="R2305" s="224"/>
      <c r="T2305" s="223"/>
      <c r="U2305" s="225"/>
      <c r="V2305" s="223"/>
      <c r="W2305" s="225"/>
      <c r="AE2305" s="200"/>
      <c r="AM2305" s="203"/>
      <c r="AT2305" s="144"/>
    </row>
    <row r="2306" spans="9:46" s="142" customFormat="1" x14ac:dyDescent="0.15">
      <c r="I2306" s="223"/>
      <c r="P2306" s="224"/>
      <c r="Q2306" s="224"/>
      <c r="R2306" s="224"/>
      <c r="T2306" s="223"/>
      <c r="U2306" s="225"/>
      <c r="V2306" s="223"/>
      <c r="W2306" s="225"/>
      <c r="AE2306" s="200"/>
      <c r="AM2306" s="203"/>
      <c r="AT2306" s="144"/>
    </row>
    <row r="2307" spans="9:46" s="142" customFormat="1" x14ac:dyDescent="0.15">
      <c r="I2307" s="223"/>
      <c r="P2307" s="224"/>
      <c r="Q2307" s="224"/>
      <c r="R2307" s="224"/>
      <c r="T2307" s="223"/>
      <c r="U2307" s="225"/>
      <c r="V2307" s="223"/>
      <c r="W2307" s="225"/>
      <c r="AE2307" s="200"/>
      <c r="AM2307" s="203"/>
      <c r="AT2307" s="144"/>
    </row>
    <row r="2308" spans="9:46" s="142" customFormat="1" x14ac:dyDescent="0.15">
      <c r="I2308" s="223"/>
      <c r="P2308" s="224"/>
      <c r="Q2308" s="224"/>
      <c r="R2308" s="224"/>
      <c r="T2308" s="223"/>
      <c r="U2308" s="225"/>
      <c r="V2308" s="223"/>
      <c r="W2308" s="225"/>
      <c r="AE2308" s="200"/>
      <c r="AM2308" s="203"/>
      <c r="AT2308" s="144"/>
    </row>
    <row r="2309" spans="9:46" s="142" customFormat="1" x14ac:dyDescent="0.15">
      <c r="I2309" s="223"/>
      <c r="P2309" s="224"/>
      <c r="Q2309" s="224"/>
      <c r="R2309" s="224"/>
      <c r="T2309" s="223"/>
      <c r="U2309" s="225"/>
      <c r="V2309" s="223"/>
      <c r="W2309" s="225"/>
      <c r="AE2309" s="200"/>
      <c r="AM2309" s="203"/>
      <c r="AT2309" s="144"/>
    </row>
    <row r="2310" spans="9:46" s="142" customFormat="1" x14ac:dyDescent="0.15">
      <c r="I2310" s="223"/>
      <c r="P2310" s="224"/>
      <c r="Q2310" s="224"/>
      <c r="R2310" s="224"/>
      <c r="T2310" s="223"/>
      <c r="U2310" s="225"/>
      <c r="V2310" s="223"/>
      <c r="W2310" s="225"/>
      <c r="AE2310" s="200"/>
      <c r="AM2310" s="203"/>
      <c r="AT2310" s="144"/>
    </row>
    <row r="2311" spans="9:46" s="142" customFormat="1" x14ac:dyDescent="0.15">
      <c r="I2311" s="223"/>
      <c r="P2311" s="224"/>
      <c r="Q2311" s="224"/>
      <c r="R2311" s="224"/>
      <c r="T2311" s="223"/>
      <c r="U2311" s="225"/>
      <c r="V2311" s="223"/>
      <c r="W2311" s="225"/>
      <c r="AE2311" s="200"/>
      <c r="AM2311" s="203"/>
      <c r="AT2311" s="144"/>
    </row>
    <row r="2312" spans="9:46" s="142" customFormat="1" x14ac:dyDescent="0.15">
      <c r="I2312" s="223"/>
      <c r="P2312" s="224"/>
      <c r="Q2312" s="224"/>
      <c r="R2312" s="224"/>
      <c r="T2312" s="223"/>
      <c r="U2312" s="225"/>
      <c r="V2312" s="223"/>
      <c r="W2312" s="225"/>
      <c r="AE2312" s="200"/>
      <c r="AM2312" s="203"/>
      <c r="AT2312" s="144"/>
    </row>
    <row r="2313" spans="9:46" s="142" customFormat="1" x14ac:dyDescent="0.15">
      <c r="I2313" s="223"/>
      <c r="P2313" s="224"/>
      <c r="Q2313" s="224"/>
      <c r="R2313" s="224"/>
      <c r="T2313" s="223"/>
      <c r="U2313" s="225"/>
      <c r="V2313" s="223"/>
      <c r="W2313" s="225"/>
      <c r="AE2313" s="200"/>
      <c r="AM2313" s="203"/>
      <c r="AT2313" s="144"/>
    </row>
    <row r="2314" spans="9:46" s="142" customFormat="1" x14ac:dyDescent="0.15">
      <c r="I2314" s="223"/>
      <c r="P2314" s="224"/>
      <c r="Q2314" s="224"/>
      <c r="R2314" s="224"/>
      <c r="T2314" s="223"/>
      <c r="U2314" s="225"/>
      <c r="V2314" s="223"/>
      <c r="W2314" s="225"/>
      <c r="AE2314" s="200"/>
      <c r="AM2314" s="203"/>
      <c r="AT2314" s="144"/>
    </row>
    <row r="2315" spans="9:46" s="142" customFormat="1" x14ac:dyDescent="0.15">
      <c r="I2315" s="223"/>
      <c r="P2315" s="224"/>
      <c r="Q2315" s="224"/>
      <c r="R2315" s="224"/>
      <c r="T2315" s="223"/>
      <c r="U2315" s="225"/>
      <c r="V2315" s="223"/>
      <c r="W2315" s="225"/>
      <c r="AE2315" s="200"/>
      <c r="AM2315" s="203"/>
      <c r="AT2315" s="144"/>
    </row>
    <row r="2316" spans="9:46" s="142" customFormat="1" x14ac:dyDescent="0.15">
      <c r="I2316" s="223"/>
      <c r="P2316" s="224"/>
      <c r="Q2316" s="224"/>
      <c r="R2316" s="224"/>
      <c r="T2316" s="223"/>
      <c r="U2316" s="225"/>
      <c r="V2316" s="223"/>
      <c r="W2316" s="225"/>
      <c r="AE2316" s="200"/>
      <c r="AM2316" s="203"/>
      <c r="AT2316" s="144"/>
    </row>
    <row r="2317" spans="9:46" s="142" customFormat="1" x14ac:dyDescent="0.15">
      <c r="I2317" s="223"/>
      <c r="P2317" s="224"/>
      <c r="Q2317" s="224"/>
      <c r="R2317" s="224"/>
      <c r="T2317" s="223"/>
      <c r="U2317" s="225"/>
      <c r="V2317" s="223"/>
      <c r="W2317" s="225"/>
      <c r="AE2317" s="200"/>
      <c r="AM2317" s="203"/>
      <c r="AT2317" s="144"/>
    </row>
    <row r="2318" spans="9:46" s="142" customFormat="1" x14ac:dyDescent="0.15">
      <c r="I2318" s="223"/>
      <c r="P2318" s="224"/>
      <c r="Q2318" s="224"/>
      <c r="R2318" s="224"/>
      <c r="T2318" s="223"/>
      <c r="U2318" s="225"/>
      <c r="V2318" s="223"/>
      <c r="W2318" s="225"/>
      <c r="AE2318" s="200"/>
      <c r="AM2318" s="203"/>
      <c r="AT2318" s="144"/>
    </row>
    <row r="2319" spans="9:46" s="142" customFormat="1" x14ac:dyDescent="0.15">
      <c r="I2319" s="223"/>
      <c r="P2319" s="224"/>
      <c r="Q2319" s="224"/>
      <c r="R2319" s="224"/>
      <c r="T2319" s="223"/>
      <c r="U2319" s="225"/>
      <c r="V2319" s="223"/>
      <c r="W2319" s="225"/>
      <c r="AE2319" s="200"/>
      <c r="AM2319" s="203"/>
      <c r="AT2319" s="144"/>
    </row>
    <row r="2320" spans="9:46" s="142" customFormat="1" x14ac:dyDescent="0.15">
      <c r="I2320" s="223"/>
      <c r="P2320" s="224"/>
      <c r="Q2320" s="224"/>
      <c r="R2320" s="224"/>
      <c r="T2320" s="223"/>
      <c r="U2320" s="225"/>
      <c r="V2320" s="223"/>
      <c r="W2320" s="225"/>
      <c r="AE2320" s="200"/>
      <c r="AM2320" s="203"/>
      <c r="AT2320" s="144"/>
    </row>
    <row r="2321" spans="9:46" s="142" customFormat="1" x14ac:dyDescent="0.15">
      <c r="I2321" s="223"/>
      <c r="P2321" s="224"/>
      <c r="Q2321" s="224"/>
      <c r="R2321" s="224"/>
      <c r="T2321" s="223"/>
      <c r="U2321" s="225"/>
      <c r="V2321" s="223"/>
      <c r="W2321" s="225"/>
      <c r="AE2321" s="200"/>
      <c r="AM2321" s="203"/>
      <c r="AT2321" s="144"/>
    </row>
    <row r="2322" spans="9:46" s="142" customFormat="1" x14ac:dyDescent="0.15">
      <c r="I2322" s="223"/>
      <c r="P2322" s="224"/>
      <c r="Q2322" s="224"/>
      <c r="R2322" s="224"/>
      <c r="T2322" s="223"/>
      <c r="U2322" s="225"/>
      <c r="V2322" s="223"/>
      <c r="W2322" s="225"/>
      <c r="AE2322" s="200"/>
      <c r="AM2322" s="203"/>
      <c r="AT2322" s="144"/>
    </row>
    <row r="2323" spans="9:46" s="142" customFormat="1" x14ac:dyDescent="0.15">
      <c r="I2323" s="223"/>
      <c r="P2323" s="224"/>
      <c r="Q2323" s="224"/>
      <c r="R2323" s="224"/>
      <c r="T2323" s="223"/>
      <c r="U2323" s="225"/>
      <c r="V2323" s="223"/>
      <c r="W2323" s="225"/>
      <c r="AE2323" s="200"/>
      <c r="AM2323" s="203"/>
      <c r="AT2323" s="144"/>
    </row>
    <row r="2324" spans="9:46" s="142" customFormat="1" x14ac:dyDescent="0.15">
      <c r="I2324" s="223"/>
      <c r="P2324" s="224"/>
      <c r="Q2324" s="224"/>
      <c r="R2324" s="224"/>
      <c r="T2324" s="223"/>
      <c r="U2324" s="225"/>
      <c r="V2324" s="223"/>
      <c r="W2324" s="225"/>
      <c r="AE2324" s="200"/>
      <c r="AM2324" s="203"/>
      <c r="AT2324" s="144"/>
    </row>
    <row r="2325" spans="9:46" s="142" customFormat="1" x14ac:dyDescent="0.15">
      <c r="I2325" s="223"/>
      <c r="P2325" s="224"/>
      <c r="Q2325" s="224"/>
      <c r="R2325" s="224"/>
      <c r="T2325" s="223"/>
      <c r="U2325" s="225"/>
      <c r="V2325" s="223"/>
      <c r="W2325" s="225"/>
      <c r="AE2325" s="200"/>
      <c r="AM2325" s="203"/>
      <c r="AT2325" s="144"/>
    </row>
    <row r="2326" spans="9:46" s="142" customFormat="1" x14ac:dyDescent="0.15">
      <c r="I2326" s="223"/>
      <c r="P2326" s="224"/>
      <c r="Q2326" s="224"/>
      <c r="R2326" s="224"/>
      <c r="T2326" s="223"/>
      <c r="U2326" s="225"/>
      <c r="V2326" s="223"/>
      <c r="W2326" s="225"/>
      <c r="AE2326" s="200"/>
      <c r="AM2326" s="203"/>
      <c r="AT2326" s="144"/>
    </row>
    <row r="2327" spans="9:46" s="142" customFormat="1" x14ac:dyDescent="0.15">
      <c r="I2327" s="223"/>
      <c r="P2327" s="224"/>
      <c r="Q2327" s="224"/>
      <c r="R2327" s="224"/>
      <c r="T2327" s="223"/>
      <c r="U2327" s="225"/>
      <c r="V2327" s="223"/>
      <c r="W2327" s="225"/>
      <c r="AE2327" s="200"/>
      <c r="AM2327" s="203"/>
      <c r="AT2327" s="144"/>
    </row>
    <row r="2328" spans="9:46" s="142" customFormat="1" x14ac:dyDescent="0.15">
      <c r="I2328" s="223"/>
      <c r="P2328" s="224"/>
      <c r="Q2328" s="224"/>
      <c r="R2328" s="224"/>
      <c r="T2328" s="223"/>
      <c r="U2328" s="225"/>
      <c r="V2328" s="223"/>
      <c r="W2328" s="225"/>
      <c r="AE2328" s="200"/>
      <c r="AM2328" s="203"/>
      <c r="AT2328" s="144"/>
    </row>
    <row r="2329" spans="9:46" s="142" customFormat="1" x14ac:dyDescent="0.15">
      <c r="I2329" s="223"/>
      <c r="P2329" s="224"/>
      <c r="Q2329" s="224"/>
      <c r="R2329" s="224"/>
      <c r="T2329" s="223"/>
      <c r="U2329" s="225"/>
      <c r="V2329" s="223"/>
      <c r="W2329" s="225"/>
      <c r="AE2329" s="200"/>
      <c r="AM2329" s="203"/>
      <c r="AT2329" s="144"/>
    </row>
    <row r="2330" spans="9:46" s="142" customFormat="1" x14ac:dyDescent="0.15">
      <c r="I2330" s="223"/>
      <c r="P2330" s="224"/>
      <c r="Q2330" s="224"/>
      <c r="R2330" s="224"/>
      <c r="T2330" s="223"/>
      <c r="U2330" s="225"/>
      <c r="V2330" s="223"/>
      <c r="W2330" s="225"/>
      <c r="AE2330" s="200"/>
      <c r="AM2330" s="203"/>
      <c r="AT2330" s="144"/>
    </row>
    <row r="2331" spans="9:46" s="142" customFormat="1" x14ac:dyDescent="0.15">
      <c r="I2331" s="223"/>
      <c r="P2331" s="224"/>
      <c r="Q2331" s="224"/>
      <c r="R2331" s="224"/>
      <c r="T2331" s="223"/>
      <c r="U2331" s="225"/>
      <c r="V2331" s="223"/>
      <c r="W2331" s="225"/>
      <c r="AE2331" s="200"/>
      <c r="AM2331" s="203"/>
      <c r="AT2331" s="144"/>
    </row>
    <row r="2332" spans="9:46" s="142" customFormat="1" x14ac:dyDescent="0.15">
      <c r="I2332" s="223"/>
      <c r="P2332" s="224"/>
      <c r="Q2332" s="224"/>
      <c r="R2332" s="224"/>
      <c r="T2332" s="223"/>
      <c r="U2332" s="225"/>
      <c r="V2332" s="223"/>
      <c r="W2332" s="225"/>
      <c r="AE2332" s="200"/>
      <c r="AM2332" s="203"/>
      <c r="AT2332" s="144"/>
    </row>
    <row r="2333" spans="9:46" s="142" customFormat="1" x14ac:dyDescent="0.15">
      <c r="I2333" s="223"/>
      <c r="P2333" s="224"/>
      <c r="Q2333" s="224"/>
      <c r="R2333" s="224"/>
      <c r="T2333" s="223"/>
      <c r="U2333" s="225"/>
      <c r="V2333" s="223"/>
      <c r="W2333" s="225"/>
      <c r="AE2333" s="200"/>
      <c r="AM2333" s="203"/>
      <c r="AT2333" s="144"/>
    </row>
    <row r="2334" spans="9:46" s="142" customFormat="1" x14ac:dyDescent="0.15">
      <c r="I2334" s="223"/>
      <c r="P2334" s="224"/>
      <c r="Q2334" s="224"/>
      <c r="R2334" s="224"/>
      <c r="T2334" s="223"/>
      <c r="U2334" s="225"/>
      <c r="V2334" s="223"/>
      <c r="W2334" s="225"/>
      <c r="AE2334" s="200"/>
      <c r="AM2334" s="203"/>
      <c r="AT2334" s="144"/>
    </row>
    <row r="2335" spans="9:46" s="142" customFormat="1" x14ac:dyDescent="0.15">
      <c r="I2335" s="223"/>
      <c r="P2335" s="224"/>
      <c r="Q2335" s="224"/>
      <c r="R2335" s="224"/>
      <c r="T2335" s="223"/>
      <c r="U2335" s="225"/>
      <c r="V2335" s="223"/>
      <c r="W2335" s="225"/>
      <c r="AE2335" s="200"/>
      <c r="AM2335" s="203"/>
      <c r="AT2335" s="144"/>
    </row>
    <row r="2336" spans="9:46" s="142" customFormat="1" x14ac:dyDescent="0.15">
      <c r="I2336" s="223"/>
      <c r="P2336" s="224"/>
      <c r="Q2336" s="224"/>
      <c r="R2336" s="224"/>
      <c r="T2336" s="223"/>
      <c r="U2336" s="225"/>
      <c r="V2336" s="223"/>
      <c r="W2336" s="225"/>
      <c r="AE2336" s="200"/>
      <c r="AM2336" s="203"/>
      <c r="AT2336" s="144"/>
    </row>
    <row r="2337" spans="9:46" s="142" customFormat="1" x14ac:dyDescent="0.15">
      <c r="I2337" s="223"/>
      <c r="P2337" s="224"/>
      <c r="Q2337" s="224"/>
      <c r="R2337" s="224"/>
      <c r="T2337" s="223"/>
      <c r="U2337" s="225"/>
      <c r="V2337" s="223"/>
      <c r="W2337" s="225"/>
      <c r="AE2337" s="200"/>
      <c r="AM2337" s="203"/>
      <c r="AT2337" s="144"/>
    </row>
    <row r="2338" spans="9:46" s="142" customFormat="1" x14ac:dyDescent="0.15">
      <c r="I2338" s="223"/>
      <c r="P2338" s="224"/>
      <c r="Q2338" s="224"/>
      <c r="R2338" s="224"/>
      <c r="T2338" s="223"/>
      <c r="U2338" s="225"/>
      <c r="V2338" s="223"/>
      <c r="W2338" s="225"/>
      <c r="AE2338" s="200"/>
      <c r="AM2338" s="203"/>
      <c r="AT2338" s="144"/>
    </row>
    <row r="2339" spans="9:46" s="142" customFormat="1" x14ac:dyDescent="0.15">
      <c r="I2339" s="223"/>
      <c r="P2339" s="224"/>
      <c r="Q2339" s="224"/>
      <c r="R2339" s="224"/>
      <c r="T2339" s="223"/>
      <c r="U2339" s="225"/>
      <c r="V2339" s="223"/>
      <c r="W2339" s="225"/>
      <c r="AE2339" s="200"/>
      <c r="AM2339" s="203"/>
      <c r="AT2339" s="144"/>
    </row>
    <row r="2340" spans="9:46" s="142" customFormat="1" x14ac:dyDescent="0.15">
      <c r="I2340" s="223"/>
      <c r="P2340" s="224"/>
      <c r="Q2340" s="224"/>
      <c r="R2340" s="224"/>
      <c r="T2340" s="223"/>
      <c r="U2340" s="225"/>
      <c r="V2340" s="223"/>
      <c r="W2340" s="225"/>
      <c r="AE2340" s="200"/>
      <c r="AM2340" s="203"/>
      <c r="AT2340" s="144"/>
    </row>
    <row r="2341" spans="9:46" s="142" customFormat="1" x14ac:dyDescent="0.15">
      <c r="I2341" s="223"/>
      <c r="P2341" s="224"/>
      <c r="Q2341" s="224"/>
      <c r="R2341" s="224"/>
      <c r="T2341" s="223"/>
      <c r="U2341" s="225"/>
      <c r="V2341" s="223"/>
      <c r="W2341" s="225"/>
      <c r="AE2341" s="200"/>
      <c r="AM2341" s="203"/>
      <c r="AT2341" s="144"/>
    </row>
    <row r="2342" spans="9:46" s="142" customFormat="1" x14ac:dyDescent="0.15">
      <c r="I2342" s="223"/>
      <c r="P2342" s="224"/>
      <c r="Q2342" s="224"/>
      <c r="R2342" s="224"/>
      <c r="T2342" s="223"/>
      <c r="U2342" s="225"/>
      <c r="V2342" s="223"/>
      <c r="W2342" s="225"/>
      <c r="AE2342" s="200"/>
      <c r="AM2342" s="203"/>
      <c r="AT2342" s="144"/>
    </row>
    <row r="2343" spans="9:46" s="142" customFormat="1" x14ac:dyDescent="0.15">
      <c r="I2343" s="223"/>
      <c r="P2343" s="224"/>
      <c r="Q2343" s="224"/>
      <c r="R2343" s="224"/>
      <c r="T2343" s="223"/>
      <c r="U2343" s="225"/>
      <c r="V2343" s="223"/>
      <c r="W2343" s="225"/>
      <c r="AE2343" s="200"/>
      <c r="AM2343" s="203"/>
      <c r="AT2343" s="144"/>
    </row>
    <row r="2344" spans="9:46" s="142" customFormat="1" x14ac:dyDescent="0.15">
      <c r="I2344" s="223"/>
      <c r="P2344" s="224"/>
      <c r="Q2344" s="224"/>
      <c r="R2344" s="224"/>
      <c r="T2344" s="223"/>
      <c r="U2344" s="225"/>
      <c r="V2344" s="223"/>
      <c r="W2344" s="225"/>
      <c r="AE2344" s="200"/>
      <c r="AM2344" s="203"/>
      <c r="AT2344" s="144"/>
    </row>
    <row r="2345" spans="9:46" s="142" customFormat="1" x14ac:dyDescent="0.15">
      <c r="I2345" s="223"/>
      <c r="P2345" s="224"/>
      <c r="Q2345" s="224"/>
      <c r="R2345" s="224"/>
      <c r="T2345" s="223"/>
      <c r="U2345" s="225"/>
      <c r="V2345" s="223"/>
      <c r="W2345" s="225"/>
      <c r="AE2345" s="200"/>
      <c r="AM2345" s="203"/>
      <c r="AT2345" s="144"/>
    </row>
    <row r="2346" spans="9:46" s="142" customFormat="1" x14ac:dyDescent="0.15">
      <c r="I2346" s="223"/>
      <c r="P2346" s="224"/>
      <c r="Q2346" s="224"/>
      <c r="R2346" s="224"/>
      <c r="T2346" s="223"/>
      <c r="U2346" s="225"/>
      <c r="V2346" s="223"/>
      <c r="W2346" s="225"/>
      <c r="AE2346" s="200"/>
      <c r="AM2346" s="203"/>
      <c r="AT2346" s="144"/>
    </row>
    <row r="2347" spans="9:46" s="142" customFormat="1" x14ac:dyDescent="0.15">
      <c r="I2347" s="223"/>
      <c r="P2347" s="224"/>
      <c r="Q2347" s="224"/>
      <c r="R2347" s="224"/>
      <c r="T2347" s="223"/>
      <c r="U2347" s="225"/>
      <c r="V2347" s="223"/>
      <c r="W2347" s="225"/>
      <c r="AE2347" s="200"/>
      <c r="AM2347" s="203"/>
      <c r="AT2347" s="144"/>
    </row>
    <row r="2348" spans="9:46" s="142" customFormat="1" x14ac:dyDescent="0.15">
      <c r="I2348" s="223"/>
      <c r="P2348" s="224"/>
      <c r="Q2348" s="224"/>
      <c r="R2348" s="224"/>
      <c r="T2348" s="223"/>
      <c r="U2348" s="225"/>
      <c r="V2348" s="223"/>
      <c r="W2348" s="225"/>
      <c r="AE2348" s="200"/>
      <c r="AM2348" s="203"/>
      <c r="AT2348" s="144"/>
    </row>
    <row r="2349" spans="9:46" s="142" customFormat="1" x14ac:dyDescent="0.15">
      <c r="I2349" s="223"/>
      <c r="P2349" s="224"/>
      <c r="Q2349" s="224"/>
      <c r="R2349" s="224"/>
      <c r="T2349" s="223"/>
      <c r="U2349" s="225"/>
      <c r="V2349" s="223"/>
      <c r="W2349" s="225"/>
      <c r="AE2349" s="200"/>
      <c r="AM2349" s="203"/>
      <c r="AT2349" s="144"/>
    </row>
    <row r="2350" spans="9:46" s="142" customFormat="1" x14ac:dyDescent="0.15">
      <c r="I2350" s="223"/>
      <c r="P2350" s="224"/>
      <c r="Q2350" s="224"/>
      <c r="R2350" s="224"/>
      <c r="T2350" s="223"/>
      <c r="U2350" s="225"/>
      <c r="V2350" s="223"/>
      <c r="W2350" s="225"/>
      <c r="AE2350" s="200"/>
      <c r="AM2350" s="203"/>
      <c r="AT2350" s="144"/>
    </row>
    <row r="2351" spans="9:46" s="142" customFormat="1" x14ac:dyDescent="0.15">
      <c r="I2351" s="223"/>
      <c r="P2351" s="224"/>
      <c r="Q2351" s="224"/>
      <c r="R2351" s="224"/>
      <c r="T2351" s="223"/>
      <c r="U2351" s="225"/>
      <c r="V2351" s="223"/>
      <c r="W2351" s="225"/>
      <c r="AE2351" s="200"/>
      <c r="AM2351" s="203"/>
      <c r="AT2351" s="144"/>
    </row>
    <row r="2352" spans="9:46" s="142" customFormat="1" x14ac:dyDescent="0.15">
      <c r="I2352" s="223"/>
      <c r="P2352" s="224"/>
      <c r="Q2352" s="224"/>
      <c r="R2352" s="224"/>
      <c r="T2352" s="223"/>
      <c r="U2352" s="225"/>
      <c r="V2352" s="223"/>
      <c r="W2352" s="225"/>
      <c r="AE2352" s="200"/>
      <c r="AM2352" s="203"/>
      <c r="AT2352" s="144"/>
    </row>
    <row r="2353" spans="9:46" s="142" customFormat="1" x14ac:dyDescent="0.15">
      <c r="I2353" s="223"/>
      <c r="P2353" s="224"/>
      <c r="Q2353" s="224"/>
      <c r="R2353" s="224"/>
      <c r="T2353" s="223"/>
      <c r="U2353" s="225"/>
      <c r="V2353" s="223"/>
      <c r="W2353" s="225"/>
      <c r="AE2353" s="200"/>
      <c r="AM2353" s="203"/>
      <c r="AT2353" s="144"/>
    </row>
    <row r="2354" spans="9:46" s="142" customFormat="1" x14ac:dyDescent="0.15">
      <c r="I2354" s="223"/>
      <c r="P2354" s="224"/>
      <c r="Q2354" s="224"/>
      <c r="R2354" s="224"/>
      <c r="T2354" s="223"/>
      <c r="U2354" s="225"/>
      <c r="V2354" s="223"/>
      <c r="W2354" s="225"/>
      <c r="AE2354" s="200"/>
      <c r="AM2354" s="203"/>
      <c r="AT2354" s="144"/>
    </row>
    <row r="2355" spans="9:46" s="142" customFormat="1" x14ac:dyDescent="0.15">
      <c r="I2355" s="223"/>
      <c r="P2355" s="224"/>
      <c r="Q2355" s="224"/>
      <c r="R2355" s="224"/>
      <c r="T2355" s="223"/>
      <c r="U2355" s="225"/>
      <c r="V2355" s="223"/>
      <c r="W2355" s="225"/>
      <c r="AE2355" s="200"/>
      <c r="AM2355" s="203"/>
      <c r="AT2355" s="144"/>
    </row>
    <row r="2356" spans="9:46" s="142" customFormat="1" x14ac:dyDescent="0.15">
      <c r="I2356" s="223"/>
      <c r="P2356" s="224"/>
      <c r="Q2356" s="224"/>
      <c r="R2356" s="224"/>
      <c r="T2356" s="223"/>
      <c r="U2356" s="225"/>
      <c r="V2356" s="223"/>
      <c r="W2356" s="225"/>
      <c r="AE2356" s="200"/>
      <c r="AM2356" s="203"/>
      <c r="AT2356" s="144"/>
    </row>
    <row r="2357" spans="9:46" s="142" customFormat="1" x14ac:dyDescent="0.15">
      <c r="I2357" s="223"/>
      <c r="P2357" s="224"/>
      <c r="Q2357" s="224"/>
      <c r="R2357" s="224"/>
      <c r="T2357" s="223"/>
      <c r="U2357" s="225"/>
      <c r="V2357" s="223"/>
      <c r="W2357" s="225"/>
      <c r="AE2357" s="200"/>
      <c r="AM2357" s="203"/>
      <c r="AT2357" s="144"/>
    </row>
    <row r="2358" spans="9:46" s="142" customFormat="1" x14ac:dyDescent="0.15">
      <c r="I2358" s="223"/>
      <c r="P2358" s="224"/>
      <c r="Q2358" s="224"/>
      <c r="R2358" s="224"/>
      <c r="T2358" s="223"/>
      <c r="U2358" s="225"/>
      <c r="V2358" s="223"/>
      <c r="W2358" s="225"/>
      <c r="AE2358" s="200"/>
      <c r="AM2358" s="203"/>
      <c r="AT2358" s="144"/>
    </row>
    <row r="2359" spans="9:46" s="142" customFormat="1" x14ac:dyDescent="0.15">
      <c r="I2359" s="223"/>
      <c r="P2359" s="224"/>
      <c r="Q2359" s="224"/>
      <c r="R2359" s="224"/>
      <c r="T2359" s="223"/>
      <c r="U2359" s="225"/>
      <c r="V2359" s="223"/>
      <c r="W2359" s="225"/>
      <c r="AE2359" s="200"/>
      <c r="AM2359" s="203"/>
      <c r="AT2359" s="144"/>
    </row>
    <row r="2360" spans="9:46" s="142" customFormat="1" x14ac:dyDescent="0.15">
      <c r="I2360" s="223"/>
      <c r="P2360" s="224"/>
      <c r="Q2360" s="224"/>
      <c r="R2360" s="224"/>
      <c r="T2360" s="223"/>
      <c r="U2360" s="225"/>
      <c r="V2360" s="223"/>
      <c r="W2360" s="225"/>
      <c r="AE2360" s="200"/>
      <c r="AM2360" s="203"/>
      <c r="AT2360" s="144"/>
    </row>
    <row r="2361" spans="9:46" s="142" customFormat="1" x14ac:dyDescent="0.15">
      <c r="I2361" s="223"/>
      <c r="P2361" s="224"/>
      <c r="Q2361" s="224"/>
      <c r="R2361" s="224"/>
      <c r="T2361" s="223"/>
      <c r="U2361" s="225"/>
      <c r="V2361" s="223"/>
      <c r="W2361" s="225"/>
      <c r="AE2361" s="200"/>
      <c r="AM2361" s="203"/>
      <c r="AT2361" s="144"/>
    </row>
    <row r="2362" spans="9:46" s="142" customFormat="1" x14ac:dyDescent="0.15">
      <c r="I2362" s="223"/>
      <c r="P2362" s="224"/>
      <c r="Q2362" s="224"/>
      <c r="R2362" s="224"/>
      <c r="T2362" s="223"/>
      <c r="U2362" s="225"/>
      <c r="V2362" s="223"/>
      <c r="W2362" s="225"/>
      <c r="AE2362" s="200"/>
      <c r="AM2362" s="203"/>
      <c r="AT2362" s="144"/>
    </row>
    <row r="2363" spans="9:46" s="142" customFormat="1" x14ac:dyDescent="0.15">
      <c r="I2363" s="223"/>
      <c r="P2363" s="224"/>
      <c r="Q2363" s="224"/>
      <c r="R2363" s="224"/>
      <c r="T2363" s="223"/>
      <c r="U2363" s="225"/>
      <c r="V2363" s="223"/>
      <c r="W2363" s="225"/>
      <c r="AE2363" s="200"/>
      <c r="AM2363" s="203"/>
      <c r="AT2363" s="144"/>
    </row>
    <row r="2364" spans="9:46" s="142" customFormat="1" x14ac:dyDescent="0.15">
      <c r="I2364" s="223"/>
      <c r="P2364" s="224"/>
      <c r="Q2364" s="224"/>
      <c r="R2364" s="224"/>
      <c r="T2364" s="223"/>
      <c r="U2364" s="225"/>
      <c r="V2364" s="223"/>
      <c r="W2364" s="225"/>
      <c r="AE2364" s="200"/>
      <c r="AM2364" s="203"/>
      <c r="AT2364" s="144"/>
    </row>
    <row r="2365" spans="9:46" s="142" customFormat="1" x14ac:dyDescent="0.15">
      <c r="I2365" s="223"/>
      <c r="P2365" s="224"/>
      <c r="Q2365" s="224"/>
      <c r="R2365" s="224"/>
      <c r="T2365" s="223"/>
      <c r="U2365" s="225"/>
      <c r="V2365" s="223"/>
      <c r="W2365" s="225"/>
      <c r="AE2365" s="200"/>
      <c r="AM2365" s="203"/>
      <c r="AT2365" s="144"/>
    </row>
    <row r="2366" spans="9:46" s="142" customFormat="1" x14ac:dyDescent="0.15">
      <c r="I2366" s="223"/>
      <c r="P2366" s="224"/>
      <c r="Q2366" s="224"/>
      <c r="R2366" s="224"/>
      <c r="T2366" s="223"/>
      <c r="U2366" s="225"/>
      <c r="V2366" s="223"/>
      <c r="W2366" s="225"/>
      <c r="AE2366" s="200"/>
      <c r="AM2366" s="203"/>
      <c r="AT2366" s="144"/>
    </row>
    <row r="2367" spans="9:46" s="142" customFormat="1" x14ac:dyDescent="0.15">
      <c r="I2367" s="223"/>
      <c r="P2367" s="224"/>
      <c r="Q2367" s="224"/>
      <c r="R2367" s="224"/>
      <c r="T2367" s="223"/>
      <c r="U2367" s="225"/>
      <c r="V2367" s="223"/>
      <c r="W2367" s="225"/>
      <c r="AE2367" s="200"/>
      <c r="AM2367" s="203"/>
      <c r="AT2367" s="144"/>
    </row>
    <row r="2368" spans="9:46" s="142" customFormat="1" x14ac:dyDescent="0.15">
      <c r="I2368" s="223"/>
      <c r="P2368" s="224"/>
      <c r="Q2368" s="224"/>
      <c r="R2368" s="224"/>
      <c r="T2368" s="223"/>
      <c r="U2368" s="225"/>
      <c r="V2368" s="223"/>
      <c r="W2368" s="225"/>
      <c r="AE2368" s="200"/>
      <c r="AM2368" s="203"/>
      <c r="AT2368" s="144"/>
    </row>
    <row r="2369" spans="9:46" s="142" customFormat="1" x14ac:dyDescent="0.15">
      <c r="I2369" s="223"/>
      <c r="P2369" s="224"/>
      <c r="Q2369" s="224"/>
      <c r="R2369" s="224"/>
      <c r="T2369" s="223"/>
      <c r="U2369" s="225"/>
      <c r="V2369" s="223"/>
      <c r="W2369" s="225"/>
      <c r="AE2369" s="200"/>
      <c r="AM2369" s="203"/>
      <c r="AT2369" s="144"/>
    </row>
    <row r="2370" spans="9:46" s="142" customFormat="1" x14ac:dyDescent="0.15">
      <c r="I2370" s="223"/>
      <c r="P2370" s="224"/>
      <c r="Q2370" s="224"/>
      <c r="R2370" s="224"/>
      <c r="T2370" s="223"/>
      <c r="U2370" s="225"/>
      <c r="V2370" s="223"/>
      <c r="W2370" s="225"/>
      <c r="AE2370" s="200"/>
      <c r="AM2370" s="203"/>
      <c r="AT2370" s="144"/>
    </row>
    <row r="2371" spans="9:46" s="142" customFormat="1" x14ac:dyDescent="0.15">
      <c r="I2371" s="223"/>
      <c r="P2371" s="224"/>
      <c r="Q2371" s="224"/>
      <c r="R2371" s="224"/>
      <c r="T2371" s="223"/>
      <c r="U2371" s="225"/>
      <c r="V2371" s="223"/>
      <c r="W2371" s="225"/>
      <c r="AE2371" s="200"/>
      <c r="AM2371" s="203"/>
      <c r="AT2371" s="144"/>
    </row>
    <row r="2372" spans="9:46" s="142" customFormat="1" x14ac:dyDescent="0.15">
      <c r="I2372" s="223"/>
      <c r="P2372" s="224"/>
      <c r="Q2372" s="224"/>
      <c r="R2372" s="224"/>
      <c r="T2372" s="223"/>
      <c r="U2372" s="225"/>
      <c r="V2372" s="223"/>
      <c r="W2372" s="225"/>
      <c r="AE2372" s="200"/>
      <c r="AM2372" s="203"/>
      <c r="AT2372" s="144"/>
    </row>
    <row r="2373" spans="9:46" s="142" customFormat="1" x14ac:dyDescent="0.15">
      <c r="I2373" s="223"/>
      <c r="P2373" s="224"/>
      <c r="Q2373" s="224"/>
      <c r="R2373" s="224"/>
      <c r="T2373" s="223"/>
      <c r="U2373" s="225"/>
      <c r="V2373" s="223"/>
      <c r="W2373" s="225"/>
      <c r="AE2373" s="200"/>
      <c r="AM2373" s="203"/>
      <c r="AT2373" s="144"/>
    </row>
    <row r="2374" spans="9:46" s="142" customFormat="1" x14ac:dyDescent="0.15">
      <c r="I2374" s="223"/>
      <c r="P2374" s="224"/>
      <c r="Q2374" s="224"/>
      <c r="R2374" s="224"/>
      <c r="T2374" s="223"/>
      <c r="U2374" s="225"/>
      <c r="V2374" s="223"/>
      <c r="W2374" s="225"/>
      <c r="AE2374" s="200"/>
      <c r="AM2374" s="203"/>
      <c r="AT2374" s="144"/>
    </row>
    <row r="2375" spans="9:46" s="142" customFormat="1" x14ac:dyDescent="0.15">
      <c r="I2375" s="223"/>
      <c r="P2375" s="224"/>
      <c r="Q2375" s="224"/>
      <c r="R2375" s="224"/>
      <c r="T2375" s="223"/>
      <c r="U2375" s="225"/>
      <c r="V2375" s="223"/>
      <c r="W2375" s="225"/>
      <c r="AE2375" s="200"/>
      <c r="AM2375" s="203"/>
      <c r="AT2375" s="144"/>
    </row>
    <row r="2376" spans="9:46" s="142" customFormat="1" x14ac:dyDescent="0.15">
      <c r="I2376" s="223"/>
      <c r="P2376" s="224"/>
      <c r="Q2376" s="224"/>
      <c r="R2376" s="224"/>
      <c r="T2376" s="223"/>
      <c r="U2376" s="225"/>
      <c r="V2376" s="223"/>
      <c r="W2376" s="225"/>
      <c r="AE2376" s="200"/>
      <c r="AM2376" s="203"/>
      <c r="AT2376" s="144"/>
    </row>
    <row r="2377" spans="9:46" s="142" customFormat="1" x14ac:dyDescent="0.15">
      <c r="I2377" s="223"/>
      <c r="P2377" s="224"/>
      <c r="Q2377" s="224"/>
      <c r="R2377" s="224"/>
      <c r="T2377" s="223"/>
      <c r="U2377" s="225"/>
      <c r="V2377" s="223"/>
      <c r="W2377" s="225"/>
      <c r="AE2377" s="200"/>
      <c r="AM2377" s="203"/>
      <c r="AT2377" s="144"/>
    </row>
    <row r="2378" spans="9:46" s="142" customFormat="1" x14ac:dyDescent="0.15">
      <c r="I2378" s="223"/>
      <c r="P2378" s="224"/>
      <c r="Q2378" s="224"/>
      <c r="R2378" s="224"/>
      <c r="T2378" s="223"/>
      <c r="U2378" s="225"/>
      <c r="V2378" s="223"/>
      <c r="W2378" s="225"/>
      <c r="AE2378" s="200"/>
      <c r="AM2378" s="203"/>
      <c r="AT2378" s="144"/>
    </row>
    <row r="2379" spans="9:46" s="142" customFormat="1" x14ac:dyDescent="0.15">
      <c r="I2379" s="223"/>
      <c r="P2379" s="224"/>
      <c r="Q2379" s="224"/>
      <c r="R2379" s="224"/>
      <c r="T2379" s="223"/>
      <c r="U2379" s="225"/>
      <c r="V2379" s="223"/>
      <c r="W2379" s="225"/>
      <c r="AE2379" s="200"/>
      <c r="AM2379" s="203"/>
      <c r="AT2379" s="144"/>
    </row>
    <row r="2380" spans="9:46" s="142" customFormat="1" x14ac:dyDescent="0.15">
      <c r="I2380" s="223"/>
      <c r="P2380" s="224"/>
      <c r="Q2380" s="224"/>
      <c r="R2380" s="224"/>
      <c r="T2380" s="223"/>
      <c r="U2380" s="225"/>
      <c r="V2380" s="223"/>
      <c r="W2380" s="225"/>
      <c r="AE2380" s="200"/>
      <c r="AM2380" s="203"/>
      <c r="AT2380" s="144"/>
    </row>
    <row r="2381" spans="9:46" s="142" customFormat="1" x14ac:dyDescent="0.15">
      <c r="I2381" s="223"/>
      <c r="P2381" s="224"/>
      <c r="Q2381" s="224"/>
      <c r="R2381" s="224"/>
      <c r="T2381" s="223"/>
      <c r="U2381" s="225"/>
      <c r="V2381" s="223"/>
      <c r="W2381" s="225"/>
      <c r="AE2381" s="200"/>
      <c r="AM2381" s="203"/>
      <c r="AT2381" s="144"/>
    </row>
    <row r="2382" spans="9:46" s="142" customFormat="1" x14ac:dyDescent="0.15">
      <c r="I2382" s="223"/>
      <c r="P2382" s="224"/>
      <c r="Q2382" s="224"/>
      <c r="R2382" s="224"/>
      <c r="T2382" s="223"/>
      <c r="U2382" s="225"/>
      <c r="V2382" s="223"/>
      <c r="W2382" s="225"/>
      <c r="AE2382" s="200"/>
      <c r="AM2382" s="203"/>
      <c r="AT2382" s="144"/>
    </row>
    <row r="2383" spans="9:46" s="142" customFormat="1" x14ac:dyDescent="0.15">
      <c r="I2383" s="223"/>
      <c r="P2383" s="224"/>
      <c r="Q2383" s="224"/>
      <c r="R2383" s="224"/>
      <c r="T2383" s="223"/>
      <c r="U2383" s="225"/>
      <c r="V2383" s="223"/>
      <c r="W2383" s="225"/>
      <c r="AE2383" s="200"/>
      <c r="AM2383" s="203"/>
      <c r="AT2383" s="144"/>
    </row>
    <row r="2384" spans="9:46" s="142" customFormat="1" x14ac:dyDescent="0.15">
      <c r="I2384" s="223"/>
      <c r="P2384" s="224"/>
      <c r="Q2384" s="224"/>
      <c r="R2384" s="224"/>
      <c r="T2384" s="223"/>
      <c r="U2384" s="225"/>
      <c r="V2384" s="223"/>
      <c r="W2384" s="225"/>
      <c r="AE2384" s="200"/>
      <c r="AM2384" s="203"/>
      <c r="AT2384" s="144"/>
    </row>
    <row r="2385" spans="9:46" s="142" customFormat="1" x14ac:dyDescent="0.15">
      <c r="I2385" s="223"/>
      <c r="P2385" s="224"/>
      <c r="Q2385" s="224"/>
      <c r="R2385" s="224"/>
      <c r="T2385" s="223"/>
      <c r="U2385" s="225"/>
      <c r="V2385" s="223"/>
      <c r="W2385" s="225"/>
      <c r="AE2385" s="200"/>
      <c r="AM2385" s="203"/>
      <c r="AT2385" s="144"/>
    </row>
    <row r="2386" spans="9:46" s="142" customFormat="1" x14ac:dyDescent="0.15">
      <c r="I2386" s="223"/>
      <c r="P2386" s="224"/>
      <c r="Q2386" s="224"/>
      <c r="R2386" s="224"/>
      <c r="T2386" s="223"/>
      <c r="U2386" s="225"/>
      <c r="V2386" s="223"/>
      <c r="W2386" s="225"/>
      <c r="AE2386" s="200"/>
      <c r="AM2386" s="203"/>
      <c r="AT2386" s="144"/>
    </row>
    <row r="2387" spans="9:46" s="142" customFormat="1" x14ac:dyDescent="0.15">
      <c r="I2387" s="223"/>
      <c r="P2387" s="224"/>
      <c r="Q2387" s="224"/>
      <c r="R2387" s="224"/>
      <c r="T2387" s="223"/>
      <c r="U2387" s="225"/>
      <c r="V2387" s="223"/>
      <c r="W2387" s="225"/>
      <c r="AE2387" s="200"/>
      <c r="AM2387" s="203"/>
      <c r="AT2387" s="144"/>
    </row>
    <row r="2388" spans="9:46" s="142" customFormat="1" x14ac:dyDescent="0.15">
      <c r="I2388" s="223"/>
      <c r="P2388" s="224"/>
      <c r="Q2388" s="224"/>
      <c r="R2388" s="224"/>
      <c r="T2388" s="223"/>
      <c r="U2388" s="225"/>
      <c r="V2388" s="223"/>
      <c r="W2388" s="225"/>
      <c r="AE2388" s="200"/>
      <c r="AM2388" s="203"/>
      <c r="AT2388" s="144"/>
    </row>
    <row r="2389" spans="9:46" s="142" customFormat="1" x14ac:dyDescent="0.15">
      <c r="I2389" s="223"/>
      <c r="P2389" s="224"/>
      <c r="Q2389" s="224"/>
      <c r="R2389" s="224"/>
      <c r="T2389" s="223"/>
      <c r="U2389" s="225"/>
      <c r="V2389" s="223"/>
      <c r="W2389" s="225"/>
      <c r="AE2389" s="200"/>
      <c r="AM2389" s="203"/>
      <c r="AT2389" s="144"/>
    </row>
    <row r="2390" spans="9:46" s="142" customFormat="1" x14ac:dyDescent="0.15">
      <c r="I2390" s="223"/>
      <c r="P2390" s="224"/>
      <c r="Q2390" s="224"/>
      <c r="R2390" s="224"/>
      <c r="T2390" s="223"/>
      <c r="U2390" s="225"/>
      <c r="V2390" s="223"/>
      <c r="W2390" s="225"/>
      <c r="AE2390" s="200"/>
      <c r="AM2390" s="203"/>
      <c r="AT2390" s="144"/>
    </row>
    <row r="2391" spans="9:46" s="142" customFormat="1" x14ac:dyDescent="0.15">
      <c r="I2391" s="223"/>
      <c r="P2391" s="224"/>
      <c r="Q2391" s="224"/>
      <c r="R2391" s="224"/>
      <c r="T2391" s="223"/>
      <c r="U2391" s="225"/>
      <c r="V2391" s="223"/>
      <c r="W2391" s="225"/>
      <c r="AE2391" s="200"/>
      <c r="AM2391" s="203"/>
      <c r="AT2391" s="144"/>
    </row>
    <row r="2392" spans="9:46" s="142" customFormat="1" x14ac:dyDescent="0.15">
      <c r="I2392" s="223"/>
      <c r="P2392" s="224"/>
      <c r="Q2392" s="224"/>
      <c r="R2392" s="224"/>
      <c r="T2392" s="223"/>
      <c r="U2392" s="225"/>
      <c r="V2392" s="223"/>
      <c r="W2392" s="225"/>
      <c r="AE2392" s="200"/>
      <c r="AM2392" s="203"/>
      <c r="AT2392" s="144"/>
    </row>
    <row r="2393" spans="9:46" s="142" customFormat="1" x14ac:dyDescent="0.15">
      <c r="I2393" s="223"/>
      <c r="P2393" s="224"/>
      <c r="Q2393" s="224"/>
      <c r="R2393" s="224"/>
      <c r="T2393" s="223"/>
      <c r="U2393" s="225"/>
      <c r="V2393" s="223"/>
      <c r="W2393" s="225"/>
      <c r="AE2393" s="200"/>
      <c r="AM2393" s="203"/>
      <c r="AT2393" s="144"/>
    </row>
    <row r="2394" spans="9:46" s="142" customFormat="1" x14ac:dyDescent="0.15">
      <c r="I2394" s="223"/>
      <c r="P2394" s="224"/>
      <c r="Q2394" s="224"/>
      <c r="R2394" s="224"/>
      <c r="T2394" s="223"/>
      <c r="U2394" s="225"/>
      <c r="V2394" s="223"/>
      <c r="W2394" s="225"/>
      <c r="AE2394" s="200"/>
      <c r="AM2394" s="203"/>
      <c r="AT2394" s="144"/>
    </row>
    <row r="2395" spans="9:46" s="142" customFormat="1" x14ac:dyDescent="0.15">
      <c r="I2395" s="223"/>
      <c r="P2395" s="224"/>
      <c r="Q2395" s="224"/>
      <c r="R2395" s="224"/>
      <c r="T2395" s="223"/>
      <c r="U2395" s="225"/>
      <c r="V2395" s="223"/>
      <c r="W2395" s="225"/>
      <c r="AE2395" s="200"/>
      <c r="AM2395" s="203"/>
      <c r="AT2395" s="144"/>
    </row>
    <row r="2396" spans="9:46" s="142" customFormat="1" x14ac:dyDescent="0.15">
      <c r="I2396" s="223"/>
      <c r="P2396" s="224"/>
      <c r="Q2396" s="224"/>
      <c r="R2396" s="224"/>
      <c r="T2396" s="223"/>
      <c r="U2396" s="225"/>
      <c r="V2396" s="223"/>
      <c r="W2396" s="225"/>
      <c r="AE2396" s="200"/>
      <c r="AM2396" s="203"/>
      <c r="AT2396" s="144"/>
    </row>
    <row r="2397" spans="9:46" s="142" customFormat="1" x14ac:dyDescent="0.15">
      <c r="I2397" s="223"/>
      <c r="P2397" s="224"/>
      <c r="Q2397" s="224"/>
      <c r="R2397" s="224"/>
      <c r="T2397" s="223"/>
      <c r="U2397" s="225"/>
      <c r="V2397" s="223"/>
      <c r="W2397" s="225"/>
      <c r="AE2397" s="200"/>
      <c r="AM2397" s="203"/>
      <c r="AT2397" s="144"/>
    </row>
    <row r="2398" spans="9:46" s="142" customFormat="1" x14ac:dyDescent="0.15">
      <c r="I2398" s="223"/>
      <c r="P2398" s="224"/>
      <c r="Q2398" s="224"/>
      <c r="R2398" s="224"/>
      <c r="T2398" s="223"/>
      <c r="U2398" s="225"/>
      <c r="V2398" s="223"/>
      <c r="W2398" s="225"/>
      <c r="AE2398" s="200"/>
      <c r="AM2398" s="203"/>
      <c r="AT2398" s="144"/>
    </row>
    <row r="2399" spans="9:46" s="142" customFormat="1" x14ac:dyDescent="0.15">
      <c r="I2399" s="223"/>
      <c r="P2399" s="224"/>
      <c r="Q2399" s="224"/>
      <c r="R2399" s="224"/>
      <c r="T2399" s="223"/>
      <c r="U2399" s="225"/>
      <c r="V2399" s="223"/>
      <c r="W2399" s="225"/>
      <c r="AE2399" s="200"/>
      <c r="AM2399" s="203"/>
      <c r="AT2399" s="144"/>
    </row>
    <row r="2400" spans="9:46" s="142" customFormat="1" x14ac:dyDescent="0.15">
      <c r="I2400" s="223"/>
      <c r="P2400" s="224"/>
      <c r="Q2400" s="224"/>
      <c r="R2400" s="224"/>
      <c r="T2400" s="223"/>
      <c r="U2400" s="225"/>
      <c r="V2400" s="223"/>
      <c r="W2400" s="225"/>
      <c r="AE2400" s="200"/>
      <c r="AM2400" s="203"/>
      <c r="AT2400" s="144"/>
    </row>
    <row r="2401" spans="9:46" s="142" customFormat="1" x14ac:dyDescent="0.15">
      <c r="I2401" s="223"/>
      <c r="P2401" s="224"/>
      <c r="Q2401" s="224"/>
      <c r="R2401" s="224"/>
      <c r="T2401" s="223"/>
      <c r="U2401" s="225"/>
      <c r="V2401" s="223"/>
      <c r="W2401" s="225"/>
      <c r="AE2401" s="200"/>
      <c r="AM2401" s="203"/>
      <c r="AT2401" s="144"/>
    </row>
    <row r="2402" spans="9:46" s="142" customFormat="1" x14ac:dyDescent="0.15">
      <c r="I2402" s="223"/>
      <c r="P2402" s="224"/>
      <c r="Q2402" s="224"/>
      <c r="R2402" s="224"/>
      <c r="T2402" s="223"/>
      <c r="U2402" s="225"/>
      <c r="V2402" s="223"/>
      <c r="W2402" s="225"/>
      <c r="AE2402" s="200"/>
      <c r="AM2402" s="203"/>
      <c r="AT2402" s="144"/>
    </row>
    <row r="2403" spans="9:46" s="142" customFormat="1" x14ac:dyDescent="0.15">
      <c r="I2403" s="223"/>
      <c r="P2403" s="224"/>
      <c r="Q2403" s="224"/>
      <c r="R2403" s="224"/>
      <c r="T2403" s="223"/>
      <c r="U2403" s="225"/>
      <c r="V2403" s="223"/>
      <c r="W2403" s="225"/>
      <c r="AE2403" s="200"/>
      <c r="AM2403" s="203"/>
      <c r="AT2403" s="144"/>
    </row>
    <row r="2404" spans="9:46" s="142" customFormat="1" x14ac:dyDescent="0.15">
      <c r="I2404" s="223"/>
      <c r="P2404" s="224"/>
      <c r="Q2404" s="224"/>
      <c r="R2404" s="224"/>
      <c r="T2404" s="223"/>
      <c r="U2404" s="225"/>
      <c r="V2404" s="223"/>
      <c r="W2404" s="225"/>
      <c r="AE2404" s="200"/>
      <c r="AM2404" s="203"/>
      <c r="AT2404" s="144"/>
    </row>
    <row r="2405" spans="9:46" s="142" customFormat="1" x14ac:dyDescent="0.15">
      <c r="I2405" s="223"/>
      <c r="P2405" s="224"/>
      <c r="Q2405" s="224"/>
      <c r="R2405" s="224"/>
      <c r="T2405" s="223"/>
      <c r="U2405" s="225"/>
      <c r="V2405" s="223"/>
      <c r="W2405" s="225"/>
      <c r="AE2405" s="200"/>
      <c r="AM2405" s="203"/>
      <c r="AT2405" s="144"/>
    </row>
    <row r="2406" spans="9:46" s="142" customFormat="1" x14ac:dyDescent="0.15">
      <c r="I2406" s="223"/>
      <c r="P2406" s="224"/>
      <c r="Q2406" s="224"/>
      <c r="R2406" s="224"/>
      <c r="T2406" s="223"/>
      <c r="U2406" s="225"/>
      <c r="V2406" s="223"/>
      <c r="W2406" s="225"/>
      <c r="AE2406" s="200"/>
      <c r="AM2406" s="203"/>
      <c r="AT2406" s="144"/>
    </row>
    <row r="2407" spans="9:46" s="142" customFormat="1" x14ac:dyDescent="0.15">
      <c r="I2407" s="223"/>
      <c r="P2407" s="224"/>
      <c r="Q2407" s="224"/>
      <c r="R2407" s="224"/>
      <c r="T2407" s="223"/>
      <c r="U2407" s="225"/>
      <c r="V2407" s="223"/>
      <c r="W2407" s="225"/>
      <c r="AE2407" s="200"/>
      <c r="AM2407" s="203"/>
      <c r="AT2407" s="144"/>
    </row>
    <row r="2408" spans="9:46" s="142" customFormat="1" x14ac:dyDescent="0.15">
      <c r="I2408" s="223"/>
      <c r="P2408" s="224"/>
      <c r="Q2408" s="224"/>
      <c r="R2408" s="224"/>
      <c r="T2408" s="223"/>
      <c r="U2408" s="225"/>
      <c r="V2408" s="223"/>
      <c r="W2408" s="225"/>
      <c r="AE2408" s="200"/>
      <c r="AM2408" s="203"/>
      <c r="AT2408" s="144"/>
    </row>
    <row r="2409" spans="9:46" s="142" customFormat="1" x14ac:dyDescent="0.15">
      <c r="I2409" s="223"/>
      <c r="P2409" s="224"/>
      <c r="Q2409" s="224"/>
      <c r="R2409" s="224"/>
      <c r="T2409" s="223"/>
      <c r="U2409" s="225"/>
      <c r="V2409" s="223"/>
      <c r="W2409" s="225"/>
      <c r="AE2409" s="200"/>
      <c r="AM2409" s="203"/>
      <c r="AT2409" s="144"/>
    </row>
    <row r="2410" spans="9:46" s="142" customFormat="1" x14ac:dyDescent="0.15">
      <c r="I2410" s="223"/>
      <c r="P2410" s="224"/>
      <c r="Q2410" s="224"/>
      <c r="R2410" s="224"/>
      <c r="T2410" s="223"/>
      <c r="U2410" s="225"/>
      <c r="V2410" s="223"/>
      <c r="W2410" s="225"/>
      <c r="AE2410" s="200"/>
      <c r="AM2410" s="203"/>
      <c r="AT2410" s="144"/>
    </row>
    <row r="2411" spans="9:46" s="142" customFormat="1" x14ac:dyDescent="0.15">
      <c r="I2411" s="223"/>
      <c r="P2411" s="224"/>
      <c r="Q2411" s="224"/>
      <c r="R2411" s="224"/>
      <c r="T2411" s="223"/>
      <c r="U2411" s="225"/>
      <c r="V2411" s="223"/>
      <c r="W2411" s="225"/>
      <c r="AE2411" s="200"/>
      <c r="AM2411" s="203"/>
      <c r="AT2411" s="144"/>
    </row>
    <row r="2412" spans="9:46" s="142" customFormat="1" x14ac:dyDescent="0.15">
      <c r="I2412" s="223"/>
      <c r="P2412" s="224"/>
      <c r="Q2412" s="224"/>
      <c r="R2412" s="224"/>
      <c r="T2412" s="223"/>
      <c r="U2412" s="225"/>
      <c r="V2412" s="223"/>
      <c r="W2412" s="225"/>
      <c r="AE2412" s="200"/>
      <c r="AM2412" s="203"/>
      <c r="AT2412" s="144"/>
    </row>
    <row r="2413" spans="9:46" s="142" customFormat="1" x14ac:dyDescent="0.15">
      <c r="I2413" s="223"/>
      <c r="P2413" s="224"/>
      <c r="Q2413" s="224"/>
      <c r="R2413" s="224"/>
      <c r="T2413" s="223"/>
      <c r="U2413" s="225"/>
      <c r="V2413" s="223"/>
      <c r="W2413" s="225"/>
      <c r="AE2413" s="200"/>
      <c r="AM2413" s="203"/>
      <c r="AT2413" s="144"/>
    </row>
    <row r="2414" spans="9:46" s="142" customFormat="1" x14ac:dyDescent="0.15">
      <c r="I2414" s="223"/>
      <c r="P2414" s="224"/>
      <c r="Q2414" s="224"/>
      <c r="R2414" s="224"/>
      <c r="T2414" s="223"/>
      <c r="U2414" s="225"/>
      <c r="V2414" s="223"/>
      <c r="W2414" s="225"/>
      <c r="AE2414" s="200"/>
      <c r="AM2414" s="203"/>
      <c r="AT2414" s="144"/>
    </row>
    <row r="2415" spans="9:46" s="142" customFormat="1" x14ac:dyDescent="0.15">
      <c r="I2415" s="223"/>
      <c r="P2415" s="224"/>
      <c r="Q2415" s="224"/>
      <c r="R2415" s="224"/>
      <c r="T2415" s="223"/>
      <c r="U2415" s="225"/>
      <c r="V2415" s="223"/>
      <c r="W2415" s="225"/>
      <c r="AE2415" s="200"/>
      <c r="AM2415" s="203"/>
      <c r="AT2415" s="144"/>
    </row>
    <row r="2416" spans="9:46" s="142" customFormat="1" x14ac:dyDescent="0.15">
      <c r="I2416" s="223"/>
      <c r="P2416" s="224"/>
      <c r="Q2416" s="224"/>
      <c r="R2416" s="224"/>
      <c r="T2416" s="223"/>
      <c r="U2416" s="225"/>
      <c r="V2416" s="223"/>
      <c r="W2416" s="225"/>
      <c r="AE2416" s="200"/>
      <c r="AM2416" s="203"/>
      <c r="AT2416" s="144"/>
    </row>
    <row r="2417" spans="9:46" s="142" customFormat="1" x14ac:dyDescent="0.15">
      <c r="I2417" s="223"/>
      <c r="P2417" s="224"/>
      <c r="Q2417" s="224"/>
      <c r="R2417" s="224"/>
      <c r="T2417" s="223"/>
      <c r="U2417" s="225"/>
      <c r="V2417" s="223"/>
      <c r="W2417" s="225"/>
      <c r="AE2417" s="200"/>
      <c r="AM2417" s="203"/>
      <c r="AT2417" s="144"/>
    </row>
    <row r="2418" spans="9:46" s="142" customFormat="1" x14ac:dyDescent="0.15">
      <c r="I2418" s="223"/>
      <c r="P2418" s="224"/>
      <c r="Q2418" s="224"/>
      <c r="R2418" s="224"/>
      <c r="T2418" s="223"/>
      <c r="U2418" s="225"/>
      <c r="V2418" s="223"/>
      <c r="W2418" s="225"/>
      <c r="AE2418" s="200"/>
      <c r="AM2418" s="203"/>
      <c r="AT2418" s="144"/>
    </row>
    <row r="2419" spans="9:46" s="142" customFormat="1" x14ac:dyDescent="0.15">
      <c r="I2419" s="223"/>
      <c r="P2419" s="224"/>
      <c r="Q2419" s="224"/>
      <c r="R2419" s="224"/>
      <c r="T2419" s="223"/>
      <c r="U2419" s="225"/>
      <c r="V2419" s="223"/>
      <c r="W2419" s="225"/>
      <c r="AE2419" s="200"/>
      <c r="AM2419" s="203"/>
      <c r="AT2419" s="144"/>
    </row>
    <row r="2420" spans="9:46" s="142" customFormat="1" x14ac:dyDescent="0.15">
      <c r="I2420" s="223"/>
      <c r="P2420" s="224"/>
      <c r="Q2420" s="224"/>
      <c r="R2420" s="224"/>
      <c r="T2420" s="223"/>
      <c r="U2420" s="225"/>
      <c r="V2420" s="223"/>
      <c r="W2420" s="225"/>
      <c r="AE2420" s="200"/>
      <c r="AM2420" s="203"/>
      <c r="AT2420" s="144"/>
    </row>
    <row r="2421" spans="9:46" s="142" customFormat="1" x14ac:dyDescent="0.15">
      <c r="I2421" s="223"/>
      <c r="P2421" s="224"/>
      <c r="Q2421" s="224"/>
      <c r="R2421" s="224"/>
      <c r="T2421" s="223"/>
      <c r="U2421" s="225"/>
      <c r="V2421" s="223"/>
      <c r="W2421" s="225"/>
      <c r="AE2421" s="200"/>
      <c r="AM2421" s="203"/>
      <c r="AT2421" s="144"/>
    </row>
    <row r="2422" spans="9:46" s="142" customFormat="1" x14ac:dyDescent="0.15">
      <c r="I2422" s="223"/>
      <c r="P2422" s="224"/>
      <c r="Q2422" s="224"/>
      <c r="R2422" s="224"/>
      <c r="T2422" s="223"/>
      <c r="U2422" s="225"/>
      <c r="V2422" s="223"/>
      <c r="W2422" s="225"/>
      <c r="AE2422" s="200"/>
      <c r="AM2422" s="203"/>
      <c r="AT2422" s="144"/>
    </row>
    <row r="2423" spans="9:46" s="142" customFormat="1" x14ac:dyDescent="0.15">
      <c r="I2423" s="223"/>
      <c r="P2423" s="224"/>
      <c r="Q2423" s="224"/>
      <c r="R2423" s="224"/>
      <c r="T2423" s="223"/>
      <c r="U2423" s="225"/>
      <c r="V2423" s="223"/>
      <c r="W2423" s="225"/>
      <c r="AE2423" s="200"/>
      <c r="AM2423" s="203"/>
      <c r="AT2423" s="144"/>
    </row>
    <row r="2424" spans="9:46" s="142" customFormat="1" x14ac:dyDescent="0.15">
      <c r="I2424" s="223"/>
      <c r="P2424" s="224"/>
      <c r="Q2424" s="224"/>
      <c r="R2424" s="224"/>
      <c r="T2424" s="223"/>
      <c r="U2424" s="225"/>
      <c r="V2424" s="223"/>
      <c r="W2424" s="225"/>
      <c r="AE2424" s="200"/>
      <c r="AM2424" s="203"/>
      <c r="AT2424" s="144"/>
    </row>
    <row r="2425" spans="9:46" s="142" customFormat="1" x14ac:dyDescent="0.15">
      <c r="I2425" s="223"/>
      <c r="P2425" s="224"/>
      <c r="Q2425" s="224"/>
      <c r="R2425" s="224"/>
      <c r="T2425" s="223"/>
      <c r="U2425" s="225"/>
      <c r="V2425" s="223"/>
      <c r="W2425" s="225"/>
      <c r="AE2425" s="200"/>
      <c r="AM2425" s="203"/>
      <c r="AT2425" s="144"/>
    </row>
    <row r="2426" spans="9:46" s="142" customFormat="1" x14ac:dyDescent="0.15">
      <c r="I2426" s="223"/>
      <c r="P2426" s="224"/>
      <c r="Q2426" s="224"/>
      <c r="R2426" s="224"/>
      <c r="T2426" s="223"/>
      <c r="U2426" s="225"/>
      <c r="V2426" s="223"/>
      <c r="W2426" s="225"/>
      <c r="AE2426" s="200"/>
      <c r="AM2426" s="203"/>
      <c r="AT2426" s="144"/>
    </row>
    <row r="2427" spans="9:46" s="142" customFormat="1" x14ac:dyDescent="0.15">
      <c r="I2427" s="223"/>
      <c r="P2427" s="224"/>
      <c r="Q2427" s="224"/>
      <c r="R2427" s="224"/>
      <c r="T2427" s="223"/>
      <c r="U2427" s="225"/>
      <c r="V2427" s="223"/>
      <c r="W2427" s="225"/>
      <c r="AE2427" s="200"/>
      <c r="AM2427" s="203"/>
      <c r="AT2427" s="144"/>
    </row>
    <row r="2428" spans="9:46" s="142" customFormat="1" x14ac:dyDescent="0.15">
      <c r="I2428" s="223"/>
      <c r="P2428" s="224"/>
      <c r="Q2428" s="224"/>
      <c r="R2428" s="224"/>
      <c r="T2428" s="223"/>
      <c r="U2428" s="225"/>
      <c r="V2428" s="223"/>
      <c r="W2428" s="225"/>
      <c r="AE2428" s="200"/>
      <c r="AM2428" s="203"/>
      <c r="AT2428" s="144"/>
    </row>
    <row r="2429" spans="9:46" s="142" customFormat="1" x14ac:dyDescent="0.15">
      <c r="I2429" s="223"/>
      <c r="P2429" s="224"/>
      <c r="Q2429" s="224"/>
      <c r="R2429" s="224"/>
      <c r="T2429" s="223"/>
      <c r="U2429" s="225"/>
      <c r="V2429" s="223"/>
      <c r="W2429" s="225"/>
      <c r="AE2429" s="200"/>
      <c r="AM2429" s="203"/>
      <c r="AT2429" s="144"/>
    </row>
    <row r="2430" spans="9:46" s="142" customFormat="1" x14ac:dyDescent="0.15">
      <c r="I2430" s="223"/>
      <c r="P2430" s="224"/>
      <c r="Q2430" s="224"/>
      <c r="R2430" s="224"/>
      <c r="T2430" s="223"/>
      <c r="U2430" s="225"/>
      <c r="V2430" s="223"/>
      <c r="W2430" s="225"/>
      <c r="AE2430" s="200"/>
      <c r="AM2430" s="203"/>
      <c r="AT2430" s="144"/>
    </row>
    <row r="2431" spans="9:46" s="142" customFormat="1" x14ac:dyDescent="0.15">
      <c r="I2431" s="223"/>
      <c r="P2431" s="224"/>
      <c r="Q2431" s="224"/>
      <c r="R2431" s="224"/>
      <c r="T2431" s="223"/>
      <c r="U2431" s="225"/>
      <c r="V2431" s="223"/>
      <c r="W2431" s="225"/>
      <c r="AE2431" s="200"/>
      <c r="AM2431" s="203"/>
      <c r="AT2431" s="144"/>
    </row>
    <row r="2432" spans="9:46" s="142" customFormat="1" x14ac:dyDescent="0.15">
      <c r="I2432" s="223"/>
      <c r="P2432" s="224"/>
      <c r="Q2432" s="224"/>
      <c r="R2432" s="224"/>
      <c r="T2432" s="223"/>
      <c r="U2432" s="225"/>
      <c r="V2432" s="223"/>
      <c r="W2432" s="225"/>
      <c r="AE2432" s="200"/>
      <c r="AM2432" s="203"/>
      <c r="AT2432" s="144"/>
    </row>
    <row r="2433" spans="9:46" s="142" customFormat="1" x14ac:dyDescent="0.15">
      <c r="I2433" s="223"/>
      <c r="P2433" s="224"/>
      <c r="Q2433" s="224"/>
      <c r="R2433" s="224"/>
      <c r="T2433" s="223"/>
      <c r="U2433" s="225"/>
      <c r="V2433" s="223"/>
      <c r="W2433" s="225"/>
      <c r="AE2433" s="200"/>
      <c r="AM2433" s="203"/>
      <c r="AT2433" s="144"/>
    </row>
    <row r="2434" spans="9:46" s="142" customFormat="1" x14ac:dyDescent="0.15">
      <c r="I2434" s="223"/>
      <c r="P2434" s="224"/>
      <c r="Q2434" s="224"/>
      <c r="R2434" s="224"/>
      <c r="T2434" s="223"/>
      <c r="U2434" s="225"/>
      <c r="V2434" s="223"/>
      <c r="W2434" s="225"/>
      <c r="AE2434" s="200"/>
      <c r="AM2434" s="203"/>
      <c r="AT2434" s="144"/>
    </row>
    <row r="2435" spans="9:46" s="142" customFormat="1" x14ac:dyDescent="0.15">
      <c r="I2435" s="223"/>
      <c r="P2435" s="224"/>
      <c r="Q2435" s="224"/>
      <c r="R2435" s="224"/>
      <c r="T2435" s="223"/>
      <c r="U2435" s="225"/>
      <c r="V2435" s="223"/>
      <c r="W2435" s="225"/>
      <c r="AE2435" s="200"/>
      <c r="AM2435" s="203"/>
      <c r="AT2435" s="144"/>
    </row>
    <row r="2436" spans="9:46" s="142" customFormat="1" x14ac:dyDescent="0.15">
      <c r="I2436" s="223"/>
      <c r="P2436" s="224"/>
      <c r="Q2436" s="224"/>
      <c r="R2436" s="224"/>
      <c r="T2436" s="223"/>
      <c r="U2436" s="225"/>
      <c r="V2436" s="223"/>
      <c r="W2436" s="225"/>
      <c r="AE2436" s="200"/>
      <c r="AM2436" s="203"/>
      <c r="AT2436" s="144"/>
    </row>
    <row r="2437" spans="9:46" s="142" customFormat="1" x14ac:dyDescent="0.15">
      <c r="I2437" s="223"/>
      <c r="P2437" s="224"/>
      <c r="Q2437" s="224"/>
      <c r="R2437" s="224"/>
      <c r="T2437" s="223"/>
      <c r="U2437" s="225"/>
      <c r="V2437" s="223"/>
      <c r="W2437" s="225"/>
      <c r="AE2437" s="200"/>
      <c r="AM2437" s="203"/>
      <c r="AT2437" s="144"/>
    </row>
    <row r="2438" spans="9:46" s="142" customFormat="1" x14ac:dyDescent="0.15">
      <c r="I2438" s="223"/>
      <c r="P2438" s="224"/>
      <c r="Q2438" s="224"/>
      <c r="R2438" s="224"/>
      <c r="T2438" s="223"/>
      <c r="U2438" s="225"/>
      <c r="V2438" s="223"/>
      <c r="W2438" s="225"/>
      <c r="AE2438" s="200"/>
      <c r="AM2438" s="203"/>
      <c r="AT2438" s="144"/>
    </row>
    <row r="2439" spans="9:46" s="142" customFormat="1" x14ac:dyDescent="0.15">
      <c r="I2439" s="223"/>
      <c r="P2439" s="224"/>
      <c r="Q2439" s="224"/>
      <c r="R2439" s="224"/>
      <c r="T2439" s="223"/>
      <c r="U2439" s="225"/>
      <c r="V2439" s="223"/>
      <c r="W2439" s="225"/>
      <c r="AE2439" s="200"/>
      <c r="AM2439" s="203"/>
      <c r="AT2439" s="144"/>
    </row>
    <row r="2440" spans="9:46" s="142" customFormat="1" x14ac:dyDescent="0.15">
      <c r="I2440" s="223"/>
      <c r="P2440" s="224"/>
      <c r="Q2440" s="224"/>
      <c r="R2440" s="224"/>
      <c r="T2440" s="223"/>
      <c r="U2440" s="225"/>
      <c r="V2440" s="223"/>
      <c r="W2440" s="225"/>
      <c r="AE2440" s="200"/>
      <c r="AM2440" s="203"/>
      <c r="AT2440" s="144"/>
    </row>
    <row r="2441" spans="9:46" s="142" customFormat="1" x14ac:dyDescent="0.15">
      <c r="I2441" s="223"/>
      <c r="P2441" s="224"/>
      <c r="Q2441" s="224"/>
      <c r="R2441" s="224"/>
      <c r="T2441" s="223"/>
      <c r="U2441" s="225"/>
      <c r="V2441" s="223"/>
      <c r="W2441" s="225"/>
      <c r="AE2441" s="200"/>
      <c r="AM2441" s="203"/>
      <c r="AT2441" s="144"/>
    </row>
    <row r="2442" spans="9:46" s="142" customFormat="1" x14ac:dyDescent="0.15">
      <c r="I2442" s="223"/>
      <c r="P2442" s="224"/>
      <c r="Q2442" s="224"/>
      <c r="R2442" s="224"/>
      <c r="T2442" s="223"/>
      <c r="U2442" s="225"/>
      <c r="V2442" s="223"/>
      <c r="W2442" s="225"/>
      <c r="AE2442" s="200"/>
      <c r="AM2442" s="203"/>
      <c r="AT2442" s="144"/>
    </row>
    <row r="2443" spans="9:46" s="142" customFormat="1" x14ac:dyDescent="0.15">
      <c r="I2443" s="223"/>
      <c r="P2443" s="224"/>
      <c r="Q2443" s="224"/>
      <c r="R2443" s="224"/>
      <c r="T2443" s="223"/>
      <c r="U2443" s="225"/>
      <c r="V2443" s="223"/>
      <c r="W2443" s="225"/>
      <c r="AE2443" s="200"/>
      <c r="AM2443" s="203"/>
      <c r="AT2443" s="144"/>
    </row>
    <row r="2444" spans="9:46" s="142" customFormat="1" x14ac:dyDescent="0.15">
      <c r="I2444" s="223"/>
      <c r="P2444" s="224"/>
      <c r="Q2444" s="224"/>
      <c r="R2444" s="224"/>
      <c r="T2444" s="223"/>
      <c r="U2444" s="225"/>
      <c r="V2444" s="223"/>
      <c r="W2444" s="225"/>
      <c r="AE2444" s="200"/>
      <c r="AM2444" s="203"/>
      <c r="AT2444" s="144"/>
    </row>
    <row r="2445" spans="9:46" s="142" customFormat="1" x14ac:dyDescent="0.15">
      <c r="I2445" s="223"/>
      <c r="P2445" s="224"/>
      <c r="Q2445" s="224"/>
      <c r="R2445" s="224"/>
      <c r="T2445" s="223"/>
      <c r="U2445" s="225"/>
      <c r="V2445" s="223"/>
      <c r="W2445" s="225"/>
      <c r="AE2445" s="200"/>
      <c r="AM2445" s="203"/>
      <c r="AT2445" s="144"/>
    </row>
    <row r="2446" spans="9:46" s="142" customFormat="1" x14ac:dyDescent="0.15">
      <c r="I2446" s="223"/>
      <c r="P2446" s="224"/>
      <c r="Q2446" s="224"/>
      <c r="R2446" s="224"/>
      <c r="T2446" s="223"/>
      <c r="U2446" s="225"/>
      <c r="V2446" s="223"/>
      <c r="W2446" s="225"/>
      <c r="AE2446" s="200"/>
      <c r="AM2446" s="203"/>
      <c r="AT2446" s="144"/>
    </row>
    <row r="2447" spans="9:46" s="142" customFormat="1" x14ac:dyDescent="0.15">
      <c r="I2447" s="223"/>
      <c r="P2447" s="224"/>
      <c r="Q2447" s="224"/>
      <c r="R2447" s="224"/>
      <c r="T2447" s="223"/>
      <c r="U2447" s="225"/>
      <c r="V2447" s="223"/>
      <c r="W2447" s="225"/>
      <c r="AE2447" s="200"/>
      <c r="AM2447" s="203"/>
      <c r="AT2447" s="144"/>
    </row>
    <row r="2448" spans="9:46" s="142" customFormat="1" x14ac:dyDescent="0.15">
      <c r="I2448" s="223"/>
      <c r="P2448" s="224"/>
      <c r="Q2448" s="224"/>
      <c r="R2448" s="224"/>
      <c r="T2448" s="223"/>
      <c r="U2448" s="225"/>
      <c r="V2448" s="223"/>
      <c r="W2448" s="225"/>
      <c r="AE2448" s="200"/>
      <c r="AM2448" s="203"/>
      <c r="AT2448" s="144"/>
    </row>
    <row r="2449" spans="9:46" s="142" customFormat="1" x14ac:dyDescent="0.15">
      <c r="I2449" s="223"/>
      <c r="P2449" s="224"/>
      <c r="Q2449" s="224"/>
      <c r="R2449" s="224"/>
      <c r="T2449" s="223"/>
      <c r="U2449" s="225"/>
      <c r="V2449" s="223"/>
      <c r="W2449" s="225"/>
      <c r="AE2449" s="200"/>
      <c r="AM2449" s="203"/>
      <c r="AT2449" s="144"/>
    </row>
    <row r="2450" spans="9:46" s="142" customFormat="1" x14ac:dyDescent="0.15">
      <c r="I2450" s="223"/>
      <c r="P2450" s="224"/>
      <c r="Q2450" s="224"/>
      <c r="R2450" s="224"/>
      <c r="T2450" s="223"/>
      <c r="U2450" s="225"/>
      <c r="V2450" s="223"/>
      <c r="W2450" s="225"/>
      <c r="AE2450" s="200"/>
      <c r="AM2450" s="203"/>
      <c r="AT2450" s="144"/>
    </row>
    <row r="2451" spans="9:46" s="142" customFormat="1" x14ac:dyDescent="0.15">
      <c r="I2451" s="223"/>
      <c r="P2451" s="224"/>
      <c r="Q2451" s="224"/>
      <c r="R2451" s="224"/>
      <c r="T2451" s="223"/>
      <c r="U2451" s="225"/>
      <c r="V2451" s="223"/>
      <c r="W2451" s="225"/>
      <c r="AE2451" s="200"/>
      <c r="AM2451" s="203"/>
      <c r="AT2451" s="144"/>
    </row>
    <row r="2452" spans="9:46" s="142" customFormat="1" x14ac:dyDescent="0.15">
      <c r="I2452" s="223"/>
      <c r="P2452" s="224"/>
      <c r="Q2452" s="224"/>
      <c r="R2452" s="224"/>
      <c r="T2452" s="223"/>
      <c r="U2452" s="225"/>
      <c r="V2452" s="223"/>
      <c r="W2452" s="225"/>
      <c r="AE2452" s="200"/>
      <c r="AM2452" s="203"/>
      <c r="AT2452" s="144"/>
    </row>
    <row r="2453" spans="9:46" s="142" customFormat="1" x14ac:dyDescent="0.15">
      <c r="I2453" s="223"/>
      <c r="P2453" s="224"/>
      <c r="Q2453" s="224"/>
      <c r="R2453" s="224"/>
      <c r="T2453" s="223"/>
      <c r="U2453" s="225"/>
      <c r="V2453" s="223"/>
      <c r="W2453" s="225"/>
      <c r="AE2453" s="200"/>
      <c r="AM2453" s="203"/>
      <c r="AT2453" s="144"/>
    </row>
    <row r="2454" spans="9:46" s="142" customFormat="1" x14ac:dyDescent="0.15">
      <c r="I2454" s="223"/>
      <c r="P2454" s="224"/>
      <c r="Q2454" s="224"/>
      <c r="R2454" s="224"/>
      <c r="T2454" s="223"/>
      <c r="U2454" s="225"/>
      <c r="V2454" s="223"/>
      <c r="W2454" s="225"/>
      <c r="AE2454" s="200"/>
      <c r="AM2454" s="203"/>
      <c r="AT2454" s="144"/>
    </row>
    <row r="2455" spans="9:46" s="142" customFormat="1" x14ac:dyDescent="0.15">
      <c r="I2455" s="223"/>
      <c r="P2455" s="224"/>
      <c r="Q2455" s="224"/>
      <c r="R2455" s="224"/>
      <c r="T2455" s="223"/>
      <c r="U2455" s="225"/>
      <c r="V2455" s="223"/>
      <c r="W2455" s="225"/>
      <c r="AE2455" s="200"/>
      <c r="AM2455" s="203"/>
      <c r="AT2455" s="144"/>
    </row>
    <row r="2456" spans="9:46" s="142" customFormat="1" x14ac:dyDescent="0.15">
      <c r="I2456" s="223"/>
      <c r="P2456" s="224"/>
      <c r="Q2456" s="224"/>
      <c r="R2456" s="224"/>
      <c r="T2456" s="223"/>
      <c r="U2456" s="225"/>
      <c r="V2456" s="223"/>
      <c r="W2456" s="225"/>
      <c r="AE2456" s="200"/>
      <c r="AM2456" s="203"/>
      <c r="AT2456" s="144"/>
    </row>
    <row r="2457" spans="9:46" s="142" customFormat="1" x14ac:dyDescent="0.15">
      <c r="I2457" s="223"/>
      <c r="P2457" s="224"/>
      <c r="Q2457" s="224"/>
      <c r="R2457" s="224"/>
      <c r="T2457" s="223"/>
      <c r="U2457" s="225"/>
      <c r="V2457" s="223"/>
      <c r="W2457" s="225"/>
      <c r="AE2457" s="200"/>
      <c r="AM2457" s="203"/>
      <c r="AT2457" s="144"/>
    </row>
    <row r="2458" spans="9:46" s="142" customFormat="1" x14ac:dyDescent="0.15">
      <c r="I2458" s="223"/>
      <c r="P2458" s="224"/>
      <c r="Q2458" s="224"/>
      <c r="R2458" s="224"/>
      <c r="T2458" s="223"/>
      <c r="U2458" s="225"/>
      <c r="V2458" s="223"/>
      <c r="W2458" s="225"/>
      <c r="AE2458" s="200"/>
      <c r="AM2458" s="203"/>
      <c r="AT2458" s="144"/>
    </row>
    <row r="2459" spans="9:46" s="142" customFormat="1" x14ac:dyDescent="0.15">
      <c r="I2459" s="223"/>
      <c r="P2459" s="224"/>
      <c r="Q2459" s="224"/>
      <c r="R2459" s="224"/>
      <c r="T2459" s="223"/>
      <c r="U2459" s="225"/>
      <c r="V2459" s="223"/>
      <c r="W2459" s="225"/>
      <c r="AE2459" s="200"/>
      <c r="AM2459" s="203"/>
      <c r="AT2459" s="144"/>
    </row>
    <row r="2460" spans="9:46" s="142" customFormat="1" x14ac:dyDescent="0.15">
      <c r="I2460" s="223"/>
      <c r="P2460" s="224"/>
      <c r="Q2460" s="224"/>
      <c r="R2460" s="224"/>
      <c r="T2460" s="223"/>
      <c r="U2460" s="225"/>
      <c r="V2460" s="223"/>
      <c r="W2460" s="225"/>
      <c r="AE2460" s="200"/>
      <c r="AM2460" s="203"/>
      <c r="AT2460" s="144"/>
    </row>
    <row r="2461" spans="9:46" s="142" customFormat="1" x14ac:dyDescent="0.15">
      <c r="I2461" s="223"/>
      <c r="P2461" s="224"/>
      <c r="Q2461" s="224"/>
      <c r="R2461" s="224"/>
      <c r="T2461" s="223"/>
      <c r="U2461" s="225"/>
      <c r="V2461" s="223"/>
      <c r="W2461" s="225"/>
      <c r="AE2461" s="200"/>
      <c r="AM2461" s="203"/>
      <c r="AT2461" s="144"/>
    </row>
    <row r="2462" spans="9:46" s="142" customFormat="1" x14ac:dyDescent="0.15">
      <c r="I2462" s="223"/>
      <c r="P2462" s="224"/>
      <c r="Q2462" s="224"/>
      <c r="R2462" s="224"/>
      <c r="T2462" s="223"/>
      <c r="U2462" s="225"/>
      <c r="V2462" s="223"/>
      <c r="W2462" s="225"/>
      <c r="AE2462" s="200"/>
      <c r="AM2462" s="203"/>
      <c r="AT2462" s="144"/>
    </row>
    <row r="2463" spans="9:46" s="142" customFormat="1" x14ac:dyDescent="0.15">
      <c r="I2463" s="223"/>
      <c r="P2463" s="224"/>
      <c r="Q2463" s="224"/>
      <c r="R2463" s="224"/>
      <c r="T2463" s="223"/>
      <c r="U2463" s="225"/>
      <c r="V2463" s="223"/>
      <c r="W2463" s="225"/>
      <c r="AE2463" s="200"/>
      <c r="AM2463" s="203"/>
      <c r="AT2463" s="144"/>
    </row>
    <row r="2464" spans="9:46" s="142" customFormat="1" x14ac:dyDescent="0.15">
      <c r="I2464" s="223"/>
      <c r="P2464" s="224"/>
      <c r="Q2464" s="224"/>
      <c r="R2464" s="224"/>
      <c r="T2464" s="223"/>
      <c r="U2464" s="225"/>
      <c r="V2464" s="223"/>
      <c r="W2464" s="225"/>
      <c r="AE2464" s="200"/>
      <c r="AM2464" s="203"/>
      <c r="AT2464" s="144"/>
    </row>
    <row r="2465" spans="9:46" s="142" customFormat="1" x14ac:dyDescent="0.15">
      <c r="I2465" s="223"/>
      <c r="P2465" s="224"/>
      <c r="Q2465" s="224"/>
      <c r="R2465" s="224"/>
      <c r="T2465" s="223"/>
      <c r="U2465" s="225"/>
      <c r="V2465" s="223"/>
      <c r="W2465" s="225"/>
      <c r="AE2465" s="200"/>
      <c r="AM2465" s="203"/>
      <c r="AT2465" s="144"/>
    </row>
    <row r="2466" spans="9:46" s="142" customFormat="1" x14ac:dyDescent="0.15">
      <c r="I2466" s="223"/>
      <c r="P2466" s="224"/>
      <c r="Q2466" s="224"/>
      <c r="R2466" s="224"/>
      <c r="T2466" s="223"/>
      <c r="U2466" s="225"/>
      <c r="V2466" s="223"/>
      <c r="W2466" s="225"/>
      <c r="AE2466" s="200"/>
      <c r="AM2466" s="203"/>
      <c r="AT2466" s="144"/>
    </row>
    <row r="2467" spans="9:46" s="142" customFormat="1" x14ac:dyDescent="0.15">
      <c r="I2467" s="223"/>
      <c r="P2467" s="224"/>
      <c r="Q2467" s="224"/>
      <c r="R2467" s="224"/>
      <c r="T2467" s="223"/>
      <c r="U2467" s="225"/>
      <c r="V2467" s="223"/>
      <c r="W2467" s="225"/>
      <c r="AE2467" s="200"/>
      <c r="AM2467" s="203"/>
      <c r="AT2467" s="144"/>
    </row>
    <row r="2468" spans="9:46" s="142" customFormat="1" x14ac:dyDescent="0.15">
      <c r="I2468" s="223"/>
      <c r="P2468" s="224"/>
      <c r="Q2468" s="224"/>
      <c r="R2468" s="224"/>
      <c r="T2468" s="223"/>
      <c r="U2468" s="225"/>
      <c r="V2468" s="223"/>
      <c r="W2468" s="225"/>
      <c r="AE2468" s="200"/>
      <c r="AM2468" s="203"/>
      <c r="AT2468" s="144"/>
    </row>
    <row r="2469" spans="9:46" s="142" customFormat="1" x14ac:dyDescent="0.15">
      <c r="I2469" s="223"/>
      <c r="P2469" s="224"/>
      <c r="Q2469" s="224"/>
      <c r="R2469" s="224"/>
      <c r="T2469" s="223"/>
      <c r="U2469" s="225"/>
      <c r="V2469" s="223"/>
      <c r="W2469" s="225"/>
      <c r="AE2469" s="200"/>
      <c r="AM2469" s="203"/>
      <c r="AT2469" s="144"/>
    </row>
    <row r="2470" spans="9:46" s="142" customFormat="1" x14ac:dyDescent="0.15">
      <c r="I2470" s="223"/>
      <c r="P2470" s="224"/>
      <c r="Q2470" s="224"/>
      <c r="R2470" s="224"/>
      <c r="T2470" s="223"/>
      <c r="U2470" s="225"/>
      <c r="V2470" s="223"/>
      <c r="W2470" s="225"/>
      <c r="AE2470" s="200"/>
      <c r="AM2470" s="203"/>
      <c r="AT2470" s="144"/>
    </row>
    <row r="2471" spans="9:46" s="142" customFormat="1" x14ac:dyDescent="0.15">
      <c r="I2471" s="223"/>
      <c r="P2471" s="224"/>
      <c r="Q2471" s="224"/>
      <c r="R2471" s="224"/>
      <c r="T2471" s="223"/>
      <c r="U2471" s="225"/>
      <c r="V2471" s="223"/>
      <c r="W2471" s="225"/>
      <c r="AE2471" s="200"/>
      <c r="AM2471" s="203"/>
      <c r="AT2471" s="144"/>
    </row>
    <row r="2472" spans="9:46" s="142" customFormat="1" x14ac:dyDescent="0.15">
      <c r="I2472" s="223"/>
      <c r="P2472" s="224"/>
      <c r="Q2472" s="224"/>
      <c r="R2472" s="224"/>
      <c r="T2472" s="223"/>
      <c r="U2472" s="225"/>
      <c r="V2472" s="223"/>
      <c r="W2472" s="225"/>
      <c r="AE2472" s="200"/>
      <c r="AM2472" s="203"/>
      <c r="AT2472" s="144"/>
    </row>
    <row r="2473" spans="9:46" s="142" customFormat="1" x14ac:dyDescent="0.15">
      <c r="I2473" s="223"/>
      <c r="P2473" s="224"/>
      <c r="Q2473" s="224"/>
      <c r="R2473" s="224"/>
      <c r="T2473" s="223"/>
      <c r="U2473" s="225"/>
      <c r="V2473" s="223"/>
      <c r="W2473" s="225"/>
      <c r="AE2473" s="200"/>
      <c r="AM2473" s="203"/>
      <c r="AT2473" s="144"/>
    </row>
    <row r="2474" spans="9:46" s="142" customFormat="1" x14ac:dyDescent="0.15">
      <c r="I2474" s="223"/>
      <c r="P2474" s="224"/>
      <c r="Q2474" s="224"/>
      <c r="R2474" s="224"/>
      <c r="T2474" s="223"/>
      <c r="U2474" s="225"/>
      <c r="V2474" s="223"/>
      <c r="W2474" s="225"/>
      <c r="AE2474" s="200"/>
      <c r="AM2474" s="203"/>
      <c r="AT2474" s="144"/>
    </row>
    <row r="2475" spans="9:46" s="142" customFormat="1" x14ac:dyDescent="0.15">
      <c r="I2475" s="223"/>
      <c r="P2475" s="224"/>
      <c r="Q2475" s="224"/>
      <c r="R2475" s="224"/>
      <c r="T2475" s="223"/>
      <c r="U2475" s="225"/>
      <c r="V2475" s="223"/>
      <c r="W2475" s="225"/>
      <c r="AE2475" s="200"/>
      <c r="AM2475" s="203"/>
      <c r="AT2475" s="144"/>
    </row>
    <row r="2476" spans="9:46" s="142" customFormat="1" x14ac:dyDescent="0.15">
      <c r="I2476" s="223"/>
      <c r="P2476" s="224"/>
      <c r="Q2476" s="224"/>
      <c r="R2476" s="224"/>
      <c r="T2476" s="223"/>
      <c r="U2476" s="225"/>
      <c r="V2476" s="223"/>
      <c r="W2476" s="225"/>
      <c r="AE2476" s="200"/>
      <c r="AM2476" s="203"/>
      <c r="AT2476" s="144"/>
    </row>
    <row r="2477" spans="9:46" s="142" customFormat="1" x14ac:dyDescent="0.15">
      <c r="I2477" s="223"/>
      <c r="P2477" s="224"/>
      <c r="Q2477" s="224"/>
      <c r="R2477" s="224"/>
      <c r="T2477" s="223"/>
      <c r="U2477" s="225"/>
      <c r="V2477" s="223"/>
      <c r="W2477" s="225"/>
      <c r="AE2477" s="200"/>
      <c r="AM2477" s="203"/>
      <c r="AT2477" s="144"/>
    </row>
    <row r="2478" spans="9:46" s="142" customFormat="1" x14ac:dyDescent="0.15">
      <c r="I2478" s="223"/>
      <c r="P2478" s="224"/>
      <c r="Q2478" s="224"/>
      <c r="R2478" s="224"/>
      <c r="T2478" s="223"/>
      <c r="U2478" s="225"/>
      <c r="V2478" s="223"/>
      <c r="W2478" s="225"/>
      <c r="AE2478" s="200"/>
      <c r="AM2478" s="203"/>
      <c r="AT2478" s="144"/>
    </row>
    <row r="2479" spans="9:46" s="142" customFormat="1" x14ac:dyDescent="0.15">
      <c r="I2479" s="223"/>
      <c r="P2479" s="224"/>
      <c r="Q2479" s="224"/>
      <c r="R2479" s="224"/>
      <c r="T2479" s="223"/>
      <c r="U2479" s="225"/>
      <c r="V2479" s="223"/>
      <c r="W2479" s="225"/>
      <c r="AE2479" s="200"/>
      <c r="AM2479" s="203"/>
      <c r="AT2479" s="144"/>
    </row>
    <row r="2480" spans="9:46" s="142" customFormat="1" x14ac:dyDescent="0.15">
      <c r="I2480" s="223"/>
      <c r="P2480" s="224"/>
      <c r="Q2480" s="224"/>
      <c r="R2480" s="224"/>
      <c r="T2480" s="223"/>
      <c r="U2480" s="225"/>
      <c r="V2480" s="223"/>
      <c r="W2480" s="225"/>
      <c r="AE2480" s="200"/>
      <c r="AM2480" s="203"/>
      <c r="AT2480" s="144"/>
    </row>
    <row r="2481" spans="9:46" s="142" customFormat="1" x14ac:dyDescent="0.15">
      <c r="I2481" s="223"/>
      <c r="P2481" s="224"/>
      <c r="Q2481" s="224"/>
      <c r="R2481" s="224"/>
      <c r="T2481" s="223"/>
      <c r="U2481" s="225"/>
      <c r="V2481" s="223"/>
      <c r="W2481" s="225"/>
      <c r="AE2481" s="200"/>
      <c r="AM2481" s="203"/>
      <c r="AT2481" s="144"/>
    </row>
    <row r="2482" spans="9:46" s="142" customFormat="1" x14ac:dyDescent="0.15">
      <c r="I2482" s="223"/>
      <c r="P2482" s="224"/>
      <c r="Q2482" s="224"/>
      <c r="R2482" s="224"/>
      <c r="T2482" s="223"/>
      <c r="U2482" s="225"/>
      <c r="V2482" s="223"/>
      <c r="W2482" s="225"/>
      <c r="AE2482" s="200"/>
      <c r="AM2482" s="203"/>
      <c r="AT2482" s="144"/>
    </row>
    <row r="2483" spans="9:46" s="142" customFormat="1" x14ac:dyDescent="0.15">
      <c r="I2483" s="223"/>
      <c r="P2483" s="224"/>
      <c r="Q2483" s="224"/>
      <c r="R2483" s="224"/>
      <c r="T2483" s="223"/>
      <c r="U2483" s="225"/>
      <c r="V2483" s="223"/>
      <c r="W2483" s="225"/>
      <c r="AE2483" s="200"/>
      <c r="AM2483" s="203"/>
      <c r="AT2483" s="144"/>
    </row>
    <row r="2484" spans="9:46" s="142" customFormat="1" x14ac:dyDescent="0.15">
      <c r="I2484" s="223"/>
      <c r="P2484" s="224"/>
      <c r="Q2484" s="224"/>
      <c r="R2484" s="224"/>
      <c r="T2484" s="223"/>
      <c r="U2484" s="225"/>
      <c r="V2484" s="223"/>
      <c r="W2484" s="225"/>
      <c r="AE2484" s="200"/>
      <c r="AM2484" s="203"/>
      <c r="AT2484" s="144"/>
    </row>
    <row r="2485" spans="9:46" s="142" customFormat="1" x14ac:dyDescent="0.15">
      <c r="I2485" s="223"/>
      <c r="P2485" s="224"/>
      <c r="Q2485" s="224"/>
      <c r="R2485" s="224"/>
      <c r="T2485" s="223"/>
      <c r="U2485" s="225"/>
      <c r="V2485" s="223"/>
      <c r="W2485" s="225"/>
      <c r="AE2485" s="200"/>
      <c r="AM2485" s="203"/>
      <c r="AT2485" s="144"/>
    </row>
    <row r="2486" spans="9:46" s="142" customFormat="1" x14ac:dyDescent="0.15">
      <c r="I2486" s="223"/>
      <c r="P2486" s="224"/>
      <c r="Q2486" s="224"/>
      <c r="R2486" s="224"/>
      <c r="T2486" s="223"/>
      <c r="U2486" s="225"/>
      <c r="V2486" s="223"/>
      <c r="W2486" s="225"/>
      <c r="AE2486" s="200"/>
      <c r="AM2486" s="203"/>
      <c r="AT2486" s="144"/>
    </row>
    <row r="2487" spans="9:46" s="142" customFormat="1" x14ac:dyDescent="0.15">
      <c r="I2487" s="223"/>
      <c r="P2487" s="224"/>
      <c r="Q2487" s="224"/>
      <c r="R2487" s="224"/>
      <c r="T2487" s="223"/>
      <c r="U2487" s="225"/>
      <c r="V2487" s="223"/>
      <c r="W2487" s="225"/>
      <c r="AE2487" s="200"/>
      <c r="AM2487" s="203"/>
      <c r="AT2487" s="144"/>
    </row>
    <row r="2488" spans="9:46" s="142" customFormat="1" x14ac:dyDescent="0.15">
      <c r="I2488" s="223"/>
      <c r="P2488" s="224"/>
      <c r="Q2488" s="224"/>
      <c r="R2488" s="224"/>
      <c r="T2488" s="223"/>
      <c r="U2488" s="225"/>
      <c r="V2488" s="223"/>
      <c r="W2488" s="225"/>
      <c r="AE2488" s="200"/>
      <c r="AM2488" s="203"/>
      <c r="AT2488" s="144"/>
    </row>
    <row r="2489" spans="9:46" s="142" customFormat="1" x14ac:dyDescent="0.15">
      <c r="I2489" s="223"/>
      <c r="P2489" s="224"/>
      <c r="Q2489" s="224"/>
      <c r="R2489" s="224"/>
      <c r="T2489" s="223"/>
      <c r="U2489" s="225"/>
      <c r="V2489" s="223"/>
      <c r="W2489" s="225"/>
      <c r="AE2489" s="200"/>
      <c r="AM2489" s="203"/>
      <c r="AT2489" s="144"/>
    </row>
    <row r="2490" spans="9:46" s="142" customFormat="1" x14ac:dyDescent="0.15">
      <c r="I2490" s="223"/>
      <c r="P2490" s="224"/>
      <c r="Q2490" s="224"/>
      <c r="R2490" s="224"/>
      <c r="T2490" s="223"/>
      <c r="U2490" s="225"/>
      <c r="V2490" s="223"/>
      <c r="W2490" s="225"/>
      <c r="AE2490" s="200"/>
      <c r="AM2490" s="203"/>
      <c r="AT2490" s="144"/>
    </row>
    <row r="2491" spans="9:46" s="142" customFormat="1" x14ac:dyDescent="0.15">
      <c r="I2491" s="223"/>
      <c r="P2491" s="224"/>
      <c r="Q2491" s="224"/>
      <c r="R2491" s="224"/>
      <c r="T2491" s="223"/>
      <c r="U2491" s="225"/>
      <c r="V2491" s="223"/>
      <c r="W2491" s="225"/>
      <c r="AE2491" s="200"/>
      <c r="AM2491" s="203"/>
      <c r="AT2491" s="144"/>
    </row>
    <row r="2492" spans="9:46" s="142" customFormat="1" x14ac:dyDescent="0.15">
      <c r="I2492" s="223"/>
      <c r="P2492" s="224"/>
      <c r="Q2492" s="224"/>
      <c r="R2492" s="224"/>
      <c r="T2492" s="223"/>
      <c r="U2492" s="225"/>
      <c r="V2492" s="223"/>
      <c r="W2492" s="225"/>
      <c r="AE2492" s="200"/>
      <c r="AM2492" s="203"/>
      <c r="AT2492" s="144"/>
    </row>
    <row r="2493" spans="9:46" s="142" customFormat="1" x14ac:dyDescent="0.15">
      <c r="I2493" s="223"/>
      <c r="P2493" s="224"/>
      <c r="Q2493" s="224"/>
      <c r="R2493" s="224"/>
      <c r="T2493" s="223"/>
      <c r="U2493" s="225"/>
      <c r="V2493" s="223"/>
      <c r="W2493" s="225"/>
      <c r="AE2493" s="200"/>
      <c r="AM2493" s="203"/>
      <c r="AT2493" s="144"/>
    </row>
    <row r="2494" spans="9:46" s="142" customFormat="1" x14ac:dyDescent="0.15">
      <c r="I2494" s="223"/>
      <c r="P2494" s="224"/>
      <c r="Q2494" s="224"/>
      <c r="R2494" s="224"/>
      <c r="T2494" s="223"/>
      <c r="U2494" s="225"/>
      <c r="V2494" s="223"/>
      <c r="W2494" s="225"/>
      <c r="AE2494" s="200"/>
      <c r="AM2494" s="203"/>
      <c r="AT2494" s="144"/>
    </row>
    <row r="2495" spans="9:46" s="142" customFormat="1" x14ac:dyDescent="0.15">
      <c r="I2495" s="223"/>
      <c r="P2495" s="224"/>
      <c r="Q2495" s="224"/>
      <c r="R2495" s="224"/>
      <c r="T2495" s="223"/>
      <c r="U2495" s="225"/>
      <c r="V2495" s="223"/>
      <c r="W2495" s="225"/>
      <c r="AE2495" s="200"/>
      <c r="AM2495" s="203"/>
      <c r="AT2495" s="144"/>
    </row>
    <row r="2496" spans="9:46" s="142" customFormat="1" x14ac:dyDescent="0.15">
      <c r="I2496" s="223"/>
      <c r="P2496" s="224"/>
      <c r="Q2496" s="224"/>
      <c r="R2496" s="224"/>
      <c r="T2496" s="223"/>
      <c r="U2496" s="225"/>
      <c r="V2496" s="223"/>
      <c r="W2496" s="225"/>
      <c r="AE2496" s="200"/>
      <c r="AM2496" s="203"/>
      <c r="AT2496" s="144"/>
    </row>
    <row r="2497" spans="9:46" s="142" customFormat="1" x14ac:dyDescent="0.15">
      <c r="I2497" s="223"/>
      <c r="P2497" s="224"/>
      <c r="Q2497" s="224"/>
      <c r="R2497" s="224"/>
      <c r="T2497" s="223"/>
      <c r="U2497" s="225"/>
      <c r="V2497" s="223"/>
      <c r="W2497" s="225"/>
      <c r="AE2497" s="200"/>
      <c r="AM2497" s="203"/>
      <c r="AT2497" s="144"/>
    </row>
    <row r="2498" spans="9:46" s="142" customFormat="1" x14ac:dyDescent="0.15">
      <c r="I2498" s="223"/>
      <c r="P2498" s="224"/>
      <c r="Q2498" s="224"/>
      <c r="R2498" s="224"/>
      <c r="T2498" s="223"/>
      <c r="U2498" s="225"/>
      <c r="V2498" s="223"/>
      <c r="W2498" s="225"/>
      <c r="AE2498" s="200"/>
      <c r="AM2498" s="203"/>
      <c r="AT2498" s="144"/>
    </row>
    <row r="2499" spans="9:46" s="142" customFormat="1" x14ac:dyDescent="0.15">
      <c r="I2499" s="223"/>
      <c r="P2499" s="224"/>
      <c r="Q2499" s="224"/>
      <c r="R2499" s="224"/>
      <c r="T2499" s="223"/>
      <c r="U2499" s="225"/>
      <c r="V2499" s="223"/>
      <c r="W2499" s="225"/>
      <c r="AE2499" s="200"/>
      <c r="AM2499" s="203"/>
      <c r="AT2499" s="144"/>
    </row>
    <row r="2500" spans="9:46" s="142" customFormat="1" x14ac:dyDescent="0.15">
      <c r="I2500" s="223"/>
      <c r="P2500" s="224"/>
      <c r="Q2500" s="224"/>
      <c r="R2500" s="224"/>
      <c r="T2500" s="223"/>
      <c r="U2500" s="225"/>
      <c r="V2500" s="223"/>
      <c r="W2500" s="225"/>
      <c r="AE2500" s="200"/>
      <c r="AM2500" s="203"/>
      <c r="AT2500" s="144"/>
    </row>
    <row r="2501" spans="9:46" s="142" customFormat="1" x14ac:dyDescent="0.15">
      <c r="I2501" s="223"/>
      <c r="P2501" s="224"/>
      <c r="Q2501" s="224"/>
      <c r="R2501" s="224"/>
      <c r="T2501" s="223"/>
      <c r="U2501" s="225"/>
      <c r="V2501" s="223"/>
      <c r="W2501" s="225"/>
      <c r="AE2501" s="200"/>
      <c r="AM2501" s="203"/>
      <c r="AT2501" s="144"/>
    </row>
    <row r="2502" spans="9:46" s="142" customFormat="1" x14ac:dyDescent="0.15">
      <c r="I2502" s="223"/>
      <c r="P2502" s="224"/>
      <c r="Q2502" s="224"/>
      <c r="R2502" s="224"/>
      <c r="T2502" s="223"/>
      <c r="U2502" s="225"/>
      <c r="V2502" s="223"/>
      <c r="W2502" s="225"/>
      <c r="AE2502" s="200"/>
      <c r="AM2502" s="203"/>
      <c r="AT2502" s="144"/>
    </row>
    <row r="2503" spans="9:46" s="142" customFormat="1" x14ac:dyDescent="0.15">
      <c r="I2503" s="223"/>
      <c r="P2503" s="224"/>
      <c r="Q2503" s="224"/>
      <c r="R2503" s="224"/>
      <c r="T2503" s="223"/>
      <c r="U2503" s="225"/>
      <c r="V2503" s="223"/>
      <c r="W2503" s="225"/>
      <c r="AE2503" s="200"/>
      <c r="AM2503" s="203"/>
      <c r="AT2503" s="144"/>
    </row>
    <row r="2504" spans="9:46" s="142" customFormat="1" x14ac:dyDescent="0.15">
      <c r="I2504" s="223"/>
      <c r="P2504" s="224"/>
      <c r="Q2504" s="224"/>
      <c r="R2504" s="224"/>
      <c r="T2504" s="223"/>
      <c r="U2504" s="225"/>
      <c r="V2504" s="223"/>
      <c r="W2504" s="225"/>
      <c r="AE2504" s="200"/>
      <c r="AM2504" s="203"/>
      <c r="AT2504" s="144"/>
    </row>
    <row r="2505" spans="9:46" s="142" customFormat="1" x14ac:dyDescent="0.15">
      <c r="I2505" s="223"/>
      <c r="P2505" s="224"/>
      <c r="Q2505" s="224"/>
      <c r="R2505" s="224"/>
      <c r="T2505" s="223"/>
      <c r="U2505" s="225"/>
      <c r="V2505" s="223"/>
      <c r="W2505" s="225"/>
      <c r="AE2505" s="200"/>
      <c r="AM2505" s="203"/>
      <c r="AT2505" s="144"/>
    </row>
    <row r="2506" spans="9:46" s="142" customFormat="1" x14ac:dyDescent="0.15">
      <c r="I2506" s="223"/>
      <c r="P2506" s="224"/>
      <c r="Q2506" s="224"/>
      <c r="R2506" s="224"/>
      <c r="T2506" s="223"/>
      <c r="U2506" s="225"/>
      <c r="V2506" s="223"/>
      <c r="W2506" s="225"/>
      <c r="AE2506" s="200"/>
      <c r="AM2506" s="203"/>
      <c r="AT2506" s="144"/>
    </row>
    <row r="2507" spans="9:46" s="142" customFormat="1" x14ac:dyDescent="0.15">
      <c r="I2507" s="223"/>
      <c r="P2507" s="224"/>
      <c r="Q2507" s="224"/>
      <c r="R2507" s="224"/>
      <c r="T2507" s="223"/>
      <c r="U2507" s="225"/>
      <c r="V2507" s="223"/>
      <c r="W2507" s="225"/>
      <c r="AE2507" s="200"/>
      <c r="AM2507" s="203"/>
      <c r="AT2507" s="144"/>
    </row>
    <row r="2508" spans="9:46" s="142" customFormat="1" x14ac:dyDescent="0.15">
      <c r="I2508" s="223"/>
      <c r="P2508" s="224"/>
      <c r="Q2508" s="224"/>
      <c r="R2508" s="224"/>
      <c r="T2508" s="223"/>
      <c r="U2508" s="225"/>
      <c r="V2508" s="223"/>
      <c r="W2508" s="225"/>
      <c r="AE2508" s="200"/>
      <c r="AM2508" s="203"/>
      <c r="AT2508" s="144"/>
    </row>
    <row r="2509" spans="9:46" s="142" customFormat="1" x14ac:dyDescent="0.15">
      <c r="I2509" s="223"/>
      <c r="P2509" s="224"/>
      <c r="Q2509" s="224"/>
      <c r="R2509" s="224"/>
      <c r="T2509" s="223"/>
      <c r="U2509" s="225"/>
      <c r="V2509" s="223"/>
      <c r="W2509" s="225"/>
      <c r="AE2509" s="200"/>
      <c r="AM2509" s="203"/>
      <c r="AT2509" s="144"/>
    </row>
    <row r="2510" spans="9:46" s="142" customFormat="1" x14ac:dyDescent="0.15">
      <c r="I2510" s="223"/>
      <c r="P2510" s="224"/>
      <c r="Q2510" s="224"/>
      <c r="R2510" s="224"/>
      <c r="T2510" s="223"/>
      <c r="U2510" s="225"/>
      <c r="V2510" s="223"/>
      <c r="W2510" s="225"/>
      <c r="AE2510" s="200"/>
      <c r="AM2510" s="203"/>
      <c r="AT2510" s="144"/>
    </row>
    <row r="2511" spans="9:46" s="142" customFormat="1" x14ac:dyDescent="0.15">
      <c r="I2511" s="223"/>
      <c r="P2511" s="224"/>
      <c r="Q2511" s="224"/>
      <c r="R2511" s="224"/>
      <c r="T2511" s="223"/>
      <c r="U2511" s="225"/>
      <c r="V2511" s="223"/>
      <c r="W2511" s="225"/>
      <c r="AE2511" s="200"/>
      <c r="AM2511" s="203"/>
      <c r="AT2511" s="144"/>
    </row>
    <row r="2512" spans="9:46" s="142" customFormat="1" x14ac:dyDescent="0.15">
      <c r="I2512" s="223"/>
      <c r="P2512" s="224"/>
      <c r="Q2512" s="224"/>
      <c r="R2512" s="224"/>
      <c r="T2512" s="223"/>
      <c r="U2512" s="225"/>
      <c r="V2512" s="223"/>
      <c r="W2512" s="225"/>
      <c r="AE2512" s="200"/>
      <c r="AM2512" s="203"/>
      <c r="AT2512" s="144"/>
    </row>
    <row r="2513" spans="9:46" s="142" customFormat="1" x14ac:dyDescent="0.15">
      <c r="I2513" s="223"/>
      <c r="P2513" s="224"/>
      <c r="Q2513" s="224"/>
      <c r="R2513" s="224"/>
      <c r="T2513" s="223"/>
      <c r="U2513" s="225"/>
      <c r="V2513" s="223"/>
      <c r="W2513" s="225"/>
      <c r="AE2513" s="200"/>
      <c r="AM2513" s="203"/>
      <c r="AT2513" s="144"/>
    </row>
    <row r="2514" spans="9:46" s="142" customFormat="1" x14ac:dyDescent="0.15">
      <c r="I2514" s="223"/>
      <c r="P2514" s="224"/>
      <c r="Q2514" s="224"/>
      <c r="R2514" s="224"/>
      <c r="T2514" s="223"/>
      <c r="U2514" s="225"/>
      <c r="V2514" s="223"/>
      <c r="W2514" s="225"/>
      <c r="AE2514" s="200"/>
      <c r="AM2514" s="203"/>
      <c r="AT2514" s="144"/>
    </row>
    <row r="2515" spans="9:46" s="142" customFormat="1" x14ac:dyDescent="0.15">
      <c r="I2515" s="223"/>
      <c r="P2515" s="224"/>
      <c r="Q2515" s="224"/>
      <c r="R2515" s="224"/>
      <c r="T2515" s="223"/>
      <c r="U2515" s="225"/>
      <c r="V2515" s="223"/>
      <c r="W2515" s="225"/>
      <c r="AE2515" s="200"/>
      <c r="AM2515" s="203"/>
      <c r="AT2515" s="144"/>
    </row>
    <row r="2516" spans="9:46" s="142" customFormat="1" x14ac:dyDescent="0.15">
      <c r="I2516" s="223"/>
      <c r="P2516" s="224"/>
      <c r="Q2516" s="224"/>
      <c r="R2516" s="224"/>
      <c r="T2516" s="223"/>
      <c r="U2516" s="225"/>
      <c r="V2516" s="223"/>
      <c r="W2516" s="225"/>
      <c r="AE2516" s="200"/>
      <c r="AM2516" s="203"/>
      <c r="AT2516" s="144"/>
    </row>
    <row r="2517" spans="9:46" s="142" customFormat="1" x14ac:dyDescent="0.15">
      <c r="I2517" s="223"/>
      <c r="P2517" s="224"/>
      <c r="Q2517" s="224"/>
      <c r="R2517" s="224"/>
      <c r="T2517" s="223"/>
      <c r="U2517" s="225"/>
      <c r="V2517" s="223"/>
      <c r="W2517" s="225"/>
      <c r="AE2517" s="200"/>
      <c r="AM2517" s="203"/>
      <c r="AT2517" s="144"/>
    </row>
    <row r="2518" spans="9:46" s="142" customFormat="1" x14ac:dyDescent="0.15">
      <c r="I2518" s="223"/>
      <c r="P2518" s="224"/>
      <c r="Q2518" s="224"/>
      <c r="R2518" s="224"/>
      <c r="T2518" s="223"/>
      <c r="U2518" s="225"/>
      <c r="V2518" s="223"/>
      <c r="W2518" s="225"/>
      <c r="AE2518" s="200"/>
      <c r="AM2518" s="203"/>
      <c r="AT2518" s="144"/>
    </row>
    <row r="2519" spans="9:46" s="142" customFormat="1" x14ac:dyDescent="0.15">
      <c r="I2519" s="223"/>
      <c r="P2519" s="224"/>
      <c r="Q2519" s="224"/>
      <c r="R2519" s="224"/>
      <c r="T2519" s="223"/>
      <c r="U2519" s="225"/>
      <c r="V2519" s="223"/>
      <c r="W2519" s="225"/>
      <c r="AE2519" s="200"/>
      <c r="AM2519" s="203"/>
      <c r="AT2519" s="144"/>
    </row>
    <row r="2520" spans="9:46" s="142" customFormat="1" x14ac:dyDescent="0.15">
      <c r="I2520" s="223"/>
      <c r="P2520" s="224"/>
      <c r="Q2520" s="224"/>
      <c r="R2520" s="224"/>
      <c r="T2520" s="223"/>
      <c r="U2520" s="225"/>
      <c r="V2520" s="223"/>
      <c r="W2520" s="225"/>
      <c r="AE2520" s="200"/>
      <c r="AM2520" s="203"/>
      <c r="AT2520" s="144"/>
    </row>
    <row r="2521" spans="9:46" s="142" customFormat="1" x14ac:dyDescent="0.15">
      <c r="I2521" s="223"/>
      <c r="P2521" s="224"/>
      <c r="Q2521" s="224"/>
      <c r="R2521" s="224"/>
      <c r="T2521" s="223"/>
      <c r="U2521" s="225"/>
      <c r="V2521" s="223"/>
      <c r="W2521" s="225"/>
      <c r="AE2521" s="200"/>
      <c r="AM2521" s="203"/>
      <c r="AT2521" s="144"/>
    </row>
    <row r="2522" spans="9:46" s="142" customFormat="1" x14ac:dyDescent="0.15">
      <c r="I2522" s="223"/>
      <c r="P2522" s="224"/>
      <c r="Q2522" s="224"/>
      <c r="R2522" s="224"/>
      <c r="T2522" s="223"/>
      <c r="U2522" s="225"/>
      <c r="V2522" s="223"/>
      <c r="W2522" s="225"/>
      <c r="AE2522" s="200"/>
      <c r="AM2522" s="203"/>
      <c r="AT2522" s="144"/>
    </row>
    <row r="2523" spans="9:46" s="142" customFormat="1" x14ac:dyDescent="0.15">
      <c r="I2523" s="223"/>
      <c r="P2523" s="224"/>
      <c r="Q2523" s="224"/>
      <c r="R2523" s="224"/>
      <c r="T2523" s="223"/>
      <c r="U2523" s="225"/>
      <c r="V2523" s="223"/>
      <c r="W2523" s="225"/>
      <c r="AE2523" s="200"/>
      <c r="AM2523" s="203"/>
      <c r="AT2523" s="144"/>
    </row>
    <row r="2524" spans="9:46" s="142" customFormat="1" x14ac:dyDescent="0.15">
      <c r="I2524" s="223"/>
      <c r="P2524" s="224"/>
      <c r="Q2524" s="224"/>
      <c r="R2524" s="224"/>
      <c r="T2524" s="223"/>
      <c r="U2524" s="225"/>
      <c r="V2524" s="223"/>
      <c r="W2524" s="225"/>
      <c r="AE2524" s="200"/>
      <c r="AM2524" s="203"/>
      <c r="AT2524" s="144"/>
    </row>
    <row r="2525" spans="9:46" s="142" customFormat="1" x14ac:dyDescent="0.15">
      <c r="I2525" s="223"/>
      <c r="P2525" s="224"/>
      <c r="Q2525" s="224"/>
      <c r="R2525" s="224"/>
      <c r="T2525" s="223"/>
      <c r="U2525" s="225"/>
      <c r="V2525" s="223"/>
      <c r="W2525" s="225"/>
      <c r="AE2525" s="200"/>
      <c r="AM2525" s="203"/>
      <c r="AT2525" s="144"/>
    </row>
    <row r="2526" spans="9:46" s="142" customFormat="1" x14ac:dyDescent="0.15">
      <c r="I2526" s="223"/>
      <c r="P2526" s="224"/>
      <c r="Q2526" s="224"/>
      <c r="R2526" s="224"/>
      <c r="T2526" s="223"/>
      <c r="U2526" s="225"/>
      <c r="V2526" s="223"/>
      <c r="W2526" s="225"/>
      <c r="AE2526" s="200"/>
      <c r="AM2526" s="203"/>
      <c r="AT2526" s="144"/>
    </row>
    <row r="2527" spans="9:46" s="142" customFormat="1" x14ac:dyDescent="0.15">
      <c r="I2527" s="223"/>
      <c r="P2527" s="224"/>
      <c r="Q2527" s="224"/>
      <c r="R2527" s="224"/>
      <c r="T2527" s="223"/>
      <c r="U2527" s="225"/>
      <c r="V2527" s="223"/>
      <c r="W2527" s="225"/>
      <c r="AE2527" s="200"/>
      <c r="AM2527" s="203"/>
      <c r="AT2527" s="144"/>
    </row>
    <row r="2528" spans="9:46" s="142" customFormat="1" x14ac:dyDescent="0.15">
      <c r="I2528" s="223"/>
      <c r="P2528" s="224"/>
      <c r="Q2528" s="224"/>
      <c r="R2528" s="224"/>
      <c r="T2528" s="223"/>
      <c r="U2528" s="225"/>
      <c r="V2528" s="223"/>
      <c r="W2528" s="225"/>
      <c r="AE2528" s="200"/>
      <c r="AM2528" s="203"/>
      <c r="AT2528" s="144"/>
    </row>
    <row r="2529" spans="9:46" s="142" customFormat="1" x14ac:dyDescent="0.15">
      <c r="I2529" s="223"/>
      <c r="P2529" s="224"/>
      <c r="Q2529" s="224"/>
      <c r="R2529" s="224"/>
      <c r="T2529" s="223"/>
      <c r="U2529" s="225"/>
      <c r="V2529" s="223"/>
      <c r="W2529" s="225"/>
      <c r="AE2529" s="200"/>
      <c r="AM2529" s="203"/>
      <c r="AT2529" s="144"/>
    </row>
    <row r="2530" spans="9:46" s="142" customFormat="1" x14ac:dyDescent="0.15">
      <c r="I2530" s="223"/>
      <c r="P2530" s="224"/>
      <c r="Q2530" s="224"/>
      <c r="R2530" s="224"/>
      <c r="T2530" s="223"/>
      <c r="U2530" s="225"/>
      <c r="V2530" s="223"/>
      <c r="W2530" s="225"/>
      <c r="AE2530" s="200"/>
      <c r="AM2530" s="203"/>
      <c r="AT2530" s="144"/>
    </row>
    <row r="2531" spans="9:46" s="142" customFormat="1" x14ac:dyDescent="0.15">
      <c r="I2531" s="223"/>
      <c r="P2531" s="224"/>
      <c r="Q2531" s="224"/>
      <c r="R2531" s="224"/>
      <c r="T2531" s="223"/>
      <c r="U2531" s="225"/>
      <c r="V2531" s="223"/>
      <c r="W2531" s="225"/>
      <c r="AE2531" s="200"/>
      <c r="AM2531" s="203"/>
      <c r="AT2531" s="144"/>
    </row>
    <row r="2532" spans="9:46" s="142" customFormat="1" x14ac:dyDescent="0.15">
      <c r="I2532" s="223"/>
      <c r="P2532" s="224"/>
      <c r="Q2532" s="224"/>
      <c r="R2532" s="224"/>
      <c r="T2532" s="223"/>
      <c r="U2532" s="225"/>
      <c r="V2532" s="223"/>
      <c r="W2532" s="225"/>
      <c r="AE2532" s="200"/>
      <c r="AM2532" s="203"/>
      <c r="AT2532" s="144"/>
    </row>
    <row r="2533" spans="9:46" s="142" customFormat="1" x14ac:dyDescent="0.15">
      <c r="I2533" s="223"/>
      <c r="P2533" s="224"/>
      <c r="Q2533" s="224"/>
      <c r="R2533" s="224"/>
      <c r="T2533" s="223"/>
      <c r="U2533" s="225"/>
      <c r="V2533" s="223"/>
      <c r="W2533" s="225"/>
      <c r="AE2533" s="200"/>
      <c r="AM2533" s="203"/>
      <c r="AT2533" s="144"/>
    </row>
    <row r="2534" spans="9:46" s="142" customFormat="1" x14ac:dyDescent="0.15">
      <c r="I2534" s="223"/>
      <c r="P2534" s="224"/>
      <c r="Q2534" s="224"/>
      <c r="R2534" s="224"/>
      <c r="T2534" s="223"/>
      <c r="U2534" s="225"/>
      <c r="V2534" s="223"/>
      <c r="W2534" s="225"/>
      <c r="AE2534" s="200"/>
      <c r="AM2534" s="203"/>
      <c r="AT2534" s="144"/>
    </row>
    <row r="2535" spans="9:46" s="142" customFormat="1" x14ac:dyDescent="0.15">
      <c r="I2535" s="223"/>
      <c r="P2535" s="224"/>
      <c r="Q2535" s="224"/>
      <c r="R2535" s="224"/>
      <c r="T2535" s="223"/>
      <c r="U2535" s="225"/>
      <c r="V2535" s="223"/>
      <c r="W2535" s="225"/>
      <c r="AE2535" s="200"/>
      <c r="AM2535" s="203"/>
      <c r="AT2535" s="144"/>
    </row>
    <row r="2536" spans="9:46" s="142" customFormat="1" x14ac:dyDescent="0.15">
      <c r="I2536" s="223"/>
      <c r="P2536" s="224"/>
      <c r="Q2536" s="224"/>
      <c r="R2536" s="224"/>
      <c r="T2536" s="223"/>
      <c r="U2536" s="225"/>
      <c r="V2536" s="223"/>
      <c r="W2536" s="225"/>
      <c r="AE2536" s="200"/>
      <c r="AM2536" s="203"/>
      <c r="AT2536" s="144"/>
    </row>
    <row r="2537" spans="9:46" s="142" customFormat="1" x14ac:dyDescent="0.15">
      <c r="I2537" s="223"/>
      <c r="P2537" s="224"/>
      <c r="Q2537" s="224"/>
      <c r="R2537" s="224"/>
      <c r="T2537" s="223"/>
      <c r="U2537" s="225"/>
      <c r="V2537" s="223"/>
      <c r="W2537" s="225"/>
      <c r="AE2537" s="200"/>
      <c r="AM2537" s="203"/>
      <c r="AT2537" s="144"/>
    </row>
    <row r="2538" spans="9:46" s="142" customFormat="1" x14ac:dyDescent="0.15">
      <c r="I2538" s="223"/>
      <c r="P2538" s="224"/>
      <c r="Q2538" s="224"/>
      <c r="R2538" s="224"/>
      <c r="T2538" s="223"/>
      <c r="U2538" s="225"/>
      <c r="V2538" s="223"/>
      <c r="W2538" s="225"/>
      <c r="AE2538" s="200"/>
      <c r="AM2538" s="203"/>
      <c r="AT2538" s="144"/>
    </row>
    <row r="2539" spans="9:46" s="142" customFormat="1" x14ac:dyDescent="0.15">
      <c r="I2539" s="223"/>
      <c r="P2539" s="224"/>
      <c r="Q2539" s="224"/>
      <c r="R2539" s="224"/>
      <c r="T2539" s="223"/>
      <c r="U2539" s="225"/>
      <c r="V2539" s="223"/>
      <c r="W2539" s="225"/>
      <c r="AE2539" s="200"/>
      <c r="AM2539" s="203"/>
      <c r="AT2539" s="144"/>
    </row>
    <row r="2540" spans="9:46" s="142" customFormat="1" x14ac:dyDescent="0.15">
      <c r="I2540" s="223"/>
      <c r="P2540" s="224"/>
      <c r="Q2540" s="224"/>
      <c r="R2540" s="224"/>
      <c r="T2540" s="223"/>
      <c r="U2540" s="225"/>
      <c r="V2540" s="223"/>
      <c r="W2540" s="225"/>
      <c r="AE2540" s="200"/>
      <c r="AM2540" s="203"/>
      <c r="AT2540" s="144"/>
    </row>
    <row r="2541" spans="9:46" s="142" customFormat="1" x14ac:dyDescent="0.15">
      <c r="I2541" s="223"/>
      <c r="P2541" s="224"/>
      <c r="Q2541" s="224"/>
      <c r="R2541" s="224"/>
      <c r="T2541" s="223"/>
      <c r="U2541" s="225"/>
      <c r="V2541" s="223"/>
      <c r="W2541" s="225"/>
      <c r="AE2541" s="200"/>
      <c r="AM2541" s="203"/>
      <c r="AT2541" s="144"/>
    </row>
    <row r="2542" spans="9:46" s="142" customFormat="1" x14ac:dyDescent="0.15">
      <c r="I2542" s="223"/>
      <c r="P2542" s="224"/>
      <c r="Q2542" s="224"/>
      <c r="R2542" s="224"/>
      <c r="T2542" s="223"/>
      <c r="U2542" s="225"/>
      <c r="V2542" s="223"/>
      <c r="W2542" s="225"/>
      <c r="AE2542" s="200"/>
      <c r="AM2542" s="203"/>
      <c r="AT2542" s="144"/>
    </row>
    <row r="2543" spans="9:46" s="142" customFormat="1" x14ac:dyDescent="0.15">
      <c r="I2543" s="223"/>
      <c r="P2543" s="224"/>
      <c r="Q2543" s="224"/>
      <c r="R2543" s="224"/>
      <c r="T2543" s="223"/>
      <c r="U2543" s="225"/>
      <c r="V2543" s="223"/>
      <c r="W2543" s="225"/>
      <c r="AE2543" s="200"/>
      <c r="AM2543" s="203"/>
      <c r="AT2543" s="144"/>
    </row>
    <row r="2544" spans="9:46" s="142" customFormat="1" x14ac:dyDescent="0.15">
      <c r="I2544" s="223"/>
      <c r="P2544" s="224"/>
      <c r="Q2544" s="224"/>
      <c r="R2544" s="224"/>
      <c r="T2544" s="223"/>
      <c r="U2544" s="225"/>
      <c r="V2544" s="223"/>
      <c r="W2544" s="225"/>
      <c r="AE2544" s="200"/>
      <c r="AM2544" s="203"/>
      <c r="AT2544" s="144"/>
    </row>
    <row r="2545" spans="9:46" s="142" customFormat="1" x14ac:dyDescent="0.15">
      <c r="I2545" s="223"/>
      <c r="P2545" s="224"/>
      <c r="Q2545" s="224"/>
      <c r="R2545" s="224"/>
      <c r="T2545" s="223"/>
      <c r="U2545" s="225"/>
      <c r="V2545" s="223"/>
      <c r="W2545" s="225"/>
      <c r="AE2545" s="200"/>
      <c r="AM2545" s="203"/>
      <c r="AT2545" s="144"/>
    </row>
    <row r="2546" spans="9:46" s="142" customFormat="1" x14ac:dyDescent="0.15">
      <c r="I2546" s="223"/>
      <c r="P2546" s="224"/>
      <c r="Q2546" s="224"/>
      <c r="R2546" s="224"/>
      <c r="T2546" s="223"/>
      <c r="U2546" s="225"/>
      <c r="V2546" s="223"/>
      <c r="W2546" s="225"/>
      <c r="AE2546" s="200"/>
      <c r="AM2546" s="203"/>
      <c r="AT2546" s="144"/>
    </row>
    <row r="2547" spans="9:46" s="142" customFormat="1" x14ac:dyDescent="0.15">
      <c r="I2547" s="223"/>
      <c r="P2547" s="224"/>
      <c r="Q2547" s="224"/>
      <c r="R2547" s="224"/>
      <c r="T2547" s="223"/>
      <c r="U2547" s="225"/>
      <c r="V2547" s="223"/>
      <c r="W2547" s="225"/>
      <c r="AE2547" s="200"/>
      <c r="AM2547" s="203"/>
      <c r="AT2547" s="144"/>
    </row>
    <row r="2548" spans="9:46" s="142" customFormat="1" x14ac:dyDescent="0.15">
      <c r="I2548" s="223"/>
      <c r="P2548" s="224"/>
      <c r="Q2548" s="224"/>
      <c r="R2548" s="224"/>
      <c r="T2548" s="223"/>
      <c r="U2548" s="225"/>
      <c r="V2548" s="223"/>
      <c r="W2548" s="225"/>
      <c r="AE2548" s="200"/>
      <c r="AM2548" s="203"/>
      <c r="AT2548" s="144"/>
    </row>
    <row r="2549" spans="9:46" s="142" customFormat="1" x14ac:dyDescent="0.15">
      <c r="I2549" s="223"/>
      <c r="P2549" s="224"/>
      <c r="Q2549" s="224"/>
      <c r="R2549" s="224"/>
      <c r="T2549" s="223"/>
      <c r="U2549" s="225"/>
      <c r="V2549" s="223"/>
      <c r="W2549" s="225"/>
      <c r="AE2549" s="200"/>
      <c r="AM2549" s="203"/>
      <c r="AT2549" s="144"/>
    </row>
    <row r="2550" spans="9:46" s="142" customFormat="1" x14ac:dyDescent="0.15">
      <c r="I2550" s="223"/>
      <c r="P2550" s="224"/>
      <c r="Q2550" s="224"/>
      <c r="R2550" s="224"/>
      <c r="T2550" s="223"/>
      <c r="U2550" s="225"/>
      <c r="V2550" s="223"/>
      <c r="W2550" s="225"/>
      <c r="AE2550" s="200"/>
      <c r="AM2550" s="203"/>
      <c r="AT2550" s="144"/>
    </row>
    <row r="2551" spans="9:46" s="142" customFormat="1" x14ac:dyDescent="0.15">
      <c r="I2551" s="223"/>
      <c r="P2551" s="224"/>
      <c r="Q2551" s="224"/>
      <c r="R2551" s="224"/>
      <c r="T2551" s="223"/>
      <c r="U2551" s="225"/>
      <c r="V2551" s="223"/>
      <c r="W2551" s="225"/>
      <c r="AE2551" s="200"/>
      <c r="AM2551" s="203"/>
      <c r="AT2551" s="144"/>
    </row>
    <row r="2552" spans="9:46" s="142" customFormat="1" x14ac:dyDescent="0.15">
      <c r="I2552" s="223"/>
      <c r="P2552" s="224"/>
      <c r="Q2552" s="224"/>
      <c r="R2552" s="224"/>
      <c r="T2552" s="223"/>
      <c r="U2552" s="225"/>
      <c r="V2552" s="223"/>
      <c r="W2552" s="225"/>
      <c r="AE2552" s="200"/>
      <c r="AM2552" s="203"/>
      <c r="AT2552" s="144"/>
    </row>
    <row r="2553" spans="9:46" s="142" customFormat="1" x14ac:dyDescent="0.15">
      <c r="I2553" s="223"/>
      <c r="P2553" s="224"/>
      <c r="Q2553" s="224"/>
      <c r="R2553" s="224"/>
      <c r="T2553" s="223"/>
      <c r="U2553" s="225"/>
      <c r="V2553" s="223"/>
      <c r="W2553" s="225"/>
      <c r="AE2553" s="200"/>
      <c r="AM2553" s="203"/>
      <c r="AT2553" s="144"/>
    </row>
    <row r="2554" spans="9:46" s="142" customFormat="1" x14ac:dyDescent="0.15">
      <c r="I2554" s="223"/>
      <c r="P2554" s="224"/>
      <c r="Q2554" s="224"/>
      <c r="R2554" s="224"/>
      <c r="T2554" s="223"/>
      <c r="U2554" s="225"/>
      <c r="V2554" s="223"/>
      <c r="W2554" s="225"/>
      <c r="AE2554" s="200"/>
      <c r="AM2554" s="203"/>
      <c r="AT2554" s="144"/>
    </row>
    <row r="2555" spans="9:46" s="142" customFormat="1" x14ac:dyDescent="0.15">
      <c r="I2555" s="223"/>
      <c r="P2555" s="224"/>
      <c r="Q2555" s="224"/>
      <c r="R2555" s="224"/>
      <c r="T2555" s="223"/>
      <c r="U2555" s="225"/>
      <c r="V2555" s="223"/>
      <c r="W2555" s="225"/>
      <c r="AE2555" s="200"/>
      <c r="AM2555" s="203"/>
      <c r="AT2555" s="144"/>
    </row>
    <row r="2556" spans="9:46" s="142" customFormat="1" x14ac:dyDescent="0.15">
      <c r="I2556" s="223"/>
      <c r="P2556" s="224"/>
      <c r="Q2556" s="224"/>
      <c r="R2556" s="224"/>
      <c r="T2556" s="223"/>
      <c r="U2556" s="225"/>
      <c r="V2556" s="223"/>
      <c r="W2556" s="225"/>
      <c r="AE2556" s="200"/>
      <c r="AM2556" s="203"/>
      <c r="AT2556" s="144"/>
    </row>
    <row r="2557" spans="9:46" s="142" customFormat="1" x14ac:dyDescent="0.15">
      <c r="I2557" s="223"/>
      <c r="P2557" s="224"/>
      <c r="Q2557" s="224"/>
      <c r="R2557" s="224"/>
      <c r="T2557" s="223"/>
      <c r="U2557" s="225"/>
      <c r="V2557" s="223"/>
      <c r="W2557" s="225"/>
      <c r="AE2557" s="200"/>
      <c r="AM2557" s="203"/>
      <c r="AT2557" s="144"/>
    </row>
    <row r="2558" spans="9:46" s="142" customFormat="1" x14ac:dyDescent="0.15">
      <c r="I2558" s="223"/>
      <c r="P2558" s="224"/>
      <c r="Q2558" s="224"/>
      <c r="R2558" s="224"/>
      <c r="T2558" s="223"/>
      <c r="U2558" s="225"/>
      <c r="V2558" s="223"/>
      <c r="W2558" s="225"/>
      <c r="AE2558" s="200"/>
      <c r="AM2558" s="203"/>
      <c r="AT2558" s="144"/>
    </row>
    <row r="2559" spans="9:46" s="142" customFormat="1" x14ac:dyDescent="0.15">
      <c r="I2559" s="223"/>
      <c r="P2559" s="224"/>
      <c r="Q2559" s="224"/>
      <c r="R2559" s="224"/>
      <c r="T2559" s="223"/>
      <c r="U2559" s="225"/>
      <c r="V2559" s="223"/>
      <c r="W2559" s="225"/>
      <c r="AE2559" s="200"/>
      <c r="AM2559" s="203"/>
      <c r="AT2559" s="144"/>
    </row>
    <row r="2560" spans="9:46" s="142" customFormat="1" x14ac:dyDescent="0.15">
      <c r="I2560" s="223"/>
      <c r="P2560" s="224"/>
      <c r="Q2560" s="224"/>
      <c r="R2560" s="224"/>
      <c r="T2560" s="223"/>
      <c r="U2560" s="225"/>
      <c r="V2560" s="223"/>
      <c r="W2560" s="225"/>
      <c r="AE2560" s="200"/>
      <c r="AM2560" s="203"/>
      <c r="AT2560" s="144"/>
    </row>
    <row r="2561" spans="9:46" s="142" customFormat="1" x14ac:dyDescent="0.15">
      <c r="I2561" s="223"/>
      <c r="P2561" s="224"/>
      <c r="Q2561" s="224"/>
      <c r="R2561" s="224"/>
      <c r="T2561" s="223"/>
      <c r="U2561" s="225"/>
      <c r="V2561" s="223"/>
      <c r="W2561" s="225"/>
      <c r="AE2561" s="200"/>
      <c r="AM2561" s="203"/>
      <c r="AT2561" s="144"/>
    </row>
    <row r="2562" spans="9:46" s="142" customFormat="1" x14ac:dyDescent="0.15">
      <c r="I2562" s="223"/>
      <c r="P2562" s="224"/>
      <c r="Q2562" s="224"/>
      <c r="R2562" s="224"/>
      <c r="T2562" s="223"/>
      <c r="U2562" s="225"/>
      <c r="V2562" s="223"/>
      <c r="W2562" s="225"/>
      <c r="AE2562" s="200"/>
      <c r="AM2562" s="203"/>
      <c r="AT2562" s="144"/>
    </row>
    <row r="2563" spans="9:46" s="142" customFormat="1" x14ac:dyDescent="0.15">
      <c r="I2563" s="223"/>
      <c r="P2563" s="224"/>
      <c r="Q2563" s="224"/>
      <c r="R2563" s="224"/>
      <c r="T2563" s="223"/>
      <c r="U2563" s="225"/>
      <c r="V2563" s="223"/>
      <c r="W2563" s="225"/>
      <c r="AE2563" s="200"/>
      <c r="AM2563" s="203"/>
      <c r="AT2563" s="144"/>
    </row>
    <row r="2564" spans="9:46" s="142" customFormat="1" x14ac:dyDescent="0.15">
      <c r="I2564" s="223"/>
      <c r="P2564" s="224"/>
      <c r="Q2564" s="224"/>
      <c r="R2564" s="224"/>
      <c r="T2564" s="223"/>
      <c r="U2564" s="225"/>
      <c r="V2564" s="223"/>
      <c r="W2564" s="225"/>
      <c r="AE2564" s="200"/>
      <c r="AM2564" s="203"/>
      <c r="AT2564" s="144"/>
    </row>
    <row r="2565" spans="9:46" s="142" customFormat="1" x14ac:dyDescent="0.15">
      <c r="I2565" s="223"/>
      <c r="P2565" s="224"/>
      <c r="Q2565" s="224"/>
      <c r="R2565" s="224"/>
      <c r="T2565" s="223"/>
      <c r="U2565" s="225"/>
      <c r="V2565" s="223"/>
      <c r="W2565" s="225"/>
      <c r="AE2565" s="200"/>
      <c r="AM2565" s="203"/>
      <c r="AT2565" s="144"/>
    </row>
    <row r="2566" spans="9:46" s="142" customFormat="1" x14ac:dyDescent="0.15">
      <c r="I2566" s="223"/>
      <c r="P2566" s="224"/>
      <c r="Q2566" s="224"/>
      <c r="R2566" s="224"/>
      <c r="T2566" s="223"/>
      <c r="U2566" s="225"/>
      <c r="V2566" s="223"/>
      <c r="W2566" s="225"/>
      <c r="AE2566" s="200"/>
      <c r="AM2566" s="203"/>
      <c r="AT2566" s="144"/>
    </row>
    <row r="2567" spans="9:46" s="142" customFormat="1" x14ac:dyDescent="0.15">
      <c r="I2567" s="223"/>
      <c r="P2567" s="224"/>
      <c r="Q2567" s="224"/>
      <c r="R2567" s="224"/>
      <c r="T2567" s="223"/>
      <c r="U2567" s="225"/>
      <c r="V2567" s="223"/>
      <c r="W2567" s="225"/>
      <c r="AE2567" s="200"/>
      <c r="AM2567" s="203"/>
      <c r="AT2567" s="144"/>
    </row>
    <row r="2568" spans="9:46" s="142" customFormat="1" x14ac:dyDescent="0.15">
      <c r="I2568" s="223"/>
      <c r="P2568" s="224"/>
      <c r="Q2568" s="224"/>
      <c r="R2568" s="224"/>
      <c r="T2568" s="223"/>
      <c r="U2568" s="225"/>
      <c r="V2568" s="223"/>
      <c r="W2568" s="225"/>
      <c r="AE2568" s="200"/>
      <c r="AM2568" s="203"/>
      <c r="AT2568" s="144"/>
    </row>
    <row r="2569" spans="9:46" s="142" customFormat="1" x14ac:dyDescent="0.15">
      <c r="I2569" s="223"/>
      <c r="P2569" s="224"/>
      <c r="Q2569" s="224"/>
      <c r="R2569" s="224"/>
      <c r="T2569" s="223"/>
      <c r="U2569" s="225"/>
      <c r="V2569" s="223"/>
      <c r="W2569" s="225"/>
      <c r="AE2569" s="200"/>
      <c r="AM2569" s="203"/>
      <c r="AT2569" s="144"/>
    </row>
    <row r="2570" spans="9:46" s="142" customFormat="1" x14ac:dyDescent="0.15">
      <c r="I2570" s="223"/>
      <c r="P2570" s="224"/>
      <c r="Q2570" s="224"/>
      <c r="R2570" s="224"/>
      <c r="T2570" s="223"/>
      <c r="U2570" s="225"/>
      <c r="V2570" s="223"/>
      <c r="W2570" s="225"/>
      <c r="AE2570" s="200"/>
      <c r="AM2570" s="203"/>
      <c r="AT2570" s="144"/>
    </row>
    <row r="2571" spans="9:46" s="142" customFormat="1" x14ac:dyDescent="0.15">
      <c r="I2571" s="223"/>
      <c r="P2571" s="224"/>
      <c r="Q2571" s="224"/>
      <c r="R2571" s="224"/>
      <c r="T2571" s="223"/>
      <c r="U2571" s="225"/>
      <c r="V2571" s="223"/>
      <c r="W2571" s="225"/>
      <c r="AE2571" s="200"/>
      <c r="AM2571" s="203"/>
      <c r="AT2571" s="144"/>
    </row>
    <row r="2572" spans="9:46" s="142" customFormat="1" x14ac:dyDescent="0.15">
      <c r="I2572" s="223"/>
      <c r="P2572" s="224"/>
      <c r="Q2572" s="224"/>
      <c r="R2572" s="224"/>
      <c r="T2572" s="223"/>
      <c r="U2572" s="225"/>
      <c r="V2572" s="223"/>
      <c r="W2572" s="225"/>
      <c r="AE2572" s="200"/>
      <c r="AM2572" s="203"/>
      <c r="AT2572" s="144"/>
    </row>
    <row r="2573" spans="9:46" s="142" customFormat="1" x14ac:dyDescent="0.15">
      <c r="I2573" s="223"/>
      <c r="P2573" s="224"/>
      <c r="Q2573" s="224"/>
      <c r="R2573" s="224"/>
      <c r="T2573" s="223"/>
      <c r="U2573" s="225"/>
      <c r="V2573" s="223"/>
      <c r="W2573" s="225"/>
      <c r="AE2573" s="200"/>
      <c r="AM2573" s="203"/>
      <c r="AT2573" s="144"/>
    </row>
    <row r="2574" spans="9:46" s="142" customFormat="1" x14ac:dyDescent="0.15">
      <c r="I2574" s="223"/>
      <c r="P2574" s="224"/>
      <c r="Q2574" s="224"/>
      <c r="R2574" s="224"/>
      <c r="T2574" s="223"/>
      <c r="U2574" s="225"/>
      <c r="V2574" s="223"/>
      <c r="W2574" s="225"/>
      <c r="AE2574" s="200"/>
      <c r="AM2574" s="203"/>
      <c r="AT2574" s="144"/>
    </row>
    <row r="2575" spans="9:46" s="142" customFormat="1" x14ac:dyDescent="0.15">
      <c r="I2575" s="223"/>
      <c r="P2575" s="224"/>
      <c r="Q2575" s="224"/>
      <c r="R2575" s="224"/>
      <c r="T2575" s="223"/>
      <c r="U2575" s="225"/>
      <c r="V2575" s="223"/>
      <c r="W2575" s="225"/>
      <c r="AE2575" s="200"/>
      <c r="AM2575" s="203"/>
      <c r="AT2575" s="144"/>
    </row>
    <row r="2576" spans="9:46" s="142" customFormat="1" x14ac:dyDescent="0.15">
      <c r="I2576" s="223"/>
      <c r="P2576" s="224"/>
      <c r="Q2576" s="224"/>
      <c r="R2576" s="224"/>
      <c r="T2576" s="223"/>
      <c r="U2576" s="225"/>
      <c r="V2576" s="223"/>
      <c r="W2576" s="225"/>
      <c r="AE2576" s="200"/>
      <c r="AM2576" s="203"/>
      <c r="AT2576" s="144"/>
    </row>
    <row r="2577" spans="9:46" s="142" customFormat="1" x14ac:dyDescent="0.15">
      <c r="I2577" s="223"/>
      <c r="P2577" s="224"/>
      <c r="Q2577" s="224"/>
      <c r="R2577" s="224"/>
      <c r="T2577" s="223"/>
      <c r="U2577" s="225"/>
      <c r="V2577" s="223"/>
      <c r="W2577" s="225"/>
      <c r="AE2577" s="200"/>
      <c r="AM2577" s="203"/>
      <c r="AT2577" s="144"/>
    </row>
    <row r="2578" spans="9:46" s="142" customFormat="1" x14ac:dyDescent="0.15">
      <c r="I2578" s="223"/>
      <c r="P2578" s="224"/>
      <c r="Q2578" s="224"/>
      <c r="R2578" s="224"/>
      <c r="T2578" s="223"/>
      <c r="U2578" s="225"/>
      <c r="V2578" s="223"/>
      <c r="W2578" s="225"/>
      <c r="AE2578" s="200"/>
      <c r="AM2578" s="203"/>
      <c r="AT2578" s="144"/>
    </row>
    <row r="2579" spans="9:46" s="142" customFormat="1" x14ac:dyDescent="0.15">
      <c r="I2579" s="223"/>
      <c r="P2579" s="224"/>
      <c r="Q2579" s="224"/>
      <c r="R2579" s="224"/>
      <c r="T2579" s="223"/>
      <c r="U2579" s="225"/>
      <c r="V2579" s="223"/>
      <c r="W2579" s="225"/>
      <c r="AE2579" s="200"/>
      <c r="AM2579" s="203"/>
      <c r="AT2579" s="144"/>
    </row>
    <row r="2580" spans="9:46" s="142" customFormat="1" x14ac:dyDescent="0.15">
      <c r="I2580" s="223"/>
      <c r="P2580" s="224"/>
      <c r="Q2580" s="224"/>
      <c r="R2580" s="224"/>
      <c r="T2580" s="223"/>
      <c r="U2580" s="225"/>
      <c r="V2580" s="223"/>
      <c r="W2580" s="225"/>
      <c r="AE2580" s="200"/>
      <c r="AM2580" s="203"/>
      <c r="AT2580" s="144"/>
    </row>
    <row r="2581" spans="9:46" s="142" customFormat="1" x14ac:dyDescent="0.15">
      <c r="I2581" s="223"/>
      <c r="P2581" s="224"/>
      <c r="Q2581" s="224"/>
      <c r="R2581" s="224"/>
      <c r="T2581" s="223"/>
      <c r="U2581" s="225"/>
      <c r="V2581" s="223"/>
      <c r="W2581" s="225"/>
      <c r="AE2581" s="200"/>
      <c r="AM2581" s="203"/>
      <c r="AT2581" s="144"/>
    </row>
    <row r="2582" spans="9:46" s="142" customFormat="1" x14ac:dyDescent="0.15">
      <c r="I2582" s="223"/>
      <c r="P2582" s="224"/>
      <c r="Q2582" s="224"/>
      <c r="R2582" s="224"/>
      <c r="T2582" s="223"/>
      <c r="U2582" s="225"/>
      <c r="V2582" s="223"/>
      <c r="W2582" s="225"/>
      <c r="AE2582" s="200"/>
      <c r="AM2582" s="203"/>
      <c r="AT2582" s="144"/>
    </row>
    <row r="2583" spans="9:46" s="142" customFormat="1" x14ac:dyDescent="0.15">
      <c r="I2583" s="223"/>
      <c r="P2583" s="224"/>
      <c r="Q2583" s="224"/>
      <c r="R2583" s="224"/>
      <c r="T2583" s="223"/>
      <c r="U2583" s="225"/>
      <c r="V2583" s="223"/>
      <c r="W2583" s="225"/>
      <c r="AE2583" s="200"/>
      <c r="AM2583" s="203"/>
      <c r="AT2583" s="144"/>
    </row>
    <row r="2584" spans="9:46" s="142" customFormat="1" x14ac:dyDescent="0.15">
      <c r="I2584" s="223"/>
      <c r="P2584" s="224"/>
      <c r="Q2584" s="224"/>
      <c r="R2584" s="224"/>
      <c r="T2584" s="223"/>
      <c r="U2584" s="225"/>
      <c r="V2584" s="223"/>
      <c r="W2584" s="225"/>
      <c r="AE2584" s="200"/>
      <c r="AM2584" s="203"/>
      <c r="AT2584" s="144"/>
    </row>
    <row r="2585" spans="9:46" s="142" customFormat="1" x14ac:dyDescent="0.15">
      <c r="I2585" s="223"/>
      <c r="P2585" s="224"/>
      <c r="Q2585" s="224"/>
      <c r="R2585" s="224"/>
      <c r="T2585" s="223"/>
      <c r="U2585" s="225"/>
      <c r="V2585" s="223"/>
      <c r="W2585" s="225"/>
      <c r="AE2585" s="200"/>
      <c r="AM2585" s="203"/>
      <c r="AT2585" s="144"/>
    </row>
    <row r="2586" spans="9:46" s="142" customFormat="1" x14ac:dyDescent="0.15">
      <c r="I2586" s="223"/>
      <c r="P2586" s="224"/>
      <c r="Q2586" s="224"/>
      <c r="R2586" s="224"/>
      <c r="T2586" s="223"/>
      <c r="U2586" s="225"/>
      <c r="V2586" s="223"/>
      <c r="W2586" s="225"/>
      <c r="AE2586" s="200"/>
      <c r="AM2586" s="203"/>
      <c r="AT2586" s="144"/>
    </row>
    <row r="2587" spans="9:46" s="142" customFormat="1" x14ac:dyDescent="0.15">
      <c r="I2587" s="223"/>
      <c r="P2587" s="224"/>
      <c r="Q2587" s="224"/>
      <c r="R2587" s="224"/>
      <c r="T2587" s="223"/>
      <c r="U2587" s="225"/>
      <c r="V2587" s="223"/>
      <c r="W2587" s="225"/>
      <c r="AE2587" s="200"/>
      <c r="AM2587" s="203"/>
      <c r="AT2587" s="144"/>
    </row>
    <row r="2588" spans="9:46" s="142" customFormat="1" x14ac:dyDescent="0.15">
      <c r="I2588" s="223"/>
      <c r="P2588" s="224"/>
      <c r="Q2588" s="224"/>
      <c r="R2588" s="224"/>
      <c r="T2588" s="223"/>
      <c r="U2588" s="225"/>
      <c r="V2588" s="223"/>
      <c r="W2588" s="225"/>
      <c r="AE2588" s="200"/>
      <c r="AM2588" s="203"/>
      <c r="AT2588" s="144"/>
    </row>
    <row r="2589" spans="9:46" s="142" customFormat="1" x14ac:dyDescent="0.15">
      <c r="I2589" s="223"/>
      <c r="P2589" s="224"/>
      <c r="Q2589" s="224"/>
      <c r="R2589" s="224"/>
      <c r="T2589" s="223"/>
      <c r="U2589" s="225"/>
      <c r="V2589" s="223"/>
      <c r="W2589" s="225"/>
      <c r="AE2589" s="200"/>
      <c r="AM2589" s="203"/>
      <c r="AT2589" s="144"/>
    </row>
    <row r="2590" spans="9:46" s="142" customFormat="1" x14ac:dyDescent="0.15">
      <c r="I2590" s="223"/>
      <c r="P2590" s="224"/>
      <c r="Q2590" s="224"/>
      <c r="R2590" s="224"/>
      <c r="T2590" s="223"/>
      <c r="U2590" s="225"/>
      <c r="V2590" s="223"/>
      <c r="W2590" s="225"/>
      <c r="AE2590" s="200"/>
      <c r="AM2590" s="203"/>
      <c r="AT2590" s="144"/>
    </row>
    <row r="2591" spans="9:46" s="142" customFormat="1" x14ac:dyDescent="0.15">
      <c r="I2591" s="223"/>
      <c r="P2591" s="224"/>
      <c r="Q2591" s="224"/>
      <c r="R2591" s="224"/>
      <c r="T2591" s="223"/>
      <c r="U2591" s="225"/>
      <c r="V2591" s="223"/>
      <c r="W2591" s="225"/>
      <c r="AE2591" s="200"/>
      <c r="AM2591" s="203"/>
      <c r="AT2591" s="144"/>
    </row>
    <row r="2592" spans="9:46" s="142" customFormat="1" x14ac:dyDescent="0.15">
      <c r="I2592" s="223"/>
      <c r="P2592" s="224"/>
      <c r="Q2592" s="224"/>
      <c r="R2592" s="224"/>
      <c r="T2592" s="223"/>
      <c r="U2592" s="225"/>
      <c r="V2592" s="223"/>
      <c r="W2592" s="225"/>
      <c r="AE2592" s="200"/>
      <c r="AM2592" s="203"/>
      <c r="AT2592" s="144"/>
    </row>
    <row r="2593" spans="9:46" s="142" customFormat="1" x14ac:dyDescent="0.15">
      <c r="I2593" s="223"/>
      <c r="P2593" s="224"/>
      <c r="Q2593" s="224"/>
      <c r="R2593" s="224"/>
      <c r="T2593" s="223"/>
      <c r="U2593" s="225"/>
      <c r="V2593" s="223"/>
      <c r="W2593" s="225"/>
      <c r="AE2593" s="200"/>
      <c r="AM2593" s="203"/>
      <c r="AT2593" s="144"/>
    </row>
    <row r="2594" spans="9:46" s="142" customFormat="1" x14ac:dyDescent="0.15">
      <c r="I2594" s="223"/>
      <c r="P2594" s="224"/>
      <c r="Q2594" s="224"/>
      <c r="R2594" s="224"/>
      <c r="T2594" s="223"/>
      <c r="U2594" s="225"/>
      <c r="V2594" s="223"/>
      <c r="W2594" s="225"/>
      <c r="AE2594" s="200"/>
      <c r="AM2594" s="203"/>
      <c r="AT2594" s="144"/>
    </row>
    <row r="2595" spans="9:46" s="142" customFormat="1" x14ac:dyDescent="0.15">
      <c r="I2595" s="223"/>
      <c r="P2595" s="224"/>
      <c r="Q2595" s="224"/>
      <c r="R2595" s="224"/>
      <c r="T2595" s="223"/>
      <c r="U2595" s="225"/>
      <c r="V2595" s="223"/>
      <c r="W2595" s="225"/>
      <c r="AE2595" s="200"/>
      <c r="AM2595" s="203"/>
      <c r="AT2595" s="144"/>
    </row>
    <row r="2596" spans="9:46" s="142" customFormat="1" x14ac:dyDescent="0.15">
      <c r="I2596" s="223"/>
      <c r="P2596" s="224"/>
      <c r="Q2596" s="224"/>
      <c r="R2596" s="224"/>
      <c r="T2596" s="223"/>
      <c r="U2596" s="225"/>
      <c r="V2596" s="223"/>
      <c r="W2596" s="225"/>
      <c r="AE2596" s="200"/>
      <c r="AM2596" s="203"/>
      <c r="AT2596" s="144"/>
    </row>
    <row r="2597" spans="9:46" s="142" customFormat="1" x14ac:dyDescent="0.15">
      <c r="I2597" s="223"/>
      <c r="P2597" s="224"/>
      <c r="Q2597" s="224"/>
      <c r="R2597" s="224"/>
      <c r="T2597" s="223"/>
      <c r="U2597" s="225"/>
      <c r="V2597" s="223"/>
      <c r="W2597" s="225"/>
      <c r="AE2597" s="200"/>
      <c r="AM2597" s="203"/>
      <c r="AT2597" s="144"/>
    </row>
    <row r="2598" spans="9:46" s="142" customFormat="1" x14ac:dyDescent="0.15">
      <c r="I2598" s="223"/>
      <c r="P2598" s="224"/>
      <c r="Q2598" s="224"/>
      <c r="R2598" s="224"/>
      <c r="T2598" s="223"/>
      <c r="U2598" s="225"/>
      <c r="V2598" s="223"/>
      <c r="W2598" s="225"/>
      <c r="AE2598" s="200"/>
      <c r="AM2598" s="203"/>
      <c r="AT2598" s="144"/>
    </row>
    <row r="2599" spans="9:46" s="142" customFormat="1" x14ac:dyDescent="0.15">
      <c r="I2599" s="223"/>
      <c r="P2599" s="224"/>
      <c r="Q2599" s="224"/>
      <c r="R2599" s="224"/>
      <c r="T2599" s="223"/>
      <c r="U2599" s="225"/>
      <c r="V2599" s="223"/>
      <c r="W2599" s="225"/>
      <c r="AE2599" s="200"/>
      <c r="AM2599" s="203"/>
      <c r="AT2599" s="144"/>
    </row>
    <row r="2600" spans="9:46" s="142" customFormat="1" x14ac:dyDescent="0.15">
      <c r="I2600" s="223"/>
      <c r="P2600" s="224"/>
      <c r="Q2600" s="224"/>
      <c r="R2600" s="224"/>
      <c r="T2600" s="223"/>
      <c r="U2600" s="225"/>
      <c r="V2600" s="223"/>
      <c r="W2600" s="225"/>
      <c r="AE2600" s="200"/>
      <c r="AM2600" s="203"/>
      <c r="AT2600" s="144"/>
    </row>
    <row r="2601" spans="9:46" s="142" customFormat="1" x14ac:dyDescent="0.15">
      <c r="I2601" s="223"/>
      <c r="P2601" s="224"/>
      <c r="Q2601" s="224"/>
      <c r="R2601" s="224"/>
      <c r="T2601" s="223"/>
      <c r="U2601" s="225"/>
      <c r="V2601" s="223"/>
      <c r="W2601" s="225"/>
      <c r="AE2601" s="200"/>
      <c r="AM2601" s="203"/>
      <c r="AT2601" s="144"/>
    </row>
    <row r="2602" spans="9:46" s="142" customFormat="1" x14ac:dyDescent="0.15">
      <c r="I2602" s="223"/>
      <c r="P2602" s="224"/>
      <c r="Q2602" s="224"/>
      <c r="R2602" s="224"/>
      <c r="T2602" s="223"/>
      <c r="U2602" s="225"/>
      <c r="V2602" s="223"/>
      <c r="W2602" s="225"/>
      <c r="AE2602" s="200"/>
      <c r="AM2602" s="203"/>
      <c r="AT2602" s="144"/>
    </row>
    <row r="2603" spans="9:46" s="142" customFormat="1" x14ac:dyDescent="0.15">
      <c r="I2603" s="223"/>
      <c r="P2603" s="224"/>
      <c r="Q2603" s="224"/>
      <c r="R2603" s="224"/>
      <c r="T2603" s="223"/>
      <c r="U2603" s="225"/>
      <c r="V2603" s="223"/>
      <c r="W2603" s="225"/>
      <c r="AE2603" s="200"/>
      <c r="AM2603" s="203"/>
      <c r="AT2603" s="144"/>
    </row>
    <row r="2604" spans="9:46" s="142" customFormat="1" x14ac:dyDescent="0.15">
      <c r="I2604" s="223"/>
      <c r="P2604" s="224"/>
      <c r="Q2604" s="224"/>
      <c r="R2604" s="224"/>
      <c r="T2604" s="223"/>
      <c r="U2604" s="225"/>
      <c r="V2604" s="223"/>
      <c r="W2604" s="225"/>
      <c r="AE2604" s="200"/>
      <c r="AM2604" s="203"/>
      <c r="AT2604" s="144"/>
    </row>
    <row r="2605" spans="9:46" s="142" customFormat="1" x14ac:dyDescent="0.15">
      <c r="I2605" s="223"/>
      <c r="P2605" s="224"/>
      <c r="Q2605" s="224"/>
      <c r="R2605" s="224"/>
      <c r="T2605" s="223"/>
      <c r="U2605" s="225"/>
      <c r="V2605" s="223"/>
      <c r="W2605" s="225"/>
      <c r="AE2605" s="200"/>
      <c r="AM2605" s="203"/>
      <c r="AT2605" s="144"/>
    </row>
    <row r="2606" spans="9:46" s="142" customFormat="1" x14ac:dyDescent="0.15">
      <c r="I2606" s="223"/>
      <c r="P2606" s="224"/>
      <c r="Q2606" s="224"/>
      <c r="R2606" s="224"/>
      <c r="T2606" s="223"/>
      <c r="U2606" s="225"/>
      <c r="V2606" s="223"/>
      <c r="W2606" s="225"/>
      <c r="AE2606" s="200"/>
      <c r="AM2606" s="203"/>
      <c r="AT2606" s="144"/>
    </row>
    <row r="2607" spans="9:46" s="142" customFormat="1" x14ac:dyDescent="0.15">
      <c r="I2607" s="223"/>
      <c r="P2607" s="224"/>
      <c r="Q2607" s="224"/>
      <c r="R2607" s="224"/>
      <c r="T2607" s="223"/>
      <c r="U2607" s="225"/>
      <c r="V2607" s="223"/>
      <c r="W2607" s="225"/>
      <c r="AE2607" s="200"/>
      <c r="AM2607" s="203"/>
      <c r="AT2607" s="144"/>
    </row>
    <row r="2608" spans="9:46" s="142" customFormat="1" x14ac:dyDescent="0.15">
      <c r="I2608" s="223"/>
      <c r="P2608" s="224"/>
      <c r="Q2608" s="224"/>
      <c r="R2608" s="224"/>
      <c r="T2608" s="223"/>
      <c r="U2608" s="225"/>
      <c r="V2608" s="223"/>
      <c r="W2608" s="225"/>
      <c r="AE2608" s="200"/>
      <c r="AM2608" s="203"/>
      <c r="AT2608" s="144"/>
    </row>
    <row r="2609" spans="9:46" s="142" customFormat="1" x14ac:dyDescent="0.15">
      <c r="I2609" s="223"/>
      <c r="P2609" s="224"/>
      <c r="Q2609" s="224"/>
      <c r="R2609" s="224"/>
      <c r="T2609" s="223"/>
      <c r="U2609" s="225"/>
      <c r="V2609" s="223"/>
      <c r="W2609" s="225"/>
      <c r="AE2609" s="200"/>
      <c r="AM2609" s="203"/>
      <c r="AT2609" s="144"/>
    </row>
    <row r="2610" spans="9:46" s="142" customFormat="1" x14ac:dyDescent="0.15">
      <c r="I2610" s="223"/>
      <c r="P2610" s="224"/>
      <c r="Q2610" s="224"/>
      <c r="R2610" s="224"/>
      <c r="T2610" s="223"/>
      <c r="U2610" s="225"/>
      <c r="V2610" s="223"/>
      <c r="W2610" s="225"/>
      <c r="AE2610" s="200"/>
      <c r="AM2610" s="203"/>
      <c r="AT2610" s="144"/>
    </row>
    <row r="2611" spans="9:46" s="142" customFormat="1" x14ac:dyDescent="0.15">
      <c r="I2611" s="223"/>
      <c r="P2611" s="224"/>
      <c r="Q2611" s="224"/>
      <c r="R2611" s="224"/>
      <c r="T2611" s="223"/>
      <c r="U2611" s="225"/>
      <c r="V2611" s="223"/>
      <c r="W2611" s="225"/>
      <c r="AE2611" s="200"/>
      <c r="AM2611" s="203"/>
      <c r="AT2611" s="144"/>
    </row>
    <row r="2612" spans="9:46" s="142" customFormat="1" x14ac:dyDescent="0.15">
      <c r="I2612" s="223"/>
      <c r="P2612" s="224"/>
      <c r="Q2612" s="224"/>
      <c r="R2612" s="224"/>
      <c r="T2612" s="223"/>
      <c r="U2612" s="225"/>
      <c r="V2612" s="223"/>
      <c r="W2612" s="225"/>
      <c r="AE2612" s="200"/>
      <c r="AM2612" s="203"/>
      <c r="AT2612" s="144"/>
    </row>
    <row r="2613" spans="9:46" s="142" customFormat="1" x14ac:dyDescent="0.15">
      <c r="I2613" s="223"/>
      <c r="P2613" s="224"/>
      <c r="Q2613" s="224"/>
      <c r="R2613" s="224"/>
      <c r="T2613" s="223"/>
      <c r="U2613" s="225"/>
      <c r="V2613" s="223"/>
      <c r="W2613" s="225"/>
      <c r="AE2613" s="200"/>
      <c r="AM2613" s="203"/>
      <c r="AT2613" s="144"/>
    </row>
    <row r="2614" spans="9:46" s="142" customFormat="1" x14ac:dyDescent="0.15">
      <c r="I2614" s="223"/>
      <c r="P2614" s="224"/>
      <c r="Q2614" s="224"/>
      <c r="R2614" s="224"/>
      <c r="T2614" s="223"/>
      <c r="U2614" s="225"/>
      <c r="V2614" s="223"/>
      <c r="W2614" s="225"/>
      <c r="AE2614" s="200"/>
      <c r="AM2614" s="203"/>
      <c r="AT2614" s="144"/>
    </row>
    <row r="2615" spans="9:46" s="142" customFormat="1" x14ac:dyDescent="0.15">
      <c r="I2615" s="223"/>
      <c r="P2615" s="224"/>
      <c r="Q2615" s="224"/>
      <c r="R2615" s="224"/>
      <c r="T2615" s="223"/>
      <c r="U2615" s="225"/>
      <c r="V2615" s="223"/>
      <c r="W2615" s="225"/>
      <c r="AE2615" s="200"/>
      <c r="AM2615" s="203"/>
      <c r="AT2615" s="144"/>
    </row>
    <row r="2616" spans="9:46" s="142" customFormat="1" x14ac:dyDescent="0.15">
      <c r="I2616" s="223"/>
      <c r="P2616" s="224"/>
      <c r="Q2616" s="224"/>
      <c r="R2616" s="224"/>
      <c r="T2616" s="223"/>
      <c r="U2616" s="225"/>
      <c r="V2616" s="223"/>
      <c r="W2616" s="225"/>
      <c r="AE2616" s="200"/>
      <c r="AM2616" s="203"/>
      <c r="AT2616" s="144"/>
    </row>
    <row r="2617" spans="9:46" s="142" customFormat="1" x14ac:dyDescent="0.15">
      <c r="I2617" s="223"/>
      <c r="P2617" s="224"/>
      <c r="Q2617" s="224"/>
      <c r="R2617" s="224"/>
      <c r="T2617" s="223"/>
      <c r="U2617" s="225"/>
      <c r="V2617" s="223"/>
      <c r="W2617" s="225"/>
      <c r="AE2617" s="200"/>
      <c r="AM2617" s="203"/>
      <c r="AT2617" s="144"/>
    </row>
    <row r="2618" spans="9:46" s="142" customFormat="1" x14ac:dyDescent="0.15">
      <c r="I2618" s="223"/>
      <c r="P2618" s="224"/>
      <c r="Q2618" s="224"/>
      <c r="R2618" s="224"/>
      <c r="T2618" s="223"/>
      <c r="U2618" s="225"/>
      <c r="V2618" s="223"/>
      <c r="W2618" s="225"/>
      <c r="AE2618" s="200"/>
      <c r="AM2618" s="203"/>
      <c r="AT2618" s="144"/>
    </row>
    <row r="2619" spans="9:46" s="142" customFormat="1" x14ac:dyDescent="0.15">
      <c r="I2619" s="223"/>
      <c r="P2619" s="224"/>
      <c r="Q2619" s="224"/>
      <c r="R2619" s="224"/>
      <c r="T2619" s="223"/>
      <c r="U2619" s="225"/>
      <c r="V2619" s="223"/>
      <c r="W2619" s="225"/>
      <c r="AE2619" s="200"/>
      <c r="AM2619" s="203"/>
      <c r="AT2619" s="144"/>
    </row>
    <row r="2620" spans="9:46" s="142" customFormat="1" x14ac:dyDescent="0.15">
      <c r="I2620" s="223"/>
      <c r="P2620" s="224"/>
      <c r="Q2620" s="224"/>
      <c r="R2620" s="224"/>
      <c r="T2620" s="223"/>
      <c r="U2620" s="225"/>
      <c r="V2620" s="223"/>
      <c r="W2620" s="225"/>
      <c r="AE2620" s="200"/>
      <c r="AM2620" s="203"/>
      <c r="AT2620" s="144"/>
    </row>
    <row r="2621" spans="9:46" s="142" customFormat="1" x14ac:dyDescent="0.15">
      <c r="I2621" s="223"/>
      <c r="P2621" s="224"/>
      <c r="Q2621" s="224"/>
      <c r="R2621" s="224"/>
      <c r="T2621" s="223"/>
      <c r="U2621" s="225"/>
      <c r="V2621" s="223"/>
      <c r="W2621" s="225"/>
      <c r="AE2621" s="200"/>
      <c r="AM2621" s="203"/>
      <c r="AT2621" s="144"/>
    </row>
    <row r="2622" spans="9:46" s="142" customFormat="1" x14ac:dyDescent="0.15">
      <c r="I2622" s="223"/>
      <c r="P2622" s="224"/>
      <c r="Q2622" s="224"/>
      <c r="R2622" s="224"/>
      <c r="T2622" s="223"/>
      <c r="U2622" s="225"/>
      <c r="V2622" s="223"/>
      <c r="W2622" s="225"/>
      <c r="AE2622" s="200"/>
      <c r="AM2622" s="203"/>
      <c r="AT2622" s="144"/>
    </row>
    <row r="2623" spans="9:46" s="142" customFormat="1" x14ac:dyDescent="0.15">
      <c r="I2623" s="223"/>
      <c r="P2623" s="224"/>
      <c r="Q2623" s="224"/>
      <c r="R2623" s="224"/>
      <c r="T2623" s="223"/>
      <c r="U2623" s="225"/>
      <c r="V2623" s="223"/>
      <c r="W2623" s="225"/>
      <c r="AE2623" s="200"/>
      <c r="AM2623" s="203"/>
      <c r="AT2623" s="144"/>
    </row>
    <row r="2624" spans="9:46" s="142" customFormat="1" x14ac:dyDescent="0.15">
      <c r="I2624" s="223"/>
      <c r="P2624" s="224"/>
      <c r="Q2624" s="224"/>
      <c r="R2624" s="224"/>
      <c r="T2624" s="223"/>
      <c r="U2624" s="225"/>
      <c r="V2624" s="223"/>
      <c r="W2624" s="225"/>
      <c r="AE2624" s="200"/>
      <c r="AM2624" s="203"/>
      <c r="AT2624" s="144"/>
    </row>
    <row r="2625" spans="9:46" s="142" customFormat="1" x14ac:dyDescent="0.15">
      <c r="I2625" s="223"/>
      <c r="P2625" s="224"/>
      <c r="Q2625" s="224"/>
      <c r="R2625" s="224"/>
      <c r="T2625" s="223"/>
      <c r="U2625" s="225"/>
      <c r="V2625" s="223"/>
      <c r="W2625" s="225"/>
      <c r="AE2625" s="200"/>
      <c r="AM2625" s="203"/>
      <c r="AT2625" s="144"/>
    </row>
    <row r="2626" spans="9:46" s="142" customFormat="1" x14ac:dyDescent="0.15">
      <c r="I2626" s="223"/>
      <c r="P2626" s="224"/>
      <c r="Q2626" s="224"/>
      <c r="R2626" s="224"/>
      <c r="T2626" s="223"/>
      <c r="U2626" s="225"/>
      <c r="V2626" s="223"/>
      <c r="W2626" s="225"/>
      <c r="AE2626" s="200"/>
      <c r="AM2626" s="203"/>
      <c r="AT2626" s="144"/>
    </row>
    <row r="2627" spans="9:46" s="142" customFormat="1" x14ac:dyDescent="0.15">
      <c r="I2627" s="223"/>
      <c r="P2627" s="224"/>
      <c r="Q2627" s="224"/>
      <c r="R2627" s="224"/>
      <c r="T2627" s="223"/>
      <c r="U2627" s="225"/>
      <c r="V2627" s="223"/>
      <c r="W2627" s="225"/>
      <c r="AE2627" s="200"/>
      <c r="AM2627" s="203"/>
      <c r="AT2627" s="144"/>
    </row>
    <row r="2628" spans="9:46" s="142" customFormat="1" x14ac:dyDescent="0.15">
      <c r="I2628" s="223"/>
      <c r="P2628" s="224"/>
      <c r="Q2628" s="224"/>
      <c r="R2628" s="224"/>
      <c r="T2628" s="223"/>
      <c r="U2628" s="225"/>
      <c r="V2628" s="223"/>
      <c r="W2628" s="225"/>
      <c r="AE2628" s="200"/>
      <c r="AM2628" s="203"/>
      <c r="AT2628" s="144"/>
    </row>
    <row r="2629" spans="9:46" s="142" customFormat="1" x14ac:dyDescent="0.15">
      <c r="I2629" s="223"/>
      <c r="P2629" s="224"/>
      <c r="Q2629" s="224"/>
      <c r="R2629" s="224"/>
      <c r="T2629" s="223"/>
      <c r="U2629" s="225"/>
      <c r="V2629" s="223"/>
      <c r="W2629" s="225"/>
      <c r="AE2629" s="200"/>
      <c r="AM2629" s="203"/>
      <c r="AT2629" s="144"/>
    </row>
    <row r="2630" spans="9:46" s="142" customFormat="1" x14ac:dyDescent="0.15">
      <c r="I2630" s="223"/>
      <c r="P2630" s="224"/>
      <c r="Q2630" s="224"/>
      <c r="R2630" s="224"/>
      <c r="T2630" s="223"/>
      <c r="U2630" s="225"/>
      <c r="V2630" s="223"/>
      <c r="W2630" s="225"/>
      <c r="AE2630" s="200"/>
      <c r="AM2630" s="203"/>
      <c r="AT2630" s="144"/>
    </row>
    <row r="2631" spans="9:46" s="142" customFormat="1" x14ac:dyDescent="0.15">
      <c r="I2631" s="223"/>
      <c r="P2631" s="224"/>
      <c r="Q2631" s="224"/>
      <c r="R2631" s="224"/>
      <c r="T2631" s="223"/>
      <c r="U2631" s="225"/>
      <c r="V2631" s="223"/>
      <c r="W2631" s="225"/>
      <c r="AE2631" s="200"/>
      <c r="AM2631" s="203"/>
      <c r="AT2631" s="144"/>
    </row>
    <row r="2632" spans="9:46" s="142" customFormat="1" x14ac:dyDescent="0.15">
      <c r="I2632" s="223"/>
      <c r="P2632" s="224"/>
      <c r="Q2632" s="224"/>
      <c r="R2632" s="224"/>
      <c r="T2632" s="223"/>
      <c r="U2632" s="225"/>
      <c r="V2632" s="223"/>
      <c r="W2632" s="225"/>
      <c r="AE2632" s="200"/>
      <c r="AM2632" s="203"/>
      <c r="AT2632" s="144"/>
    </row>
    <row r="2633" spans="9:46" s="142" customFormat="1" x14ac:dyDescent="0.15">
      <c r="I2633" s="223"/>
      <c r="P2633" s="224"/>
      <c r="Q2633" s="224"/>
      <c r="R2633" s="224"/>
      <c r="T2633" s="223"/>
      <c r="U2633" s="225"/>
      <c r="V2633" s="223"/>
      <c r="W2633" s="225"/>
      <c r="AE2633" s="200"/>
      <c r="AM2633" s="203"/>
      <c r="AT2633" s="144"/>
    </row>
    <row r="2634" spans="9:46" s="142" customFormat="1" x14ac:dyDescent="0.15">
      <c r="I2634" s="223"/>
      <c r="P2634" s="224"/>
      <c r="Q2634" s="224"/>
      <c r="R2634" s="224"/>
      <c r="T2634" s="223"/>
      <c r="U2634" s="225"/>
      <c r="V2634" s="223"/>
      <c r="W2634" s="225"/>
      <c r="AE2634" s="200"/>
      <c r="AM2634" s="203"/>
      <c r="AT2634" s="144"/>
    </row>
    <row r="2635" spans="9:46" s="142" customFormat="1" x14ac:dyDescent="0.15">
      <c r="I2635" s="223"/>
      <c r="P2635" s="224"/>
      <c r="Q2635" s="224"/>
      <c r="R2635" s="224"/>
      <c r="T2635" s="223"/>
      <c r="U2635" s="225"/>
      <c r="V2635" s="223"/>
      <c r="W2635" s="225"/>
      <c r="AE2635" s="200"/>
      <c r="AM2635" s="203"/>
      <c r="AT2635" s="144"/>
    </row>
    <row r="2636" spans="9:46" s="142" customFormat="1" x14ac:dyDescent="0.15">
      <c r="I2636" s="223"/>
      <c r="P2636" s="224"/>
      <c r="Q2636" s="224"/>
      <c r="R2636" s="224"/>
      <c r="T2636" s="223"/>
      <c r="U2636" s="225"/>
      <c r="V2636" s="223"/>
      <c r="W2636" s="225"/>
      <c r="AE2636" s="200"/>
      <c r="AM2636" s="203"/>
      <c r="AT2636" s="144"/>
    </row>
    <row r="2637" spans="9:46" s="142" customFormat="1" x14ac:dyDescent="0.15">
      <c r="I2637" s="223"/>
      <c r="P2637" s="224"/>
      <c r="Q2637" s="224"/>
      <c r="R2637" s="224"/>
      <c r="T2637" s="223"/>
      <c r="U2637" s="225"/>
      <c r="V2637" s="223"/>
      <c r="W2637" s="225"/>
      <c r="AE2637" s="200"/>
      <c r="AM2637" s="203"/>
      <c r="AT2637" s="144"/>
    </row>
    <row r="2638" spans="9:46" s="142" customFormat="1" x14ac:dyDescent="0.15">
      <c r="I2638" s="223"/>
      <c r="P2638" s="224"/>
      <c r="Q2638" s="224"/>
      <c r="R2638" s="224"/>
      <c r="T2638" s="223"/>
      <c r="U2638" s="225"/>
      <c r="V2638" s="223"/>
      <c r="W2638" s="225"/>
      <c r="AE2638" s="200"/>
      <c r="AM2638" s="203"/>
      <c r="AT2638" s="144"/>
    </row>
    <row r="2639" spans="9:46" s="142" customFormat="1" x14ac:dyDescent="0.15">
      <c r="I2639" s="223"/>
      <c r="P2639" s="224"/>
      <c r="Q2639" s="224"/>
      <c r="R2639" s="224"/>
      <c r="T2639" s="223"/>
      <c r="U2639" s="225"/>
      <c r="V2639" s="223"/>
      <c r="W2639" s="225"/>
      <c r="AE2639" s="200"/>
      <c r="AM2639" s="203"/>
      <c r="AT2639" s="144"/>
    </row>
    <row r="2640" spans="9:46" s="142" customFormat="1" x14ac:dyDescent="0.15">
      <c r="I2640" s="223"/>
      <c r="P2640" s="224"/>
      <c r="Q2640" s="224"/>
      <c r="R2640" s="224"/>
      <c r="T2640" s="223"/>
      <c r="U2640" s="225"/>
      <c r="V2640" s="223"/>
      <c r="W2640" s="225"/>
      <c r="AE2640" s="200"/>
      <c r="AM2640" s="203"/>
      <c r="AT2640" s="144"/>
    </row>
    <row r="2641" spans="9:46" s="142" customFormat="1" x14ac:dyDescent="0.15">
      <c r="I2641" s="223"/>
      <c r="P2641" s="224"/>
      <c r="Q2641" s="224"/>
      <c r="R2641" s="224"/>
      <c r="T2641" s="223"/>
      <c r="U2641" s="225"/>
      <c r="V2641" s="223"/>
      <c r="W2641" s="225"/>
      <c r="AE2641" s="200"/>
      <c r="AM2641" s="203"/>
      <c r="AT2641" s="144"/>
    </row>
    <row r="2642" spans="9:46" s="142" customFormat="1" x14ac:dyDescent="0.15">
      <c r="I2642" s="223"/>
      <c r="P2642" s="224"/>
      <c r="Q2642" s="224"/>
      <c r="R2642" s="224"/>
      <c r="T2642" s="223"/>
      <c r="U2642" s="225"/>
      <c r="V2642" s="223"/>
      <c r="W2642" s="225"/>
      <c r="AE2642" s="200"/>
      <c r="AM2642" s="203"/>
      <c r="AT2642" s="144"/>
    </row>
    <row r="2643" spans="9:46" s="142" customFormat="1" x14ac:dyDescent="0.15">
      <c r="I2643" s="223"/>
      <c r="P2643" s="224"/>
      <c r="Q2643" s="224"/>
      <c r="R2643" s="224"/>
      <c r="T2643" s="223"/>
      <c r="U2643" s="225"/>
      <c r="V2643" s="223"/>
      <c r="W2643" s="225"/>
      <c r="AE2643" s="200"/>
      <c r="AM2643" s="203"/>
      <c r="AT2643" s="144"/>
    </row>
    <row r="2644" spans="9:46" s="142" customFormat="1" x14ac:dyDescent="0.15">
      <c r="I2644" s="223"/>
      <c r="P2644" s="224"/>
      <c r="Q2644" s="224"/>
      <c r="R2644" s="224"/>
      <c r="T2644" s="223"/>
      <c r="U2644" s="225"/>
      <c r="V2644" s="223"/>
      <c r="W2644" s="225"/>
      <c r="AE2644" s="200"/>
      <c r="AM2644" s="203"/>
      <c r="AT2644" s="144"/>
    </row>
    <row r="2645" spans="9:46" s="142" customFormat="1" x14ac:dyDescent="0.15">
      <c r="I2645" s="223"/>
      <c r="P2645" s="224"/>
      <c r="Q2645" s="224"/>
      <c r="R2645" s="224"/>
      <c r="T2645" s="223"/>
      <c r="U2645" s="225"/>
      <c r="V2645" s="223"/>
      <c r="W2645" s="225"/>
      <c r="AE2645" s="200"/>
      <c r="AM2645" s="203"/>
      <c r="AT2645" s="144"/>
    </row>
    <row r="2646" spans="9:46" s="142" customFormat="1" x14ac:dyDescent="0.15">
      <c r="I2646" s="223"/>
      <c r="P2646" s="224"/>
      <c r="Q2646" s="224"/>
      <c r="R2646" s="224"/>
      <c r="T2646" s="223"/>
      <c r="U2646" s="225"/>
      <c r="V2646" s="223"/>
      <c r="W2646" s="225"/>
      <c r="AE2646" s="200"/>
      <c r="AM2646" s="203"/>
      <c r="AT2646" s="144"/>
    </row>
    <row r="2647" spans="9:46" s="142" customFormat="1" x14ac:dyDescent="0.15">
      <c r="I2647" s="223"/>
      <c r="P2647" s="224"/>
      <c r="Q2647" s="224"/>
      <c r="R2647" s="224"/>
      <c r="T2647" s="223"/>
      <c r="U2647" s="225"/>
      <c r="V2647" s="223"/>
      <c r="W2647" s="225"/>
      <c r="AE2647" s="200"/>
      <c r="AM2647" s="203"/>
      <c r="AT2647" s="144"/>
    </row>
    <row r="2648" spans="9:46" s="142" customFormat="1" x14ac:dyDescent="0.15">
      <c r="I2648" s="223"/>
      <c r="P2648" s="224"/>
      <c r="Q2648" s="224"/>
      <c r="R2648" s="224"/>
      <c r="T2648" s="223"/>
      <c r="U2648" s="225"/>
      <c r="V2648" s="223"/>
      <c r="W2648" s="225"/>
      <c r="AE2648" s="200"/>
      <c r="AM2648" s="203"/>
      <c r="AT2648" s="144"/>
    </row>
    <row r="2649" spans="9:46" s="142" customFormat="1" x14ac:dyDescent="0.15">
      <c r="I2649" s="223"/>
      <c r="P2649" s="224"/>
      <c r="Q2649" s="224"/>
      <c r="R2649" s="224"/>
      <c r="T2649" s="223"/>
      <c r="U2649" s="225"/>
      <c r="V2649" s="223"/>
      <c r="W2649" s="225"/>
      <c r="AE2649" s="200"/>
      <c r="AM2649" s="203"/>
      <c r="AT2649" s="144"/>
    </row>
    <row r="2650" spans="9:46" s="142" customFormat="1" x14ac:dyDescent="0.15">
      <c r="I2650" s="223"/>
      <c r="P2650" s="224"/>
      <c r="Q2650" s="224"/>
      <c r="R2650" s="224"/>
      <c r="T2650" s="223"/>
      <c r="U2650" s="225"/>
      <c r="V2650" s="223"/>
      <c r="W2650" s="225"/>
      <c r="AE2650" s="200"/>
      <c r="AM2650" s="203"/>
      <c r="AT2650" s="144"/>
    </row>
    <row r="2651" spans="9:46" s="142" customFormat="1" x14ac:dyDescent="0.15">
      <c r="I2651" s="223"/>
      <c r="P2651" s="224"/>
      <c r="Q2651" s="224"/>
      <c r="R2651" s="224"/>
      <c r="T2651" s="223"/>
      <c r="U2651" s="225"/>
      <c r="V2651" s="223"/>
      <c r="W2651" s="225"/>
      <c r="AE2651" s="200"/>
      <c r="AM2651" s="203"/>
      <c r="AT2651" s="144"/>
    </row>
    <row r="2652" spans="9:46" s="142" customFormat="1" x14ac:dyDescent="0.15">
      <c r="I2652" s="223"/>
      <c r="P2652" s="224"/>
      <c r="Q2652" s="224"/>
      <c r="R2652" s="224"/>
      <c r="T2652" s="223"/>
      <c r="U2652" s="225"/>
      <c r="V2652" s="223"/>
      <c r="W2652" s="225"/>
      <c r="AE2652" s="200"/>
      <c r="AM2652" s="203"/>
      <c r="AT2652" s="144"/>
    </row>
    <row r="2653" spans="9:46" s="142" customFormat="1" x14ac:dyDescent="0.15">
      <c r="I2653" s="223"/>
      <c r="P2653" s="224"/>
      <c r="Q2653" s="224"/>
      <c r="R2653" s="224"/>
      <c r="T2653" s="223"/>
      <c r="U2653" s="225"/>
      <c r="V2653" s="223"/>
      <c r="W2653" s="225"/>
      <c r="AE2653" s="200"/>
      <c r="AM2653" s="203"/>
      <c r="AT2653" s="144"/>
    </row>
    <row r="2654" spans="9:46" s="142" customFormat="1" x14ac:dyDescent="0.15">
      <c r="I2654" s="223"/>
      <c r="P2654" s="224"/>
      <c r="Q2654" s="224"/>
      <c r="R2654" s="224"/>
      <c r="T2654" s="223"/>
      <c r="U2654" s="225"/>
      <c r="V2654" s="223"/>
      <c r="W2654" s="225"/>
      <c r="AE2654" s="200"/>
      <c r="AM2654" s="203"/>
      <c r="AT2654" s="144"/>
    </row>
    <row r="2655" spans="9:46" s="142" customFormat="1" x14ac:dyDescent="0.15">
      <c r="I2655" s="223"/>
      <c r="P2655" s="224"/>
      <c r="Q2655" s="224"/>
      <c r="R2655" s="224"/>
      <c r="T2655" s="223"/>
      <c r="U2655" s="225"/>
      <c r="V2655" s="223"/>
      <c r="W2655" s="225"/>
      <c r="AE2655" s="200"/>
      <c r="AM2655" s="203"/>
      <c r="AT2655" s="144"/>
    </row>
    <row r="2656" spans="9:46" s="142" customFormat="1" x14ac:dyDescent="0.15">
      <c r="I2656" s="223"/>
      <c r="P2656" s="224"/>
      <c r="Q2656" s="224"/>
      <c r="R2656" s="224"/>
      <c r="T2656" s="223"/>
      <c r="U2656" s="225"/>
      <c r="V2656" s="223"/>
      <c r="W2656" s="225"/>
      <c r="AE2656" s="200"/>
      <c r="AM2656" s="203"/>
      <c r="AT2656" s="144"/>
    </row>
    <row r="2657" spans="9:46" s="142" customFormat="1" x14ac:dyDescent="0.15">
      <c r="I2657" s="223"/>
      <c r="P2657" s="224"/>
      <c r="Q2657" s="224"/>
      <c r="R2657" s="224"/>
      <c r="T2657" s="223"/>
      <c r="U2657" s="225"/>
      <c r="V2657" s="223"/>
      <c r="W2657" s="225"/>
      <c r="AE2657" s="200"/>
      <c r="AM2657" s="203"/>
      <c r="AT2657" s="144"/>
    </row>
    <row r="2658" spans="9:46" s="142" customFormat="1" x14ac:dyDescent="0.15">
      <c r="I2658" s="223"/>
      <c r="P2658" s="224"/>
      <c r="Q2658" s="224"/>
      <c r="R2658" s="224"/>
      <c r="T2658" s="223"/>
      <c r="U2658" s="225"/>
      <c r="V2658" s="223"/>
      <c r="W2658" s="225"/>
      <c r="AE2658" s="200"/>
      <c r="AM2658" s="203"/>
      <c r="AT2658" s="144"/>
    </row>
    <row r="2659" spans="9:46" s="142" customFormat="1" x14ac:dyDescent="0.15">
      <c r="I2659" s="223"/>
      <c r="P2659" s="224"/>
      <c r="Q2659" s="224"/>
      <c r="R2659" s="224"/>
      <c r="T2659" s="223"/>
      <c r="U2659" s="225"/>
      <c r="V2659" s="223"/>
      <c r="W2659" s="225"/>
      <c r="AE2659" s="200"/>
      <c r="AM2659" s="203"/>
      <c r="AT2659" s="144"/>
    </row>
    <row r="2660" spans="9:46" s="142" customFormat="1" x14ac:dyDescent="0.15">
      <c r="I2660" s="223"/>
      <c r="P2660" s="224"/>
      <c r="Q2660" s="224"/>
      <c r="R2660" s="224"/>
      <c r="T2660" s="223"/>
      <c r="U2660" s="225"/>
      <c r="V2660" s="223"/>
      <c r="W2660" s="225"/>
      <c r="AE2660" s="200"/>
      <c r="AM2660" s="203"/>
      <c r="AT2660" s="144"/>
    </row>
    <row r="2661" spans="9:46" s="142" customFormat="1" x14ac:dyDescent="0.15">
      <c r="I2661" s="223"/>
      <c r="P2661" s="224"/>
      <c r="Q2661" s="224"/>
      <c r="R2661" s="224"/>
      <c r="T2661" s="223"/>
      <c r="U2661" s="225"/>
      <c r="V2661" s="223"/>
      <c r="W2661" s="225"/>
      <c r="AE2661" s="200"/>
      <c r="AM2661" s="203"/>
      <c r="AT2661" s="144"/>
    </row>
    <row r="2662" spans="9:46" s="142" customFormat="1" x14ac:dyDescent="0.15">
      <c r="I2662" s="223"/>
      <c r="P2662" s="224"/>
      <c r="Q2662" s="224"/>
      <c r="R2662" s="224"/>
      <c r="T2662" s="223"/>
      <c r="U2662" s="225"/>
      <c r="V2662" s="223"/>
      <c r="W2662" s="225"/>
      <c r="AE2662" s="200"/>
      <c r="AM2662" s="203"/>
      <c r="AT2662" s="144"/>
    </row>
    <row r="2663" spans="9:46" s="142" customFormat="1" x14ac:dyDescent="0.15">
      <c r="I2663" s="223"/>
      <c r="P2663" s="224"/>
      <c r="Q2663" s="224"/>
      <c r="R2663" s="224"/>
      <c r="T2663" s="223"/>
      <c r="U2663" s="225"/>
      <c r="V2663" s="223"/>
      <c r="W2663" s="225"/>
      <c r="AE2663" s="200"/>
      <c r="AM2663" s="203"/>
      <c r="AT2663" s="144"/>
    </row>
    <row r="2664" spans="9:46" s="142" customFormat="1" x14ac:dyDescent="0.15">
      <c r="I2664" s="223"/>
      <c r="P2664" s="224"/>
      <c r="Q2664" s="224"/>
      <c r="R2664" s="224"/>
      <c r="T2664" s="223"/>
      <c r="U2664" s="225"/>
      <c r="V2664" s="223"/>
      <c r="W2664" s="225"/>
      <c r="AE2664" s="200"/>
      <c r="AM2664" s="203"/>
      <c r="AT2664" s="144"/>
    </row>
    <row r="2665" spans="9:46" s="142" customFormat="1" x14ac:dyDescent="0.15">
      <c r="I2665" s="223"/>
      <c r="P2665" s="224"/>
      <c r="Q2665" s="224"/>
      <c r="R2665" s="224"/>
      <c r="T2665" s="223"/>
      <c r="U2665" s="225"/>
      <c r="V2665" s="223"/>
      <c r="W2665" s="225"/>
      <c r="AE2665" s="200"/>
      <c r="AM2665" s="203"/>
      <c r="AT2665" s="144"/>
    </row>
    <row r="2666" spans="9:46" s="142" customFormat="1" x14ac:dyDescent="0.15">
      <c r="I2666" s="223"/>
      <c r="P2666" s="224"/>
      <c r="Q2666" s="224"/>
      <c r="R2666" s="224"/>
      <c r="T2666" s="223"/>
      <c r="U2666" s="225"/>
      <c r="V2666" s="223"/>
      <c r="W2666" s="225"/>
      <c r="AE2666" s="200"/>
      <c r="AM2666" s="203"/>
      <c r="AT2666" s="144"/>
    </row>
    <row r="2667" spans="9:46" s="142" customFormat="1" x14ac:dyDescent="0.15">
      <c r="I2667" s="223"/>
      <c r="P2667" s="224"/>
      <c r="Q2667" s="224"/>
      <c r="R2667" s="224"/>
      <c r="T2667" s="223"/>
      <c r="U2667" s="225"/>
      <c r="V2667" s="223"/>
      <c r="W2667" s="225"/>
      <c r="AE2667" s="200"/>
      <c r="AM2667" s="203"/>
      <c r="AT2667" s="144"/>
    </row>
    <row r="2668" spans="9:46" s="142" customFormat="1" x14ac:dyDescent="0.15">
      <c r="I2668" s="223"/>
      <c r="P2668" s="224"/>
      <c r="Q2668" s="224"/>
      <c r="R2668" s="224"/>
      <c r="T2668" s="223"/>
      <c r="U2668" s="225"/>
      <c r="V2668" s="223"/>
      <c r="W2668" s="225"/>
      <c r="AE2668" s="200"/>
      <c r="AM2668" s="203"/>
      <c r="AT2668" s="144"/>
    </row>
    <row r="2669" spans="9:46" s="142" customFormat="1" x14ac:dyDescent="0.15">
      <c r="I2669" s="223"/>
      <c r="P2669" s="224"/>
      <c r="Q2669" s="224"/>
      <c r="R2669" s="224"/>
      <c r="T2669" s="223"/>
      <c r="U2669" s="225"/>
      <c r="V2669" s="223"/>
      <c r="W2669" s="225"/>
      <c r="AE2669" s="200"/>
      <c r="AM2669" s="203"/>
      <c r="AT2669" s="144"/>
    </row>
    <row r="2670" spans="9:46" s="142" customFormat="1" x14ac:dyDescent="0.15">
      <c r="I2670" s="223"/>
      <c r="P2670" s="224"/>
      <c r="Q2670" s="224"/>
      <c r="R2670" s="224"/>
      <c r="T2670" s="223"/>
      <c r="U2670" s="225"/>
      <c r="V2670" s="223"/>
      <c r="W2670" s="225"/>
      <c r="AE2670" s="200"/>
      <c r="AM2670" s="203"/>
      <c r="AT2670" s="144"/>
    </row>
    <row r="2671" spans="9:46" s="142" customFormat="1" x14ac:dyDescent="0.15">
      <c r="I2671" s="223"/>
      <c r="P2671" s="224"/>
      <c r="Q2671" s="224"/>
      <c r="R2671" s="224"/>
      <c r="T2671" s="223"/>
      <c r="U2671" s="225"/>
      <c r="V2671" s="223"/>
      <c r="W2671" s="225"/>
      <c r="AE2671" s="200"/>
      <c r="AM2671" s="203"/>
      <c r="AT2671" s="144"/>
    </row>
    <row r="2672" spans="9:46" s="142" customFormat="1" x14ac:dyDescent="0.15">
      <c r="I2672" s="223"/>
      <c r="P2672" s="224"/>
      <c r="Q2672" s="224"/>
      <c r="R2672" s="224"/>
      <c r="T2672" s="223"/>
      <c r="U2672" s="225"/>
      <c r="V2672" s="223"/>
      <c r="W2672" s="225"/>
      <c r="AE2672" s="200"/>
      <c r="AM2672" s="203"/>
      <c r="AT2672" s="144"/>
    </row>
    <row r="2673" spans="9:46" s="142" customFormat="1" x14ac:dyDescent="0.15">
      <c r="I2673" s="223"/>
      <c r="P2673" s="224"/>
      <c r="Q2673" s="224"/>
      <c r="R2673" s="224"/>
      <c r="T2673" s="223"/>
      <c r="U2673" s="225"/>
      <c r="V2673" s="223"/>
      <c r="W2673" s="225"/>
      <c r="AE2673" s="200"/>
      <c r="AM2673" s="203"/>
      <c r="AT2673" s="144"/>
    </row>
    <row r="2674" spans="9:46" s="142" customFormat="1" x14ac:dyDescent="0.15">
      <c r="I2674" s="223"/>
      <c r="P2674" s="224"/>
      <c r="Q2674" s="224"/>
      <c r="R2674" s="224"/>
      <c r="T2674" s="223"/>
      <c r="U2674" s="225"/>
      <c r="V2674" s="223"/>
      <c r="W2674" s="225"/>
      <c r="AE2674" s="200"/>
      <c r="AM2674" s="203"/>
      <c r="AT2674" s="144"/>
    </row>
    <row r="2675" spans="9:46" s="142" customFormat="1" x14ac:dyDescent="0.15">
      <c r="I2675" s="223"/>
      <c r="P2675" s="224"/>
      <c r="Q2675" s="224"/>
      <c r="R2675" s="224"/>
      <c r="T2675" s="223"/>
      <c r="U2675" s="225"/>
      <c r="V2675" s="223"/>
      <c r="W2675" s="225"/>
      <c r="AE2675" s="200"/>
      <c r="AM2675" s="203"/>
      <c r="AT2675" s="144"/>
    </row>
    <row r="2676" spans="9:46" s="142" customFormat="1" x14ac:dyDescent="0.15">
      <c r="I2676" s="223"/>
      <c r="P2676" s="224"/>
      <c r="Q2676" s="224"/>
      <c r="R2676" s="224"/>
      <c r="T2676" s="223"/>
      <c r="U2676" s="225"/>
      <c r="V2676" s="223"/>
      <c r="W2676" s="225"/>
      <c r="AE2676" s="200"/>
      <c r="AM2676" s="203"/>
      <c r="AT2676" s="144"/>
    </row>
    <row r="2677" spans="9:46" s="142" customFormat="1" x14ac:dyDescent="0.15">
      <c r="I2677" s="223"/>
      <c r="P2677" s="224"/>
      <c r="Q2677" s="224"/>
      <c r="R2677" s="224"/>
      <c r="T2677" s="223"/>
      <c r="U2677" s="225"/>
      <c r="V2677" s="223"/>
      <c r="W2677" s="225"/>
      <c r="AE2677" s="200"/>
      <c r="AM2677" s="203"/>
      <c r="AT2677" s="144"/>
    </row>
    <row r="2678" spans="9:46" s="142" customFormat="1" x14ac:dyDescent="0.15">
      <c r="I2678" s="223"/>
      <c r="P2678" s="224"/>
      <c r="Q2678" s="224"/>
      <c r="R2678" s="224"/>
      <c r="T2678" s="223"/>
      <c r="U2678" s="225"/>
      <c r="V2678" s="223"/>
      <c r="W2678" s="225"/>
      <c r="AE2678" s="200"/>
      <c r="AM2678" s="203"/>
      <c r="AT2678" s="144"/>
    </row>
    <row r="2679" spans="9:46" s="142" customFormat="1" x14ac:dyDescent="0.15">
      <c r="I2679" s="223"/>
      <c r="P2679" s="224"/>
      <c r="Q2679" s="224"/>
      <c r="R2679" s="224"/>
      <c r="T2679" s="223"/>
      <c r="U2679" s="225"/>
      <c r="V2679" s="223"/>
      <c r="W2679" s="225"/>
      <c r="AE2679" s="200"/>
      <c r="AM2679" s="203"/>
      <c r="AT2679" s="144"/>
    </row>
    <row r="2680" spans="9:46" s="142" customFormat="1" x14ac:dyDescent="0.15">
      <c r="I2680" s="223"/>
      <c r="P2680" s="224"/>
      <c r="Q2680" s="224"/>
      <c r="R2680" s="224"/>
      <c r="T2680" s="223"/>
      <c r="U2680" s="225"/>
      <c r="V2680" s="223"/>
      <c r="W2680" s="225"/>
      <c r="AE2680" s="200"/>
      <c r="AM2680" s="203"/>
      <c r="AT2680" s="144"/>
    </row>
    <row r="2681" spans="9:46" s="142" customFormat="1" x14ac:dyDescent="0.15">
      <c r="I2681" s="223"/>
      <c r="P2681" s="224"/>
      <c r="Q2681" s="224"/>
      <c r="R2681" s="224"/>
      <c r="T2681" s="223"/>
      <c r="U2681" s="225"/>
      <c r="V2681" s="223"/>
      <c r="W2681" s="225"/>
      <c r="AE2681" s="200"/>
      <c r="AM2681" s="203"/>
      <c r="AT2681" s="144"/>
    </row>
    <row r="2682" spans="9:46" s="142" customFormat="1" x14ac:dyDescent="0.15">
      <c r="I2682" s="223"/>
      <c r="P2682" s="224"/>
      <c r="Q2682" s="224"/>
      <c r="R2682" s="224"/>
      <c r="T2682" s="223"/>
      <c r="U2682" s="225"/>
      <c r="V2682" s="223"/>
      <c r="W2682" s="225"/>
      <c r="AE2682" s="200"/>
      <c r="AM2682" s="203"/>
      <c r="AT2682" s="144"/>
    </row>
    <row r="2683" spans="9:46" s="142" customFormat="1" x14ac:dyDescent="0.15">
      <c r="I2683" s="223"/>
      <c r="P2683" s="224"/>
      <c r="Q2683" s="224"/>
      <c r="R2683" s="224"/>
      <c r="T2683" s="223"/>
      <c r="U2683" s="225"/>
      <c r="V2683" s="223"/>
      <c r="W2683" s="225"/>
      <c r="AE2683" s="200"/>
      <c r="AM2683" s="203"/>
      <c r="AT2683" s="144"/>
    </row>
    <row r="2684" spans="9:46" s="142" customFormat="1" x14ac:dyDescent="0.15">
      <c r="I2684" s="223"/>
      <c r="P2684" s="224"/>
      <c r="Q2684" s="224"/>
      <c r="R2684" s="224"/>
      <c r="T2684" s="223"/>
      <c r="U2684" s="225"/>
      <c r="V2684" s="223"/>
      <c r="W2684" s="225"/>
      <c r="AE2684" s="200"/>
      <c r="AM2684" s="203"/>
      <c r="AT2684" s="144"/>
    </row>
    <row r="2685" spans="9:46" s="142" customFormat="1" x14ac:dyDescent="0.15">
      <c r="I2685" s="223"/>
      <c r="P2685" s="224"/>
      <c r="Q2685" s="224"/>
      <c r="R2685" s="224"/>
      <c r="T2685" s="223"/>
      <c r="U2685" s="225"/>
      <c r="V2685" s="223"/>
      <c r="W2685" s="225"/>
      <c r="AE2685" s="200"/>
      <c r="AM2685" s="203"/>
      <c r="AT2685" s="144"/>
    </row>
    <row r="2686" spans="9:46" s="142" customFormat="1" x14ac:dyDescent="0.15">
      <c r="I2686" s="223"/>
      <c r="P2686" s="224"/>
      <c r="Q2686" s="224"/>
      <c r="R2686" s="224"/>
      <c r="T2686" s="223"/>
      <c r="U2686" s="225"/>
      <c r="V2686" s="223"/>
      <c r="W2686" s="225"/>
      <c r="AE2686" s="200"/>
      <c r="AM2686" s="203"/>
      <c r="AT2686" s="144"/>
    </row>
    <row r="2687" spans="9:46" s="142" customFormat="1" x14ac:dyDescent="0.15">
      <c r="I2687" s="223"/>
      <c r="P2687" s="224"/>
      <c r="Q2687" s="224"/>
      <c r="R2687" s="224"/>
      <c r="T2687" s="223"/>
      <c r="U2687" s="225"/>
      <c r="V2687" s="223"/>
      <c r="W2687" s="225"/>
      <c r="AE2687" s="200"/>
      <c r="AM2687" s="203"/>
      <c r="AT2687" s="144"/>
    </row>
    <row r="2688" spans="9:46" s="142" customFormat="1" x14ac:dyDescent="0.15">
      <c r="I2688" s="223"/>
      <c r="P2688" s="224"/>
      <c r="Q2688" s="224"/>
      <c r="R2688" s="224"/>
      <c r="T2688" s="223"/>
      <c r="U2688" s="225"/>
      <c r="V2688" s="223"/>
      <c r="W2688" s="225"/>
      <c r="AE2688" s="200"/>
      <c r="AM2688" s="203"/>
      <c r="AT2688" s="144"/>
    </row>
    <row r="2689" spans="9:46" s="142" customFormat="1" x14ac:dyDescent="0.15">
      <c r="I2689" s="223"/>
      <c r="P2689" s="224"/>
      <c r="Q2689" s="224"/>
      <c r="R2689" s="224"/>
      <c r="T2689" s="223"/>
      <c r="U2689" s="225"/>
      <c r="V2689" s="223"/>
      <c r="W2689" s="225"/>
      <c r="AE2689" s="200"/>
      <c r="AM2689" s="203"/>
      <c r="AT2689" s="144"/>
    </row>
    <row r="2690" spans="9:46" s="142" customFormat="1" x14ac:dyDescent="0.15">
      <c r="I2690" s="223"/>
      <c r="P2690" s="224"/>
      <c r="Q2690" s="224"/>
      <c r="R2690" s="224"/>
      <c r="T2690" s="223"/>
      <c r="U2690" s="225"/>
      <c r="V2690" s="223"/>
      <c r="W2690" s="225"/>
      <c r="AE2690" s="200"/>
      <c r="AM2690" s="203"/>
      <c r="AT2690" s="144"/>
    </row>
    <row r="2691" spans="9:46" s="142" customFormat="1" x14ac:dyDescent="0.15">
      <c r="I2691" s="223"/>
      <c r="P2691" s="224"/>
      <c r="Q2691" s="224"/>
      <c r="R2691" s="224"/>
      <c r="T2691" s="223"/>
      <c r="U2691" s="225"/>
      <c r="V2691" s="223"/>
      <c r="W2691" s="225"/>
      <c r="AE2691" s="200"/>
      <c r="AM2691" s="203"/>
      <c r="AT2691" s="144"/>
    </row>
    <row r="2692" spans="9:46" s="142" customFormat="1" x14ac:dyDescent="0.15">
      <c r="I2692" s="223"/>
      <c r="P2692" s="224"/>
      <c r="Q2692" s="224"/>
      <c r="R2692" s="224"/>
      <c r="T2692" s="223"/>
      <c r="U2692" s="225"/>
      <c r="V2692" s="223"/>
      <c r="W2692" s="225"/>
      <c r="AE2692" s="200"/>
      <c r="AM2692" s="203"/>
      <c r="AT2692" s="144"/>
    </row>
    <row r="2693" spans="9:46" s="142" customFormat="1" x14ac:dyDescent="0.15">
      <c r="I2693" s="223"/>
      <c r="P2693" s="224"/>
      <c r="Q2693" s="224"/>
      <c r="R2693" s="224"/>
      <c r="T2693" s="223"/>
      <c r="U2693" s="225"/>
      <c r="V2693" s="223"/>
      <c r="W2693" s="225"/>
      <c r="AE2693" s="200"/>
      <c r="AM2693" s="203"/>
      <c r="AT2693" s="144"/>
    </row>
    <row r="2694" spans="9:46" s="142" customFormat="1" x14ac:dyDescent="0.15">
      <c r="I2694" s="223"/>
      <c r="P2694" s="224"/>
      <c r="Q2694" s="224"/>
      <c r="R2694" s="224"/>
      <c r="T2694" s="223"/>
      <c r="U2694" s="225"/>
      <c r="V2694" s="223"/>
      <c r="W2694" s="225"/>
      <c r="AE2694" s="200"/>
      <c r="AM2694" s="203"/>
      <c r="AT2694" s="144"/>
    </row>
    <row r="2695" spans="9:46" s="142" customFormat="1" x14ac:dyDescent="0.15">
      <c r="I2695" s="223"/>
      <c r="P2695" s="224"/>
      <c r="Q2695" s="224"/>
      <c r="R2695" s="224"/>
      <c r="T2695" s="223"/>
      <c r="U2695" s="225"/>
      <c r="V2695" s="223"/>
      <c r="W2695" s="225"/>
      <c r="AE2695" s="200"/>
      <c r="AM2695" s="203"/>
      <c r="AT2695" s="144"/>
    </row>
    <row r="2696" spans="9:46" s="142" customFormat="1" x14ac:dyDescent="0.15">
      <c r="I2696" s="223"/>
      <c r="P2696" s="224"/>
      <c r="Q2696" s="224"/>
      <c r="R2696" s="224"/>
      <c r="T2696" s="223"/>
      <c r="U2696" s="225"/>
      <c r="V2696" s="223"/>
      <c r="W2696" s="225"/>
      <c r="AE2696" s="200"/>
      <c r="AM2696" s="203"/>
      <c r="AT2696" s="144"/>
    </row>
    <row r="2697" spans="9:46" s="142" customFormat="1" x14ac:dyDescent="0.15">
      <c r="I2697" s="223"/>
      <c r="P2697" s="224"/>
      <c r="Q2697" s="224"/>
      <c r="R2697" s="224"/>
      <c r="T2697" s="223"/>
      <c r="U2697" s="225"/>
      <c r="V2697" s="223"/>
      <c r="W2697" s="225"/>
      <c r="AE2697" s="200"/>
      <c r="AM2697" s="203"/>
      <c r="AT2697" s="144"/>
    </row>
    <row r="2698" spans="9:46" s="142" customFormat="1" x14ac:dyDescent="0.15">
      <c r="I2698" s="223"/>
      <c r="P2698" s="224"/>
      <c r="Q2698" s="224"/>
      <c r="R2698" s="224"/>
      <c r="T2698" s="223"/>
      <c r="U2698" s="225"/>
      <c r="V2698" s="223"/>
      <c r="W2698" s="225"/>
      <c r="AE2698" s="200"/>
      <c r="AM2698" s="203"/>
      <c r="AT2698" s="144"/>
    </row>
    <row r="2699" spans="9:46" s="142" customFormat="1" x14ac:dyDescent="0.15">
      <c r="I2699" s="223"/>
      <c r="P2699" s="224"/>
      <c r="Q2699" s="224"/>
      <c r="R2699" s="224"/>
      <c r="T2699" s="223"/>
      <c r="U2699" s="225"/>
      <c r="V2699" s="223"/>
      <c r="W2699" s="225"/>
      <c r="AE2699" s="200"/>
      <c r="AM2699" s="203"/>
      <c r="AT2699" s="144"/>
    </row>
    <row r="2700" spans="9:46" s="142" customFormat="1" x14ac:dyDescent="0.15">
      <c r="I2700" s="223"/>
      <c r="P2700" s="224"/>
      <c r="Q2700" s="224"/>
      <c r="R2700" s="224"/>
      <c r="T2700" s="223"/>
      <c r="U2700" s="225"/>
      <c r="V2700" s="223"/>
      <c r="W2700" s="225"/>
      <c r="AE2700" s="200"/>
      <c r="AM2700" s="203"/>
      <c r="AT2700" s="144"/>
    </row>
    <row r="2701" spans="9:46" s="142" customFormat="1" x14ac:dyDescent="0.15">
      <c r="I2701" s="223"/>
      <c r="P2701" s="224"/>
      <c r="Q2701" s="224"/>
      <c r="R2701" s="224"/>
      <c r="T2701" s="223"/>
      <c r="U2701" s="225"/>
      <c r="V2701" s="223"/>
      <c r="W2701" s="225"/>
      <c r="AE2701" s="200"/>
      <c r="AM2701" s="203"/>
      <c r="AT2701" s="144"/>
    </row>
    <row r="2702" spans="9:46" s="142" customFormat="1" x14ac:dyDescent="0.15">
      <c r="I2702" s="223"/>
      <c r="P2702" s="224"/>
      <c r="Q2702" s="224"/>
      <c r="R2702" s="224"/>
      <c r="T2702" s="223"/>
      <c r="U2702" s="225"/>
      <c r="V2702" s="223"/>
      <c r="W2702" s="225"/>
      <c r="AE2702" s="200"/>
      <c r="AM2702" s="203"/>
      <c r="AT2702" s="144"/>
    </row>
    <row r="2703" spans="9:46" s="142" customFormat="1" x14ac:dyDescent="0.15">
      <c r="I2703" s="223"/>
      <c r="P2703" s="224"/>
      <c r="Q2703" s="224"/>
      <c r="R2703" s="224"/>
      <c r="T2703" s="223"/>
      <c r="U2703" s="225"/>
      <c r="V2703" s="223"/>
      <c r="W2703" s="225"/>
      <c r="AE2703" s="200"/>
      <c r="AM2703" s="203"/>
      <c r="AT2703" s="144"/>
    </row>
    <row r="2704" spans="9:46" s="142" customFormat="1" x14ac:dyDescent="0.15">
      <c r="I2704" s="223"/>
      <c r="P2704" s="224"/>
      <c r="Q2704" s="224"/>
      <c r="R2704" s="224"/>
      <c r="T2704" s="223"/>
      <c r="U2704" s="225"/>
      <c r="V2704" s="223"/>
      <c r="W2704" s="225"/>
      <c r="AE2704" s="200"/>
      <c r="AM2704" s="203"/>
      <c r="AT2704" s="144"/>
    </row>
    <row r="2705" spans="9:46" s="142" customFormat="1" x14ac:dyDescent="0.15">
      <c r="I2705" s="223"/>
      <c r="P2705" s="224"/>
      <c r="Q2705" s="224"/>
      <c r="R2705" s="224"/>
      <c r="T2705" s="223"/>
      <c r="U2705" s="225"/>
      <c r="V2705" s="223"/>
      <c r="W2705" s="225"/>
      <c r="AE2705" s="200"/>
      <c r="AM2705" s="203"/>
      <c r="AT2705" s="144"/>
    </row>
    <row r="2706" spans="9:46" s="142" customFormat="1" x14ac:dyDescent="0.15">
      <c r="I2706" s="223"/>
      <c r="P2706" s="224"/>
      <c r="Q2706" s="224"/>
      <c r="R2706" s="224"/>
      <c r="T2706" s="223"/>
      <c r="U2706" s="225"/>
      <c r="V2706" s="223"/>
      <c r="W2706" s="225"/>
      <c r="AE2706" s="200"/>
      <c r="AM2706" s="203"/>
      <c r="AT2706" s="144"/>
    </row>
    <row r="2707" spans="9:46" s="142" customFormat="1" x14ac:dyDescent="0.15">
      <c r="I2707" s="223"/>
      <c r="P2707" s="224"/>
      <c r="Q2707" s="224"/>
      <c r="R2707" s="224"/>
      <c r="T2707" s="223"/>
      <c r="U2707" s="225"/>
      <c r="V2707" s="223"/>
      <c r="W2707" s="225"/>
      <c r="AE2707" s="200"/>
      <c r="AM2707" s="203"/>
      <c r="AT2707" s="144"/>
    </row>
    <row r="2708" spans="9:46" s="142" customFormat="1" x14ac:dyDescent="0.15">
      <c r="I2708" s="223"/>
      <c r="P2708" s="224"/>
      <c r="Q2708" s="224"/>
      <c r="R2708" s="224"/>
      <c r="T2708" s="223"/>
      <c r="U2708" s="225"/>
      <c r="V2708" s="223"/>
      <c r="W2708" s="225"/>
      <c r="AE2708" s="200"/>
      <c r="AM2708" s="203"/>
      <c r="AT2708" s="144"/>
    </row>
    <row r="2709" spans="9:46" s="142" customFormat="1" x14ac:dyDescent="0.15">
      <c r="I2709" s="223"/>
      <c r="P2709" s="224"/>
      <c r="Q2709" s="224"/>
      <c r="R2709" s="224"/>
      <c r="T2709" s="223"/>
      <c r="U2709" s="225"/>
      <c r="V2709" s="223"/>
      <c r="W2709" s="225"/>
      <c r="AE2709" s="200"/>
      <c r="AM2709" s="203"/>
      <c r="AT2709" s="144"/>
    </row>
    <row r="2710" spans="9:46" s="142" customFormat="1" x14ac:dyDescent="0.15">
      <c r="I2710" s="223"/>
      <c r="P2710" s="224"/>
      <c r="Q2710" s="224"/>
      <c r="R2710" s="224"/>
      <c r="T2710" s="223"/>
      <c r="U2710" s="225"/>
      <c r="V2710" s="223"/>
      <c r="W2710" s="225"/>
      <c r="AE2710" s="200"/>
      <c r="AM2710" s="203"/>
      <c r="AT2710" s="144"/>
    </row>
    <row r="2711" spans="9:46" s="142" customFormat="1" x14ac:dyDescent="0.15">
      <c r="I2711" s="223"/>
      <c r="P2711" s="224"/>
      <c r="Q2711" s="224"/>
      <c r="R2711" s="224"/>
      <c r="T2711" s="223"/>
      <c r="U2711" s="225"/>
      <c r="V2711" s="223"/>
      <c r="W2711" s="225"/>
      <c r="AE2711" s="200"/>
      <c r="AM2711" s="203"/>
      <c r="AT2711" s="144"/>
    </row>
    <row r="2712" spans="9:46" s="142" customFormat="1" x14ac:dyDescent="0.15">
      <c r="I2712" s="223"/>
      <c r="P2712" s="224"/>
      <c r="Q2712" s="224"/>
      <c r="R2712" s="224"/>
      <c r="T2712" s="223"/>
      <c r="U2712" s="225"/>
      <c r="V2712" s="223"/>
      <c r="W2712" s="225"/>
      <c r="AE2712" s="200"/>
      <c r="AM2712" s="203"/>
      <c r="AT2712" s="144"/>
    </row>
    <row r="2713" spans="9:46" s="142" customFormat="1" x14ac:dyDescent="0.15">
      <c r="I2713" s="223"/>
      <c r="P2713" s="224"/>
      <c r="Q2713" s="224"/>
      <c r="R2713" s="224"/>
      <c r="T2713" s="223"/>
      <c r="U2713" s="225"/>
      <c r="V2713" s="223"/>
      <c r="W2713" s="225"/>
      <c r="AE2713" s="200"/>
      <c r="AM2713" s="203"/>
      <c r="AT2713" s="144"/>
    </row>
    <row r="2714" spans="9:46" s="142" customFormat="1" x14ac:dyDescent="0.15">
      <c r="I2714" s="223"/>
      <c r="P2714" s="224"/>
      <c r="Q2714" s="224"/>
      <c r="R2714" s="224"/>
      <c r="T2714" s="223"/>
      <c r="U2714" s="225"/>
      <c r="V2714" s="223"/>
      <c r="W2714" s="225"/>
      <c r="AE2714" s="200"/>
      <c r="AM2714" s="203"/>
      <c r="AT2714" s="144"/>
    </row>
    <row r="2715" spans="9:46" s="142" customFormat="1" x14ac:dyDescent="0.15">
      <c r="I2715" s="223"/>
      <c r="P2715" s="224"/>
      <c r="Q2715" s="224"/>
      <c r="R2715" s="224"/>
      <c r="T2715" s="223"/>
      <c r="U2715" s="225"/>
      <c r="V2715" s="223"/>
      <c r="W2715" s="225"/>
      <c r="AE2715" s="200"/>
      <c r="AM2715" s="203"/>
      <c r="AT2715" s="144"/>
    </row>
    <row r="2716" spans="9:46" s="142" customFormat="1" x14ac:dyDescent="0.15">
      <c r="I2716" s="223"/>
      <c r="P2716" s="224"/>
      <c r="Q2716" s="224"/>
      <c r="R2716" s="224"/>
      <c r="T2716" s="223"/>
      <c r="U2716" s="225"/>
      <c r="V2716" s="223"/>
      <c r="W2716" s="225"/>
      <c r="AE2716" s="200"/>
      <c r="AM2716" s="203"/>
      <c r="AT2716" s="144"/>
    </row>
    <row r="2717" spans="9:46" s="142" customFormat="1" x14ac:dyDescent="0.15">
      <c r="I2717" s="223"/>
      <c r="P2717" s="224"/>
      <c r="Q2717" s="224"/>
      <c r="R2717" s="224"/>
      <c r="T2717" s="223"/>
      <c r="U2717" s="225"/>
      <c r="V2717" s="223"/>
      <c r="W2717" s="225"/>
      <c r="AE2717" s="200"/>
      <c r="AM2717" s="203"/>
      <c r="AT2717" s="144"/>
    </row>
    <row r="2718" spans="9:46" s="142" customFormat="1" x14ac:dyDescent="0.15">
      <c r="I2718" s="223"/>
      <c r="P2718" s="224"/>
      <c r="Q2718" s="224"/>
      <c r="R2718" s="224"/>
      <c r="T2718" s="223"/>
      <c r="U2718" s="225"/>
      <c r="V2718" s="223"/>
      <c r="W2718" s="225"/>
      <c r="AE2718" s="200"/>
      <c r="AM2718" s="203"/>
      <c r="AT2718" s="144"/>
    </row>
    <row r="2719" spans="9:46" s="142" customFormat="1" x14ac:dyDescent="0.15">
      <c r="I2719" s="223"/>
      <c r="P2719" s="224"/>
      <c r="Q2719" s="224"/>
      <c r="R2719" s="224"/>
      <c r="T2719" s="223"/>
      <c r="U2719" s="225"/>
      <c r="V2719" s="223"/>
      <c r="W2719" s="225"/>
      <c r="AE2719" s="200"/>
      <c r="AM2719" s="203"/>
      <c r="AT2719" s="144"/>
    </row>
    <row r="2720" spans="9:46" s="142" customFormat="1" x14ac:dyDescent="0.15">
      <c r="I2720" s="223"/>
      <c r="P2720" s="224"/>
      <c r="Q2720" s="224"/>
      <c r="R2720" s="224"/>
      <c r="T2720" s="223"/>
      <c r="U2720" s="225"/>
      <c r="V2720" s="223"/>
      <c r="W2720" s="225"/>
      <c r="AE2720" s="200"/>
      <c r="AM2720" s="203"/>
      <c r="AT2720" s="144"/>
    </row>
    <row r="2721" spans="9:46" s="142" customFormat="1" x14ac:dyDescent="0.15">
      <c r="I2721" s="223"/>
      <c r="P2721" s="224"/>
      <c r="Q2721" s="224"/>
      <c r="R2721" s="224"/>
      <c r="T2721" s="223"/>
      <c r="U2721" s="225"/>
      <c r="V2721" s="223"/>
      <c r="W2721" s="225"/>
      <c r="AE2721" s="200"/>
      <c r="AM2721" s="203"/>
      <c r="AT2721" s="144"/>
    </row>
    <row r="2722" spans="9:46" s="142" customFormat="1" x14ac:dyDescent="0.15">
      <c r="I2722" s="223"/>
      <c r="P2722" s="224"/>
      <c r="Q2722" s="224"/>
      <c r="R2722" s="224"/>
      <c r="T2722" s="223"/>
      <c r="U2722" s="225"/>
      <c r="V2722" s="223"/>
      <c r="W2722" s="225"/>
      <c r="AE2722" s="200"/>
      <c r="AM2722" s="203"/>
      <c r="AT2722" s="144"/>
    </row>
    <row r="2723" spans="9:46" s="142" customFormat="1" x14ac:dyDescent="0.15">
      <c r="I2723" s="223"/>
      <c r="P2723" s="224"/>
      <c r="Q2723" s="224"/>
      <c r="R2723" s="224"/>
      <c r="T2723" s="223"/>
      <c r="U2723" s="225"/>
      <c r="V2723" s="223"/>
      <c r="W2723" s="225"/>
      <c r="AE2723" s="200"/>
      <c r="AM2723" s="203"/>
      <c r="AT2723" s="144"/>
    </row>
    <row r="2724" spans="9:46" s="142" customFormat="1" x14ac:dyDescent="0.15">
      <c r="I2724" s="223"/>
      <c r="P2724" s="224"/>
      <c r="Q2724" s="224"/>
      <c r="R2724" s="224"/>
      <c r="T2724" s="223"/>
      <c r="U2724" s="225"/>
      <c r="V2724" s="223"/>
      <c r="W2724" s="225"/>
      <c r="AE2724" s="200"/>
      <c r="AM2724" s="203"/>
      <c r="AT2724" s="144"/>
    </row>
    <row r="2725" spans="9:46" s="142" customFormat="1" x14ac:dyDescent="0.15">
      <c r="I2725" s="223"/>
      <c r="P2725" s="224"/>
      <c r="Q2725" s="224"/>
      <c r="R2725" s="224"/>
      <c r="T2725" s="223"/>
      <c r="U2725" s="225"/>
      <c r="V2725" s="223"/>
      <c r="W2725" s="225"/>
      <c r="AE2725" s="200"/>
      <c r="AM2725" s="203"/>
      <c r="AT2725" s="144"/>
    </row>
    <row r="2726" spans="9:46" s="142" customFormat="1" x14ac:dyDescent="0.15">
      <c r="I2726" s="223"/>
      <c r="P2726" s="224"/>
      <c r="Q2726" s="224"/>
      <c r="R2726" s="224"/>
      <c r="T2726" s="223"/>
      <c r="U2726" s="225"/>
      <c r="V2726" s="223"/>
      <c r="W2726" s="225"/>
      <c r="AE2726" s="200"/>
      <c r="AM2726" s="203"/>
      <c r="AT2726" s="144"/>
    </row>
    <row r="2727" spans="9:46" s="142" customFormat="1" x14ac:dyDescent="0.15">
      <c r="I2727" s="223"/>
      <c r="P2727" s="224"/>
      <c r="Q2727" s="224"/>
      <c r="R2727" s="224"/>
      <c r="T2727" s="223"/>
      <c r="U2727" s="225"/>
      <c r="V2727" s="223"/>
      <c r="W2727" s="225"/>
      <c r="AE2727" s="200"/>
      <c r="AM2727" s="203"/>
      <c r="AT2727" s="144"/>
    </row>
    <row r="2728" spans="9:46" s="142" customFormat="1" x14ac:dyDescent="0.15">
      <c r="I2728" s="223"/>
      <c r="P2728" s="224"/>
      <c r="Q2728" s="224"/>
      <c r="R2728" s="224"/>
      <c r="T2728" s="223"/>
      <c r="U2728" s="225"/>
      <c r="V2728" s="223"/>
      <c r="W2728" s="225"/>
      <c r="AE2728" s="200"/>
      <c r="AM2728" s="203"/>
      <c r="AT2728" s="144"/>
    </row>
    <row r="2729" spans="9:46" s="142" customFormat="1" x14ac:dyDescent="0.15">
      <c r="I2729" s="223"/>
      <c r="P2729" s="224"/>
      <c r="Q2729" s="224"/>
      <c r="R2729" s="224"/>
      <c r="T2729" s="223"/>
      <c r="U2729" s="225"/>
      <c r="V2729" s="223"/>
      <c r="W2729" s="225"/>
      <c r="AE2729" s="200"/>
      <c r="AM2729" s="203"/>
      <c r="AT2729" s="144"/>
    </row>
    <row r="2730" spans="9:46" s="142" customFormat="1" x14ac:dyDescent="0.15">
      <c r="I2730" s="223"/>
      <c r="P2730" s="224"/>
      <c r="Q2730" s="224"/>
      <c r="R2730" s="224"/>
      <c r="T2730" s="223"/>
      <c r="U2730" s="225"/>
      <c r="V2730" s="223"/>
      <c r="W2730" s="225"/>
      <c r="AE2730" s="200"/>
      <c r="AM2730" s="203"/>
      <c r="AT2730" s="144"/>
    </row>
    <row r="2731" spans="9:46" s="142" customFormat="1" x14ac:dyDescent="0.15">
      <c r="I2731" s="223"/>
      <c r="P2731" s="224"/>
      <c r="Q2731" s="224"/>
      <c r="R2731" s="224"/>
      <c r="T2731" s="223"/>
      <c r="U2731" s="225"/>
      <c r="V2731" s="223"/>
      <c r="W2731" s="225"/>
      <c r="AE2731" s="200"/>
      <c r="AM2731" s="203"/>
      <c r="AT2731" s="144"/>
    </row>
    <row r="2732" spans="9:46" s="142" customFormat="1" x14ac:dyDescent="0.15">
      <c r="I2732" s="223"/>
      <c r="P2732" s="224"/>
      <c r="Q2732" s="224"/>
      <c r="R2732" s="224"/>
      <c r="T2732" s="223"/>
      <c r="U2732" s="225"/>
      <c r="V2732" s="223"/>
      <c r="W2732" s="225"/>
      <c r="AE2732" s="200"/>
      <c r="AM2732" s="203"/>
      <c r="AT2732" s="144"/>
    </row>
    <row r="2733" spans="9:46" s="142" customFormat="1" x14ac:dyDescent="0.15">
      <c r="I2733" s="223"/>
      <c r="P2733" s="224"/>
      <c r="Q2733" s="224"/>
      <c r="R2733" s="224"/>
      <c r="T2733" s="223"/>
      <c r="U2733" s="225"/>
      <c r="V2733" s="223"/>
      <c r="W2733" s="225"/>
      <c r="AE2733" s="200"/>
      <c r="AM2733" s="203"/>
      <c r="AT2733" s="144"/>
    </row>
    <row r="2734" spans="9:46" s="142" customFormat="1" x14ac:dyDescent="0.15">
      <c r="I2734" s="223"/>
      <c r="P2734" s="224"/>
      <c r="Q2734" s="224"/>
      <c r="R2734" s="224"/>
      <c r="T2734" s="223"/>
      <c r="U2734" s="225"/>
      <c r="V2734" s="223"/>
      <c r="W2734" s="225"/>
      <c r="AE2734" s="200"/>
      <c r="AM2734" s="203"/>
      <c r="AT2734" s="144"/>
    </row>
    <row r="2735" spans="9:46" s="142" customFormat="1" x14ac:dyDescent="0.15">
      <c r="I2735" s="223"/>
      <c r="P2735" s="224"/>
      <c r="Q2735" s="224"/>
      <c r="R2735" s="224"/>
      <c r="T2735" s="223"/>
      <c r="U2735" s="225"/>
      <c r="V2735" s="223"/>
      <c r="W2735" s="225"/>
      <c r="AE2735" s="200"/>
      <c r="AM2735" s="203"/>
      <c r="AT2735" s="144"/>
    </row>
    <row r="2736" spans="9:46" s="142" customFormat="1" x14ac:dyDescent="0.15">
      <c r="I2736" s="223"/>
      <c r="P2736" s="224"/>
      <c r="Q2736" s="224"/>
      <c r="R2736" s="224"/>
      <c r="T2736" s="223"/>
      <c r="U2736" s="225"/>
      <c r="V2736" s="223"/>
      <c r="W2736" s="225"/>
      <c r="AE2736" s="200"/>
      <c r="AM2736" s="203"/>
      <c r="AT2736" s="144"/>
    </row>
    <row r="2737" spans="9:46" s="142" customFormat="1" x14ac:dyDescent="0.15">
      <c r="I2737" s="223"/>
      <c r="P2737" s="224"/>
      <c r="Q2737" s="224"/>
      <c r="R2737" s="224"/>
      <c r="T2737" s="223"/>
      <c r="U2737" s="225"/>
      <c r="V2737" s="223"/>
      <c r="W2737" s="225"/>
      <c r="AE2737" s="200"/>
      <c r="AM2737" s="203"/>
      <c r="AT2737" s="144"/>
    </row>
    <row r="2738" spans="9:46" s="142" customFormat="1" x14ac:dyDescent="0.15">
      <c r="I2738" s="223"/>
      <c r="P2738" s="224"/>
      <c r="Q2738" s="224"/>
      <c r="R2738" s="224"/>
      <c r="T2738" s="223"/>
      <c r="U2738" s="225"/>
      <c r="V2738" s="223"/>
      <c r="W2738" s="225"/>
      <c r="AE2738" s="200"/>
      <c r="AM2738" s="203"/>
      <c r="AT2738" s="144"/>
    </row>
    <row r="2739" spans="9:46" s="142" customFormat="1" x14ac:dyDescent="0.15">
      <c r="I2739" s="223"/>
      <c r="P2739" s="224"/>
      <c r="Q2739" s="224"/>
      <c r="R2739" s="224"/>
      <c r="T2739" s="223"/>
      <c r="U2739" s="225"/>
      <c r="V2739" s="223"/>
      <c r="W2739" s="225"/>
      <c r="AE2739" s="200"/>
      <c r="AM2739" s="203"/>
      <c r="AT2739" s="144"/>
    </row>
    <row r="2740" spans="9:46" s="142" customFormat="1" x14ac:dyDescent="0.15">
      <c r="I2740" s="223"/>
      <c r="P2740" s="224"/>
      <c r="Q2740" s="224"/>
      <c r="R2740" s="224"/>
      <c r="T2740" s="223"/>
      <c r="U2740" s="225"/>
      <c r="V2740" s="223"/>
      <c r="W2740" s="225"/>
      <c r="AE2740" s="200"/>
      <c r="AM2740" s="203"/>
      <c r="AT2740" s="144"/>
    </row>
    <row r="2741" spans="9:46" s="142" customFormat="1" x14ac:dyDescent="0.15">
      <c r="I2741" s="223"/>
      <c r="P2741" s="224"/>
      <c r="Q2741" s="224"/>
      <c r="R2741" s="224"/>
      <c r="T2741" s="223"/>
      <c r="U2741" s="225"/>
      <c r="V2741" s="223"/>
      <c r="W2741" s="225"/>
      <c r="AE2741" s="200"/>
      <c r="AM2741" s="203"/>
      <c r="AT2741" s="144"/>
    </row>
    <row r="2742" spans="9:46" s="142" customFormat="1" x14ac:dyDescent="0.15">
      <c r="I2742" s="223"/>
      <c r="P2742" s="224"/>
      <c r="Q2742" s="224"/>
      <c r="R2742" s="224"/>
      <c r="T2742" s="223"/>
      <c r="U2742" s="225"/>
      <c r="V2742" s="223"/>
      <c r="W2742" s="225"/>
      <c r="AE2742" s="200"/>
      <c r="AM2742" s="203"/>
      <c r="AT2742" s="144"/>
    </row>
    <row r="2743" spans="9:46" s="142" customFormat="1" x14ac:dyDescent="0.15">
      <c r="I2743" s="223"/>
      <c r="P2743" s="224"/>
      <c r="Q2743" s="224"/>
      <c r="R2743" s="224"/>
      <c r="T2743" s="223"/>
      <c r="U2743" s="225"/>
      <c r="V2743" s="223"/>
      <c r="W2743" s="225"/>
      <c r="AE2743" s="200"/>
      <c r="AM2743" s="203"/>
      <c r="AT2743" s="144"/>
    </row>
    <row r="2744" spans="9:46" s="142" customFormat="1" x14ac:dyDescent="0.15">
      <c r="I2744" s="223"/>
      <c r="P2744" s="224"/>
      <c r="Q2744" s="224"/>
      <c r="R2744" s="224"/>
      <c r="T2744" s="223"/>
      <c r="U2744" s="225"/>
      <c r="V2744" s="223"/>
      <c r="W2744" s="225"/>
      <c r="AE2744" s="200"/>
      <c r="AM2744" s="203"/>
      <c r="AT2744" s="144"/>
    </row>
    <row r="2745" spans="9:46" s="142" customFormat="1" x14ac:dyDescent="0.15">
      <c r="I2745" s="223"/>
      <c r="P2745" s="224"/>
      <c r="Q2745" s="224"/>
      <c r="R2745" s="224"/>
      <c r="T2745" s="223"/>
      <c r="U2745" s="225"/>
      <c r="V2745" s="223"/>
      <c r="W2745" s="225"/>
      <c r="AE2745" s="200"/>
      <c r="AM2745" s="203"/>
      <c r="AT2745" s="144"/>
    </row>
    <row r="2746" spans="9:46" s="142" customFormat="1" x14ac:dyDescent="0.15">
      <c r="I2746" s="223"/>
      <c r="P2746" s="224"/>
      <c r="Q2746" s="224"/>
      <c r="R2746" s="224"/>
      <c r="T2746" s="223"/>
      <c r="U2746" s="225"/>
      <c r="V2746" s="223"/>
      <c r="W2746" s="225"/>
      <c r="AE2746" s="200"/>
      <c r="AM2746" s="203"/>
      <c r="AT2746" s="144"/>
    </row>
    <row r="2747" spans="9:46" s="142" customFormat="1" x14ac:dyDescent="0.15">
      <c r="I2747" s="223"/>
      <c r="P2747" s="224"/>
      <c r="Q2747" s="224"/>
      <c r="R2747" s="224"/>
      <c r="T2747" s="223"/>
      <c r="U2747" s="225"/>
      <c r="V2747" s="223"/>
      <c r="W2747" s="225"/>
      <c r="AE2747" s="200"/>
      <c r="AM2747" s="203"/>
      <c r="AT2747" s="144"/>
    </row>
    <row r="2748" spans="9:46" s="142" customFormat="1" x14ac:dyDescent="0.15">
      <c r="I2748" s="223"/>
      <c r="P2748" s="224"/>
      <c r="Q2748" s="224"/>
      <c r="R2748" s="224"/>
      <c r="T2748" s="223"/>
      <c r="U2748" s="225"/>
      <c r="V2748" s="223"/>
      <c r="W2748" s="225"/>
      <c r="AE2748" s="200"/>
      <c r="AM2748" s="203"/>
      <c r="AT2748" s="144"/>
    </row>
    <row r="2749" spans="9:46" s="142" customFormat="1" x14ac:dyDescent="0.15">
      <c r="I2749" s="223"/>
      <c r="P2749" s="224"/>
      <c r="Q2749" s="224"/>
      <c r="R2749" s="224"/>
      <c r="T2749" s="223"/>
      <c r="U2749" s="225"/>
      <c r="V2749" s="223"/>
      <c r="W2749" s="225"/>
      <c r="AE2749" s="200"/>
      <c r="AM2749" s="203"/>
      <c r="AT2749" s="144"/>
    </row>
    <row r="2750" spans="9:46" s="142" customFormat="1" x14ac:dyDescent="0.15">
      <c r="I2750" s="223"/>
      <c r="P2750" s="224"/>
      <c r="Q2750" s="224"/>
      <c r="R2750" s="224"/>
      <c r="T2750" s="223"/>
      <c r="U2750" s="225"/>
      <c r="V2750" s="223"/>
      <c r="W2750" s="225"/>
      <c r="AE2750" s="200"/>
      <c r="AM2750" s="203"/>
      <c r="AT2750" s="144"/>
    </row>
    <row r="2751" spans="9:46" s="142" customFormat="1" x14ac:dyDescent="0.15">
      <c r="I2751" s="223"/>
      <c r="P2751" s="224"/>
      <c r="Q2751" s="224"/>
      <c r="R2751" s="224"/>
      <c r="T2751" s="223"/>
      <c r="U2751" s="225"/>
      <c r="V2751" s="223"/>
      <c r="W2751" s="225"/>
      <c r="AE2751" s="200"/>
      <c r="AM2751" s="203"/>
      <c r="AT2751" s="144"/>
    </row>
    <row r="2752" spans="9:46" s="142" customFormat="1" x14ac:dyDescent="0.15">
      <c r="I2752" s="223"/>
      <c r="P2752" s="224"/>
      <c r="Q2752" s="224"/>
      <c r="R2752" s="224"/>
      <c r="T2752" s="223"/>
      <c r="U2752" s="225"/>
      <c r="V2752" s="223"/>
      <c r="W2752" s="225"/>
      <c r="AE2752" s="200"/>
      <c r="AM2752" s="203"/>
      <c r="AT2752" s="144"/>
    </row>
    <row r="2753" spans="9:46" s="142" customFormat="1" x14ac:dyDescent="0.15">
      <c r="I2753" s="223"/>
      <c r="P2753" s="224"/>
      <c r="Q2753" s="224"/>
      <c r="R2753" s="224"/>
      <c r="T2753" s="223"/>
      <c r="U2753" s="225"/>
      <c r="V2753" s="223"/>
      <c r="W2753" s="225"/>
      <c r="AE2753" s="200"/>
      <c r="AM2753" s="203"/>
      <c r="AT2753" s="144"/>
    </row>
    <row r="2754" spans="9:46" s="142" customFormat="1" x14ac:dyDescent="0.15">
      <c r="I2754" s="223"/>
      <c r="P2754" s="224"/>
      <c r="Q2754" s="224"/>
      <c r="R2754" s="224"/>
      <c r="T2754" s="223"/>
      <c r="U2754" s="225"/>
      <c r="V2754" s="223"/>
      <c r="W2754" s="225"/>
      <c r="AE2754" s="200"/>
      <c r="AM2754" s="203"/>
      <c r="AT2754" s="144"/>
    </row>
    <row r="2755" spans="9:46" s="142" customFormat="1" x14ac:dyDescent="0.15">
      <c r="I2755" s="223"/>
      <c r="P2755" s="224"/>
      <c r="Q2755" s="224"/>
      <c r="R2755" s="224"/>
      <c r="T2755" s="223"/>
      <c r="U2755" s="225"/>
      <c r="V2755" s="223"/>
      <c r="W2755" s="225"/>
      <c r="AE2755" s="200"/>
      <c r="AM2755" s="203"/>
      <c r="AT2755" s="144"/>
    </row>
    <row r="2756" spans="9:46" s="142" customFormat="1" x14ac:dyDescent="0.15">
      <c r="I2756" s="223"/>
      <c r="P2756" s="224"/>
      <c r="Q2756" s="224"/>
      <c r="R2756" s="224"/>
      <c r="T2756" s="223"/>
      <c r="U2756" s="225"/>
      <c r="V2756" s="223"/>
      <c r="W2756" s="225"/>
      <c r="AE2756" s="200"/>
      <c r="AM2756" s="203"/>
      <c r="AT2756" s="144"/>
    </row>
    <row r="2757" spans="9:46" s="142" customFormat="1" x14ac:dyDescent="0.15">
      <c r="I2757" s="223"/>
      <c r="P2757" s="224"/>
      <c r="Q2757" s="224"/>
      <c r="R2757" s="224"/>
      <c r="T2757" s="223"/>
      <c r="U2757" s="225"/>
      <c r="V2757" s="223"/>
      <c r="W2757" s="225"/>
      <c r="AE2757" s="200"/>
      <c r="AM2757" s="203"/>
      <c r="AT2757" s="144"/>
    </row>
    <row r="2758" spans="9:46" s="142" customFormat="1" x14ac:dyDescent="0.15">
      <c r="I2758" s="223"/>
      <c r="P2758" s="224"/>
      <c r="Q2758" s="224"/>
      <c r="R2758" s="224"/>
      <c r="T2758" s="223"/>
      <c r="U2758" s="225"/>
      <c r="V2758" s="223"/>
      <c r="W2758" s="225"/>
      <c r="AE2758" s="200"/>
      <c r="AM2758" s="203"/>
      <c r="AT2758" s="144"/>
    </row>
    <row r="2759" spans="9:46" s="142" customFormat="1" x14ac:dyDescent="0.15">
      <c r="I2759" s="223"/>
      <c r="P2759" s="224"/>
      <c r="Q2759" s="224"/>
      <c r="R2759" s="224"/>
      <c r="T2759" s="223"/>
      <c r="U2759" s="225"/>
      <c r="V2759" s="223"/>
      <c r="W2759" s="225"/>
      <c r="AE2759" s="200"/>
      <c r="AM2759" s="203"/>
      <c r="AT2759" s="144"/>
    </row>
    <row r="2760" spans="9:46" s="142" customFormat="1" x14ac:dyDescent="0.15">
      <c r="I2760" s="223"/>
      <c r="P2760" s="224"/>
      <c r="Q2760" s="224"/>
      <c r="R2760" s="224"/>
      <c r="T2760" s="223"/>
      <c r="U2760" s="225"/>
      <c r="V2760" s="223"/>
      <c r="W2760" s="225"/>
      <c r="AE2760" s="200"/>
      <c r="AM2760" s="203"/>
      <c r="AT2760" s="144"/>
    </row>
    <row r="2761" spans="9:46" s="142" customFormat="1" x14ac:dyDescent="0.15">
      <c r="I2761" s="223"/>
      <c r="P2761" s="224"/>
      <c r="Q2761" s="224"/>
      <c r="R2761" s="224"/>
      <c r="T2761" s="223"/>
      <c r="U2761" s="225"/>
      <c r="V2761" s="223"/>
      <c r="W2761" s="225"/>
      <c r="AE2761" s="200"/>
      <c r="AM2761" s="203"/>
      <c r="AT2761" s="144"/>
    </row>
    <row r="2762" spans="9:46" s="142" customFormat="1" x14ac:dyDescent="0.15">
      <c r="I2762" s="223"/>
      <c r="P2762" s="224"/>
      <c r="Q2762" s="224"/>
      <c r="R2762" s="224"/>
      <c r="T2762" s="223"/>
      <c r="U2762" s="225"/>
      <c r="V2762" s="223"/>
      <c r="W2762" s="225"/>
      <c r="AE2762" s="200"/>
      <c r="AM2762" s="203"/>
      <c r="AT2762" s="144"/>
    </row>
    <row r="2763" spans="9:46" s="142" customFormat="1" x14ac:dyDescent="0.15">
      <c r="I2763" s="223"/>
      <c r="P2763" s="224"/>
      <c r="Q2763" s="224"/>
      <c r="R2763" s="224"/>
      <c r="T2763" s="223"/>
      <c r="U2763" s="225"/>
      <c r="V2763" s="223"/>
      <c r="W2763" s="225"/>
      <c r="AE2763" s="200"/>
      <c r="AM2763" s="203"/>
      <c r="AT2763" s="144"/>
    </row>
    <row r="2764" spans="9:46" s="142" customFormat="1" x14ac:dyDescent="0.15">
      <c r="I2764" s="223"/>
      <c r="P2764" s="224"/>
      <c r="Q2764" s="224"/>
      <c r="R2764" s="224"/>
      <c r="T2764" s="223"/>
      <c r="U2764" s="225"/>
      <c r="V2764" s="223"/>
      <c r="W2764" s="225"/>
      <c r="AE2764" s="200"/>
      <c r="AM2764" s="203"/>
      <c r="AT2764" s="144"/>
    </row>
    <row r="2765" spans="9:46" s="142" customFormat="1" x14ac:dyDescent="0.15">
      <c r="I2765" s="223"/>
      <c r="P2765" s="224"/>
      <c r="Q2765" s="224"/>
      <c r="R2765" s="224"/>
      <c r="T2765" s="223"/>
      <c r="U2765" s="225"/>
      <c r="V2765" s="223"/>
      <c r="W2765" s="225"/>
      <c r="AE2765" s="200"/>
      <c r="AM2765" s="203"/>
      <c r="AT2765" s="144"/>
    </row>
    <row r="2766" spans="9:46" s="142" customFormat="1" x14ac:dyDescent="0.15">
      <c r="I2766" s="223"/>
      <c r="P2766" s="224"/>
      <c r="Q2766" s="224"/>
      <c r="R2766" s="224"/>
      <c r="T2766" s="223"/>
      <c r="U2766" s="225"/>
      <c r="V2766" s="223"/>
      <c r="W2766" s="225"/>
      <c r="AE2766" s="200"/>
      <c r="AM2766" s="203"/>
      <c r="AT2766" s="144"/>
    </row>
    <row r="2767" spans="9:46" s="142" customFormat="1" x14ac:dyDescent="0.15">
      <c r="I2767" s="223"/>
      <c r="P2767" s="224"/>
      <c r="Q2767" s="224"/>
      <c r="R2767" s="224"/>
      <c r="T2767" s="223"/>
      <c r="U2767" s="225"/>
      <c r="V2767" s="223"/>
      <c r="W2767" s="225"/>
      <c r="AE2767" s="200"/>
      <c r="AM2767" s="203"/>
      <c r="AT2767" s="144"/>
    </row>
    <row r="2768" spans="9:46" s="142" customFormat="1" x14ac:dyDescent="0.15">
      <c r="I2768" s="223"/>
      <c r="P2768" s="224"/>
      <c r="Q2768" s="224"/>
      <c r="R2768" s="224"/>
      <c r="T2768" s="223"/>
      <c r="U2768" s="225"/>
      <c r="V2768" s="223"/>
      <c r="W2768" s="225"/>
      <c r="AE2768" s="200"/>
      <c r="AM2768" s="203"/>
      <c r="AT2768" s="144"/>
    </row>
    <row r="2769" spans="9:46" s="142" customFormat="1" x14ac:dyDescent="0.15">
      <c r="I2769" s="223"/>
      <c r="P2769" s="224"/>
      <c r="Q2769" s="224"/>
      <c r="R2769" s="224"/>
      <c r="T2769" s="223"/>
      <c r="U2769" s="225"/>
      <c r="V2769" s="223"/>
      <c r="W2769" s="225"/>
      <c r="AE2769" s="200"/>
      <c r="AM2769" s="203"/>
      <c r="AT2769" s="144"/>
    </row>
    <row r="2770" spans="9:46" s="142" customFormat="1" x14ac:dyDescent="0.15">
      <c r="I2770" s="223"/>
      <c r="P2770" s="224"/>
      <c r="Q2770" s="224"/>
      <c r="R2770" s="224"/>
      <c r="T2770" s="223"/>
      <c r="U2770" s="225"/>
      <c r="V2770" s="223"/>
      <c r="W2770" s="225"/>
      <c r="AE2770" s="200"/>
      <c r="AM2770" s="203"/>
      <c r="AT2770" s="144"/>
    </row>
    <row r="2771" spans="9:46" s="142" customFormat="1" x14ac:dyDescent="0.15">
      <c r="I2771" s="223"/>
      <c r="P2771" s="224"/>
      <c r="Q2771" s="224"/>
      <c r="R2771" s="224"/>
      <c r="T2771" s="223"/>
      <c r="U2771" s="225"/>
      <c r="V2771" s="223"/>
      <c r="W2771" s="225"/>
      <c r="AE2771" s="200"/>
      <c r="AM2771" s="203"/>
      <c r="AT2771" s="144"/>
    </row>
    <row r="2772" spans="9:46" s="142" customFormat="1" x14ac:dyDescent="0.15">
      <c r="I2772" s="223"/>
      <c r="P2772" s="224"/>
      <c r="Q2772" s="224"/>
      <c r="R2772" s="224"/>
      <c r="T2772" s="223"/>
      <c r="U2772" s="225"/>
      <c r="V2772" s="223"/>
      <c r="W2772" s="225"/>
      <c r="AE2772" s="200"/>
      <c r="AM2772" s="203"/>
      <c r="AT2772" s="144"/>
    </row>
    <row r="2773" spans="9:46" s="142" customFormat="1" x14ac:dyDescent="0.15">
      <c r="I2773" s="223"/>
      <c r="P2773" s="224"/>
      <c r="Q2773" s="224"/>
      <c r="R2773" s="224"/>
      <c r="T2773" s="223"/>
      <c r="U2773" s="225"/>
      <c r="V2773" s="223"/>
      <c r="W2773" s="225"/>
      <c r="AE2773" s="200"/>
      <c r="AM2773" s="203"/>
      <c r="AT2773" s="144"/>
    </row>
    <row r="2774" spans="9:46" s="142" customFormat="1" x14ac:dyDescent="0.15">
      <c r="I2774" s="223"/>
      <c r="P2774" s="224"/>
      <c r="Q2774" s="224"/>
      <c r="R2774" s="224"/>
      <c r="T2774" s="223"/>
      <c r="U2774" s="225"/>
      <c r="V2774" s="223"/>
      <c r="W2774" s="225"/>
      <c r="AE2774" s="200"/>
      <c r="AM2774" s="203"/>
      <c r="AT2774" s="144"/>
    </row>
    <row r="2775" spans="9:46" s="142" customFormat="1" x14ac:dyDescent="0.15">
      <c r="I2775" s="223"/>
      <c r="P2775" s="224"/>
      <c r="Q2775" s="224"/>
      <c r="R2775" s="224"/>
      <c r="T2775" s="223"/>
      <c r="U2775" s="225"/>
      <c r="V2775" s="223"/>
      <c r="W2775" s="225"/>
      <c r="AE2775" s="200"/>
      <c r="AM2775" s="203"/>
      <c r="AT2775" s="144"/>
    </row>
    <row r="2776" spans="9:46" s="142" customFormat="1" x14ac:dyDescent="0.15">
      <c r="I2776" s="223"/>
      <c r="P2776" s="224"/>
      <c r="Q2776" s="224"/>
      <c r="R2776" s="224"/>
      <c r="T2776" s="223"/>
      <c r="U2776" s="225"/>
      <c r="V2776" s="223"/>
      <c r="W2776" s="225"/>
      <c r="AE2776" s="200"/>
      <c r="AM2776" s="203"/>
      <c r="AT2776" s="144"/>
    </row>
    <row r="2777" spans="9:46" s="142" customFormat="1" x14ac:dyDescent="0.15">
      <c r="I2777" s="223"/>
      <c r="P2777" s="224"/>
      <c r="Q2777" s="224"/>
      <c r="R2777" s="224"/>
      <c r="T2777" s="223"/>
      <c r="U2777" s="225"/>
      <c r="V2777" s="223"/>
      <c r="W2777" s="225"/>
      <c r="AE2777" s="200"/>
      <c r="AM2777" s="203"/>
      <c r="AT2777" s="144"/>
    </row>
    <row r="2778" spans="9:46" s="142" customFormat="1" x14ac:dyDescent="0.15">
      <c r="I2778" s="223"/>
      <c r="P2778" s="224"/>
      <c r="Q2778" s="224"/>
      <c r="R2778" s="224"/>
      <c r="T2778" s="223"/>
      <c r="U2778" s="225"/>
      <c r="V2778" s="223"/>
      <c r="W2778" s="225"/>
      <c r="AE2778" s="200"/>
      <c r="AM2778" s="203"/>
      <c r="AT2778" s="144"/>
    </row>
    <row r="2779" spans="9:46" s="142" customFormat="1" x14ac:dyDescent="0.15">
      <c r="I2779" s="223"/>
      <c r="P2779" s="224"/>
      <c r="Q2779" s="224"/>
      <c r="R2779" s="224"/>
      <c r="T2779" s="223"/>
      <c r="U2779" s="225"/>
      <c r="V2779" s="223"/>
      <c r="W2779" s="225"/>
      <c r="AE2779" s="200"/>
      <c r="AM2779" s="203"/>
      <c r="AT2779" s="144"/>
    </row>
    <row r="2780" spans="9:46" s="142" customFormat="1" x14ac:dyDescent="0.15">
      <c r="I2780" s="223"/>
      <c r="P2780" s="224"/>
      <c r="Q2780" s="224"/>
      <c r="R2780" s="224"/>
      <c r="T2780" s="223"/>
      <c r="U2780" s="225"/>
      <c r="V2780" s="223"/>
      <c r="W2780" s="225"/>
      <c r="AE2780" s="200"/>
      <c r="AM2780" s="203"/>
      <c r="AT2780" s="144"/>
    </row>
    <row r="2781" spans="9:46" s="142" customFormat="1" x14ac:dyDescent="0.15">
      <c r="I2781" s="223"/>
      <c r="P2781" s="224"/>
      <c r="Q2781" s="224"/>
      <c r="R2781" s="224"/>
      <c r="T2781" s="223"/>
      <c r="U2781" s="225"/>
      <c r="V2781" s="223"/>
      <c r="W2781" s="225"/>
      <c r="AE2781" s="200"/>
      <c r="AM2781" s="203"/>
      <c r="AT2781" s="144"/>
    </row>
    <row r="2782" spans="9:46" s="142" customFormat="1" x14ac:dyDescent="0.15">
      <c r="I2782" s="223"/>
      <c r="P2782" s="224"/>
      <c r="Q2782" s="224"/>
      <c r="R2782" s="224"/>
      <c r="T2782" s="223"/>
      <c r="U2782" s="225"/>
      <c r="V2782" s="223"/>
      <c r="W2782" s="225"/>
      <c r="AE2782" s="200"/>
      <c r="AM2782" s="203"/>
      <c r="AT2782" s="144"/>
    </row>
    <row r="2783" spans="9:46" s="142" customFormat="1" x14ac:dyDescent="0.15">
      <c r="I2783" s="223"/>
      <c r="P2783" s="224"/>
      <c r="Q2783" s="224"/>
      <c r="R2783" s="224"/>
      <c r="T2783" s="223"/>
      <c r="U2783" s="225"/>
      <c r="V2783" s="223"/>
      <c r="W2783" s="225"/>
      <c r="AE2783" s="200"/>
      <c r="AM2783" s="203"/>
      <c r="AT2783" s="144"/>
    </row>
    <row r="2784" spans="9:46" s="142" customFormat="1" x14ac:dyDescent="0.15">
      <c r="I2784" s="223"/>
      <c r="P2784" s="224"/>
      <c r="Q2784" s="224"/>
      <c r="R2784" s="224"/>
      <c r="T2784" s="223"/>
      <c r="U2784" s="225"/>
      <c r="V2784" s="223"/>
      <c r="W2784" s="225"/>
      <c r="AE2784" s="200"/>
      <c r="AM2784" s="203"/>
      <c r="AT2784" s="144"/>
    </row>
    <row r="2785" spans="9:46" s="142" customFormat="1" x14ac:dyDescent="0.15">
      <c r="I2785" s="223"/>
      <c r="P2785" s="224"/>
      <c r="Q2785" s="224"/>
      <c r="R2785" s="224"/>
      <c r="T2785" s="223"/>
      <c r="U2785" s="225"/>
      <c r="V2785" s="223"/>
      <c r="W2785" s="225"/>
      <c r="AE2785" s="200"/>
      <c r="AM2785" s="203"/>
      <c r="AT2785" s="144"/>
    </row>
    <row r="2786" spans="9:46" s="142" customFormat="1" x14ac:dyDescent="0.15">
      <c r="I2786" s="223"/>
      <c r="P2786" s="224"/>
      <c r="Q2786" s="224"/>
      <c r="R2786" s="224"/>
      <c r="T2786" s="223"/>
      <c r="U2786" s="225"/>
      <c r="V2786" s="223"/>
      <c r="W2786" s="225"/>
      <c r="AE2786" s="200"/>
      <c r="AM2786" s="203"/>
      <c r="AT2786" s="144"/>
    </row>
    <row r="2787" spans="9:46" s="142" customFormat="1" x14ac:dyDescent="0.15">
      <c r="I2787" s="223"/>
      <c r="P2787" s="224"/>
      <c r="Q2787" s="224"/>
      <c r="R2787" s="224"/>
      <c r="T2787" s="223"/>
      <c r="U2787" s="225"/>
      <c r="V2787" s="223"/>
      <c r="W2787" s="225"/>
      <c r="AE2787" s="200"/>
      <c r="AM2787" s="203"/>
      <c r="AT2787" s="144"/>
    </row>
    <row r="2788" spans="9:46" s="142" customFormat="1" x14ac:dyDescent="0.15">
      <c r="I2788" s="223"/>
      <c r="P2788" s="224"/>
      <c r="Q2788" s="224"/>
      <c r="R2788" s="224"/>
      <c r="T2788" s="223"/>
      <c r="U2788" s="225"/>
      <c r="V2788" s="223"/>
      <c r="W2788" s="225"/>
      <c r="AE2788" s="200"/>
      <c r="AM2788" s="203"/>
      <c r="AT2788" s="144"/>
    </row>
    <row r="2789" spans="9:46" s="142" customFormat="1" x14ac:dyDescent="0.15">
      <c r="I2789" s="223"/>
      <c r="P2789" s="224"/>
      <c r="Q2789" s="224"/>
      <c r="R2789" s="224"/>
      <c r="T2789" s="223"/>
      <c r="U2789" s="225"/>
      <c r="V2789" s="223"/>
      <c r="W2789" s="225"/>
      <c r="AE2789" s="200"/>
      <c r="AM2789" s="203"/>
      <c r="AT2789" s="144"/>
    </row>
    <row r="2790" spans="9:46" s="142" customFormat="1" x14ac:dyDescent="0.15">
      <c r="I2790" s="223"/>
      <c r="P2790" s="224"/>
      <c r="Q2790" s="224"/>
      <c r="R2790" s="224"/>
      <c r="T2790" s="223"/>
      <c r="U2790" s="225"/>
      <c r="V2790" s="223"/>
      <c r="W2790" s="225"/>
      <c r="AE2790" s="200"/>
      <c r="AM2790" s="203"/>
      <c r="AT2790" s="144"/>
    </row>
    <row r="2791" spans="9:46" s="142" customFormat="1" x14ac:dyDescent="0.15">
      <c r="I2791" s="223"/>
      <c r="P2791" s="224"/>
      <c r="Q2791" s="224"/>
      <c r="R2791" s="224"/>
      <c r="T2791" s="223"/>
      <c r="U2791" s="225"/>
      <c r="V2791" s="223"/>
      <c r="W2791" s="225"/>
      <c r="AE2791" s="200"/>
      <c r="AM2791" s="203"/>
      <c r="AT2791" s="144"/>
    </row>
    <row r="2792" spans="9:46" s="142" customFormat="1" x14ac:dyDescent="0.15">
      <c r="I2792" s="223"/>
      <c r="P2792" s="224"/>
      <c r="Q2792" s="224"/>
      <c r="R2792" s="224"/>
      <c r="T2792" s="223"/>
      <c r="U2792" s="225"/>
      <c r="V2792" s="223"/>
      <c r="W2792" s="225"/>
      <c r="AE2792" s="200"/>
      <c r="AM2792" s="203"/>
      <c r="AT2792" s="144"/>
    </row>
    <row r="2793" spans="9:46" s="142" customFormat="1" x14ac:dyDescent="0.15">
      <c r="I2793" s="223"/>
      <c r="P2793" s="224"/>
      <c r="Q2793" s="224"/>
      <c r="R2793" s="224"/>
      <c r="T2793" s="223"/>
      <c r="U2793" s="225"/>
      <c r="V2793" s="223"/>
      <c r="W2793" s="225"/>
      <c r="AE2793" s="200"/>
      <c r="AM2793" s="203"/>
      <c r="AT2793" s="144"/>
    </row>
    <row r="2794" spans="9:46" s="142" customFormat="1" x14ac:dyDescent="0.15">
      <c r="I2794" s="223"/>
      <c r="P2794" s="224"/>
      <c r="Q2794" s="224"/>
      <c r="R2794" s="224"/>
      <c r="T2794" s="223"/>
      <c r="U2794" s="225"/>
      <c r="V2794" s="223"/>
      <c r="W2794" s="225"/>
      <c r="AE2794" s="200"/>
      <c r="AM2794" s="203"/>
      <c r="AT2794" s="144"/>
    </row>
    <row r="2795" spans="9:46" s="142" customFormat="1" x14ac:dyDescent="0.15">
      <c r="I2795" s="223"/>
      <c r="P2795" s="224"/>
      <c r="Q2795" s="224"/>
      <c r="R2795" s="224"/>
      <c r="T2795" s="223"/>
      <c r="U2795" s="225"/>
      <c r="V2795" s="223"/>
      <c r="W2795" s="225"/>
      <c r="AE2795" s="200"/>
      <c r="AM2795" s="203"/>
      <c r="AT2795" s="144"/>
    </row>
    <row r="2796" spans="9:46" s="142" customFormat="1" x14ac:dyDescent="0.15">
      <c r="I2796" s="223"/>
      <c r="P2796" s="224"/>
      <c r="Q2796" s="224"/>
      <c r="R2796" s="224"/>
      <c r="T2796" s="223"/>
      <c r="U2796" s="225"/>
      <c r="V2796" s="223"/>
      <c r="W2796" s="225"/>
      <c r="AE2796" s="200"/>
      <c r="AM2796" s="203"/>
      <c r="AT2796" s="144"/>
    </row>
    <row r="2797" spans="9:46" s="142" customFormat="1" x14ac:dyDescent="0.15">
      <c r="I2797" s="223"/>
      <c r="P2797" s="224"/>
      <c r="Q2797" s="224"/>
      <c r="R2797" s="224"/>
      <c r="T2797" s="223"/>
      <c r="U2797" s="225"/>
      <c r="V2797" s="223"/>
      <c r="W2797" s="225"/>
      <c r="AE2797" s="200"/>
      <c r="AM2797" s="203"/>
      <c r="AT2797" s="144"/>
    </row>
    <row r="2798" spans="9:46" s="142" customFormat="1" x14ac:dyDescent="0.15">
      <c r="I2798" s="223"/>
      <c r="P2798" s="224"/>
      <c r="Q2798" s="224"/>
      <c r="R2798" s="224"/>
      <c r="T2798" s="223"/>
      <c r="U2798" s="225"/>
      <c r="V2798" s="223"/>
      <c r="W2798" s="225"/>
      <c r="AE2798" s="200"/>
      <c r="AM2798" s="203"/>
      <c r="AT2798" s="144"/>
    </row>
    <row r="2799" spans="9:46" s="142" customFormat="1" x14ac:dyDescent="0.15">
      <c r="I2799" s="223"/>
      <c r="P2799" s="224"/>
      <c r="Q2799" s="224"/>
      <c r="R2799" s="224"/>
      <c r="T2799" s="223"/>
      <c r="U2799" s="225"/>
      <c r="V2799" s="223"/>
      <c r="W2799" s="225"/>
      <c r="AE2799" s="200"/>
      <c r="AM2799" s="203"/>
      <c r="AT2799" s="144"/>
    </row>
    <row r="2800" spans="9:46" s="142" customFormat="1" x14ac:dyDescent="0.15">
      <c r="I2800" s="223"/>
      <c r="P2800" s="224"/>
      <c r="Q2800" s="224"/>
      <c r="R2800" s="224"/>
      <c r="T2800" s="223"/>
      <c r="U2800" s="225"/>
      <c r="V2800" s="223"/>
      <c r="W2800" s="225"/>
      <c r="AE2800" s="200"/>
      <c r="AM2800" s="203"/>
      <c r="AT2800" s="144"/>
    </row>
    <row r="2801" spans="9:46" s="142" customFormat="1" x14ac:dyDescent="0.15">
      <c r="I2801" s="223"/>
      <c r="P2801" s="224"/>
      <c r="Q2801" s="224"/>
      <c r="R2801" s="224"/>
      <c r="T2801" s="223"/>
      <c r="U2801" s="225"/>
      <c r="V2801" s="223"/>
      <c r="W2801" s="225"/>
      <c r="AE2801" s="200"/>
      <c r="AM2801" s="203"/>
      <c r="AT2801" s="144"/>
    </row>
    <row r="2802" spans="9:46" s="142" customFormat="1" x14ac:dyDescent="0.15">
      <c r="I2802" s="223"/>
      <c r="P2802" s="224"/>
      <c r="Q2802" s="224"/>
      <c r="R2802" s="224"/>
      <c r="T2802" s="223"/>
      <c r="U2802" s="225"/>
      <c r="V2802" s="223"/>
      <c r="W2802" s="225"/>
      <c r="AE2802" s="200"/>
      <c r="AM2802" s="203"/>
      <c r="AT2802" s="144"/>
    </row>
    <row r="2803" spans="9:46" s="142" customFormat="1" x14ac:dyDescent="0.15">
      <c r="I2803" s="223"/>
      <c r="P2803" s="224"/>
      <c r="Q2803" s="224"/>
      <c r="R2803" s="224"/>
      <c r="T2803" s="223"/>
      <c r="U2803" s="225"/>
      <c r="V2803" s="223"/>
      <c r="W2803" s="225"/>
      <c r="AE2803" s="200"/>
      <c r="AM2803" s="203"/>
      <c r="AT2803" s="144"/>
    </row>
    <row r="2804" spans="9:46" s="142" customFormat="1" x14ac:dyDescent="0.15">
      <c r="I2804" s="223"/>
      <c r="P2804" s="224"/>
      <c r="Q2804" s="224"/>
      <c r="R2804" s="224"/>
      <c r="T2804" s="223"/>
      <c r="U2804" s="225"/>
      <c r="V2804" s="223"/>
      <c r="W2804" s="225"/>
      <c r="AE2804" s="200"/>
      <c r="AM2804" s="203"/>
      <c r="AT2804" s="144"/>
    </row>
    <row r="2805" spans="9:46" s="142" customFormat="1" x14ac:dyDescent="0.15">
      <c r="I2805" s="223"/>
      <c r="P2805" s="224"/>
      <c r="Q2805" s="224"/>
      <c r="R2805" s="224"/>
      <c r="T2805" s="223"/>
      <c r="U2805" s="225"/>
      <c r="V2805" s="223"/>
      <c r="W2805" s="225"/>
      <c r="AE2805" s="200"/>
      <c r="AM2805" s="203"/>
      <c r="AT2805" s="144"/>
    </row>
    <row r="2806" spans="9:46" s="142" customFormat="1" x14ac:dyDescent="0.15">
      <c r="I2806" s="223"/>
      <c r="P2806" s="224"/>
      <c r="Q2806" s="224"/>
      <c r="R2806" s="224"/>
      <c r="T2806" s="223"/>
      <c r="U2806" s="225"/>
      <c r="V2806" s="223"/>
      <c r="W2806" s="225"/>
      <c r="AE2806" s="200"/>
      <c r="AM2806" s="203"/>
      <c r="AT2806" s="144"/>
    </row>
    <row r="2807" spans="9:46" s="142" customFormat="1" x14ac:dyDescent="0.15">
      <c r="I2807" s="223"/>
      <c r="P2807" s="224"/>
      <c r="Q2807" s="224"/>
      <c r="R2807" s="224"/>
      <c r="T2807" s="223"/>
      <c r="U2807" s="225"/>
      <c r="V2807" s="223"/>
      <c r="W2807" s="225"/>
      <c r="AE2807" s="200"/>
      <c r="AM2807" s="203"/>
      <c r="AT2807" s="144"/>
    </row>
    <row r="2808" spans="9:46" s="142" customFormat="1" x14ac:dyDescent="0.15">
      <c r="I2808" s="223"/>
      <c r="P2808" s="224"/>
      <c r="Q2808" s="224"/>
      <c r="R2808" s="224"/>
      <c r="T2808" s="223"/>
      <c r="U2808" s="225"/>
      <c r="V2808" s="223"/>
      <c r="W2808" s="225"/>
      <c r="AE2808" s="200"/>
      <c r="AM2808" s="203"/>
      <c r="AT2808" s="144"/>
    </row>
    <row r="2809" spans="9:46" s="142" customFormat="1" x14ac:dyDescent="0.15">
      <c r="I2809" s="223"/>
      <c r="P2809" s="224"/>
      <c r="Q2809" s="224"/>
      <c r="R2809" s="224"/>
      <c r="T2809" s="223"/>
      <c r="U2809" s="225"/>
      <c r="V2809" s="223"/>
      <c r="W2809" s="225"/>
      <c r="AE2809" s="200"/>
      <c r="AM2809" s="203"/>
      <c r="AT2809" s="144"/>
    </row>
    <row r="2810" spans="9:46" s="142" customFormat="1" x14ac:dyDescent="0.15">
      <c r="I2810" s="223"/>
      <c r="P2810" s="224"/>
      <c r="Q2810" s="224"/>
      <c r="R2810" s="224"/>
      <c r="T2810" s="223"/>
      <c r="U2810" s="225"/>
      <c r="V2810" s="223"/>
      <c r="W2810" s="225"/>
      <c r="AE2810" s="200"/>
      <c r="AM2810" s="203"/>
      <c r="AT2810" s="144"/>
    </row>
    <row r="2811" spans="9:46" s="142" customFormat="1" x14ac:dyDescent="0.15">
      <c r="I2811" s="223"/>
      <c r="P2811" s="224"/>
      <c r="Q2811" s="224"/>
      <c r="R2811" s="224"/>
      <c r="T2811" s="223"/>
      <c r="U2811" s="225"/>
      <c r="V2811" s="223"/>
      <c r="W2811" s="225"/>
      <c r="AE2811" s="200"/>
      <c r="AM2811" s="203"/>
      <c r="AT2811" s="144"/>
    </row>
    <row r="2812" spans="9:46" s="142" customFormat="1" x14ac:dyDescent="0.15">
      <c r="I2812" s="223"/>
      <c r="P2812" s="224"/>
      <c r="Q2812" s="224"/>
      <c r="R2812" s="224"/>
      <c r="T2812" s="223"/>
      <c r="U2812" s="225"/>
      <c r="V2812" s="223"/>
      <c r="W2812" s="225"/>
      <c r="AE2812" s="200"/>
      <c r="AM2812" s="203"/>
      <c r="AT2812" s="144"/>
    </row>
    <row r="2813" spans="9:46" s="142" customFormat="1" x14ac:dyDescent="0.15">
      <c r="I2813" s="223"/>
      <c r="P2813" s="224"/>
      <c r="Q2813" s="224"/>
      <c r="R2813" s="224"/>
      <c r="T2813" s="223"/>
      <c r="U2813" s="225"/>
      <c r="V2813" s="223"/>
      <c r="W2813" s="225"/>
      <c r="AE2813" s="200"/>
      <c r="AM2813" s="203"/>
      <c r="AT2813" s="144"/>
    </row>
    <row r="2814" spans="9:46" s="142" customFormat="1" x14ac:dyDescent="0.15">
      <c r="I2814" s="223"/>
      <c r="P2814" s="224"/>
      <c r="Q2814" s="224"/>
      <c r="R2814" s="224"/>
      <c r="T2814" s="223"/>
      <c r="U2814" s="225"/>
      <c r="V2814" s="223"/>
      <c r="W2814" s="225"/>
      <c r="AE2814" s="200"/>
      <c r="AM2814" s="203"/>
      <c r="AT2814" s="144"/>
    </row>
    <row r="2815" spans="9:46" s="142" customFormat="1" x14ac:dyDescent="0.15">
      <c r="I2815" s="223"/>
      <c r="P2815" s="224"/>
      <c r="Q2815" s="224"/>
      <c r="R2815" s="224"/>
      <c r="T2815" s="223"/>
      <c r="U2815" s="225"/>
      <c r="V2815" s="223"/>
      <c r="W2815" s="225"/>
      <c r="AE2815" s="200"/>
      <c r="AM2815" s="203"/>
      <c r="AT2815" s="144"/>
    </row>
    <row r="2816" spans="9:46" s="142" customFormat="1" x14ac:dyDescent="0.15">
      <c r="I2816" s="223"/>
      <c r="P2816" s="224"/>
      <c r="Q2816" s="224"/>
      <c r="R2816" s="224"/>
      <c r="T2816" s="223"/>
      <c r="U2816" s="225"/>
      <c r="V2816" s="223"/>
      <c r="W2816" s="225"/>
      <c r="AE2816" s="200"/>
      <c r="AM2816" s="203"/>
      <c r="AT2816" s="144"/>
    </row>
    <row r="2817" spans="9:46" s="142" customFormat="1" x14ac:dyDescent="0.15">
      <c r="I2817" s="223"/>
      <c r="P2817" s="224"/>
      <c r="Q2817" s="224"/>
      <c r="R2817" s="224"/>
      <c r="T2817" s="223"/>
      <c r="U2817" s="225"/>
      <c r="V2817" s="223"/>
      <c r="W2817" s="225"/>
      <c r="AE2817" s="200"/>
      <c r="AM2817" s="203"/>
      <c r="AT2817" s="144"/>
    </row>
    <row r="2818" spans="9:46" s="142" customFormat="1" x14ac:dyDescent="0.15">
      <c r="I2818" s="223"/>
      <c r="P2818" s="224"/>
      <c r="Q2818" s="224"/>
      <c r="R2818" s="224"/>
      <c r="T2818" s="223"/>
      <c r="U2818" s="225"/>
      <c r="V2818" s="223"/>
      <c r="W2818" s="225"/>
      <c r="AE2818" s="200"/>
      <c r="AM2818" s="203"/>
      <c r="AT2818" s="144"/>
    </row>
    <row r="2819" spans="9:46" s="142" customFormat="1" x14ac:dyDescent="0.15">
      <c r="I2819" s="223"/>
      <c r="P2819" s="224"/>
      <c r="Q2819" s="224"/>
      <c r="R2819" s="224"/>
      <c r="T2819" s="223"/>
      <c r="U2819" s="225"/>
      <c r="V2819" s="223"/>
      <c r="W2819" s="225"/>
      <c r="AE2819" s="200"/>
      <c r="AM2819" s="203"/>
      <c r="AT2819" s="144"/>
    </row>
    <row r="2820" spans="9:46" s="142" customFormat="1" x14ac:dyDescent="0.15">
      <c r="I2820" s="223"/>
      <c r="P2820" s="224"/>
      <c r="Q2820" s="224"/>
      <c r="R2820" s="224"/>
      <c r="T2820" s="223"/>
      <c r="U2820" s="225"/>
      <c r="V2820" s="223"/>
      <c r="W2820" s="225"/>
      <c r="AE2820" s="200"/>
      <c r="AM2820" s="203"/>
      <c r="AT2820" s="144"/>
    </row>
    <row r="2821" spans="9:46" s="142" customFormat="1" x14ac:dyDescent="0.15">
      <c r="I2821" s="223"/>
      <c r="P2821" s="224"/>
      <c r="Q2821" s="224"/>
      <c r="R2821" s="224"/>
      <c r="T2821" s="223"/>
      <c r="U2821" s="225"/>
      <c r="V2821" s="223"/>
      <c r="W2821" s="225"/>
      <c r="AE2821" s="200"/>
      <c r="AM2821" s="203"/>
      <c r="AT2821" s="144"/>
    </row>
    <row r="2822" spans="9:46" s="142" customFormat="1" x14ac:dyDescent="0.15">
      <c r="I2822" s="223"/>
      <c r="P2822" s="224"/>
      <c r="Q2822" s="224"/>
      <c r="R2822" s="224"/>
      <c r="T2822" s="223"/>
      <c r="U2822" s="225"/>
      <c r="V2822" s="223"/>
      <c r="W2822" s="225"/>
      <c r="AE2822" s="200"/>
      <c r="AM2822" s="203"/>
      <c r="AT2822" s="144"/>
    </row>
    <row r="2823" spans="9:46" s="142" customFormat="1" x14ac:dyDescent="0.15">
      <c r="I2823" s="223"/>
      <c r="P2823" s="224"/>
      <c r="Q2823" s="224"/>
      <c r="R2823" s="224"/>
      <c r="T2823" s="223"/>
      <c r="U2823" s="225"/>
      <c r="V2823" s="223"/>
      <c r="W2823" s="225"/>
      <c r="AE2823" s="200"/>
      <c r="AM2823" s="203"/>
      <c r="AT2823" s="144"/>
    </row>
    <row r="2824" spans="9:46" s="142" customFormat="1" x14ac:dyDescent="0.15">
      <c r="I2824" s="223"/>
      <c r="P2824" s="224"/>
      <c r="Q2824" s="224"/>
      <c r="R2824" s="224"/>
      <c r="T2824" s="223"/>
      <c r="U2824" s="225"/>
      <c r="V2824" s="223"/>
      <c r="W2824" s="225"/>
      <c r="AE2824" s="200"/>
      <c r="AM2824" s="203"/>
      <c r="AT2824" s="144"/>
    </row>
    <row r="2825" spans="9:46" s="142" customFormat="1" x14ac:dyDescent="0.15">
      <c r="I2825" s="223"/>
      <c r="P2825" s="224"/>
      <c r="Q2825" s="224"/>
      <c r="R2825" s="224"/>
      <c r="T2825" s="223"/>
      <c r="U2825" s="225"/>
      <c r="V2825" s="223"/>
      <c r="W2825" s="225"/>
      <c r="AE2825" s="200"/>
      <c r="AM2825" s="203"/>
      <c r="AT2825" s="144"/>
    </row>
    <row r="2826" spans="9:46" s="142" customFormat="1" x14ac:dyDescent="0.15">
      <c r="I2826" s="223"/>
      <c r="P2826" s="224"/>
      <c r="Q2826" s="224"/>
      <c r="R2826" s="224"/>
      <c r="T2826" s="223"/>
      <c r="U2826" s="225"/>
      <c r="V2826" s="223"/>
      <c r="W2826" s="225"/>
      <c r="AE2826" s="200"/>
      <c r="AM2826" s="203"/>
      <c r="AT2826" s="144"/>
    </row>
    <row r="2827" spans="9:46" s="142" customFormat="1" x14ac:dyDescent="0.15">
      <c r="I2827" s="223"/>
      <c r="P2827" s="224"/>
      <c r="Q2827" s="224"/>
      <c r="R2827" s="224"/>
      <c r="T2827" s="223"/>
      <c r="U2827" s="225"/>
      <c r="V2827" s="223"/>
      <c r="W2827" s="225"/>
      <c r="AE2827" s="200"/>
      <c r="AM2827" s="203"/>
      <c r="AT2827" s="144"/>
    </row>
    <row r="2828" spans="9:46" s="142" customFormat="1" x14ac:dyDescent="0.15">
      <c r="I2828" s="223"/>
      <c r="P2828" s="224"/>
      <c r="Q2828" s="224"/>
      <c r="R2828" s="224"/>
      <c r="T2828" s="223"/>
      <c r="U2828" s="225"/>
      <c r="V2828" s="223"/>
      <c r="W2828" s="225"/>
      <c r="AE2828" s="200"/>
      <c r="AM2828" s="203"/>
      <c r="AT2828" s="144"/>
    </row>
    <row r="2829" spans="9:46" s="142" customFormat="1" x14ac:dyDescent="0.15">
      <c r="I2829" s="223"/>
      <c r="P2829" s="224"/>
      <c r="Q2829" s="224"/>
      <c r="R2829" s="224"/>
      <c r="T2829" s="223"/>
      <c r="U2829" s="225"/>
      <c r="V2829" s="223"/>
      <c r="W2829" s="225"/>
      <c r="AE2829" s="200"/>
      <c r="AM2829" s="203"/>
      <c r="AT2829" s="144"/>
    </row>
    <row r="2830" spans="9:46" s="142" customFormat="1" x14ac:dyDescent="0.15">
      <c r="I2830" s="223"/>
      <c r="P2830" s="224"/>
      <c r="Q2830" s="224"/>
      <c r="R2830" s="224"/>
      <c r="T2830" s="223"/>
      <c r="U2830" s="225"/>
      <c r="V2830" s="223"/>
      <c r="W2830" s="225"/>
      <c r="AE2830" s="200"/>
      <c r="AM2830" s="203"/>
      <c r="AT2830" s="144"/>
    </row>
    <row r="2831" spans="9:46" s="142" customFormat="1" x14ac:dyDescent="0.15">
      <c r="I2831" s="223"/>
      <c r="P2831" s="224"/>
      <c r="Q2831" s="224"/>
      <c r="R2831" s="224"/>
      <c r="T2831" s="223"/>
      <c r="U2831" s="225"/>
      <c r="V2831" s="223"/>
      <c r="W2831" s="225"/>
      <c r="AE2831" s="200"/>
      <c r="AM2831" s="203"/>
      <c r="AT2831" s="144"/>
    </row>
    <row r="2832" spans="9:46" s="142" customFormat="1" x14ac:dyDescent="0.15">
      <c r="I2832" s="223"/>
      <c r="P2832" s="224"/>
      <c r="Q2832" s="224"/>
      <c r="R2832" s="224"/>
      <c r="T2832" s="223"/>
      <c r="U2832" s="225"/>
      <c r="V2832" s="223"/>
      <c r="W2832" s="225"/>
      <c r="AE2832" s="200"/>
      <c r="AM2832" s="203"/>
      <c r="AT2832" s="144"/>
    </row>
    <row r="2833" spans="9:46" s="142" customFormat="1" x14ac:dyDescent="0.15">
      <c r="I2833" s="223"/>
      <c r="P2833" s="224"/>
      <c r="Q2833" s="224"/>
      <c r="R2833" s="224"/>
      <c r="T2833" s="223"/>
      <c r="U2833" s="225"/>
      <c r="V2833" s="223"/>
      <c r="W2833" s="225"/>
      <c r="AE2833" s="200"/>
      <c r="AM2833" s="203"/>
      <c r="AT2833" s="144"/>
    </row>
    <row r="2834" spans="9:46" s="142" customFormat="1" x14ac:dyDescent="0.15">
      <c r="I2834" s="223"/>
      <c r="P2834" s="224"/>
      <c r="Q2834" s="224"/>
      <c r="R2834" s="224"/>
      <c r="T2834" s="223"/>
      <c r="U2834" s="225"/>
      <c r="V2834" s="223"/>
      <c r="W2834" s="225"/>
      <c r="AE2834" s="200"/>
      <c r="AM2834" s="203"/>
      <c r="AT2834" s="144"/>
    </row>
    <row r="2835" spans="9:46" s="142" customFormat="1" x14ac:dyDescent="0.15">
      <c r="I2835" s="223"/>
      <c r="P2835" s="224"/>
      <c r="Q2835" s="224"/>
      <c r="R2835" s="224"/>
      <c r="T2835" s="223"/>
      <c r="U2835" s="225"/>
      <c r="V2835" s="223"/>
      <c r="W2835" s="225"/>
      <c r="AE2835" s="200"/>
      <c r="AM2835" s="203"/>
      <c r="AT2835" s="144"/>
    </row>
    <row r="2836" spans="9:46" s="142" customFormat="1" x14ac:dyDescent="0.15">
      <c r="I2836" s="223"/>
      <c r="P2836" s="224"/>
      <c r="Q2836" s="224"/>
      <c r="R2836" s="224"/>
      <c r="T2836" s="223"/>
      <c r="U2836" s="225"/>
      <c r="V2836" s="223"/>
      <c r="W2836" s="225"/>
      <c r="AE2836" s="200"/>
      <c r="AM2836" s="203"/>
      <c r="AT2836" s="144"/>
    </row>
    <row r="2837" spans="9:46" s="142" customFormat="1" x14ac:dyDescent="0.15">
      <c r="I2837" s="223"/>
      <c r="P2837" s="224"/>
      <c r="Q2837" s="224"/>
      <c r="R2837" s="224"/>
      <c r="T2837" s="223"/>
      <c r="U2837" s="225"/>
      <c r="V2837" s="223"/>
      <c r="W2837" s="225"/>
      <c r="AE2837" s="200"/>
      <c r="AM2837" s="203"/>
      <c r="AT2837" s="144"/>
    </row>
    <row r="2838" spans="9:46" s="142" customFormat="1" x14ac:dyDescent="0.15">
      <c r="I2838" s="223"/>
      <c r="P2838" s="224"/>
      <c r="Q2838" s="224"/>
      <c r="R2838" s="224"/>
      <c r="T2838" s="223"/>
      <c r="U2838" s="225"/>
      <c r="V2838" s="223"/>
      <c r="W2838" s="225"/>
      <c r="AE2838" s="200"/>
      <c r="AM2838" s="203"/>
      <c r="AT2838" s="144"/>
    </row>
    <row r="2839" spans="9:46" s="142" customFormat="1" x14ac:dyDescent="0.15">
      <c r="I2839" s="223"/>
      <c r="P2839" s="224"/>
      <c r="Q2839" s="224"/>
      <c r="R2839" s="224"/>
      <c r="T2839" s="223"/>
      <c r="U2839" s="225"/>
      <c r="V2839" s="223"/>
      <c r="W2839" s="225"/>
      <c r="AE2839" s="200"/>
      <c r="AM2839" s="203"/>
      <c r="AT2839" s="144"/>
    </row>
    <row r="2840" spans="9:46" s="142" customFormat="1" x14ac:dyDescent="0.15">
      <c r="I2840" s="223"/>
      <c r="P2840" s="224"/>
      <c r="Q2840" s="224"/>
      <c r="R2840" s="224"/>
      <c r="T2840" s="223"/>
      <c r="U2840" s="225"/>
      <c r="V2840" s="223"/>
      <c r="W2840" s="225"/>
      <c r="AE2840" s="200"/>
      <c r="AM2840" s="203"/>
      <c r="AT2840" s="144"/>
    </row>
    <row r="2841" spans="9:46" s="142" customFormat="1" x14ac:dyDescent="0.15">
      <c r="I2841" s="223"/>
      <c r="P2841" s="224"/>
      <c r="Q2841" s="224"/>
      <c r="R2841" s="224"/>
      <c r="T2841" s="223"/>
      <c r="U2841" s="225"/>
      <c r="V2841" s="223"/>
      <c r="W2841" s="225"/>
      <c r="AE2841" s="200"/>
      <c r="AM2841" s="203"/>
      <c r="AT2841" s="144"/>
    </row>
    <row r="2842" spans="9:46" s="142" customFormat="1" x14ac:dyDescent="0.15">
      <c r="I2842" s="223"/>
      <c r="P2842" s="224"/>
      <c r="Q2842" s="224"/>
      <c r="R2842" s="224"/>
      <c r="T2842" s="223"/>
      <c r="U2842" s="225"/>
      <c r="V2842" s="223"/>
      <c r="W2842" s="225"/>
      <c r="AE2842" s="200"/>
      <c r="AM2842" s="203"/>
      <c r="AT2842" s="144"/>
    </row>
    <row r="2843" spans="9:46" s="142" customFormat="1" x14ac:dyDescent="0.15">
      <c r="I2843" s="223"/>
      <c r="P2843" s="224"/>
      <c r="Q2843" s="224"/>
      <c r="R2843" s="224"/>
      <c r="T2843" s="223"/>
      <c r="U2843" s="225"/>
      <c r="V2843" s="223"/>
      <c r="W2843" s="225"/>
      <c r="AE2843" s="200"/>
      <c r="AM2843" s="203"/>
      <c r="AT2843" s="144"/>
    </row>
    <row r="2844" spans="9:46" s="142" customFormat="1" x14ac:dyDescent="0.15">
      <c r="I2844" s="223"/>
      <c r="P2844" s="224"/>
      <c r="Q2844" s="224"/>
      <c r="R2844" s="224"/>
      <c r="T2844" s="223"/>
      <c r="U2844" s="225"/>
      <c r="V2844" s="223"/>
      <c r="W2844" s="225"/>
      <c r="AE2844" s="200"/>
      <c r="AM2844" s="203"/>
      <c r="AT2844" s="144"/>
    </row>
    <row r="2845" spans="9:46" s="142" customFormat="1" x14ac:dyDescent="0.15">
      <c r="I2845" s="223"/>
      <c r="P2845" s="224"/>
      <c r="Q2845" s="224"/>
      <c r="R2845" s="224"/>
      <c r="T2845" s="223"/>
      <c r="U2845" s="225"/>
      <c r="V2845" s="223"/>
      <c r="W2845" s="225"/>
      <c r="AE2845" s="200"/>
      <c r="AM2845" s="203"/>
      <c r="AT2845" s="144"/>
    </row>
    <row r="2846" spans="9:46" s="142" customFormat="1" x14ac:dyDescent="0.15">
      <c r="I2846" s="223"/>
      <c r="P2846" s="224"/>
      <c r="Q2846" s="224"/>
      <c r="R2846" s="224"/>
      <c r="T2846" s="223"/>
      <c r="U2846" s="225"/>
      <c r="V2846" s="223"/>
      <c r="W2846" s="225"/>
      <c r="AE2846" s="200"/>
      <c r="AM2846" s="203"/>
      <c r="AT2846" s="144"/>
    </row>
    <row r="2847" spans="9:46" s="142" customFormat="1" x14ac:dyDescent="0.15">
      <c r="I2847" s="223"/>
      <c r="P2847" s="224"/>
      <c r="Q2847" s="224"/>
      <c r="R2847" s="224"/>
      <c r="T2847" s="223"/>
      <c r="U2847" s="225"/>
      <c r="V2847" s="223"/>
      <c r="W2847" s="225"/>
      <c r="AE2847" s="200"/>
      <c r="AM2847" s="203"/>
      <c r="AT2847" s="144"/>
    </row>
    <row r="2848" spans="9:46" s="142" customFormat="1" x14ac:dyDescent="0.15">
      <c r="I2848" s="223"/>
      <c r="P2848" s="224"/>
      <c r="Q2848" s="224"/>
      <c r="R2848" s="224"/>
      <c r="T2848" s="223"/>
      <c r="U2848" s="225"/>
      <c r="V2848" s="223"/>
      <c r="W2848" s="225"/>
      <c r="AE2848" s="200"/>
      <c r="AM2848" s="203"/>
      <c r="AT2848" s="144"/>
    </row>
    <row r="2849" spans="9:46" s="142" customFormat="1" x14ac:dyDescent="0.15">
      <c r="I2849" s="223"/>
      <c r="P2849" s="224"/>
      <c r="Q2849" s="224"/>
      <c r="R2849" s="224"/>
      <c r="T2849" s="223"/>
      <c r="U2849" s="225"/>
      <c r="V2849" s="223"/>
      <c r="W2849" s="225"/>
      <c r="AE2849" s="200"/>
      <c r="AM2849" s="203"/>
      <c r="AT2849" s="144"/>
    </row>
    <row r="2850" spans="9:46" s="142" customFormat="1" x14ac:dyDescent="0.15">
      <c r="I2850" s="223"/>
      <c r="P2850" s="224"/>
      <c r="Q2850" s="224"/>
      <c r="R2850" s="224"/>
      <c r="T2850" s="223"/>
      <c r="U2850" s="225"/>
      <c r="V2850" s="223"/>
      <c r="W2850" s="225"/>
      <c r="AE2850" s="200"/>
      <c r="AM2850" s="203"/>
      <c r="AT2850" s="144"/>
    </row>
    <row r="2851" spans="9:46" s="142" customFormat="1" x14ac:dyDescent="0.15">
      <c r="I2851" s="223"/>
      <c r="P2851" s="224"/>
      <c r="Q2851" s="224"/>
      <c r="R2851" s="224"/>
      <c r="T2851" s="223"/>
      <c r="U2851" s="225"/>
      <c r="V2851" s="223"/>
      <c r="W2851" s="225"/>
      <c r="AE2851" s="200"/>
      <c r="AM2851" s="203"/>
      <c r="AT2851" s="144"/>
    </row>
    <row r="2852" spans="9:46" s="142" customFormat="1" x14ac:dyDescent="0.15">
      <c r="I2852" s="223"/>
      <c r="P2852" s="224"/>
      <c r="Q2852" s="224"/>
      <c r="R2852" s="224"/>
      <c r="T2852" s="223"/>
      <c r="U2852" s="225"/>
      <c r="V2852" s="223"/>
      <c r="W2852" s="225"/>
      <c r="AE2852" s="200"/>
      <c r="AM2852" s="203"/>
      <c r="AT2852" s="144"/>
    </row>
    <row r="2853" spans="9:46" s="142" customFormat="1" x14ac:dyDescent="0.15">
      <c r="I2853" s="223"/>
      <c r="P2853" s="224"/>
      <c r="Q2853" s="224"/>
      <c r="R2853" s="224"/>
      <c r="T2853" s="223"/>
      <c r="U2853" s="225"/>
      <c r="V2853" s="223"/>
      <c r="W2853" s="225"/>
      <c r="AE2853" s="200"/>
      <c r="AM2853" s="203"/>
      <c r="AT2853" s="144"/>
    </row>
    <row r="2854" spans="9:46" s="142" customFormat="1" x14ac:dyDescent="0.15">
      <c r="I2854" s="223"/>
      <c r="P2854" s="224"/>
      <c r="Q2854" s="224"/>
      <c r="R2854" s="224"/>
      <c r="T2854" s="223"/>
      <c r="U2854" s="225"/>
      <c r="V2854" s="223"/>
      <c r="W2854" s="225"/>
      <c r="AE2854" s="200"/>
      <c r="AM2854" s="203"/>
      <c r="AT2854" s="144"/>
    </row>
    <row r="2855" spans="9:46" s="142" customFormat="1" x14ac:dyDescent="0.15">
      <c r="I2855" s="223"/>
      <c r="P2855" s="224"/>
      <c r="Q2855" s="224"/>
      <c r="R2855" s="224"/>
      <c r="T2855" s="223"/>
      <c r="U2855" s="225"/>
      <c r="V2855" s="223"/>
      <c r="W2855" s="225"/>
      <c r="AE2855" s="200"/>
      <c r="AM2855" s="203"/>
      <c r="AT2855" s="144"/>
    </row>
    <row r="2856" spans="9:46" s="142" customFormat="1" x14ac:dyDescent="0.15">
      <c r="I2856" s="223"/>
      <c r="P2856" s="224"/>
      <c r="Q2856" s="224"/>
      <c r="R2856" s="224"/>
      <c r="T2856" s="223"/>
      <c r="U2856" s="225"/>
      <c r="V2856" s="223"/>
      <c r="W2856" s="225"/>
      <c r="AE2856" s="200"/>
      <c r="AM2856" s="203"/>
      <c r="AT2856" s="144"/>
    </row>
    <row r="2857" spans="9:46" s="142" customFormat="1" x14ac:dyDescent="0.15">
      <c r="I2857" s="223"/>
      <c r="P2857" s="224"/>
      <c r="Q2857" s="224"/>
      <c r="R2857" s="224"/>
      <c r="T2857" s="223"/>
      <c r="U2857" s="225"/>
      <c r="V2857" s="223"/>
      <c r="W2857" s="225"/>
      <c r="AE2857" s="200"/>
      <c r="AM2857" s="203"/>
      <c r="AT2857" s="144"/>
    </row>
    <row r="2858" spans="9:46" s="142" customFormat="1" x14ac:dyDescent="0.15">
      <c r="I2858" s="223"/>
      <c r="P2858" s="224"/>
      <c r="Q2858" s="224"/>
      <c r="R2858" s="224"/>
      <c r="T2858" s="223"/>
      <c r="U2858" s="225"/>
      <c r="V2858" s="223"/>
      <c r="W2858" s="225"/>
      <c r="AE2858" s="200"/>
      <c r="AM2858" s="203"/>
      <c r="AT2858" s="144"/>
    </row>
    <row r="2859" spans="9:46" s="142" customFormat="1" x14ac:dyDescent="0.15">
      <c r="I2859" s="223"/>
      <c r="P2859" s="224"/>
      <c r="Q2859" s="224"/>
      <c r="R2859" s="224"/>
      <c r="T2859" s="223"/>
      <c r="U2859" s="225"/>
      <c r="V2859" s="223"/>
      <c r="W2859" s="225"/>
      <c r="AE2859" s="200"/>
      <c r="AM2859" s="203"/>
      <c r="AT2859" s="144"/>
    </row>
    <row r="2860" spans="9:46" s="142" customFormat="1" x14ac:dyDescent="0.15">
      <c r="I2860" s="223"/>
      <c r="P2860" s="224"/>
      <c r="Q2860" s="224"/>
      <c r="R2860" s="224"/>
      <c r="T2860" s="223"/>
      <c r="U2860" s="225"/>
      <c r="V2860" s="223"/>
      <c r="W2860" s="225"/>
      <c r="AE2860" s="200"/>
      <c r="AM2860" s="203"/>
      <c r="AT2860" s="144"/>
    </row>
    <row r="2861" spans="9:46" s="142" customFormat="1" x14ac:dyDescent="0.15">
      <c r="I2861" s="223"/>
      <c r="P2861" s="224"/>
      <c r="Q2861" s="224"/>
      <c r="R2861" s="224"/>
      <c r="T2861" s="223"/>
      <c r="U2861" s="225"/>
      <c r="V2861" s="223"/>
      <c r="W2861" s="225"/>
      <c r="AE2861" s="200"/>
      <c r="AM2861" s="203"/>
      <c r="AT2861" s="144"/>
    </row>
    <row r="2862" spans="9:46" s="142" customFormat="1" x14ac:dyDescent="0.15">
      <c r="I2862" s="223"/>
      <c r="P2862" s="224"/>
      <c r="Q2862" s="224"/>
      <c r="R2862" s="224"/>
      <c r="T2862" s="223"/>
      <c r="U2862" s="225"/>
      <c r="V2862" s="223"/>
      <c r="W2862" s="225"/>
      <c r="AE2862" s="200"/>
      <c r="AM2862" s="203"/>
      <c r="AT2862" s="144"/>
    </row>
    <row r="2863" spans="9:46" s="142" customFormat="1" x14ac:dyDescent="0.15">
      <c r="I2863" s="223"/>
      <c r="P2863" s="224"/>
      <c r="Q2863" s="224"/>
      <c r="R2863" s="224"/>
      <c r="T2863" s="223"/>
      <c r="U2863" s="225"/>
      <c r="V2863" s="223"/>
      <c r="W2863" s="225"/>
      <c r="AE2863" s="200"/>
      <c r="AM2863" s="203"/>
      <c r="AT2863" s="144"/>
    </row>
    <row r="2864" spans="9:46" s="142" customFormat="1" x14ac:dyDescent="0.15">
      <c r="I2864" s="223"/>
      <c r="P2864" s="224"/>
      <c r="Q2864" s="224"/>
      <c r="R2864" s="224"/>
      <c r="T2864" s="223"/>
      <c r="U2864" s="225"/>
      <c r="V2864" s="223"/>
      <c r="W2864" s="225"/>
      <c r="AE2864" s="200"/>
      <c r="AM2864" s="203"/>
      <c r="AT2864" s="144"/>
    </row>
    <row r="2865" spans="9:46" s="142" customFormat="1" x14ac:dyDescent="0.15">
      <c r="I2865" s="223"/>
      <c r="P2865" s="224"/>
      <c r="Q2865" s="224"/>
      <c r="R2865" s="224"/>
      <c r="T2865" s="223"/>
      <c r="U2865" s="225"/>
      <c r="V2865" s="223"/>
      <c r="W2865" s="225"/>
      <c r="AE2865" s="200"/>
      <c r="AM2865" s="203"/>
      <c r="AT2865" s="144"/>
    </row>
    <row r="2866" spans="9:46" s="142" customFormat="1" x14ac:dyDescent="0.15">
      <c r="I2866" s="223"/>
      <c r="P2866" s="224"/>
      <c r="Q2866" s="224"/>
      <c r="R2866" s="224"/>
      <c r="T2866" s="223"/>
      <c r="U2866" s="225"/>
      <c r="V2866" s="223"/>
      <c r="W2866" s="225"/>
      <c r="AE2866" s="200"/>
      <c r="AM2866" s="203"/>
      <c r="AT2866" s="144"/>
    </row>
    <row r="2867" spans="9:46" s="142" customFormat="1" x14ac:dyDescent="0.15">
      <c r="I2867" s="223"/>
      <c r="P2867" s="224"/>
      <c r="Q2867" s="224"/>
      <c r="R2867" s="224"/>
      <c r="T2867" s="223"/>
      <c r="U2867" s="225"/>
      <c r="V2867" s="223"/>
      <c r="W2867" s="225"/>
      <c r="AE2867" s="200"/>
      <c r="AM2867" s="203"/>
      <c r="AT2867" s="144"/>
    </row>
    <row r="2868" spans="9:46" s="142" customFormat="1" x14ac:dyDescent="0.15">
      <c r="I2868" s="223"/>
      <c r="P2868" s="224"/>
      <c r="Q2868" s="224"/>
      <c r="R2868" s="224"/>
      <c r="T2868" s="223"/>
      <c r="U2868" s="225"/>
      <c r="V2868" s="223"/>
      <c r="W2868" s="225"/>
      <c r="AE2868" s="200"/>
      <c r="AM2868" s="203"/>
      <c r="AT2868" s="144"/>
    </row>
    <row r="2869" spans="9:46" s="142" customFormat="1" x14ac:dyDescent="0.15">
      <c r="I2869" s="223"/>
      <c r="P2869" s="224"/>
      <c r="Q2869" s="224"/>
      <c r="R2869" s="224"/>
      <c r="T2869" s="223"/>
      <c r="U2869" s="225"/>
      <c r="V2869" s="223"/>
      <c r="W2869" s="225"/>
      <c r="AE2869" s="200"/>
      <c r="AM2869" s="203"/>
      <c r="AT2869" s="144"/>
    </row>
    <row r="2870" spans="9:46" s="142" customFormat="1" x14ac:dyDescent="0.15">
      <c r="I2870" s="223"/>
      <c r="P2870" s="224"/>
      <c r="Q2870" s="224"/>
      <c r="R2870" s="224"/>
      <c r="T2870" s="223"/>
      <c r="U2870" s="225"/>
      <c r="V2870" s="223"/>
      <c r="W2870" s="225"/>
      <c r="AE2870" s="200"/>
      <c r="AM2870" s="203"/>
      <c r="AT2870" s="144"/>
    </row>
    <row r="2871" spans="9:46" s="142" customFormat="1" x14ac:dyDescent="0.15">
      <c r="I2871" s="223"/>
      <c r="P2871" s="224"/>
      <c r="Q2871" s="224"/>
      <c r="R2871" s="224"/>
      <c r="T2871" s="223"/>
      <c r="U2871" s="225"/>
      <c r="V2871" s="223"/>
      <c r="W2871" s="225"/>
      <c r="AE2871" s="200"/>
      <c r="AM2871" s="203"/>
      <c r="AT2871" s="144"/>
    </row>
    <row r="2872" spans="9:46" s="142" customFormat="1" x14ac:dyDescent="0.15">
      <c r="I2872" s="223"/>
      <c r="P2872" s="224"/>
      <c r="Q2872" s="224"/>
      <c r="R2872" s="224"/>
      <c r="T2872" s="223"/>
      <c r="U2872" s="225"/>
      <c r="V2872" s="223"/>
      <c r="W2872" s="225"/>
      <c r="AE2872" s="200"/>
      <c r="AM2872" s="203"/>
      <c r="AT2872" s="144"/>
    </row>
    <row r="2873" spans="9:46" s="142" customFormat="1" x14ac:dyDescent="0.15">
      <c r="I2873" s="223"/>
      <c r="P2873" s="224"/>
      <c r="Q2873" s="224"/>
      <c r="R2873" s="224"/>
      <c r="T2873" s="223"/>
      <c r="U2873" s="225"/>
      <c r="V2873" s="223"/>
      <c r="W2873" s="225"/>
      <c r="AE2873" s="200"/>
      <c r="AM2873" s="203"/>
      <c r="AT2873" s="144"/>
    </row>
    <row r="2874" spans="9:46" s="142" customFormat="1" x14ac:dyDescent="0.15">
      <c r="I2874" s="223"/>
      <c r="P2874" s="224"/>
      <c r="Q2874" s="224"/>
      <c r="R2874" s="224"/>
      <c r="T2874" s="223"/>
      <c r="U2874" s="225"/>
      <c r="V2874" s="223"/>
      <c r="W2874" s="225"/>
      <c r="AE2874" s="200"/>
      <c r="AM2874" s="203"/>
      <c r="AT2874" s="144"/>
    </row>
    <row r="2875" spans="9:46" s="142" customFormat="1" x14ac:dyDescent="0.15">
      <c r="I2875" s="223"/>
      <c r="P2875" s="224"/>
      <c r="Q2875" s="224"/>
      <c r="R2875" s="224"/>
      <c r="T2875" s="223"/>
      <c r="U2875" s="225"/>
      <c r="V2875" s="223"/>
      <c r="W2875" s="225"/>
      <c r="AE2875" s="200"/>
      <c r="AM2875" s="203"/>
      <c r="AT2875" s="144"/>
    </row>
    <row r="2876" spans="9:46" s="142" customFormat="1" x14ac:dyDescent="0.15">
      <c r="I2876" s="223"/>
      <c r="P2876" s="224"/>
      <c r="Q2876" s="224"/>
      <c r="R2876" s="224"/>
      <c r="T2876" s="223"/>
      <c r="U2876" s="225"/>
      <c r="V2876" s="223"/>
      <c r="W2876" s="225"/>
      <c r="AE2876" s="200"/>
      <c r="AM2876" s="203"/>
      <c r="AT2876" s="144"/>
    </row>
    <row r="2877" spans="9:46" s="142" customFormat="1" x14ac:dyDescent="0.15">
      <c r="I2877" s="223"/>
      <c r="P2877" s="224"/>
      <c r="Q2877" s="224"/>
      <c r="R2877" s="224"/>
      <c r="T2877" s="223"/>
      <c r="U2877" s="225"/>
      <c r="V2877" s="223"/>
      <c r="W2877" s="225"/>
      <c r="AE2877" s="200"/>
      <c r="AM2877" s="203"/>
      <c r="AT2877" s="144"/>
    </row>
    <row r="2878" spans="9:46" s="142" customFormat="1" x14ac:dyDescent="0.15">
      <c r="I2878" s="223"/>
      <c r="P2878" s="224"/>
      <c r="Q2878" s="224"/>
      <c r="R2878" s="224"/>
      <c r="T2878" s="223"/>
      <c r="U2878" s="225"/>
      <c r="V2878" s="223"/>
      <c r="W2878" s="225"/>
      <c r="AE2878" s="200"/>
      <c r="AM2878" s="203"/>
      <c r="AT2878" s="144"/>
    </row>
    <row r="2879" spans="9:46" s="142" customFormat="1" x14ac:dyDescent="0.15">
      <c r="I2879" s="223"/>
      <c r="P2879" s="224"/>
      <c r="Q2879" s="224"/>
      <c r="R2879" s="224"/>
      <c r="T2879" s="223"/>
      <c r="U2879" s="225"/>
      <c r="V2879" s="223"/>
      <c r="W2879" s="225"/>
      <c r="AE2879" s="200"/>
      <c r="AM2879" s="203"/>
      <c r="AT2879" s="144"/>
    </row>
    <row r="2880" spans="9:46" s="142" customFormat="1" x14ac:dyDescent="0.15">
      <c r="I2880" s="223"/>
      <c r="P2880" s="224"/>
      <c r="Q2880" s="224"/>
      <c r="R2880" s="224"/>
      <c r="T2880" s="223"/>
      <c r="U2880" s="225"/>
      <c r="V2880" s="223"/>
      <c r="W2880" s="225"/>
      <c r="AE2880" s="200"/>
      <c r="AM2880" s="203"/>
      <c r="AT2880" s="144"/>
    </row>
    <row r="2881" spans="9:46" s="142" customFormat="1" x14ac:dyDescent="0.15">
      <c r="I2881" s="223"/>
      <c r="P2881" s="224"/>
      <c r="Q2881" s="224"/>
      <c r="R2881" s="224"/>
      <c r="T2881" s="223"/>
      <c r="U2881" s="225"/>
      <c r="V2881" s="223"/>
      <c r="W2881" s="225"/>
      <c r="AE2881" s="200"/>
      <c r="AM2881" s="203"/>
      <c r="AT2881" s="144"/>
    </row>
    <row r="2882" spans="9:46" s="142" customFormat="1" x14ac:dyDescent="0.15">
      <c r="I2882" s="223"/>
      <c r="P2882" s="224"/>
      <c r="Q2882" s="224"/>
      <c r="R2882" s="224"/>
      <c r="T2882" s="223"/>
      <c r="U2882" s="225"/>
      <c r="V2882" s="223"/>
      <c r="W2882" s="225"/>
      <c r="AE2882" s="200"/>
      <c r="AM2882" s="203"/>
      <c r="AT2882" s="144"/>
    </row>
    <row r="2883" spans="9:46" s="142" customFormat="1" x14ac:dyDescent="0.15">
      <c r="I2883" s="223"/>
      <c r="P2883" s="224"/>
      <c r="Q2883" s="224"/>
      <c r="R2883" s="224"/>
      <c r="T2883" s="223"/>
      <c r="U2883" s="225"/>
      <c r="V2883" s="223"/>
      <c r="W2883" s="225"/>
      <c r="AE2883" s="200"/>
      <c r="AM2883" s="203"/>
      <c r="AT2883" s="144"/>
    </row>
    <row r="2884" spans="9:46" s="142" customFormat="1" x14ac:dyDescent="0.15">
      <c r="I2884" s="223"/>
      <c r="P2884" s="224"/>
      <c r="Q2884" s="224"/>
      <c r="R2884" s="224"/>
      <c r="T2884" s="223"/>
      <c r="U2884" s="225"/>
      <c r="V2884" s="223"/>
      <c r="W2884" s="225"/>
      <c r="AE2884" s="200"/>
      <c r="AM2884" s="203"/>
      <c r="AT2884" s="144"/>
    </row>
    <row r="2885" spans="9:46" s="142" customFormat="1" x14ac:dyDescent="0.15">
      <c r="I2885" s="223"/>
      <c r="P2885" s="224"/>
      <c r="Q2885" s="224"/>
      <c r="R2885" s="224"/>
      <c r="T2885" s="223"/>
      <c r="U2885" s="225"/>
      <c r="V2885" s="223"/>
      <c r="W2885" s="225"/>
      <c r="AE2885" s="200"/>
      <c r="AM2885" s="203"/>
      <c r="AT2885" s="144"/>
    </row>
    <row r="2886" spans="9:46" s="142" customFormat="1" x14ac:dyDescent="0.15">
      <c r="I2886" s="223"/>
      <c r="P2886" s="224"/>
      <c r="Q2886" s="224"/>
      <c r="R2886" s="224"/>
      <c r="T2886" s="223"/>
      <c r="U2886" s="225"/>
      <c r="V2886" s="223"/>
      <c r="W2886" s="225"/>
      <c r="AE2886" s="200"/>
      <c r="AM2886" s="203"/>
      <c r="AT2886" s="144"/>
    </row>
    <row r="2887" spans="9:46" s="142" customFormat="1" x14ac:dyDescent="0.15">
      <c r="I2887" s="223"/>
      <c r="P2887" s="224"/>
      <c r="Q2887" s="224"/>
      <c r="R2887" s="224"/>
      <c r="T2887" s="223"/>
      <c r="U2887" s="225"/>
      <c r="V2887" s="223"/>
      <c r="W2887" s="225"/>
      <c r="AE2887" s="200"/>
      <c r="AM2887" s="203"/>
      <c r="AT2887" s="144"/>
    </row>
    <row r="2888" spans="9:46" s="142" customFormat="1" x14ac:dyDescent="0.15">
      <c r="I2888" s="223"/>
      <c r="P2888" s="224"/>
      <c r="Q2888" s="224"/>
      <c r="R2888" s="224"/>
      <c r="T2888" s="223"/>
      <c r="U2888" s="225"/>
      <c r="V2888" s="223"/>
      <c r="W2888" s="225"/>
      <c r="AE2888" s="200"/>
      <c r="AM2888" s="203"/>
      <c r="AT2888" s="144"/>
    </row>
    <row r="2889" spans="9:46" s="142" customFormat="1" x14ac:dyDescent="0.15">
      <c r="I2889" s="223"/>
      <c r="P2889" s="224"/>
      <c r="Q2889" s="224"/>
      <c r="R2889" s="224"/>
      <c r="T2889" s="223"/>
      <c r="U2889" s="225"/>
      <c r="V2889" s="223"/>
      <c r="W2889" s="225"/>
      <c r="AE2889" s="200"/>
      <c r="AM2889" s="203"/>
      <c r="AT2889" s="144"/>
    </row>
    <row r="2890" spans="9:46" s="142" customFormat="1" x14ac:dyDescent="0.15">
      <c r="I2890" s="223"/>
      <c r="P2890" s="224"/>
      <c r="Q2890" s="224"/>
      <c r="R2890" s="224"/>
      <c r="T2890" s="223"/>
      <c r="U2890" s="225"/>
      <c r="V2890" s="223"/>
      <c r="W2890" s="225"/>
      <c r="AE2890" s="200"/>
      <c r="AM2890" s="203"/>
      <c r="AT2890" s="144"/>
    </row>
    <row r="2891" spans="9:46" s="142" customFormat="1" x14ac:dyDescent="0.15">
      <c r="I2891" s="223"/>
      <c r="P2891" s="224"/>
      <c r="Q2891" s="224"/>
      <c r="R2891" s="224"/>
      <c r="T2891" s="223"/>
      <c r="U2891" s="225"/>
      <c r="V2891" s="223"/>
      <c r="W2891" s="225"/>
      <c r="AE2891" s="200"/>
      <c r="AM2891" s="203"/>
      <c r="AT2891" s="144"/>
    </row>
    <row r="2892" spans="9:46" s="142" customFormat="1" x14ac:dyDescent="0.15">
      <c r="I2892" s="223"/>
      <c r="P2892" s="224"/>
      <c r="Q2892" s="224"/>
      <c r="R2892" s="224"/>
      <c r="T2892" s="223"/>
      <c r="U2892" s="225"/>
      <c r="V2892" s="223"/>
      <c r="W2892" s="225"/>
      <c r="AE2892" s="200"/>
      <c r="AM2892" s="203"/>
      <c r="AT2892" s="144"/>
    </row>
    <row r="2893" spans="9:46" s="142" customFormat="1" x14ac:dyDescent="0.15">
      <c r="I2893" s="223"/>
      <c r="P2893" s="224"/>
      <c r="Q2893" s="224"/>
      <c r="R2893" s="224"/>
      <c r="T2893" s="223"/>
      <c r="U2893" s="225"/>
      <c r="V2893" s="223"/>
      <c r="W2893" s="225"/>
      <c r="AE2893" s="200"/>
      <c r="AM2893" s="203"/>
      <c r="AT2893" s="144"/>
    </row>
    <row r="2894" spans="9:46" s="142" customFormat="1" x14ac:dyDescent="0.15">
      <c r="I2894" s="223"/>
      <c r="P2894" s="224"/>
      <c r="Q2894" s="224"/>
      <c r="R2894" s="224"/>
      <c r="T2894" s="223"/>
      <c r="U2894" s="225"/>
      <c r="V2894" s="223"/>
      <c r="W2894" s="225"/>
      <c r="AE2894" s="200"/>
      <c r="AM2894" s="203"/>
      <c r="AT2894" s="144"/>
    </row>
    <row r="2895" spans="9:46" s="142" customFormat="1" x14ac:dyDescent="0.15">
      <c r="I2895" s="223"/>
      <c r="P2895" s="224"/>
      <c r="Q2895" s="224"/>
      <c r="R2895" s="224"/>
      <c r="T2895" s="223"/>
      <c r="U2895" s="225"/>
      <c r="V2895" s="223"/>
      <c r="W2895" s="225"/>
      <c r="AE2895" s="200"/>
      <c r="AM2895" s="203"/>
      <c r="AT2895" s="144"/>
    </row>
    <row r="2896" spans="9:46" s="142" customFormat="1" x14ac:dyDescent="0.15">
      <c r="I2896" s="223"/>
      <c r="P2896" s="224"/>
      <c r="Q2896" s="224"/>
      <c r="R2896" s="224"/>
      <c r="T2896" s="223"/>
      <c r="U2896" s="225"/>
      <c r="V2896" s="223"/>
      <c r="W2896" s="225"/>
      <c r="AE2896" s="200"/>
      <c r="AM2896" s="203"/>
      <c r="AT2896" s="144"/>
    </row>
    <row r="2897" spans="9:46" s="142" customFormat="1" x14ac:dyDescent="0.15">
      <c r="I2897" s="223"/>
      <c r="P2897" s="224"/>
      <c r="Q2897" s="224"/>
      <c r="R2897" s="224"/>
      <c r="T2897" s="223"/>
      <c r="U2897" s="225"/>
      <c r="V2897" s="223"/>
      <c r="W2897" s="225"/>
      <c r="AE2897" s="200"/>
      <c r="AM2897" s="203"/>
      <c r="AT2897" s="144"/>
    </row>
    <row r="2898" spans="9:46" s="142" customFormat="1" x14ac:dyDescent="0.15">
      <c r="I2898" s="223"/>
      <c r="P2898" s="224"/>
      <c r="Q2898" s="224"/>
      <c r="R2898" s="224"/>
      <c r="T2898" s="223"/>
      <c r="U2898" s="225"/>
      <c r="V2898" s="223"/>
      <c r="W2898" s="225"/>
      <c r="AE2898" s="200"/>
      <c r="AM2898" s="203"/>
      <c r="AT2898" s="144"/>
    </row>
    <row r="2899" spans="9:46" s="142" customFormat="1" x14ac:dyDescent="0.15">
      <c r="I2899" s="223"/>
      <c r="P2899" s="224"/>
      <c r="Q2899" s="224"/>
      <c r="R2899" s="224"/>
      <c r="T2899" s="223"/>
      <c r="U2899" s="225"/>
      <c r="V2899" s="223"/>
      <c r="W2899" s="225"/>
      <c r="AE2899" s="200"/>
      <c r="AM2899" s="203"/>
      <c r="AT2899" s="144"/>
    </row>
    <row r="2900" spans="9:46" s="142" customFormat="1" x14ac:dyDescent="0.15">
      <c r="I2900" s="223"/>
      <c r="P2900" s="224"/>
      <c r="Q2900" s="224"/>
      <c r="R2900" s="224"/>
      <c r="T2900" s="223"/>
      <c r="U2900" s="225"/>
      <c r="V2900" s="223"/>
      <c r="W2900" s="225"/>
      <c r="AE2900" s="200"/>
      <c r="AM2900" s="203"/>
      <c r="AT2900" s="144"/>
    </row>
    <row r="2901" spans="9:46" s="142" customFormat="1" x14ac:dyDescent="0.15">
      <c r="I2901" s="223"/>
      <c r="P2901" s="224"/>
      <c r="Q2901" s="224"/>
      <c r="R2901" s="224"/>
      <c r="T2901" s="223"/>
      <c r="U2901" s="225"/>
      <c r="V2901" s="223"/>
      <c r="W2901" s="225"/>
      <c r="AE2901" s="200"/>
      <c r="AM2901" s="203"/>
      <c r="AT2901" s="144"/>
    </row>
    <row r="2902" spans="9:46" s="142" customFormat="1" x14ac:dyDescent="0.15">
      <c r="I2902" s="223"/>
      <c r="P2902" s="224"/>
      <c r="Q2902" s="224"/>
      <c r="R2902" s="224"/>
      <c r="T2902" s="223"/>
      <c r="U2902" s="225"/>
      <c r="V2902" s="223"/>
      <c r="W2902" s="225"/>
      <c r="AE2902" s="200"/>
      <c r="AM2902" s="203"/>
      <c r="AT2902" s="144"/>
    </row>
    <row r="2903" spans="9:46" s="142" customFormat="1" x14ac:dyDescent="0.15">
      <c r="I2903" s="223"/>
      <c r="P2903" s="224"/>
      <c r="Q2903" s="224"/>
      <c r="R2903" s="224"/>
      <c r="T2903" s="223"/>
      <c r="U2903" s="225"/>
      <c r="V2903" s="223"/>
      <c r="W2903" s="225"/>
      <c r="AE2903" s="200"/>
      <c r="AM2903" s="203"/>
      <c r="AT2903" s="144"/>
    </row>
    <row r="2904" spans="9:46" s="142" customFormat="1" x14ac:dyDescent="0.15">
      <c r="I2904" s="223"/>
      <c r="P2904" s="224"/>
      <c r="Q2904" s="224"/>
      <c r="R2904" s="224"/>
      <c r="T2904" s="223"/>
      <c r="U2904" s="225"/>
      <c r="V2904" s="223"/>
      <c r="W2904" s="225"/>
      <c r="AE2904" s="200"/>
      <c r="AM2904" s="203"/>
      <c r="AT2904" s="144"/>
    </row>
    <row r="2905" spans="9:46" s="142" customFormat="1" x14ac:dyDescent="0.15">
      <c r="I2905" s="223"/>
      <c r="P2905" s="224"/>
      <c r="Q2905" s="224"/>
      <c r="R2905" s="224"/>
      <c r="T2905" s="223"/>
      <c r="U2905" s="225"/>
      <c r="V2905" s="223"/>
      <c r="W2905" s="225"/>
      <c r="AE2905" s="200"/>
      <c r="AM2905" s="203"/>
      <c r="AT2905" s="144"/>
    </row>
    <row r="2906" spans="9:46" s="142" customFormat="1" x14ac:dyDescent="0.15">
      <c r="I2906" s="223"/>
      <c r="P2906" s="224"/>
      <c r="Q2906" s="224"/>
      <c r="R2906" s="224"/>
      <c r="T2906" s="223"/>
      <c r="U2906" s="225"/>
      <c r="V2906" s="223"/>
      <c r="W2906" s="225"/>
      <c r="AE2906" s="200"/>
      <c r="AM2906" s="203"/>
      <c r="AT2906" s="144"/>
    </row>
    <row r="2907" spans="9:46" s="142" customFormat="1" x14ac:dyDescent="0.15">
      <c r="I2907" s="223"/>
      <c r="P2907" s="224"/>
      <c r="Q2907" s="224"/>
      <c r="R2907" s="224"/>
      <c r="T2907" s="223"/>
      <c r="U2907" s="225"/>
      <c r="V2907" s="223"/>
      <c r="W2907" s="225"/>
      <c r="AE2907" s="200"/>
      <c r="AM2907" s="203"/>
      <c r="AT2907" s="144"/>
    </row>
    <row r="2908" spans="9:46" s="142" customFormat="1" x14ac:dyDescent="0.15">
      <c r="I2908" s="223"/>
      <c r="P2908" s="224"/>
      <c r="Q2908" s="224"/>
      <c r="R2908" s="224"/>
      <c r="T2908" s="223"/>
      <c r="U2908" s="225"/>
      <c r="V2908" s="223"/>
      <c r="W2908" s="225"/>
      <c r="AE2908" s="200"/>
      <c r="AM2908" s="203"/>
      <c r="AT2908" s="144"/>
    </row>
    <row r="2909" spans="9:46" s="142" customFormat="1" x14ac:dyDescent="0.15">
      <c r="I2909" s="223"/>
      <c r="P2909" s="224"/>
      <c r="Q2909" s="224"/>
      <c r="R2909" s="224"/>
      <c r="T2909" s="223"/>
      <c r="U2909" s="225"/>
      <c r="V2909" s="223"/>
      <c r="W2909" s="225"/>
      <c r="AE2909" s="200"/>
      <c r="AM2909" s="203"/>
      <c r="AT2909" s="144"/>
    </row>
    <row r="2910" spans="9:46" s="142" customFormat="1" x14ac:dyDescent="0.15">
      <c r="I2910" s="223"/>
      <c r="P2910" s="224"/>
      <c r="Q2910" s="224"/>
      <c r="R2910" s="224"/>
      <c r="T2910" s="223"/>
      <c r="U2910" s="225"/>
      <c r="V2910" s="223"/>
      <c r="W2910" s="225"/>
      <c r="AE2910" s="200"/>
      <c r="AM2910" s="203"/>
      <c r="AT2910" s="144"/>
    </row>
    <row r="2911" spans="9:46" s="142" customFormat="1" x14ac:dyDescent="0.15">
      <c r="I2911" s="223"/>
      <c r="P2911" s="224"/>
      <c r="Q2911" s="224"/>
      <c r="R2911" s="224"/>
      <c r="T2911" s="223"/>
      <c r="U2911" s="225"/>
      <c r="V2911" s="223"/>
      <c r="W2911" s="225"/>
      <c r="AE2911" s="200"/>
      <c r="AM2911" s="203"/>
      <c r="AT2911" s="144"/>
    </row>
    <row r="2912" spans="9:46" s="142" customFormat="1" x14ac:dyDescent="0.15">
      <c r="I2912" s="223"/>
      <c r="P2912" s="224"/>
      <c r="Q2912" s="224"/>
      <c r="R2912" s="224"/>
      <c r="T2912" s="223"/>
      <c r="U2912" s="225"/>
      <c r="V2912" s="223"/>
      <c r="W2912" s="225"/>
      <c r="AE2912" s="200"/>
      <c r="AM2912" s="203"/>
      <c r="AT2912" s="144"/>
    </row>
    <row r="2913" spans="9:46" s="142" customFormat="1" x14ac:dyDescent="0.15">
      <c r="I2913" s="223"/>
      <c r="P2913" s="224"/>
      <c r="Q2913" s="224"/>
      <c r="R2913" s="224"/>
      <c r="T2913" s="223"/>
      <c r="U2913" s="225"/>
      <c r="V2913" s="223"/>
      <c r="W2913" s="225"/>
      <c r="AE2913" s="200"/>
      <c r="AM2913" s="203"/>
      <c r="AT2913" s="144"/>
    </row>
    <row r="2914" spans="9:46" s="142" customFormat="1" x14ac:dyDescent="0.15">
      <c r="I2914" s="223"/>
      <c r="P2914" s="224"/>
      <c r="Q2914" s="224"/>
      <c r="R2914" s="224"/>
      <c r="T2914" s="223"/>
      <c r="U2914" s="225"/>
      <c r="V2914" s="223"/>
      <c r="W2914" s="225"/>
      <c r="AE2914" s="200"/>
      <c r="AM2914" s="203"/>
      <c r="AT2914" s="144"/>
    </row>
    <row r="2915" spans="9:46" s="142" customFormat="1" x14ac:dyDescent="0.15">
      <c r="I2915" s="223"/>
      <c r="P2915" s="224"/>
      <c r="Q2915" s="224"/>
      <c r="R2915" s="224"/>
      <c r="T2915" s="223"/>
      <c r="U2915" s="225"/>
      <c r="V2915" s="223"/>
      <c r="W2915" s="225"/>
      <c r="AE2915" s="200"/>
      <c r="AM2915" s="203"/>
      <c r="AT2915" s="144"/>
    </row>
    <row r="2916" spans="9:46" s="142" customFormat="1" x14ac:dyDescent="0.15">
      <c r="I2916" s="223"/>
      <c r="P2916" s="224"/>
      <c r="Q2916" s="224"/>
      <c r="R2916" s="224"/>
      <c r="T2916" s="223"/>
      <c r="U2916" s="225"/>
      <c r="V2916" s="223"/>
      <c r="W2916" s="225"/>
      <c r="AE2916" s="200"/>
      <c r="AM2916" s="203"/>
      <c r="AT2916" s="144"/>
    </row>
    <row r="2917" spans="9:46" s="142" customFormat="1" x14ac:dyDescent="0.15">
      <c r="I2917" s="223"/>
      <c r="P2917" s="224"/>
      <c r="Q2917" s="224"/>
      <c r="R2917" s="224"/>
      <c r="T2917" s="223"/>
      <c r="U2917" s="225"/>
      <c r="V2917" s="223"/>
      <c r="W2917" s="225"/>
      <c r="AE2917" s="200"/>
      <c r="AM2917" s="203"/>
      <c r="AT2917" s="144"/>
    </row>
    <row r="2918" spans="9:46" s="142" customFormat="1" x14ac:dyDescent="0.15">
      <c r="I2918" s="223"/>
      <c r="P2918" s="224"/>
      <c r="Q2918" s="224"/>
      <c r="R2918" s="224"/>
      <c r="T2918" s="223"/>
      <c r="U2918" s="225"/>
      <c r="V2918" s="223"/>
      <c r="W2918" s="225"/>
      <c r="AE2918" s="200"/>
      <c r="AM2918" s="203"/>
      <c r="AT2918" s="144"/>
    </row>
    <row r="2919" spans="9:46" s="142" customFormat="1" x14ac:dyDescent="0.15">
      <c r="I2919" s="223"/>
      <c r="P2919" s="224"/>
      <c r="Q2919" s="224"/>
      <c r="R2919" s="224"/>
      <c r="T2919" s="223"/>
      <c r="U2919" s="225"/>
      <c r="V2919" s="223"/>
      <c r="W2919" s="225"/>
      <c r="AE2919" s="200"/>
      <c r="AM2919" s="203"/>
      <c r="AT2919" s="144"/>
    </row>
    <row r="2920" spans="9:46" s="142" customFormat="1" x14ac:dyDescent="0.15">
      <c r="I2920" s="223"/>
      <c r="P2920" s="224"/>
      <c r="Q2920" s="224"/>
      <c r="R2920" s="224"/>
      <c r="T2920" s="223"/>
      <c r="U2920" s="225"/>
      <c r="V2920" s="223"/>
      <c r="W2920" s="225"/>
      <c r="AE2920" s="200"/>
      <c r="AM2920" s="203"/>
      <c r="AT2920" s="144"/>
    </row>
    <row r="2921" spans="9:46" s="142" customFormat="1" x14ac:dyDescent="0.15">
      <c r="I2921" s="223"/>
      <c r="P2921" s="224"/>
      <c r="Q2921" s="224"/>
      <c r="R2921" s="224"/>
      <c r="T2921" s="223"/>
      <c r="U2921" s="225"/>
      <c r="V2921" s="223"/>
      <c r="W2921" s="225"/>
      <c r="AE2921" s="200"/>
      <c r="AM2921" s="203"/>
      <c r="AT2921" s="144"/>
    </row>
    <row r="2922" spans="9:46" s="142" customFormat="1" x14ac:dyDescent="0.15">
      <c r="I2922" s="223"/>
      <c r="P2922" s="224"/>
      <c r="Q2922" s="224"/>
      <c r="R2922" s="224"/>
      <c r="T2922" s="223"/>
      <c r="U2922" s="225"/>
      <c r="V2922" s="223"/>
      <c r="W2922" s="225"/>
      <c r="AE2922" s="200"/>
      <c r="AM2922" s="203"/>
      <c r="AT2922" s="144"/>
    </row>
    <row r="2923" spans="9:46" s="142" customFormat="1" x14ac:dyDescent="0.15">
      <c r="I2923" s="223"/>
      <c r="P2923" s="224"/>
      <c r="Q2923" s="224"/>
      <c r="R2923" s="224"/>
      <c r="T2923" s="223"/>
      <c r="U2923" s="225"/>
      <c r="V2923" s="223"/>
      <c r="W2923" s="225"/>
      <c r="AE2923" s="200"/>
      <c r="AM2923" s="203"/>
      <c r="AT2923" s="144"/>
    </row>
    <row r="2924" spans="9:46" s="142" customFormat="1" x14ac:dyDescent="0.15">
      <c r="I2924" s="223"/>
      <c r="P2924" s="224"/>
      <c r="Q2924" s="224"/>
      <c r="R2924" s="224"/>
      <c r="T2924" s="223"/>
      <c r="U2924" s="225"/>
      <c r="V2924" s="223"/>
      <c r="W2924" s="225"/>
      <c r="AE2924" s="200"/>
      <c r="AM2924" s="203"/>
      <c r="AT2924" s="144"/>
    </row>
    <row r="2925" spans="9:46" s="142" customFormat="1" x14ac:dyDescent="0.15">
      <c r="I2925" s="223"/>
      <c r="P2925" s="224"/>
      <c r="Q2925" s="224"/>
      <c r="R2925" s="224"/>
      <c r="T2925" s="223"/>
      <c r="U2925" s="225"/>
      <c r="V2925" s="223"/>
      <c r="W2925" s="225"/>
      <c r="AE2925" s="200"/>
      <c r="AM2925" s="203"/>
      <c r="AT2925" s="144"/>
    </row>
    <row r="2926" spans="9:46" s="142" customFormat="1" x14ac:dyDescent="0.15">
      <c r="I2926" s="223"/>
      <c r="P2926" s="224"/>
      <c r="Q2926" s="224"/>
      <c r="R2926" s="224"/>
      <c r="T2926" s="223"/>
      <c r="U2926" s="225"/>
      <c r="V2926" s="223"/>
      <c r="W2926" s="225"/>
      <c r="AE2926" s="200"/>
      <c r="AM2926" s="203"/>
      <c r="AT2926" s="144"/>
    </row>
    <row r="2927" spans="9:46" s="142" customFormat="1" x14ac:dyDescent="0.15">
      <c r="I2927" s="223"/>
      <c r="P2927" s="224"/>
      <c r="Q2927" s="224"/>
      <c r="R2927" s="224"/>
      <c r="T2927" s="223"/>
      <c r="U2927" s="225"/>
      <c r="V2927" s="223"/>
      <c r="W2927" s="225"/>
      <c r="AE2927" s="200"/>
      <c r="AM2927" s="203"/>
      <c r="AT2927" s="144"/>
    </row>
    <row r="2928" spans="9:46" s="142" customFormat="1" x14ac:dyDescent="0.15">
      <c r="I2928" s="223"/>
      <c r="P2928" s="224"/>
      <c r="Q2928" s="224"/>
      <c r="R2928" s="224"/>
      <c r="T2928" s="223"/>
      <c r="U2928" s="225"/>
      <c r="V2928" s="223"/>
      <c r="W2928" s="225"/>
      <c r="AE2928" s="200"/>
      <c r="AM2928" s="203"/>
      <c r="AT2928" s="144"/>
    </row>
    <row r="2929" spans="9:46" s="142" customFormat="1" x14ac:dyDescent="0.15">
      <c r="I2929" s="223"/>
      <c r="P2929" s="224"/>
      <c r="Q2929" s="224"/>
      <c r="R2929" s="224"/>
      <c r="T2929" s="223"/>
      <c r="U2929" s="225"/>
      <c r="V2929" s="223"/>
      <c r="W2929" s="225"/>
      <c r="AE2929" s="200"/>
      <c r="AM2929" s="203"/>
      <c r="AT2929" s="144"/>
    </row>
    <row r="2930" spans="9:46" s="142" customFormat="1" x14ac:dyDescent="0.15">
      <c r="I2930" s="223"/>
      <c r="P2930" s="224"/>
      <c r="Q2930" s="224"/>
      <c r="R2930" s="224"/>
      <c r="T2930" s="223"/>
      <c r="U2930" s="225"/>
      <c r="V2930" s="223"/>
      <c r="W2930" s="225"/>
      <c r="AE2930" s="200"/>
      <c r="AM2930" s="203"/>
      <c r="AT2930" s="144"/>
    </row>
    <row r="2931" spans="9:46" s="142" customFormat="1" x14ac:dyDescent="0.15">
      <c r="I2931" s="223"/>
      <c r="P2931" s="224"/>
      <c r="Q2931" s="224"/>
      <c r="R2931" s="224"/>
      <c r="T2931" s="223"/>
      <c r="U2931" s="225"/>
      <c r="V2931" s="223"/>
      <c r="W2931" s="225"/>
      <c r="AE2931" s="200"/>
      <c r="AM2931" s="203"/>
      <c r="AT2931" s="144"/>
    </row>
    <row r="2932" spans="9:46" s="142" customFormat="1" x14ac:dyDescent="0.15">
      <c r="I2932" s="223"/>
      <c r="P2932" s="224"/>
      <c r="Q2932" s="224"/>
      <c r="R2932" s="224"/>
      <c r="T2932" s="223"/>
      <c r="U2932" s="225"/>
      <c r="V2932" s="223"/>
      <c r="W2932" s="225"/>
      <c r="AE2932" s="200"/>
      <c r="AM2932" s="203"/>
      <c r="AT2932" s="144"/>
    </row>
    <row r="2933" spans="9:46" s="142" customFormat="1" x14ac:dyDescent="0.15">
      <c r="I2933" s="223"/>
      <c r="P2933" s="224"/>
      <c r="Q2933" s="224"/>
      <c r="R2933" s="224"/>
      <c r="T2933" s="223"/>
      <c r="U2933" s="225"/>
      <c r="V2933" s="223"/>
      <c r="W2933" s="225"/>
      <c r="AE2933" s="200"/>
      <c r="AM2933" s="203"/>
      <c r="AT2933" s="144"/>
    </row>
    <row r="2934" spans="9:46" s="142" customFormat="1" x14ac:dyDescent="0.15">
      <c r="I2934" s="223"/>
      <c r="P2934" s="224"/>
      <c r="Q2934" s="224"/>
      <c r="R2934" s="224"/>
      <c r="T2934" s="223"/>
      <c r="U2934" s="225"/>
      <c r="V2934" s="223"/>
      <c r="W2934" s="225"/>
      <c r="AE2934" s="200"/>
      <c r="AM2934" s="203"/>
      <c r="AT2934" s="144"/>
    </row>
    <row r="2935" spans="9:46" s="142" customFormat="1" x14ac:dyDescent="0.15">
      <c r="I2935" s="223"/>
      <c r="P2935" s="224"/>
      <c r="Q2935" s="224"/>
      <c r="R2935" s="224"/>
      <c r="T2935" s="223"/>
      <c r="U2935" s="225"/>
      <c r="V2935" s="223"/>
      <c r="W2935" s="225"/>
      <c r="AE2935" s="200"/>
      <c r="AM2935" s="203"/>
      <c r="AT2935" s="144"/>
    </row>
    <row r="2936" spans="9:46" s="142" customFormat="1" x14ac:dyDescent="0.15">
      <c r="I2936" s="223"/>
      <c r="P2936" s="224"/>
      <c r="Q2936" s="224"/>
      <c r="R2936" s="224"/>
      <c r="T2936" s="223"/>
      <c r="U2936" s="225"/>
      <c r="V2936" s="223"/>
      <c r="W2936" s="225"/>
      <c r="AE2936" s="200"/>
      <c r="AM2936" s="203"/>
      <c r="AT2936" s="144"/>
    </row>
    <row r="2937" spans="9:46" s="142" customFormat="1" x14ac:dyDescent="0.15">
      <c r="I2937" s="223"/>
      <c r="P2937" s="224"/>
      <c r="Q2937" s="224"/>
      <c r="R2937" s="224"/>
      <c r="T2937" s="223"/>
      <c r="U2937" s="225"/>
      <c r="V2937" s="223"/>
      <c r="W2937" s="225"/>
      <c r="AE2937" s="200"/>
      <c r="AM2937" s="203"/>
      <c r="AT2937" s="144"/>
    </row>
    <row r="2938" spans="9:46" s="142" customFormat="1" x14ac:dyDescent="0.15">
      <c r="I2938" s="223"/>
      <c r="P2938" s="224"/>
      <c r="Q2938" s="224"/>
      <c r="R2938" s="224"/>
      <c r="T2938" s="223"/>
      <c r="U2938" s="225"/>
      <c r="V2938" s="223"/>
      <c r="W2938" s="225"/>
      <c r="AE2938" s="200"/>
      <c r="AM2938" s="203"/>
      <c r="AT2938" s="144"/>
    </row>
    <row r="2939" spans="9:46" s="142" customFormat="1" x14ac:dyDescent="0.15">
      <c r="I2939" s="223"/>
      <c r="P2939" s="224"/>
      <c r="Q2939" s="224"/>
      <c r="R2939" s="224"/>
      <c r="T2939" s="223"/>
      <c r="U2939" s="225"/>
      <c r="V2939" s="223"/>
      <c r="W2939" s="225"/>
      <c r="AE2939" s="200"/>
      <c r="AM2939" s="203"/>
      <c r="AT2939" s="144"/>
    </row>
    <row r="2940" spans="9:46" s="142" customFormat="1" x14ac:dyDescent="0.15">
      <c r="I2940" s="223"/>
      <c r="P2940" s="224"/>
      <c r="Q2940" s="224"/>
      <c r="R2940" s="224"/>
      <c r="T2940" s="223"/>
      <c r="U2940" s="225"/>
      <c r="V2940" s="223"/>
      <c r="W2940" s="225"/>
      <c r="AE2940" s="200"/>
      <c r="AM2940" s="203"/>
      <c r="AT2940" s="144"/>
    </row>
    <row r="2941" spans="9:46" s="142" customFormat="1" x14ac:dyDescent="0.15">
      <c r="I2941" s="223"/>
      <c r="P2941" s="224"/>
      <c r="Q2941" s="224"/>
      <c r="R2941" s="224"/>
      <c r="T2941" s="223"/>
      <c r="U2941" s="225"/>
      <c r="V2941" s="223"/>
      <c r="W2941" s="225"/>
      <c r="AE2941" s="200"/>
      <c r="AM2941" s="203"/>
      <c r="AT2941" s="144"/>
    </row>
    <row r="2942" spans="9:46" s="142" customFormat="1" x14ac:dyDescent="0.15">
      <c r="I2942" s="223"/>
      <c r="P2942" s="224"/>
      <c r="Q2942" s="224"/>
      <c r="R2942" s="224"/>
      <c r="T2942" s="223"/>
      <c r="U2942" s="225"/>
      <c r="V2942" s="223"/>
      <c r="W2942" s="225"/>
      <c r="AE2942" s="200"/>
      <c r="AM2942" s="203"/>
      <c r="AT2942" s="144"/>
    </row>
    <row r="2943" spans="9:46" s="142" customFormat="1" x14ac:dyDescent="0.15">
      <c r="I2943" s="223"/>
      <c r="P2943" s="224"/>
      <c r="Q2943" s="224"/>
      <c r="R2943" s="224"/>
      <c r="T2943" s="223"/>
      <c r="U2943" s="225"/>
      <c r="V2943" s="223"/>
      <c r="W2943" s="225"/>
      <c r="AE2943" s="200"/>
      <c r="AM2943" s="203"/>
      <c r="AT2943" s="144"/>
    </row>
    <row r="2944" spans="9:46" s="142" customFormat="1" x14ac:dyDescent="0.15">
      <c r="I2944" s="223"/>
      <c r="P2944" s="224"/>
      <c r="Q2944" s="224"/>
      <c r="R2944" s="224"/>
      <c r="T2944" s="223"/>
      <c r="U2944" s="225"/>
      <c r="V2944" s="223"/>
      <c r="W2944" s="225"/>
      <c r="AE2944" s="200"/>
      <c r="AM2944" s="203"/>
      <c r="AT2944" s="144"/>
    </row>
    <row r="2945" spans="9:46" s="142" customFormat="1" x14ac:dyDescent="0.15">
      <c r="I2945" s="223"/>
      <c r="P2945" s="224"/>
      <c r="Q2945" s="224"/>
      <c r="R2945" s="224"/>
      <c r="T2945" s="223"/>
      <c r="U2945" s="225"/>
      <c r="V2945" s="223"/>
      <c r="W2945" s="225"/>
      <c r="AE2945" s="200"/>
      <c r="AM2945" s="203"/>
      <c r="AT2945" s="144"/>
    </row>
    <row r="2946" spans="9:46" s="142" customFormat="1" x14ac:dyDescent="0.15">
      <c r="I2946" s="223"/>
      <c r="P2946" s="224"/>
      <c r="Q2946" s="224"/>
      <c r="R2946" s="224"/>
      <c r="T2946" s="223"/>
      <c r="U2946" s="225"/>
      <c r="V2946" s="223"/>
      <c r="W2946" s="225"/>
      <c r="AE2946" s="200"/>
      <c r="AM2946" s="203"/>
      <c r="AT2946" s="144"/>
    </row>
    <row r="2947" spans="9:46" s="142" customFormat="1" x14ac:dyDescent="0.15">
      <c r="I2947" s="223"/>
      <c r="P2947" s="224"/>
      <c r="Q2947" s="224"/>
      <c r="R2947" s="224"/>
      <c r="T2947" s="223"/>
      <c r="U2947" s="225"/>
      <c r="V2947" s="223"/>
      <c r="W2947" s="225"/>
      <c r="AE2947" s="200"/>
      <c r="AM2947" s="203"/>
      <c r="AT2947" s="144"/>
    </row>
    <row r="2948" spans="9:46" s="142" customFormat="1" x14ac:dyDescent="0.15">
      <c r="I2948" s="223"/>
      <c r="P2948" s="224"/>
      <c r="Q2948" s="224"/>
      <c r="R2948" s="224"/>
      <c r="T2948" s="223"/>
      <c r="U2948" s="225"/>
      <c r="V2948" s="223"/>
      <c r="W2948" s="225"/>
      <c r="AE2948" s="200"/>
      <c r="AM2948" s="203"/>
      <c r="AT2948" s="144"/>
    </row>
    <row r="2949" spans="9:46" s="142" customFormat="1" x14ac:dyDescent="0.15">
      <c r="I2949" s="223"/>
      <c r="P2949" s="224"/>
      <c r="Q2949" s="224"/>
      <c r="R2949" s="224"/>
      <c r="T2949" s="223"/>
      <c r="U2949" s="225"/>
      <c r="V2949" s="223"/>
      <c r="W2949" s="225"/>
      <c r="AE2949" s="200"/>
      <c r="AM2949" s="203"/>
      <c r="AT2949" s="144"/>
    </row>
    <row r="2950" spans="9:46" s="142" customFormat="1" x14ac:dyDescent="0.15">
      <c r="I2950" s="223"/>
      <c r="P2950" s="224"/>
      <c r="Q2950" s="224"/>
      <c r="R2950" s="224"/>
      <c r="T2950" s="223"/>
      <c r="U2950" s="225"/>
      <c r="V2950" s="223"/>
      <c r="W2950" s="225"/>
      <c r="AE2950" s="200"/>
      <c r="AM2950" s="203"/>
      <c r="AT2950" s="144"/>
    </row>
    <row r="2951" spans="9:46" s="142" customFormat="1" x14ac:dyDescent="0.15">
      <c r="I2951" s="223"/>
      <c r="P2951" s="224"/>
      <c r="Q2951" s="224"/>
      <c r="R2951" s="224"/>
      <c r="T2951" s="223"/>
      <c r="U2951" s="225"/>
      <c r="V2951" s="223"/>
      <c r="W2951" s="225"/>
      <c r="AE2951" s="200"/>
      <c r="AM2951" s="203"/>
      <c r="AT2951" s="144"/>
    </row>
    <row r="2952" spans="9:46" s="142" customFormat="1" x14ac:dyDescent="0.15">
      <c r="I2952" s="223"/>
      <c r="P2952" s="224"/>
      <c r="Q2952" s="224"/>
      <c r="R2952" s="224"/>
      <c r="T2952" s="223"/>
      <c r="U2952" s="225"/>
      <c r="V2952" s="223"/>
      <c r="W2952" s="225"/>
      <c r="AE2952" s="200"/>
      <c r="AM2952" s="203"/>
      <c r="AT2952" s="144"/>
    </row>
    <row r="2953" spans="9:46" s="142" customFormat="1" x14ac:dyDescent="0.15">
      <c r="I2953" s="223"/>
      <c r="P2953" s="224"/>
      <c r="Q2953" s="224"/>
      <c r="R2953" s="224"/>
      <c r="T2953" s="223"/>
      <c r="U2953" s="225"/>
      <c r="V2953" s="223"/>
      <c r="W2953" s="225"/>
      <c r="AE2953" s="200"/>
      <c r="AM2953" s="203"/>
      <c r="AT2953" s="144"/>
    </row>
    <row r="2954" spans="9:46" s="142" customFormat="1" x14ac:dyDescent="0.15">
      <c r="I2954" s="223"/>
      <c r="P2954" s="224"/>
      <c r="Q2954" s="224"/>
      <c r="R2954" s="224"/>
      <c r="T2954" s="223"/>
      <c r="U2954" s="225"/>
      <c r="V2954" s="223"/>
      <c r="W2954" s="225"/>
      <c r="AE2954" s="200"/>
      <c r="AM2954" s="203"/>
      <c r="AT2954" s="144"/>
    </row>
    <row r="2955" spans="9:46" s="142" customFormat="1" x14ac:dyDescent="0.15">
      <c r="I2955" s="223"/>
      <c r="P2955" s="224"/>
      <c r="Q2955" s="224"/>
      <c r="R2955" s="224"/>
      <c r="T2955" s="223"/>
      <c r="U2955" s="225"/>
      <c r="V2955" s="223"/>
      <c r="W2955" s="225"/>
      <c r="AE2955" s="200"/>
      <c r="AM2955" s="203"/>
      <c r="AT2955" s="144"/>
    </row>
    <row r="2956" spans="9:46" s="142" customFormat="1" x14ac:dyDescent="0.15">
      <c r="I2956" s="223"/>
      <c r="P2956" s="224"/>
      <c r="Q2956" s="224"/>
      <c r="R2956" s="224"/>
      <c r="T2956" s="223"/>
      <c r="U2956" s="225"/>
      <c r="V2956" s="223"/>
      <c r="W2956" s="225"/>
      <c r="AE2956" s="200"/>
      <c r="AM2956" s="203"/>
      <c r="AT2956" s="144"/>
    </row>
    <row r="2957" spans="9:46" s="142" customFormat="1" x14ac:dyDescent="0.15">
      <c r="I2957" s="223"/>
      <c r="P2957" s="224"/>
      <c r="Q2957" s="224"/>
      <c r="R2957" s="224"/>
      <c r="T2957" s="223"/>
      <c r="U2957" s="225"/>
      <c r="V2957" s="223"/>
      <c r="W2957" s="225"/>
      <c r="AE2957" s="200"/>
      <c r="AM2957" s="203"/>
      <c r="AT2957" s="144"/>
    </row>
    <row r="2958" spans="9:46" s="142" customFormat="1" x14ac:dyDescent="0.15">
      <c r="I2958" s="223"/>
      <c r="P2958" s="224"/>
      <c r="Q2958" s="224"/>
      <c r="R2958" s="224"/>
      <c r="T2958" s="223"/>
      <c r="U2958" s="225"/>
      <c r="V2958" s="223"/>
      <c r="W2958" s="225"/>
      <c r="AE2958" s="200"/>
      <c r="AM2958" s="203"/>
      <c r="AT2958" s="144"/>
    </row>
    <row r="2959" spans="9:46" s="142" customFormat="1" x14ac:dyDescent="0.15">
      <c r="I2959" s="223"/>
      <c r="P2959" s="224"/>
      <c r="Q2959" s="224"/>
      <c r="R2959" s="224"/>
      <c r="T2959" s="223"/>
      <c r="U2959" s="225"/>
      <c r="V2959" s="223"/>
      <c r="W2959" s="225"/>
      <c r="AE2959" s="200"/>
      <c r="AM2959" s="203"/>
      <c r="AT2959" s="144"/>
    </row>
    <row r="2960" spans="9:46" s="142" customFormat="1" x14ac:dyDescent="0.15">
      <c r="I2960" s="223"/>
      <c r="P2960" s="224"/>
      <c r="Q2960" s="224"/>
      <c r="R2960" s="224"/>
      <c r="T2960" s="223"/>
      <c r="U2960" s="225"/>
      <c r="V2960" s="223"/>
      <c r="W2960" s="225"/>
      <c r="AE2960" s="200"/>
      <c r="AM2960" s="203"/>
      <c r="AT2960" s="144"/>
    </row>
    <row r="2961" spans="9:46" s="142" customFormat="1" x14ac:dyDescent="0.15">
      <c r="I2961" s="223"/>
      <c r="P2961" s="224"/>
      <c r="Q2961" s="224"/>
      <c r="R2961" s="224"/>
      <c r="T2961" s="223"/>
      <c r="U2961" s="225"/>
      <c r="V2961" s="223"/>
      <c r="W2961" s="225"/>
      <c r="AE2961" s="200"/>
      <c r="AM2961" s="203"/>
      <c r="AT2961" s="144"/>
    </row>
    <row r="2962" spans="9:46" s="142" customFormat="1" x14ac:dyDescent="0.15">
      <c r="I2962" s="223"/>
      <c r="P2962" s="224"/>
      <c r="Q2962" s="224"/>
      <c r="R2962" s="224"/>
      <c r="T2962" s="223"/>
      <c r="U2962" s="225"/>
      <c r="V2962" s="223"/>
      <c r="W2962" s="225"/>
      <c r="AE2962" s="200"/>
      <c r="AM2962" s="203"/>
      <c r="AT2962" s="144"/>
    </row>
    <row r="2963" spans="9:46" s="142" customFormat="1" x14ac:dyDescent="0.15">
      <c r="I2963" s="223"/>
      <c r="P2963" s="224"/>
      <c r="Q2963" s="224"/>
      <c r="R2963" s="224"/>
      <c r="T2963" s="223"/>
      <c r="U2963" s="225"/>
      <c r="V2963" s="223"/>
      <c r="W2963" s="225"/>
      <c r="AE2963" s="200"/>
      <c r="AM2963" s="203"/>
      <c r="AT2963" s="144"/>
    </row>
    <row r="2964" spans="9:46" s="142" customFormat="1" x14ac:dyDescent="0.15">
      <c r="I2964" s="223"/>
      <c r="P2964" s="224"/>
      <c r="Q2964" s="224"/>
      <c r="R2964" s="224"/>
      <c r="T2964" s="223"/>
      <c r="U2964" s="225"/>
      <c r="V2964" s="223"/>
      <c r="W2964" s="225"/>
      <c r="AE2964" s="200"/>
      <c r="AM2964" s="203"/>
      <c r="AT2964" s="144"/>
    </row>
    <row r="2965" spans="9:46" s="142" customFormat="1" x14ac:dyDescent="0.15">
      <c r="I2965" s="223"/>
      <c r="P2965" s="224"/>
      <c r="Q2965" s="224"/>
      <c r="R2965" s="224"/>
      <c r="T2965" s="223"/>
      <c r="U2965" s="225"/>
      <c r="V2965" s="223"/>
      <c r="W2965" s="225"/>
      <c r="AE2965" s="200"/>
      <c r="AM2965" s="203"/>
      <c r="AT2965" s="144"/>
    </row>
    <row r="2966" spans="9:46" s="142" customFormat="1" x14ac:dyDescent="0.15">
      <c r="I2966" s="223"/>
      <c r="P2966" s="224"/>
      <c r="Q2966" s="224"/>
      <c r="R2966" s="224"/>
      <c r="T2966" s="223"/>
      <c r="U2966" s="225"/>
      <c r="V2966" s="223"/>
      <c r="W2966" s="225"/>
      <c r="AE2966" s="200"/>
      <c r="AM2966" s="203"/>
      <c r="AT2966" s="144"/>
    </row>
    <row r="2967" spans="9:46" s="142" customFormat="1" x14ac:dyDescent="0.15">
      <c r="I2967" s="223"/>
      <c r="P2967" s="224"/>
      <c r="Q2967" s="224"/>
      <c r="R2967" s="224"/>
      <c r="T2967" s="223"/>
      <c r="U2967" s="225"/>
      <c r="V2967" s="223"/>
      <c r="W2967" s="225"/>
      <c r="AE2967" s="200"/>
      <c r="AM2967" s="203"/>
      <c r="AT2967" s="144"/>
    </row>
    <row r="2968" spans="9:46" s="142" customFormat="1" x14ac:dyDescent="0.15">
      <c r="I2968" s="223"/>
      <c r="P2968" s="224"/>
      <c r="Q2968" s="224"/>
      <c r="R2968" s="224"/>
      <c r="T2968" s="223"/>
      <c r="U2968" s="225"/>
      <c r="V2968" s="223"/>
      <c r="W2968" s="225"/>
      <c r="AE2968" s="200"/>
      <c r="AM2968" s="203"/>
      <c r="AT2968" s="144"/>
    </row>
    <row r="2969" spans="9:46" s="142" customFormat="1" x14ac:dyDescent="0.15">
      <c r="I2969" s="223"/>
      <c r="P2969" s="224"/>
      <c r="Q2969" s="224"/>
      <c r="R2969" s="224"/>
      <c r="T2969" s="223"/>
      <c r="U2969" s="225"/>
      <c r="V2969" s="223"/>
      <c r="W2969" s="225"/>
      <c r="AE2969" s="200"/>
      <c r="AM2969" s="203"/>
      <c r="AT2969" s="144"/>
    </row>
    <row r="2970" spans="9:46" s="142" customFormat="1" x14ac:dyDescent="0.15">
      <c r="I2970" s="223"/>
      <c r="P2970" s="224"/>
      <c r="Q2970" s="224"/>
      <c r="R2970" s="224"/>
      <c r="T2970" s="223"/>
      <c r="U2970" s="225"/>
      <c r="V2970" s="223"/>
      <c r="W2970" s="225"/>
      <c r="AE2970" s="200"/>
      <c r="AM2970" s="203"/>
      <c r="AT2970" s="144"/>
    </row>
    <row r="2971" spans="9:46" s="142" customFormat="1" x14ac:dyDescent="0.15">
      <c r="I2971" s="223"/>
      <c r="P2971" s="224"/>
      <c r="Q2971" s="224"/>
      <c r="R2971" s="224"/>
      <c r="T2971" s="223"/>
      <c r="U2971" s="225"/>
      <c r="V2971" s="223"/>
      <c r="W2971" s="225"/>
      <c r="AE2971" s="200"/>
      <c r="AM2971" s="203"/>
      <c r="AT2971" s="144"/>
    </row>
    <row r="2972" spans="9:46" s="142" customFormat="1" x14ac:dyDescent="0.15">
      <c r="I2972" s="223"/>
      <c r="P2972" s="224"/>
      <c r="Q2972" s="224"/>
      <c r="R2972" s="224"/>
      <c r="T2972" s="223"/>
      <c r="U2972" s="225"/>
      <c r="V2972" s="223"/>
      <c r="W2972" s="225"/>
      <c r="AE2972" s="200"/>
      <c r="AM2972" s="203"/>
      <c r="AT2972" s="144"/>
    </row>
    <row r="2973" spans="9:46" s="142" customFormat="1" x14ac:dyDescent="0.15">
      <c r="I2973" s="223"/>
      <c r="P2973" s="224"/>
      <c r="Q2973" s="224"/>
      <c r="R2973" s="224"/>
      <c r="T2973" s="223"/>
      <c r="U2973" s="225"/>
      <c r="V2973" s="223"/>
      <c r="W2973" s="225"/>
      <c r="AE2973" s="200"/>
      <c r="AM2973" s="203"/>
      <c r="AT2973" s="144"/>
    </row>
    <row r="2974" spans="9:46" s="142" customFormat="1" x14ac:dyDescent="0.15">
      <c r="I2974" s="223"/>
      <c r="P2974" s="224"/>
      <c r="Q2974" s="224"/>
      <c r="R2974" s="224"/>
      <c r="T2974" s="223"/>
      <c r="U2974" s="225"/>
      <c r="V2974" s="223"/>
      <c r="W2974" s="225"/>
      <c r="AE2974" s="200"/>
      <c r="AM2974" s="203"/>
      <c r="AT2974" s="144"/>
    </row>
    <row r="2975" spans="9:46" s="142" customFormat="1" x14ac:dyDescent="0.15">
      <c r="I2975" s="223"/>
      <c r="P2975" s="224"/>
      <c r="Q2975" s="224"/>
      <c r="R2975" s="224"/>
      <c r="T2975" s="223"/>
      <c r="U2975" s="225"/>
      <c r="V2975" s="223"/>
      <c r="W2975" s="225"/>
      <c r="AE2975" s="200"/>
      <c r="AM2975" s="203"/>
      <c r="AT2975" s="144"/>
    </row>
    <row r="2976" spans="9:46" s="142" customFormat="1" x14ac:dyDescent="0.15">
      <c r="I2976" s="223"/>
      <c r="P2976" s="224"/>
      <c r="Q2976" s="224"/>
      <c r="R2976" s="224"/>
      <c r="T2976" s="223"/>
      <c r="U2976" s="225"/>
      <c r="V2976" s="223"/>
      <c r="W2976" s="225"/>
      <c r="AE2976" s="200"/>
      <c r="AM2976" s="203"/>
      <c r="AT2976" s="144"/>
    </row>
    <row r="2977" spans="9:46" s="142" customFormat="1" x14ac:dyDescent="0.15">
      <c r="I2977" s="223"/>
      <c r="P2977" s="224"/>
      <c r="Q2977" s="224"/>
      <c r="R2977" s="224"/>
      <c r="T2977" s="223"/>
      <c r="U2977" s="225"/>
      <c r="V2977" s="223"/>
      <c r="W2977" s="225"/>
      <c r="AE2977" s="200"/>
      <c r="AM2977" s="203"/>
      <c r="AT2977" s="144"/>
    </row>
    <row r="2978" spans="9:46" s="142" customFormat="1" x14ac:dyDescent="0.15">
      <c r="I2978" s="223"/>
      <c r="P2978" s="224"/>
      <c r="Q2978" s="224"/>
      <c r="R2978" s="224"/>
      <c r="T2978" s="223"/>
      <c r="U2978" s="225"/>
      <c r="V2978" s="223"/>
      <c r="W2978" s="225"/>
      <c r="AE2978" s="200"/>
      <c r="AM2978" s="203"/>
      <c r="AT2978" s="144"/>
    </row>
    <row r="2979" spans="9:46" s="142" customFormat="1" x14ac:dyDescent="0.15">
      <c r="I2979" s="223"/>
      <c r="P2979" s="224"/>
      <c r="Q2979" s="224"/>
      <c r="R2979" s="224"/>
      <c r="T2979" s="223"/>
      <c r="U2979" s="225"/>
      <c r="V2979" s="223"/>
      <c r="W2979" s="225"/>
      <c r="AE2979" s="200"/>
      <c r="AM2979" s="203"/>
      <c r="AT2979" s="144"/>
    </row>
    <row r="2980" spans="9:46" s="142" customFormat="1" x14ac:dyDescent="0.15">
      <c r="I2980" s="223"/>
      <c r="P2980" s="224"/>
      <c r="Q2980" s="224"/>
      <c r="R2980" s="224"/>
      <c r="T2980" s="223"/>
      <c r="U2980" s="225"/>
      <c r="V2980" s="223"/>
      <c r="W2980" s="225"/>
      <c r="AE2980" s="200"/>
      <c r="AM2980" s="203"/>
      <c r="AT2980" s="144"/>
    </row>
    <row r="2981" spans="9:46" s="142" customFormat="1" x14ac:dyDescent="0.15">
      <c r="I2981" s="223"/>
      <c r="P2981" s="224"/>
      <c r="Q2981" s="224"/>
      <c r="R2981" s="224"/>
      <c r="T2981" s="223"/>
      <c r="U2981" s="225"/>
      <c r="V2981" s="223"/>
      <c r="W2981" s="225"/>
      <c r="AE2981" s="200"/>
      <c r="AM2981" s="203"/>
      <c r="AT2981" s="144"/>
    </row>
    <row r="2982" spans="9:46" s="142" customFormat="1" x14ac:dyDescent="0.15">
      <c r="I2982" s="223"/>
      <c r="P2982" s="224"/>
      <c r="Q2982" s="224"/>
      <c r="R2982" s="224"/>
      <c r="T2982" s="223"/>
      <c r="U2982" s="225"/>
      <c r="V2982" s="223"/>
      <c r="W2982" s="225"/>
      <c r="AE2982" s="200"/>
      <c r="AM2982" s="203"/>
      <c r="AT2982" s="144"/>
    </row>
    <row r="2983" spans="9:46" s="142" customFormat="1" x14ac:dyDescent="0.15">
      <c r="I2983" s="223"/>
      <c r="P2983" s="224"/>
      <c r="Q2983" s="224"/>
      <c r="R2983" s="224"/>
      <c r="T2983" s="223"/>
      <c r="U2983" s="225"/>
      <c r="V2983" s="223"/>
      <c r="W2983" s="225"/>
      <c r="AE2983" s="200"/>
      <c r="AM2983" s="203"/>
      <c r="AT2983" s="144"/>
    </row>
    <row r="2984" spans="9:46" s="142" customFormat="1" x14ac:dyDescent="0.15">
      <c r="I2984" s="223"/>
      <c r="P2984" s="224"/>
      <c r="Q2984" s="224"/>
      <c r="R2984" s="224"/>
      <c r="T2984" s="223"/>
      <c r="U2984" s="225"/>
      <c r="V2984" s="223"/>
      <c r="W2984" s="225"/>
      <c r="AE2984" s="200"/>
      <c r="AM2984" s="203"/>
      <c r="AT2984" s="144"/>
    </row>
    <row r="2985" spans="9:46" s="142" customFormat="1" x14ac:dyDescent="0.15">
      <c r="I2985" s="223"/>
      <c r="P2985" s="224"/>
      <c r="Q2985" s="224"/>
      <c r="R2985" s="224"/>
      <c r="T2985" s="223"/>
      <c r="U2985" s="225"/>
      <c r="V2985" s="223"/>
      <c r="W2985" s="225"/>
      <c r="AE2985" s="200"/>
      <c r="AM2985" s="203"/>
      <c r="AT2985" s="144"/>
    </row>
    <row r="2986" spans="9:46" s="142" customFormat="1" x14ac:dyDescent="0.15">
      <c r="I2986" s="223"/>
      <c r="P2986" s="224"/>
      <c r="Q2986" s="224"/>
      <c r="R2986" s="224"/>
      <c r="T2986" s="223"/>
      <c r="U2986" s="225"/>
      <c r="V2986" s="223"/>
      <c r="W2986" s="225"/>
      <c r="AE2986" s="200"/>
      <c r="AM2986" s="203"/>
      <c r="AT2986" s="144"/>
    </row>
    <row r="2987" spans="9:46" s="142" customFormat="1" x14ac:dyDescent="0.15">
      <c r="I2987" s="223"/>
      <c r="P2987" s="224"/>
      <c r="Q2987" s="224"/>
      <c r="R2987" s="224"/>
      <c r="T2987" s="223"/>
      <c r="U2987" s="225"/>
      <c r="V2987" s="223"/>
      <c r="W2987" s="225"/>
      <c r="AE2987" s="200"/>
      <c r="AM2987" s="203"/>
      <c r="AT2987" s="144"/>
    </row>
    <row r="2988" spans="9:46" s="142" customFormat="1" x14ac:dyDescent="0.15">
      <c r="I2988" s="223"/>
      <c r="P2988" s="224"/>
      <c r="Q2988" s="224"/>
      <c r="R2988" s="224"/>
      <c r="T2988" s="223"/>
      <c r="U2988" s="225"/>
      <c r="V2988" s="223"/>
      <c r="W2988" s="225"/>
      <c r="AE2988" s="200"/>
      <c r="AM2988" s="203"/>
      <c r="AT2988" s="144"/>
    </row>
    <row r="2989" spans="9:46" s="142" customFormat="1" x14ac:dyDescent="0.15">
      <c r="I2989" s="223"/>
      <c r="P2989" s="224"/>
      <c r="Q2989" s="224"/>
      <c r="R2989" s="224"/>
      <c r="T2989" s="223"/>
      <c r="U2989" s="225"/>
      <c r="V2989" s="223"/>
      <c r="W2989" s="225"/>
      <c r="AE2989" s="200"/>
      <c r="AM2989" s="203"/>
      <c r="AT2989" s="144"/>
    </row>
    <row r="2990" spans="9:46" s="142" customFormat="1" x14ac:dyDescent="0.15">
      <c r="I2990" s="223"/>
      <c r="P2990" s="224"/>
      <c r="Q2990" s="224"/>
      <c r="R2990" s="224"/>
      <c r="T2990" s="223"/>
      <c r="U2990" s="225"/>
      <c r="V2990" s="223"/>
      <c r="W2990" s="225"/>
      <c r="AE2990" s="200"/>
      <c r="AM2990" s="203"/>
      <c r="AT2990" s="144"/>
    </row>
    <row r="2991" spans="9:46" s="142" customFormat="1" x14ac:dyDescent="0.15">
      <c r="I2991" s="223"/>
      <c r="P2991" s="224"/>
      <c r="Q2991" s="224"/>
      <c r="R2991" s="224"/>
      <c r="T2991" s="223"/>
      <c r="U2991" s="225"/>
      <c r="V2991" s="223"/>
      <c r="W2991" s="225"/>
      <c r="AE2991" s="200"/>
      <c r="AM2991" s="203"/>
      <c r="AT2991" s="144"/>
    </row>
    <row r="2992" spans="9:46" s="142" customFormat="1" x14ac:dyDescent="0.15">
      <c r="I2992" s="223"/>
      <c r="P2992" s="224"/>
      <c r="Q2992" s="224"/>
      <c r="R2992" s="224"/>
      <c r="T2992" s="223"/>
      <c r="U2992" s="225"/>
      <c r="V2992" s="223"/>
      <c r="W2992" s="225"/>
      <c r="AE2992" s="200"/>
      <c r="AM2992" s="203"/>
      <c r="AT2992" s="144"/>
    </row>
    <row r="2993" spans="9:46" s="142" customFormat="1" x14ac:dyDescent="0.15">
      <c r="I2993" s="223"/>
      <c r="P2993" s="224"/>
      <c r="Q2993" s="224"/>
      <c r="R2993" s="224"/>
      <c r="T2993" s="223"/>
      <c r="U2993" s="225"/>
      <c r="V2993" s="223"/>
      <c r="W2993" s="225"/>
      <c r="AE2993" s="200"/>
      <c r="AM2993" s="203"/>
      <c r="AT2993" s="144"/>
    </row>
    <row r="2994" spans="9:46" s="142" customFormat="1" x14ac:dyDescent="0.15">
      <c r="I2994" s="223"/>
      <c r="P2994" s="224"/>
      <c r="Q2994" s="224"/>
      <c r="R2994" s="224"/>
      <c r="T2994" s="223"/>
      <c r="U2994" s="225"/>
      <c r="V2994" s="223"/>
      <c r="W2994" s="225"/>
      <c r="AE2994" s="200"/>
      <c r="AM2994" s="203"/>
      <c r="AT2994" s="144"/>
    </row>
    <row r="2995" spans="9:46" s="142" customFormat="1" x14ac:dyDescent="0.15">
      <c r="I2995" s="223"/>
      <c r="P2995" s="224"/>
      <c r="Q2995" s="224"/>
      <c r="R2995" s="224"/>
      <c r="T2995" s="223"/>
      <c r="U2995" s="225"/>
      <c r="V2995" s="223"/>
      <c r="W2995" s="225"/>
      <c r="AE2995" s="200"/>
      <c r="AM2995" s="203"/>
      <c r="AT2995" s="144"/>
    </row>
    <row r="2996" spans="9:46" s="142" customFormat="1" x14ac:dyDescent="0.15">
      <c r="I2996" s="223"/>
      <c r="P2996" s="224"/>
      <c r="Q2996" s="224"/>
      <c r="R2996" s="224"/>
      <c r="T2996" s="223"/>
      <c r="U2996" s="225"/>
      <c r="V2996" s="223"/>
      <c r="W2996" s="225"/>
      <c r="AE2996" s="200"/>
      <c r="AM2996" s="203"/>
      <c r="AT2996" s="144"/>
    </row>
    <row r="2997" spans="9:46" s="142" customFormat="1" x14ac:dyDescent="0.15">
      <c r="I2997" s="223"/>
      <c r="P2997" s="224"/>
      <c r="Q2997" s="224"/>
      <c r="R2997" s="224"/>
      <c r="T2997" s="223"/>
      <c r="U2997" s="225"/>
      <c r="V2997" s="223"/>
      <c r="W2997" s="225"/>
      <c r="AE2997" s="200"/>
      <c r="AM2997" s="203"/>
      <c r="AT2997" s="144"/>
    </row>
    <row r="2998" spans="9:46" s="142" customFormat="1" x14ac:dyDescent="0.15">
      <c r="I2998" s="223"/>
      <c r="P2998" s="224"/>
      <c r="Q2998" s="224"/>
      <c r="R2998" s="224"/>
      <c r="T2998" s="223"/>
      <c r="U2998" s="225"/>
      <c r="V2998" s="223"/>
      <c r="W2998" s="225"/>
      <c r="AE2998" s="200"/>
      <c r="AM2998" s="203"/>
      <c r="AT2998" s="144"/>
    </row>
    <row r="2999" spans="9:46" s="142" customFormat="1" x14ac:dyDescent="0.15">
      <c r="I2999" s="223"/>
      <c r="P2999" s="224"/>
      <c r="Q2999" s="224"/>
      <c r="R2999" s="224"/>
      <c r="T2999" s="223"/>
      <c r="U2999" s="225"/>
      <c r="V2999" s="223"/>
      <c r="W2999" s="225"/>
      <c r="AE2999" s="200"/>
      <c r="AM2999" s="203"/>
      <c r="AT2999" s="144"/>
    </row>
    <row r="3000" spans="9:46" s="142" customFormat="1" x14ac:dyDescent="0.15">
      <c r="I3000" s="223"/>
      <c r="P3000" s="224"/>
      <c r="Q3000" s="224"/>
      <c r="R3000" s="224"/>
      <c r="T3000" s="223"/>
      <c r="U3000" s="225"/>
      <c r="V3000" s="223"/>
      <c r="W3000" s="225"/>
      <c r="AE3000" s="200"/>
      <c r="AM3000" s="203"/>
      <c r="AT3000" s="144"/>
    </row>
    <row r="3001" spans="9:46" s="142" customFormat="1" x14ac:dyDescent="0.15">
      <c r="I3001" s="223"/>
      <c r="P3001" s="224"/>
      <c r="Q3001" s="224"/>
      <c r="R3001" s="224"/>
      <c r="T3001" s="223"/>
      <c r="U3001" s="225"/>
      <c r="V3001" s="223"/>
      <c r="W3001" s="225"/>
      <c r="AE3001" s="200"/>
      <c r="AM3001" s="203"/>
      <c r="AT3001" s="144"/>
    </row>
    <row r="3002" spans="9:46" s="142" customFormat="1" x14ac:dyDescent="0.15">
      <c r="I3002" s="223"/>
      <c r="P3002" s="224"/>
      <c r="Q3002" s="224"/>
      <c r="R3002" s="224"/>
      <c r="T3002" s="223"/>
      <c r="U3002" s="225"/>
      <c r="V3002" s="223"/>
      <c r="W3002" s="225"/>
      <c r="AE3002" s="200"/>
      <c r="AM3002" s="203"/>
      <c r="AT3002" s="144"/>
    </row>
    <row r="3003" spans="9:46" s="142" customFormat="1" x14ac:dyDescent="0.15">
      <c r="I3003" s="223"/>
      <c r="P3003" s="224"/>
      <c r="Q3003" s="224"/>
      <c r="R3003" s="224"/>
      <c r="T3003" s="223"/>
      <c r="U3003" s="225"/>
      <c r="V3003" s="223"/>
      <c r="W3003" s="225"/>
      <c r="AE3003" s="200"/>
      <c r="AM3003" s="203"/>
      <c r="AT3003" s="144"/>
    </row>
    <row r="3004" spans="9:46" s="142" customFormat="1" x14ac:dyDescent="0.15">
      <c r="I3004" s="223"/>
      <c r="P3004" s="224"/>
      <c r="Q3004" s="224"/>
      <c r="R3004" s="224"/>
      <c r="T3004" s="223"/>
      <c r="U3004" s="225"/>
      <c r="V3004" s="223"/>
      <c r="W3004" s="225"/>
      <c r="AE3004" s="200"/>
      <c r="AM3004" s="203"/>
      <c r="AT3004" s="144"/>
    </row>
    <row r="3005" spans="9:46" s="142" customFormat="1" x14ac:dyDescent="0.15">
      <c r="I3005" s="223"/>
      <c r="P3005" s="224"/>
      <c r="Q3005" s="224"/>
      <c r="R3005" s="224"/>
      <c r="T3005" s="223"/>
      <c r="U3005" s="225"/>
      <c r="V3005" s="223"/>
      <c r="W3005" s="225"/>
      <c r="AE3005" s="200"/>
      <c r="AM3005" s="203"/>
      <c r="AT3005" s="144"/>
    </row>
    <row r="3006" spans="9:46" s="142" customFormat="1" x14ac:dyDescent="0.15">
      <c r="I3006" s="223"/>
      <c r="P3006" s="224"/>
      <c r="Q3006" s="224"/>
      <c r="R3006" s="224"/>
      <c r="T3006" s="223"/>
      <c r="U3006" s="225"/>
      <c r="V3006" s="223"/>
      <c r="W3006" s="225"/>
      <c r="AE3006" s="200"/>
      <c r="AM3006" s="203"/>
      <c r="AT3006" s="144"/>
    </row>
    <row r="3007" spans="9:46" s="142" customFormat="1" x14ac:dyDescent="0.15">
      <c r="I3007" s="223"/>
      <c r="P3007" s="224"/>
      <c r="Q3007" s="224"/>
      <c r="R3007" s="224"/>
      <c r="T3007" s="223"/>
      <c r="U3007" s="225"/>
      <c r="V3007" s="223"/>
      <c r="W3007" s="225"/>
      <c r="AE3007" s="200"/>
      <c r="AM3007" s="203"/>
      <c r="AT3007" s="144"/>
    </row>
    <row r="3008" spans="9:46" s="142" customFormat="1" x14ac:dyDescent="0.15">
      <c r="I3008" s="223"/>
      <c r="P3008" s="224"/>
      <c r="Q3008" s="224"/>
      <c r="R3008" s="224"/>
      <c r="T3008" s="223"/>
      <c r="U3008" s="225"/>
      <c r="V3008" s="223"/>
      <c r="W3008" s="225"/>
      <c r="AE3008" s="200"/>
      <c r="AM3008" s="203"/>
      <c r="AT3008" s="144"/>
    </row>
    <row r="3009" spans="9:46" s="142" customFormat="1" x14ac:dyDescent="0.15">
      <c r="I3009" s="223"/>
      <c r="P3009" s="224"/>
      <c r="Q3009" s="224"/>
      <c r="R3009" s="224"/>
      <c r="T3009" s="223"/>
      <c r="U3009" s="225"/>
      <c r="V3009" s="223"/>
      <c r="W3009" s="225"/>
      <c r="AE3009" s="200"/>
      <c r="AM3009" s="203"/>
      <c r="AT3009" s="144"/>
    </row>
    <row r="3010" spans="9:46" s="142" customFormat="1" x14ac:dyDescent="0.15">
      <c r="I3010" s="223"/>
      <c r="P3010" s="224"/>
      <c r="Q3010" s="224"/>
      <c r="R3010" s="224"/>
      <c r="T3010" s="223"/>
      <c r="U3010" s="225"/>
      <c r="V3010" s="223"/>
      <c r="W3010" s="225"/>
      <c r="AE3010" s="200"/>
      <c r="AM3010" s="203"/>
      <c r="AT3010" s="144"/>
    </row>
    <row r="3011" spans="9:46" s="142" customFormat="1" x14ac:dyDescent="0.15">
      <c r="I3011" s="223"/>
      <c r="P3011" s="224"/>
      <c r="Q3011" s="224"/>
      <c r="R3011" s="224"/>
      <c r="T3011" s="223"/>
      <c r="U3011" s="225"/>
      <c r="V3011" s="223"/>
      <c r="W3011" s="225"/>
      <c r="AE3011" s="200"/>
      <c r="AM3011" s="203"/>
      <c r="AT3011" s="144"/>
    </row>
    <row r="3012" spans="9:46" s="142" customFormat="1" x14ac:dyDescent="0.15">
      <c r="I3012" s="223"/>
      <c r="P3012" s="224"/>
      <c r="Q3012" s="224"/>
      <c r="R3012" s="224"/>
      <c r="T3012" s="223"/>
      <c r="U3012" s="225"/>
      <c r="V3012" s="223"/>
      <c r="W3012" s="225"/>
      <c r="AE3012" s="200"/>
      <c r="AM3012" s="203"/>
      <c r="AT3012" s="144"/>
    </row>
    <row r="3013" spans="9:46" s="142" customFormat="1" x14ac:dyDescent="0.15">
      <c r="I3013" s="223"/>
      <c r="P3013" s="224"/>
      <c r="Q3013" s="224"/>
      <c r="R3013" s="224"/>
      <c r="T3013" s="223"/>
      <c r="U3013" s="225"/>
      <c r="V3013" s="223"/>
      <c r="W3013" s="225"/>
      <c r="AE3013" s="200"/>
      <c r="AM3013" s="203"/>
      <c r="AT3013" s="144"/>
    </row>
    <row r="3014" spans="9:46" s="142" customFormat="1" x14ac:dyDescent="0.15">
      <c r="I3014" s="223"/>
      <c r="P3014" s="224"/>
      <c r="Q3014" s="224"/>
      <c r="R3014" s="224"/>
      <c r="T3014" s="223"/>
      <c r="U3014" s="225"/>
      <c r="V3014" s="223"/>
      <c r="W3014" s="225"/>
      <c r="AE3014" s="200"/>
      <c r="AM3014" s="203"/>
      <c r="AT3014" s="144"/>
    </row>
    <row r="3015" spans="9:46" s="142" customFormat="1" x14ac:dyDescent="0.15">
      <c r="I3015" s="223"/>
      <c r="P3015" s="224"/>
      <c r="Q3015" s="224"/>
      <c r="R3015" s="224"/>
      <c r="T3015" s="223"/>
      <c r="U3015" s="225"/>
      <c r="V3015" s="223"/>
      <c r="W3015" s="225"/>
      <c r="AE3015" s="200"/>
      <c r="AM3015" s="203"/>
      <c r="AT3015" s="144"/>
    </row>
    <row r="3016" spans="9:46" s="142" customFormat="1" x14ac:dyDescent="0.15">
      <c r="I3016" s="223"/>
      <c r="P3016" s="224"/>
      <c r="Q3016" s="224"/>
      <c r="R3016" s="224"/>
      <c r="T3016" s="223"/>
      <c r="U3016" s="225"/>
      <c r="V3016" s="223"/>
      <c r="W3016" s="225"/>
      <c r="AE3016" s="200"/>
      <c r="AM3016" s="203"/>
      <c r="AT3016" s="144"/>
    </row>
    <row r="3017" spans="9:46" s="142" customFormat="1" x14ac:dyDescent="0.15">
      <c r="I3017" s="223"/>
      <c r="P3017" s="224"/>
      <c r="Q3017" s="224"/>
      <c r="R3017" s="224"/>
      <c r="T3017" s="223"/>
      <c r="U3017" s="225"/>
      <c r="V3017" s="223"/>
      <c r="W3017" s="225"/>
      <c r="AE3017" s="200"/>
      <c r="AM3017" s="203"/>
      <c r="AT3017" s="144"/>
    </row>
    <row r="3018" spans="9:46" s="142" customFormat="1" x14ac:dyDescent="0.15">
      <c r="I3018" s="223"/>
      <c r="P3018" s="224"/>
      <c r="Q3018" s="224"/>
      <c r="R3018" s="224"/>
      <c r="T3018" s="223"/>
      <c r="U3018" s="225"/>
      <c r="V3018" s="223"/>
      <c r="W3018" s="225"/>
      <c r="AE3018" s="200"/>
      <c r="AM3018" s="203"/>
      <c r="AT3018" s="144"/>
    </row>
    <row r="3019" spans="9:46" s="142" customFormat="1" x14ac:dyDescent="0.15">
      <c r="I3019" s="223"/>
      <c r="P3019" s="224"/>
      <c r="Q3019" s="224"/>
      <c r="R3019" s="224"/>
      <c r="T3019" s="223"/>
      <c r="U3019" s="225"/>
      <c r="V3019" s="223"/>
      <c r="W3019" s="225"/>
      <c r="AE3019" s="200"/>
      <c r="AM3019" s="203"/>
      <c r="AT3019" s="144"/>
    </row>
    <row r="3020" spans="9:46" s="142" customFormat="1" x14ac:dyDescent="0.15">
      <c r="I3020" s="223"/>
      <c r="P3020" s="224"/>
      <c r="Q3020" s="224"/>
      <c r="R3020" s="224"/>
      <c r="T3020" s="223"/>
      <c r="U3020" s="225"/>
      <c r="V3020" s="223"/>
      <c r="W3020" s="225"/>
      <c r="AE3020" s="200"/>
      <c r="AM3020" s="203"/>
      <c r="AT3020" s="144"/>
    </row>
    <row r="3021" spans="9:46" s="142" customFormat="1" x14ac:dyDescent="0.15">
      <c r="I3021" s="223"/>
      <c r="P3021" s="224"/>
      <c r="Q3021" s="224"/>
      <c r="R3021" s="224"/>
      <c r="T3021" s="223"/>
      <c r="U3021" s="225"/>
      <c r="V3021" s="223"/>
      <c r="W3021" s="225"/>
      <c r="AE3021" s="200"/>
      <c r="AM3021" s="203"/>
      <c r="AT3021" s="144"/>
    </row>
    <row r="3022" spans="9:46" s="142" customFormat="1" x14ac:dyDescent="0.15">
      <c r="I3022" s="223"/>
      <c r="P3022" s="224"/>
      <c r="Q3022" s="224"/>
      <c r="R3022" s="224"/>
      <c r="T3022" s="223"/>
      <c r="U3022" s="225"/>
      <c r="V3022" s="223"/>
      <c r="W3022" s="225"/>
      <c r="AE3022" s="200"/>
      <c r="AM3022" s="203"/>
      <c r="AT3022" s="144"/>
    </row>
    <row r="3023" spans="9:46" s="142" customFormat="1" x14ac:dyDescent="0.15">
      <c r="I3023" s="223"/>
      <c r="P3023" s="224"/>
      <c r="Q3023" s="224"/>
      <c r="R3023" s="224"/>
      <c r="T3023" s="223"/>
      <c r="U3023" s="225"/>
      <c r="V3023" s="223"/>
      <c r="W3023" s="225"/>
      <c r="AE3023" s="200"/>
      <c r="AM3023" s="203"/>
      <c r="AT3023" s="144"/>
    </row>
    <row r="3024" spans="9:46" s="142" customFormat="1" x14ac:dyDescent="0.15">
      <c r="I3024" s="223"/>
      <c r="P3024" s="224"/>
      <c r="Q3024" s="224"/>
      <c r="R3024" s="224"/>
      <c r="T3024" s="223"/>
      <c r="U3024" s="225"/>
      <c r="V3024" s="223"/>
      <c r="W3024" s="225"/>
      <c r="AE3024" s="200"/>
      <c r="AM3024" s="203"/>
      <c r="AT3024" s="144"/>
    </row>
    <row r="3025" spans="9:46" s="142" customFormat="1" x14ac:dyDescent="0.15">
      <c r="I3025" s="223"/>
      <c r="P3025" s="224"/>
      <c r="Q3025" s="224"/>
      <c r="R3025" s="224"/>
      <c r="T3025" s="223"/>
      <c r="U3025" s="225"/>
      <c r="V3025" s="223"/>
      <c r="W3025" s="225"/>
      <c r="AE3025" s="200"/>
      <c r="AM3025" s="203"/>
      <c r="AT3025" s="144"/>
    </row>
    <row r="3026" spans="9:46" s="142" customFormat="1" x14ac:dyDescent="0.15">
      <c r="I3026" s="223"/>
      <c r="P3026" s="224"/>
      <c r="Q3026" s="224"/>
      <c r="R3026" s="224"/>
      <c r="T3026" s="223"/>
      <c r="U3026" s="225"/>
      <c r="V3026" s="223"/>
      <c r="W3026" s="225"/>
      <c r="AE3026" s="200"/>
      <c r="AM3026" s="203"/>
      <c r="AT3026" s="144"/>
    </row>
    <row r="3027" spans="9:46" s="142" customFormat="1" x14ac:dyDescent="0.15">
      <c r="I3027" s="223"/>
      <c r="P3027" s="224"/>
      <c r="Q3027" s="224"/>
      <c r="R3027" s="224"/>
      <c r="T3027" s="223"/>
      <c r="U3027" s="225"/>
      <c r="V3027" s="223"/>
      <c r="W3027" s="225"/>
      <c r="AE3027" s="200"/>
      <c r="AM3027" s="203"/>
      <c r="AT3027" s="144"/>
    </row>
    <row r="3028" spans="9:46" s="142" customFormat="1" x14ac:dyDescent="0.15">
      <c r="I3028" s="223"/>
      <c r="P3028" s="224"/>
      <c r="Q3028" s="224"/>
      <c r="R3028" s="224"/>
      <c r="T3028" s="223"/>
      <c r="U3028" s="225"/>
      <c r="V3028" s="223"/>
      <c r="W3028" s="225"/>
      <c r="AE3028" s="200"/>
      <c r="AM3028" s="203"/>
      <c r="AT3028" s="144"/>
    </row>
    <row r="3029" spans="9:46" s="142" customFormat="1" x14ac:dyDescent="0.15">
      <c r="I3029" s="223"/>
      <c r="P3029" s="224"/>
      <c r="Q3029" s="224"/>
      <c r="R3029" s="224"/>
      <c r="T3029" s="223"/>
      <c r="U3029" s="225"/>
      <c r="V3029" s="223"/>
      <c r="W3029" s="225"/>
      <c r="AE3029" s="200"/>
      <c r="AM3029" s="203"/>
      <c r="AT3029" s="144"/>
    </row>
    <row r="3030" spans="9:46" s="142" customFormat="1" x14ac:dyDescent="0.15">
      <c r="I3030" s="223"/>
      <c r="P3030" s="224"/>
      <c r="Q3030" s="224"/>
      <c r="R3030" s="224"/>
      <c r="T3030" s="223"/>
      <c r="U3030" s="225"/>
      <c r="V3030" s="223"/>
      <c r="W3030" s="225"/>
      <c r="AE3030" s="200"/>
      <c r="AM3030" s="203"/>
      <c r="AT3030" s="144"/>
    </row>
    <row r="3031" spans="9:46" s="142" customFormat="1" x14ac:dyDescent="0.15">
      <c r="I3031" s="223"/>
      <c r="P3031" s="224"/>
      <c r="Q3031" s="224"/>
      <c r="R3031" s="224"/>
      <c r="T3031" s="223"/>
      <c r="U3031" s="225"/>
      <c r="V3031" s="223"/>
      <c r="W3031" s="225"/>
      <c r="AE3031" s="200"/>
      <c r="AM3031" s="203"/>
      <c r="AT3031" s="144"/>
    </row>
    <row r="3032" spans="9:46" s="142" customFormat="1" x14ac:dyDescent="0.15">
      <c r="I3032" s="223"/>
      <c r="P3032" s="224"/>
      <c r="Q3032" s="224"/>
      <c r="R3032" s="224"/>
      <c r="T3032" s="223"/>
      <c r="U3032" s="225"/>
      <c r="V3032" s="223"/>
      <c r="W3032" s="225"/>
      <c r="AE3032" s="200"/>
      <c r="AM3032" s="203"/>
      <c r="AT3032" s="144"/>
    </row>
    <row r="3033" spans="9:46" s="142" customFormat="1" x14ac:dyDescent="0.15">
      <c r="I3033" s="223"/>
      <c r="P3033" s="224"/>
      <c r="Q3033" s="224"/>
      <c r="R3033" s="224"/>
      <c r="T3033" s="223"/>
      <c r="U3033" s="225"/>
      <c r="V3033" s="223"/>
      <c r="W3033" s="225"/>
      <c r="AE3033" s="200"/>
      <c r="AM3033" s="203"/>
      <c r="AT3033" s="144"/>
    </row>
    <row r="3034" spans="9:46" s="142" customFormat="1" x14ac:dyDescent="0.15">
      <c r="I3034" s="223"/>
      <c r="P3034" s="224"/>
      <c r="Q3034" s="224"/>
      <c r="R3034" s="224"/>
      <c r="T3034" s="223"/>
      <c r="U3034" s="225"/>
      <c r="V3034" s="223"/>
      <c r="W3034" s="225"/>
      <c r="AE3034" s="200"/>
      <c r="AM3034" s="203"/>
      <c r="AT3034" s="144"/>
    </row>
    <row r="3035" spans="9:46" s="142" customFormat="1" x14ac:dyDescent="0.15">
      <c r="I3035" s="223"/>
      <c r="P3035" s="224"/>
      <c r="Q3035" s="224"/>
      <c r="R3035" s="224"/>
      <c r="T3035" s="223"/>
      <c r="U3035" s="225"/>
      <c r="V3035" s="223"/>
      <c r="W3035" s="225"/>
      <c r="AE3035" s="200"/>
      <c r="AM3035" s="203"/>
      <c r="AT3035" s="144"/>
    </row>
    <row r="3036" spans="9:46" s="142" customFormat="1" x14ac:dyDescent="0.15">
      <c r="I3036" s="223"/>
      <c r="P3036" s="224"/>
      <c r="Q3036" s="224"/>
      <c r="R3036" s="224"/>
      <c r="T3036" s="223"/>
      <c r="U3036" s="225"/>
      <c r="V3036" s="223"/>
      <c r="W3036" s="225"/>
      <c r="AE3036" s="200"/>
      <c r="AM3036" s="203"/>
      <c r="AT3036" s="144"/>
    </row>
    <row r="3037" spans="9:46" s="142" customFormat="1" x14ac:dyDescent="0.15">
      <c r="I3037" s="223"/>
      <c r="P3037" s="224"/>
      <c r="Q3037" s="224"/>
      <c r="R3037" s="224"/>
      <c r="T3037" s="223"/>
      <c r="U3037" s="225"/>
      <c r="V3037" s="223"/>
      <c r="W3037" s="225"/>
      <c r="AE3037" s="200"/>
      <c r="AM3037" s="203"/>
      <c r="AT3037" s="144"/>
    </row>
    <row r="3038" spans="9:46" s="142" customFormat="1" x14ac:dyDescent="0.15">
      <c r="I3038" s="223"/>
      <c r="P3038" s="224"/>
      <c r="Q3038" s="224"/>
      <c r="R3038" s="224"/>
      <c r="T3038" s="223"/>
      <c r="U3038" s="225"/>
      <c r="V3038" s="223"/>
      <c r="W3038" s="225"/>
      <c r="AE3038" s="200"/>
      <c r="AM3038" s="203"/>
      <c r="AT3038" s="144"/>
    </row>
    <row r="3039" spans="9:46" s="142" customFormat="1" x14ac:dyDescent="0.15">
      <c r="I3039" s="223"/>
      <c r="P3039" s="224"/>
      <c r="Q3039" s="224"/>
      <c r="R3039" s="224"/>
      <c r="T3039" s="223"/>
      <c r="U3039" s="225"/>
      <c r="V3039" s="223"/>
      <c r="W3039" s="225"/>
      <c r="AE3039" s="200"/>
      <c r="AM3039" s="203"/>
      <c r="AT3039" s="144"/>
    </row>
    <row r="3040" spans="9:46" s="142" customFormat="1" x14ac:dyDescent="0.15">
      <c r="I3040" s="223"/>
      <c r="P3040" s="224"/>
      <c r="Q3040" s="224"/>
      <c r="R3040" s="224"/>
      <c r="T3040" s="223"/>
      <c r="U3040" s="225"/>
      <c r="V3040" s="223"/>
      <c r="W3040" s="225"/>
      <c r="AE3040" s="200"/>
      <c r="AM3040" s="203"/>
      <c r="AT3040" s="144"/>
    </row>
    <row r="3041" spans="9:46" s="142" customFormat="1" x14ac:dyDescent="0.15">
      <c r="I3041" s="223"/>
      <c r="P3041" s="224"/>
      <c r="Q3041" s="224"/>
      <c r="R3041" s="224"/>
      <c r="T3041" s="223"/>
      <c r="U3041" s="225"/>
      <c r="V3041" s="223"/>
      <c r="W3041" s="225"/>
      <c r="AE3041" s="200"/>
      <c r="AM3041" s="203"/>
      <c r="AT3041" s="144"/>
    </row>
    <row r="3042" spans="9:46" s="142" customFormat="1" x14ac:dyDescent="0.15">
      <c r="I3042" s="223"/>
      <c r="P3042" s="224"/>
      <c r="Q3042" s="224"/>
      <c r="R3042" s="224"/>
      <c r="T3042" s="223"/>
      <c r="U3042" s="225"/>
      <c r="V3042" s="223"/>
      <c r="W3042" s="225"/>
      <c r="AE3042" s="200"/>
      <c r="AM3042" s="203"/>
      <c r="AT3042" s="144"/>
    </row>
    <row r="3043" spans="9:46" s="142" customFormat="1" x14ac:dyDescent="0.15">
      <c r="I3043" s="223"/>
      <c r="P3043" s="224"/>
      <c r="Q3043" s="224"/>
      <c r="R3043" s="224"/>
      <c r="T3043" s="223"/>
      <c r="U3043" s="225"/>
      <c r="V3043" s="223"/>
      <c r="W3043" s="225"/>
      <c r="AE3043" s="200"/>
      <c r="AM3043" s="203"/>
      <c r="AT3043" s="144"/>
    </row>
    <row r="3044" spans="9:46" s="142" customFormat="1" x14ac:dyDescent="0.15">
      <c r="I3044" s="223"/>
      <c r="P3044" s="224"/>
      <c r="Q3044" s="224"/>
      <c r="R3044" s="224"/>
      <c r="T3044" s="223"/>
      <c r="U3044" s="225"/>
      <c r="V3044" s="223"/>
      <c r="W3044" s="225"/>
      <c r="AE3044" s="200"/>
      <c r="AM3044" s="203"/>
      <c r="AT3044" s="144"/>
    </row>
    <row r="3045" spans="9:46" s="142" customFormat="1" x14ac:dyDescent="0.15">
      <c r="I3045" s="223"/>
      <c r="P3045" s="224"/>
      <c r="Q3045" s="224"/>
      <c r="R3045" s="224"/>
      <c r="T3045" s="223"/>
      <c r="U3045" s="225"/>
      <c r="V3045" s="223"/>
      <c r="W3045" s="225"/>
      <c r="AE3045" s="200"/>
      <c r="AM3045" s="203"/>
      <c r="AT3045" s="144"/>
    </row>
    <row r="3046" spans="9:46" s="142" customFormat="1" x14ac:dyDescent="0.15">
      <c r="I3046" s="223"/>
      <c r="P3046" s="224"/>
      <c r="Q3046" s="224"/>
      <c r="R3046" s="224"/>
      <c r="T3046" s="223"/>
      <c r="U3046" s="225"/>
      <c r="V3046" s="223"/>
      <c r="W3046" s="225"/>
      <c r="AE3046" s="200"/>
      <c r="AM3046" s="203"/>
      <c r="AT3046" s="144"/>
    </row>
    <row r="3047" spans="9:46" s="142" customFormat="1" x14ac:dyDescent="0.15">
      <c r="I3047" s="223"/>
      <c r="P3047" s="224"/>
      <c r="Q3047" s="224"/>
      <c r="R3047" s="224"/>
      <c r="T3047" s="223"/>
      <c r="U3047" s="225"/>
      <c r="V3047" s="223"/>
      <c r="W3047" s="225"/>
      <c r="AE3047" s="200"/>
      <c r="AM3047" s="203"/>
      <c r="AT3047" s="144"/>
    </row>
    <row r="3048" spans="9:46" s="142" customFormat="1" x14ac:dyDescent="0.15">
      <c r="I3048" s="223"/>
      <c r="P3048" s="224"/>
      <c r="Q3048" s="224"/>
      <c r="R3048" s="224"/>
      <c r="T3048" s="223"/>
      <c r="U3048" s="225"/>
      <c r="V3048" s="223"/>
      <c r="W3048" s="225"/>
      <c r="AE3048" s="200"/>
      <c r="AM3048" s="203"/>
      <c r="AT3048" s="144"/>
    </row>
    <row r="3049" spans="9:46" s="142" customFormat="1" x14ac:dyDescent="0.15">
      <c r="I3049" s="223"/>
      <c r="P3049" s="224"/>
      <c r="Q3049" s="224"/>
      <c r="R3049" s="224"/>
      <c r="T3049" s="223"/>
      <c r="U3049" s="225"/>
      <c r="V3049" s="223"/>
      <c r="W3049" s="225"/>
      <c r="AE3049" s="200"/>
      <c r="AM3049" s="203"/>
      <c r="AT3049" s="144"/>
    </row>
    <row r="3050" spans="9:46" s="142" customFormat="1" x14ac:dyDescent="0.15">
      <c r="I3050" s="223"/>
      <c r="P3050" s="224"/>
      <c r="Q3050" s="224"/>
      <c r="R3050" s="224"/>
      <c r="T3050" s="223"/>
      <c r="U3050" s="225"/>
      <c r="V3050" s="223"/>
      <c r="W3050" s="225"/>
      <c r="AE3050" s="200"/>
      <c r="AM3050" s="203"/>
      <c r="AT3050" s="144"/>
    </row>
    <row r="3051" spans="9:46" s="142" customFormat="1" x14ac:dyDescent="0.15">
      <c r="I3051" s="223"/>
      <c r="P3051" s="224"/>
      <c r="Q3051" s="224"/>
      <c r="R3051" s="224"/>
      <c r="T3051" s="223"/>
      <c r="U3051" s="225"/>
      <c r="V3051" s="223"/>
      <c r="W3051" s="225"/>
      <c r="AE3051" s="200"/>
      <c r="AM3051" s="203"/>
      <c r="AT3051" s="144"/>
    </row>
    <row r="3052" spans="9:46" s="142" customFormat="1" x14ac:dyDescent="0.15">
      <c r="I3052" s="223"/>
      <c r="P3052" s="224"/>
      <c r="Q3052" s="224"/>
      <c r="R3052" s="224"/>
      <c r="T3052" s="223"/>
      <c r="U3052" s="225"/>
      <c r="V3052" s="223"/>
      <c r="W3052" s="225"/>
      <c r="AE3052" s="200"/>
      <c r="AM3052" s="203"/>
      <c r="AT3052" s="144"/>
    </row>
    <row r="3053" spans="9:46" s="142" customFormat="1" x14ac:dyDescent="0.15">
      <c r="I3053" s="223"/>
      <c r="P3053" s="224"/>
      <c r="Q3053" s="224"/>
      <c r="R3053" s="224"/>
      <c r="T3053" s="223"/>
      <c r="U3053" s="225"/>
      <c r="V3053" s="223"/>
      <c r="W3053" s="225"/>
      <c r="AE3053" s="200"/>
      <c r="AM3053" s="203"/>
      <c r="AT3053" s="144"/>
    </row>
    <row r="3054" spans="9:46" s="142" customFormat="1" x14ac:dyDescent="0.15">
      <c r="I3054" s="223"/>
      <c r="P3054" s="224"/>
      <c r="Q3054" s="224"/>
      <c r="R3054" s="224"/>
      <c r="T3054" s="223"/>
      <c r="U3054" s="225"/>
      <c r="V3054" s="223"/>
      <c r="W3054" s="225"/>
      <c r="AE3054" s="200"/>
      <c r="AM3054" s="203"/>
      <c r="AT3054" s="144"/>
    </row>
    <row r="3055" spans="9:46" s="142" customFormat="1" x14ac:dyDescent="0.15">
      <c r="I3055" s="223"/>
      <c r="P3055" s="224"/>
      <c r="Q3055" s="224"/>
      <c r="R3055" s="224"/>
      <c r="T3055" s="223"/>
      <c r="U3055" s="225"/>
      <c r="V3055" s="223"/>
      <c r="W3055" s="225"/>
      <c r="AE3055" s="200"/>
      <c r="AM3055" s="203"/>
      <c r="AT3055" s="144"/>
    </row>
    <row r="3056" spans="9:46" s="142" customFormat="1" x14ac:dyDescent="0.15">
      <c r="I3056" s="223"/>
      <c r="P3056" s="224"/>
      <c r="Q3056" s="224"/>
      <c r="R3056" s="224"/>
      <c r="T3056" s="223"/>
      <c r="U3056" s="225"/>
      <c r="V3056" s="223"/>
      <c r="W3056" s="225"/>
      <c r="AE3056" s="200"/>
      <c r="AM3056" s="203"/>
      <c r="AT3056" s="144"/>
    </row>
    <row r="3057" spans="9:46" s="142" customFormat="1" x14ac:dyDescent="0.15">
      <c r="I3057" s="223"/>
      <c r="P3057" s="224"/>
      <c r="Q3057" s="224"/>
      <c r="R3057" s="224"/>
      <c r="T3057" s="223"/>
      <c r="U3057" s="225"/>
      <c r="V3057" s="223"/>
      <c r="W3057" s="225"/>
      <c r="AE3057" s="200"/>
      <c r="AM3057" s="203"/>
      <c r="AT3057" s="144"/>
    </row>
    <row r="3058" spans="9:46" s="142" customFormat="1" x14ac:dyDescent="0.15">
      <c r="I3058" s="223"/>
      <c r="P3058" s="224"/>
      <c r="Q3058" s="224"/>
      <c r="R3058" s="224"/>
      <c r="T3058" s="223"/>
      <c r="U3058" s="225"/>
      <c r="V3058" s="223"/>
      <c r="W3058" s="225"/>
      <c r="AE3058" s="200"/>
      <c r="AM3058" s="203"/>
      <c r="AT3058" s="144"/>
    </row>
    <row r="3059" spans="9:46" s="142" customFormat="1" x14ac:dyDescent="0.15">
      <c r="I3059" s="223"/>
      <c r="P3059" s="224"/>
      <c r="Q3059" s="224"/>
      <c r="R3059" s="224"/>
      <c r="T3059" s="223"/>
      <c r="U3059" s="225"/>
      <c r="V3059" s="223"/>
      <c r="W3059" s="225"/>
      <c r="AE3059" s="200"/>
      <c r="AM3059" s="203"/>
      <c r="AT3059" s="144"/>
    </row>
    <row r="3060" spans="9:46" s="142" customFormat="1" x14ac:dyDescent="0.15">
      <c r="I3060" s="223"/>
      <c r="P3060" s="224"/>
      <c r="Q3060" s="224"/>
      <c r="R3060" s="224"/>
      <c r="T3060" s="223"/>
      <c r="U3060" s="225"/>
      <c r="V3060" s="223"/>
      <c r="W3060" s="225"/>
      <c r="AE3060" s="200"/>
      <c r="AM3060" s="203"/>
      <c r="AT3060" s="144"/>
    </row>
    <row r="3061" spans="9:46" s="142" customFormat="1" x14ac:dyDescent="0.15">
      <c r="I3061" s="223"/>
      <c r="P3061" s="224"/>
      <c r="Q3061" s="224"/>
      <c r="R3061" s="224"/>
      <c r="T3061" s="223"/>
      <c r="U3061" s="225"/>
      <c r="V3061" s="223"/>
      <c r="W3061" s="225"/>
      <c r="AE3061" s="200"/>
      <c r="AM3061" s="203"/>
      <c r="AT3061" s="144"/>
    </row>
    <row r="3062" spans="9:46" s="142" customFormat="1" x14ac:dyDescent="0.15">
      <c r="I3062" s="223"/>
      <c r="P3062" s="224"/>
      <c r="Q3062" s="224"/>
      <c r="R3062" s="224"/>
      <c r="T3062" s="223"/>
      <c r="U3062" s="225"/>
      <c r="V3062" s="223"/>
      <c r="W3062" s="225"/>
      <c r="AE3062" s="200"/>
      <c r="AM3062" s="203"/>
      <c r="AT3062" s="144"/>
    </row>
    <row r="3063" spans="9:46" s="142" customFormat="1" x14ac:dyDescent="0.15">
      <c r="I3063" s="223"/>
      <c r="P3063" s="224"/>
      <c r="Q3063" s="224"/>
      <c r="R3063" s="224"/>
      <c r="T3063" s="223"/>
      <c r="U3063" s="225"/>
      <c r="V3063" s="223"/>
      <c r="W3063" s="225"/>
      <c r="AE3063" s="200"/>
      <c r="AM3063" s="203"/>
      <c r="AT3063" s="144"/>
    </row>
    <row r="3064" spans="9:46" s="142" customFormat="1" x14ac:dyDescent="0.15">
      <c r="I3064" s="223"/>
      <c r="P3064" s="224"/>
      <c r="Q3064" s="224"/>
      <c r="R3064" s="224"/>
      <c r="T3064" s="223"/>
      <c r="U3064" s="225"/>
      <c r="V3064" s="223"/>
      <c r="W3064" s="225"/>
      <c r="AE3064" s="200"/>
      <c r="AM3064" s="203"/>
      <c r="AT3064" s="144"/>
    </row>
    <row r="3065" spans="9:46" s="142" customFormat="1" x14ac:dyDescent="0.15">
      <c r="I3065" s="223"/>
      <c r="P3065" s="224"/>
      <c r="Q3065" s="224"/>
      <c r="R3065" s="224"/>
      <c r="T3065" s="223"/>
      <c r="U3065" s="225"/>
      <c r="V3065" s="223"/>
      <c r="W3065" s="225"/>
      <c r="AE3065" s="200"/>
      <c r="AM3065" s="203"/>
      <c r="AT3065" s="144"/>
    </row>
    <row r="3066" spans="9:46" s="142" customFormat="1" x14ac:dyDescent="0.15">
      <c r="I3066" s="223"/>
      <c r="P3066" s="224"/>
      <c r="Q3066" s="224"/>
      <c r="R3066" s="224"/>
      <c r="T3066" s="223"/>
      <c r="U3066" s="225"/>
      <c r="V3066" s="223"/>
      <c r="W3066" s="225"/>
      <c r="AE3066" s="200"/>
      <c r="AM3066" s="203"/>
      <c r="AT3066" s="144"/>
    </row>
    <row r="3067" spans="9:46" s="142" customFormat="1" x14ac:dyDescent="0.15">
      <c r="I3067" s="223"/>
      <c r="P3067" s="224"/>
      <c r="Q3067" s="224"/>
      <c r="R3067" s="224"/>
      <c r="T3067" s="223"/>
      <c r="U3067" s="225"/>
      <c r="V3067" s="223"/>
      <c r="W3067" s="225"/>
      <c r="AE3067" s="200"/>
      <c r="AM3067" s="203"/>
      <c r="AT3067" s="144"/>
    </row>
    <row r="3068" spans="9:46" s="142" customFormat="1" x14ac:dyDescent="0.15">
      <c r="I3068" s="223"/>
      <c r="P3068" s="224"/>
      <c r="Q3068" s="224"/>
      <c r="R3068" s="224"/>
      <c r="T3068" s="223"/>
      <c r="U3068" s="225"/>
      <c r="V3068" s="223"/>
      <c r="W3068" s="225"/>
      <c r="AE3068" s="200"/>
      <c r="AM3068" s="203"/>
      <c r="AT3068" s="144"/>
    </row>
    <row r="3069" spans="9:46" s="142" customFormat="1" x14ac:dyDescent="0.15">
      <c r="I3069" s="223"/>
      <c r="P3069" s="224"/>
      <c r="Q3069" s="224"/>
      <c r="R3069" s="224"/>
      <c r="T3069" s="223"/>
      <c r="U3069" s="225"/>
      <c r="V3069" s="223"/>
      <c r="W3069" s="225"/>
      <c r="AE3069" s="200"/>
      <c r="AM3069" s="203"/>
      <c r="AT3069" s="144"/>
    </row>
    <row r="3070" spans="9:46" s="142" customFormat="1" x14ac:dyDescent="0.15">
      <c r="I3070" s="223"/>
      <c r="P3070" s="224"/>
      <c r="Q3070" s="224"/>
      <c r="R3070" s="224"/>
      <c r="T3070" s="223"/>
      <c r="U3070" s="225"/>
      <c r="V3070" s="223"/>
      <c r="W3070" s="225"/>
      <c r="AE3070" s="200"/>
      <c r="AM3070" s="203"/>
      <c r="AT3070" s="144"/>
    </row>
    <row r="3071" spans="9:46" s="142" customFormat="1" x14ac:dyDescent="0.15">
      <c r="I3071" s="223"/>
      <c r="P3071" s="224"/>
      <c r="Q3071" s="224"/>
      <c r="R3071" s="224"/>
      <c r="T3071" s="223"/>
      <c r="U3071" s="225"/>
      <c r="V3071" s="223"/>
      <c r="W3071" s="225"/>
      <c r="AE3071" s="200"/>
      <c r="AM3071" s="203"/>
      <c r="AT3071" s="144"/>
    </row>
    <row r="3072" spans="9:46" s="142" customFormat="1" x14ac:dyDescent="0.15">
      <c r="I3072" s="223"/>
      <c r="P3072" s="224"/>
      <c r="Q3072" s="224"/>
      <c r="R3072" s="224"/>
      <c r="T3072" s="223"/>
      <c r="U3072" s="225"/>
      <c r="V3072" s="223"/>
      <c r="W3072" s="225"/>
      <c r="AE3072" s="200"/>
      <c r="AM3072" s="203"/>
      <c r="AT3072" s="144"/>
    </row>
    <row r="3073" spans="9:46" s="142" customFormat="1" x14ac:dyDescent="0.15">
      <c r="I3073" s="223"/>
      <c r="P3073" s="224"/>
      <c r="Q3073" s="224"/>
      <c r="R3073" s="224"/>
      <c r="T3073" s="223"/>
      <c r="U3073" s="225"/>
      <c r="V3073" s="223"/>
      <c r="W3073" s="225"/>
      <c r="AE3073" s="200"/>
      <c r="AM3073" s="203"/>
      <c r="AT3073" s="144"/>
    </row>
    <row r="3074" spans="9:46" s="142" customFormat="1" x14ac:dyDescent="0.15">
      <c r="I3074" s="223"/>
      <c r="P3074" s="224"/>
      <c r="Q3074" s="224"/>
      <c r="R3074" s="224"/>
      <c r="T3074" s="223"/>
      <c r="U3074" s="225"/>
      <c r="V3074" s="223"/>
      <c r="W3074" s="225"/>
      <c r="AE3074" s="200"/>
      <c r="AM3074" s="203"/>
      <c r="AT3074" s="144"/>
    </row>
    <row r="3075" spans="9:46" s="142" customFormat="1" x14ac:dyDescent="0.15">
      <c r="I3075" s="223"/>
      <c r="P3075" s="224"/>
      <c r="Q3075" s="224"/>
      <c r="R3075" s="224"/>
      <c r="T3075" s="223"/>
      <c r="U3075" s="225"/>
      <c r="V3075" s="223"/>
      <c r="W3075" s="225"/>
      <c r="AE3075" s="200"/>
      <c r="AM3075" s="203"/>
      <c r="AT3075" s="144"/>
    </row>
    <row r="3076" spans="9:46" s="142" customFormat="1" x14ac:dyDescent="0.15">
      <c r="I3076" s="223"/>
      <c r="P3076" s="224"/>
      <c r="Q3076" s="224"/>
      <c r="R3076" s="224"/>
      <c r="T3076" s="223"/>
      <c r="U3076" s="225"/>
      <c r="V3076" s="223"/>
      <c r="W3076" s="225"/>
      <c r="AE3076" s="200"/>
      <c r="AM3076" s="203"/>
      <c r="AT3076" s="144"/>
    </row>
    <row r="3077" spans="9:46" s="142" customFormat="1" x14ac:dyDescent="0.15">
      <c r="I3077" s="223"/>
      <c r="P3077" s="224"/>
      <c r="Q3077" s="224"/>
      <c r="R3077" s="224"/>
      <c r="T3077" s="223"/>
      <c r="U3077" s="225"/>
      <c r="V3077" s="223"/>
      <c r="W3077" s="225"/>
      <c r="AE3077" s="200"/>
      <c r="AM3077" s="203"/>
      <c r="AT3077" s="144"/>
    </row>
    <row r="3078" spans="9:46" s="142" customFormat="1" x14ac:dyDescent="0.15">
      <c r="I3078" s="223"/>
      <c r="P3078" s="224"/>
      <c r="Q3078" s="224"/>
      <c r="R3078" s="224"/>
      <c r="T3078" s="223"/>
      <c r="U3078" s="225"/>
      <c r="V3078" s="223"/>
      <c r="W3078" s="225"/>
      <c r="AE3078" s="200"/>
      <c r="AM3078" s="203"/>
      <c r="AT3078" s="144"/>
    </row>
    <row r="3079" spans="9:46" s="142" customFormat="1" x14ac:dyDescent="0.15">
      <c r="I3079" s="223"/>
      <c r="P3079" s="224"/>
      <c r="Q3079" s="224"/>
      <c r="R3079" s="224"/>
      <c r="T3079" s="223"/>
      <c r="U3079" s="225"/>
      <c r="V3079" s="223"/>
      <c r="W3079" s="225"/>
      <c r="AE3079" s="200"/>
      <c r="AM3079" s="203"/>
      <c r="AT3079" s="144"/>
    </row>
    <row r="3080" spans="9:46" s="142" customFormat="1" x14ac:dyDescent="0.15">
      <c r="I3080" s="223"/>
      <c r="P3080" s="224"/>
      <c r="Q3080" s="224"/>
      <c r="R3080" s="224"/>
      <c r="T3080" s="223"/>
      <c r="U3080" s="225"/>
      <c r="V3080" s="223"/>
      <c r="W3080" s="225"/>
      <c r="AE3080" s="200"/>
      <c r="AM3080" s="203"/>
      <c r="AT3080" s="144"/>
    </row>
    <row r="3081" spans="9:46" s="142" customFormat="1" x14ac:dyDescent="0.15">
      <c r="I3081" s="223"/>
      <c r="P3081" s="224"/>
      <c r="Q3081" s="224"/>
      <c r="R3081" s="224"/>
      <c r="T3081" s="223"/>
      <c r="U3081" s="225"/>
      <c r="V3081" s="223"/>
      <c r="W3081" s="225"/>
      <c r="AE3081" s="200"/>
      <c r="AM3081" s="203"/>
      <c r="AT3081" s="144"/>
    </row>
    <row r="3082" spans="9:46" s="142" customFormat="1" x14ac:dyDescent="0.15">
      <c r="I3082" s="223"/>
      <c r="P3082" s="224"/>
      <c r="Q3082" s="224"/>
      <c r="R3082" s="224"/>
      <c r="T3082" s="223"/>
      <c r="U3082" s="225"/>
      <c r="V3082" s="223"/>
      <c r="W3082" s="225"/>
      <c r="AE3082" s="200"/>
      <c r="AM3082" s="203"/>
      <c r="AT3082" s="144"/>
    </row>
    <row r="3083" spans="9:46" s="142" customFormat="1" x14ac:dyDescent="0.15">
      <c r="I3083" s="223"/>
      <c r="P3083" s="224"/>
      <c r="Q3083" s="224"/>
      <c r="R3083" s="224"/>
      <c r="T3083" s="223"/>
      <c r="U3083" s="225"/>
      <c r="V3083" s="223"/>
      <c r="W3083" s="225"/>
      <c r="AE3083" s="200"/>
      <c r="AM3083" s="203"/>
      <c r="AT3083" s="144"/>
    </row>
    <row r="3084" spans="9:46" s="142" customFormat="1" x14ac:dyDescent="0.15">
      <c r="I3084" s="223"/>
      <c r="P3084" s="224"/>
      <c r="Q3084" s="224"/>
      <c r="R3084" s="224"/>
      <c r="T3084" s="223"/>
      <c r="U3084" s="225"/>
      <c r="V3084" s="223"/>
      <c r="W3084" s="225"/>
      <c r="AE3084" s="200"/>
      <c r="AM3084" s="203"/>
      <c r="AT3084" s="144"/>
    </row>
    <row r="3085" spans="9:46" s="142" customFormat="1" x14ac:dyDescent="0.15">
      <c r="I3085" s="223"/>
      <c r="P3085" s="224"/>
      <c r="Q3085" s="224"/>
      <c r="R3085" s="224"/>
      <c r="T3085" s="223"/>
      <c r="U3085" s="225"/>
      <c r="V3085" s="223"/>
      <c r="W3085" s="225"/>
      <c r="AE3085" s="200"/>
      <c r="AM3085" s="203"/>
      <c r="AT3085" s="144"/>
    </row>
    <row r="3086" spans="9:46" s="142" customFormat="1" x14ac:dyDescent="0.15">
      <c r="I3086" s="223"/>
      <c r="P3086" s="224"/>
      <c r="Q3086" s="224"/>
      <c r="R3086" s="224"/>
      <c r="T3086" s="223"/>
      <c r="U3086" s="225"/>
      <c r="V3086" s="223"/>
      <c r="W3086" s="225"/>
      <c r="AE3086" s="200"/>
      <c r="AM3086" s="203"/>
      <c r="AT3086" s="144"/>
    </row>
    <row r="3087" spans="9:46" s="142" customFormat="1" x14ac:dyDescent="0.15">
      <c r="I3087" s="223"/>
      <c r="P3087" s="224"/>
      <c r="Q3087" s="224"/>
      <c r="R3087" s="224"/>
      <c r="T3087" s="223"/>
      <c r="U3087" s="225"/>
      <c r="V3087" s="223"/>
      <c r="W3087" s="225"/>
      <c r="AE3087" s="200"/>
      <c r="AM3087" s="203"/>
      <c r="AT3087" s="144"/>
    </row>
    <row r="3088" spans="9:46" s="142" customFormat="1" x14ac:dyDescent="0.15">
      <c r="I3088" s="223"/>
      <c r="P3088" s="224"/>
      <c r="Q3088" s="224"/>
      <c r="R3088" s="224"/>
      <c r="T3088" s="223"/>
      <c r="U3088" s="225"/>
      <c r="V3088" s="223"/>
      <c r="W3088" s="225"/>
      <c r="AE3088" s="200"/>
      <c r="AM3088" s="203"/>
      <c r="AT3088" s="144"/>
    </row>
    <row r="3089" spans="9:46" s="142" customFormat="1" x14ac:dyDescent="0.15">
      <c r="I3089" s="223"/>
      <c r="P3089" s="224"/>
      <c r="Q3089" s="224"/>
      <c r="R3089" s="224"/>
      <c r="T3089" s="223"/>
      <c r="U3089" s="225"/>
      <c r="V3089" s="223"/>
      <c r="W3089" s="225"/>
      <c r="AE3089" s="200"/>
      <c r="AM3089" s="203"/>
      <c r="AT3089" s="144"/>
    </row>
    <row r="3090" spans="9:46" s="142" customFormat="1" x14ac:dyDescent="0.15">
      <c r="I3090" s="223"/>
      <c r="P3090" s="224"/>
      <c r="Q3090" s="224"/>
      <c r="R3090" s="224"/>
      <c r="T3090" s="223"/>
      <c r="U3090" s="225"/>
      <c r="V3090" s="223"/>
      <c r="W3090" s="225"/>
      <c r="AE3090" s="200"/>
      <c r="AM3090" s="203"/>
      <c r="AT3090" s="144"/>
    </row>
    <row r="3091" spans="9:46" s="142" customFormat="1" x14ac:dyDescent="0.15">
      <c r="I3091" s="223"/>
      <c r="P3091" s="224"/>
      <c r="Q3091" s="224"/>
      <c r="R3091" s="224"/>
      <c r="T3091" s="223"/>
      <c r="U3091" s="225"/>
      <c r="V3091" s="223"/>
      <c r="W3091" s="225"/>
      <c r="AE3091" s="200"/>
      <c r="AM3091" s="203"/>
      <c r="AT3091" s="144"/>
    </row>
    <row r="3092" spans="9:46" s="142" customFormat="1" x14ac:dyDescent="0.15">
      <c r="I3092" s="223"/>
      <c r="P3092" s="224"/>
      <c r="Q3092" s="224"/>
      <c r="R3092" s="224"/>
      <c r="T3092" s="223"/>
      <c r="U3092" s="225"/>
      <c r="V3092" s="223"/>
      <c r="W3092" s="225"/>
      <c r="AE3092" s="200"/>
      <c r="AM3092" s="203"/>
      <c r="AT3092" s="144"/>
    </row>
    <row r="3093" spans="9:46" s="142" customFormat="1" x14ac:dyDescent="0.15">
      <c r="I3093" s="223"/>
      <c r="P3093" s="224"/>
      <c r="Q3093" s="224"/>
      <c r="R3093" s="224"/>
      <c r="T3093" s="223"/>
      <c r="U3093" s="225"/>
      <c r="V3093" s="223"/>
      <c r="W3093" s="225"/>
      <c r="AE3093" s="200"/>
      <c r="AM3093" s="203"/>
      <c r="AT3093" s="144"/>
    </row>
    <row r="3094" spans="9:46" s="142" customFormat="1" x14ac:dyDescent="0.15">
      <c r="I3094" s="223"/>
      <c r="P3094" s="224"/>
      <c r="Q3094" s="224"/>
      <c r="R3094" s="224"/>
      <c r="T3094" s="223"/>
      <c r="U3094" s="225"/>
      <c r="V3094" s="223"/>
      <c r="W3094" s="225"/>
      <c r="AE3094" s="200"/>
      <c r="AM3094" s="203"/>
      <c r="AT3094" s="144"/>
    </row>
    <row r="3095" spans="9:46" s="142" customFormat="1" x14ac:dyDescent="0.15">
      <c r="I3095" s="223"/>
      <c r="P3095" s="224"/>
      <c r="Q3095" s="224"/>
      <c r="R3095" s="224"/>
      <c r="T3095" s="223"/>
      <c r="U3095" s="225"/>
      <c r="V3095" s="223"/>
      <c r="W3095" s="225"/>
      <c r="AE3095" s="200"/>
      <c r="AM3095" s="203"/>
      <c r="AT3095" s="144"/>
    </row>
    <row r="3096" spans="9:46" s="142" customFormat="1" x14ac:dyDescent="0.15">
      <c r="I3096" s="223"/>
      <c r="P3096" s="224"/>
      <c r="Q3096" s="224"/>
      <c r="R3096" s="224"/>
      <c r="T3096" s="223"/>
      <c r="U3096" s="225"/>
      <c r="V3096" s="223"/>
      <c r="W3096" s="225"/>
      <c r="AE3096" s="200"/>
      <c r="AM3096" s="203"/>
      <c r="AT3096" s="144"/>
    </row>
    <row r="3097" spans="9:46" s="142" customFormat="1" x14ac:dyDescent="0.15">
      <c r="I3097" s="223"/>
      <c r="P3097" s="224"/>
      <c r="Q3097" s="224"/>
      <c r="R3097" s="224"/>
      <c r="T3097" s="223"/>
      <c r="U3097" s="225"/>
      <c r="V3097" s="223"/>
      <c r="W3097" s="225"/>
      <c r="AE3097" s="200"/>
      <c r="AM3097" s="203"/>
      <c r="AT3097" s="144"/>
    </row>
    <row r="3098" spans="9:46" s="142" customFormat="1" x14ac:dyDescent="0.15">
      <c r="I3098" s="223"/>
      <c r="P3098" s="224"/>
      <c r="Q3098" s="224"/>
      <c r="R3098" s="224"/>
      <c r="T3098" s="223"/>
      <c r="U3098" s="225"/>
      <c r="V3098" s="223"/>
      <c r="W3098" s="225"/>
      <c r="AE3098" s="200"/>
      <c r="AM3098" s="203"/>
      <c r="AT3098" s="144"/>
    </row>
    <row r="3099" spans="9:46" s="142" customFormat="1" x14ac:dyDescent="0.15">
      <c r="I3099" s="223"/>
      <c r="P3099" s="224"/>
      <c r="Q3099" s="224"/>
      <c r="R3099" s="224"/>
      <c r="T3099" s="223"/>
      <c r="U3099" s="225"/>
      <c r="V3099" s="223"/>
      <c r="W3099" s="225"/>
      <c r="AE3099" s="200"/>
      <c r="AM3099" s="203"/>
      <c r="AT3099" s="144"/>
    </row>
    <row r="3100" spans="9:46" s="142" customFormat="1" x14ac:dyDescent="0.15">
      <c r="I3100" s="223"/>
      <c r="P3100" s="224"/>
      <c r="Q3100" s="224"/>
      <c r="R3100" s="224"/>
      <c r="T3100" s="223"/>
      <c r="U3100" s="225"/>
      <c r="V3100" s="223"/>
      <c r="W3100" s="225"/>
      <c r="AE3100" s="200"/>
      <c r="AM3100" s="203"/>
      <c r="AT3100" s="144"/>
    </row>
    <row r="3101" spans="9:46" s="142" customFormat="1" x14ac:dyDescent="0.15">
      <c r="I3101" s="223"/>
      <c r="P3101" s="224"/>
      <c r="Q3101" s="224"/>
      <c r="R3101" s="224"/>
      <c r="T3101" s="223"/>
      <c r="U3101" s="225"/>
      <c r="V3101" s="223"/>
      <c r="W3101" s="225"/>
      <c r="AE3101" s="200"/>
      <c r="AM3101" s="203"/>
      <c r="AT3101" s="144"/>
    </row>
    <row r="3102" spans="9:46" s="142" customFormat="1" x14ac:dyDescent="0.15">
      <c r="I3102" s="223"/>
      <c r="P3102" s="224"/>
      <c r="Q3102" s="224"/>
      <c r="R3102" s="224"/>
      <c r="T3102" s="223"/>
      <c r="U3102" s="225"/>
      <c r="V3102" s="223"/>
      <c r="W3102" s="225"/>
      <c r="AE3102" s="200"/>
      <c r="AM3102" s="203"/>
      <c r="AT3102" s="144"/>
    </row>
    <row r="3103" spans="9:46" s="142" customFormat="1" x14ac:dyDescent="0.15">
      <c r="I3103" s="223"/>
      <c r="P3103" s="224"/>
      <c r="Q3103" s="224"/>
      <c r="R3103" s="224"/>
      <c r="T3103" s="223"/>
      <c r="U3103" s="225"/>
      <c r="V3103" s="223"/>
      <c r="W3103" s="225"/>
      <c r="AE3103" s="200"/>
      <c r="AM3103" s="203"/>
      <c r="AT3103" s="144"/>
    </row>
    <row r="3104" spans="9:46" s="142" customFormat="1" x14ac:dyDescent="0.15">
      <c r="I3104" s="223"/>
      <c r="P3104" s="224"/>
      <c r="Q3104" s="224"/>
      <c r="R3104" s="224"/>
      <c r="T3104" s="223"/>
      <c r="U3104" s="225"/>
      <c r="V3104" s="223"/>
      <c r="W3104" s="225"/>
      <c r="AE3104" s="200"/>
      <c r="AM3104" s="203"/>
      <c r="AT3104" s="144"/>
    </row>
    <row r="3105" spans="9:46" s="142" customFormat="1" x14ac:dyDescent="0.15">
      <c r="I3105" s="223"/>
      <c r="P3105" s="224"/>
      <c r="Q3105" s="224"/>
      <c r="R3105" s="224"/>
      <c r="T3105" s="223"/>
      <c r="U3105" s="225"/>
      <c r="V3105" s="223"/>
      <c r="W3105" s="225"/>
      <c r="AE3105" s="200"/>
      <c r="AM3105" s="203"/>
      <c r="AT3105" s="144"/>
    </row>
    <row r="3106" spans="9:46" s="142" customFormat="1" x14ac:dyDescent="0.15">
      <c r="I3106" s="223"/>
      <c r="P3106" s="224"/>
      <c r="Q3106" s="224"/>
      <c r="R3106" s="224"/>
      <c r="T3106" s="223"/>
      <c r="U3106" s="225"/>
      <c r="V3106" s="223"/>
      <c r="W3106" s="225"/>
      <c r="AE3106" s="200"/>
      <c r="AM3106" s="203"/>
      <c r="AT3106" s="144"/>
    </row>
    <row r="3107" spans="9:46" s="142" customFormat="1" x14ac:dyDescent="0.15">
      <c r="I3107" s="223"/>
      <c r="P3107" s="224"/>
      <c r="Q3107" s="224"/>
      <c r="R3107" s="224"/>
      <c r="T3107" s="223"/>
      <c r="U3107" s="225"/>
      <c r="V3107" s="223"/>
      <c r="W3107" s="225"/>
      <c r="AE3107" s="200"/>
      <c r="AM3107" s="203"/>
      <c r="AT3107" s="144"/>
    </row>
    <row r="3108" spans="9:46" s="142" customFormat="1" x14ac:dyDescent="0.15">
      <c r="I3108" s="223"/>
      <c r="P3108" s="224"/>
      <c r="Q3108" s="224"/>
      <c r="R3108" s="224"/>
      <c r="T3108" s="223"/>
      <c r="U3108" s="225"/>
      <c r="V3108" s="223"/>
      <c r="W3108" s="225"/>
      <c r="AE3108" s="200"/>
      <c r="AM3108" s="203"/>
      <c r="AT3108" s="144"/>
    </row>
    <row r="3109" spans="9:46" s="142" customFormat="1" x14ac:dyDescent="0.15">
      <c r="I3109" s="223"/>
      <c r="P3109" s="224"/>
      <c r="Q3109" s="224"/>
      <c r="R3109" s="224"/>
      <c r="T3109" s="223"/>
      <c r="U3109" s="225"/>
      <c r="V3109" s="223"/>
      <c r="W3109" s="225"/>
      <c r="AE3109" s="200"/>
      <c r="AM3109" s="203"/>
      <c r="AT3109" s="144"/>
    </row>
    <row r="3110" spans="9:46" s="142" customFormat="1" x14ac:dyDescent="0.15">
      <c r="I3110" s="223"/>
      <c r="P3110" s="224"/>
      <c r="Q3110" s="224"/>
      <c r="R3110" s="224"/>
      <c r="T3110" s="223"/>
      <c r="U3110" s="225"/>
      <c r="V3110" s="223"/>
      <c r="W3110" s="225"/>
      <c r="AE3110" s="200"/>
      <c r="AM3110" s="203"/>
      <c r="AT3110" s="144"/>
    </row>
    <row r="3111" spans="9:46" s="142" customFormat="1" x14ac:dyDescent="0.15">
      <c r="I3111" s="223"/>
      <c r="P3111" s="224"/>
      <c r="Q3111" s="224"/>
      <c r="R3111" s="224"/>
      <c r="T3111" s="223"/>
      <c r="U3111" s="225"/>
      <c r="V3111" s="223"/>
      <c r="W3111" s="225"/>
      <c r="AE3111" s="200"/>
      <c r="AM3111" s="203"/>
      <c r="AT3111" s="144"/>
    </row>
    <row r="3112" spans="9:46" s="142" customFormat="1" x14ac:dyDescent="0.15">
      <c r="I3112" s="223"/>
      <c r="P3112" s="224"/>
      <c r="Q3112" s="224"/>
      <c r="R3112" s="224"/>
      <c r="T3112" s="223"/>
      <c r="U3112" s="225"/>
      <c r="V3112" s="223"/>
      <c r="W3112" s="225"/>
      <c r="AE3112" s="200"/>
      <c r="AM3112" s="203"/>
      <c r="AT3112" s="144"/>
    </row>
    <row r="3113" spans="9:46" s="142" customFormat="1" x14ac:dyDescent="0.15">
      <c r="I3113" s="223"/>
      <c r="P3113" s="224"/>
      <c r="Q3113" s="224"/>
      <c r="R3113" s="224"/>
      <c r="T3113" s="223"/>
      <c r="U3113" s="225"/>
      <c r="V3113" s="223"/>
      <c r="W3113" s="225"/>
      <c r="AE3113" s="200"/>
      <c r="AM3113" s="203"/>
      <c r="AT3113" s="144"/>
    </row>
    <row r="3114" spans="9:46" s="142" customFormat="1" x14ac:dyDescent="0.15">
      <c r="I3114" s="223"/>
      <c r="P3114" s="224"/>
      <c r="Q3114" s="224"/>
      <c r="R3114" s="224"/>
      <c r="T3114" s="223"/>
      <c r="U3114" s="225"/>
      <c r="V3114" s="223"/>
      <c r="W3114" s="225"/>
      <c r="AE3114" s="200"/>
      <c r="AM3114" s="203"/>
      <c r="AT3114" s="144"/>
    </row>
    <row r="3115" spans="9:46" s="142" customFormat="1" x14ac:dyDescent="0.15">
      <c r="I3115" s="223"/>
      <c r="P3115" s="224"/>
      <c r="Q3115" s="224"/>
      <c r="R3115" s="224"/>
      <c r="T3115" s="223"/>
      <c r="U3115" s="225"/>
      <c r="V3115" s="223"/>
      <c r="W3115" s="225"/>
      <c r="AE3115" s="200"/>
      <c r="AM3115" s="203"/>
      <c r="AT3115" s="144"/>
    </row>
    <row r="3116" spans="9:46" s="142" customFormat="1" x14ac:dyDescent="0.15">
      <c r="I3116" s="223"/>
      <c r="P3116" s="224"/>
      <c r="Q3116" s="224"/>
      <c r="R3116" s="224"/>
      <c r="T3116" s="223"/>
      <c r="U3116" s="225"/>
      <c r="V3116" s="223"/>
      <c r="W3116" s="225"/>
      <c r="AE3116" s="200"/>
      <c r="AM3116" s="203"/>
      <c r="AT3116" s="144"/>
    </row>
    <row r="3117" spans="9:46" s="142" customFormat="1" x14ac:dyDescent="0.15">
      <c r="I3117" s="223"/>
      <c r="P3117" s="224"/>
      <c r="Q3117" s="224"/>
      <c r="R3117" s="224"/>
      <c r="T3117" s="223"/>
      <c r="U3117" s="225"/>
      <c r="V3117" s="223"/>
      <c r="W3117" s="225"/>
      <c r="AE3117" s="200"/>
      <c r="AM3117" s="203"/>
      <c r="AT3117" s="144"/>
    </row>
    <row r="3118" spans="9:46" s="142" customFormat="1" x14ac:dyDescent="0.15">
      <c r="I3118" s="223"/>
      <c r="P3118" s="224"/>
      <c r="Q3118" s="224"/>
      <c r="R3118" s="224"/>
      <c r="T3118" s="223"/>
      <c r="U3118" s="225"/>
      <c r="V3118" s="223"/>
      <c r="W3118" s="225"/>
      <c r="AE3118" s="200"/>
      <c r="AM3118" s="203"/>
      <c r="AT3118" s="144"/>
    </row>
    <row r="3119" spans="9:46" s="142" customFormat="1" x14ac:dyDescent="0.15">
      <c r="I3119" s="223"/>
      <c r="P3119" s="224"/>
      <c r="Q3119" s="224"/>
      <c r="R3119" s="224"/>
      <c r="T3119" s="223"/>
      <c r="U3119" s="225"/>
      <c r="V3119" s="223"/>
      <c r="W3119" s="225"/>
      <c r="AE3119" s="200"/>
      <c r="AM3119" s="203"/>
      <c r="AT3119" s="144"/>
    </row>
    <row r="3120" spans="9:46" s="142" customFormat="1" x14ac:dyDescent="0.15">
      <c r="I3120" s="223"/>
      <c r="P3120" s="224"/>
      <c r="Q3120" s="224"/>
      <c r="R3120" s="224"/>
      <c r="T3120" s="223"/>
      <c r="U3120" s="225"/>
      <c r="V3120" s="223"/>
      <c r="W3120" s="225"/>
      <c r="AE3120" s="200"/>
      <c r="AM3120" s="203"/>
      <c r="AT3120" s="144"/>
    </row>
    <row r="3121" spans="9:46" s="142" customFormat="1" x14ac:dyDescent="0.15">
      <c r="I3121" s="223"/>
      <c r="P3121" s="224"/>
      <c r="Q3121" s="224"/>
      <c r="R3121" s="224"/>
      <c r="T3121" s="223"/>
      <c r="U3121" s="225"/>
      <c r="V3121" s="223"/>
      <c r="W3121" s="225"/>
      <c r="AE3121" s="200"/>
      <c r="AM3121" s="203"/>
      <c r="AT3121" s="144"/>
    </row>
    <row r="3122" spans="9:46" s="142" customFormat="1" x14ac:dyDescent="0.15">
      <c r="I3122" s="223"/>
      <c r="P3122" s="224"/>
      <c r="Q3122" s="224"/>
      <c r="R3122" s="224"/>
      <c r="T3122" s="223"/>
      <c r="U3122" s="225"/>
      <c r="V3122" s="223"/>
      <c r="W3122" s="225"/>
      <c r="AE3122" s="200"/>
      <c r="AM3122" s="203"/>
      <c r="AT3122" s="144"/>
    </row>
    <row r="3123" spans="9:46" s="142" customFormat="1" x14ac:dyDescent="0.15">
      <c r="I3123" s="223"/>
      <c r="P3123" s="224"/>
      <c r="Q3123" s="224"/>
      <c r="R3123" s="224"/>
      <c r="T3123" s="223"/>
      <c r="U3123" s="225"/>
      <c r="V3123" s="223"/>
      <c r="W3123" s="225"/>
      <c r="AE3123" s="200"/>
      <c r="AM3123" s="203"/>
      <c r="AT3123" s="144"/>
    </row>
    <row r="3124" spans="9:46" s="142" customFormat="1" x14ac:dyDescent="0.15">
      <c r="I3124" s="223"/>
      <c r="P3124" s="224"/>
      <c r="Q3124" s="224"/>
      <c r="R3124" s="224"/>
      <c r="T3124" s="223"/>
      <c r="U3124" s="225"/>
      <c r="V3124" s="223"/>
      <c r="W3124" s="225"/>
      <c r="AE3124" s="200"/>
      <c r="AM3124" s="203"/>
      <c r="AT3124" s="144"/>
    </row>
    <row r="3125" spans="9:46" s="142" customFormat="1" x14ac:dyDescent="0.15">
      <c r="I3125" s="223"/>
      <c r="P3125" s="224"/>
      <c r="Q3125" s="224"/>
      <c r="R3125" s="224"/>
      <c r="T3125" s="223"/>
      <c r="U3125" s="225"/>
      <c r="V3125" s="223"/>
      <c r="W3125" s="225"/>
      <c r="AE3125" s="200"/>
      <c r="AM3125" s="203"/>
      <c r="AT3125" s="144"/>
    </row>
    <row r="3126" spans="9:46" s="142" customFormat="1" x14ac:dyDescent="0.15">
      <c r="I3126" s="223"/>
      <c r="P3126" s="224"/>
      <c r="Q3126" s="224"/>
      <c r="R3126" s="224"/>
      <c r="T3126" s="223"/>
      <c r="U3126" s="225"/>
      <c r="V3126" s="223"/>
      <c r="W3126" s="225"/>
      <c r="AE3126" s="200"/>
      <c r="AM3126" s="203"/>
      <c r="AT3126" s="144"/>
    </row>
    <row r="3127" spans="9:46" s="142" customFormat="1" x14ac:dyDescent="0.15">
      <c r="I3127" s="223"/>
      <c r="P3127" s="224"/>
      <c r="Q3127" s="224"/>
      <c r="R3127" s="224"/>
      <c r="T3127" s="223"/>
      <c r="U3127" s="225"/>
      <c r="V3127" s="223"/>
      <c r="W3127" s="225"/>
      <c r="AE3127" s="200"/>
      <c r="AM3127" s="203"/>
      <c r="AT3127" s="144"/>
    </row>
    <row r="3128" spans="9:46" s="142" customFormat="1" x14ac:dyDescent="0.15">
      <c r="I3128" s="223"/>
      <c r="P3128" s="224"/>
      <c r="Q3128" s="224"/>
      <c r="R3128" s="224"/>
      <c r="T3128" s="223"/>
      <c r="U3128" s="225"/>
      <c r="V3128" s="223"/>
      <c r="W3128" s="225"/>
      <c r="AE3128" s="200"/>
      <c r="AM3128" s="203"/>
      <c r="AT3128" s="144"/>
    </row>
    <row r="3129" spans="9:46" s="142" customFormat="1" x14ac:dyDescent="0.15">
      <c r="I3129" s="223"/>
      <c r="P3129" s="224"/>
      <c r="Q3129" s="224"/>
      <c r="R3129" s="224"/>
      <c r="T3129" s="223"/>
      <c r="U3129" s="225"/>
      <c r="V3129" s="223"/>
      <c r="W3129" s="225"/>
      <c r="AE3129" s="200"/>
      <c r="AM3129" s="203"/>
      <c r="AT3129" s="144"/>
    </row>
    <row r="3130" spans="9:46" s="142" customFormat="1" x14ac:dyDescent="0.15">
      <c r="I3130" s="223"/>
      <c r="P3130" s="224"/>
      <c r="Q3130" s="224"/>
      <c r="R3130" s="224"/>
      <c r="T3130" s="223"/>
      <c r="U3130" s="225"/>
      <c r="V3130" s="223"/>
      <c r="W3130" s="225"/>
      <c r="AE3130" s="200"/>
      <c r="AM3130" s="203"/>
      <c r="AT3130" s="144"/>
    </row>
    <row r="3131" spans="9:46" s="142" customFormat="1" x14ac:dyDescent="0.15">
      <c r="I3131" s="223"/>
      <c r="P3131" s="224"/>
      <c r="Q3131" s="224"/>
      <c r="R3131" s="224"/>
      <c r="T3131" s="223"/>
      <c r="U3131" s="225"/>
      <c r="V3131" s="223"/>
      <c r="W3131" s="225"/>
      <c r="AE3131" s="200"/>
      <c r="AM3131" s="203"/>
      <c r="AT3131" s="144"/>
    </row>
    <row r="3132" spans="9:46" s="142" customFormat="1" x14ac:dyDescent="0.15">
      <c r="I3132" s="223"/>
      <c r="P3132" s="224"/>
      <c r="Q3132" s="224"/>
      <c r="R3132" s="224"/>
      <c r="T3132" s="223"/>
      <c r="U3132" s="225"/>
      <c r="V3132" s="223"/>
      <c r="W3132" s="225"/>
      <c r="AE3132" s="200"/>
      <c r="AM3132" s="203"/>
      <c r="AT3132" s="144"/>
    </row>
    <row r="3133" spans="9:46" s="142" customFormat="1" x14ac:dyDescent="0.15">
      <c r="I3133" s="223"/>
      <c r="P3133" s="224"/>
      <c r="Q3133" s="224"/>
      <c r="R3133" s="224"/>
      <c r="T3133" s="223"/>
      <c r="U3133" s="225"/>
      <c r="V3133" s="223"/>
      <c r="W3133" s="225"/>
      <c r="AE3133" s="200"/>
      <c r="AM3133" s="203"/>
      <c r="AT3133" s="144"/>
    </row>
    <row r="3134" spans="9:46" s="142" customFormat="1" x14ac:dyDescent="0.15">
      <c r="I3134" s="223"/>
      <c r="P3134" s="224"/>
      <c r="Q3134" s="224"/>
      <c r="R3134" s="224"/>
      <c r="T3134" s="223"/>
      <c r="U3134" s="225"/>
      <c r="V3134" s="223"/>
      <c r="W3134" s="225"/>
      <c r="AE3134" s="200"/>
      <c r="AM3134" s="203"/>
      <c r="AT3134" s="144"/>
    </row>
    <row r="3135" spans="9:46" s="142" customFormat="1" x14ac:dyDescent="0.15">
      <c r="I3135" s="223"/>
      <c r="P3135" s="224"/>
      <c r="Q3135" s="224"/>
      <c r="R3135" s="224"/>
      <c r="T3135" s="223"/>
      <c r="U3135" s="225"/>
      <c r="V3135" s="223"/>
      <c r="W3135" s="225"/>
      <c r="AE3135" s="200"/>
      <c r="AM3135" s="203"/>
      <c r="AT3135" s="144"/>
    </row>
    <row r="3136" spans="9:46" s="142" customFormat="1" x14ac:dyDescent="0.15">
      <c r="I3136" s="223"/>
      <c r="P3136" s="224"/>
      <c r="Q3136" s="224"/>
      <c r="R3136" s="224"/>
      <c r="T3136" s="223"/>
      <c r="U3136" s="225"/>
      <c r="V3136" s="223"/>
      <c r="W3136" s="225"/>
      <c r="AE3136" s="200"/>
      <c r="AM3136" s="203"/>
      <c r="AT3136" s="144"/>
    </row>
    <row r="3137" spans="9:46" s="142" customFormat="1" x14ac:dyDescent="0.15">
      <c r="I3137" s="223"/>
      <c r="P3137" s="224"/>
      <c r="Q3137" s="224"/>
      <c r="R3137" s="224"/>
      <c r="T3137" s="223"/>
      <c r="U3137" s="225"/>
      <c r="V3137" s="223"/>
      <c r="W3137" s="225"/>
      <c r="AE3137" s="200"/>
      <c r="AM3137" s="203"/>
      <c r="AT3137" s="144"/>
    </row>
    <row r="3138" spans="9:46" s="142" customFormat="1" x14ac:dyDescent="0.15">
      <c r="I3138" s="223"/>
      <c r="P3138" s="224"/>
      <c r="Q3138" s="224"/>
      <c r="R3138" s="224"/>
      <c r="T3138" s="223"/>
      <c r="U3138" s="225"/>
      <c r="V3138" s="223"/>
      <c r="W3138" s="225"/>
      <c r="AE3138" s="200"/>
      <c r="AM3138" s="203"/>
      <c r="AT3138" s="144"/>
    </row>
    <row r="3139" spans="9:46" s="142" customFormat="1" x14ac:dyDescent="0.15">
      <c r="I3139" s="223"/>
      <c r="P3139" s="224"/>
      <c r="Q3139" s="224"/>
      <c r="R3139" s="224"/>
      <c r="T3139" s="223"/>
      <c r="U3139" s="225"/>
      <c r="V3139" s="223"/>
      <c r="W3139" s="225"/>
      <c r="AE3139" s="200"/>
      <c r="AM3139" s="203"/>
      <c r="AT3139" s="144"/>
    </row>
    <row r="3140" spans="9:46" s="142" customFormat="1" x14ac:dyDescent="0.15">
      <c r="I3140" s="223"/>
      <c r="P3140" s="224"/>
      <c r="Q3140" s="224"/>
      <c r="R3140" s="224"/>
      <c r="T3140" s="223"/>
      <c r="U3140" s="225"/>
      <c r="V3140" s="223"/>
      <c r="W3140" s="225"/>
      <c r="AE3140" s="200"/>
      <c r="AM3140" s="203"/>
      <c r="AT3140" s="144"/>
    </row>
    <row r="3141" spans="9:46" s="142" customFormat="1" x14ac:dyDescent="0.15">
      <c r="I3141" s="223"/>
      <c r="P3141" s="224"/>
      <c r="Q3141" s="224"/>
      <c r="R3141" s="224"/>
      <c r="T3141" s="223"/>
      <c r="U3141" s="225"/>
      <c r="V3141" s="223"/>
      <c r="W3141" s="225"/>
      <c r="AE3141" s="200"/>
      <c r="AM3141" s="203"/>
      <c r="AT3141" s="144"/>
    </row>
    <row r="3142" spans="9:46" s="142" customFormat="1" x14ac:dyDescent="0.15">
      <c r="I3142" s="223"/>
      <c r="P3142" s="224"/>
      <c r="Q3142" s="224"/>
      <c r="R3142" s="224"/>
      <c r="T3142" s="223"/>
      <c r="U3142" s="225"/>
      <c r="V3142" s="223"/>
      <c r="W3142" s="225"/>
      <c r="AE3142" s="200"/>
      <c r="AM3142" s="203"/>
      <c r="AT3142" s="144"/>
    </row>
    <row r="3143" spans="9:46" s="142" customFormat="1" x14ac:dyDescent="0.15">
      <c r="I3143" s="223"/>
      <c r="P3143" s="224"/>
      <c r="Q3143" s="224"/>
      <c r="R3143" s="224"/>
      <c r="T3143" s="223"/>
      <c r="U3143" s="225"/>
      <c r="V3143" s="223"/>
      <c r="W3143" s="225"/>
      <c r="AE3143" s="200"/>
      <c r="AM3143" s="203"/>
      <c r="AT3143" s="144"/>
    </row>
    <row r="3144" spans="9:46" s="142" customFormat="1" x14ac:dyDescent="0.15">
      <c r="I3144" s="223"/>
      <c r="P3144" s="224"/>
      <c r="Q3144" s="224"/>
      <c r="R3144" s="224"/>
      <c r="T3144" s="223"/>
      <c r="U3144" s="225"/>
      <c r="V3144" s="223"/>
      <c r="W3144" s="225"/>
      <c r="AE3144" s="200"/>
      <c r="AM3144" s="203"/>
      <c r="AT3144" s="144"/>
    </row>
    <row r="3145" spans="9:46" s="142" customFormat="1" x14ac:dyDescent="0.15">
      <c r="I3145" s="223"/>
      <c r="P3145" s="224"/>
      <c r="Q3145" s="224"/>
      <c r="R3145" s="224"/>
      <c r="T3145" s="223"/>
      <c r="U3145" s="225"/>
      <c r="V3145" s="223"/>
      <c r="W3145" s="225"/>
      <c r="AE3145" s="200"/>
      <c r="AM3145" s="203"/>
      <c r="AT3145" s="144"/>
    </row>
    <row r="3146" spans="9:46" s="142" customFormat="1" x14ac:dyDescent="0.15">
      <c r="I3146" s="223"/>
      <c r="P3146" s="224"/>
      <c r="Q3146" s="224"/>
      <c r="R3146" s="224"/>
      <c r="T3146" s="223"/>
      <c r="U3146" s="225"/>
      <c r="V3146" s="223"/>
      <c r="W3146" s="225"/>
      <c r="AE3146" s="200"/>
      <c r="AM3146" s="203"/>
      <c r="AT3146" s="144"/>
    </row>
    <row r="3147" spans="9:46" s="142" customFormat="1" x14ac:dyDescent="0.15">
      <c r="I3147" s="223"/>
      <c r="P3147" s="224"/>
      <c r="Q3147" s="224"/>
      <c r="R3147" s="224"/>
      <c r="T3147" s="223"/>
      <c r="U3147" s="225"/>
      <c r="V3147" s="223"/>
      <c r="W3147" s="225"/>
      <c r="AE3147" s="200"/>
      <c r="AM3147" s="203"/>
      <c r="AT3147" s="144"/>
    </row>
    <row r="3148" spans="9:46" s="142" customFormat="1" x14ac:dyDescent="0.15">
      <c r="I3148" s="223"/>
      <c r="P3148" s="224"/>
      <c r="Q3148" s="224"/>
      <c r="R3148" s="224"/>
      <c r="T3148" s="223"/>
      <c r="U3148" s="225"/>
      <c r="V3148" s="223"/>
      <c r="W3148" s="225"/>
      <c r="AE3148" s="200"/>
      <c r="AM3148" s="203"/>
      <c r="AT3148" s="144"/>
    </row>
    <row r="3149" spans="9:46" s="142" customFormat="1" x14ac:dyDescent="0.15">
      <c r="I3149" s="223"/>
      <c r="P3149" s="224"/>
      <c r="Q3149" s="224"/>
      <c r="R3149" s="224"/>
      <c r="T3149" s="223"/>
      <c r="U3149" s="225"/>
      <c r="V3149" s="223"/>
      <c r="W3149" s="225"/>
      <c r="AE3149" s="200"/>
      <c r="AM3149" s="203"/>
      <c r="AT3149" s="144"/>
    </row>
    <row r="3150" spans="9:46" s="142" customFormat="1" x14ac:dyDescent="0.15">
      <c r="I3150" s="223"/>
      <c r="P3150" s="224"/>
      <c r="Q3150" s="224"/>
      <c r="R3150" s="224"/>
      <c r="T3150" s="223"/>
      <c r="U3150" s="225"/>
      <c r="V3150" s="223"/>
      <c r="W3150" s="225"/>
      <c r="AE3150" s="200"/>
      <c r="AM3150" s="203"/>
      <c r="AT3150" s="144"/>
    </row>
    <row r="3151" spans="9:46" s="142" customFormat="1" x14ac:dyDescent="0.15">
      <c r="I3151" s="223"/>
      <c r="P3151" s="224"/>
      <c r="Q3151" s="224"/>
      <c r="R3151" s="224"/>
      <c r="T3151" s="223"/>
      <c r="U3151" s="225"/>
      <c r="V3151" s="223"/>
      <c r="W3151" s="225"/>
      <c r="AE3151" s="200"/>
      <c r="AM3151" s="203"/>
      <c r="AT3151" s="144"/>
    </row>
    <row r="3152" spans="9:46" s="142" customFormat="1" x14ac:dyDescent="0.15">
      <c r="I3152" s="223"/>
      <c r="P3152" s="224"/>
      <c r="Q3152" s="224"/>
      <c r="R3152" s="224"/>
      <c r="T3152" s="223"/>
      <c r="U3152" s="225"/>
      <c r="V3152" s="223"/>
      <c r="W3152" s="225"/>
      <c r="AE3152" s="200"/>
      <c r="AM3152" s="203"/>
      <c r="AT3152" s="144"/>
    </row>
    <row r="3153" spans="9:46" s="142" customFormat="1" x14ac:dyDescent="0.15">
      <c r="I3153" s="223"/>
      <c r="P3153" s="224"/>
      <c r="Q3153" s="224"/>
      <c r="R3153" s="224"/>
      <c r="T3153" s="223"/>
      <c r="U3153" s="225"/>
      <c r="V3153" s="223"/>
      <c r="W3153" s="225"/>
      <c r="AE3153" s="200"/>
      <c r="AM3153" s="203"/>
      <c r="AT3153" s="144"/>
    </row>
    <row r="3154" spans="9:46" s="142" customFormat="1" x14ac:dyDescent="0.15">
      <c r="I3154" s="223"/>
      <c r="P3154" s="224"/>
      <c r="Q3154" s="224"/>
      <c r="R3154" s="224"/>
      <c r="T3154" s="223"/>
      <c r="U3154" s="225"/>
      <c r="V3154" s="223"/>
      <c r="W3154" s="225"/>
      <c r="AE3154" s="200"/>
      <c r="AM3154" s="203"/>
      <c r="AT3154" s="144"/>
    </row>
    <row r="3155" spans="9:46" s="142" customFormat="1" x14ac:dyDescent="0.15">
      <c r="I3155" s="223"/>
      <c r="P3155" s="224"/>
      <c r="Q3155" s="224"/>
      <c r="R3155" s="224"/>
      <c r="T3155" s="223"/>
      <c r="U3155" s="225"/>
      <c r="V3155" s="223"/>
      <c r="W3155" s="225"/>
      <c r="AE3155" s="200"/>
      <c r="AM3155" s="203"/>
      <c r="AT3155" s="144"/>
    </row>
    <row r="3156" spans="9:46" s="142" customFormat="1" x14ac:dyDescent="0.15">
      <c r="I3156" s="223"/>
      <c r="P3156" s="224"/>
      <c r="Q3156" s="224"/>
      <c r="R3156" s="224"/>
      <c r="T3156" s="223"/>
      <c r="U3156" s="225"/>
      <c r="V3156" s="223"/>
      <c r="W3156" s="225"/>
      <c r="AE3156" s="200"/>
      <c r="AM3156" s="203"/>
      <c r="AT3156" s="144"/>
    </row>
    <row r="3157" spans="9:46" s="142" customFormat="1" x14ac:dyDescent="0.15">
      <c r="I3157" s="223"/>
      <c r="P3157" s="224"/>
      <c r="Q3157" s="224"/>
      <c r="R3157" s="224"/>
      <c r="T3157" s="223"/>
      <c r="U3157" s="225"/>
      <c r="V3157" s="223"/>
      <c r="W3157" s="225"/>
      <c r="AE3157" s="200"/>
      <c r="AM3157" s="203"/>
      <c r="AT3157" s="144"/>
    </row>
    <row r="3158" spans="9:46" s="142" customFormat="1" x14ac:dyDescent="0.15">
      <c r="I3158" s="223"/>
      <c r="P3158" s="224"/>
      <c r="Q3158" s="224"/>
      <c r="R3158" s="224"/>
      <c r="T3158" s="223"/>
      <c r="U3158" s="225"/>
      <c r="V3158" s="223"/>
      <c r="W3158" s="225"/>
      <c r="AE3158" s="200"/>
      <c r="AM3158" s="203"/>
      <c r="AT3158" s="144"/>
    </row>
    <row r="3159" spans="9:46" s="142" customFormat="1" x14ac:dyDescent="0.15">
      <c r="I3159" s="223"/>
      <c r="P3159" s="224"/>
      <c r="Q3159" s="224"/>
      <c r="R3159" s="224"/>
      <c r="T3159" s="223"/>
      <c r="U3159" s="225"/>
      <c r="V3159" s="223"/>
      <c r="W3159" s="225"/>
      <c r="AE3159" s="200"/>
      <c r="AM3159" s="203"/>
      <c r="AT3159" s="144"/>
    </row>
    <row r="3160" spans="9:46" s="142" customFormat="1" x14ac:dyDescent="0.15">
      <c r="I3160" s="223"/>
      <c r="P3160" s="224"/>
      <c r="Q3160" s="224"/>
      <c r="R3160" s="224"/>
      <c r="T3160" s="223"/>
      <c r="U3160" s="225"/>
      <c r="V3160" s="223"/>
      <c r="W3160" s="225"/>
      <c r="AE3160" s="200"/>
      <c r="AM3160" s="203"/>
      <c r="AT3160" s="144"/>
    </row>
    <row r="3161" spans="9:46" s="142" customFormat="1" x14ac:dyDescent="0.15">
      <c r="I3161" s="223"/>
      <c r="P3161" s="224"/>
      <c r="Q3161" s="224"/>
      <c r="R3161" s="224"/>
      <c r="T3161" s="223"/>
      <c r="U3161" s="225"/>
      <c r="V3161" s="223"/>
      <c r="W3161" s="225"/>
      <c r="AE3161" s="200"/>
      <c r="AM3161" s="203"/>
      <c r="AT3161" s="144"/>
    </row>
    <row r="3162" spans="9:46" s="142" customFormat="1" x14ac:dyDescent="0.15">
      <c r="I3162" s="223"/>
      <c r="P3162" s="224"/>
      <c r="Q3162" s="224"/>
      <c r="R3162" s="224"/>
      <c r="T3162" s="223"/>
      <c r="U3162" s="225"/>
      <c r="V3162" s="223"/>
      <c r="W3162" s="225"/>
      <c r="AE3162" s="200"/>
      <c r="AM3162" s="203"/>
      <c r="AT3162" s="144"/>
    </row>
    <row r="3163" spans="9:46" s="142" customFormat="1" x14ac:dyDescent="0.15">
      <c r="I3163" s="223"/>
      <c r="P3163" s="224"/>
      <c r="Q3163" s="224"/>
      <c r="R3163" s="224"/>
      <c r="T3163" s="223"/>
      <c r="U3163" s="225"/>
      <c r="V3163" s="223"/>
      <c r="W3163" s="225"/>
      <c r="AE3163" s="200"/>
      <c r="AM3163" s="203"/>
      <c r="AT3163" s="144"/>
    </row>
    <row r="3164" spans="9:46" s="142" customFormat="1" x14ac:dyDescent="0.15">
      <c r="I3164" s="223"/>
      <c r="P3164" s="224"/>
      <c r="Q3164" s="224"/>
      <c r="R3164" s="224"/>
      <c r="T3164" s="223"/>
      <c r="U3164" s="225"/>
      <c r="V3164" s="223"/>
      <c r="W3164" s="225"/>
      <c r="AE3164" s="200"/>
      <c r="AM3164" s="203"/>
      <c r="AT3164" s="144"/>
    </row>
    <row r="3165" spans="9:46" s="142" customFormat="1" x14ac:dyDescent="0.15">
      <c r="I3165" s="223"/>
      <c r="P3165" s="224"/>
      <c r="Q3165" s="224"/>
      <c r="R3165" s="224"/>
      <c r="T3165" s="223"/>
      <c r="U3165" s="225"/>
      <c r="V3165" s="223"/>
      <c r="W3165" s="225"/>
      <c r="AE3165" s="200"/>
      <c r="AM3165" s="203"/>
      <c r="AT3165" s="144"/>
    </row>
    <row r="3166" spans="9:46" s="142" customFormat="1" x14ac:dyDescent="0.15">
      <c r="I3166" s="223"/>
      <c r="P3166" s="224"/>
      <c r="Q3166" s="224"/>
      <c r="R3166" s="224"/>
      <c r="T3166" s="223"/>
      <c r="U3166" s="225"/>
      <c r="V3166" s="223"/>
      <c r="W3166" s="225"/>
      <c r="AE3166" s="200"/>
      <c r="AM3166" s="203"/>
      <c r="AT3166" s="144"/>
    </row>
    <row r="3167" spans="9:46" s="142" customFormat="1" x14ac:dyDescent="0.15">
      <c r="I3167" s="223"/>
      <c r="P3167" s="224"/>
      <c r="Q3167" s="224"/>
      <c r="R3167" s="224"/>
      <c r="T3167" s="223"/>
      <c r="U3167" s="225"/>
      <c r="V3167" s="223"/>
      <c r="W3167" s="225"/>
      <c r="AE3167" s="200"/>
      <c r="AM3167" s="203"/>
      <c r="AT3167" s="144"/>
    </row>
    <row r="3168" spans="9:46" s="142" customFormat="1" x14ac:dyDescent="0.15">
      <c r="I3168" s="223"/>
      <c r="P3168" s="224"/>
      <c r="Q3168" s="224"/>
      <c r="R3168" s="224"/>
      <c r="T3168" s="223"/>
      <c r="U3168" s="225"/>
      <c r="V3168" s="223"/>
      <c r="W3168" s="225"/>
      <c r="AE3168" s="200"/>
      <c r="AM3168" s="203"/>
      <c r="AT3168" s="144"/>
    </row>
    <row r="3169" spans="9:46" s="142" customFormat="1" x14ac:dyDescent="0.15">
      <c r="I3169" s="223"/>
      <c r="P3169" s="224"/>
      <c r="Q3169" s="224"/>
      <c r="R3169" s="224"/>
      <c r="T3169" s="223"/>
      <c r="U3169" s="225"/>
      <c r="V3169" s="223"/>
      <c r="W3169" s="225"/>
      <c r="AE3169" s="200"/>
      <c r="AM3169" s="203"/>
      <c r="AT3169" s="144"/>
    </row>
    <row r="3170" spans="9:46" s="142" customFormat="1" x14ac:dyDescent="0.15">
      <c r="I3170" s="223"/>
      <c r="P3170" s="224"/>
      <c r="Q3170" s="224"/>
      <c r="R3170" s="224"/>
      <c r="T3170" s="223"/>
      <c r="U3170" s="225"/>
      <c r="V3170" s="223"/>
      <c r="W3170" s="225"/>
      <c r="AE3170" s="200"/>
      <c r="AM3170" s="203"/>
      <c r="AT3170" s="144"/>
    </row>
    <row r="3171" spans="9:46" s="142" customFormat="1" x14ac:dyDescent="0.15">
      <c r="I3171" s="223"/>
      <c r="P3171" s="224"/>
      <c r="Q3171" s="224"/>
      <c r="R3171" s="224"/>
      <c r="T3171" s="223"/>
      <c r="U3171" s="225"/>
      <c r="V3171" s="223"/>
      <c r="W3171" s="225"/>
      <c r="AE3171" s="200"/>
      <c r="AM3171" s="203"/>
      <c r="AT3171" s="144"/>
    </row>
    <row r="3172" spans="9:46" s="142" customFormat="1" x14ac:dyDescent="0.15">
      <c r="I3172" s="223"/>
      <c r="P3172" s="224"/>
      <c r="Q3172" s="224"/>
      <c r="R3172" s="224"/>
      <c r="T3172" s="223"/>
      <c r="U3172" s="225"/>
      <c r="V3172" s="223"/>
      <c r="W3172" s="225"/>
      <c r="AE3172" s="200"/>
      <c r="AM3172" s="203"/>
      <c r="AT3172" s="144"/>
    </row>
    <row r="3173" spans="9:46" s="142" customFormat="1" x14ac:dyDescent="0.15">
      <c r="I3173" s="223"/>
      <c r="P3173" s="224"/>
      <c r="Q3173" s="224"/>
      <c r="R3173" s="224"/>
      <c r="T3173" s="223"/>
      <c r="U3173" s="225"/>
      <c r="V3173" s="223"/>
      <c r="W3173" s="225"/>
      <c r="AE3173" s="200"/>
      <c r="AM3173" s="203"/>
      <c r="AT3173" s="144"/>
    </row>
    <row r="3174" spans="9:46" s="142" customFormat="1" x14ac:dyDescent="0.15">
      <c r="I3174" s="223"/>
      <c r="P3174" s="224"/>
      <c r="Q3174" s="224"/>
      <c r="R3174" s="224"/>
      <c r="T3174" s="223"/>
      <c r="U3174" s="225"/>
      <c r="V3174" s="223"/>
      <c r="W3174" s="225"/>
      <c r="AE3174" s="200"/>
      <c r="AM3174" s="203"/>
      <c r="AT3174" s="144"/>
    </row>
    <row r="3175" spans="9:46" s="142" customFormat="1" x14ac:dyDescent="0.15">
      <c r="I3175" s="223"/>
      <c r="P3175" s="224"/>
      <c r="Q3175" s="224"/>
      <c r="R3175" s="224"/>
      <c r="T3175" s="223"/>
      <c r="U3175" s="225"/>
      <c r="V3175" s="223"/>
      <c r="W3175" s="225"/>
      <c r="AE3175" s="200"/>
      <c r="AM3175" s="203"/>
      <c r="AT3175" s="144"/>
    </row>
    <row r="3176" spans="9:46" s="142" customFormat="1" x14ac:dyDescent="0.15">
      <c r="I3176" s="223"/>
      <c r="P3176" s="224"/>
      <c r="Q3176" s="224"/>
      <c r="R3176" s="224"/>
      <c r="T3176" s="223"/>
      <c r="U3176" s="225"/>
      <c r="V3176" s="223"/>
      <c r="W3176" s="225"/>
      <c r="AE3176" s="200"/>
      <c r="AM3176" s="203"/>
      <c r="AT3176" s="144"/>
    </row>
    <row r="3177" spans="9:46" s="142" customFormat="1" x14ac:dyDescent="0.15">
      <c r="I3177" s="223"/>
      <c r="P3177" s="224"/>
      <c r="Q3177" s="224"/>
      <c r="R3177" s="224"/>
      <c r="T3177" s="223"/>
      <c r="U3177" s="225"/>
      <c r="V3177" s="223"/>
      <c r="W3177" s="225"/>
      <c r="AE3177" s="200"/>
      <c r="AM3177" s="203"/>
      <c r="AT3177" s="144"/>
    </row>
    <row r="3178" spans="9:46" s="142" customFormat="1" x14ac:dyDescent="0.15">
      <c r="I3178" s="223"/>
      <c r="P3178" s="224"/>
      <c r="Q3178" s="224"/>
      <c r="R3178" s="224"/>
      <c r="T3178" s="223"/>
      <c r="U3178" s="225"/>
      <c r="V3178" s="223"/>
      <c r="W3178" s="225"/>
      <c r="AE3178" s="200"/>
      <c r="AM3178" s="203"/>
      <c r="AT3178" s="144"/>
    </row>
    <row r="3179" spans="9:46" s="142" customFormat="1" x14ac:dyDescent="0.15">
      <c r="I3179" s="223"/>
      <c r="P3179" s="224"/>
      <c r="Q3179" s="224"/>
      <c r="R3179" s="224"/>
      <c r="T3179" s="223"/>
      <c r="U3179" s="225"/>
      <c r="V3179" s="223"/>
      <c r="W3179" s="225"/>
      <c r="AE3179" s="200"/>
      <c r="AM3179" s="203"/>
      <c r="AT3179" s="144"/>
    </row>
    <row r="3180" spans="9:46" s="142" customFormat="1" x14ac:dyDescent="0.15">
      <c r="I3180" s="223"/>
      <c r="P3180" s="224"/>
      <c r="Q3180" s="224"/>
      <c r="R3180" s="224"/>
      <c r="T3180" s="223"/>
      <c r="U3180" s="225"/>
      <c r="V3180" s="223"/>
      <c r="W3180" s="225"/>
      <c r="AE3180" s="200"/>
      <c r="AM3180" s="203"/>
      <c r="AT3180" s="144"/>
    </row>
    <row r="3181" spans="9:46" s="142" customFormat="1" x14ac:dyDescent="0.15">
      <c r="I3181" s="223"/>
      <c r="P3181" s="224"/>
      <c r="Q3181" s="224"/>
      <c r="R3181" s="224"/>
      <c r="T3181" s="223"/>
      <c r="U3181" s="225"/>
      <c r="V3181" s="223"/>
      <c r="W3181" s="225"/>
      <c r="AE3181" s="200"/>
      <c r="AM3181" s="203"/>
      <c r="AT3181" s="144"/>
    </row>
    <row r="3182" spans="9:46" s="142" customFormat="1" x14ac:dyDescent="0.15">
      <c r="I3182" s="223"/>
      <c r="P3182" s="224"/>
      <c r="Q3182" s="224"/>
      <c r="R3182" s="224"/>
      <c r="T3182" s="223"/>
      <c r="U3182" s="225"/>
      <c r="V3182" s="223"/>
      <c r="W3182" s="225"/>
      <c r="AE3182" s="200"/>
      <c r="AM3182" s="203"/>
      <c r="AT3182" s="144"/>
    </row>
    <row r="3183" spans="9:46" s="142" customFormat="1" x14ac:dyDescent="0.15">
      <c r="I3183" s="223"/>
      <c r="P3183" s="224"/>
      <c r="Q3183" s="224"/>
      <c r="R3183" s="224"/>
      <c r="T3183" s="223"/>
      <c r="U3183" s="225"/>
      <c r="V3183" s="223"/>
      <c r="W3183" s="225"/>
      <c r="AE3183" s="200"/>
      <c r="AM3183" s="203"/>
      <c r="AT3183" s="144"/>
    </row>
    <row r="3184" spans="9:46" s="142" customFormat="1" x14ac:dyDescent="0.15">
      <c r="I3184" s="223"/>
      <c r="P3184" s="224"/>
      <c r="Q3184" s="224"/>
      <c r="R3184" s="224"/>
      <c r="T3184" s="223"/>
      <c r="U3184" s="225"/>
      <c r="V3184" s="223"/>
      <c r="W3184" s="225"/>
      <c r="AE3184" s="200"/>
      <c r="AM3184" s="203"/>
      <c r="AT3184" s="144"/>
    </row>
    <row r="3185" spans="9:46" s="142" customFormat="1" x14ac:dyDescent="0.15">
      <c r="I3185" s="223"/>
      <c r="P3185" s="224"/>
      <c r="Q3185" s="224"/>
      <c r="R3185" s="224"/>
      <c r="T3185" s="223"/>
      <c r="U3185" s="225"/>
      <c r="V3185" s="223"/>
      <c r="W3185" s="225"/>
      <c r="AE3185" s="200"/>
      <c r="AM3185" s="203"/>
      <c r="AT3185" s="144"/>
    </row>
    <row r="3186" spans="9:46" s="142" customFormat="1" x14ac:dyDescent="0.15">
      <c r="I3186" s="223"/>
      <c r="P3186" s="224"/>
      <c r="Q3186" s="224"/>
      <c r="R3186" s="224"/>
      <c r="T3186" s="223"/>
      <c r="U3186" s="225"/>
      <c r="V3186" s="223"/>
      <c r="W3186" s="225"/>
      <c r="AE3186" s="200"/>
      <c r="AM3186" s="203"/>
      <c r="AT3186" s="144"/>
    </row>
    <row r="3187" spans="9:46" s="142" customFormat="1" x14ac:dyDescent="0.15">
      <c r="I3187" s="223"/>
      <c r="P3187" s="224"/>
      <c r="Q3187" s="224"/>
      <c r="R3187" s="224"/>
      <c r="T3187" s="223"/>
      <c r="U3187" s="225"/>
      <c r="V3187" s="223"/>
      <c r="W3187" s="225"/>
      <c r="AE3187" s="200"/>
      <c r="AM3187" s="203"/>
      <c r="AT3187" s="144"/>
    </row>
    <row r="3188" spans="9:46" s="142" customFormat="1" x14ac:dyDescent="0.15">
      <c r="I3188" s="223"/>
      <c r="P3188" s="224"/>
      <c r="Q3188" s="224"/>
      <c r="R3188" s="224"/>
      <c r="T3188" s="223"/>
      <c r="U3188" s="225"/>
      <c r="V3188" s="223"/>
      <c r="W3188" s="225"/>
      <c r="AE3188" s="200"/>
      <c r="AM3188" s="203"/>
      <c r="AT3188" s="144"/>
    </row>
    <row r="3189" spans="9:46" s="142" customFormat="1" x14ac:dyDescent="0.15">
      <c r="I3189" s="223"/>
      <c r="P3189" s="224"/>
      <c r="Q3189" s="224"/>
      <c r="R3189" s="224"/>
      <c r="T3189" s="223"/>
      <c r="U3189" s="225"/>
      <c r="V3189" s="223"/>
      <c r="W3189" s="225"/>
      <c r="AE3189" s="200"/>
      <c r="AM3189" s="203"/>
      <c r="AT3189" s="144"/>
    </row>
    <row r="3190" spans="9:46" s="142" customFormat="1" x14ac:dyDescent="0.15">
      <c r="I3190" s="223"/>
      <c r="P3190" s="224"/>
      <c r="Q3190" s="224"/>
      <c r="R3190" s="224"/>
      <c r="T3190" s="223"/>
      <c r="U3190" s="225"/>
      <c r="V3190" s="223"/>
      <c r="W3190" s="225"/>
      <c r="AE3190" s="200"/>
      <c r="AM3190" s="203"/>
      <c r="AT3190" s="144"/>
    </row>
    <row r="3191" spans="9:46" s="142" customFormat="1" x14ac:dyDescent="0.15">
      <c r="I3191" s="223"/>
      <c r="P3191" s="224"/>
      <c r="Q3191" s="224"/>
      <c r="R3191" s="224"/>
      <c r="T3191" s="223"/>
      <c r="U3191" s="225"/>
      <c r="V3191" s="223"/>
      <c r="W3191" s="225"/>
      <c r="AE3191" s="200"/>
      <c r="AM3191" s="203"/>
      <c r="AT3191" s="144"/>
    </row>
    <row r="3192" spans="9:46" s="142" customFormat="1" x14ac:dyDescent="0.15">
      <c r="I3192" s="223"/>
      <c r="P3192" s="224"/>
      <c r="Q3192" s="224"/>
      <c r="R3192" s="224"/>
      <c r="T3192" s="223"/>
      <c r="U3192" s="225"/>
      <c r="V3192" s="223"/>
      <c r="W3192" s="225"/>
      <c r="AE3192" s="200"/>
      <c r="AM3192" s="203"/>
      <c r="AT3192" s="144"/>
    </row>
    <row r="3193" spans="9:46" s="142" customFormat="1" x14ac:dyDescent="0.15">
      <c r="I3193" s="223"/>
      <c r="P3193" s="224"/>
      <c r="Q3193" s="224"/>
      <c r="R3193" s="224"/>
      <c r="T3193" s="223"/>
      <c r="U3193" s="225"/>
      <c r="V3193" s="223"/>
      <c r="W3193" s="225"/>
      <c r="AE3193" s="200"/>
      <c r="AM3193" s="203"/>
      <c r="AT3193" s="144"/>
    </row>
    <row r="3194" spans="9:46" s="142" customFormat="1" x14ac:dyDescent="0.15">
      <c r="I3194" s="223"/>
      <c r="P3194" s="224"/>
      <c r="Q3194" s="224"/>
      <c r="R3194" s="224"/>
      <c r="T3194" s="223"/>
      <c r="U3194" s="225"/>
      <c r="V3194" s="223"/>
      <c r="W3194" s="225"/>
      <c r="AE3194" s="200"/>
      <c r="AM3194" s="203"/>
      <c r="AT3194" s="144"/>
    </row>
    <row r="3195" spans="9:46" s="142" customFormat="1" x14ac:dyDescent="0.15">
      <c r="I3195" s="223"/>
      <c r="P3195" s="224"/>
      <c r="Q3195" s="224"/>
      <c r="R3195" s="224"/>
      <c r="T3195" s="223"/>
      <c r="U3195" s="225"/>
      <c r="V3195" s="223"/>
      <c r="W3195" s="225"/>
      <c r="AE3195" s="200"/>
      <c r="AM3195" s="203"/>
      <c r="AT3195" s="144"/>
    </row>
    <row r="3196" spans="9:46" s="142" customFormat="1" x14ac:dyDescent="0.15">
      <c r="I3196" s="223"/>
      <c r="P3196" s="224"/>
      <c r="Q3196" s="224"/>
      <c r="R3196" s="224"/>
      <c r="T3196" s="223"/>
      <c r="U3196" s="225"/>
      <c r="V3196" s="223"/>
      <c r="W3196" s="225"/>
      <c r="AE3196" s="200"/>
      <c r="AM3196" s="203"/>
      <c r="AT3196" s="144"/>
    </row>
    <row r="3197" spans="9:46" s="142" customFormat="1" x14ac:dyDescent="0.15">
      <c r="I3197" s="223"/>
      <c r="P3197" s="224"/>
      <c r="Q3197" s="224"/>
      <c r="R3197" s="224"/>
      <c r="T3197" s="223"/>
      <c r="U3197" s="225"/>
      <c r="V3197" s="223"/>
      <c r="W3197" s="225"/>
      <c r="AE3197" s="200"/>
      <c r="AM3197" s="203"/>
      <c r="AT3197" s="144"/>
    </row>
    <row r="3198" spans="9:46" s="142" customFormat="1" x14ac:dyDescent="0.15">
      <c r="I3198" s="223"/>
      <c r="P3198" s="224"/>
      <c r="Q3198" s="224"/>
      <c r="R3198" s="224"/>
      <c r="T3198" s="223"/>
      <c r="U3198" s="225"/>
      <c r="V3198" s="223"/>
      <c r="W3198" s="225"/>
      <c r="AE3198" s="200"/>
      <c r="AM3198" s="203"/>
      <c r="AT3198" s="144"/>
    </row>
    <row r="3199" spans="9:46" s="142" customFormat="1" x14ac:dyDescent="0.15">
      <c r="I3199" s="223"/>
      <c r="P3199" s="224"/>
      <c r="Q3199" s="224"/>
      <c r="R3199" s="224"/>
      <c r="T3199" s="223"/>
      <c r="U3199" s="225"/>
      <c r="V3199" s="223"/>
      <c r="W3199" s="225"/>
      <c r="AE3199" s="200"/>
      <c r="AM3199" s="203"/>
      <c r="AT3199" s="144"/>
    </row>
    <row r="3200" spans="9:46" s="142" customFormat="1" x14ac:dyDescent="0.15">
      <c r="I3200" s="223"/>
      <c r="P3200" s="224"/>
      <c r="Q3200" s="224"/>
      <c r="R3200" s="224"/>
      <c r="T3200" s="223"/>
      <c r="U3200" s="225"/>
      <c r="V3200" s="223"/>
      <c r="W3200" s="225"/>
      <c r="AE3200" s="200"/>
      <c r="AM3200" s="203"/>
      <c r="AT3200" s="144"/>
    </row>
    <row r="3201" spans="9:46" s="142" customFormat="1" x14ac:dyDescent="0.15">
      <c r="I3201" s="223"/>
      <c r="P3201" s="224"/>
      <c r="Q3201" s="224"/>
      <c r="R3201" s="224"/>
      <c r="T3201" s="223"/>
      <c r="U3201" s="225"/>
      <c r="V3201" s="223"/>
      <c r="W3201" s="225"/>
      <c r="AE3201" s="200"/>
      <c r="AM3201" s="203"/>
      <c r="AT3201" s="144"/>
    </row>
    <row r="3202" spans="9:46" s="142" customFormat="1" x14ac:dyDescent="0.15">
      <c r="I3202" s="223"/>
      <c r="P3202" s="224"/>
      <c r="Q3202" s="224"/>
      <c r="R3202" s="224"/>
      <c r="T3202" s="223"/>
      <c r="U3202" s="225"/>
      <c r="V3202" s="223"/>
      <c r="W3202" s="225"/>
      <c r="AE3202" s="200"/>
      <c r="AM3202" s="203"/>
      <c r="AT3202" s="144"/>
    </row>
    <row r="3203" spans="9:46" s="142" customFormat="1" x14ac:dyDescent="0.15">
      <c r="I3203" s="223"/>
      <c r="P3203" s="224"/>
      <c r="Q3203" s="224"/>
      <c r="R3203" s="224"/>
      <c r="T3203" s="223"/>
      <c r="U3203" s="225"/>
      <c r="V3203" s="223"/>
      <c r="W3203" s="225"/>
      <c r="AE3203" s="200"/>
      <c r="AM3203" s="203"/>
      <c r="AT3203" s="144"/>
    </row>
    <row r="3204" spans="9:46" s="142" customFormat="1" x14ac:dyDescent="0.15">
      <c r="I3204" s="223"/>
      <c r="P3204" s="224"/>
      <c r="Q3204" s="224"/>
      <c r="R3204" s="224"/>
      <c r="T3204" s="223"/>
      <c r="U3204" s="225"/>
      <c r="V3204" s="223"/>
      <c r="W3204" s="225"/>
      <c r="AE3204" s="200"/>
      <c r="AM3204" s="203"/>
      <c r="AT3204" s="144"/>
    </row>
    <row r="3205" spans="9:46" s="142" customFormat="1" x14ac:dyDescent="0.15">
      <c r="I3205" s="223"/>
      <c r="P3205" s="224"/>
      <c r="Q3205" s="224"/>
      <c r="R3205" s="224"/>
      <c r="T3205" s="223"/>
      <c r="U3205" s="225"/>
      <c r="V3205" s="223"/>
      <c r="W3205" s="225"/>
      <c r="AE3205" s="200"/>
      <c r="AM3205" s="203"/>
      <c r="AT3205" s="144"/>
    </row>
    <row r="3206" spans="9:46" s="142" customFormat="1" x14ac:dyDescent="0.15">
      <c r="I3206" s="223"/>
      <c r="P3206" s="224"/>
      <c r="Q3206" s="224"/>
      <c r="R3206" s="224"/>
      <c r="T3206" s="223"/>
      <c r="U3206" s="225"/>
      <c r="V3206" s="223"/>
      <c r="W3206" s="225"/>
      <c r="AE3206" s="200"/>
      <c r="AM3206" s="203"/>
      <c r="AT3206" s="144"/>
    </row>
    <row r="3207" spans="9:46" s="142" customFormat="1" x14ac:dyDescent="0.15">
      <c r="I3207" s="223"/>
      <c r="P3207" s="224"/>
      <c r="Q3207" s="224"/>
      <c r="R3207" s="224"/>
      <c r="T3207" s="223"/>
      <c r="U3207" s="225"/>
      <c r="V3207" s="223"/>
      <c r="W3207" s="225"/>
      <c r="AE3207" s="200"/>
      <c r="AM3207" s="203"/>
      <c r="AT3207" s="144"/>
    </row>
    <row r="3208" spans="9:46" s="142" customFormat="1" x14ac:dyDescent="0.15">
      <c r="I3208" s="223"/>
      <c r="P3208" s="224"/>
      <c r="Q3208" s="224"/>
      <c r="R3208" s="224"/>
      <c r="T3208" s="223"/>
      <c r="U3208" s="225"/>
      <c r="V3208" s="223"/>
      <c r="W3208" s="225"/>
      <c r="AE3208" s="200"/>
      <c r="AM3208" s="203"/>
      <c r="AT3208" s="144"/>
    </row>
    <row r="3209" spans="9:46" s="142" customFormat="1" x14ac:dyDescent="0.15">
      <c r="I3209" s="223"/>
      <c r="P3209" s="224"/>
      <c r="Q3209" s="224"/>
      <c r="R3209" s="224"/>
      <c r="T3209" s="223"/>
      <c r="U3209" s="225"/>
      <c r="V3209" s="223"/>
      <c r="W3209" s="225"/>
      <c r="AE3209" s="200"/>
      <c r="AM3209" s="203"/>
      <c r="AT3209" s="144"/>
    </row>
    <row r="3210" spans="9:46" s="142" customFormat="1" x14ac:dyDescent="0.15">
      <c r="I3210" s="223"/>
      <c r="P3210" s="224"/>
      <c r="Q3210" s="224"/>
      <c r="R3210" s="224"/>
      <c r="T3210" s="223"/>
      <c r="U3210" s="225"/>
      <c r="V3210" s="223"/>
      <c r="W3210" s="225"/>
      <c r="AE3210" s="200"/>
      <c r="AM3210" s="203"/>
      <c r="AT3210" s="144"/>
    </row>
    <row r="3211" spans="9:46" s="142" customFormat="1" x14ac:dyDescent="0.15">
      <c r="I3211" s="223"/>
      <c r="P3211" s="224"/>
      <c r="Q3211" s="224"/>
      <c r="R3211" s="224"/>
      <c r="T3211" s="223"/>
      <c r="U3211" s="225"/>
      <c r="V3211" s="223"/>
      <c r="W3211" s="225"/>
      <c r="AE3211" s="200"/>
      <c r="AM3211" s="203"/>
      <c r="AT3211" s="144"/>
    </row>
    <row r="3212" spans="9:46" s="142" customFormat="1" x14ac:dyDescent="0.15">
      <c r="I3212" s="223"/>
      <c r="P3212" s="224"/>
      <c r="Q3212" s="224"/>
      <c r="R3212" s="224"/>
      <c r="T3212" s="223"/>
      <c r="U3212" s="225"/>
      <c r="V3212" s="223"/>
      <c r="W3212" s="225"/>
      <c r="AE3212" s="200"/>
      <c r="AM3212" s="203"/>
      <c r="AT3212" s="144"/>
    </row>
    <row r="3213" spans="9:46" s="142" customFormat="1" x14ac:dyDescent="0.15">
      <c r="I3213" s="223"/>
      <c r="P3213" s="224"/>
      <c r="Q3213" s="224"/>
      <c r="R3213" s="224"/>
      <c r="T3213" s="223"/>
      <c r="U3213" s="225"/>
      <c r="V3213" s="223"/>
      <c r="W3213" s="225"/>
      <c r="AE3213" s="200"/>
      <c r="AM3213" s="203"/>
      <c r="AT3213" s="144"/>
    </row>
    <row r="3214" spans="9:46" s="142" customFormat="1" x14ac:dyDescent="0.15">
      <c r="I3214" s="223"/>
      <c r="P3214" s="224"/>
      <c r="Q3214" s="224"/>
      <c r="R3214" s="224"/>
      <c r="T3214" s="223"/>
      <c r="U3214" s="225"/>
      <c r="V3214" s="223"/>
      <c r="W3214" s="225"/>
      <c r="AE3214" s="200"/>
      <c r="AM3214" s="203"/>
      <c r="AT3214" s="144"/>
    </row>
    <row r="3215" spans="9:46" s="142" customFormat="1" x14ac:dyDescent="0.15">
      <c r="I3215" s="223"/>
      <c r="P3215" s="224"/>
      <c r="Q3215" s="224"/>
      <c r="R3215" s="224"/>
      <c r="T3215" s="223"/>
      <c r="U3215" s="225"/>
      <c r="V3215" s="223"/>
      <c r="W3215" s="225"/>
      <c r="AE3215" s="200"/>
      <c r="AM3215" s="203"/>
      <c r="AT3215" s="144"/>
    </row>
    <row r="3216" spans="9:46" s="142" customFormat="1" x14ac:dyDescent="0.15">
      <c r="I3216" s="223"/>
      <c r="P3216" s="224"/>
      <c r="Q3216" s="224"/>
      <c r="R3216" s="224"/>
      <c r="T3216" s="223"/>
      <c r="U3216" s="225"/>
      <c r="V3216" s="223"/>
      <c r="W3216" s="225"/>
      <c r="AE3216" s="200"/>
      <c r="AM3216" s="203"/>
      <c r="AT3216" s="144"/>
    </row>
    <row r="3217" spans="9:46" s="142" customFormat="1" x14ac:dyDescent="0.15">
      <c r="I3217" s="223"/>
      <c r="P3217" s="224"/>
      <c r="Q3217" s="224"/>
      <c r="R3217" s="224"/>
      <c r="T3217" s="223"/>
      <c r="U3217" s="225"/>
      <c r="V3217" s="223"/>
      <c r="W3217" s="225"/>
      <c r="AE3217" s="200"/>
      <c r="AM3217" s="203"/>
      <c r="AT3217" s="144"/>
    </row>
    <row r="3218" spans="9:46" s="142" customFormat="1" x14ac:dyDescent="0.15">
      <c r="I3218" s="223"/>
      <c r="P3218" s="224"/>
      <c r="Q3218" s="224"/>
      <c r="R3218" s="224"/>
      <c r="T3218" s="223"/>
      <c r="U3218" s="225"/>
      <c r="V3218" s="223"/>
      <c r="W3218" s="225"/>
      <c r="AE3218" s="200"/>
      <c r="AM3218" s="203"/>
      <c r="AT3218" s="144"/>
    </row>
    <row r="3219" spans="9:46" s="142" customFormat="1" x14ac:dyDescent="0.15">
      <c r="I3219" s="223"/>
      <c r="P3219" s="224"/>
      <c r="Q3219" s="224"/>
      <c r="R3219" s="224"/>
      <c r="T3219" s="223"/>
      <c r="U3219" s="225"/>
      <c r="V3219" s="223"/>
      <c r="W3219" s="225"/>
      <c r="AE3219" s="200"/>
      <c r="AM3219" s="203"/>
      <c r="AT3219" s="144"/>
    </row>
    <row r="3220" spans="9:46" s="142" customFormat="1" x14ac:dyDescent="0.15">
      <c r="I3220" s="223"/>
      <c r="P3220" s="224"/>
      <c r="Q3220" s="224"/>
      <c r="R3220" s="224"/>
      <c r="T3220" s="223"/>
      <c r="U3220" s="225"/>
      <c r="V3220" s="223"/>
      <c r="W3220" s="225"/>
      <c r="AE3220" s="200"/>
      <c r="AM3220" s="203"/>
      <c r="AT3220" s="144"/>
    </row>
    <row r="3221" spans="9:46" s="142" customFormat="1" x14ac:dyDescent="0.15">
      <c r="I3221" s="223"/>
      <c r="P3221" s="224"/>
      <c r="Q3221" s="224"/>
      <c r="R3221" s="224"/>
      <c r="T3221" s="223"/>
      <c r="U3221" s="225"/>
      <c r="V3221" s="223"/>
      <c r="W3221" s="225"/>
      <c r="AE3221" s="200"/>
      <c r="AM3221" s="203"/>
      <c r="AT3221" s="144"/>
    </row>
    <row r="3222" spans="9:46" s="142" customFormat="1" x14ac:dyDescent="0.15">
      <c r="I3222" s="223"/>
      <c r="P3222" s="224"/>
      <c r="Q3222" s="224"/>
      <c r="R3222" s="224"/>
      <c r="T3222" s="223"/>
      <c r="U3222" s="225"/>
      <c r="V3222" s="223"/>
      <c r="W3222" s="225"/>
      <c r="AE3222" s="200"/>
      <c r="AM3222" s="203"/>
      <c r="AT3222" s="144"/>
    </row>
    <row r="3223" spans="9:46" s="142" customFormat="1" x14ac:dyDescent="0.15">
      <c r="I3223" s="223"/>
      <c r="P3223" s="224"/>
      <c r="Q3223" s="224"/>
      <c r="R3223" s="224"/>
      <c r="T3223" s="223"/>
      <c r="U3223" s="225"/>
      <c r="V3223" s="223"/>
      <c r="W3223" s="225"/>
      <c r="AE3223" s="200"/>
      <c r="AM3223" s="203"/>
      <c r="AT3223" s="144"/>
    </row>
    <row r="3224" spans="9:46" s="142" customFormat="1" x14ac:dyDescent="0.15">
      <c r="I3224" s="223"/>
      <c r="P3224" s="224"/>
      <c r="Q3224" s="224"/>
      <c r="R3224" s="224"/>
      <c r="T3224" s="223"/>
      <c r="U3224" s="225"/>
      <c r="V3224" s="223"/>
      <c r="W3224" s="225"/>
      <c r="AE3224" s="200"/>
      <c r="AM3224" s="203"/>
      <c r="AT3224" s="144"/>
    </row>
    <row r="3225" spans="9:46" s="142" customFormat="1" x14ac:dyDescent="0.15">
      <c r="I3225" s="223"/>
      <c r="P3225" s="224"/>
      <c r="Q3225" s="224"/>
      <c r="R3225" s="224"/>
      <c r="T3225" s="223"/>
      <c r="U3225" s="225"/>
      <c r="V3225" s="223"/>
      <c r="W3225" s="225"/>
      <c r="AE3225" s="200"/>
      <c r="AM3225" s="203"/>
      <c r="AT3225" s="144"/>
    </row>
    <row r="3226" spans="9:46" s="142" customFormat="1" x14ac:dyDescent="0.15">
      <c r="I3226" s="223"/>
      <c r="P3226" s="224"/>
      <c r="Q3226" s="224"/>
      <c r="R3226" s="224"/>
      <c r="T3226" s="223"/>
      <c r="U3226" s="225"/>
      <c r="V3226" s="223"/>
      <c r="W3226" s="225"/>
      <c r="AE3226" s="200"/>
      <c r="AM3226" s="203"/>
      <c r="AT3226" s="144"/>
    </row>
    <row r="3227" spans="9:46" s="142" customFormat="1" x14ac:dyDescent="0.15">
      <c r="I3227" s="223"/>
      <c r="P3227" s="224"/>
      <c r="Q3227" s="224"/>
      <c r="R3227" s="224"/>
      <c r="T3227" s="223"/>
      <c r="U3227" s="225"/>
      <c r="V3227" s="223"/>
      <c r="W3227" s="225"/>
      <c r="AE3227" s="200"/>
      <c r="AM3227" s="203"/>
      <c r="AT3227" s="144"/>
    </row>
    <row r="3228" spans="9:46" s="142" customFormat="1" x14ac:dyDescent="0.15">
      <c r="I3228" s="223"/>
      <c r="P3228" s="224"/>
      <c r="Q3228" s="224"/>
      <c r="R3228" s="224"/>
      <c r="T3228" s="223"/>
      <c r="U3228" s="225"/>
      <c r="V3228" s="223"/>
      <c r="W3228" s="225"/>
      <c r="AE3228" s="200"/>
      <c r="AM3228" s="203"/>
      <c r="AT3228" s="144"/>
    </row>
    <row r="3229" spans="9:46" s="142" customFormat="1" x14ac:dyDescent="0.15">
      <c r="I3229" s="223"/>
      <c r="P3229" s="224"/>
      <c r="Q3229" s="224"/>
      <c r="R3229" s="224"/>
      <c r="T3229" s="223"/>
      <c r="U3229" s="225"/>
      <c r="V3229" s="223"/>
      <c r="W3229" s="225"/>
      <c r="AE3229" s="200"/>
      <c r="AM3229" s="203"/>
      <c r="AT3229" s="144"/>
    </row>
    <row r="3230" spans="9:46" s="142" customFormat="1" x14ac:dyDescent="0.15">
      <c r="I3230" s="223"/>
      <c r="P3230" s="224"/>
      <c r="Q3230" s="224"/>
      <c r="R3230" s="224"/>
      <c r="T3230" s="223"/>
      <c r="U3230" s="225"/>
      <c r="V3230" s="223"/>
      <c r="W3230" s="225"/>
      <c r="AE3230" s="200"/>
      <c r="AM3230" s="203"/>
      <c r="AT3230" s="144"/>
    </row>
    <row r="3231" spans="9:46" s="142" customFormat="1" x14ac:dyDescent="0.15">
      <c r="I3231" s="223"/>
      <c r="P3231" s="224"/>
      <c r="Q3231" s="224"/>
      <c r="R3231" s="224"/>
      <c r="T3231" s="223"/>
      <c r="U3231" s="225"/>
      <c r="V3231" s="223"/>
      <c r="W3231" s="225"/>
      <c r="AE3231" s="200"/>
      <c r="AM3231" s="203"/>
      <c r="AT3231" s="144"/>
    </row>
    <row r="3232" spans="9:46" s="142" customFormat="1" x14ac:dyDescent="0.15">
      <c r="I3232" s="223"/>
      <c r="P3232" s="224"/>
      <c r="Q3232" s="224"/>
      <c r="R3232" s="224"/>
      <c r="T3232" s="223"/>
      <c r="U3232" s="225"/>
      <c r="V3232" s="223"/>
      <c r="W3232" s="225"/>
      <c r="AE3232" s="200"/>
      <c r="AM3232" s="203"/>
      <c r="AT3232" s="144"/>
    </row>
    <row r="3233" spans="9:46" s="142" customFormat="1" x14ac:dyDescent="0.15">
      <c r="I3233" s="223"/>
      <c r="P3233" s="224"/>
      <c r="Q3233" s="224"/>
      <c r="R3233" s="224"/>
      <c r="T3233" s="223"/>
      <c r="U3233" s="225"/>
      <c r="V3233" s="223"/>
      <c r="W3233" s="225"/>
      <c r="AE3233" s="200"/>
      <c r="AM3233" s="203"/>
      <c r="AT3233" s="144"/>
    </row>
    <row r="3234" spans="9:46" s="142" customFormat="1" x14ac:dyDescent="0.15">
      <c r="I3234" s="223"/>
      <c r="P3234" s="224"/>
      <c r="Q3234" s="224"/>
      <c r="R3234" s="224"/>
      <c r="T3234" s="223"/>
      <c r="U3234" s="225"/>
      <c r="V3234" s="223"/>
      <c r="W3234" s="225"/>
      <c r="AE3234" s="200"/>
      <c r="AM3234" s="203"/>
      <c r="AT3234" s="144"/>
    </row>
    <row r="3235" spans="9:46" s="142" customFormat="1" x14ac:dyDescent="0.15">
      <c r="I3235" s="223"/>
      <c r="P3235" s="224"/>
      <c r="Q3235" s="224"/>
      <c r="R3235" s="224"/>
      <c r="T3235" s="223"/>
      <c r="U3235" s="225"/>
      <c r="V3235" s="223"/>
      <c r="W3235" s="225"/>
      <c r="AE3235" s="200"/>
      <c r="AM3235" s="203"/>
      <c r="AT3235" s="144"/>
    </row>
    <row r="3236" spans="9:46" s="142" customFormat="1" x14ac:dyDescent="0.15">
      <c r="I3236" s="223"/>
      <c r="P3236" s="224"/>
      <c r="Q3236" s="224"/>
      <c r="R3236" s="224"/>
      <c r="T3236" s="223"/>
      <c r="U3236" s="225"/>
      <c r="V3236" s="223"/>
      <c r="W3236" s="225"/>
      <c r="AE3236" s="200"/>
      <c r="AM3236" s="203"/>
      <c r="AT3236" s="144"/>
    </row>
    <row r="3237" spans="9:46" s="142" customFormat="1" x14ac:dyDescent="0.15">
      <c r="I3237" s="223"/>
      <c r="P3237" s="224"/>
      <c r="Q3237" s="224"/>
      <c r="R3237" s="224"/>
      <c r="T3237" s="223"/>
      <c r="U3237" s="225"/>
      <c r="V3237" s="223"/>
      <c r="W3237" s="225"/>
      <c r="AE3237" s="200"/>
      <c r="AM3237" s="203"/>
      <c r="AT3237" s="144"/>
    </row>
    <row r="3238" spans="9:46" s="142" customFormat="1" x14ac:dyDescent="0.15">
      <c r="I3238" s="223"/>
      <c r="P3238" s="224"/>
      <c r="Q3238" s="224"/>
      <c r="R3238" s="224"/>
      <c r="T3238" s="223"/>
      <c r="U3238" s="225"/>
      <c r="V3238" s="223"/>
      <c r="W3238" s="225"/>
      <c r="AE3238" s="200"/>
      <c r="AM3238" s="203"/>
      <c r="AT3238" s="144"/>
    </row>
    <row r="3239" spans="9:46" s="142" customFormat="1" x14ac:dyDescent="0.15">
      <c r="I3239" s="223"/>
      <c r="P3239" s="224"/>
      <c r="Q3239" s="224"/>
      <c r="R3239" s="224"/>
      <c r="T3239" s="223"/>
      <c r="U3239" s="225"/>
      <c r="V3239" s="223"/>
      <c r="W3239" s="225"/>
      <c r="AE3239" s="200"/>
      <c r="AM3239" s="203"/>
      <c r="AT3239" s="144"/>
    </row>
    <row r="3240" spans="9:46" s="142" customFormat="1" x14ac:dyDescent="0.15">
      <c r="I3240" s="223"/>
      <c r="P3240" s="224"/>
      <c r="Q3240" s="224"/>
      <c r="R3240" s="224"/>
      <c r="T3240" s="223"/>
      <c r="U3240" s="225"/>
      <c r="V3240" s="223"/>
      <c r="W3240" s="225"/>
      <c r="AE3240" s="200"/>
      <c r="AM3240" s="203"/>
      <c r="AT3240" s="144"/>
    </row>
    <row r="3241" spans="9:46" s="142" customFormat="1" x14ac:dyDescent="0.15">
      <c r="I3241" s="223"/>
      <c r="P3241" s="224"/>
      <c r="Q3241" s="224"/>
      <c r="R3241" s="224"/>
      <c r="T3241" s="223"/>
      <c r="U3241" s="225"/>
      <c r="V3241" s="223"/>
      <c r="W3241" s="225"/>
      <c r="AE3241" s="200"/>
      <c r="AM3241" s="203"/>
      <c r="AT3241" s="144"/>
    </row>
    <row r="3242" spans="9:46" s="142" customFormat="1" x14ac:dyDescent="0.15">
      <c r="I3242" s="223"/>
      <c r="P3242" s="224"/>
      <c r="Q3242" s="224"/>
      <c r="R3242" s="224"/>
      <c r="T3242" s="223"/>
      <c r="U3242" s="225"/>
      <c r="V3242" s="223"/>
      <c r="W3242" s="225"/>
      <c r="AE3242" s="200"/>
      <c r="AM3242" s="203"/>
      <c r="AT3242" s="144"/>
    </row>
    <row r="3243" spans="9:46" s="142" customFormat="1" x14ac:dyDescent="0.15">
      <c r="I3243" s="223"/>
      <c r="P3243" s="224"/>
      <c r="Q3243" s="224"/>
      <c r="R3243" s="224"/>
      <c r="T3243" s="223"/>
      <c r="U3243" s="225"/>
      <c r="V3243" s="223"/>
      <c r="W3243" s="225"/>
      <c r="AE3243" s="200"/>
      <c r="AM3243" s="203"/>
      <c r="AT3243" s="144"/>
    </row>
    <row r="3244" spans="9:46" s="142" customFormat="1" x14ac:dyDescent="0.15">
      <c r="I3244" s="223"/>
      <c r="P3244" s="224"/>
      <c r="Q3244" s="224"/>
      <c r="R3244" s="224"/>
      <c r="T3244" s="223"/>
      <c r="U3244" s="225"/>
      <c r="V3244" s="223"/>
      <c r="W3244" s="225"/>
      <c r="AE3244" s="200"/>
      <c r="AM3244" s="203"/>
      <c r="AT3244" s="144"/>
    </row>
    <row r="3245" spans="9:46" s="142" customFormat="1" x14ac:dyDescent="0.15">
      <c r="I3245" s="223"/>
      <c r="P3245" s="224"/>
      <c r="Q3245" s="224"/>
      <c r="R3245" s="224"/>
      <c r="T3245" s="223"/>
      <c r="U3245" s="225"/>
      <c r="V3245" s="223"/>
      <c r="W3245" s="225"/>
      <c r="AE3245" s="200"/>
      <c r="AM3245" s="203"/>
      <c r="AT3245" s="144"/>
    </row>
    <row r="3246" spans="9:46" s="142" customFormat="1" x14ac:dyDescent="0.15">
      <c r="I3246" s="223"/>
      <c r="P3246" s="224"/>
      <c r="Q3246" s="224"/>
      <c r="R3246" s="224"/>
      <c r="T3246" s="223"/>
      <c r="U3246" s="225"/>
      <c r="V3246" s="223"/>
      <c r="W3246" s="225"/>
      <c r="AE3246" s="200"/>
      <c r="AM3246" s="203"/>
      <c r="AT3246" s="144"/>
    </row>
    <row r="3247" spans="9:46" s="142" customFormat="1" x14ac:dyDescent="0.15">
      <c r="I3247" s="223"/>
      <c r="P3247" s="224"/>
      <c r="Q3247" s="224"/>
      <c r="R3247" s="224"/>
      <c r="T3247" s="223"/>
      <c r="U3247" s="225"/>
      <c r="V3247" s="223"/>
      <c r="W3247" s="225"/>
      <c r="AE3247" s="200"/>
      <c r="AM3247" s="203"/>
      <c r="AT3247" s="144"/>
    </row>
    <row r="3248" spans="9:46" s="142" customFormat="1" x14ac:dyDescent="0.15">
      <c r="I3248" s="223"/>
      <c r="P3248" s="224"/>
      <c r="Q3248" s="224"/>
      <c r="R3248" s="224"/>
      <c r="T3248" s="223"/>
      <c r="U3248" s="225"/>
      <c r="V3248" s="223"/>
      <c r="W3248" s="225"/>
      <c r="AE3248" s="200"/>
      <c r="AM3248" s="203"/>
      <c r="AT3248" s="144"/>
    </row>
    <row r="3249" spans="9:46" s="142" customFormat="1" x14ac:dyDescent="0.15">
      <c r="I3249" s="223"/>
      <c r="P3249" s="224"/>
      <c r="Q3249" s="224"/>
      <c r="R3249" s="224"/>
      <c r="T3249" s="223"/>
      <c r="U3249" s="225"/>
      <c r="V3249" s="223"/>
      <c r="W3249" s="225"/>
      <c r="AE3249" s="200"/>
      <c r="AM3249" s="203"/>
      <c r="AT3249" s="144"/>
    </row>
    <row r="3250" spans="9:46" s="142" customFormat="1" x14ac:dyDescent="0.15">
      <c r="I3250" s="223"/>
      <c r="P3250" s="224"/>
      <c r="Q3250" s="224"/>
      <c r="R3250" s="224"/>
      <c r="T3250" s="223"/>
      <c r="U3250" s="225"/>
      <c r="V3250" s="223"/>
      <c r="W3250" s="225"/>
      <c r="AE3250" s="200"/>
      <c r="AM3250" s="203"/>
      <c r="AT3250" s="144"/>
    </row>
    <row r="3251" spans="9:46" s="142" customFormat="1" x14ac:dyDescent="0.15">
      <c r="I3251" s="223"/>
      <c r="P3251" s="224"/>
      <c r="Q3251" s="224"/>
      <c r="R3251" s="224"/>
      <c r="T3251" s="223"/>
      <c r="U3251" s="225"/>
      <c r="V3251" s="223"/>
      <c r="W3251" s="225"/>
      <c r="AE3251" s="200"/>
      <c r="AM3251" s="203"/>
      <c r="AT3251" s="144"/>
    </row>
    <row r="3252" spans="9:46" s="142" customFormat="1" x14ac:dyDescent="0.15">
      <c r="I3252" s="223"/>
      <c r="P3252" s="224"/>
      <c r="Q3252" s="224"/>
      <c r="R3252" s="224"/>
      <c r="T3252" s="223"/>
      <c r="U3252" s="225"/>
      <c r="V3252" s="223"/>
      <c r="W3252" s="225"/>
      <c r="AE3252" s="200"/>
      <c r="AM3252" s="203"/>
      <c r="AT3252" s="144"/>
    </row>
    <row r="3253" spans="9:46" s="142" customFormat="1" x14ac:dyDescent="0.15">
      <c r="I3253" s="223"/>
      <c r="P3253" s="224"/>
      <c r="Q3253" s="224"/>
      <c r="R3253" s="224"/>
      <c r="T3253" s="223"/>
      <c r="U3253" s="225"/>
      <c r="V3253" s="223"/>
      <c r="W3253" s="225"/>
      <c r="AE3253" s="200"/>
      <c r="AM3253" s="203"/>
      <c r="AT3253" s="144"/>
    </row>
    <row r="3254" spans="9:46" s="142" customFormat="1" x14ac:dyDescent="0.15">
      <c r="I3254" s="223"/>
      <c r="P3254" s="224"/>
      <c r="Q3254" s="224"/>
      <c r="R3254" s="224"/>
      <c r="T3254" s="223"/>
      <c r="U3254" s="225"/>
      <c r="V3254" s="223"/>
      <c r="W3254" s="225"/>
      <c r="AE3254" s="200"/>
      <c r="AM3254" s="203"/>
      <c r="AT3254" s="144"/>
    </row>
    <row r="3255" spans="9:46" s="142" customFormat="1" x14ac:dyDescent="0.15">
      <c r="I3255" s="223"/>
      <c r="P3255" s="224"/>
      <c r="Q3255" s="224"/>
      <c r="R3255" s="224"/>
      <c r="T3255" s="223"/>
      <c r="U3255" s="225"/>
      <c r="V3255" s="223"/>
      <c r="W3255" s="225"/>
      <c r="AE3255" s="200"/>
      <c r="AM3255" s="203"/>
      <c r="AT3255" s="144"/>
    </row>
    <row r="3256" spans="9:46" s="142" customFormat="1" x14ac:dyDescent="0.15">
      <c r="I3256" s="223"/>
      <c r="P3256" s="224"/>
      <c r="Q3256" s="224"/>
      <c r="R3256" s="224"/>
      <c r="T3256" s="223"/>
      <c r="U3256" s="225"/>
      <c r="V3256" s="223"/>
      <c r="W3256" s="225"/>
      <c r="AE3256" s="200"/>
      <c r="AM3256" s="203"/>
      <c r="AT3256" s="144"/>
    </row>
    <row r="3257" spans="9:46" s="142" customFormat="1" x14ac:dyDescent="0.15">
      <c r="I3257" s="223"/>
      <c r="P3257" s="224"/>
      <c r="Q3257" s="224"/>
      <c r="R3257" s="224"/>
      <c r="T3257" s="223"/>
      <c r="U3257" s="225"/>
      <c r="V3257" s="223"/>
      <c r="W3257" s="225"/>
      <c r="AE3257" s="200"/>
      <c r="AM3257" s="203"/>
      <c r="AT3257" s="144"/>
    </row>
    <row r="3258" spans="9:46" s="142" customFormat="1" x14ac:dyDescent="0.15">
      <c r="I3258" s="223"/>
      <c r="P3258" s="224"/>
      <c r="Q3258" s="224"/>
      <c r="R3258" s="224"/>
      <c r="T3258" s="223"/>
      <c r="U3258" s="225"/>
      <c r="V3258" s="223"/>
      <c r="W3258" s="225"/>
      <c r="AE3258" s="200"/>
      <c r="AM3258" s="203"/>
      <c r="AT3258" s="144"/>
    </row>
    <row r="3259" spans="9:46" s="142" customFormat="1" x14ac:dyDescent="0.15">
      <c r="I3259" s="223"/>
      <c r="P3259" s="224"/>
      <c r="Q3259" s="224"/>
      <c r="R3259" s="224"/>
      <c r="T3259" s="223"/>
      <c r="U3259" s="225"/>
      <c r="V3259" s="223"/>
      <c r="W3259" s="225"/>
      <c r="AE3259" s="200"/>
      <c r="AM3259" s="203"/>
      <c r="AT3259" s="144"/>
    </row>
    <row r="3260" spans="9:46" s="142" customFormat="1" x14ac:dyDescent="0.15">
      <c r="I3260" s="223"/>
      <c r="P3260" s="224"/>
      <c r="Q3260" s="224"/>
      <c r="R3260" s="224"/>
      <c r="T3260" s="223"/>
      <c r="U3260" s="225"/>
      <c r="V3260" s="223"/>
      <c r="W3260" s="225"/>
      <c r="AE3260" s="200"/>
      <c r="AM3260" s="203"/>
      <c r="AT3260" s="144"/>
    </row>
    <row r="3261" spans="9:46" s="142" customFormat="1" x14ac:dyDescent="0.15">
      <c r="I3261" s="223"/>
      <c r="P3261" s="224"/>
      <c r="Q3261" s="224"/>
      <c r="R3261" s="224"/>
      <c r="T3261" s="223"/>
      <c r="U3261" s="225"/>
      <c r="V3261" s="223"/>
      <c r="W3261" s="225"/>
      <c r="AE3261" s="200"/>
      <c r="AM3261" s="203"/>
      <c r="AT3261" s="144"/>
    </row>
    <row r="3262" spans="9:46" s="142" customFormat="1" x14ac:dyDescent="0.15">
      <c r="I3262" s="223"/>
      <c r="P3262" s="224"/>
      <c r="Q3262" s="224"/>
      <c r="R3262" s="224"/>
      <c r="T3262" s="223"/>
      <c r="U3262" s="225"/>
      <c r="V3262" s="223"/>
      <c r="W3262" s="225"/>
      <c r="AE3262" s="200"/>
      <c r="AM3262" s="203"/>
      <c r="AT3262" s="144"/>
    </row>
    <row r="3263" spans="9:46" s="142" customFormat="1" x14ac:dyDescent="0.15">
      <c r="I3263" s="223"/>
      <c r="P3263" s="224"/>
      <c r="Q3263" s="224"/>
      <c r="R3263" s="224"/>
      <c r="T3263" s="223"/>
      <c r="U3263" s="225"/>
      <c r="V3263" s="223"/>
      <c r="W3263" s="225"/>
      <c r="AE3263" s="200"/>
      <c r="AM3263" s="203"/>
      <c r="AT3263" s="144"/>
    </row>
    <row r="3264" spans="9:46" s="142" customFormat="1" x14ac:dyDescent="0.15">
      <c r="I3264" s="223"/>
      <c r="P3264" s="224"/>
      <c r="Q3264" s="224"/>
      <c r="R3264" s="224"/>
      <c r="T3264" s="223"/>
      <c r="U3264" s="225"/>
      <c r="V3264" s="223"/>
      <c r="W3264" s="225"/>
      <c r="AE3264" s="200"/>
      <c r="AM3264" s="203"/>
      <c r="AT3264" s="144"/>
    </row>
    <row r="3265" spans="9:46" s="142" customFormat="1" x14ac:dyDescent="0.15">
      <c r="I3265" s="223"/>
      <c r="P3265" s="224"/>
      <c r="Q3265" s="224"/>
      <c r="R3265" s="224"/>
      <c r="T3265" s="223"/>
      <c r="U3265" s="225"/>
      <c r="V3265" s="223"/>
      <c r="W3265" s="225"/>
      <c r="AE3265" s="200"/>
      <c r="AM3265" s="203"/>
      <c r="AT3265" s="144"/>
    </row>
    <row r="3266" spans="9:46" s="142" customFormat="1" x14ac:dyDescent="0.15">
      <c r="I3266" s="223"/>
      <c r="P3266" s="224"/>
      <c r="Q3266" s="224"/>
      <c r="R3266" s="224"/>
      <c r="T3266" s="223"/>
      <c r="U3266" s="225"/>
      <c r="V3266" s="223"/>
      <c r="W3266" s="225"/>
      <c r="AE3266" s="200"/>
      <c r="AM3266" s="203"/>
      <c r="AT3266" s="144"/>
    </row>
    <row r="3267" spans="9:46" s="142" customFormat="1" x14ac:dyDescent="0.15">
      <c r="I3267" s="223"/>
      <c r="P3267" s="224"/>
      <c r="Q3267" s="224"/>
      <c r="R3267" s="224"/>
      <c r="T3267" s="223"/>
      <c r="U3267" s="225"/>
      <c r="V3267" s="223"/>
      <c r="W3267" s="225"/>
      <c r="AE3267" s="200"/>
      <c r="AM3267" s="203"/>
      <c r="AT3267" s="144"/>
    </row>
    <row r="3268" spans="9:46" s="142" customFormat="1" x14ac:dyDescent="0.15">
      <c r="I3268" s="223"/>
      <c r="P3268" s="224"/>
      <c r="Q3268" s="224"/>
      <c r="R3268" s="224"/>
      <c r="T3268" s="223"/>
      <c r="U3268" s="225"/>
      <c r="V3268" s="223"/>
      <c r="W3268" s="225"/>
      <c r="AE3268" s="200"/>
      <c r="AM3268" s="203"/>
      <c r="AT3268" s="144"/>
    </row>
    <row r="3269" spans="9:46" s="142" customFormat="1" x14ac:dyDescent="0.15">
      <c r="I3269" s="223"/>
      <c r="P3269" s="224"/>
      <c r="Q3269" s="224"/>
      <c r="R3269" s="224"/>
      <c r="T3269" s="223"/>
      <c r="U3269" s="225"/>
      <c r="V3269" s="223"/>
      <c r="W3269" s="225"/>
      <c r="AE3269" s="200"/>
      <c r="AM3269" s="203"/>
      <c r="AT3269" s="144"/>
    </row>
    <row r="3270" spans="9:46" s="142" customFormat="1" x14ac:dyDescent="0.15">
      <c r="I3270" s="223"/>
      <c r="P3270" s="224"/>
      <c r="Q3270" s="224"/>
      <c r="R3270" s="224"/>
      <c r="T3270" s="223"/>
      <c r="U3270" s="225"/>
      <c r="V3270" s="223"/>
      <c r="W3270" s="225"/>
      <c r="AE3270" s="200"/>
      <c r="AM3270" s="203"/>
      <c r="AT3270" s="144"/>
    </row>
    <row r="3271" spans="9:46" s="142" customFormat="1" x14ac:dyDescent="0.15">
      <c r="I3271" s="223"/>
      <c r="P3271" s="224"/>
      <c r="Q3271" s="224"/>
      <c r="R3271" s="224"/>
      <c r="T3271" s="223"/>
      <c r="U3271" s="225"/>
      <c r="V3271" s="223"/>
      <c r="W3271" s="225"/>
      <c r="AE3271" s="200"/>
      <c r="AM3271" s="203"/>
      <c r="AT3271" s="144"/>
    </row>
    <row r="3272" spans="9:46" s="142" customFormat="1" x14ac:dyDescent="0.15">
      <c r="I3272" s="223"/>
      <c r="P3272" s="224"/>
      <c r="Q3272" s="224"/>
      <c r="R3272" s="224"/>
      <c r="T3272" s="223"/>
      <c r="U3272" s="225"/>
      <c r="V3272" s="223"/>
      <c r="W3272" s="225"/>
      <c r="AE3272" s="200"/>
      <c r="AM3272" s="203"/>
      <c r="AT3272" s="144"/>
    </row>
    <row r="3273" spans="9:46" s="142" customFormat="1" x14ac:dyDescent="0.15">
      <c r="I3273" s="223"/>
      <c r="P3273" s="224"/>
      <c r="Q3273" s="224"/>
      <c r="R3273" s="224"/>
      <c r="T3273" s="223"/>
      <c r="U3273" s="225"/>
      <c r="V3273" s="223"/>
      <c r="W3273" s="225"/>
      <c r="AE3273" s="200"/>
      <c r="AM3273" s="203"/>
      <c r="AT3273" s="144"/>
    </row>
    <row r="3274" spans="9:46" s="142" customFormat="1" x14ac:dyDescent="0.15">
      <c r="I3274" s="223"/>
      <c r="P3274" s="224"/>
      <c r="Q3274" s="224"/>
      <c r="R3274" s="224"/>
      <c r="T3274" s="223"/>
      <c r="U3274" s="225"/>
      <c r="V3274" s="223"/>
      <c r="W3274" s="225"/>
      <c r="AE3274" s="200"/>
      <c r="AM3274" s="203"/>
      <c r="AT3274" s="144"/>
    </row>
    <row r="3275" spans="9:46" s="142" customFormat="1" x14ac:dyDescent="0.15">
      <c r="I3275" s="223"/>
      <c r="P3275" s="224"/>
      <c r="Q3275" s="224"/>
      <c r="R3275" s="224"/>
      <c r="T3275" s="223"/>
      <c r="U3275" s="225"/>
      <c r="V3275" s="223"/>
      <c r="W3275" s="225"/>
      <c r="AE3275" s="200"/>
      <c r="AM3275" s="203"/>
      <c r="AT3275" s="144"/>
    </row>
    <row r="3276" spans="9:46" s="142" customFormat="1" x14ac:dyDescent="0.15">
      <c r="I3276" s="223"/>
      <c r="P3276" s="224"/>
      <c r="Q3276" s="224"/>
      <c r="R3276" s="224"/>
      <c r="T3276" s="223"/>
      <c r="U3276" s="225"/>
      <c r="V3276" s="223"/>
      <c r="W3276" s="225"/>
      <c r="AE3276" s="200"/>
      <c r="AM3276" s="203"/>
      <c r="AT3276" s="144"/>
    </row>
    <row r="3277" spans="9:46" s="142" customFormat="1" x14ac:dyDescent="0.15">
      <c r="I3277" s="223"/>
      <c r="P3277" s="224"/>
      <c r="Q3277" s="224"/>
      <c r="R3277" s="224"/>
      <c r="T3277" s="223"/>
      <c r="U3277" s="225"/>
      <c r="V3277" s="223"/>
      <c r="W3277" s="225"/>
      <c r="AE3277" s="200"/>
      <c r="AM3277" s="203"/>
      <c r="AT3277" s="144"/>
    </row>
    <row r="3278" spans="9:46" s="142" customFormat="1" x14ac:dyDescent="0.15">
      <c r="I3278" s="223"/>
      <c r="P3278" s="224"/>
      <c r="Q3278" s="224"/>
      <c r="R3278" s="224"/>
      <c r="T3278" s="223"/>
      <c r="U3278" s="225"/>
      <c r="V3278" s="223"/>
      <c r="W3278" s="225"/>
      <c r="AE3278" s="200"/>
      <c r="AM3278" s="203"/>
      <c r="AT3278" s="144"/>
    </row>
    <row r="3279" spans="9:46" s="142" customFormat="1" x14ac:dyDescent="0.15">
      <c r="I3279" s="223"/>
      <c r="P3279" s="224"/>
      <c r="Q3279" s="224"/>
      <c r="R3279" s="224"/>
      <c r="T3279" s="223"/>
      <c r="U3279" s="225"/>
      <c r="V3279" s="223"/>
      <c r="W3279" s="225"/>
      <c r="AE3279" s="200"/>
      <c r="AM3279" s="203"/>
      <c r="AT3279" s="144"/>
    </row>
    <row r="3280" spans="9:46" s="142" customFormat="1" x14ac:dyDescent="0.15">
      <c r="I3280" s="223"/>
      <c r="P3280" s="224"/>
      <c r="Q3280" s="224"/>
      <c r="R3280" s="224"/>
      <c r="T3280" s="223"/>
      <c r="U3280" s="225"/>
      <c r="V3280" s="223"/>
      <c r="W3280" s="225"/>
      <c r="AE3280" s="200"/>
      <c r="AM3280" s="203"/>
      <c r="AT3280" s="144"/>
    </row>
    <row r="3281" spans="9:46" s="142" customFormat="1" x14ac:dyDescent="0.15">
      <c r="I3281" s="223"/>
      <c r="P3281" s="224"/>
      <c r="Q3281" s="224"/>
      <c r="R3281" s="224"/>
      <c r="T3281" s="223"/>
      <c r="U3281" s="225"/>
      <c r="V3281" s="223"/>
      <c r="W3281" s="225"/>
      <c r="AE3281" s="200"/>
      <c r="AM3281" s="203"/>
      <c r="AT3281" s="144"/>
    </row>
    <row r="3282" spans="9:46" s="142" customFormat="1" x14ac:dyDescent="0.15">
      <c r="I3282" s="223"/>
      <c r="P3282" s="224"/>
      <c r="Q3282" s="224"/>
      <c r="R3282" s="224"/>
      <c r="T3282" s="223"/>
      <c r="U3282" s="225"/>
      <c r="V3282" s="223"/>
      <c r="W3282" s="225"/>
      <c r="AE3282" s="200"/>
      <c r="AM3282" s="203"/>
      <c r="AT3282" s="144"/>
    </row>
    <row r="3283" spans="9:46" s="142" customFormat="1" x14ac:dyDescent="0.15">
      <c r="I3283" s="223"/>
      <c r="P3283" s="224"/>
      <c r="Q3283" s="224"/>
      <c r="R3283" s="224"/>
      <c r="T3283" s="223"/>
      <c r="U3283" s="225"/>
      <c r="V3283" s="223"/>
      <c r="W3283" s="225"/>
      <c r="AE3283" s="200"/>
      <c r="AM3283" s="203"/>
      <c r="AT3283" s="144"/>
    </row>
    <row r="3284" spans="9:46" s="142" customFormat="1" x14ac:dyDescent="0.15">
      <c r="I3284" s="223"/>
      <c r="P3284" s="224"/>
      <c r="Q3284" s="224"/>
      <c r="R3284" s="224"/>
      <c r="T3284" s="223"/>
      <c r="U3284" s="225"/>
      <c r="V3284" s="223"/>
      <c r="W3284" s="225"/>
      <c r="AE3284" s="200"/>
      <c r="AM3284" s="203"/>
      <c r="AT3284" s="144"/>
    </row>
    <row r="3285" spans="9:46" s="142" customFormat="1" x14ac:dyDescent="0.15">
      <c r="I3285" s="223"/>
      <c r="P3285" s="224"/>
      <c r="Q3285" s="224"/>
      <c r="R3285" s="224"/>
      <c r="T3285" s="223"/>
      <c r="U3285" s="225"/>
      <c r="V3285" s="223"/>
      <c r="W3285" s="225"/>
      <c r="AE3285" s="200"/>
      <c r="AM3285" s="203"/>
      <c r="AT3285" s="144"/>
    </row>
    <row r="3286" spans="9:46" s="142" customFormat="1" x14ac:dyDescent="0.15">
      <c r="I3286" s="223"/>
      <c r="P3286" s="224"/>
      <c r="Q3286" s="224"/>
      <c r="R3286" s="224"/>
      <c r="T3286" s="223"/>
      <c r="U3286" s="225"/>
      <c r="V3286" s="223"/>
      <c r="W3286" s="225"/>
      <c r="AE3286" s="200"/>
      <c r="AM3286" s="203"/>
      <c r="AT3286" s="144"/>
    </row>
    <row r="3287" spans="9:46" s="142" customFormat="1" x14ac:dyDescent="0.15">
      <c r="I3287" s="223"/>
      <c r="P3287" s="224"/>
      <c r="Q3287" s="224"/>
      <c r="R3287" s="224"/>
      <c r="T3287" s="223"/>
      <c r="U3287" s="225"/>
      <c r="V3287" s="223"/>
      <c r="W3287" s="225"/>
      <c r="AE3287" s="200"/>
      <c r="AM3287" s="203"/>
      <c r="AT3287" s="144"/>
    </row>
    <row r="3288" spans="9:46" s="142" customFormat="1" x14ac:dyDescent="0.15">
      <c r="I3288" s="223"/>
      <c r="P3288" s="224"/>
      <c r="Q3288" s="224"/>
      <c r="R3288" s="224"/>
      <c r="T3288" s="223"/>
      <c r="U3288" s="225"/>
      <c r="V3288" s="223"/>
      <c r="W3288" s="225"/>
      <c r="AE3288" s="200"/>
      <c r="AM3288" s="203"/>
      <c r="AT3288" s="144"/>
    </row>
    <row r="3289" spans="9:46" s="142" customFormat="1" x14ac:dyDescent="0.15">
      <c r="I3289" s="223"/>
      <c r="P3289" s="224"/>
      <c r="Q3289" s="224"/>
      <c r="R3289" s="224"/>
      <c r="T3289" s="223"/>
      <c r="U3289" s="225"/>
      <c r="V3289" s="223"/>
      <c r="W3289" s="225"/>
      <c r="AE3289" s="200"/>
      <c r="AM3289" s="203"/>
      <c r="AT3289" s="144"/>
    </row>
    <row r="3290" spans="9:46" s="142" customFormat="1" x14ac:dyDescent="0.15">
      <c r="I3290" s="223"/>
      <c r="P3290" s="224"/>
      <c r="Q3290" s="224"/>
      <c r="R3290" s="224"/>
      <c r="T3290" s="223"/>
      <c r="U3290" s="225"/>
      <c r="V3290" s="223"/>
      <c r="W3290" s="225"/>
      <c r="AE3290" s="200"/>
      <c r="AM3290" s="203"/>
      <c r="AT3290" s="144"/>
    </row>
    <row r="3291" spans="9:46" s="142" customFormat="1" x14ac:dyDescent="0.15">
      <c r="I3291" s="223"/>
      <c r="P3291" s="224"/>
      <c r="Q3291" s="224"/>
      <c r="R3291" s="224"/>
      <c r="T3291" s="223"/>
      <c r="U3291" s="225"/>
      <c r="V3291" s="223"/>
      <c r="W3291" s="225"/>
      <c r="AE3291" s="200"/>
      <c r="AM3291" s="203"/>
      <c r="AT3291" s="144"/>
    </row>
    <row r="3292" spans="9:46" s="142" customFormat="1" x14ac:dyDescent="0.15">
      <c r="I3292" s="223"/>
      <c r="P3292" s="224"/>
      <c r="Q3292" s="224"/>
      <c r="R3292" s="224"/>
      <c r="T3292" s="223"/>
      <c r="U3292" s="225"/>
      <c r="V3292" s="223"/>
      <c r="W3292" s="225"/>
      <c r="AE3292" s="200"/>
      <c r="AM3292" s="203"/>
      <c r="AT3292" s="144"/>
    </row>
    <row r="3293" spans="9:46" s="142" customFormat="1" x14ac:dyDescent="0.15">
      <c r="I3293" s="223"/>
      <c r="P3293" s="224"/>
      <c r="Q3293" s="224"/>
      <c r="R3293" s="224"/>
      <c r="T3293" s="223"/>
      <c r="U3293" s="225"/>
      <c r="V3293" s="223"/>
      <c r="W3293" s="225"/>
      <c r="AE3293" s="200"/>
      <c r="AM3293" s="203"/>
      <c r="AT3293" s="144"/>
    </row>
    <row r="3294" spans="9:46" s="142" customFormat="1" x14ac:dyDescent="0.15">
      <c r="I3294" s="223"/>
      <c r="P3294" s="224"/>
      <c r="Q3294" s="224"/>
      <c r="R3294" s="224"/>
      <c r="T3294" s="223"/>
      <c r="U3294" s="225"/>
      <c r="V3294" s="223"/>
      <c r="W3294" s="225"/>
      <c r="AE3294" s="200"/>
      <c r="AM3294" s="203"/>
      <c r="AT3294" s="144"/>
    </row>
    <row r="3295" spans="9:46" s="142" customFormat="1" x14ac:dyDescent="0.15">
      <c r="I3295" s="223"/>
      <c r="P3295" s="224"/>
      <c r="Q3295" s="224"/>
      <c r="R3295" s="224"/>
      <c r="T3295" s="223"/>
      <c r="U3295" s="225"/>
      <c r="V3295" s="223"/>
      <c r="W3295" s="225"/>
      <c r="AE3295" s="200"/>
      <c r="AM3295" s="203"/>
      <c r="AT3295" s="144"/>
    </row>
    <row r="3296" spans="9:46" s="142" customFormat="1" x14ac:dyDescent="0.15">
      <c r="I3296" s="223"/>
      <c r="P3296" s="224"/>
      <c r="Q3296" s="224"/>
      <c r="R3296" s="224"/>
      <c r="T3296" s="223"/>
      <c r="U3296" s="225"/>
      <c r="V3296" s="223"/>
      <c r="W3296" s="225"/>
      <c r="AE3296" s="200"/>
      <c r="AM3296" s="203"/>
      <c r="AT3296" s="144"/>
    </row>
    <row r="3297" spans="9:46" s="142" customFormat="1" x14ac:dyDescent="0.15">
      <c r="I3297" s="223"/>
      <c r="P3297" s="224"/>
      <c r="Q3297" s="224"/>
      <c r="R3297" s="224"/>
      <c r="T3297" s="223"/>
      <c r="U3297" s="225"/>
      <c r="V3297" s="223"/>
      <c r="W3297" s="225"/>
      <c r="AE3297" s="200"/>
      <c r="AM3297" s="203"/>
      <c r="AT3297" s="144"/>
    </row>
    <row r="3298" spans="9:46" s="142" customFormat="1" x14ac:dyDescent="0.15">
      <c r="I3298" s="223"/>
      <c r="P3298" s="224"/>
      <c r="Q3298" s="224"/>
      <c r="R3298" s="224"/>
      <c r="T3298" s="223"/>
      <c r="U3298" s="225"/>
      <c r="V3298" s="223"/>
      <c r="W3298" s="225"/>
      <c r="AE3298" s="200"/>
      <c r="AM3298" s="203"/>
      <c r="AT3298" s="144"/>
    </row>
    <row r="3299" spans="9:46" s="142" customFormat="1" x14ac:dyDescent="0.15">
      <c r="I3299" s="223"/>
      <c r="P3299" s="224"/>
      <c r="Q3299" s="224"/>
      <c r="R3299" s="224"/>
      <c r="T3299" s="223"/>
      <c r="U3299" s="225"/>
      <c r="V3299" s="223"/>
      <c r="W3299" s="225"/>
      <c r="AE3299" s="200"/>
      <c r="AM3299" s="203"/>
      <c r="AT3299" s="144"/>
    </row>
    <row r="3300" spans="9:46" s="142" customFormat="1" x14ac:dyDescent="0.15">
      <c r="I3300" s="223"/>
      <c r="P3300" s="224"/>
      <c r="Q3300" s="224"/>
      <c r="R3300" s="224"/>
      <c r="T3300" s="223"/>
      <c r="U3300" s="225"/>
      <c r="V3300" s="223"/>
      <c r="W3300" s="225"/>
      <c r="AE3300" s="200"/>
      <c r="AM3300" s="203"/>
      <c r="AT3300" s="144"/>
    </row>
    <row r="3301" spans="9:46" s="142" customFormat="1" x14ac:dyDescent="0.15">
      <c r="I3301" s="223"/>
      <c r="P3301" s="224"/>
      <c r="Q3301" s="224"/>
      <c r="R3301" s="224"/>
      <c r="T3301" s="223"/>
      <c r="U3301" s="225"/>
      <c r="V3301" s="223"/>
      <c r="W3301" s="225"/>
      <c r="AE3301" s="200"/>
      <c r="AM3301" s="203"/>
      <c r="AT3301" s="144"/>
    </row>
    <row r="3302" spans="9:46" s="142" customFormat="1" x14ac:dyDescent="0.15">
      <c r="I3302" s="223"/>
      <c r="P3302" s="224"/>
      <c r="Q3302" s="224"/>
      <c r="R3302" s="224"/>
      <c r="T3302" s="223"/>
      <c r="U3302" s="225"/>
      <c r="V3302" s="223"/>
      <c r="W3302" s="225"/>
      <c r="AE3302" s="200"/>
      <c r="AM3302" s="203"/>
      <c r="AT3302" s="144"/>
    </row>
    <row r="3303" spans="9:46" s="142" customFormat="1" x14ac:dyDescent="0.15">
      <c r="I3303" s="223"/>
      <c r="P3303" s="224"/>
      <c r="Q3303" s="224"/>
      <c r="R3303" s="224"/>
      <c r="T3303" s="223"/>
      <c r="U3303" s="225"/>
      <c r="V3303" s="223"/>
      <c r="W3303" s="225"/>
      <c r="AE3303" s="200"/>
      <c r="AM3303" s="203"/>
      <c r="AT3303" s="144"/>
    </row>
    <row r="3304" spans="9:46" s="142" customFormat="1" x14ac:dyDescent="0.15">
      <c r="I3304" s="223"/>
      <c r="P3304" s="224"/>
      <c r="Q3304" s="224"/>
      <c r="R3304" s="224"/>
      <c r="T3304" s="223"/>
      <c r="U3304" s="225"/>
      <c r="V3304" s="223"/>
      <c r="W3304" s="225"/>
      <c r="AE3304" s="200"/>
      <c r="AM3304" s="203"/>
      <c r="AT3304" s="144"/>
    </row>
    <row r="3305" spans="9:46" s="142" customFormat="1" x14ac:dyDescent="0.15">
      <c r="I3305" s="223"/>
      <c r="P3305" s="224"/>
      <c r="Q3305" s="224"/>
      <c r="R3305" s="224"/>
      <c r="T3305" s="223"/>
      <c r="U3305" s="225"/>
      <c r="V3305" s="223"/>
      <c r="W3305" s="225"/>
      <c r="AE3305" s="200"/>
      <c r="AM3305" s="203"/>
      <c r="AT3305" s="144"/>
    </row>
    <row r="3306" spans="9:46" s="142" customFormat="1" x14ac:dyDescent="0.15">
      <c r="I3306" s="223"/>
      <c r="P3306" s="224"/>
      <c r="Q3306" s="224"/>
      <c r="R3306" s="224"/>
      <c r="T3306" s="223"/>
      <c r="U3306" s="225"/>
      <c r="V3306" s="223"/>
      <c r="W3306" s="225"/>
      <c r="AE3306" s="200"/>
      <c r="AM3306" s="203"/>
      <c r="AT3306" s="144"/>
    </row>
    <row r="3307" spans="9:46" s="142" customFormat="1" x14ac:dyDescent="0.15">
      <c r="I3307" s="223"/>
      <c r="P3307" s="224"/>
      <c r="Q3307" s="224"/>
      <c r="R3307" s="224"/>
      <c r="T3307" s="223"/>
      <c r="U3307" s="225"/>
      <c r="V3307" s="223"/>
      <c r="W3307" s="225"/>
      <c r="AE3307" s="200"/>
      <c r="AM3307" s="203"/>
      <c r="AT3307" s="144"/>
    </row>
    <row r="3308" spans="9:46" s="142" customFormat="1" x14ac:dyDescent="0.15">
      <c r="I3308" s="223"/>
      <c r="P3308" s="224"/>
      <c r="Q3308" s="224"/>
      <c r="R3308" s="224"/>
      <c r="T3308" s="223"/>
      <c r="U3308" s="225"/>
      <c r="V3308" s="223"/>
      <c r="W3308" s="225"/>
      <c r="AE3308" s="200"/>
      <c r="AM3308" s="203"/>
      <c r="AT3308" s="144"/>
    </row>
    <row r="3309" spans="9:46" s="142" customFormat="1" x14ac:dyDescent="0.15">
      <c r="I3309" s="223"/>
      <c r="P3309" s="224"/>
      <c r="Q3309" s="224"/>
      <c r="R3309" s="224"/>
      <c r="T3309" s="223"/>
      <c r="U3309" s="225"/>
      <c r="V3309" s="223"/>
      <c r="W3309" s="225"/>
      <c r="AE3309" s="200"/>
      <c r="AM3309" s="203"/>
      <c r="AT3309" s="144"/>
    </row>
    <row r="3310" spans="9:46" s="142" customFormat="1" x14ac:dyDescent="0.15">
      <c r="I3310" s="223"/>
      <c r="P3310" s="224"/>
      <c r="Q3310" s="224"/>
      <c r="R3310" s="224"/>
      <c r="T3310" s="223"/>
      <c r="U3310" s="225"/>
      <c r="V3310" s="223"/>
      <c r="W3310" s="225"/>
      <c r="AE3310" s="200"/>
      <c r="AM3310" s="203"/>
      <c r="AT3310" s="144"/>
    </row>
    <row r="3311" spans="9:46" s="142" customFormat="1" x14ac:dyDescent="0.15">
      <c r="I3311" s="223"/>
      <c r="P3311" s="224"/>
      <c r="Q3311" s="224"/>
      <c r="R3311" s="224"/>
      <c r="T3311" s="223"/>
      <c r="U3311" s="225"/>
      <c r="V3311" s="223"/>
      <c r="W3311" s="225"/>
      <c r="AE3311" s="200"/>
      <c r="AM3311" s="203"/>
      <c r="AT3311" s="144"/>
    </row>
    <row r="3312" spans="9:46" s="142" customFormat="1" x14ac:dyDescent="0.15">
      <c r="I3312" s="223"/>
      <c r="P3312" s="224"/>
      <c r="Q3312" s="224"/>
      <c r="R3312" s="224"/>
      <c r="T3312" s="223"/>
      <c r="U3312" s="225"/>
      <c r="V3312" s="223"/>
      <c r="W3312" s="225"/>
      <c r="AE3312" s="200"/>
      <c r="AM3312" s="203"/>
      <c r="AT3312" s="144"/>
    </row>
    <row r="3313" spans="9:46" s="142" customFormat="1" x14ac:dyDescent="0.15">
      <c r="I3313" s="223"/>
      <c r="P3313" s="224"/>
      <c r="Q3313" s="224"/>
      <c r="R3313" s="224"/>
      <c r="T3313" s="223"/>
      <c r="U3313" s="225"/>
      <c r="V3313" s="223"/>
      <c r="W3313" s="225"/>
      <c r="AE3313" s="200"/>
      <c r="AM3313" s="203"/>
      <c r="AT3313" s="144"/>
    </row>
    <row r="3314" spans="9:46" s="142" customFormat="1" x14ac:dyDescent="0.15">
      <c r="I3314" s="223"/>
      <c r="P3314" s="224"/>
      <c r="Q3314" s="224"/>
      <c r="R3314" s="224"/>
      <c r="T3314" s="223"/>
      <c r="U3314" s="225"/>
      <c r="V3314" s="223"/>
      <c r="W3314" s="225"/>
      <c r="AE3314" s="200"/>
      <c r="AM3314" s="203"/>
      <c r="AT3314" s="144"/>
    </row>
    <row r="3315" spans="9:46" s="142" customFormat="1" x14ac:dyDescent="0.15">
      <c r="I3315" s="223"/>
      <c r="P3315" s="224"/>
      <c r="Q3315" s="224"/>
      <c r="R3315" s="224"/>
      <c r="T3315" s="223"/>
      <c r="U3315" s="225"/>
      <c r="V3315" s="223"/>
      <c r="W3315" s="225"/>
      <c r="AE3315" s="200"/>
      <c r="AM3315" s="203"/>
      <c r="AT3315" s="144"/>
    </row>
    <row r="3316" spans="9:46" s="142" customFormat="1" x14ac:dyDescent="0.15">
      <c r="I3316" s="223"/>
      <c r="P3316" s="224"/>
      <c r="Q3316" s="224"/>
      <c r="R3316" s="224"/>
      <c r="T3316" s="223"/>
      <c r="U3316" s="225"/>
      <c r="V3316" s="223"/>
      <c r="W3316" s="225"/>
      <c r="AE3316" s="200"/>
      <c r="AM3316" s="203"/>
      <c r="AT3316" s="144"/>
    </row>
    <row r="3317" spans="9:46" s="142" customFormat="1" x14ac:dyDescent="0.15">
      <c r="I3317" s="223"/>
      <c r="P3317" s="224"/>
      <c r="Q3317" s="224"/>
      <c r="R3317" s="224"/>
      <c r="T3317" s="223"/>
      <c r="U3317" s="225"/>
      <c r="V3317" s="223"/>
      <c r="W3317" s="225"/>
      <c r="AE3317" s="200"/>
      <c r="AM3317" s="203"/>
      <c r="AT3317" s="144"/>
    </row>
    <row r="3318" spans="9:46" s="142" customFormat="1" x14ac:dyDescent="0.15">
      <c r="I3318" s="223"/>
      <c r="P3318" s="224"/>
      <c r="Q3318" s="224"/>
      <c r="R3318" s="224"/>
      <c r="T3318" s="223"/>
      <c r="U3318" s="225"/>
      <c r="V3318" s="223"/>
      <c r="W3318" s="225"/>
      <c r="AE3318" s="200"/>
      <c r="AM3318" s="203"/>
      <c r="AT3318" s="144"/>
    </row>
    <row r="3319" spans="9:46" s="142" customFormat="1" x14ac:dyDescent="0.15">
      <c r="I3319" s="223"/>
      <c r="P3319" s="224"/>
      <c r="Q3319" s="224"/>
      <c r="R3319" s="224"/>
      <c r="T3319" s="223"/>
      <c r="U3319" s="225"/>
      <c r="V3319" s="223"/>
      <c r="W3319" s="225"/>
      <c r="AE3319" s="200"/>
      <c r="AM3319" s="203"/>
      <c r="AT3319" s="144"/>
    </row>
    <row r="3320" spans="9:46" s="142" customFormat="1" x14ac:dyDescent="0.15">
      <c r="I3320" s="223"/>
      <c r="P3320" s="224"/>
      <c r="Q3320" s="224"/>
      <c r="R3320" s="224"/>
      <c r="T3320" s="223"/>
      <c r="U3320" s="225"/>
      <c r="V3320" s="223"/>
      <c r="W3320" s="225"/>
      <c r="AE3320" s="200"/>
      <c r="AM3320" s="203"/>
      <c r="AT3320" s="144"/>
    </row>
    <row r="3321" spans="9:46" s="142" customFormat="1" x14ac:dyDescent="0.15">
      <c r="I3321" s="223"/>
      <c r="P3321" s="224"/>
      <c r="Q3321" s="224"/>
      <c r="R3321" s="224"/>
      <c r="T3321" s="223"/>
      <c r="U3321" s="225"/>
      <c r="V3321" s="223"/>
      <c r="W3321" s="225"/>
      <c r="AE3321" s="200"/>
      <c r="AM3321" s="203"/>
      <c r="AT3321" s="144"/>
    </row>
    <row r="3322" spans="9:46" s="142" customFormat="1" x14ac:dyDescent="0.15">
      <c r="I3322" s="223"/>
      <c r="P3322" s="224"/>
      <c r="Q3322" s="224"/>
      <c r="R3322" s="224"/>
      <c r="T3322" s="223"/>
      <c r="U3322" s="225"/>
      <c r="V3322" s="223"/>
      <c r="W3322" s="225"/>
      <c r="AE3322" s="200"/>
      <c r="AM3322" s="203"/>
      <c r="AT3322" s="144"/>
    </row>
    <row r="3323" spans="9:46" s="142" customFormat="1" x14ac:dyDescent="0.15">
      <c r="I3323" s="223"/>
      <c r="P3323" s="224"/>
      <c r="Q3323" s="224"/>
      <c r="R3323" s="224"/>
      <c r="T3323" s="223"/>
      <c r="U3323" s="225"/>
      <c r="V3323" s="223"/>
      <c r="W3323" s="225"/>
      <c r="AE3323" s="200"/>
      <c r="AM3323" s="203"/>
      <c r="AT3323" s="144"/>
    </row>
    <row r="3324" spans="9:46" s="142" customFormat="1" x14ac:dyDescent="0.15">
      <c r="I3324" s="223"/>
      <c r="P3324" s="224"/>
      <c r="Q3324" s="224"/>
      <c r="R3324" s="224"/>
      <c r="T3324" s="223"/>
      <c r="U3324" s="225"/>
      <c r="V3324" s="223"/>
      <c r="W3324" s="225"/>
      <c r="AE3324" s="200"/>
      <c r="AM3324" s="203"/>
      <c r="AT3324" s="144"/>
    </row>
    <row r="3325" spans="9:46" s="142" customFormat="1" x14ac:dyDescent="0.15">
      <c r="I3325" s="223"/>
      <c r="P3325" s="224"/>
      <c r="Q3325" s="224"/>
      <c r="R3325" s="224"/>
      <c r="T3325" s="223"/>
      <c r="U3325" s="225"/>
      <c r="V3325" s="223"/>
      <c r="W3325" s="225"/>
      <c r="AE3325" s="200"/>
      <c r="AM3325" s="203"/>
      <c r="AT3325" s="144"/>
    </row>
    <row r="3326" spans="9:46" s="142" customFormat="1" x14ac:dyDescent="0.15">
      <c r="I3326" s="223"/>
      <c r="P3326" s="224"/>
      <c r="Q3326" s="224"/>
      <c r="R3326" s="224"/>
      <c r="T3326" s="223"/>
      <c r="U3326" s="225"/>
      <c r="V3326" s="223"/>
      <c r="W3326" s="225"/>
      <c r="AE3326" s="200"/>
      <c r="AM3326" s="203"/>
      <c r="AT3326" s="144"/>
    </row>
    <row r="3327" spans="9:46" s="142" customFormat="1" x14ac:dyDescent="0.15">
      <c r="I3327" s="223"/>
      <c r="P3327" s="224"/>
      <c r="Q3327" s="224"/>
      <c r="R3327" s="224"/>
      <c r="T3327" s="223"/>
      <c r="U3327" s="225"/>
      <c r="V3327" s="223"/>
      <c r="W3327" s="225"/>
      <c r="AE3327" s="200"/>
      <c r="AM3327" s="203"/>
      <c r="AT3327" s="144"/>
    </row>
    <row r="3328" spans="9:46" s="142" customFormat="1" x14ac:dyDescent="0.15">
      <c r="I3328" s="223"/>
      <c r="P3328" s="224"/>
      <c r="Q3328" s="224"/>
      <c r="R3328" s="224"/>
      <c r="T3328" s="223"/>
      <c r="U3328" s="225"/>
      <c r="V3328" s="223"/>
      <c r="W3328" s="225"/>
      <c r="AE3328" s="200"/>
      <c r="AM3328" s="203"/>
      <c r="AT3328" s="144"/>
    </row>
    <row r="3329" spans="9:46" s="142" customFormat="1" x14ac:dyDescent="0.15">
      <c r="I3329" s="223"/>
      <c r="P3329" s="224"/>
      <c r="Q3329" s="224"/>
      <c r="R3329" s="224"/>
      <c r="T3329" s="223"/>
      <c r="U3329" s="225"/>
      <c r="V3329" s="223"/>
      <c r="W3329" s="225"/>
      <c r="AE3329" s="200"/>
      <c r="AM3329" s="203"/>
      <c r="AT3329" s="144"/>
    </row>
    <row r="3330" spans="9:46" s="142" customFormat="1" x14ac:dyDescent="0.15">
      <c r="I3330" s="223"/>
      <c r="P3330" s="224"/>
      <c r="Q3330" s="224"/>
      <c r="R3330" s="224"/>
      <c r="T3330" s="223"/>
      <c r="U3330" s="225"/>
      <c r="V3330" s="223"/>
      <c r="W3330" s="225"/>
      <c r="AE3330" s="200"/>
      <c r="AM3330" s="203"/>
      <c r="AT3330" s="144"/>
    </row>
    <row r="3331" spans="9:46" s="142" customFormat="1" x14ac:dyDescent="0.15">
      <c r="I3331" s="223"/>
      <c r="P3331" s="224"/>
      <c r="Q3331" s="224"/>
      <c r="R3331" s="224"/>
      <c r="T3331" s="223"/>
      <c r="U3331" s="225"/>
      <c r="V3331" s="223"/>
      <c r="W3331" s="225"/>
      <c r="AE3331" s="200"/>
      <c r="AM3331" s="203"/>
      <c r="AT3331" s="144"/>
    </row>
    <row r="3332" spans="9:46" s="142" customFormat="1" x14ac:dyDescent="0.15">
      <c r="I3332" s="223"/>
      <c r="P3332" s="224"/>
      <c r="Q3332" s="224"/>
      <c r="R3332" s="224"/>
      <c r="T3332" s="223"/>
      <c r="U3332" s="225"/>
      <c r="V3332" s="223"/>
      <c r="W3332" s="225"/>
      <c r="AE3332" s="200"/>
      <c r="AM3332" s="203"/>
      <c r="AT3332" s="144"/>
    </row>
    <row r="3333" spans="9:46" s="142" customFormat="1" x14ac:dyDescent="0.15">
      <c r="I3333" s="223"/>
      <c r="P3333" s="224"/>
      <c r="Q3333" s="224"/>
      <c r="R3333" s="224"/>
      <c r="T3333" s="223"/>
      <c r="U3333" s="225"/>
      <c r="V3333" s="223"/>
      <c r="W3333" s="225"/>
      <c r="AE3333" s="200"/>
      <c r="AM3333" s="203"/>
      <c r="AT3333" s="144"/>
    </row>
    <row r="3334" spans="9:46" s="142" customFormat="1" x14ac:dyDescent="0.15">
      <c r="I3334" s="223"/>
      <c r="P3334" s="224"/>
      <c r="Q3334" s="224"/>
      <c r="R3334" s="224"/>
      <c r="T3334" s="223"/>
      <c r="U3334" s="225"/>
      <c r="V3334" s="223"/>
      <c r="W3334" s="225"/>
      <c r="AE3334" s="200"/>
      <c r="AM3334" s="203"/>
      <c r="AT3334" s="144"/>
    </row>
    <row r="3335" spans="9:46" s="142" customFormat="1" x14ac:dyDescent="0.15">
      <c r="I3335" s="223"/>
      <c r="P3335" s="224"/>
      <c r="Q3335" s="224"/>
      <c r="R3335" s="224"/>
      <c r="T3335" s="223"/>
      <c r="U3335" s="225"/>
      <c r="V3335" s="223"/>
      <c r="W3335" s="225"/>
      <c r="AE3335" s="200"/>
      <c r="AM3335" s="203"/>
      <c r="AT3335" s="144"/>
    </row>
    <row r="3336" spans="9:46" s="142" customFormat="1" x14ac:dyDescent="0.15">
      <c r="I3336" s="223"/>
      <c r="P3336" s="224"/>
      <c r="Q3336" s="224"/>
      <c r="R3336" s="224"/>
      <c r="T3336" s="223"/>
      <c r="U3336" s="225"/>
      <c r="V3336" s="223"/>
      <c r="W3336" s="225"/>
      <c r="AE3336" s="200"/>
      <c r="AM3336" s="203"/>
      <c r="AT3336" s="144"/>
    </row>
    <row r="3337" spans="9:46" s="142" customFormat="1" x14ac:dyDescent="0.15">
      <c r="I3337" s="223"/>
      <c r="P3337" s="224"/>
      <c r="Q3337" s="224"/>
      <c r="R3337" s="224"/>
      <c r="T3337" s="223"/>
      <c r="U3337" s="225"/>
      <c r="V3337" s="223"/>
      <c r="W3337" s="225"/>
      <c r="AE3337" s="200"/>
      <c r="AM3337" s="203"/>
      <c r="AT3337" s="144"/>
    </row>
    <row r="3338" spans="9:46" s="142" customFormat="1" x14ac:dyDescent="0.15">
      <c r="I3338" s="223"/>
      <c r="P3338" s="224"/>
      <c r="Q3338" s="224"/>
      <c r="R3338" s="224"/>
      <c r="T3338" s="223"/>
      <c r="U3338" s="225"/>
      <c r="V3338" s="223"/>
      <c r="W3338" s="225"/>
      <c r="AE3338" s="200"/>
      <c r="AM3338" s="203"/>
      <c r="AT3338" s="144"/>
    </row>
    <row r="3339" spans="9:46" s="142" customFormat="1" x14ac:dyDescent="0.15">
      <c r="I3339" s="223"/>
      <c r="P3339" s="224"/>
      <c r="Q3339" s="224"/>
      <c r="R3339" s="224"/>
      <c r="T3339" s="223"/>
      <c r="U3339" s="225"/>
      <c r="V3339" s="223"/>
      <c r="W3339" s="225"/>
      <c r="AE3339" s="200"/>
      <c r="AM3339" s="203"/>
      <c r="AT3339" s="144"/>
    </row>
    <row r="3340" spans="9:46" s="142" customFormat="1" x14ac:dyDescent="0.15">
      <c r="I3340" s="223"/>
      <c r="P3340" s="224"/>
      <c r="Q3340" s="224"/>
      <c r="R3340" s="224"/>
      <c r="T3340" s="223"/>
      <c r="U3340" s="225"/>
      <c r="V3340" s="223"/>
      <c r="W3340" s="225"/>
      <c r="AE3340" s="200"/>
      <c r="AM3340" s="203"/>
      <c r="AT3340" s="144"/>
    </row>
    <row r="3341" spans="9:46" s="142" customFormat="1" x14ac:dyDescent="0.15">
      <c r="I3341" s="223"/>
      <c r="P3341" s="224"/>
      <c r="Q3341" s="224"/>
      <c r="R3341" s="224"/>
      <c r="T3341" s="223"/>
      <c r="U3341" s="225"/>
      <c r="V3341" s="223"/>
      <c r="W3341" s="225"/>
      <c r="AE3341" s="200"/>
      <c r="AM3341" s="203"/>
      <c r="AT3341" s="144"/>
    </row>
    <row r="3342" spans="9:46" s="142" customFormat="1" x14ac:dyDescent="0.15">
      <c r="I3342" s="223"/>
      <c r="P3342" s="224"/>
      <c r="Q3342" s="224"/>
      <c r="R3342" s="224"/>
      <c r="T3342" s="223"/>
      <c r="U3342" s="225"/>
      <c r="V3342" s="223"/>
      <c r="W3342" s="225"/>
      <c r="AE3342" s="200"/>
      <c r="AM3342" s="203"/>
      <c r="AT3342" s="144"/>
    </row>
    <row r="3343" spans="9:46" s="142" customFormat="1" x14ac:dyDescent="0.15">
      <c r="I3343" s="223"/>
      <c r="P3343" s="224"/>
      <c r="Q3343" s="224"/>
      <c r="R3343" s="224"/>
      <c r="T3343" s="223"/>
      <c r="U3343" s="225"/>
      <c r="V3343" s="223"/>
      <c r="W3343" s="225"/>
      <c r="AE3343" s="200"/>
      <c r="AM3343" s="203"/>
      <c r="AT3343" s="144"/>
    </row>
    <row r="3344" spans="9:46" s="142" customFormat="1" x14ac:dyDescent="0.15">
      <c r="I3344" s="223"/>
      <c r="P3344" s="224"/>
      <c r="Q3344" s="224"/>
      <c r="R3344" s="224"/>
      <c r="T3344" s="223"/>
      <c r="U3344" s="225"/>
      <c r="V3344" s="223"/>
      <c r="W3344" s="225"/>
      <c r="AE3344" s="200"/>
      <c r="AM3344" s="203"/>
      <c r="AT3344" s="144"/>
    </row>
    <row r="3345" spans="9:46" s="142" customFormat="1" x14ac:dyDescent="0.15">
      <c r="I3345" s="223"/>
      <c r="P3345" s="224"/>
      <c r="Q3345" s="224"/>
      <c r="R3345" s="224"/>
      <c r="T3345" s="223"/>
      <c r="U3345" s="225"/>
      <c r="V3345" s="223"/>
      <c r="W3345" s="225"/>
      <c r="AE3345" s="200"/>
      <c r="AM3345" s="203"/>
      <c r="AT3345" s="144"/>
    </row>
    <row r="3346" spans="9:46" s="142" customFormat="1" x14ac:dyDescent="0.15">
      <c r="I3346" s="223"/>
      <c r="P3346" s="224"/>
      <c r="Q3346" s="224"/>
      <c r="R3346" s="224"/>
      <c r="T3346" s="223"/>
      <c r="U3346" s="225"/>
      <c r="V3346" s="223"/>
      <c r="W3346" s="225"/>
      <c r="AE3346" s="200"/>
      <c r="AM3346" s="203"/>
      <c r="AT3346" s="144"/>
    </row>
    <row r="3347" spans="9:46" s="142" customFormat="1" x14ac:dyDescent="0.15">
      <c r="I3347" s="223"/>
      <c r="P3347" s="224"/>
      <c r="Q3347" s="224"/>
      <c r="R3347" s="224"/>
      <c r="T3347" s="223"/>
      <c r="U3347" s="225"/>
      <c r="V3347" s="223"/>
      <c r="W3347" s="225"/>
      <c r="AE3347" s="200"/>
      <c r="AM3347" s="203"/>
      <c r="AT3347" s="144"/>
    </row>
    <row r="3348" spans="9:46" s="142" customFormat="1" x14ac:dyDescent="0.15">
      <c r="I3348" s="223"/>
      <c r="P3348" s="224"/>
      <c r="Q3348" s="224"/>
      <c r="R3348" s="224"/>
      <c r="T3348" s="223"/>
      <c r="U3348" s="225"/>
      <c r="V3348" s="223"/>
      <c r="W3348" s="225"/>
      <c r="AE3348" s="200"/>
      <c r="AM3348" s="203"/>
      <c r="AT3348" s="144"/>
    </row>
    <row r="3349" spans="9:46" s="142" customFormat="1" x14ac:dyDescent="0.15">
      <c r="I3349" s="223"/>
      <c r="P3349" s="224"/>
      <c r="Q3349" s="224"/>
      <c r="R3349" s="224"/>
      <c r="T3349" s="223"/>
      <c r="U3349" s="225"/>
      <c r="V3349" s="223"/>
      <c r="W3349" s="225"/>
      <c r="AE3349" s="200"/>
      <c r="AM3349" s="203"/>
      <c r="AT3349" s="144"/>
    </row>
    <row r="3350" spans="9:46" s="142" customFormat="1" x14ac:dyDescent="0.15">
      <c r="I3350" s="223"/>
      <c r="P3350" s="224"/>
      <c r="Q3350" s="224"/>
      <c r="R3350" s="224"/>
      <c r="T3350" s="223"/>
      <c r="U3350" s="225"/>
      <c r="V3350" s="223"/>
      <c r="W3350" s="225"/>
      <c r="AE3350" s="200"/>
      <c r="AM3350" s="203"/>
      <c r="AT3350" s="144"/>
    </row>
    <row r="3351" spans="9:46" s="142" customFormat="1" x14ac:dyDescent="0.15">
      <c r="I3351" s="223"/>
      <c r="P3351" s="224"/>
      <c r="Q3351" s="224"/>
      <c r="R3351" s="224"/>
      <c r="T3351" s="223"/>
      <c r="U3351" s="225"/>
      <c r="V3351" s="223"/>
      <c r="W3351" s="225"/>
      <c r="AE3351" s="200"/>
      <c r="AM3351" s="203"/>
      <c r="AT3351" s="144"/>
    </row>
    <row r="3352" spans="9:46" s="142" customFormat="1" x14ac:dyDescent="0.15">
      <c r="I3352" s="223"/>
      <c r="P3352" s="224"/>
      <c r="Q3352" s="224"/>
      <c r="R3352" s="224"/>
      <c r="T3352" s="223"/>
      <c r="U3352" s="225"/>
      <c r="V3352" s="223"/>
      <c r="W3352" s="225"/>
      <c r="AE3352" s="200"/>
      <c r="AM3352" s="203"/>
      <c r="AT3352" s="144"/>
    </row>
    <row r="3353" spans="9:46" s="142" customFormat="1" x14ac:dyDescent="0.15">
      <c r="I3353" s="223"/>
      <c r="P3353" s="224"/>
      <c r="Q3353" s="224"/>
      <c r="R3353" s="224"/>
      <c r="T3353" s="223"/>
      <c r="U3353" s="225"/>
      <c r="V3353" s="223"/>
      <c r="W3353" s="225"/>
      <c r="AE3353" s="200"/>
      <c r="AM3353" s="203"/>
      <c r="AT3353" s="144"/>
    </row>
    <row r="3354" spans="9:46" s="142" customFormat="1" x14ac:dyDescent="0.15">
      <c r="I3354" s="223"/>
      <c r="P3354" s="224"/>
      <c r="Q3354" s="224"/>
      <c r="R3354" s="224"/>
      <c r="T3354" s="223"/>
      <c r="U3354" s="225"/>
      <c r="V3354" s="223"/>
      <c r="W3354" s="225"/>
      <c r="AE3354" s="200"/>
      <c r="AM3354" s="203"/>
      <c r="AT3354" s="144"/>
    </row>
    <row r="3355" spans="9:46" s="142" customFormat="1" x14ac:dyDescent="0.15">
      <c r="I3355" s="223"/>
      <c r="P3355" s="224"/>
      <c r="Q3355" s="224"/>
      <c r="R3355" s="224"/>
      <c r="T3355" s="223"/>
      <c r="U3355" s="225"/>
      <c r="V3355" s="223"/>
      <c r="W3355" s="225"/>
      <c r="AE3355" s="200"/>
      <c r="AM3355" s="203"/>
      <c r="AT3355" s="144"/>
    </row>
    <row r="3356" spans="9:46" s="142" customFormat="1" x14ac:dyDescent="0.15">
      <c r="I3356" s="223"/>
      <c r="P3356" s="224"/>
      <c r="Q3356" s="224"/>
      <c r="R3356" s="224"/>
      <c r="T3356" s="223"/>
      <c r="U3356" s="225"/>
      <c r="V3356" s="223"/>
      <c r="W3356" s="225"/>
      <c r="AE3356" s="200"/>
      <c r="AM3356" s="203"/>
      <c r="AT3356" s="144"/>
    </row>
    <row r="3357" spans="9:46" s="142" customFormat="1" x14ac:dyDescent="0.15">
      <c r="I3357" s="223"/>
      <c r="P3357" s="224"/>
      <c r="Q3357" s="224"/>
      <c r="R3357" s="224"/>
      <c r="T3357" s="223"/>
      <c r="U3357" s="225"/>
      <c r="V3357" s="223"/>
      <c r="W3357" s="225"/>
      <c r="AE3357" s="200"/>
      <c r="AM3357" s="203"/>
      <c r="AT3357" s="144"/>
    </row>
    <row r="3358" spans="9:46" s="142" customFormat="1" x14ac:dyDescent="0.15">
      <c r="I3358" s="223"/>
      <c r="P3358" s="224"/>
      <c r="Q3358" s="224"/>
      <c r="R3358" s="224"/>
      <c r="T3358" s="223"/>
      <c r="U3358" s="225"/>
      <c r="V3358" s="223"/>
      <c r="W3358" s="225"/>
      <c r="AE3358" s="200"/>
      <c r="AM3358" s="203"/>
      <c r="AT3358" s="144"/>
    </row>
    <row r="3359" spans="9:46" s="142" customFormat="1" x14ac:dyDescent="0.15">
      <c r="I3359" s="223"/>
      <c r="P3359" s="224"/>
      <c r="Q3359" s="224"/>
      <c r="R3359" s="224"/>
      <c r="T3359" s="223"/>
      <c r="U3359" s="225"/>
      <c r="V3359" s="223"/>
      <c r="W3359" s="225"/>
      <c r="AE3359" s="200"/>
      <c r="AM3359" s="203"/>
      <c r="AT3359" s="144"/>
    </row>
    <row r="3360" spans="9:46" s="142" customFormat="1" x14ac:dyDescent="0.15">
      <c r="I3360" s="223"/>
      <c r="P3360" s="224"/>
      <c r="Q3360" s="224"/>
      <c r="R3360" s="224"/>
      <c r="T3360" s="223"/>
      <c r="U3360" s="225"/>
      <c r="V3360" s="223"/>
      <c r="W3360" s="225"/>
      <c r="AE3360" s="200"/>
      <c r="AM3360" s="203"/>
      <c r="AT3360" s="144"/>
    </row>
    <row r="3361" spans="9:46" s="142" customFormat="1" x14ac:dyDescent="0.15">
      <c r="I3361" s="223"/>
      <c r="P3361" s="224"/>
      <c r="Q3361" s="224"/>
      <c r="R3361" s="224"/>
      <c r="T3361" s="223"/>
      <c r="U3361" s="225"/>
      <c r="V3361" s="223"/>
      <c r="W3361" s="225"/>
      <c r="AE3361" s="200"/>
      <c r="AM3361" s="203"/>
      <c r="AT3361" s="144"/>
    </row>
    <row r="3362" spans="9:46" s="142" customFormat="1" x14ac:dyDescent="0.15">
      <c r="I3362" s="223"/>
      <c r="P3362" s="224"/>
      <c r="Q3362" s="224"/>
      <c r="R3362" s="224"/>
      <c r="T3362" s="223"/>
      <c r="U3362" s="225"/>
      <c r="V3362" s="223"/>
      <c r="W3362" s="225"/>
      <c r="AE3362" s="200"/>
      <c r="AM3362" s="203"/>
      <c r="AT3362" s="144"/>
    </row>
    <row r="3363" spans="9:46" s="142" customFormat="1" x14ac:dyDescent="0.15">
      <c r="I3363" s="223"/>
      <c r="P3363" s="224"/>
      <c r="Q3363" s="224"/>
      <c r="R3363" s="224"/>
      <c r="T3363" s="223"/>
      <c r="U3363" s="225"/>
      <c r="V3363" s="223"/>
      <c r="W3363" s="225"/>
      <c r="AE3363" s="200"/>
      <c r="AM3363" s="203"/>
      <c r="AT3363" s="144"/>
    </row>
    <row r="3364" spans="9:46" s="142" customFormat="1" x14ac:dyDescent="0.15">
      <c r="I3364" s="223"/>
      <c r="P3364" s="224"/>
      <c r="Q3364" s="224"/>
      <c r="R3364" s="224"/>
      <c r="T3364" s="223"/>
      <c r="U3364" s="225"/>
      <c r="V3364" s="223"/>
      <c r="W3364" s="225"/>
      <c r="AE3364" s="200"/>
      <c r="AM3364" s="203"/>
      <c r="AT3364" s="144"/>
    </row>
    <row r="3365" spans="9:46" s="142" customFormat="1" x14ac:dyDescent="0.15">
      <c r="I3365" s="223"/>
      <c r="P3365" s="224"/>
      <c r="Q3365" s="224"/>
      <c r="R3365" s="224"/>
      <c r="T3365" s="223"/>
      <c r="U3365" s="225"/>
      <c r="V3365" s="223"/>
      <c r="W3365" s="225"/>
      <c r="AE3365" s="200"/>
      <c r="AM3365" s="203"/>
      <c r="AT3365" s="144"/>
    </row>
    <row r="3366" spans="9:46" s="142" customFormat="1" x14ac:dyDescent="0.15">
      <c r="I3366" s="223"/>
      <c r="P3366" s="224"/>
      <c r="Q3366" s="224"/>
      <c r="R3366" s="224"/>
      <c r="T3366" s="223"/>
      <c r="U3366" s="225"/>
      <c r="V3366" s="223"/>
      <c r="W3366" s="225"/>
      <c r="AE3366" s="200"/>
      <c r="AM3366" s="203"/>
      <c r="AT3366" s="144"/>
    </row>
    <row r="3367" spans="9:46" s="142" customFormat="1" x14ac:dyDescent="0.15">
      <c r="I3367" s="223"/>
      <c r="P3367" s="224"/>
      <c r="Q3367" s="224"/>
      <c r="R3367" s="224"/>
      <c r="T3367" s="223"/>
      <c r="U3367" s="225"/>
      <c r="V3367" s="223"/>
      <c r="W3367" s="225"/>
      <c r="AE3367" s="200"/>
      <c r="AM3367" s="203"/>
      <c r="AT3367" s="144"/>
    </row>
    <row r="3368" spans="9:46" s="142" customFormat="1" x14ac:dyDescent="0.15">
      <c r="I3368" s="223"/>
      <c r="P3368" s="224"/>
      <c r="Q3368" s="224"/>
      <c r="R3368" s="224"/>
      <c r="T3368" s="223"/>
      <c r="U3368" s="225"/>
      <c r="V3368" s="223"/>
      <c r="W3368" s="225"/>
      <c r="AE3368" s="200"/>
      <c r="AM3368" s="203"/>
      <c r="AT3368" s="144"/>
    </row>
    <row r="3369" spans="9:46" s="142" customFormat="1" x14ac:dyDescent="0.15">
      <c r="I3369" s="223"/>
      <c r="P3369" s="224"/>
      <c r="Q3369" s="224"/>
      <c r="R3369" s="224"/>
      <c r="T3369" s="223"/>
      <c r="U3369" s="225"/>
      <c r="V3369" s="223"/>
      <c r="W3369" s="225"/>
      <c r="AE3369" s="200"/>
      <c r="AM3369" s="203"/>
      <c r="AT3369" s="144"/>
    </row>
    <row r="3370" spans="9:46" s="142" customFormat="1" x14ac:dyDescent="0.15">
      <c r="I3370" s="223"/>
      <c r="P3370" s="224"/>
      <c r="Q3370" s="224"/>
      <c r="R3370" s="224"/>
      <c r="T3370" s="223"/>
      <c r="U3370" s="225"/>
      <c r="V3370" s="223"/>
      <c r="W3370" s="225"/>
      <c r="AE3370" s="200"/>
      <c r="AM3370" s="203"/>
      <c r="AT3370" s="144"/>
    </row>
    <row r="3371" spans="9:46" s="142" customFormat="1" x14ac:dyDescent="0.15">
      <c r="I3371" s="223"/>
      <c r="P3371" s="224"/>
      <c r="Q3371" s="224"/>
      <c r="R3371" s="224"/>
      <c r="T3371" s="223"/>
      <c r="U3371" s="225"/>
      <c r="V3371" s="223"/>
      <c r="W3371" s="225"/>
      <c r="AE3371" s="200"/>
      <c r="AM3371" s="203"/>
      <c r="AT3371" s="144"/>
    </row>
    <row r="3372" spans="9:46" s="142" customFormat="1" x14ac:dyDescent="0.15">
      <c r="I3372" s="223"/>
      <c r="P3372" s="224"/>
      <c r="Q3372" s="224"/>
      <c r="R3372" s="224"/>
      <c r="T3372" s="223"/>
      <c r="U3372" s="225"/>
      <c r="V3372" s="223"/>
      <c r="W3372" s="225"/>
      <c r="AE3372" s="200"/>
      <c r="AM3372" s="203"/>
      <c r="AT3372" s="144"/>
    </row>
    <row r="3373" spans="9:46" s="142" customFormat="1" x14ac:dyDescent="0.15">
      <c r="I3373" s="223"/>
      <c r="P3373" s="224"/>
      <c r="Q3373" s="224"/>
      <c r="R3373" s="224"/>
      <c r="T3373" s="223"/>
      <c r="U3373" s="225"/>
      <c r="V3373" s="223"/>
      <c r="W3373" s="225"/>
      <c r="AE3373" s="200"/>
      <c r="AM3373" s="203"/>
      <c r="AT3373" s="144"/>
    </row>
    <row r="3374" spans="9:46" s="142" customFormat="1" x14ac:dyDescent="0.15">
      <c r="I3374" s="223"/>
      <c r="P3374" s="224"/>
      <c r="Q3374" s="224"/>
      <c r="R3374" s="224"/>
      <c r="T3374" s="223"/>
      <c r="U3374" s="225"/>
      <c r="V3374" s="223"/>
      <c r="W3374" s="225"/>
      <c r="AE3374" s="200"/>
      <c r="AM3374" s="203"/>
      <c r="AT3374" s="144"/>
    </row>
    <row r="3375" spans="9:46" s="142" customFormat="1" x14ac:dyDescent="0.15">
      <c r="I3375" s="223"/>
      <c r="P3375" s="224"/>
      <c r="Q3375" s="224"/>
      <c r="R3375" s="224"/>
      <c r="T3375" s="223"/>
      <c r="U3375" s="225"/>
      <c r="V3375" s="223"/>
      <c r="W3375" s="225"/>
      <c r="AE3375" s="200"/>
      <c r="AM3375" s="203"/>
      <c r="AT3375" s="144"/>
    </row>
    <row r="3376" spans="9:46" s="142" customFormat="1" x14ac:dyDescent="0.15">
      <c r="I3376" s="223"/>
      <c r="P3376" s="224"/>
      <c r="Q3376" s="224"/>
      <c r="R3376" s="224"/>
      <c r="T3376" s="223"/>
      <c r="U3376" s="225"/>
      <c r="V3376" s="223"/>
      <c r="W3376" s="225"/>
      <c r="AE3376" s="200"/>
      <c r="AM3376" s="203"/>
      <c r="AT3376" s="144"/>
    </row>
    <row r="3377" spans="9:46" s="142" customFormat="1" x14ac:dyDescent="0.15">
      <c r="I3377" s="223"/>
      <c r="P3377" s="224"/>
      <c r="Q3377" s="224"/>
      <c r="R3377" s="224"/>
      <c r="T3377" s="223"/>
      <c r="U3377" s="225"/>
      <c r="V3377" s="223"/>
      <c r="W3377" s="225"/>
      <c r="AE3377" s="200"/>
      <c r="AM3377" s="203"/>
      <c r="AT3377" s="144"/>
    </row>
    <row r="3378" spans="9:46" s="142" customFormat="1" x14ac:dyDescent="0.15">
      <c r="I3378" s="223"/>
      <c r="P3378" s="224"/>
      <c r="Q3378" s="224"/>
      <c r="R3378" s="224"/>
      <c r="T3378" s="223"/>
      <c r="U3378" s="225"/>
      <c r="V3378" s="223"/>
      <c r="W3378" s="225"/>
      <c r="AE3378" s="200"/>
      <c r="AM3378" s="203"/>
      <c r="AT3378" s="144"/>
    </row>
    <row r="3379" spans="9:46" s="142" customFormat="1" x14ac:dyDescent="0.15">
      <c r="I3379" s="223"/>
      <c r="P3379" s="224"/>
      <c r="Q3379" s="224"/>
      <c r="R3379" s="224"/>
      <c r="T3379" s="223"/>
      <c r="U3379" s="225"/>
      <c r="V3379" s="223"/>
      <c r="W3379" s="225"/>
      <c r="AE3379" s="200"/>
      <c r="AM3379" s="203"/>
      <c r="AT3379" s="144"/>
    </row>
    <row r="3380" spans="9:46" s="142" customFormat="1" x14ac:dyDescent="0.15">
      <c r="I3380" s="223"/>
      <c r="P3380" s="224"/>
      <c r="Q3380" s="224"/>
      <c r="R3380" s="224"/>
      <c r="T3380" s="223"/>
      <c r="U3380" s="225"/>
      <c r="V3380" s="223"/>
      <c r="W3380" s="225"/>
      <c r="AE3380" s="200"/>
      <c r="AM3380" s="203"/>
      <c r="AT3380" s="144"/>
    </row>
    <row r="3381" spans="9:46" s="142" customFormat="1" x14ac:dyDescent="0.15">
      <c r="I3381" s="223"/>
      <c r="P3381" s="224"/>
      <c r="Q3381" s="224"/>
      <c r="R3381" s="224"/>
      <c r="T3381" s="223"/>
      <c r="U3381" s="225"/>
      <c r="V3381" s="223"/>
      <c r="W3381" s="225"/>
      <c r="AE3381" s="200"/>
      <c r="AM3381" s="203"/>
      <c r="AT3381" s="144"/>
    </row>
    <row r="3382" spans="9:46" s="142" customFormat="1" x14ac:dyDescent="0.15">
      <c r="I3382" s="223"/>
      <c r="P3382" s="224"/>
      <c r="Q3382" s="224"/>
      <c r="R3382" s="224"/>
      <c r="T3382" s="223"/>
      <c r="U3382" s="225"/>
      <c r="V3382" s="223"/>
      <c r="W3382" s="225"/>
      <c r="AE3382" s="200"/>
      <c r="AM3382" s="203"/>
      <c r="AT3382" s="144"/>
    </row>
    <row r="3383" spans="9:46" s="142" customFormat="1" x14ac:dyDescent="0.15">
      <c r="I3383" s="223"/>
      <c r="P3383" s="224"/>
      <c r="Q3383" s="224"/>
      <c r="R3383" s="224"/>
      <c r="T3383" s="223"/>
      <c r="U3383" s="225"/>
      <c r="V3383" s="223"/>
      <c r="W3383" s="225"/>
      <c r="AE3383" s="200"/>
      <c r="AM3383" s="203"/>
      <c r="AT3383" s="144"/>
    </row>
    <row r="3384" spans="9:46" s="142" customFormat="1" x14ac:dyDescent="0.15">
      <c r="I3384" s="223"/>
      <c r="P3384" s="224"/>
      <c r="Q3384" s="224"/>
      <c r="R3384" s="224"/>
      <c r="T3384" s="223"/>
      <c r="U3384" s="225"/>
      <c r="V3384" s="223"/>
      <c r="W3384" s="225"/>
      <c r="AE3384" s="200"/>
      <c r="AM3384" s="203"/>
      <c r="AT3384" s="144"/>
    </row>
    <row r="3385" spans="9:46" s="142" customFormat="1" x14ac:dyDescent="0.15">
      <c r="I3385" s="223"/>
      <c r="P3385" s="224"/>
      <c r="Q3385" s="224"/>
      <c r="R3385" s="224"/>
      <c r="T3385" s="223"/>
      <c r="U3385" s="225"/>
      <c r="V3385" s="223"/>
      <c r="W3385" s="225"/>
      <c r="AE3385" s="200"/>
      <c r="AM3385" s="203"/>
      <c r="AT3385" s="144"/>
    </row>
    <row r="3386" spans="9:46" s="142" customFormat="1" x14ac:dyDescent="0.15">
      <c r="I3386" s="223"/>
      <c r="P3386" s="224"/>
      <c r="Q3386" s="224"/>
      <c r="R3386" s="224"/>
      <c r="T3386" s="223"/>
      <c r="U3386" s="225"/>
      <c r="V3386" s="223"/>
      <c r="W3386" s="225"/>
      <c r="AE3386" s="200"/>
      <c r="AM3386" s="203"/>
      <c r="AT3386" s="144"/>
    </row>
    <row r="3387" spans="9:46" s="142" customFormat="1" x14ac:dyDescent="0.15">
      <c r="I3387" s="223"/>
      <c r="P3387" s="224"/>
      <c r="Q3387" s="224"/>
      <c r="R3387" s="224"/>
      <c r="T3387" s="223"/>
      <c r="U3387" s="225"/>
      <c r="V3387" s="223"/>
      <c r="W3387" s="225"/>
      <c r="AE3387" s="200"/>
      <c r="AM3387" s="203"/>
      <c r="AT3387" s="144"/>
    </row>
    <row r="3388" spans="9:46" s="142" customFormat="1" x14ac:dyDescent="0.15">
      <c r="I3388" s="223"/>
      <c r="P3388" s="224"/>
      <c r="Q3388" s="224"/>
      <c r="R3388" s="224"/>
      <c r="T3388" s="223"/>
      <c r="U3388" s="225"/>
      <c r="V3388" s="223"/>
      <c r="W3388" s="225"/>
      <c r="AE3388" s="200"/>
      <c r="AM3388" s="203"/>
      <c r="AT3388" s="144"/>
    </row>
    <row r="3389" spans="9:46" s="142" customFormat="1" x14ac:dyDescent="0.15">
      <c r="I3389" s="223"/>
      <c r="P3389" s="224"/>
      <c r="Q3389" s="224"/>
      <c r="R3389" s="224"/>
      <c r="T3389" s="223"/>
      <c r="U3389" s="225"/>
      <c r="V3389" s="223"/>
      <c r="W3389" s="225"/>
      <c r="AE3389" s="200"/>
      <c r="AM3389" s="203"/>
      <c r="AT3389" s="144"/>
    </row>
    <row r="3390" spans="9:46" s="142" customFormat="1" x14ac:dyDescent="0.15">
      <c r="I3390" s="223"/>
      <c r="P3390" s="224"/>
      <c r="Q3390" s="224"/>
      <c r="R3390" s="224"/>
      <c r="T3390" s="223"/>
      <c r="U3390" s="225"/>
      <c r="V3390" s="223"/>
      <c r="W3390" s="225"/>
      <c r="AE3390" s="200"/>
      <c r="AM3390" s="203"/>
      <c r="AT3390" s="144"/>
    </row>
    <row r="3391" spans="9:46" s="142" customFormat="1" x14ac:dyDescent="0.15">
      <c r="I3391" s="223"/>
      <c r="P3391" s="224"/>
      <c r="Q3391" s="224"/>
      <c r="R3391" s="224"/>
      <c r="T3391" s="223"/>
      <c r="U3391" s="225"/>
      <c r="V3391" s="223"/>
      <c r="W3391" s="225"/>
      <c r="AE3391" s="200"/>
      <c r="AM3391" s="203"/>
      <c r="AT3391" s="144"/>
    </row>
    <row r="3392" spans="9:46" s="142" customFormat="1" x14ac:dyDescent="0.15">
      <c r="I3392" s="223"/>
      <c r="P3392" s="224"/>
      <c r="Q3392" s="224"/>
      <c r="R3392" s="224"/>
      <c r="T3392" s="223"/>
      <c r="U3392" s="225"/>
      <c r="V3392" s="223"/>
      <c r="W3392" s="225"/>
      <c r="AE3392" s="200"/>
      <c r="AM3392" s="203"/>
      <c r="AT3392" s="144"/>
    </row>
    <row r="3393" spans="9:46" s="142" customFormat="1" x14ac:dyDescent="0.15">
      <c r="I3393" s="223"/>
      <c r="P3393" s="224"/>
      <c r="Q3393" s="224"/>
      <c r="R3393" s="224"/>
      <c r="T3393" s="223"/>
      <c r="U3393" s="225"/>
      <c r="V3393" s="223"/>
      <c r="W3393" s="225"/>
      <c r="AE3393" s="200"/>
      <c r="AM3393" s="203"/>
      <c r="AT3393" s="144"/>
    </row>
    <row r="3394" spans="9:46" s="142" customFormat="1" x14ac:dyDescent="0.15">
      <c r="I3394" s="223"/>
      <c r="P3394" s="224"/>
      <c r="Q3394" s="224"/>
      <c r="R3394" s="224"/>
      <c r="T3394" s="223"/>
      <c r="U3394" s="225"/>
      <c r="V3394" s="223"/>
      <c r="W3394" s="225"/>
      <c r="AE3394" s="200"/>
      <c r="AM3394" s="203"/>
      <c r="AT3394" s="144"/>
    </row>
    <row r="3395" spans="9:46" s="142" customFormat="1" x14ac:dyDescent="0.15">
      <c r="I3395" s="223"/>
      <c r="P3395" s="224"/>
      <c r="Q3395" s="224"/>
      <c r="R3395" s="224"/>
      <c r="T3395" s="223"/>
      <c r="U3395" s="225"/>
      <c r="V3395" s="223"/>
      <c r="W3395" s="225"/>
      <c r="AE3395" s="200"/>
      <c r="AM3395" s="203"/>
      <c r="AT3395" s="144"/>
    </row>
    <row r="3396" spans="9:46" s="142" customFormat="1" x14ac:dyDescent="0.15">
      <c r="I3396" s="223"/>
      <c r="P3396" s="224"/>
      <c r="Q3396" s="224"/>
      <c r="R3396" s="224"/>
      <c r="T3396" s="223"/>
      <c r="U3396" s="225"/>
      <c r="V3396" s="223"/>
      <c r="W3396" s="225"/>
      <c r="AE3396" s="200"/>
      <c r="AM3396" s="203"/>
      <c r="AT3396" s="144"/>
    </row>
    <row r="3397" spans="9:46" s="142" customFormat="1" x14ac:dyDescent="0.15">
      <c r="I3397" s="223"/>
      <c r="P3397" s="224"/>
      <c r="Q3397" s="224"/>
      <c r="R3397" s="224"/>
      <c r="T3397" s="223"/>
      <c r="U3397" s="225"/>
      <c r="V3397" s="223"/>
      <c r="W3397" s="225"/>
      <c r="AE3397" s="200"/>
      <c r="AM3397" s="203"/>
      <c r="AT3397" s="144"/>
    </row>
    <row r="3398" spans="9:46" s="142" customFormat="1" x14ac:dyDescent="0.15">
      <c r="I3398" s="223"/>
      <c r="P3398" s="224"/>
      <c r="Q3398" s="224"/>
      <c r="R3398" s="224"/>
      <c r="T3398" s="223"/>
      <c r="U3398" s="225"/>
      <c r="V3398" s="223"/>
      <c r="W3398" s="225"/>
      <c r="AE3398" s="200"/>
      <c r="AM3398" s="203"/>
      <c r="AT3398" s="144"/>
    </row>
    <row r="3399" spans="9:46" s="142" customFormat="1" x14ac:dyDescent="0.15">
      <c r="I3399" s="223"/>
      <c r="P3399" s="224"/>
      <c r="Q3399" s="224"/>
      <c r="R3399" s="224"/>
      <c r="T3399" s="223"/>
      <c r="U3399" s="225"/>
      <c r="V3399" s="223"/>
      <c r="W3399" s="225"/>
      <c r="AE3399" s="200"/>
      <c r="AM3399" s="203"/>
      <c r="AT3399" s="144"/>
    </row>
    <row r="3400" spans="9:46" s="142" customFormat="1" x14ac:dyDescent="0.15">
      <c r="I3400" s="223"/>
      <c r="P3400" s="224"/>
      <c r="Q3400" s="224"/>
      <c r="R3400" s="224"/>
      <c r="T3400" s="223"/>
      <c r="U3400" s="225"/>
      <c r="V3400" s="223"/>
      <c r="W3400" s="225"/>
      <c r="AE3400" s="200"/>
      <c r="AM3400" s="203"/>
      <c r="AT3400" s="144"/>
    </row>
    <row r="3401" spans="9:46" s="142" customFormat="1" x14ac:dyDescent="0.15">
      <c r="I3401" s="223"/>
      <c r="P3401" s="224"/>
      <c r="Q3401" s="224"/>
      <c r="R3401" s="224"/>
      <c r="T3401" s="223"/>
      <c r="U3401" s="225"/>
      <c r="V3401" s="223"/>
      <c r="W3401" s="225"/>
      <c r="AE3401" s="200"/>
      <c r="AM3401" s="203"/>
      <c r="AT3401" s="144"/>
    </row>
    <row r="3402" spans="9:46" s="142" customFormat="1" x14ac:dyDescent="0.15">
      <c r="I3402" s="223"/>
      <c r="P3402" s="224"/>
      <c r="Q3402" s="224"/>
      <c r="R3402" s="224"/>
      <c r="T3402" s="223"/>
      <c r="U3402" s="225"/>
      <c r="V3402" s="223"/>
      <c r="W3402" s="225"/>
      <c r="AE3402" s="200"/>
      <c r="AM3402" s="203"/>
      <c r="AT3402" s="144"/>
    </row>
    <row r="3403" spans="9:46" s="142" customFormat="1" x14ac:dyDescent="0.15">
      <c r="I3403" s="223"/>
      <c r="P3403" s="224"/>
      <c r="Q3403" s="224"/>
      <c r="R3403" s="224"/>
      <c r="T3403" s="223"/>
      <c r="U3403" s="225"/>
      <c r="V3403" s="223"/>
      <c r="W3403" s="225"/>
      <c r="AE3403" s="200"/>
      <c r="AM3403" s="203"/>
      <c r="AT3403" s="144"/>
    </row>
    <row r="3404" spans="9:46" s="142" customFormat="1" x14ac:dyDescent="0.15">
      <c r="I3404" s="223"/>
      <c r="P3404" s="224"/>
      <c r="Q3404" s="224"/>
      <c r="R3404" s="224"/>
      <c r="T3404" s="223"/>
      <c r="U3404" s="225"/>
      <c r="V3404" s="223"/>
      <c r="W3404" s="225"/>
      <c r="AE3404" s="200"/>
      <c r="AM3404" s="203"/>
      <c r="AT3404" s="144"/>
    </row>
    <row r="3405" spans="9:46" s="142" customFormat="1" x14ac:dyDescent="0.15">
      <c r="I3405" s="223"/>
      <c r="P3405" s="224"/>
      <c r="Q3405" s="224"/>
      <c r="R3405" s="224"/>
      <c r="T3405" s="223"/>
      <c r="U3405" s="225"/>
      <c r="V3405" s="223"/>
      <c r="W3405" s="225"/>
      <c r="AE3405" s="200"/>
      <c r="AM3405" s="203"/>
      <c r="AT3405" s="144"/>
    </row>
    <row r="3406" spans="9:46" s="142" customFormat="1" x14ac:dyDescent="0.15">
      <c r="I3406" s="223"/>
      <c r="P3406" s="224"/>
      <c r="Q3406" s="224"/>
      <c r="R3406" s="224"/>
      <c r="T3406" s="223"/>
      <c r="U3406" s="225"/>
      <c r="V3406" s="223"/>
      <c r="W3406" s="225"/>
      <c r="AE3406" s="200"/>
      <c r="AM3406" s="203"/>
      <c r="AT3406" s="144"/>
    </row>
    <row r="3407" spans="9:46" s="142" customFormat="1" x14ac:dyDescent="0.15">
      <c r="I3407" s="223"/>
      <c r="P3407" s="224"/>
      <c r="Q3407" s="224"/>
      <c r="R3407" s="224"/>
      <c r="T3407" s="223"/>
      <c r="U3407" s="225"/>
      <c r="V3407" s="223"/>
      <c r="W3407" s="225"/>
      <c r="AE3407" s="200"/>
      <c r="AM3407" s="203"/>
      <c r="AT3407" s="144"/>
    </row>
    <row r="3408" spans="9:46" s="142" customFormat="1" x14ac:dyDescent="0.15">
      <c r="I3408" s="223"/>
      <c r="P3408" s="224"/>
      <c r="Q3408" s="224"/>
      <c r="R3408" s="224"/>
      <c r="T3408" s="223"/>
      <c r="U3408" s="225"/>
      <c r="V3408" s="223"/>
      <c r="W3408" s="225"/>
      <c r="AE3408" s="200"/>
      <c r="AM3408" s="203"/>
      <c r="AT3408" s="144"/>
    </row>
    <row r="3409" spans="9:46" s="142" customFormat="1" x14ac:dyDescent="0.15">
      <c r="I3409" s="223"/>
      <c r="P3409" s="224"/>
      <c r="Q3409" s="224"/>
      <c r="R3409" s="224"/>
      <c r="T3409" s="223"/>
      <c r="U3409" s="225"/>
      <c r="V3409" s="223"/>
      <c r="W3409" s="225"/>
      <c r="AE3409" s="200"/>
      <c r="AM3409" s="203"/>
      <c r="AT3409" s="144"/>
    </row>
    <row r="3410" spans="9:46" s="142" customFormat="1" x14ac:dyDescent="0.15">
      <c r="I3410" s="223"/>
      <c r="P3410" s="224"/>
      <c r="Q3410" s="224"/>
      <c r="R3410" s="224"/>
      <c r="T3410" s="223"/>
      <c r="U3410" s="225"/>
      <c r="V3410" s="223"/>
      <c r="W3410" s="225"/>
      <c r="AE3410" s="200"/>
      <c r="AM3410" s="203"/>
      <c r="AT3410" s="144"/>
    </row>
    <row r="3411" spans="9:46" s="142" customFormat="1" x14ac:dyDescent="0.15">
      <c r="I3411" s="223"/>
      <c r="P3411" s="224"/>
      <c r="Q3411" s="224"/>
      <c r="R3411" s="224"/>
      <c r="T3411" s="223"/>
      <c r="U3411" s="225"/>
      <c r="V3411" s="223"/>
      <c r="W3411" s="225"/>
      <c r="AE3411" s="200"/>
      <c r="AM3411" s="203"/>
      <c r="AT3411" s="144"/>
    </row>
    <row r="3412" spans="9:46" s="142" customFormat="1" x14ac:dyDescent="0.15">
      <c r="I3412" s="223"/>
      <c r="P3412" s="224"/>
      <c r="Q3412" s="224"/>
      <c r="R3412" s="224"/>
      <c r="T3412" s="223"/>
      <c r="U3412" s="225"/>
      <c r="V3412" s="223"/>
      <c r="W3412" s="225"/>
      <c r="AE3412" s="200"/>
      <c r="AM3412" s="203"/>
      <c r="AT3412" s="144"/>
    </row>
    <row r="3413" spans="9:46" s="142" customFormat="1" x14ac:dyDescent="0.15">
      <c r="I3413" s="223"/>
      <c r="P3413" s="224"/>
      <c r="Q3413" s="224"/>
      <c r="R3413" s="224"/>
      <c r="T3413" s="223"/>
      <c r="U3413" s="225"/>
      <c r="V3413" s="223"/>
      <c r="W3413" s="225"/>
      <c r="AE3413" s="200"/>
      <c r="AM3413" s="203"/>
      <c r="AT3413" s="144"/>
    </row>
    <row r="3414" spans="9:46" s="142" customFormat="1" x14ac:dyDescent="0.15">
      <c r="I3414" s="223"/>
      <c r="P3414" s="224"/>
      <c r="Q3414" s="224"/>
      <c r="R3414" s="224"/>
      <c r="T3414" s="223"/>
      <c r="U3414" s="225"/>
      <c r="V3414" s="223"/>
      <c r="W3414" s="225"/>
      <c r="AE3414" s="200"/>
      <c r="AM3414" s="203"/>
      <c r="AT3414" s="144"/>
    </row>
    <row r="3415" spans="9:46" s="142" customFormat="1" x14ac:dyDescent="0.15">
      <c r="I3415" s="223"/>
      <c r="P3415" s="224"/>
      <c r="Q3415" s="224"/>
      <c r="R3415" s="224"/>
      <c r="T3415" s="223"/>
      <c r="U3415" s="225"/>
      <c r="V3415" s="223"/>
      <c r="W3415" s="225"/>
      <c r="AE3415" s="200"/>
      <c r="AM3415" s="203"/>
      <c r="AT3415" s="144"/>
    </row>
    <row r="3416" spans="9:46" s="142" customFormat="1" x14ac:dyDescent="0.15">
      <c r="I3416" s="223"/>
      <c r="P3416" s="224"/>
      <c r="Q3416" s="224"/>
      <c r="R3416" s="224"/>
      <c r="T3416" s="223"/>
      <c r="U3416" s="225"/>
      <c r="V3416" s="223"/>
      <c r="W3416" s="225"/>
      <c r="AE3416" s="200"/>
      <c r="AM3416" s="203"/>
      <c r="AT3416" s="144"/>
    </row>
    <row r="3417" spans="9:46" s="142" customFormat="1" x14ac:dyDescent="0.15">
      <c r="I3417" s="223"/>
      <c r="P3417" s="224"/>
      <c r="Q3417" s="224"/>
      <c r="R3417" s="224"/>
      <c r="T3417" s="223"/>
      <c r="U3417" s="225"/>
      <c r="V3417" s="223"/>
      <c r="W3417" s="225"/>
      <c r="AE3417" s="200"/>
      <c r="AM3417" s="203"/>
      <c r="AT3417" s="144"/>
    </row>
    <row r="3418" spans="9:46" s="142" customFormat="1" x14ac:dyDescent="0.15">
      <c r="I3418" s="223"/>
      <c r="P3418" s="224"/>
      <c r="Q3418" s="224"/>
      <c r="R3418" s="224"/>
      <c r="T3418" s="223"/>
      <c r="U3418" s="225"/>
      <c r="V3418" s="223"/>
      <c r="W3418" s="225"/>
      <c r="AE3418" s="200"/>
      <c r="AM3418" s="203"/>
      <c r="AT3418" s="144"/>
    </row>
    <row r="3419" spans="9:46" s="142" customFormat="1" x14ac:dyDescent="0.15">
      <c r="I3419" s="223"/>
      <c r="P3419" s="224"/>
      <c r="Q3419" s="224"/>
      <c r="R3419" s="224"/>
      <c r="T3419" s="223"/>
      <c r="U3419" s="225"/>
      <c r="V3419" s="223"/>
      <c r="W3419" s="225"/>
      <c r="AE3419" s="200"/>
      <c r="AM3419" s="203"/>
      <c r="AT3419" s="144"/>
    </row>
    <row r="3420" spans="9:46" s="142" customFormat="1" x14ac:dyDescent="0.15">
      <c r="I3420" s="223"/>
      <c r="P3420" s="224"/>
      <c r="Q3420" s="224"/>
      <c r="R3420" s="224"/>
      <c r="T3420" s="223"/>
      <c r="U3420" s="225"/>
      <c r="V3420" s="223"/>
      <c r="W3420" s="225"/>
      <c r="AE3420" s="200"/>
      <c r="AM3420" s="203"/>
      <c r="AT3420" s="144"/>
    </row>
    <row r="3421" spans="9:46" s="142" customFormat="1" x14ac:dyDescent="0.15">
      <c r="I3421" s="223"/>
      <c r="P3421" s="224"/>
      <c r="Q3421" s="224"/>
      <c r="R3421" s="224"/>
      <c r="T3421" s="223"/>
      <c r="U3421" s="225"/>
      <c r="V3421" s="223"/>
      <c r="W3421" s="225"/>
      <c r="AE3421" s="200"/>
      <c r="AM3421" s="203"/>
      <c r="AT3421" s="144"/>
    </row>
    <row r="3422" spans="9:46" s="142" customFormat="1" x14ac:dyDescent="0.15">
      <c r="I3422" s="223"/>
      <c r="P3422" s="224"/>
      <c r="Q3422" s="224"/>
      <c r="R3422" s="224"/>
      <c r="T3422" s="223"/>
      <c r="U3422" s="225"/>
      <c r="V3422" s="223"/>
      <c r="W3422" s="225"/>
      <c r="AE3422" s="200"/>
      <c r="AM3422" s="203"/>
      <c r="AT3422" s="144"/>
    </row>
    <row r="3423" spans="9:46" s="142" customFormat="1" x14ac:dyDescent="0.15">
      <c r="I3423" s="223"/>
      <c r="P3423" s="224"/>
      <c r="Q3423" s="224"/>
      <c r="R3423" s="224"/>
      <c r="T3423" s="223"/>
      <c r="U3423" s="225"/>
      <c r="V3423" s="223"/>
      <c r="W3423" s="225"/>
      <c r="AE3423" s="200"/>
      <c r="AM3423" s="203"/>
      <c r="AT3423" s="144"/>
    </row>
    <row r="3424" spans="9:46" s="142" customFormat="1" x14ac:dyDescent="0.15">
      <c r="I3424" s="223"/>
      <c r="P3424" s="224"/>
      <c r="Q3424" s="224"/>
      <c r="R3424" s="224"/>
      <c r="T3424" s="223"/>
      <c r="U3424" s="225"/>
      <c r="V3424" s="223"/>
      <c r="W3424" s="225"/>
      <c r="AE3424" s="200"/>
      <c r="AM3424" s="203"/>
      <c r="AT3424" s="144"/>
    </row>
    <row r="3425" spans="9:46" s="142" customFormat="1" x14ac:dyDescent="0.15">
      <c r="I3425" s="223"/>
      <c r="P3425" s="224"/>
      <c r="Q3425" s="224"/>
      <c r="R3425" s="224"/>
      <c r="T3425" s="223"/>
      <c r="U3425" s="225"/>
      <c r="V3425" s="223"/>
      <c r="W3425" s="225"/>
      <c r="AE3425" s="200"/>
      <c r="AM3425" s="203"/>
      <c r="AT3425" s="144"/>
    </row>
    <row r="3426" spans="9:46" s="142" customFormat="1" x14ac:dyDescent="0.15">
      <c r="I3426" s="223"/>
      <c r="P3426" s="224"/>
      <c r="Q3426" s="224"/>
      <c r="R3426" s="224"/>
      <c r="T3426" s="223"/>
      <c r="U3426" s="225"/>
      <c r="V3426" s="223"/>
      <c r="W3426" s="225"/>
      <c r="AE3426" s="200"/>
      <c r="AM3426" s="203"/>
      <c r="AT3426" s="144"/>
    </row>
    <row r="3427" spans="9:46" s="142" customFormat="1" x14ac:dyDescent="0.15">
      <c r="I3427" s="223"/>
      <c r="P3427" s="224"/>
      <c r="Q3427" s="224"/>
      <c r="R3427" s="224"/>
      <c r="T3427" s="223"/>
      <c r="U3427" s="225"/>
      <c r="V3427" s="223"/>
      <c r="W3427" s="225"/>
      <c r="AE3427" s="200"/>
      <c r="AM3427" s="203"/>
      <c r="AT3427" s="144"/>
    </row>
    <row r="3428" spans="9:46" s="142" customFormat="1" x14ac:dyDescent="0.15">
      <c r="I3428" s="223"/>
      <c r="P3428" s="224"/>
      <c r="Q3428" s="224"/>
      <c r="R3428" s="224"/>
      <c r="T3428" s="223"/>
      <c r="U3428" s="225"/>
      <c r="V3428" s="223"/>
      <c r="W3428" s="225"/>
      <c r="AE3428" s="200"/>
      <c r="AM3428" s="203"/>
      <c r="AT3428" s="144"/>
    </row>
    <row r="3429" spans="9:46" s="142" customFormat="1" x14ac:dyDescent="0.15">
      <c r="I3429" s="223"/>
      <c r="P3429" s="224"/>
      <c r="Q3429" s="224"/>
      <c r="R3429" s="224"/>
      <c r="T3429" s="223"/>
      <c r="U3429" s="225"/>
      <c r="V3429" s="223"/>
      <c r="W3429" s="225"/>
      <c r="AE3429" s="200"/>
      <c r="AM3429" s="203"/>
      <c r="AT3429" s="144"/>
    </row>
    <row r="3430" spans="9:46" s="142" customFormat="1" x14ac:dyDescent="0.15">
      <c r="I3430" s="223"/>
      <c r="P3430" s="224"/>
      <c r="Q3430" s="224"/>
      <c r="R3430" s="224"/>
      <c r="T3430" s="223"/>
      <c r="U3430" s="225"/>
      <c r="V3430" s="223"/>
      <c r="W3430" s="225"/>
      <c r="AE3430" s="200"/>
      <c r="AM3430" s="203"/>
      <c r="AT3430" s="144"/>
    </row>
    <row r="3431" spans="9:46" s="142" customFormat="1" x14ac:dyDescent="0.15">
      <c r="I3431" s="223"/>
      <c r="P3431" s="224"/>
      <c r="Q3431" s="224"/>
      <c r="R3431" s="224"/>
      <c r="T3431" s="223"/>
      <c r="U3431" s="225"/>
      <c r="V3431" s="223"/>
      <c r="W3431" s="225"/>
      <c r="AE3431" s="200"/>
      <c r="AM3431" s="203"/>
      <c r="AT3431" s="144"/>
    </row>
    <row r="3432" spans="9:46" s="142" customFormat="1" x14ac:dyDescent="0.15">
      <c r="I3432" s="223"/>
      <c r="P3432" s="224"/>
      <c r="Q3432" s="224"/>
      <c r="R3432" s="224"/>
      <c r="T3432" s="223"/>
      <c r="U3432" s="225"/>
      <c r="V3432" s="223"/>
      <c r="W3432" s="225"/>
      <c r="AE3432" s="200"/>
      <c r="AM3432" s="203"/>
      <c r="AT3432" s="144"/>
    </row>
    <row r="3433" spans="9:46" s="142" customFormat="1" x14ac:dyDescent="0.15">
      <c r="I3433" s="223"/>
      <c r="P3433" s="224"/>
      <c r="Q3433" s="224"/>
      <c r="R3433" s="224"/>
      <c r="T3433" s="223"/>
      <c r="U3433" s="225"/>
      <c r="V3433" s="223"/>
      <c r="W3433" s="225"/>
      <c r="AE3433" s="200"/>
      <c r="AM3433" s="203"/>
      <c r="AT3433" s="144"/>
    </row>
    <row r="3434" spans="9:46" s="142" customFormat="1" x14ac:dyDescent="0.15">
      <c r="I3434" s="223"/>
      <c r="P3434" s="224"/>
      <c r="Q3434" s="224"/>
      <c r="R3434" s="224"/>
      <c r="T3434" s="223"/>
      <c r="U3434" s="225"/>
      <c r="V3434" s="223"/>
      <c r="W3434" s="225"/>
      <c r="AE3434" s="200"/>
      <c r="AM3434" s="203"/>
      <c r="AT3434" s="144"/>
    </row>
    <row r="3435" spans="9:46" s="142" customFormat="1" x14ac:dyDescent="0.15">
      <c r="I3435" s="223"/>
      <c r="P3435" s="224"/>
      <c r="Q3435" s="224"/>
      <c r="R3435" s="224"/>
      <c r="T3435" s="223"/>
      <c r="U3435" s="225"/>
      <c r="V3435" s="223"/>
      <c r="W3435" s="225"/>
      <c r="AE3435" s="200"/>
      <c r="AM3435" s="203"/>
      <c r="AT3435" s="144"/>
    </row>
    <row r="3436" spans="9:46" s="142" customFormat="1" x14ac:dyDescent="0.15">
      <c r="I3436" s="223"/>
      <c r="P3436" s="224"/>
      <c r="Q3436" s="224"/>
      <c r="R3436" s="224"/>
      <c r="T3436" s="223"/>
      <c r="U3436" s="225"/>
      <c r="V3436" s="223"/>
      <c r="W3436" s="225"/>
      <c r="AE3436" s="200"/>
      <c r="AM3436" s="203"/>
      <c r="AT3436" s="144"/>
    </row>
    <row r="3437" spans="9:46" s="142" customFormat="1" x14ac:dyDescent="0.15">
      <c r="I3437" s="223"/>
      <c r="P3437" s="224"/>
      <c r="Q3437" s="224"/>
      <c r="R3437" s="224"/>
      <c r="T3437" s="223"/>
      <c r="U3437" s="225"/>
      <c r="V3437" s="223"/>
      <c r="W3437" s="225"/>
      <c r="AE3437" s="200"/>
      <c r="AM3437" s="203"/>
      <c r="AT3437" s="144"/>
    </row>
    <row r="3438" spans="9:46" s="142" customFormat="1" x14ac:dyDescent="0.15">
      <c r="I3438" s="223"/>
      <c r="P3438" s="224"/>
      <c r="Q3438" s="224"/>
      <c r="R3438" s="224"/>
      <c r="T3438" s="223"/>
      <c r="U3438" s="225"/>
      <c r="V3438" s="223"/>
      <c r="W3438" s="225"/>
      <c r="AE3438" s="200"/>
      <c r="AM3438" s="203"/>
      <c r="AT3438" s="144"/>
    </row>
    <row r="3439" spans="9:46" s="142" customFormat="1" x14ac:dyDescent="0.15">
      <c r="I3439" s="223"/>
      <c r="P3439" s="224"/>
      <c r="Q3439" s="224"/>
      <c r="R3439" s="224"/>
      <c r="T3439" s="223"/>
      <c r="U3439" s="225"/>
      <c r="V3439" s="223"/>
      <c r="W3439" s="225"/>
      <c r="AE3439" s="200"/>
      <c r="AM3439" s="203"/>
      <c r="AT3439" s="144"/>
    </row>
    <row r="3440" spans="9:46" s="142" customFormat="1" x14ac:dyDescent="0.15">
      <c r="I3440" s="223"/>
      <c r="P3440" s="224"/>
      <c r="Q3440" s="224"/>
      <c r="R3440" s="224"/>
      <c r="T3440" s="223"/>
      <c r="U3440" s="225"/>
      <c r="V3440" s="223"/>
      <c r="W3440" s="225"/>
      <c r="AE3440" s="200"/>
      <c r="AM3440" s="203"/>
      <c r="AT3440" s="144"/>
    </row>
    <row r="3441" spans="9:46" s="142" customFormat="1" x14ac:dyDescent="0.15">
      <c r="I3441" s="223"/>
      <c r="P3441" s="224"/>
      <c r="Q3441" s="224"/>
      <c r="R3441" s="224"/>
      <c r="T3441" s="223"/>
      <c r="U3441" s="225"/>
      <c r="V3441" s="223"/>
      <c r="W3441" s="225"/>
      <c r="AE3441" s="200"/>
      <c r="AM3441" s="203"/>
      <c r="AT3441" s="144"/>
    </row>
    <row r="3442" spans="9:46" s="142" customFormat="1" x14ac:dyDescent="0.15">
      <c r="I3442" s="223"/>
      <c r="P3442" s="224"/>
      <c r="Q3442" s="224"/>
      <c r="R3442" s="224"/>
      <c r="T3442" s="223"/>
      <c r="U3442" s="225"/>
      <c r="V3442" s="223"/>
      <c r="W3442" s="225"/>
      <c r="AE3442" s="200"/>
      <c r="AM3442" s="203"/>
      <c r="AT3442" s="144"/>
    </row>
    <row r="3443" spans="9:46" s="142" customFormat="1" x14ac:dyDescent="0.15">
      <c r="I3443" s="223"/>
      <c r="P3443" s="224"/>
      <c r="Q3443" s="224"/>
      <c r="R3443" s="224"/>
      <c r="T3443" s="223"/>
      <c r="U3443" s="225"/>
      <c r="V3443" s="223"/>
      <c r="W3443" s="225"/>
      <c r="AE3443" s="200"/>
      <c r="AM3443" s="203"/>
      <c r="AT3443" s="144"/>
    </row>
    <row r="3444" spans="9:46" s="142" customFormat="1" x14ac:dyDescent="0.15">
      <c r="I3444" s="223"/>
      <c r="P3444" s="224"/>
      <c r="Q3444" s="224"/>
      <c r="R3444" s="224"/>
      <c r="T3444" s="223"/>
      <c r="U3444" s="225"/>
      <c r="V3444" s="223"/>
      <c r="W3444" s="225"/>
      <c r="AE3444" s="200"/>
      <c r="AM3444" s="203"/>
      <c r="AT3444" s="144"/>
    </row>
    <row r="3445" spans="9:46" s="142" customFormat="1" x14ac:dyDescent="0.15">
      <c r="I3445" s="223"/>
      <c r="P3445" s="224"/>
      <c r="Q3445" s="224"/>
      <c r="R3445" s="224"/>
      <c r="T3445" s="223"/>
      <c r="U3445" s="225"/>
      <c r="V3445" s="223"/>
      <c r="W3445" s="225"/>
      <c r="AE3445" s="200"/>
      <c r="AM3445" s="203"/>
      <c r="AT3445" s="144"/>
    </row>
    <row r="3446" spans="9:46" s="142" customFormat="1" x14ac:dyDescent="0.15">
      <c r="I3446" s="223"/>
      <c r="P3446" s="224"/>
      <c r="Q3446" s="224"/>
      <c r="R3446" s="224"/>
      <c r="T3446" s="223"/>
      <c r="U3446" s="225"/>
      <c r="V3446" s="223"/>
      <c r="W3446" s="225"/>
      <c r="AE3446" s="200"/>
      <c r="AM3446" s="203"/>
      <c r="AT3446" s="144"/>
    </row>
    <row r="3447" spans="9:46" s="142" customFormat="1" x14ac:dyDescent="0.15">
      <c r="I3447" s="223"/>
      <c r="P3447" s="224"/>
      <c r="Q3447" s="224"/>
      <c r="R3447" s="224"/>
      <c r="T3447" s="223"/>
      <c r="U3447" s="225"/>
      <c r="V3447" s="223"/>
      <c r="W3447" s="225"/>
      <c r="AE3447" s="200"/>
      <c r="AM3447" s="203"/>
      <c r="AT3447" s="144"/>
    </row>
    <row r="3448" spans="9:46" s="142" customFormat="1" x14ac:dyDescent="0.15">
      <c r="I3448" s="223"/>
      <c r="P3448" s="224"/>
      <c r="Q3448" s="224"/>
      <c r="R3448" s="224"/>
      <c r="T3448" s="223"/>
      <c r="U3448" s="225"/>
      <c r="V3448" s="223"/>
      <c r="W3448" s="225"/>
      <c r="AE3448" s="200"/>
      <c r="AM3448" s="203"/>
      <c r="AT3448" s="144"/>
    </row>
    <row r="3449" spans="9:46" s="142" customFormat="1" x14ac:dyDescent="0.15">
      <c r="I3449" s="223"/>
      <c r="P3449" s="224"/>
      <c r="Q3449" s="224"/>
      <c r="R3449" s="224"/>
      <c r="T3449" s="223"/>
      <c r="U3449" s="225"/>
      <c r="V3449" s="223"/>
      <c r="W3449" s="225"/>
      <c r="AE3449" s="200"/>
      <c r="AM3449" s="203"/>
      <c r="AT3449" s="144"/>
    </row>
    <row r="3450" spans="9:46" s="142" customFormat="1" x14ac:dyDescent="0.15">
      <c r="I3450" s="223"/>
      <c r="P3450" s="224"/>
      <c r="Q3450" s="224"/>
      <c r="R3450" s="224"/>
      <c r="T3450" s="223"/>
      <c r="U3450" s="225"/>
      <c r="V3450" s="223"/>
      <c r="W3450" s="225"/>
      <c r="AE3450" s="200"/>
      <c r="AM3450" s="203"/>
      <c r="AT3450" s="144"/>
    </row>
    <row r="3451" spans="9:46" s="142" customFormat="1" x14ac:dyDescent="0.15">
      <c r="I3451" s="223"/>
      <c r="P3451" s="224"/>
      <c r="Q3451" s="224"/>
      <c r="R3451" s="224"/>
      <c r="T3451" s="223"/>
      <c r="U3451" s="225"/>
      <c r="V3451" s="223"/>
      <c r="W3451" s="225"/>
      <c r="AE3451" s="200"/>
      <c r="AM3451" s="203"/>
      <c r="AT3451" s="144"/>
    </row>
    <row r="3452" spans="9:46" s="142" customFormat="1" x14ac:dyDescent="0.15">
      <c r="I3452" s="223"/>
      <c r="P3452" s="224"/>
      <c r="Q3452" s="224"/>
      <c r="R3452" s="224"/>
      <c r="T3452" s="223"/>
      <c r="U3452" s="225"/>
      <c r="V3452" s="223"/>
      <c r="W3452" s="225"/>
      <c r="AE3452" s="200"/>
      <c r="AM3452" s="203"/>
      <c r="AT3452" s="144"/>
    </row>
    <row r="3453" spans="9:46" s="142" customFormat="1" x14ac:dyDescent="0.15">
      <c r="I3453" s="223"/>
      <c r="P3453" s="224"/>
      <c r="Q3453" s="224"/>
      <c r="R3453" s="224"/>
      <c r="T3453" s="223"/>
      <c r="U3453" s="225"/>
      <c r="V3453" s="223"/>
      <c r="W3453" s="225"/>
      <c r="AE3453" s="200"/>
      <c r="AM3453" s="203"/>
      <c r="AT3453" s="144"/>
    </row>
    <row r="3454" spans="9:46" s="142" customFormat="1" x14ac:dyDescent="0.15">
      <c r="I3454" s="223"/>
      <c r="P3454" s="224"/>
      <c r="Q3454" s="224"/>
      <c r="R3454" s="224"/>
      <c r="T3454" s="223"/>
      <c r="U3454" s="225"/>
      <c r="V3454" s="223"/>
      <c r="W3454" s="225"/>
      <c r="AE3454" s="200"/>
      <c r="AM3454" s="203"/>
      <c r="AT3454" s="144"/>
    </row>
    <row r="3455" spans="9:46" s="142" customFormat="1" x14ac:dyDescent="0.15">
      <c r="I3455" s="223"/>
      <c r="P3455" s="224"/>
      <c r="Q3455" s="224"/>
      <c r="R3455" s="224"/>
      <c r="T3455" s="223"/>
      <c r="U3455" s="225"/>
      <c r="V3455" s="223"/>
      <c r="W3455" s="225"/>
      <c r="AE3455" s="200"/>
      <c r="AM3455" s="203"/>
      <c r="AT3455" s="144"/>
    </row>
    <row r="3456" spans="9:46" s="142" customFormat="1" x14ac:dyDescent="0.15">
      <c r="I3456" s="223"/>
      <c r="P3456" s="224"/>
      <c r="Q3456" s="224"/>
      <c r="R3456" s="224"/>
      <c r="T3456" s="223"/>
      <c r="U3456" s="225"/>
      <c r="V3456" s="223"/>
      <c r="W3456" s="225"/>
      <c r="AE3456" s="200"/>
      <c r="AM3456" s="203"/>
      <c r="AT3456" s="144"/>
    </row>
    <row r="3457" spans="9:46" s="142" customFormat="1" x14ac:dyDescent="0.15">
      <c r="I3457" s="223"/>
      <c r="P3457" s="224"/>
      <c r="Q3457" s="224"/>
      <c r="R3457" s="224"/>
      <c r="T3457" s="223"/>
      <c r="U3457" s="225"/>
      <c r="V3457" s="223"/>
      <c r="W3457" s="225"/>
      <c r="AE3457" s="200"/>
      <c r="AM3457" s="203"/>
      <c r="AT3457" s="144"/>
    </row>
    <row r="3458" spans="9:46" s="142" customFormat="1" x14ac:dyDescent="0.15">
      <c r="I3458" s="223"/>
      <c r="P3458" s="224"/>
      <c r="Q3458" s="224"/>
      <c r="R3458" s="224"/>
      <c r="T3458" s="223"/>
      <c r="U3458" s="225"/>
      <c r="V3458" s="223"/>
      <c r="W3458" s="225"/>
      <c r="AE3458" s="200"/>
      <c r="AM3458" s="203"/>
      <c r="AT3458" s="144"/>
    </row>
    <row r="3459" spans="9:46" s="142" customFormat="1" x14ac:dyDescent="0.15">
      <c r="I3459" s="223"/>
      <c r="P3459" s="224"/>
      <c r="Q3459" s="224"/>
      <c r="R3459" s="224"/>
      <c r="T3459" s="223"/>
      <c r="U3459" s="225"/>
      <c r="V3459" s="223"/>
      <c r="W3459" s="225"/>
      <c r="AE3459" s="200"/>
      <c r="AM3459" s="203"/>
      <c r="AT3459" s="144"/>
    </row>
    <row r="3460" spans="9:46" s="142" customFormat="1" x14ac:dyDescent="0.15">
      <c r="I3460" s="223"/>
      <c r="P3460" s="224"/>
      <c r="Q3460" s="224"/>
      <c r="R3460" s="224"/>
      <c r="T3460" s="223"/>
      <c r="U3460" s="225"/>
      <c r="V3460" s="223"/>
      <c r="W3460" s="225"/>
      <c r="AE3460" s="200"/>
      <c r="AM3460" s="203"/>
      <c r="AT3460" s="144"/>
    </row>
    <row r="3461" spans="9:46" s="142" customFormat="1" x14ac:dyDescent="0.15">
      <c r="I3461" s="223"/>
      <c r="P3461" s="224"/>
      <c r="Q3461" s="224"/>
      <c r="R3461" s="224"/>
      <c r="T3461" s="223"/>
      <c r="U3461" s="225"/>
      <c r="V3461" s="223"/>
      <c r="W3461" s="225"/>
      <c r="AE3461" s="200"/>
      <c r="AM3461" s="203"/>
      <c r="AT3461" s="144"/>
    </row>
    <row r="3462" spans="9:46" s="142" customFormat="1" x14ac:dyDescent="0.15">
      <c r="I3462" s="223"/>
      <c r="P3462" s="224"/>
      <c r="Q3462" s="224"/>
      <c r="R3462" s="224"/>
      <c r="T3462" s="223"/>
      <c r="U3462" s="225"/>
      <c r="V3462" s="223"/>
      <c r="W3462" s="225"/>
      <c r="AE3462" s="200"/>
      <c r="AM3462" s="203"/>
      <c r="AT3462" s="144"/>
    </row>
    <row r="3463" spans="9:46" s="142" customFormat="1" x14ac:dyDescent="0.15">
      <c r="I3463" s="223"/>
      <c r="P3463" s="224"/>
      <c r="Q3463" s="224"/>
      <c r="R3463" s="224"/>
      <c r="T3463" s="223"/>
      <c r="U3463" s="225"/>
      <c r="V3463" s="223"/>
      <c r="W3463" s="225"/>
      <c r="AE3463" s="200"/>
      <c r="AM3463" s="203"/>
      <c r="AT3463" s="144"/>
    </row>
    <row r="3464" spans="9:46" s="142" customFormat="1" x14ac:dyDescent="0.15">
      <c r="I3464" s="223"/>
      <c r="P3464" s="224"/>
      <c r="Q3464" s="224"/>
      <c r="R3464" s="224"/>
      <c r="T3464" s="223"/>
      <c r="U3464" s="225"/>
      <c r="V3464" s="223"/>
      <c r="W3464" s="225"/>
      <c r="AE3464" s="200"/>
      <c r="AM3464" s="203"/>
      <c r="AT3464" s="144"/>
    </row>
    <row r="3465" spans="9:46" s="142" customFormat="1" x14ac:dyDescent="0.15">
      <c r="I3465" s="223"/>
      <c r="P3465" s="224"/>
      <c r="Q3465" s="224"/>
      <c r="R3465" s="224"/>
      <c r="T3465" s="223"/>
      <c r="U3465" s="225"/>
      <c r="V3465" s="223"/>
      <c r="W3465" s="225"/>
      <c r="AE3465" s="200"/>
      <c r="AM3465" s="203"/>
      <c r="AT3465" s="144"/>
    </row>
    <row r="3466" spans="9:46" s="142" customFormat="1" x14ac:dyDescent="0.15">
      <c r="I3466" s="223"/>
      <c r="P3466" s="224"/>
      <c r="Q3466" s="224"/>
      <c r="R3466" s="224"/>
      <c r="T3466" s="223"/>
      <c r="U3466" s="225"/>
      <c r="V3466" s="223"/>
      <c r="W3466" s="225"/>
      <c r="AE3466" s="200"/>
      <c r="AM3466" s="203"/>
      <c r="AT3466" s="144"/>
    </row>
    <row r="3467" spans="9:46" s="142" customFormat="1" x14ac:dyDescent="0.15">
      <c r="I3467" s="223"/>
      <c r="P3467" s="224"/>
      <c r="Q3467" s="224"/>
      <c r="R3467" s="224"/>
      <c r="T3467" s="223"/>
      <c r="U3467" s="225"/>
      <c r="V3467" s="223"/>
      <c r="W3467" s="225"/>
      <c r="AE3467" s="200"/>
      <c r="AM3467" s="203"/>
      <c r="AT3467" s="144"/>
    </row>
    <row r="3468" spans="9:46" s="142" customFormat="1" x14ac:dyDescent="0.15">
      <c r="I3468" s="223"/>
      <c r="P3468" s="224"/>
      <c r="Q3468" s="224"/>
      <c r="R3468" s="224"/>
      <c r="T3468" s="223"/>
      <c r="U3468" s="225"/>
      <c r="V3468" s="223"/>
      <c r="W3468" s="225"/>
      <c r="AE3468" s="200"/>
      <c r="AM3468" s="203"/>
      <c r="AT3468" s="144"/>
    </row>
    <row r="3469" spans="9:46" s="142" customFormat="1" x14ac:dyDescent="0.15">
      <c r="I3469" s="223"/>
      <c r="P3469" s="224"/>
      <c r="Q3469" s="224"/>
      <c r="R3469" s="224"/>
      <c r="T3469" s="223"/>
      <c r="U3469" s="225"/>
      <c r="V3469" s="223"/>
      <c r="W3469" s="225"/>
      <c r="AE3469" s="200"/>
      <c r="AM3469" s="203"/>
      <c r="AT3469" s="144"/>
    </row>
    <row r="3470" spans="9:46" s="142" customFormat="1" x14ac:dyDescent="0.15">
      <c r="I3470" s="223"/>
      <c r="P3470" s="224"/>
      <c r="Q3470" s="224"/>
      <c r="R3470" s="224"/>
      <c r="T3470" s="223"/>
      <c r="U3470" s="225"/>
      <c r="V3470" s="223"/>
      <c r="W3470" s="225"/>
      <c r="AE3470" s="200"/>
      <c r="AM3470" s="203"/>
      <c r="AT3470" s="144"/>
    </row>
    <row r="3471" spans="9:46" s="142" customFormat="1" x14ac:dyDescent="0.15">
      <c r="I3471" s="223"/>
      <c r="P3471" s="224"/>
      <c r="Q3471" s="224"/>
      <c r="R3471" s="224"/>
      <c r="T3471" s="223"/>
      <c r="U3471" s="225"/>
      <c r="V3471" s="223"/>
      <c r="W3471" s="225"/>
      <c r="AE3471" s="200"/>
      <c r="AM3471" s="203"/>
      <c r="AT3471" s="144"/>
    </row>
    <row r="3472" spans="9:46" s="142" customFormat="1" x14ac:dyDescent="0.15">
      <c r="I3472" s="223"/>
      <c r="P3472" s="224"/>
      <c r="Q3472" s="224"/>
      <c r="R3472" s="224"/>
      <c r="T3472" s="223"/>
      <c r="U3472" s="225"/>
      <c r="V3472" s="223"/>
      <c r="W3472" s="225"/>
      <c r="AE3472" s="200"/>
      <c r="AM3472" s="203"/>
      <c r="AT3472" s="144"/>
    </row>
    <row r="3473" spans="9:46" s="142" customFormat="1" x14ac:dyDescent="0.15">
      <c r="I3473" s="223"/>
      <c r="P3473" s="224"/>
      <c r="Q3473" s="224"/>
      <c r="R3473" s="224"/>
      <c r="T3473" s="223"/>
      <c r="U3473" s="225"/>
      <c r="V3473" s="223"/>
      <c r="W3473" s="225"/>
      <c r="AE3473" s="200"/>
      <c r="AM3473" s="203"/>
      <c r="AT3473" s="144"/>
    </row>
    <row r="3474" spans="9:46" s="142" customFormat="1" x14ac:dyDescent="0.15">
      <c r="I3474" s="223"/>
      <c r="P3474" s="224"/>
      <c r="Q3474" s="224"/>
      <c r="R3474" s="224"/>
      <c r="T3474" s="223"/>
      <c r="U3474" s="225"/>
      <c r="V3474" s="223"/>
      <c r="W3474" s="225"/>
      <c r="AE3474" s="200"/>
      <c r="AM3474" s="203"/>
      <c r="AT3474" s="144"/>
    </row>
    <row r="3475" spans="9:46" s="142" customFormat="1" x14ac:dyDescent="0.15">
      <c r="I3475" s="223"/>
      <c r="P3475" s="224"/>
      <c r="Q3475" s="224"/>
      <c r="R3475" s="224"/>
      <c r="T3475" s="223"/>
      <c r="U3475" s="225"/>
      <c r="V3475" s="223"/>
      <c r="W3475" s="225"/>
      <c r="AE3475" s="200"/>
      <c r="AM3475" s="203"/>
      <c r="AT3475" s="144"/>
    </row>
    <row r="3476" spans="9:46" s="142" customFormat="1" x14ac:dyDescent="0.15">
      <c r="I3476" s="223"/>
      <c r="P3476" s="224"/>
      <c r="Q3476" s="224"/>
      <c r="R3476" s="224"/>
      <c r="T3476" s="223"/>
      <c r="U3476" s="225"/>
      <c r="V3476" s="223"/>
      <c r="W3476" s="225"/>
      <c r="AE3476" s="200"/>
      <c r="AM3476" s="203"/>
      <c r="AT3476" s="144"/>
    </row>
    <row r="3477" spans="9:46" s="142" customFormat="1" x14ac:dyDescent="0.15">
      <c r="I3477" s="223"/>
      <c r="P3477" s="224"/>
      <c r="Q3477" s="224"/>
      <c r="R3477" s="224"/>
      <c r="T3477" s="223"/>
      <c r="U3477" s="225"/>
      <c r="V3477" s="223"/>
      <c r="W3477" s="225"/>
      <c r="AE3477" s="200"/>
      <c r="AM3477" s="203"/>
      <c r="AT3477" s="144"/>
    </row>
    <row r="3478" spans="9:46" s="142" customFormat="1" x14ac:dyDescent="0.15">
      <c r="I3478" s="223"/>
      <c r="P3478" s="224"/>
      <c r="Q3478" s="224"/>
      <c r="R3478" s="224"/>
      <c r="T3478" s="223"/>
      <c r="U3478" s="225"/>
      <c r="V3478" s="223"/>
      <c r="W3478" s="225"/>
      <c r="AE3478" s="200"/>
      <c r="AM3478" s="203"/>
      <c r="AT3478" s="144"/>
    </row>
    <row r="3479" spans="9:46" s="142" customFormat="1" x14ac:dyDescent="0.15">
      <c r="I3479" s="223"/>
      <c r="P3479" s="224"/>
      <c r="Q3479" s="224"/>
      <c r="R3479" s="224"/>
      <c r="T3479" s="223"/>
      <c r="U3479" s="225"/>
      <c r="V3479" s="223"/>
      <c r="W3479" s="225"/>
      <c r="AE3479" s="200"/>
      <c r="AM3479" s="203"/>
      <c r="AT3479" s="144"/>
    </row>
    <row r="3480" spans="9:46" s="142" customFormat="1" x14ac:dyDescent="0.15">
      <c r="I3480" s="223"/>
      <c r="P3480" s="224"/>
      <c r="Q3480" s="224"/>
      <c r="R3480" s="224"/>
      <c r="T3480" s="223"/>
      <c r="U3480" s="225"/>
      <c r="V3480" s="223"/>
      <c r="W3480" s="225"/>
      <c r="AE3480" s="200"/>
      <c r="AM3480" s="203"/>
      <c r="AT3480" s="144"/>
    </row>
    <row r="3481" spans="9:46" s="142" customFormat="1" x14ac:dyDescent="0.15">
      <c r="I3481" s="223"/>
      <c r="P3481" s="224"/>
      <c r="Q3481" s="224"/>
      <c r="R3481" s="224"/>
      <c r="T3481" s="223"/>
      <c r="U3481" s="225"/>
      <c r="V3481" s="223"/>
      <c r="W3481" s="225"/>
      <c r="AE3481" s="200"/>
      <c r="AM3481" s="203"/>
      <c r="AT3481" s="144"/>
    </row>
    <row r="3482" spans="9:46" s="142" customFormat="1" x14ac:dyDescent="0.15">
      <c r="I3482" s="223"/>
      <c r="P3482" s="224"/>
      <c r="Q3482" s="224"/>
      <c r="R3482" s="224"/>
      <c r="T3482" s="223"/>
      <c r="U3482" s="225"/>
      <c r="V3482" s="223"/>
      <c r="W3482" s="225"/>
      <c r="AE3482" s="200"/>
      <c r="AM3482" s="203"/>
      <c r="AT3482" s="144"/>
    </row>
    <row r="3483" spans="9:46" s="142" customFormat="1" x14ac:dyDescent="0.15">
      <c r="I3483" s="223"/>
      <c r="P3483" s="224"/>
      <c r="Q3483" s="224"/>
      <c r="R3483" s="224"/>
      <c r="T3483" s="223"/>
      <c r="U3483" s="225"/>
      <c r="V3483" s="223"/>
      <c r="W3483" s="225"/>
      <c r="AE3483" s="200"/>
      <c r="AM3483" s="203"/>
      <c r="AT3483" s="144"/>
    </row>
    <row r="3484" spans="9:46" s="142" customFormat="1" x14ac:dyDescent="0.15">
      <c r="I3484" s="223"/>
      <c r="P3484" s="224"/>
      <c r="Q3484" s="224"/>
      <c r="R3484" s="224"/>
      <c r="T3484" s="223"/>
      <c r="U3484" s="225"/>
      <c r="V3484" s="223"/>
      <c r="W3484" s="225"/>
      <c r="AE3484" s="200"/>
      <c r="AM3484" s="203"/>
      <c r="AT3484" s="144"/>
    </row>
    <row r="3485" spans="9:46" s="142" customFormat="1" x14ac:dyDescent="0.15">
      <c r="I3485" s="223"/>
      <c r="P3485" s="224"/>
      <c r="Q3485" s="224"/>
      <c r="R3485" s="224"/>
      <c r="T3485" s="223"/>
      <c r="U3485" s="225"/>
      <c r="V3485" s="223"/>
      <c r="W3485" s="225"/>
      <c r="AE3485" s="200"/>
      <c r="AM3485" s="203"/>
      <c r="AT3485" s="144"/>
    </row>
    <row r="3486" spans="9:46" s="142" customFormat="1" x14ac:dyDescent="0.15">
      <c r="I3486" s="223"/>
      <c r="P3486" s="224"/>
      <c r="Q3486" s="224"/>
      <c r="R3486" s="224"/>
      <c r="T3486" s="223"/>
      <c r="U3486" s="225"/>
      <c r="V3486" s="223"/>
      <c r="W3486" s="225"/>
      <c r="AE3486" s="200"/>
      <c r="AM3486" s="203"/>
      <c r="AT3486" s="144"/>
    </row>
    <row r="3487" spans="9:46" s="142" customFormat="1" x14ac:dyDescent="0.15">
      <c r="I3487" s="223"/>
      <c r="P3487" s="224"/>
      <c r="Q3487" s="224"/>
      <c r="R3487" s="224"/>
      <c r="T3487" s="223"/>
      <c r="U3487" s="225"/>
      <c r="V3487" s="223"/>
      <c r="W3487" s="225"/>
      <c r="AE3487" s="200"/>
      <c r="AM3487" s="203"/>
      <c r="AT3487" s="144"/>
    </row>
    <row r="3488" spans="9:46" s="142" customFormat="1" x14ac:dyDescent="0.15">
      <c r="I3488" s="223"/>
      <c r="P3488" s="224"/>
      <c r="Q3488" s="224"/>
      <c r="R3488" s="224"/>
      <c r="T3488" s="223"/>
      <c r="U3488" s="225"/>
      <c r="V3488" s="223"/>
      <c r="W3488" s="225"/>
      <c r="AE3488" s="200"/>
      <c r="AM3488" s="203"/>
      <c r="AT3488" s="144"/>
    </row>
    <row r="3489" spans="9:46" s="142" customFormat="1" x14ac:dyDescent="0.15">
      <c r="I3489" s="223"/>
      <c r="P3489" s="224"/>
      <c r="Q3489" s="224"/>
      <c r="R3489" s="224"/>
      <c r="T3489" s="223"/>
      <c r="U3489" s="225"/>
      <c r="V3489" s="223"/>
      <c r="W3489" s="225"/>
      <c r="AE3489" s="200"/>
      <c r="AM3489" s="203"/>
      <c r="AT3489" s="144"/>
    </row>
    <row r="3490" spans="9:46" s="142" customFormat="1" x14ac:dyDescent="0.15">
      <c r="I3490" s="223"/>
      <c r="P3490" s="224"/>
      <c r="Q3490" s="224"/>
      <c r="R3490" s="224"/>
      <c r="T3490" s="223"/>
      <c r="U3490" s="225"/>
      <c r="V3490" s="223"/>
      <c r="W3490" s="225"/>
      <c r="AE3490" s="200"/>
      <c r="AM3490" s="203"/>
      <c r="AT3490" s="144"/>
    </row>
    <row r="3491" spans="9:46" s="142" customFormat="1" x14ac:dyDescent="0.15">
      <c r="I3491" s="223"/>
      <c r="P3491" s="224"/>
      <c r="Q3491" s="224"/>
      <c r="R3491" s="224"/>
      <c r="T3491" s="223"/>
      <c r="U3491" s="225"/>
      <c r="V3491" s="223"/>
      <c r="W3491" s="225"/>
      <c r="AE3491" s="200"/>
      <c r="AM3491" s="203"/>
      <c r="AT3491" s="144"/>
    </row>
    <row r="3492" spans="9:46" s="142" customFormat="1" x14ac:dyDescent="0.15">
      <c r="I3492" s="223"/>
      <c r="P3492" s="224"/>
      <c r="Q3492" s="224"/>
      <c r="R3492" s="224"/>
      <c r="T3492" s="223"/>
      <c r="U3492" s="225"/>
      <c r="V3492" s="223"/>
      <c r="W3492" s="225"/>
      <c r="AE3492" s="200"/>
      <c r="AM3492" s="203"/>
      <c r="AT3492" s="144"/>
    </row>
    <row r="3493" spans="9:46" s="142" customFormat="1" x14ac:dyDescent="0.15">
      <c r="I3493" s="223"/>
      <c r="P3493" s="224"/>
      <c r="Q3493" s="224"/>
      <c r="R3493" s="224"/>
      <c r="T3493" s="223"/>
      <c r="U3493" s="225"/>
      <c r="V3493" s="223"/>
      <c r="W3493" s="225"/>
      <c r="AE3493" s="200"/>
      <c r="AM3493" s="203"/>
      <c r="AT3493" s="144"/>
    </row>
    <row r="3494" spans="9:46" s="142" customFormat="1" x14ac:dyDescent="0.15">
      <c r="I3494" s="223"/>
      <c r="P3494" s="224"/>
      <c r="Q3494" s="224"/>
      <c r="R3494" s="224"/>
      <c r="T3494" s="223"/>
      <c r="U3494" s="225"/>
      <c r="V3494" s="223"/>
      <c r="W3494" s="225"/>
      <c r="AE3494" s="200"/>
      <c r="AM3494" s="203"/>
      <c r="AT3494" s="144"/>
    </row>
    <row r="3495" spans="9:46" s="142" customFormat="1" x14ac:dyDescent="0.15">
      <c r="I3495" s="223"/>
      <c r="P3495" s="224"/>
      <c r="Q3495" s="224"/>
      <c r="R3495" s="224"/>
      <c r="T3495" s="223"/>
      <c r="U3495" s="225"/>
      <c r="V3495" s="223"/>
      <c r="W3495" s="225"/>
      <c r="AE3495" s="200"/>
      <c r="AM3495" s="203"/>
      <c r="AT3495" s="144"/>
    </row>
    <row r="3496" spans="9:46" s="142" customFormat="1" x14ac:dyDescent="0.15">
      <c r="I3496" s="223"/>
      <c r="P3496" s="224"/>
      <c r="Q3496" s="224"/>
      <c r="R3496" s="224"/>
      <c r="T3496" s="223"/>
      <c r="U3496" s="225"/>
      <c r="V3496" s="223"/>
      <c r="W3496" s="225"/>
      <c r="AE3496" s="200"/>
      <c r="AM3496" s="203"/>
      <c r="AT3496" s="144"/>
    </row>
    <row r="3497" spans="9:46" s="142" customFormat="1" x14ac:dyDescent="0.15">
      <c r="I3497" s="223"/>
      <c r="P3497" s="224"/>
      <c r="Q3497" s="224"/>
      <c r="R3497" s="224"/>
      <c r="T3497" s="223"/>
      <c r="U3497" s="225"/>
      <c r="V3497" s="223"/>
      <c r="W3497" s="225"/>
      <c r="AE3497" s="200"/>
      <c r="AM3497" s="203"/>
      <c r="AT3497" s="144"/>
    </row>
    <row r="3498" spans="9:46" s="142" customFormat="1" x14ac:dyDescent="0.15">
      <c r="I3498" s="223"/>
      <c r="P3498" s="224"/>
      <c r="Q3498" s="224"/>
      <c r="R3498" s="224"/>
      <c r="T3498" s="223"/>
      <c r="U3498" s="225"/>
      <c r="V3498" s="223"/>
      <c r="W3498" s="225"/>
      <c r="AE3498" s="200"/>
      <c r="AM3498" s="203"/>
      <c r="AT3498" s="144"/>
    </row>
    <row r="3499" spans="9:46" s="142" customFormat="1" x14ac:dyDescent="0.15">
      <c r="I3499" s="223"/>
      <c r="P3499" s="224"/>
      <c r="Q3499" s="224"/>
      <c r="R3499" s="224"/>
      <c r="T3499" s="223"/>
      <c r="U3499" s="225"/>
      <c r="V3499" s="223"/>
      <c r="W3499" s="225"/>
      <c r="AE3499" s="200"/>
      <c r="AM3499" s="203"/>
      <c r="AT3499" s="144"/>
    </row>
    <row r="3500" spans="9:46" s="142" customFormat="1" x14ac:dyDescent="0.15">
      <c r="I3500" s="223"/>
      <c r="P3500" s="224"/>
      <c r="Q3500" s="224"/>
      <c r="R3500" s="224"/>
      <c r="T3500" s="223"/>
      <c r="U3500" s="225"/>
      <c r="V3500" s="223"/>
      <c r="W3500" s="225"/>
      <c r="AE3500" s="200"/>
      <c r="AM3500" s="203"/>
      <c r="AT3500" s="144"/>
    </row>
    <row r="3501" spans="9:46" s="142" customFormat="1" x14ac:dyDescent="0.15">
      <c r="I3501" s="223"/>
      <c r="P3501" s="224"/>
      <c r="Q3501" s="224"/>
      <c r="R3501" s="224"/>
      <c r="T3501" s="223"/>
      <c r="U3501" s="225"/>
      <c r="V3501" s="223"/>
      <c r="W3501" s="225"/>
      <c r="AE3501" s="200"/>
      <c r="AM3501" s="203"/>
      <c r="AT3501" s="144"/>
    </row>
    <row r="3502" spans="9:46" s="142" customFormat="1" x14ac:dyDescent="0.15">
      <c r="I3502" s="223"/>
      <c r="P3502" s="224"/>
      <c r="Q3502" s="224"/>
      <c r="R3502" s="224"/>
      <c r="T3502" s="223"/>
      <c r="U3502" s="225"/>
      <c r="V3502" s="223"/>
      <c r="W3502" s="225"/>
      <c r="AE3502" s="200"/>
      <c r="AM3502" s="203"/>
      <c r="AT3502" s="144"/>
    </row>
    <row r="3503" spans="9:46" s="142" customFormat="1" x14ac:dyDescent="0.15">
      <c r="I3503" s="223"/>
      <c r="P3503" s="224"/>
      <c r="Q3503" s="224"/>
      <c r="R3503" s="224"/>
      <c r="T3503" s="223"/>
      <c r="U3503" s="225"/>
      <c r="V3503" s="223"/>
      <c r="W3503" s="225"/>
      <c r="AE3503" s="200"/>
      <c r="AM3503" s="203"/>
      <c r="AT3503" s="144"/>
    </row>
    <row r="3504" spans="9:46" s="142" customFormat="1" x14ac:dyDescent="0.15">
      <c r="I3504" s="223"/>
      <c r="P3504" s="224"/>
      <c r="Q3504" s="224"/>
      <c r="R3504" s="224"/>
      <c r="T3504" s="223"/>
      <c r="U3504" s="225"/>
      <c r="V3504" s="223"/>
      <c r="W3504" s="225"/>
      <c r="AE3504" s="200"/>
      <c r="AM3504" s="203"/>
      <c r="AT3504" s="144"/>
    </row>
    <row r="3505" spans="9:46" s="142" customFormat="1" x14ac:dyDescent="0.15">
      <c r="I3505" s="223"/>
      <c r="P3505" s="224"/>
      <c r="Q3505" s="224"/>
      <c r="R3505" s="224"/>
      <c r="T3505" s="223"/>
      <c r="U3505" s="225"/>
      <c r="V3505" s="223"/>
      <c r="W3505" s="225"/>
      <c r="AE3505" s="200"/>
      <c r="AM3505" s="203"/>
      <c r="AT3505" s="144"/>
    </row>
    <row r="3506" spans="9:46" s="142" customFormat="1" x14ac:dyDescent="0.15">
      <c r="I3506" s="223"/>
      <c r="P3506" s="224"/>
      <c r="Q3506" s="224"/>
      <c r="R3506" s="224"/>
      <c r="T3506" s="223"/>
      <c r="U3506" s="225"/>
      <c r="V3506" s="223"/>
      <c r="W3506" s="225"/>
      <c r="AE3506" s="200"/>
      <c r="AM3506" s="203"/>
      <c r="AT3506" s="144"/>
    </row>
    <row r="3507" spans="9:46" s="142" customFormat="1" x14ac:dyDescent="0.15">
      <c r="I3507" s="223"/>
      <c r="P3507" s="224"/>
      <c r="Q3507" s="224"/>
      <c r="R3507" s="224"/>
      <c r="T3507" s="223"/>
      <c r="U3507" s="225"/>
      <c r="V3507" s="223"/>
      <c r="W3507" s="225"/>
      <c r="AE3507" s="200"/>
      <c r="AM3507" s="203"/>
      <c r="AT3507" s="144"/>
    </row>
    <row r="3508" spans="9:46" s="142" customFormat="1" x14ac:dyDescent="0.15">
      <c r="I3508" s="223"/>
      <c r="P3508" s="224"/>
      <c r="Q3508" s="224"/>
      <c r="R3508" s="224"/>
      <c r="T3508" s="223"/>
      <c r="U3508" s="225"/>
      <c r="V3508" s="223"/>
      <c r="W3508" s="225"/>
      <c r="AE3508" s="200"/>
      <c r="AM3508" s="203"/>
      <c r="AT3508" s="144"/>
    </row>
    <row r="3509" spans="9:46" s="142" customFormat="1" x14ac:dyDescent="0.15">
      <c r="I3509" s="223"/>
      <c r="P3509" s="224"/>
      <c r="Q3509" s="224"/>
      <c r="R3509" s="224"/>
      <c r="T3509" s="223"/>
      <c r="U3509" s="225"/>
      <c r="V3509" s="223"/>
      <c r="W3509" s="225"/>
      <c r="AE3509" s="200"/>
      <c r="AM3509" s="203"/>
      <c r="AT3509" s="144"/>
    </row>
    <row r="3510" spans="9:46" s="142" customFormat="1" x14ac:dyDescent="0.15">
      <c r="I3510" s="223"/>
      <c r="P3510" s="224"/>
      <c r="Q3510" s="224"/>
      <c r="R3510" s="224"/>
      <c r="T3510" s="223"/>
      <c r="U3510" s="225"/>
      <c r="V3510" s="223"/>
      <c r="W3510" s="225"/>
      <c r="AE3510" s="200"/>
      <c r="AM3510" s="203"/>
      <c r="AT3510" s="144"/>
    </row>
    <row r="3511" spans="9:46" s="142" customFormat="1" x14ac:dyDescent="0.15">
      <c r="I3511" s="223"/>
      <c r="P3511" s="224"/>
      <c r="Q3511" s="224"/>
      <c r="R3511" s="224"/>
      <c r="T3511" s="223"/>
      <c r="U3511" s="225"/>
      <c r="V3511" s="223"/>
      <c r="W3511" s="225"/>
      <c r="AE3511" s="200"/>
      <c r="AM3511" s="203"/>
      <c r="AT3511" s="144"/>
    </row>
    <row r="3512" spans="9:46" s="142" customFormat="1" x14ac:dyDescent="0.15">
      <c r="I3512" s="223"/>
      <c r="P3512" s="224"/>
      <c r="Q3512" s="224"/>
      <c r="R3512" s="224"/>
      <c r="T3512" s="223"/>
      <c r="U3512" s="225"/>
      <c r="V3512" s="223"/>
      <c r="W3512" s="225"/>
      <c r="AE3512" s="200"/>
      <c r="AM3512" s="203"/>
      <c r="AT3512" s="144"/>
    </row>
    <row r="3513" spans="9:46" s="142" customFormat="1" x14ac:dyDescent="0.15">
      <c r="I3513" s="223"/>
      <c r="P3513" s="224"/>
      <c r="Q3513" s="224"/>
      <c r="R3513" s="224"/>
      <c r="T3513" s="223"/>
      <c r="U3513" s="225"/>
      <c r="V3513" s="223"/>
      <c r="W3513" s="225"/>
      <c r="AE3513" s="200"/>
      <c r="AM3513" s="203"/>
      <c r="AT3513" s="144"/>
    </row>
    <row r="3514" spans="9:46" s="142" customFormat="1" x14ac:dyDescent="0.15">
      <c r="I3514" s="223"/>
      <c r="P3514" s="224"/>
      <c r="Q3514" s="224"/>
      <c r="R3514" s="224"/>
      <c r="T3514" s="223"/>
      <c r="U3514" s="225"/>
      <c r="V3514" s="223"/>
      <c r="W3514" s="225"/>
      <c r="AE3514" s="200"/>
      <c r="AM3514" s="203"/>
      <c r="AT3514" s="144"/>
    </row>
    <row r="3515" spans="9:46" s="142" customFormat="1" x14ac:dyDescent="0.15">
      <c r="I3515" s="223"/>
      <c r="P3515" s="224"/>
      <c r="Q3515" s="224"/>
      <c r="R3515" s="224"/>
      <c r="T3515" s="223"/>
      <c r="U3515" s="225"/>
      <c r="V3515" s="223"/>
      <c r="W3515" s="225"/>
      <c r="AE3515" s="200"/>
      <c r="AM3515" s="203"/>
      <c r="AT3515" s="144"/>
    </row>
    <row r="3516" spans="9:46" s="142" customFormat="1" x14ac:dyDescent="0.15">
      <c r="I3516" s="223"/>
      <c r="P3516" s="224"/>
      <c r="Q3516" s="224"/>
      <c r="R3516" s="224"/>
      <c r="T3516" s="223"/>
      <c r="U3516" s="225"/>
      <c r="V3516" s="223"/>
      <c r="W3516" s="225"/>
      <c r="AE3516" s="200"/>
      <c r="AM3516" s="203"/>
      <c r="AT3516" s="144"/>
    </row>
    <row r="3517" spans="9:46" s="142" customFormat="1" x14ac:dyDescent="0.15">
      <c r="I3517" s="223"/>
      <c r="P3517" s="224"/>
      <c r="Q3517" s="224"/>
      <c r="R3517" s="224"/>
      <c r="T3517" s="223"/>
      <c r="U3517" s="225"/>
      <c r="V3517" s="223"/>
      <c r="W3517" s="225"/>
      <c r="AE3517" s="200"/>
      <c r="AM3517" s="203"/>
      <c r="AT3517" s="144"/>
    </row>
    <row r="3518" spans="9:46" s="142" customFormat="1" x14ac:dyDescent="0.15">
      <c r="I3518" s="223"/>
      <c r="P3518" s="224"/>
      <c r="Q3518" s="224"/>
      <c r="R3518" s="224"/>
      <c r="T3518" s="223"/>
      <c r="U3518" s="225"/>
      <c r="V3518" s="223"/>
      <c r="W3518" s="225"/>
      <c r="AE3518" s="200"/>
      <c r="AM3518" s="203"/>
      <c r="AT3518" s="144"/>
    </row>
    <row r="3519" spans="9:46" s="142" customFormat="1" x14ac:dyDescent="0.15">
      <c r="I3519" s="223"/>
      <c r="P3519" s="224"/>
      <c r="Q3519" s="224"/>
      <c r="R3519" s="224"/>
      <c r="T3519" s="223"/>
      <c r="U3519" s="225"/>
      <c r="V3519" s="223"/>
      <c r="W3519" s="225"/>
      <c r="AE3519" s="200"/>
      <c r="AM3519" s="203"/>
      <c r="AT3519" s="144"/>
    </row>
    <row r="3520" spans="9:46" s="142" customFormat="1" x14ac:dyDescent="0.15">
      <c r="I3520" s="223"/>
      <c r="P3520" s="224"/>
      <c r="Q3520" s="224"/>
      <c r="R3520" s="224"/>
      <c r="T3520" s="223"/>
      <c r="U3520" s="225"/>
      <c r="V3520" s="223"/>
      <c r="W3520" s="225"/>
      <c r="AE3520" s="200"/>
      <c r="AM3520" s="203"/>
      <c r="AT3520" s="144"/>
    </row>
    <row r="3521" spans="9:46" s="142" customFormat="1" x14ac:dyDescent="0.15">
      <c r="I3521" s="223"/>
      <c r="P3521" s="224"/>
      <c r="Q3521" s="224"/>
      <c r="R3521" s="224"/>
      <c r="T3521" s="223"/>
      <c r="U3521" s="225"/>
      <c r="V3521" s="223"/>
      <c r="W3521" s="225"/>
      <c r="AE3521" s="200"/>
      <c r="AM3521" s="203"/>
      <c r="AT3521" s="144"/>
    </row>
    <row r="3522" spans="9:46" s="142" customFormat="1" x14ac:dyDescent="0.15">
      <c r="I3522" s="223"/>
      <c r="P3522" s="224"/>
      <c r="Q3522" s="224"/>
      <c r="R3522" s="224"/>
      <c r="T3522" s="223"/>
      <c r="U3522" s="225"/>
      <c r="V3522" s="223"/>
      <c r="W3522" s="225"/>
      <c r="AE3522" s="200"/>
      <c r="AM3522" s="203"/>
      <c r="AT3522" s="144"/>
    </row>
    <row r="3523" spans="9:46" s="142" customFormat="1" x14ac:dyDescent="0.15">
      <c r="I3523" s="223"/>
      <c r="P3523" s="224"/>
      <c r="Q3523" s="224"/>
      <c r="R3523" s="224"/>
      <c r="T3523" s="223"/>
      <c r="U3523" s="225"/>
      <c r="V3523" s="223"/>
      <c r="W3523" s="225"/>
      <c r="AE3523" s="200"/>
      <c r="AM3523" s="203"/>
      <c r="AT3523" s="144"/>
    </row>
    <row r="3524" spans="9:46" s="142" customFormat="1" x14ac:dyDescent="0.15">
      <c r="I3524" s="223"/>
      <c r="P3524" s="224"/>
      <c r="Q3524" s="224"/>
      <c r="R3524" s="224"/>
      <c r="T3524" s="223"/>
      <c r="U3524" s="225"/>
      <c r="V3524" s="223"/>
      <c r="W3524" s="225"/>
      <c r="AE3524" s="200"/>
      <c r="AM3524" s="203"/>
      <c r="AT3524" s="144"/>
    </row>
    <row r="3525" spans="9:46" s="142" customFormat="1" x14ac:dyDescent="0.15">
      <c r="I3525" s="223"/>
      <c r="P3525" s="224"/>
      <c r="Q3525" s="224"/>
      <c r="R3525" s="224"/>
      <c r="T3525" s="223"/>
      <c r="U3525" s="225"/>
      <c r="V3525" s="223"/>
      <c r="W3525" s="225"/>
      <c r="AE3525" s="200"/>
      <c r="AM3525" s="203"/>
      <c r="AT3525" s="144"/>
    </row>
    <row r="3526" spans="9:46" s="142" customFormat="1" x14ac:dyDescent="0.15">
      <c r="I3526" s="223"/>
      <c r="P3526" s="224"/>
      <c r="Q3526" s="224"/>
      <c r="R3526" s="224"/>
      <c r="T3526" s="223"/>
      <c r="U3526" s="225"/>
      <c r="V3526" s="223"/>
      <c r="W3526" s="225"/>
      <c r="AE3526" s="200"/>
      <c r="AM3526" s="203"/>
      <c r="AT3526" s="144"/>
    </row>
    <row r="3527" spans="9:46" s="142" customFormat="1" x14ac:dyDescent="0.15">
      <c r="I3527" s="223"/>
      <c r="P3527" s="224"/>
      <c r="Q3527" s="224"/>
      <c r="R3527" s="224"/>
      <c r="T3527" s="223"/>
      <c r="U3527" s="225"/>
      <c r="V3527" s="223"/>
      <c r="W3527" s="225"/>
      <c r="AE3527" s="200"/>
      <c r="AM3527" s="203"/>
      <c r="AT3527" s="144"/>
    </row>
    <row r="3528" spans="9:46" s="142" customFormat="1" x14ac:dyDescent="0.15">
      <c r="I3528" s="223"/>
      <c r="P3528" s="224"/>
      <c r="Q3528" s="224"/>
      <c r="R3528" s="224"/>
      <c r="T3528" s="223"/>
      <c r="U3528" s="225"/>
      <c r="V3528" s="223"/>
      <c r="W3528" s="225"/>
      <c r="AE3528" s="200"/>
      <c r="AM3528" s="203"/>
      <c r="AT3528" s="144"/>
    </row>
    <row r="3529" spans="9:46" s="142" customFormat="1" x14ac:dyDescent="0.15">
      <c r="I3529" s="223"/>
      <c r="P3529" s="224"/>
      <c r="Q3529" s="224"/>
      <c r="R3529" s="224"/>
      <c r="T3529" s="223"/>
      <c r="U3529" s="225"/>
      <c r="V3529" s="223"/>
      <c r="W3529" s="225"/>
      <c r="AE3529" s="200"/>
      <c r="AM3529" s="203"/>
      <c r="AT3529" s="144"/>
    </row>
    <row r="3530" spans="9:46" s="142" customFormat="1" x14ac:dyDescent="0.15">
      <c r="I3530" s="223"/>
      <c r="P3530" s="224"/>
      <c r="Q3530" s="224"/>
      <c r="R3530" s="224"/>
      <c r="T3530" s="223"/>
      <c r="U3530" s="225"/>
      <c r="V3530" s="223"/>
      <c r="W3530" s="225"/>
      <c r="AE3530" s="200"/>
      <c r="AM3530" s="203"/>
      <c r="AT3530" s="144"/>
    </row>
    <row r="3531" spans="9:46" s="142" customFormat="1" x14ac:dyDescent="0.15">
      <c r="I3531" s="223"/>
      <c r="P3531" s="224"/>
      <c r="Q3531" s="224"/>
      <c r="R3531" s="224"/>
      <c r="T3531" s="223"/>
      <c r="U3531" s="225"/>
      <c r="V3531" s="223"/>
      <c r="W3531" s="225"/>
      <c r="AE3531" s="200"/>
      <c r="AM3531" s="203"/>
      <c r="AT3531" s="144"/>
    </row>
    <row r="3532" spans="9:46" s="142" customFormat="1" x14ac:dyDescent="0.15">
      <c r="I3532" s="223"/>
      <c r="P3532" s="224"/>
      <c r="Q3532" s="224"/>
      <c r="R3532" s="224"/>
      <c r="T3532" s="223"/>
      <c r="U3532" s="225"/>
      <c r="V3532" s="223"/>
      <c r="W3532" s="225"/>
      <c r="AE3532" s="200"/>
      <c r="AM3532" s="203"/>
      <c r="AT3532" s="144"/>
    </row>
    <row r="3533" spans="9:46" s="142" customFormat="1" x14ac:dyDescent="0.15">
      <c r="I3533" s="223"/>
      <c r="P3533" s="224"/>
      <c r="Q3533" s="224"/>
      <c r="R3533" s="224"/>
      <c r="T3533" s="223"/>
      <c r="U3533" s="225"/>
      <c r="V3533" s="223"/>
      <c r="W3533" s="225"/>
      <c r="AE3533" s="200"/>
      <c r="AM3533" s="203"/>
      <c r="AT3533" s="144"/>
    </row>
    <row r="3534" spans="9:46" s="142" customFormat="1" x14ac:dyDescent="0.15">
      <c r="I3534" s="223"/>
      <c r="P3534" s="224"/>
      <c r="Q3534" s="224"/>
      <c r="R3534" s="224"/>
      <c r="T3534" s="223"/>
      <c r="U3534" s="225"/>
      <c r="V3534" s="223"/>
      <c r="W3534" s="225"/>
      <c r="AE3534" s="200"/>
      <c r="AM3534" s="203"/>
      <c r="AT3534" s="144"/>
    </row>
    <row r="3535" spans="9:46" s="142" customFormat="1" x14ac:dyDescent="0.15">
      <c r="I3535" s="223"/>
      <c r="P3535" s="224"/>
      <c r="Q3535" s="224"/>
      <c r="R3535" s="224"/>
      <c r="T3535" s="223"/>
      <c r="U3535" s="225"/>
      <c r="V3535" s="223"/>
      <c r="W3535" s="225"/>
      <c r="AE3535" s="200"/>
      <c r="AM3535" s="203"/>
      <c r="AT3535" s="144"/>
    </row>
    <row r="3536" spans="9:46" s="142" customFormat="1" x14ac:dyDescent="0.15">
      <c r="I3536" s="223"/>
      <c r="P3536" s="224"/>
      <c r="Q3536" s="224"/>
      <c r="R3536" s="224"/>
      <c r="T3536" s="223"/>
      <c r="U3536" s="225"/>
      <c r="V3536" s="223"/>
      <c r="W3536" s="225"/>
      <c r="AE3536" s="200"/>
      <c r="AM3536" s="203"/>
      <c r="AT3536" s="144"/>
    </row>
    <row r="3537" spans="9:46" s="142" customFormat="1" x14ac:dyDescent="0.15">
      <c r="I3537" s="223"/>
      <c r="P3537" s="224"/>
      <c r="Q3537" s="224"/>
      <c r="R3537" s="224"/>
      <c r="T3537" s="223"/>
      <c r="U3537" s="225"/>
      <c r="V3537" s="223"/>
      <c r="W3537" s="225"/>
      <c r="AE3537" s="200"/>
      <c r="AM3537" s="203"/>
      <c r="AT3537" s="144"/>
    </row>
    <row r="3538" spans="9:46" s="142" customFormat="1" x14ac:dyDescent="0.15">
      <c r="I3538" s="223"/>
      <c r="P3538" s="224"/>
      <c r="Q3538" s="224"/>
      <c r="R3538" s="224"/>
      <c r="T3538" s="223"/>
      <c r="U3538" s="225"/>
      <c r="V3538" s="223"/>
      <c r="W3538" s="225"/>
      <c r="AE3538" s="200"/>
      <c r="AM3538" s="203"/>
      <c r="AT3538" s="144"/>
    </row>
    <row r="3539" spans="9:46" s="142" customFormat="1" x14ac:dyDescent="0.15">
      <c r="I3539" s="223"/>
      <c r="P3539" s="224"/>
      <c r="Q3539" s="224"/>
      <c r="R3539" s="224"/>
      <c r="T3539" s="223"/>
      <c r="U3539" s="225"/>
      <c r="V3539" s="223"/>
      <c r="W3539" s="225"/>
      <c r="AE3539" s="200"/>
      <c r="AM3539" s="203"/>
      <c r="AT3539" s="144"/>
    </row>
    <row r="3540" spans="9:46" s="142" customFormat="1" x14ac:dyDescent="0.15">
      <c r="I3540" s="223"/>
      <c r="P3540" s="224"/>
      <c r="Q3540" s="224"/>
      <c r="R3540" s="224"/>
      <c r="T3540" s="223"/>
      <c r="U3540" s="225"/>
      <c r="V3540" s="223"/>
      <c r="W3540" s="225"/>
      <c r="AE3540" s="200"/>
      <c r="AM3540" s="203"/>
      <c r="AT3540" s="144"/>
    </row>
    <row r="3541" spans="9:46" s="142" customFormat="1" x14ac:dyDescent="0.15">
      <c r="I3541" s="223"/>
      <c r="P3541" s="224"/>
      <c r="Q3541" s="224"/>
      <c r="R3541" s="224"/>
      <c r="T3541" s="223"/>
      <c r="U3541" s="225"/>
      <c r="V3541" s="223"/>
      <c r="W3541" s="225"/>
      <c r="AE3541" s="200"/>
      <c r="AM3541" s="203"/>
      <c r="AT3541" s="144"/>
    </row>
    <row r="3542" spans="9:46" s="142" customFormat="1" x14ac:dyDescent="0.15">
      <c r="I3542" s="223"/>
      <c r="P3542" s="224"/>
      <c r="Q3542" s="224"/>
      <c r="R3542" s="224"/>
      <c r="T3542" s="223"/>
      <c r="U3542" s="225"/>
      <c r="V3542" s="223"/>
      <c r="W3542" s="225"/>
      <c r="AE3542" s="200"/>
      <c r="AM3542" s="203"/>
      <c r="AT3542" s="144"/>
    </row>
    <row r="3543" spans="9:46" s="142" customFormat="1" x14ac:dyDescent="0.15">
      <c r="I3543" s="223"/>
      <c r="P3543" s="224"/>
      <c r="Q3543" s="224"/>
      <c r="R3543" s="224"/>
      <c r="T3543" s="223"/>
      <c r="U3543" s="225"/>
      <c r="V3543" s="223"/>
      <c r="W3543" s="225"/>
      <c r="AE3543" s="200"/>
      <c r="AM3543" s="203"/>
      <c r="AT3543" s="144"/>
    </row>
    <row r="3544" spans="9:46" s="142" customFormat="1" x14ac:dyDescent="0.15">
      <c r="I3544" s="223"/>
      <c r="P3544" s="224"/>
      <c r="Q3544" s="224"/>
      <c r="R3544" s="224"/>
      <c r="T3544" s="223"/>
      <c r="U3544" s="225"/>
      <c r="V3544" s="223"/>
      <c r="W3544" s="225"/>
      <c r="AE3544" s="200"/>
      <c r="AM3544" s="203"/>
      <c r="AT3544" s="144"/>
    </row>
    <row r="3545" spans="9:46" s="142" customFormat="1" x14ac:dyDescent="0.15">
      <c r="I3545" s="223"/>
      <c r="P3545" s="224"/>
      <c r="Q3545" s="224"/>
      <c r="R3545" s="224"/>
      <c r="T3545" s="223"/>
      <c r="U3545" s="225"/>
      <c r="V3545" s="223"/>
      <c r="W3545" s="225"/>
      <c r="AE3545" s="200"/>
      <c r="AM3545" s="203"/>
      <c r="AT3545" s="144"/>
    </row>
    <row r="3546" spans="9:46" s="142" customFormat="1" x14ac:dyDescent="0.15">
      <c r="I3546" s="223"/>
      <c r="P3546" s="224"/>
      <c r="Q3546" s="224"/>
      <c r="R3546" s="224"/>
      <c r="T3546" s="223"/>
      <c r="U3546" s="225"/>
      <c r="V3546" s="223"/>
      <c r="W3546" s="225"/>
      <c r="AE3546" s="200"/>
      <c r="AM3546" s="203"/>
      <c r="AT3546" s="144"/>
    </row>
    <row r="3547" spans="9:46" s="142" customFormat="1" x14ac:dyDescent="0.15">
      <c r="I3547" s="223"/>
      <c r="P3547" s="224"/>
      <c r="Q3547" s="224"/>
      <c r="R3547" s="224"/>
      <c r="T3547" s="223"/>
      <c r="U3547" s="225"/>
      <c r="V3547" s="223"/>
      <c r="W3547" s="225"/>
      <c r="AE3547" s="200"/>
      <c r="AM3547" s="203"/>
      <c r="AT3547" s="144"/>
    </row>
    <row r="3548" spans="9:46" s="142" customFormat="1" x14ac:dyDescent="0.15">
      <c r="I3548" s="223"/>
      <c r="P3548" s="224"/>
      <c r="Q3548" s="224"/>
      <c r="R3548" s="224"/>
      <c r="T3548" s="223"/>
      <c r="U3548" s="225"/>
      <c r="V3548" s="223"/>
      <c r="W3548" s="225"/>
      <c r="AE3548" s="200"/>
      <c r="AM3548" s="203"/>
      <c r="AT3548" s="144"/>
    </row>
    <row r="3549" spans="9:46" s="142" customFormat="1" x14ac:dyDescent="0.15">
      <c r="I3549" s="223"/>
      <c r="P3549" s="224"/>
      <c r="Q3549" s="224"/>
      <c r="R3549" s="224"/>
      <c r="T3549" s="223"/>
      <c r="U3549" s="225"/>
      <c r="V3549" s="223"/>
      <c r="W3549" s="225"/>
      <c r="AE3549" s="200"/>
      <c r="AM3549" s="203"/>
      <c r="AT3549" s="144"/>
    </row>
    <row r="3550" spans="9:46" s="142" customFormat="1" x14ac:dyDescent="0.15">
      <c r="I3550" s="223"/>
      <c r="P3550" s="224"/>
      <c r="Q3550" s="224"/>
      <c r="R3550" s="224"/>
      <c r="T3550" s="223"/>
      <c r="U3550" s="225"/>
      <c r="V3550" s="223"/>
      <c r="W3550" s="225"/>
      <c r="AE3550" s="200"/>
      <c r="AM3550" s="203"/>
      <c r="AT3550" s="144"/>
    </row>
    <row r="3551" spans="9:46" s="142" customFormat="1" x14ac:dyDescent="0.15">
      <c r="I3551" s="223"/>
      <c r="P3551" s="224"/>
      <c r="Q3551" s="224"/>
      <c r="R3551" s="224"/>
      <c r="T3551" s="223"/>
      <c r="U3551" s="225"/>
      <c r="V3551" s="223"/>
      <c r="W3551" s="225"/>
      <c r="AE3551" s="200"/>
      <c r="AM3551" s="203"/>
      <c r="AT3551" s="144"/>
    </row>
    <row r="3552" spans="9:46" s="142" customFormat="1" x14ac:dyDescent="0.15">
      <c r="I3552" s="223"/>
      <c r="P3552" s="224"/>
      <c r="Q3552" s="224"/>
      <c r="R3552" s="224"/>
      <c r="T3552" s="223"/>
      <c r="U3552" s="225"/>
      <c r="V3552" s="223"/>
      <c r="W3552" s="225"/>
      <c r="AE3552" s="200"/>
      <c r="AM3552" s="203"/>
      <c r="AT3552" s="144"/>
    </row>
    <row r="3553" spans="9:46" s="142" customFormat="1" x14ac:dyDescent="0.15">
      <c r="I3553" s="223"/>
      <c r="P3553" s="224"/>
      <c r="Q3553" s="224"/>
      <c r="R3553" s="224"/>
      <c r="T3553" s="223"/>
      <c r="U3553" s="225"/>
      <c r="V3553" s="223"/>
      <c r="W3553" s="225"/>
      <c r="AE3553" s="200"/>
      <c r="AM3553" s="203"/>
      <c r="AT3553" s="144"/>
    </row>
    <row r="3554" spans="9:46" s="142" customFormat="1" x14ac:dyDescent="0.15">
      <c r="I3554" s="223"/>
      <c r="P3554" s="224"/>
      <c r="Q3554" s="224"/>
      <c r="R3554" s="224"/>
      <c r="T3554" s="223"/>
      <c r="U3554" s="225"/>
      <c r="V3554" s="223"/>
      <c r="W3554" s="225"/>
      <c r="AE3554" s="200"/>
      <c r="AM3554" s="203"/>
      <c r="AT3554" s="144"/>
    </row>
    <row r="3555" spans="9:46" s="142" customFormat="1" x14ac:dyDescent="0.15">
      <c r="I3555" s="223"/>
      <c r="P3555" s="224"/>
      <c r="Q3555" s="224"/>
      <c r="R3555" s="224"/>
      <c r="T3555" s="223"/>
      <c r="U3555" s="225"/>
      <c r="V3555" s="223"/>
      <c r="W3555" s="225"/>
      <c r="AE3555" s="200"/>
      <c r="AM3555" s="203"/>
      <c r="AT3555" s="144"/>
    </row>
    <row r="3556" spans="9:46" s="142" customFormat="1" x14ac:dyDescent="0.15">
      <c r="I3556" s="223"/>
      <c r="P3556" s="224"/>
      <c r="Q3556" s="224"/>
      <c r="R3556" s="224"/>
      <c r="T3556" s="223"/>
      <c r="U3556" s="225"/>
      <c r="V3556" s="223"/>
      <c r="W3556" s="225"/>
      <c r="AE3556" s="200"/>
      <c r="AM3556" s="203"/>
      <c r="AT3556" s="144"/>
    </row>
    <row r="3557" spans="9:46" s="142" customFormat="1" x14ac:dyDescent="0.15">
      <c r="I3557" s="223"/>
      <c r="P3557" s="224"/>
      <c r="Q3557" s="224"/>
      <c r="R3557" s="224"/>
      <c r="T3557" s="223"/>
      <c r="U3557" s="225"/>
      <c r="V3557" s="223"/>
      <c r="W3557" s="225"/>
      <c r="AE3557" s="200"/>
      <c r="AM3557" s="203"/>
      <c r="AT3557" s="144"/>
    </row>
    <row r="3558" spans="9:46" s="142" customFormat="1" x14ac:dyDescent="0.15">
      <c r="I3558" s="223"/>
      <c r="P3558" s="224"/>
      <c r="Q3558" s="224"/>
      <c r="R3558" s="224"/>
      <c r="T3558" s="223"/>
      <c r="U3558" s="225"/>
      <c r="V3558" s="223"/>
      <c r="W3558" s="225"/>
      <c r="AE3558" s="200"/>
      <c r="AM3558" s="203"/>
      <c r="AT3558" s="144"/>
    </row>
    <row r="3559" spans="9:46" s="142" customFormat="1" x14ac:dyDescent="0.15">
      <c r="I3559" s="223"/>
      <c r="P3559" s="224"/>
      <c r="Q3559" s="224"/>
      <c r="R3559" s="224"/>
      <c r="T3559" s="223"/>
      <c r="U3559" s="225"/>
      <c r="V3559" s="223"/>
      <c r="W3559" s="225"/>
      <c r="AE3559" s="200"/>
      <c r="AM3559" s="203"/>
      <c r="AT3559" s="144"/>
    </row>
    <row r="3560" spans="9:46" s="142" customFormat="1" x14ac:dyDescent="0.15">
      <c r="I3560" s="223"/>
      <c r="P3560" s="224"/>
      <c r="Q3560" s="224"/>
      <c r="R3560" s="224"/>
      <c r="T3560" s="223"/>
      <c r="U3560" s="225"/>
      <c r="V3560" s="223"/>
      <c r="W3560" s="225"/>
      <c r="AE3560" s="200"/>
      <c r="AM3560" s="203"/>
      <c r="AT3560" s="144"/>
    </row>
    <row r="3561" spans="9:46" s="142" customFormat="1" x14ac:dyDescent="0.15">
      <c r="I3561" s="223"/>
      <c r="P3561" s="224"/>
      <c r="Q3561" s="224"/>
      <c r="R3561" s="224"/>
      <c r="T3561" s="223"/>
      <c r="U3561" s="225"/>
      <c r="V3561" s="223"/>
      <c r="W3561" s="225"/>
      <c r="AE3561" s="200"/>
      <c r="AM3561" s="203"/>
      <c r="AT3561" s="144"/>
    </row>
    <row r="3562" spans="9:46" s="142" customFormat="1" x14ac:dyDescent="0.15">
      <c r="I3562" s="223"/>
      <c r="P3562" s="224"/>
      <c r="Q3562" s="224"/>
      <c r="R3562" s="224"/>
      <c r="T3562" s="223"/>
      <c r="U3562" s="225"/>
      <c r="V3562" s="223"/>
      <c r="W3562" s="225"/>
      <c r="AE3562" s="200"/>
      <c r="AM3562" s="203"/>
      <c r="AT3562" s="144"/>
    </row>
    <row r="3563" spans="9:46" s="142" customFormat="1" x14ac:dyDescent="0.15">
      <c r="I3563" s="223"/>
      <c r="P3563" s="224"/>
      <c r="Q3563" s="224"/>
      <c r="R3563" s="224"/>
      <c r="T3563" s="223"/>
      <c r="U3563" s="225"/>
      <c r="V3563" s="223"/>
      <c r="W3563" s="225"/>
      <c r="AE3563" s="200"/>
      <c r="AM3563" s="203"/>
      <c r="AT3563" s="144"/>
    </row>
    <row r="3564" spans="9:46" s="142" customFormat="1" x14ac:dyDescent="0.15">
      <c r="I3564" s="223"/>
      <c r="P3564" s="224"/>
      <c r="Q3564" s="224"/>
      <c r="R3564" s="224"/>
      <c r="T3564" s="223"/>
      <c r="U3564" s="225"/>
      <c r="V3564" s="223"/>
      <c r="W3564" s="225"/>
      <c r="AE3564" s="200"/>
      <c r="AM3564" s="203"/>
      <c r="AT3564" s="144"/>
    </row>
    <row r="3565" spans="9:46" s="142" customFormat="1" x14ac:dyDescent="0.15">
      <c r="I3565" s="223"/>
      <c r="P3565" s="224"/>
      <c r="Q3565" s="224"/>
      <c r="R3565" s="224"/>
      <c r="T3565" s="223"/>
      <c r="U3565" s="225"/>
      <c r="V3565" s="223"/>
      <c r="W3565" s="225"/>
      <c r="AE3565" s="200"/>
      <c r="AM3565" s="203"/>
      <c r="AT3565" s="144"/>
    </row>
    <row r="3566" spans="9:46" s="142" customFormat="1" x14ac:dyDescent="0.15">
      <c r="I3566" s="223"/>
      <c r="P3566" s="224"/>
      <c r="Q3566" s="224"/>
      <c r="R3566" s="224"/>
      <c r="T3566" s="223"/>
      <c r="U3566" s="225"/>
      <c r="V3566" s="223"/>
      <c r="W3566" s="225"/>
      <c r="AE3566" s="200"/>
      <c r="AM3566" s="203"/>
      <c r="AT3566" s="144"/>
    </row>
    <row r="3567" spans="9:46" s="142" customFormat="1" x14ac:dyDescent="0.15">
      <c r="I3567" s="223"/>
      <c r="P3567" s="224"/>
      <c r="Q3567" s="224"/>
      <c r="R3567" s="224"/>
      <c r="T3567" s="223"/>
      <c r="U3567" s="225"/>
      <c r="V3567" s="223"/>
      <c r="W3567" s="225"/>
      <c r="AE3567" s="200"/>
      <c r="AM3567" s="203"/>
      <c r="AT3567" s="144"/>
    </row>
    <row r="3568" spans="9:46" s="142" customFormat="1" x14ac:dyDescent="0.15">
      <c r="I3568" s="223"/>
      <c r="P3568" s="224"/>
      <c r="Q3568" s="224"/>
      <c r="R3568" s="224"/>
      <c r="T3568" s="223"/>
      <c r="U3568" s="225"/>
      <c r="V3568" s="223"/>
      <c r="W3568" s="225"/>
      <c r="AE3568" s="200"/>
      <c r="AM3568" s="203"/>
      <c r="AT3568" s="144"/>
    </row>
    <row r="3569" spans="9:46" s="142" customFormat="1" x14ac:dyDescent="0.15">
      <c r="I3569" s="223"/>
      <c r="P3569" s="224"/>
      <c r="Q3569" s="224"/>
      <c r="R3569" s="224"/>
      <c r="T3569" s="223"/>
      <c r="U3569" s="225"/>
      <c r="V3569" s="223"/>
      <c r="W3569" s="225"/>
      <c r="AE3569" s="200"/>
      <c r="AM3569" s="203"/>
      <c r="AT3569" s="144"/>
    </row>
    <row r="3570" spans="9:46" s="142" customFormat="1" x14ac:dyDescent="0.15">
      <c r="I3570" s="223"/>
      <c r="P3570" s="224"/>
      <c r="Q3570" s="224"/>
      <c r="R3570" s="224"/>
      <c r="T3570" s="223"/>
      <c r="U3570" s="225"/>
      <c r="V3570" s="223"/>
      <c r="W3570" s="225"/>
      <c r="AE3570" s="200"/>
      <c r="AM3570" s="203"/>
      <c r="AT3570" s="144"/>
    </row>
    <row r="3571" spans="9:46" s="142" customFormat="1" x14ac:dyDescent="0.15">
      <c r="I3571" s="223"/>
      <c r="P3571" s="224"/>
      <c r="Q3571" s="224"/>
      <c r="R3571" s="224"/>
      <c r="T3571" s="223"/>
      <c r="U3571" s="225"/>
      <c r="V3571" s="223"/>
      <c r="W3571" s="225"/>
      <c r="AE3571" s="200"/>
      <c r="AM3571" s="203"/>
      <c r="AT3571" s="144"/>
    </row>
    <row r="3572" spans="9:46" s="142" customFormat="1" x14ac:dyDescent="0.15">
      <c r="I3572" s="223"/>
      <c r="P3572" s="224"/>
      <c r="Q3572" s="224"/>
      <c r="R3572" s="224"/>
      <c r="T3572" s="223"/>
      <c r="U3572" s="225"/>
      <c r="V3572" s="223"/>
      <c r="W3572" s="225"/>
      <c r="AE3572" s="200"/>
      <c r="AM3572" s="203"/>
      <c r="AT3572" s="144"/>
    </row>
    <row r="3573" spans="9:46" s="142" customFormat="1" x14ac:dyDescent="0.15">
      <c r="I3573" s="223"/>
      <c r="P3573" s="224"/>
      <c r="Q3573" s="224"/>
      <c r="R3573" s="224"/>
      <c r="T3573" s="223"/>
      <c r="U3573" s="225"/>
      <c r="V3573" s="223"/>
      <c r="W3573" s="225"/>
      <c r="AE3573" s="200"/>
      <c r="AM3573" s="203"/>
      <c r="AT3573" s="144"/>
    </row>
    <row r="3574" spans="9:46" s="142" customFormat="1" x14ac:dyDescent="0.15">
      <c r="I3574" s="223"/>
      <c r="P3574" s="224"/>
      <c r="Q3574" s="224"/>
      <c r="R3574" s="224"/>
      <c r="T3574" s="223"/>
      <c r="U3574" s="225"/>
      <c r="V3574" s="223"/>
      <c r="W3574" s="225"/>
      <c r="AE3574" s="200"/>
      <c r="AM3574" s="203"/>
      <c r="AT3574" s="144"/>
    </row>
    <row r="3575" spans="9:46" s="142" customFormat="1" x14ac:dyDescent="0.15">
      <c r="I3575" s="223"/>
      <c r="P3575" s="224"/>
      <c r="Q3575" s="224"/>
      <c r="R3575" s="224"/>
      <c r="T3575" s="223"/>
      <c r="U3575" s="225"/>
      <c r="V3575" s="223"/>
      <c r="W3575" s="225"/>
      <c r="AE3575" s="200"/>
      <c r="AM3575" s="203"/>
      <c r="AT3575" s="144"/>
    </row>
    <row r="3576" spans="9:46" s="142" customFormat="1" x14ac:dyDescent="0.15">
      <c r="I3576" s="223"/>
      <c r="P3576" s="224"/>
      <c r="Q3576" s="224"/>
      <c r="R3576" s="224"/>
      <c r="T3576" s="223"/>
      <c r="U3576" s="225"/>
      <c r="V3576" s="223"/>
      <c r="W3576" s="225"/>
      <c r="AE3576" s="200"/>
      <c r="AM3576" s="203"/>
      <c r="AT3576" s="144"/>
    </row>
    <row r="3577" spans="9:46" s="142" customFormat="1" x14ac:dyDescent="0.15">
      <c r="I3577" s="223"/>
      <c r="P3577" s="224"/>
      <c r="Q3577" s="224"/>
      <c r="R3577" s="224"/>
      <c r="T3577" s="223"/>
      <c r="U3577" s="225"/>
      <c r="V3577" s="223"/>
      <c r="W3577" s="225"/>
      <c r="AE3577" s="200"/>
      <c r="AM3577" s="203"/>
      <c r="AT3577" s="144"/>
    </row>
    <row r="3578" spans="9:46" s="142" customFormat="1" x14ac:dyDescent="0.15">
      <c r="I3578" s="223"/>
      <c r="P3578" s="224"/>
      <c r="Q3578" s="224"/>
      <c r="R3578" s="224"/>
      <c r="T3578" s="223"/>
      <c r="U3578" s="225"/>
      <c r="V3578" s="223"/>
      <c r="W3578" s="225"/>
      <c r="AE3578" s="200"/>
      <c r="AM3578" s="203"/>
      <c r="AT3578" s="144"/>
    </row>
    <row r="3579" spans="9:46" s="142" customFormat="1" x14ac:dyDescent="0.15">
      <c r="I3579" s="223"/>
      <c r="P3579" s="224"/>
      <c r="Q3579" s="224"/>
      <c r="R3579" s="224"/>
      <c r="T3579" s="223"/>
      <c r="U3579" s="225"/>
      <c r="V3579" s="223"/>
      <c r="W3579" s="225"/>
      <c r="AE3579" s="200"/>
      <c r="AM3579" s="203"/>
      <c r="AT3579" s="144"/>
    </row>
    <row r="3580" spans="9:46" s="142" customFormat="1" x14ac:dyDescent="0.15">
      <c r="I3580" s="223"/>
      <c r="P3580" s="224"/>
      <c r="Q3580" s="224"/>
      <c r="R3580" s="224"/>
      <c r="T3580" s="223"/>
      <c r="U3580" s="225"/>
      <c r="V3580" s="223"/>
      <c r="W3580" s="225"/>
      <c r="AE3580" s="200"/>
      <c r="AM3580" s="203"/>
      <c r="AT3580" s="144"/>
    </row>
    <row r="3581" spans="9:46" s="142" customFormat="1" x14ac:dyDescent="0.15">
      <c r="I3581" s="223"/>
      <c r="P3581" s="224"/>
      <c r="Q3581" s="224"/>
      <c r="R3581" s="224"/>
      <c r="T3581" s="223"/>
      <c r="U3581" s="225"/>
      <c r="V3581" s="223"/>
      <c r="W3581" s="225"/>
      <c r="AE3581" s="200"/>
      <c r="AM3581" s="203"/>
      <c r="AT3581" s="144"/>
    </row>
    <row r="3582" spans="9:46" s="142" customFormat="1" x14ac:dyDescent="0.15">
      <c r="I3582" s="223"/>
      <c r="P3582" s="224"/>
      <c r="Q3582" s="224"/>
      <c r="R3582" s="224"/>
      <c r="T3582" s="223"/>
      <c r="U3582" s="225"/>
      <c r="V3582" s="223"/>
      <c r="W3582" s="225"/>
      <c r="AE3582" s="200"/>
      <c r="AM3582" s="203"/>
      <c r="AT3582" s="144"/>
    </row>
    <row r="3583" spans="9:46" s="142" customFormat="1" x14ac:dyDescent="0.15">
      <c r="I3583" s="223"/>
      <c r="P3583" s="224"/>
      <c r="Q3583" s="224"/>
      <c r="R3583" s="224"/>
      <c r="T3583" s="223"/>
      <c r="U3583" s="225"/>
      <c r="V3583" s="223"/>
      <c r="W3583" s="225"/>
      <c r="AE3583" s="200"/>
      <c r="AM3583" s="203"/>
      <c r="AT3583" s="144"/>
    </row>
    <row r="3584" spans="9:46" s="142" customFormat="1" x14ac:dyDescent="0.15">
      <c r="I3584" s="223"/>
      <c r="P3584" s="224"/>
      <c r="Q3584" s="224"/>
      <c r="R3584" s="224"/>
      <c r="T3584" s="223"/>
      <c r="U3584" s="225"/>
      <c r="V3584" s="223"/>
      <c r="W3584" s="225"/>
      <c r="AE3584" s="200"/>
      <c r="AM3584" s="203"/>
      <c r="AT3584" s="144"/>
    </row>
    <row r="3585" spans="9:46" s="142" customFormat="1" x14ac:dyDescent="0.15">
      <c r="I3585" s="223"/>
      <c r="P3585" s="224"/>
      <c r="Q3585" s="224"/>
      <c r="R3585" s="224"/>
      <c r="T3585" s="223"/>
      <c r="U3585" s="225"/>
      <c r="V3585" s="223"/>
      <c r="W3585" s="225"/>
      <c r="AE3585" s="200"/>
      <c r="AM3585" s="203"/>
      <c r="AT3585" s="144"/>
    </row>
    <row r="3586" spans="9:46" s="142" customFormat="1" x14ac:dyDescent="0.15">
      <c r="I3586" s="223"/>
      <c r="P3586" s="224"/>
      <c r="Q3586" s="224"/>
      <c r="R3586" s="224"/>
      <c r="T3586" s="223"/>
      <c r="U3586" s="225"/>
      <c r="V3586" s="223"/>
      <c r="W3586" s="225"/>
      <c r="AE3586" s="200"/>
      <c r="AM3586" s="203"/>
      <c r="AT3586" s="144"/>
    </row>
    <row r="3587" spans="9:46" s="142" customFormat="1" x14ac:dyDescent="0.15">
      <c r="I3587" s="223"/>
      <c r="P3587" s="224"/>
      <c r="Q3587" s="224"/>
      <c r="R3587" s="224"/>
      <c r="T3587" s="223"/>
      <c r="U3587" s="225"/>
      <c r="V3587" s="223"/>
      <c r="W3587" s="225"/>
      <c r="AE3587" s="200"/>
      <c r="AM3587" s="203"/>
      <c r="AT3587" s="144"/>
    </row>
    <row r="3588" spans="9:46" s="142" customFormat="1" x14ac:dyDescent="0.15">
      <c r="I3588" s="223"/>
      <c r="P3588" s="224"/>
      <c r="Q3588" s="224"/>
      <c r="R3588" s="224"/>
      <c r="T3588" s="223"/>
      <c r="U3588" s="225"/>
      <c r="V3588" s="223"/>
      <c r="W3588" s="225"/>
      <c r="AE3588" s="200"/>
      <c r="AM3588" s="203"/>
      <c r="AT3588" s="144"/>
    </row>
    <row r="3589" spans="9:46" s="142" customFormat="1" x14ac:dyDescent="0.15">
      <c r="I3589" s="223"/>
      <c r="P3589" s="224"/>
      <c r="Q3589" s="224"/>
      <c r="R3589" s="224"/>
      <c r="T3589" s="223"/>
      <c r="U3589" s="225"/>
      <c r="V3589" s="223"/>
      <c r="W3589" s="225"/>
      <c r="AE3589" s="200"/>
      <c r="AM3589" s="203"/>
      <c r="AT3589" s="144"/>
    </row>
    <row r="3590" spans="9:46" s="142" customFormat="1" x14ac:dyDescent="0.15">
      <c r="I3590" s="223"/>
      <c r="P3590" s="224"/>
      <c r="Q3590" s="224"/>
      <c r="R3590" s="224"/>
      <c r="T3590" s="223"/>
      <c r="U3590" s="225"/>
      <c r="V3590" s="223"/>
      <c r="W3590" s="225"/>
      <c r="AE3590" s="200"/>
      <c r="AM3590" s="203"/>
      <c r="AT3590" s="144"/>
    </row>
    <row r="3591" spans="9:46" s="142" customFormat="1" x14ac:dyDescent="0.15">
      <c r="I3591" s="223"/>
      <c r="P3591" s="224"/>
      <c r="Q3591" s="224"/>
      <c r="R3591" s="224"/>
      <c r="T3591" s="223"/>
      <c r="U3591" s="225"/>
      <c r="V3591" s="223"/>
      <c r="W3591" s="225"/>
      <c r="AE3591" s="200"/>
      <c r="AM3591" s="203"/>
      <c r="AT3591" s="144"/>
    </row>
    <row r="3592" spans="9:46" s="142" customFormat="1" x14ac:dyDescent="0.15">
      <c r="I3592" s="223"/>
      <c r="P3592" s="224"/>
      <c r="Q3592" s="224"/>
      <c r="R3592" s="224"/>
      <c r="T3592" s="223"/>
      <c r="U3592" s="225"/>
      <c r="V3592" s="223"/>
      <c r="W3592" s="225"/>
      <c r="AE3592" s="200"/>
      <c r="AM3592" s="203"/>
      <c r="AT3592" s="144"/>
    </row>
    <row r="3593" spans="9:46" s="142" customFormat="1" x14ac:dyDescent="0.15">
      <c r="I3593" s="223"/>
      <c r="P3593" s="224"/>
      <c r="Q3593" s="224"/>
      <c r="R3593" s="224"/>
      <c r="T3593" s="223"/>
      <c r="U3593" s="225"/>
      <c r="V3593" s="223"/>
      <c r="W3593" s="225"/>
      <c r="AE3593" s="200"/>
      <c r="AM3593" s="203"/>
      <c r="AT3593" s="144"/>
    </row>
    <row r="3594" spans="9:46" s="142" customFormat="1" x14ac:dyDescent="0.15">
      <c r="I3594" s="223"/>
      <c r="P3594" s="224"/>
      <c r="Q3594" s="224"/>
      <c r="R3594" s="224"/>
      <c r="T3594" s="223"/>
      <c r="U3594" s="225"/>
      <c r="V3594" s="223"/>
      <c r="W3594" s="225"/>
      <c r="AE3594" s="200"/>
      <c r="AM3594" s="203"/>
      <c r="AT3594" s="144"/>
    </row>
    <row r="3595" spans="9:46" s="142" customFormat="1" x14ac:dyDescent="0.15">
      <c r="I3595" s="223"/>
      <c r="P3595" s="224"/>
      <c r="Q3595" s="224"/>
      <c r="R3595" s="224"/>
      <c r="T3595" s="223"/>
      <c r="U3595" s="225"/>
      <c r="V3595" s="223"/>
      <c r="W3595" s="225"/>
      <c r="AE3595" s="200"/>
      <c r="AM3595" s="203"/>
      <c r="AT3595" s="144"/>
    </row>
    <row r="3596" spans="9:46" s="142" customFormat="1" x14ac:dyDescent="0.15">
      <c r="I3596" s="223"/>
      <c r="P3596" s="224"/>
      <c r="Q3596" s="224"/>
      <c r="R3596" s="224"/>
      <c r="T3596" s="223"/>
      <c r="U3596" s="225"/>
      <c r="V3596" s="223"/>
      <c r="W3596" s="225"/>
      <c r="AE3596" s="200"/>
      <c r="AM3596" s="203"/>
      <c r="AT3596" s="144"/>
    </row>
    <row r="3597" spans="9:46" s="142" customFormat="1" x14ac:dyDescent="0.15">
      <c r="I3597" s="223"/>
      <c r="P3597" s="224"/>
      <c r="Q3597" s="224"/>
      <c r="R3597" s="224"/>
      <c r="T3597" s="223"/>
      <c r="U3597" s="225"/>
      <c r="V3597" s="223"/>
      <c r="W3597" s="225"/>
      <c r="AE3597" s="200"/>
      <c r="AM3597" s="203"/>
      <c r="AT3597" s="144"/>
    </row>
    <row r="3598" spans="9:46" s="142" customFormat="1" x14ac:dyDescent="0.15">
      <c r="I3598" s="223"/>
      <c r="P3598" s="224"/>
      <c r="Q3598" s="224"/>
      <c r="R3598" s="224"/>
      <c r="T3598" s="223"/>
      <c r="U3598" s="225"/>
      <c r="V3598" s="223"/>
      <c r="W3598" s="225"/>
      <c r="AE3598" s="200"/>
      <c r="AM3598" s="203"/>
      <c r="AT3598" s="144"/>
    </row>
    <row r="3599" spans="9:46" s="142" customFormat="1" x14ac:dyDescent="0.15">
      <c r="I3599" s="223"/>
      <c r="P3599" s="224"/>
      <c r="Q3599" s="224"/>
      <c r="R3599" s="224"/>
      <c r="T3599" s="223"/>
      <c r="U3599" s="225"/>
      <c r="V3599" s="223"/>
      <c r="W3599" s="225"/>
      <c r="AE3599" s="200"/>
      <c r="AM3599" s="203"/>
      <c r="AT3599" s="144"/>
    </row>
    <row r="3600" spans="9:46" s="142" customFormat="1" x14ac:dyDescent="0.15">
      <c r="I3600" s="223"/>
      <c r="P3600" s="224"/>
      <c r="Q3600" s="224"/>
      <c r="R3600" s="224"/>
      <c r="T3600" s="223"/>
      <c r="U3600" s="225"/>
      <c r="V3600" s="223"/>
      <c r="W3600" s="225"/>
      <c r="AE3600" s="200"/>
      <c r="AM3600" s="203"/>
      <c r="AT3600" s="144"/>
    </row>
    <row r="3601" spans="9:46" s="142" customFormat="1" x14ac:dyDescent="0.15">
      <c r="I3601" s="223"/>
      <c r="P3601" s="224"/>
      <c r="Q3601" s="224"/>
      <c r="R3601" s="224"/>
      <c r="T3601" s="223"/>
      <c r="U3601" s="225"/>
      <c r="V3601" s="223"/>
      <c r="W3601" s="225"/>
      <c r="AE3601" s="200"/>
      <c r="AM3601" s="203"/>
      <c r="AT3601" s="144"/>
    </row>
    <row r="3602" spans="9:46" s="142" customFormat="1" x14ac:dyDescent="0.15">
      <c r="I3602" s="223"/>
      <c r="P3602" s="224"/>
      <c r="Q3602" s="224"/>
      <c r="R3602" s="224"/>
      <c r="T3602" s="223"/>
      <c r="U3602" s="225"/>
      <c r="V3602" s="223"/>
      <c r="W3602" s="225"/>
      <c r="AE3602" s="200"/>
      <c r="AM3602" s="203"/>
      <c r="AT3602" s="144"/>
    </row>
    <row r="3603" spans="9:46" s="142" customFormat="1" x14ac:dyDescent="0.15">
      <c r="I3603" s="223"/>
      <c r="P3603" s="224"/>
      <c r="Q3603" s="224"/>
      <c r="R3603" s="224"/>
      <c r="T3603" s="223"/>
      <c r="U3603" s="225"/>
      <c r="V3603" s="223"/>
      <c r="W3603" s="225"/>
      <c r="AE3603" s="200"/>
      <c r="AM3603" s="203"/>
      <c r="AT3603" s="144"/>
    </row>
    <row r="3604" spans="9:46" s="142" customFormat="1" x14ac:dyDescent="0.15">
      <c r="I3604" s="223"/>
      <c r="P3604" s="224"/>
      <c r="Q3604" s="224"/>
      <c r="R3604" s="224"/>
      <c r="T3604" s="223"/>
      <c r="U3604" s="225"/>
      <c r="V3604" s="223"/>
      <c r="W3604" s="225"/>
      <c r="AE3604" s="200"/>
      <c r="AM3604" s="203"/>
      <c r="AT3604" s="144"/>
    </row>
    <row r="3605" spans="9:46" s="142" customFormat="1" x14ac:dyDescent="0.15">
      <c r="I3605" s="223"/>
      <c r="P3605" s="224"/>
      <c r="Q3605" s="224"/>
      <c r="R3605" s="224"/>
      <c r="T3605" s="223"/>
      <c r="U3605" s="225"/>
      <c r="V3605" s="223"/>
      <c r="W3605" s="225"/>
      <c r="AE3605" s="200"/>
      <c r="AM3605" s="203"/>
      <c r="AT3605" s="144"/>
    </row>
    <row r="3606" spans="9:46" s="142" customFormat="1" x14ac:dyDescent="0.15">
      <c r="I3606" s="223"/>
      <c r="P3606" s="224"/>
      <c r="Q3606" s="224"/>
      <c r="R3606" s="224"/>
      <c r="T3606" s="223"/>
      <c r="U3606" s="225"/>
      <c r="V3606" s="223"/>
      <c r="W3606" s="225"/>
      <c r="AE3606" s="200"/>
      <c r="AM3606" s="203"/>
      <c r="AT3606" s="144"/>
    </row>
    <row r="3607" spans="9:46" s="142" customFormat="1" x14ac:dyDescent="0.15">
      <c r="I3607" s="223"/>
      <c r="P3607" s="224"/>
      <c r="Q3607" s="224"/>
      <c r="R3607" s="224"/>
      <c r="T3607" s="223"/>
      <c r="U3607" s="225"/>
      <c r="V3607" s="223"/>
      <c r="W3607" s="225"/>
      <c r="AE3607" s="200"/>
      <c r="AM3607" s="203"/>
      <c r="AT3607" s="144"/>
    </row>
    <row r="3608" spans="9:46" s="142" customFormat="1" x14ac:dyDescent="0.15">
      <c r="I3608" s="223"/>
      <c r="P3608" s="224"/>
      <c r="Q3608" s="224"/>
      <c r="R3608" s="224"/>
      <c r="T3608" s="223"/>
      <c r="U3608" s="225"/>
      <c r="V3608" s="223"/>
      <c r="W3608" s="225"/>
      <c r="AE3608" s="200"/>
      <c r="AM3608" s="203"/>
      <c r="AT3608" s="144"/>
    </row>
    <row r="3609" spans="9:46" s="142" customFormat="1" x14ac:dyDescent="0.15">
      <c r="I3609" s="223"/>
      <c r="P3609" s="224"/>
      <c r="Q3609" s="224"/>
      <c r="R3609" s="224"/>
      <c r="T3609" s="223"/>
      <c r="U3609" s="225"/>
      <c r="V3609" s="223"/>
      <c r="W3609" s="225"/>
      <c r="AE3609" s="200"/>
      <c r="AM3609" s="203"/>
      <c r="AT3609" s="144"/>
    </row>
    <row r="3610" spans="9:46" s="142" customFormat="1" x14ac:dyDescent="0.15">
      <c r="I3610" s="223"/>
      <c r="P3610" s="224"/>
      <c r="Q3610" s="224"/>
      <c r="R3610" s="224"/>
      <c r="T3610" s="223"/>
      <c r="U3610" s="225"/>
      <c r="V3610" s="223"/>
      <c r="W3610" s="225"/>
      <c r="AE3610" s="200"/>
      <c r="AM3610" s="203"/>
      <c r="AT3610" s="144"/>
    </row>
    <row r="3611" spans="9:46" s="142" customFormat="1" x14ac:dyDescent="0.15">
      <c r="I3611" s="223"/>
      <c r="P3611" s="224"/>
      <c r="Q3611" s="224"/>
      <c r="R3611" s="224"/>
      <c r="T3611" s="223"/>
      <c r="U3611" s="225"/>
      <c r="V3611" s="223"/>
      <c r="W3611" s="225"/>
      <c r="AE3611" s="200"/>
      <c r="AM3611" s="203"/>
      <c r="AT3611" s="144"/>
    </row>
    <row r="3612" spans="9:46" s="142" customFormat="1" x14ac:dyDescent="0.15">
      <c r="I3612" s="223"/>
      <c r="P3612" s="224"/>
      <c r="Q3612" s="224"/>
      <c r="R3612" s="224"/>
      <c r="T3612" s="223"/>
      <c r="U3612" s="225"/>
      <c r="V3612" s="223"/>
      <c r="W3612" s="225"/>
      <c r="AE3612" s="200"/>
      <c r="AM3612" s="203"/>
      <c r="AT3612" s="144"/>
    </row>
    <row r="3613" spans="9:46" s="142" customFormat="1" x14ac:dyDescent="0.15">
      <c r="I3613" s="223"/>
      <c r="P3613" s="224"/>
      <c r="Q3613" s="224"/>
      <c r="R3613" s="224"/>
      <c r="T3613" s="223"/>
      <c r="U3613" s="225"/>
      <c r="V3613" s="223"/>
      <c r="W3613" s="225"/>
      <c r="AE3613" s="200"/>
      <c r="AM3613" s="203"/>
      <c r="AT3613" s="144"/>
    </row>
    <row r="3614" spans="9:46" s="142" customFormat="1" x14ac:dyDescent="0.15">
      <c r="I3614" s="223"/>
      <c r="P3614" s="224"/>
      <c r="Q3614" s="224"/>
      <c r="R3614" s="224"/>
      <c r="T3614" s="223"/>
      <c r="U3614" s="225"/>
      <c r="V3614" s="223"/>
      <c r="W3614" s="225"/>
      <c r="AE3614" s="200"/>
      <c r="AM3614" s="203"/>
      <c r="AT3614" s="144"/>
    </row>
    <row r="3615" spans="9:46" s="142" customFormat="1" x14ac:dyDescent="0.15">
      <c r="I3615" s="223"/>
      <c r="P3615" s="224"/>
      <c r="Q3615" s="224"/>
      <c r="R3615" s="224"/>
      <c r="T3615" s="223"/>
      <c r="U3615" s="225"/>
      <c r="V3615" s="223"/>
      <c r="W3615" s="225"/>
      <c r="AE3615" s="200"/>
      <c r="AM3615" s="203"/>
      <c r="AT3615" s="144"/>
    </row>
    <row r="3616" spans="9:46" s="142" customFormat="1" x14ac:dyDescent="0.15">
      <c r="I3616" s="223"/>
      <c r="P3616" s="224"/>
      <c r="Q3616" s="224"/>
      <c r="R3616" s="224"/>
      <c r="T3616" s="223"/>
      <c r="U3616" s="225"/>
      <c r="V3616" s="223"/>
      <c r="W3616" s="225"/>
      <c r="AE3616" s="200"/>
      <c r="AM3616" s="203"/>
      <c r="AT3616" s="144"/>
    </row>
    <row r="3617" spans="9:46" s="142" customFormat="1" x14ac:dyDescent="0.15">
      <c r="I3617" s="223"/>
      <c r="P3617" s="224"/>
      <c r="Q3617" s="224"/>
      <c r="R3617" s="224"/>
      <c r="T3617" s="223"/>
      <c r="U3617" s="225"/>
      <c r="V3617" s="223"/>
      <c r="W3617" s="225"/>
      <c r="AE3617" s="200"/>
      <c r="AM3617" s="203"/>
      <c r="AT3617" s="144"/>
    </row>
    <row r="3618" spans="9:46" s="142" customFormat="1" x14ac:dyDescent="0.15">
      <c r="I3618" s="223"/>
      <c r="P3618" s="224"/>
      <c r="Q3618" s="224"/>
      <c r="R3618" s="224"/>
      <c r="T3618" s="223"/>
      <c r="U3618" s="225"/>
      <c r="V3618" s="223"/>
      <c r="W3618" s="225"/>
      <c r="AE3618" s="200"/>
      <c r="AM3618" s="203"/>
      <c r="AT3618" s="144"/>
    </row>
    <row r="3619" spans="9:46" s="142" customFormat="1" x14ac:dyDescent="0.15">
      <c r="I3619" s="223"/>
      <c r="P3619" s="224"/>
      <c r="Q3619" s="224"/>
      <c r="R3619" s="224"/>
      <c r="T3619" s="223"/>
      <c r="U3619" s="225"/>
      <c r="V3619" s="223"/>
      <c r="W3619" s="225"/>
      <c r="AE3619" s="200"/>
      <c r="AM3619" s="203"/>
      <c r="AT3619" s="144"/>
    </row>
    <row r="3620" spans="9:46" s="142" customFormat="1" x14ac:dyDescent="0.15">
      <c r="I3620" s="223"/>
      <c r="P3620" s="224"/>
      <c r="Q3620" s="224"/>
      <c r="R3620" s="224"/>
      <c r="T3620" s="223"/>
      <c r="U3620" s="225"/>
      <c r="V3620" s="223"/>
      <c r="W3620" s="225"/>
      <c r="AE3620" s="200"/>
      <c r="AM3620" s="203"/>
      <c r="AT3620" s="144"/>
    </row>
    <row r="3621" spans="9:46" s="142" customFormat="1" x14ac:dyDescent="0.15">
      <c r="I3621" s="223"/>
      <c r="P3621" s="224"/>
      <c r="Q3621" s="224"/>
      <c r="R3621" s="224"/>
      <c r="T3621" s="223"/>
      <c r="U3621" s="225"/>
      <c r="V3621" s="223"/>
      <c r="W3621" s="225"/>
      <c r="AE3621" s="200"/>
      <c r="AM3621" s="203"/>
      <c r="AT3621" s="144"/>
    </row>
    <row r="3622" spans="9:46" s="142" customFormat="1" x14ac:dyDescent="0.15">
      <c r="I3622" s="223"/>
      <c r="P3622" s="224"/>
      <c r="Q3622" s="224"/>
      <c r="R3622" s="224"/>
      <c r="T3622" s="223"/>
      <c r="U3622" s="225"/>
      <c r="V3622" s="223"/>
      <c r="W3622" s="225"/>
      <c r="AE3622" s="200"/>
      <c r="AM3622" s="203"/>
      <c r="AT3622" s="144"/>
    </row>
    <row r="3623" spans="9:46" s="142" customFormat="1" x14ac:dyDescent="0.15">
      <c r="I3623" s="223"/>
      <c r="P3623" s="224"/>
      <c r="Q3623" s="224"/>
      <c r="R3623" s="224"/>
      <c r="T3623" s="223"/>
      <c r="U3623" s="225"/>
      <c r="V3623" s="223"/>
      <c r="W3623" s="225"/>
      <c r="AE3623" s="200"/>
      <c r="AM3623" s="203"/>
      <c r="AT3623" s="144"/>
    </row>
    <row r="3624" spans="9:46" s="142" customFormat="1" x14ac:dyDescent="0.15">
      <c r="I3624" s="223"/>
      <c r="P3624" s="224"/>
      <c r="Q3624" s="224"/>
      <c r="R3624" s="224"/>
      <c r="T3624" s="223"/>
      <c r="U3624" s="225"/>
      <c r="V3624" s="223"/>
      <c r="W3624" s="225"/>
      <c r="AE3624" s="200"/>
      <c r="AM3624" s="203"/>
      <c r="AT3624" s="144"/>
    </row>
    <row r="3625" spans="9:46" s="142" customFormat="1" x14ac:dyDescent="0.15">
      <c r="I3625" s="223"/>
      <c r="P3625" s="224"/>
      <c r="Q3625" s="224"/>
      <c r="R3625" s="224"/>
      <c r="T3625" s="223"/>
      <c r="U3625" s="225"/>
      <c r="V3625" s="223"/>
      <c r="W3625" s="225"/>
      <c r="AE3625" s="200"/>
      <c r="AM3625" s="203"/>
      <c r="AT3625" s="144"/>
    </row>
    <row r="3626" spans="9:46" s="142" customFormat="1" x14ac:dyDescent="0.15">
      <c r="I3626" s="223"/>
      <c r="P3626" s="224"/>
      <c r="Q3626" s="224"/>
      <c r="R3626" s="224"/>
      <c r="T3626" s="223"/>
      <c r="U3626" s="225"/>
      <c r="V3626" s="223"/>
      <c r="W3626" s="225"/>
      <c r="AE3626" s="200"/>
      <c r="AM3626" s="203"/>
      <c r="AT3626" s="144"/>
    </row>
    <row r="3627" spans="9:46" s="142" customFormat="1" x14ac:dyDescent="0.15">
      <c r="I3627" s="223"/>
      <c r="P3627" s="224"/>
      <c r="Q3627" s="224"/>
      <c r="R3627" s="224"/>
      <c r="T3627" s="223"/>
      <c r="U3627" s="225"/>
      <c r="V3627" s="223"/>
      <c r="W3627" s="225"/>
      <c r="AE3627" s="200"/>
      <c r="AM3627" s="203"/>
      <c r="AT3627" s="144"/>
    </row>
    <row r="3628" spans="9:46" s="142" customFormat="1" x14ac:dyDescent="0.15">
      <c r="I3628" s="223"/>
      <c r="P3628" s="224"/>
      <c r="Q3628" s="224"/>
      <c r="R3628" s="224"/>
      <c r="T3628" s="223"/>
      <c r="U3628" s="225"/>
      <c r="V3628" s="223"/>
      <c r="W3628" s="225"/>
      <c r="AE3628" s="200"/>
      <c r="AM3628" s="203"/>
      <c r="AT3628" s="144"/>
    </row>
    <row r="3629" spans="9:46" s="142" customFormat="1" x14ac:dyDescent="0.15">
      <c r="I3629" s="223"/>
      <c r="P3629" s="224"/>
      <c r="Q3629" s="224"/>
      <c r="R3629" s="224"/>
      <c r="T3629" s="223"/>
      <c r="U3629" s="225"/>
      <c r="V3629" s="223"/>
      <c r="W3629" s="225"/>
      <c r="AE3629" s="200"/>
      <c r="AM3629" s="203"/>
      <c r="AT3629" s="144"/>
    </row>
    <row r="3630" spans="9:46" s="142" customFormat="1" x14ac:dyDescent="0.15">
      <c r="I3630" s="223"/>
      <c r="P3630" s="224"/>
      <c r="Q3630" s="224"/>
      <c r="R3630" s="224"/>
      <c r="T3630" s="223"/>
      <c r="U3630" s="225"/>
      <c r="V3630" s="223"/>
      <c r="W3630" s="225"/>
      <c r="AE3630" s="200"/>
      <c r="AM3630" s="203"/>
      <c r="AT3630" s="144"/>
    </row>
    <row r="3631" spans="9:46" s="142" customFormat="1" x14ac:dyDescent="0.15">
      <c r="I3631" s="223"/>
      <c r="P3631" s="224"/>
      <c r="Q3631" s="224"/>
      <c r="R3631" s="224"/>
      <c r="T3631" s="223"/>
      <c r="U3631" s="225"/>
      <c r="V3631" s="223"/>
      <c r="W3631" s="225"/>
      <c r="AE3631" s="200"/>
      <c r="AM3631" s="203"/>
      <c r="AT3631" s="144"/>
    </row>
    <row r="3632" spans="9:46" s="142" customFormat="1" x14ac:dyDescent="0.15">
      <c r="I3632" s="223"/>
      <c r="P3632" s="224"/>
      <c r="Q3632" s="224"/>
      <c r="R3632" s="224"/>
      <c r="T3632" s="223"/>
      <c r="U3632" s="225"/>
      <c r="V3632" s="223"/>
      <c r="W3632" s="225"/>
      <c r="AE3632" s="200"/>
      <c r="AM3632" s="203"/>
      <c r="AT3632" s="144"/>
    </row>
    <row r="3633" spans="9:46" s="142" customFormat="1" x14ac:dyDescent="0.15">
      <c r="I3633" s="223"/>
      <c r="P3633" s="224"/>
      <c r="Q3633" s="224"/>
      <c r="R3633" s="224"/>
      <c r="T3633" s="223"/>
      <c r="U3633" s="225"/>
      <c r="V3633" s="223"/>
      <c r="W3633" s="225"/>
      <c r="AE3633" s="200"/>
      <c r="AM3633" s="203"/>
      <c r="AT3633" s="144"/>
    </row>
    <row r="3634" spans="9:46" s="142" customFormat="1" x14ac:dyDescent="0.15">
      <c r="I3634" s="223"/>
      <c r="P3634" s="224"/>
      <c r="Q3634" s="224"/>
      <c r="R3634" s="224"/>
      <c r="T3634" s="223"/>
      <c r="U3634" s="225"/>
      <c r="V3634" s="223"/>
      <c r="W3634" s="225"/>
      <c r="AE3634" s="200"/>
      <c r="AM3634" s="203"/>
      <c r="AT3634" s="144"/>
    </row>
    <row r="3635" spans="9:46" s="142" customFormat="1" x14ac:dyDescent="0.15">
      <c r="I3635" s="223"/>
      <c r="P3635" s="224"/>
      <c r="Q3635" s="224"/>
      <c r="R3635" s="224"/>
      <c r="T3635" s="223"/>
      <c r="U3635" s="225"/>
      <c r="V3635" s="223"/>
      <c r="W3635" s="225"/>
      <c r="AE3635" s="200"/>
      <c r="AM3635" s="203"/>
      <c r="AT3635" s="144"/>
    </row>
    <row r="3636" spans="9:46" s="142" customFormat="1" x14ac:dyDescent="0.15">
      <c r="I3636" s="223"/>
      <c r="P3636" s="224"/>
      <c r="Q3636" s="224"/>
      <c r="R3636" s="224"/>
      <c r="T3636" s="223"/>
      <c r="U3636" s="225"/>
      <c r="V3636" s="223"/>
      <c r="W3636" s="225"/>
      <c r="AE3636" s="200"/>
      <c r="AM3636" s="203"/>
      <c r="AT3636" s="144"/>
    </row>
    <row r="3637" spans="9:46" s="142" customFormat="1" x14ac:dyDescent="0.15">
      <c r="I3637" s="223"/>
      <c r="P3637" s="224"/>
      <c r="Q3637" s="224"/>
      <c r="R3637" s="224"/>
      <c r="T3637" s="223"/>
      <c r="U3637" s="225"/>
      <c r="V3637" s="223"/>
      <c r="W3637" s="225"/>
      <c r="AE3637" s="200"/>
      <c r="AM3637" s="203"/>
      <c r="AT3637" s="144"/>
    </row>
    <row r="3638" spans="9:46" s="142" customFormat="1" x14ac:dyDescent="0.15">
      <c r="I3638" s="223"/>
      <c r="P3638" s="224"/>
      <c r="Q3638" s="224"/>
      <c r="R3638" s="224"/>
      <c r="T3638" s="223"/>
      <c r="U3638" s="225"/>
      <c r="V3638" s="223"/>
      <c r="W3638" s="225"/>
      <c r="AE3638" s="200"/>
      <c r="AM3638" s="203"/>
      <c r="AT3638" s="144"/>
    </row>
    <row r="3639" spans="9:46" s="142" customFormat="1" x14ac:dyDescent="0.15">
      <c r="I3639" s="223"/>
      <c r="P3639" s="224"/>
      <c r="Q3639" s="224"/>
      <c r="R3639" s="224"/>
      <c r="T3639" s="223"/>
      <c r="U3639" s="225"/>
      <c r="V3639" s="223"/>
      <c r="W3639" s="225"/>
      <c r="AE3639" s="200"/>
      <c r="AM3639" s="203"/>
      <c r="AT3639" s="144"/>
    </row>
    <row r="3640" spans="9:46" s="142" customFormat="1" x14ac:dyDescent="0.15">
      <c r="I3640" s="223"/>
      <c r="P3640" s="224"/>
      <c r="Q3640" s="224"/>
      <c r="R3640" s="224"/>
      <c r="T3640" s="223"/>
      <c r="U3640" s="225"/>
      <c r="V3640" s="223"/>
      <c r="W3640" s="225"/>
      <c r="AE3640" s="200"/>
      <c r="AM3640" s="203"/>
      <c r="AT3640" s="144"/>
    </row>
    <row r="3641" spans="9:46" s="142" customFormat="1" x14ac:dyDescent="0.15">
      <c r="I3641" s="223"/>
      <c r="P3641" s="224"/>
      <c r="Q3641" s="224"/>
      <c r="R3641" s="224"/>
      <c r="T3641" s="223"/>
      <c r="U3641" s="225"/>
      <c r="V3641" s="223"/>
      <c r="W3641" s="225"/>
      <c r="AE3641" s="200"/>
      <c r="AM3641" s="203"/>
      <c r="AT3641" s="144"/>
    </row>
    <row r="3642" spans="9:46" s="142" customFormat="1" x14ac:dyDescent="0.15">
      <c r="I3642" s="223"/>
      <c r="P3642" s="224"/>
      <c r="Q3642" s="224"/>
      <c r="R3642" s="224"/>
      <c r="T3642" s="223"/>
      <c r="U3642" s="225"/>
      <c r="V3642" s="223"/>
      <c r="W3642" s="225"/>
      <c r="AE3642" s="200"/>
      <c r="AM3642" s="203"/>
      <c r="AT3642" s="144"/>
    </row>
    <row r="3643" spans="9:46" s="142" customFormat="1" x14ac:dyDescent="0.15">
      <c r="I3643" s="223"/>
      <c r="P3643" s="224"/>
      <c r="Q3643" s="224"/>
      <c r="R3643" s="224"/>
      <c r="T3643" s="223"/>
      <c r="U3643" s="225"/>
      <c r="V3643" s="223"/>
      <c r="W3643" s="225"/>
      <c r="AE3643" s="200"/>
      <c r="AM3643" s="203"/>
      <c r="AT3643" s="144"/>
    </row>
    <row r="3644" spans="9:46" s="142" customFormat="1" x14ac:dyDescent="0.15">
      <c r="I3644" s="223"/>
      <c r="P3644" s="224"/>
      <c r="Q3644" s="224"/>
      <c r="R3644" s="224"/>
      <c r="T3644" s="223"/>
      <c r="U3644" s="225"/>
      <c r="V3644" s="223"/>
      <c r="W3644" s="225"/>
      <c r="AE3644" s="200"/>
      <c r="AM3644" s="203"/>
      <c r="AT3644" s="144"/>
    </row>
    <row r="3645" spans="9:46" s="142" customFormat="1" x14ac:dyDescent="0.15">
      <c r="I3645" s="223"/>
      <c r="P3645" s="224"/>
      <c r="Q3645" s="224"/>
      <c r="R3645" s="224"/>
      <c r="T3645" s="223"/>
      <c r="U3645" s="225"/>
      <c r="V3645" s="223"/>
      <c r="W3645" s="225"/>
      <c r="AE3645" s="200"/>
      <c r="AM3645" s="203"/>
      <c r="AT3645" s="144"/>
    </row>
    <row r="3646" spans="9:46" s="142" customFormat="1" x14ac:dyDescent="0.15">
      <c r="I3646" s="223"/>
      <c r="P3646" s="224"/>
      <c r="Q3646" s="224"/>
      <c r="R3646" s="224"/>
      <c r="T3646" s="223"/>
      <c r="U3646" s="225"/>
      <c r="V3646" s="223"/>
      <c r="W3646" s="225"/>
      <c r="AE3646" s="200"/>
      <c r="AM3646" s="203"/>
      <c r="AT3646" s="144"/>
    </row>
    <row r="3647" spans="9:46" s="142" customFormat="1" x14ac:dyDescent="0.15">
      <c r="I3647" s="223"/>
      <c r="P3647" s="224"/>
      <c r="Q3647" s="224"/>
      <c r="R3647" s="224"/>
      <c r="T3647" s="223"/>
      <c r="U3647" s="225"/>
      <c r="V3647" s="223"/>
      <c r="W3647" s="225"/>
      <c r="AE3647" s="200"/>
      <c r="AM3647" s="203"/>
      <c r="AT3647" s="144"/>
    </row>
    <row r="3648" spans="9:46" s="142" customFormat="1" x14ac:dyDescent="0.15">
      <c r="I3648" s="223"/>
      <c r="P3648" s="224"/>
      <c r="Q3648" s="224"/>
      <c r="R3648" s="224"/>
      <c r="T3648" s="223"/>
      <c r="U3648" s="225"/>
      <c r="V3648" s="223"/>
      <c r="W3648" s="225"/>
      <c r="AE3648" s="200"/>
      <c r="AM3648" s="203"/>
      <c r="AT3648" s="144"/>
    </row>
    <row r="3649" spans="9:46" s="142" customFormat="1" x14ac:dyDescent="0.15">
      <c r="I3649" s="223"/>
      <c r="P3649" s="224"/>
      <c r="Q3649" s="224"/>
      <c r="R3649" s="224"/>
      <c r="T3649" s="223"/>
      <c r="U3649" s="225"/>
      <c r="V3649" s="223"/>
      <c r="W3649" s="225"/>
      <c r="AE3649" s="200"/>
      <c r="AM3649" s="203"/>
      <c r="AT3649" s="144"/>
    </row>
    <row r="3650" spans="9:46" s="142" customFormat="1" x14ac:dyDescent="0.15">
      <c r="I3650" s="223"/>
      <c r="P3650" s="224"/>
      <c r="Q3650" s="224"/>
      <c r="R3650" s="224"/>
      <c r="T3650" s="223"/>
      <c r="U3650" s="225"/>
      <c r="V3650" s="223"/>
      <c r="W3650" s="225"/>
      <c r="AE3650" s="200"/>
      <c r="AM3650" s="203"/>
      <c r="AT3650" s="144"/>
    </row>
    <row r="3651" spans="9:46" s="142" customFormat="1" x14ac:dyDescent="0.15">
      <c r="I3651" s="223"/>
      <c r="P3651" s="224"/>
      <c r="Q3651" s="224"/>
      <c r="R3651" s="224"/>
      <c r="T3651" s="223"/>
      <c r="U3651" s="225"/>
      <c r="V3651" s="223"/>
      <c r="W3651" s="225"/>
      <c r="AE3651" s="200"/>
      <c r="AM3651" s="203"/>
      <c r="AT3651" s="144"/>
    </row>
    <row r="3652" spans="9:46" s="142" customFormat="1" x14ac:dyDescent="0.15">
      <c r="I3652" s="223"/>
      <c r="P3652" s="224"/>
      <c r="Q3652" s="224"/>
      <c r="R3652" s="224"/>
      <c r="T3652" s="223"/>
      <c r="U3652" s="225"/>
      <c r="V3652" s="223"/>
      <c r="W3652" s="225"/>
      <c r="AE3652" s="200"/>
      <c r="AM3652" s="203"/>
      <c r="AT3652" s="144"/>
    </row>
    <row r="3653" spans="9:46" s="142" customFormat="1" x14ac:dyDescent="0.15">
      <c r="I3653" s="223"/>
      <c r="P3653" s="224"/>
      <c r="Q3653" s="224"/>
      <c r="R3653" s="224"/>
      <c r="T3653" s="223"/>
      <c r="U3653" s="225"/>
      <c r="V3653" s="223"/>
      <c r="W3653" s="225"/>
      <c r="AE3653" s="200"/>
      <c r="AM3653" s="203"/>
      <c r="AT3653" s="144"/>
    </row>
    <row r="3654" spans="9:46" s="142" customFormat="1" x14ac:dyDescent="0.15">
      <c r="I3654" s="223"/>
      <c r="P3654" s="224"/>
      <c r="Q3654" s="224"/>
      <c r="R3654" s="224"/>
      <c r="T3654" s="223"/>
      <c r="U3654" s="225"/>
      <c r="V3654" s="223"/>
      <c r="W3654" s="225"/>
      <c r="AE3654" s="200"/>
      <c r="AM3654" s="203"/>
      <c r="AT3654" s="144"/>
    </row>
    <row r="3655" spans="9:46" s="142" customFormat="1" x14ac:dyDescent="0.15">
      <c r="I3655" s="223"/>
      <c r="P3655" s="224"/>
      <c r="Q3655" s="224"/>
      <c r="R3655" s="224"/>
      <c r="T3655" s="223"/>
      <c r="U3655" s="225"/>
      <c r="V3655" s="223"/>
      <c r="W3655" s="225"/>
      <c r="AE3655" s="200"/>
      <c r="AM3655" s="203"/>
      <c r="AT3655" s="144"/>
    </row>
    <row r="3656" spans="9:46" s="142" customFormat="1" x14ac:dyDescent="0.15">
      <c r="I3656" s="223"/>
      <c r="P3656" s="224"/>
      <c r="Q3656" s="224"/>
      <c r="R3656" s="224"/>
      <c r="T3656" s="223"/>
      <c r="U3656" s="225"/>
      <c r="V3656" s="223"/>
      <c r="W3656" s="225"/>
      <c r="AE3656" s="200"/>
      <c r="AM3656" s="203"/>
      <c r="AT3656" s="144"/>
    </row>
    <row r="3657" spans="9:46" s="142" customFormat="1" x14ac:dyDescent="0.15">
      <c r="I3657" s="223"/>
      <c r="P3657" s="224"/>
      <c r="Q3657" s="224"/>
      <c r="R3657" s="224"/>
      <c r="T3657" s="223"/>
      <c r="U3657" s="225"/>
      <c r="V3657" s="223"/>
      <c r="W3657" s="225"/>
      <c r="AE3657" s="200"/>
      <c r="AM3657" s="203"/>
      <c r="AT3657" s="144"/>
    </row>
    <row r="3658" spans="9:46" s="142" customFormat="1" x14ac:dyDescent="0.15">
      <c r="I3658" s="223"/>
      <c r="P3658" s="224"/>
      <c r="Q3658" s="224"/>
      <c r="R3658" s="224"/>
      <c r="T3658" s="223"/>
      <c r="U3658" s="225"/>
      <c r="V3658" s="223"/>
      <c r="W3658" s="225"/>
      <c r="AE3658" s="200"/>
      <c r="AM3658" s="203"/>
      <c r="AT3658" s="144"/>
    </row>
    <row r="3659" spans="9:46" s="142" customFormat="1" x14ac:dyDescent="0.15">
      <c r="I3659" s="223"/>
      <c r="P3659" s="224"/>
      <c r="Q3659" s="224"/>
      <c r="R3659" s="224"/>
      <c r="T3659" s="223"/>
      <c r="U3659" s="225"/>
      <c r="V3659" s="223"/>
      <c r="W3659" s="225"/>
      <c r="AE3659" s="200"/>
      <c r="AM3659" s="203"/>
      <c r="AT3659" s="144"/>
    </row>
    <row r="3660" spans="9:46" s="142" customFormat="1" x14ac:dyDescent="0.15">
      <c r="I3660" s="223"/>
      <c r="P3660" s="224"/>
      <c r="Q3660" s="224"/>
      <c r="R3660" s="224"/>
      <c r="T3660" s="223"/>
      <c r="U3660" s="225"/>
      <c r="V3660" s="223"/>
      <c r="W3660" s="225"/>
      <c r="AE3660" s="200"/>
      <c r="AM3660" s="203"/>
      <c r="AT3660" s="144"/>
    </row>
    <row r="3661" spans="9:46" s="142" customFormat="1" x14ac:dyDescent="0.15">
      <c r="I3661" s="223"/>
      <c r="P3661" s="224"/>
      <c r="Q3661" s="224"/>
      <c r="R3661" s="224"/>
      <c r="T3661" s="223"/>
      <c r="U3661" s="225"/>
      <c r="V3661" s="223"/>
      <c r="W3661" s="225"/>
      <c r="AE3661" s="200"/>
      <c r="AM3661" s="203"/>
      <c r="AT3661" s="144"/>
    </row>
    <row r="3662" spans="9:46" s="142" customFormat="1" x14ac:dyDescent="0.15">
      <c r="I3662" s="223"/>
      <c r="P3662" s="224"/>
      <c r="Q3662" s="224"/>
      <c r="R3662" s="224"/>
      <c r="T3662" s="223"/>
      <c r="U3662" s="225"/>
      <c r="V3662" s="223"/>
      <c r="W3662" s="225"/>
      <c r="AE3662" s="200"/>
      <c r="AM3662" s="203"/>
      <c r="AT3662" s="144"/>
    </row>
    <row r="3663" spans="9:46" s="142" customFormat="1" x14ac:dyDescent="0.15">
      <c r="I3663" s="223"/>
      <c r="P3663" s="224"/>
      <c r="Q3663" s="224"/>
      <c r="R3663" s="224"/>
      <c r="T3663" s="223"/>
      <c r="U3663" s="225"/>
      <c r="V3663" s="223"/>
      <c r="W3663" s="225"/>
      <c r="AE3663" s="200"/>
      <c r="AM3663" s="203"/>
      <c r="AT3663" s="144"/>
    </row>
    <row r="3664" spans="9:46" s="142" customFormat="1" x14ac:dyDescent="0.15">
      <c r="I3664" s="223"/>
      <c r="P3664" s="224"/>
      <c r="Q3664" s="224"/>
      <c r="R3664" s="224"/>
      <c r="T3664" s="223"/>
      <c r="U3664" s="225"/>
      <c r="V3664" s="223"/>
      <c r="W3664" s="225"/>
      <c r="AE3664" s="200"/>
      <c r="AM3664" s="203"/>
      <c r="AT3664" s="144"/>
    </row>
    <row r="3665" spans="9:46" s="142" customFormat="1" x14ac:dyDescent="0.15">
      <c r="I3665" s="223"/>
      <c r="P3665" s="224"/>
      <c r="Q3665" s="224"/>
      <c r="R3665" s="224"/>
      <c r="T3665" s="223"/>
      <c r="U3665" s="225"/>
      <c r="V3665" s="223"/>
      <c r="W3665" s="225"/>
      <c r="AE3665" s="200"/>
      <c r="AM3665" s="203"/>
      <c r="AT3665" s="144"/>
    </row>
    <row r="3666" spans="9:46" s="142" customFormat="1" x14ac:dyDescent="0.15">
      <c r="I3666" s="223"/>
      <c r="P3666" s="224"/>
      <c r="Q3666" s="224"/>
      <c r="R3666" s="224"/>
      <c r="T3666" s="223"/>
      <c r="U3666" s="225"/>
      <c r="V3666" s="223"/>
      <c r="W3666" s="225"/>
      <c r="AE3666" s="200"/>
      <c r="AM3666" s="203"/>
      <c r="AT3666" s="144"/>
    </row>
    <row r="3667" spans="9:46" s="142" customFormat="1" x14ac:dyDescent="0.15">
      <c r="I3667" s="223"/>
      <c r="P3667" s="224"/>
      <c r="Q3667" s="224"/>
      <c r="R3667" s="224"/>
      <c r="T3667" s="223"/>
      <c r="U3667" s="225"/>
      <c r="V3667" s="223"/>
      <c r="W3667" s="225"/>
      <c r="AE3667" s="200"/>
      <c r="AM3667" s="203"/>
      <c r="AT3667" s="144"/>
    </row>
    <row r="3668" spans="9:46" s="142" customFormat="1" x14ac:dyDescent="0.15">
      <c r="I3668" s="223"/>
      <c r="P3668" s="224"/>
      <c r="Q3668" s="224"/>
      <c r="R3668" s="224"/>
      <c r="T3668" s="223"/>
      <c r="U3668" s="225"/>
      <c r="V3668" s="223"/>
      <c r="W3668" s="225"/>
      <c r="AE3668" s="200"/>
      <c r="AM3668" s="203"/>
      <c r="AT3668" s="144"/>
    </row>
    <row r="3669" spans="9:46" s="142" customFormat="1" x14ac:dyDescent="0.15">
      <c r="I3669" s="223"/>
      <c r="P3669" s="224"/>
      <c r="Q3669" s="224"/>
      <c r="R3669" s="224"/>
      <c r="T3669" s="223"/>
      <c r="U3669" s="225"/>
      <c r="V3669" s="223"/>
      <c r="W3669" s="225"/>
      <c r="AE3669" s="200"/>
      <c r="AM3669" s="203"/>
      <c r="AT3669" s="144"/>
    </row>
    <row r="3670" spans="9:46" s="142" customFormat="1" x14ac:dyDescent="0.15">
      <c r="I3670" s="223"/>
      <c r="P3670" s="224"/>
      <c r="Q3670" s="224"/>
      <c r="R3670" s="224"/>
      <c r="T3670" s="223"/>
      <c r="U3670" s="225"/>
      <c r="V3670" s="223"/>
      <c r="W3670" s="225"/>
      <c r="AE3670" s="200"/>
      <c r="AM3670" s="203"/>
      <c r="AT3670" s="144"/>
    </row>
    <row r="3671" spans="9:46" s="142" customFormat="1" x14ac:dyDescent="0.15">
      <c r="I3671" s="223"/>
      <c r="P3671" s="224"/>
      <c r="Q3671" s="224"/>
      <c r="R3671" s="224"/>
      <c r="T3671" s="223"/>
      <c r="U3671" s="225"/>
      <c r="V3671" s="223"/>
      <c r="W3671" s="225"/>
      <c r="AE3671" s="200"/>
      <c r="AM3671" s="203"/>
      <c r="AT3671" s="144"/>
    </row>
    <row r="3672" spans="9:46" s="142" customFormat="1" x14ac:dyDescent="0.15">
      <c r="I3672" s="223"/>
      <c r="P3672" s="224"/>
      <c r="Q3672" s="224"/>
      <c r="R3672" s="224"/>
      <c r="T3672" s="223"/>
      <c r="U3672" s="225"/>
      <c r="V3672" s="223"/>
      <c r="W3672" s="225"/>
      <c r="AE3672" s="200"/>
      <c r="AM3672" s="203"/>
      <c r="AT3672" s="144"/>
    </row>
    <row r="3673" spans="9:46" s="142" customFormat="1" x14ac:dyDescent="0.15">
      <c r="I3673" s="223"/>
      <c r="P3673" s="224"/>
      <c r="Q3673" s="224"/>
      <c r="R3673" s="224"/>
      <c r="T3673" s="223"/>
      <c r="U3673" s="225"/>
      <c r="V3673" s="223"/>
      <c r="W3673" s="225"/>
      <c r="AE3673" s="200"/>
      <c r="AM3673" s="203"/>
      <c r="AT3673" s="144"/>
    </row>
    <row r="3674" spans="9:46" s="142" customFormat="1" x14ac:dyDescent="0.15">
      <c r="I3674" s="223"/>
      <c r="P3674" s="224"/>
      <c r="Q3674" s="224"/>
      <c r="R3674" s="224"/>
      <c r="T3674" s="223"/>
      <c r="U3674" s="225"/>
      <c r="V3674" s="223"/>
      <c r="W3674" s="225"/>
      <c r="AE3674" s="200"/>
      <c r="AM3674" s="203"/>
      <c r="AT3674" s="144"/>
    </row>
    <row r="3675" spans="9:46" s="142" customFormat="1" x14ac:dyDescent="0.15">
      <c r="I3675" s="223"/>
      <c r="P3675" s="224"/>
      <c r="Q3675" s="224"/>
      <c r="R3675" s="224"/>
      <c r="T3675" s="223"/>
      <c r="U3675" s="225"/>
      <c r="V3675" s="223"/>
      <c r="W3675" s="225"/>
      <c r="AE3675" s="200"/>
      <c r="AM3675" s="203"/>
      <c r="AT3675" s="144"/>
    </row>
    <row r="3676" spans="9:46" s="142" customFormat="1" x14ac:dyDescent="0.15">
      <c r="I3676" s="223"/>
      <c r="P3676" s="224"/>
      <c r="Q3676" s="224"/>
      <c r="R3676" s="224"/>
      <c r="T3676" s="223"/>
      <c r="U3676" s="225"/>
      <c r="V3676" s="223"/>
      <c r="W3676" s="225"/>
      <c r="AE3676" s="200"/>
      <c r="AM3676" s="203"/>
      <c r="AT3676" s="144"/>
    </row>
    <row r="3677" spans="9:46" s="142" customFormat="1" x14ac:dyDescent="0.15">
      <c r="I3677" s="223"/>
      <c r="P3677" s="224"/>
      <c r="Q3677" s="224"/>
      <c r="R3677" s="224"/>
      <c r="T3677" s="223"/>
      <c r="U3677" s="225"/>
      <c r="V3677" s="223"/>
      <c r="W3677" s="225"/>
      <c r="AE3677" s="200"/>
      <c r="AM3677" s="203"/>
      <c r="AT3677" s="144"/>
    </row>
    <row r="3678" spans="9:46" s="142" customFormat="1" x14ac:dyDescent="0.15">
      <c r="I3678" s="223"/>
      <c r="P3678" s="224"/>
      <c r="Q3678" s="224"/>
      <c r="R3678" s="224"/>
      <c r="T3678" s="223"/>
      <c r="U3678" s="225"/>
      <c r="V3678" s="223"/>
      <c r="W3678" s="225"/>
      <c r="AE3678" s="200"/>
      <c r="AM3678" s="203"/>
      <c r="AT3678" s="144"/>
    </row>
    <row r="3679" spans="9:46" s="142" customFormat="1" x14ac:dyDescent="0.15">
      <c r="I3679" s="223"/>
      <c r="P3679" s="224"/>
      <c r="Q3679" s="224"/>
      <c r="R3679" s="224"/>
      <c r="T3679" s="223"/>
      <c r="U3679" s="225"/>
      <c r="V3679" s="223"/>
      <c r="W3679" s="225"/>
      <c r="AE3679" s="200"/>
      <c r="AM3679" s="203"/>
      <c r="AT3679" s="144"/>
    </row>
    <row r="3680" spans="9:46" s="142" customFormat="1" x14ac:dyDescent="0.15">
      <c r="I3680" s="223"/>
      <c r="P3680" s="224"/>
      <c r="Q3680" s="224"/>
      <c r="R3680" s="224"/>
      <c r="T3680" s="223"/>
      <c r="U3680" s="225"/>
      <c r="V3680" s="223"/>
      <c r="W3680" s="225"/>
      <c r="AE3680" s="200"/>
      <c r="AM3680" s="203"/>
      <c r="AT3680" s="144"/>
    </row>
    <row r="3681" spans="9:46" s="142" customFormat="1" x14ac:dyDescent="0.15">
      <c r="I3681" s="223"/>
      <c r="P3681" s="224"/>
      <c r="Q3681" s="224"/>
      <c r="R3681" s="224"/>
      <c r="T3681" s="223"/>
      <c r="U3681" s="225"/>
      <c r="V3681" s="223"/>
      <c r="W3681" s="225"/>
      <c r="AE3681" s="200"/>
      <c r="AM3681" s="203"/>
      <c r="AT3681" s="144"/>
    </row>
    <row r="3682" spans="9:46" s="142" customFormat="1" x14ac:dyDescent="0.15">
      <c r="I3682" s="223"/>
      <c r="P3682" s="224"/>
      <c r="Q3682" s="224"/>
      <c r="R3682" s="224"/>
      <c r="T3682" s="223"/>
      <c r="U3682" s="225"/>
      <c r="V3682" s="223"/>
      <c r="W3682" s="225"/>
      <c r="AE3682" s="200"/>
      <c r="AM3682" s="203"/>
      <c r="AT3682" s="144"/>
    </row>
    <row r="3683" spans="9:46" s="142" customFormat="1" x14ac:dyDescent="0.15">
      <c r="I3683" s="223"/>
      <c r="P3683" s="224"/>
      <c r="Q3683" s="224"/>
      <c r="R3683" s="224"/>
      <c r="T3683" s="223"/>
      <c r="U3683" s="225"/>
      <c r="V3683" s="223"/>
      <c r="W3683" s="225"/>
      <c r="AE3683" s="200"/>
      <c r="AM3683" s="203"/>
      <c r="AT3683" s="144"/>
    </row>
    <row r="3684" spans="9:46" s="142" customFormat="1" x14ac:dyDescent="0.15">
      <c r="I3684" s="223"/>
      <c r="P3684" s="224"/>
      <c r="Q3684" s="224"/>
      <c r="R3684" s="224"/>
      <c r="T3684" s="223"/>
      <c r="U3684" s="225"/>
      <c r="V3684" s="223"/>
      <c r="W3684" s="225"/>
      <c r="AE3684" s="200"/>
      <c r="AM3684" s="203"/>
      <c r="AT3684" s="144"/>
    </row>
    <row r="3685" spans="9:46" s="142" customFormat="1" x14ac:dyDescent="0.15">
      <c r="I3685" s="223"/>
      <c r="P3685" s="224"/>
      <c r="Q3685" s="224"/>
      <c r="R3685" s="224"/>
      <c r="T3685" s="223"/>
      <c r="U3685" s="225"/>
      <c r="V3685" s="223"/>
      <c r="W3685" s="225"/>
      <c r="AE3685" s="200"/>
      <c r="AM3685" s="203"/>
      <c r="AT3685" s="144"/>
    </row>
    <row r="3686" spans="9:46" s="142" customFormat="1" x14ac:dyDescent="0.15">
      <c r="I3686" s="223"/>
      <c r="P3686" s="224"/>
      <c r="Q3686" s="224"/>
      <c r="R3686" s="224"/>
      <c r="T3686" s="223"/>
      <c r="U3686" s="225"/>
      <c r="V3686" s="223"/>
      <c r="W3686" s="225"/>
      <c r="AE3686" s="200"/>
      <c r="AM3686" s="203"/>
      <c r="AT3686" s="144"/>
    </row>
    <row r="3687" spans="9:46" s="142" customFormat="1" x14ac:dyDescent="0.15">
      <c r="I3687" s="223"/>
      <c r="P3687" s="224"/>
      <c r="Q3687" s="224"/>
      <c r="R3687" s="224"/>
      <c r="T3687" s="223"/>
      <c r="U3687" s="225"/>
      <c r="V3687" s="223"/>
      <c r="W3687" s="225"/>
      <c r="AE3687" s="200"/>
      <c r="AM3687" s="203"/>
      <c r="AT3687" s="144"/>
    </row>
    <row r="3688" spans="9:46" s="142" customFormat="1" x14ac:dyDescent="0.15">
      <c r="I3688" s="223"/>
      <c r="P3688" s="224"/>
      <c r="Q3688" s="224"/>
      <c r="R3688" s="224"/>
      <c r="T3688" s="223"/>
      <c r="U3688" s="225"/>
      <c r="V3688" s="223"/>
      <c r="W3688" s="225"/>
      <c r="AE3688" s="200"/>
      <c r="AM3688" s="203"/>
      <c r="AT3688" s="144"/>
    </row>
    <row r="3689" spans="9:46" s="142" customFormat="1" x14ac:dyDescent="0.15">
      <c r="I3689" s="223"/>
      <c r="P3689" s="224"/>
      <c r="Q3689" s="224"/>
      <c r="R3689" s="224"/>
      <c r="T3689" s="223"/>
      <c r="U3689" s="225"/>
      <c r="V3689" s="223"/>
      <c r="W3689" s="225"/>
      <c r="AE3689" s="200"/>
      <c r="AM3689" s="203"/>
      <c r="AT3689" s="144"/>
    </row>
    <row r="3690" spans="9:46" s="142" customFormat="1" x14ac:dyDescent="0.15">
      <c r="I3690" s="223"/>
      <c r="P3690" s="224"/>
      <c r="Q3690" s="224"/>
      <c r="R3690" s="224"/>
      <c r="T3690" s="223"/>
      <c r="U3690" s="225"/>
      <c r="V3690" s="223"/>
      <c r="W3690" s="225"/>
      <c r="AE3690" s="200"/>
      <c r="AM3690" s="203"/>
      <c r="AT3690" s="144"/>
    </row>
    <row r="3691" spans="9:46" s="142" customFormat="1" x14ac:dyDescent="0.15">
      <c r="I3691" s="223"/>
      <c r="P3691" s="224"/>
      <c r="Q3691" s="224"/>
      <c r="R3691" s="224"/>
      <c r="T3691" s="223"/>
      <c r="U3691" s="225"/>
      <c r="V3691" s="223"/>
      <c r="W3691" s="225"/>
      <c r="AE3691" s="200"/>
      <c r="AM3691" s="203"/>
      <c r="AT3691" s="144"/>
    </row>
    <row r="3692" spans="9:46" s="142" customFormat="1" x14ac:dyDescent="0.15">
      <c r="I3692" s="223"/>
      <c r="P3692" s="224"/>
      <c r="Q3692" s="224"/>
      <c r="R3692" s="224"/>
      <c r="T3692" s="223"/>
      <c r="U3692" s="225"/>
      <c r="V3692" s="223"/>
      <c r="W3692" s="225"/>
      <c r="AE3692" s="200"/>
      <c r="AM3692" s="203"/>
      <c r="AT3692" s="144"/>
    </row>
    <row r="3693" spans="9:46" s="142" customFormat="1" x14ac:dyDescent="0.15">
      <c r="I3693" s="223"/>
      <c r="P3693" s="224"/>
      <c r="Q3693" s="224"/>
      <c r="R3693" s="224"/>
      <c r="T3693" s="223"/>
      <c r="U3693" s="225"/>
      <c r="V3693" s="223"/>
      <c r="W3693" s="225"/>
      <c r="AE3693" s="200"/>
      <c r="AM3693" s="203"/>
      <c r="AT3693" s="144"/>
    </row>
    <row r="3694" spans="9:46" s="142" customFormat="1" x14ac:dyDescent="0.15">
      <c r="I3694" s="223"/>
      <c r="P3694" s="224"/>
      <c r="Q3694" s="224"/>
      <c r="R3694" s="224"/>
      <c r="T3694" s="223"/>
      <c r="U3694" s="225"/>
      <c r="V3694" s="223"/>
      <c r="W3694" s="225"/>
      <c r="AE3694" s="200"/>
      <c r="AM3694" s="203"/>
      <c r="AT3694" s="144"/>
    </row>
    <row r="3695" spans="9:46" s="142" customFormat="1" x14ac:dyDescent="0.15">
      <c r="I3695" s="223"/>
      <c r="P3695" s="224"/>
      <c r="Q3695" s="224"/>
      <c r="R3695" s="224"/>
      <c r="T3695" s="223"/>
      <c r="U3695" s="225"/>
      <c r="V3695" s="223"/>
      <c r="W3695" s="225"/>
      <c r="AE3695" s="200"/>
      <c r="AM3695" s="203"/>
      <c r="AT3695" s="144"/>
    </row>
    <row r="3696" spans="9:46" s="142" customFormat="1" x14ac:dyDescent="0.15">
      <c r="I3696" s="223"/>
      <c r="P3696" s="224"/>
      <c r="Q3696" s="224"/>
      <c r="R3696" s="224"/>
      <c r="T3696" s="223"/>
      <c r="U3696" s="225"/>
      <c r="V3696" s="223"/>
      <c r="W3696" s="225"/>
      <c r="AE3696" s="200"/>
      <c r="AM3696" s="203"/>
      <c r="AT3696" s="144"/>
    </row>
    <row r="3697" spans="9:46" s="142" customFormat="1" x14ac:dyDescent="0.15">
      <c r="I3697" s="223"/>
      <c r="P3697" s="224"/>
      <c r="Q3697" s="224"/>
      <c r="R3697" s="224"/>
      <c r="T3697" s="223"/>
      <c r="U3697" s="225"/>
      <c r="V3697" s="223"/>
      <c r="W3697" s="225"/>
      <c r="AE3697" s="200"/>
      <c r="AM3697" s="203"/>
      <c r="AT3697" s="144"/>
    </row>
    <row r="3698" spans="9:46" s="142" customFormat="1" x14ac:dyDescent="0.15">
      <c r="I3698" s="223"/>
      <c r="P3698" s="224"/>
      <c r="Q3698" s="224"/>
      <c r="R3698" s="224"/>
      <c r="T3698" s="223"/>
      <c r="U3698" s="225"/>
      <c r="V3698" s="223"/>
      <c r="W3698" s="225"/>
      <c r="AE3698" s="200"/>
      <c r="AM3698" s="203"/>
      <c r="AT3698" s="144"/>
    </row>
    <row r="3699" spans="9:46" s="142" customFormat="1" x14ac:dyDescent="0.15">
      <c r="I3699" s="223"/>
      <c r="P3699" s="224"/>
      <c r="Q3699" s="224"/>
      <c r="R3699" s="224"/>
      <c r="T3699" s="223"/>
      <c r="U3699" s="225"/>
      <c r="V3699" s="223"/>
      <c r="W3699" s="225"/>
      <c r="AE3699" s="200"/>
      <c r="AM3699" s="203"/>
      <c r="AT3699" s="144"/>
    </row>
    <row r="3700" spans="9:46" s="142" customFormat="1" x14ac:dyDescent="0.15">
      <c r="I3700" s="223"/>
      <c r="P3700" s="224"/>
      <c r="Q3700" s="224"/>
      <c r="R3700" s="224"/>
      <c r="T3700" s="223"/>
      <c r="U3700" s="225"/>
      <c r="V3700" s="223"/>
      <c r="W3700" s="225"/>
      <c r="AE3700" s="200"/>
      <c r="AM3700" s="203"/>
      <c r="AT3700" s="144"/>
    </row>
    <row r="3701" spans="9:46" s="142" customFormat="1" x14ac:dyDescent="0.15">
      <c r="I3701" s="223"/>
      <c r="P3701" s="224"/>
      <c r="Q3701" s="224"/>
      <c r="R3701" s="224"/>
      <c r="T3701" s="223"/>
      <c r="U3701" s="225"/>
      <c r="V3701" s="223"/>
      <c r="W3701" s="225"/>
      <c r="AE3701" s="200"/>
      <c r="AM3701" s="203"/>
      <c r="AT3701" s="144"/>
    </row>
    <row r="3702" spans="9:46" s="142" customFormat="1" x14ac:dyDescent="0.15">
      <c r="I3702" s="223"/>
      <c r="P3702" s="224"/>
      <c r="Q3702" s="224"/>
      <c r="R3702" s="224"/>
      <c r="T3702" s="223"/>
      <c r="U3702" s="225"/>
      <c r="V3702" s="223"/>
      <c r="W3702" s="225"/>
      <c r="AE3702" s="200"/>
      <c r="AM3702" s="203"/>
      <c r="AT3702" s="144"/>
    </row>
    <row r="3703" spans="9:46" s="142" customFormat="1" x14ac:dyDescent="0.15">
      <c r="I3703" s="223"/>
      <c r="P3703" s="224"/>
      <c r="Q3703" s="224"/>
      <c r="R3703" s="224"/>
      <c r="T3703" s="223"/>
      <c r="U3703" s="225"/>
      <c r="V3703" s="223"/>
      <c r="W3703" s="225"/>
      <c r="AE3703" s="200"/>
      <c r="AM3703" s="203"/>
      <c r="AT3703" s="144"/>
    </row>
    <row r="3704" spans="9:46" s="142" customFormat="1" x14ac:dyDescent="0.15">
      <c r="I3704" s="223"/>
      <c r="P3704" s="224"/>
      <c r="Q3704" s="224"/>
      <c r="R3704" s="224"/>
      <c r="T3704" s="223"/>
      <c r="U3704" s="225"/>
      <c r="V3704" s="223"/>
      <c r="W3704" s="225"/>
      <c r="AE3704" s="200"/>
      <c r="AM3704" s="203"/>
      <c r="AT3704" s="144"/>
    </row>
    <row r="3705" spans="9:46" s="142" customFormat="1" x14ac:dyDescent="0.15">
      <c r="I3705" s="223"/>
      <c r="P3705" s="224"/>
      <c r="Q3705" s="224"/>
      <c r="R3705" s="224"/>
      <c r="T3705" s="223"/>
      <c r="U3705" s="225"/>
      <c r="V3705" s="223"/>
      <c r="W3705" s="225"/>
      <c r="AE3705" s="200"/>
      <c r="AM3705" s="203"/>
      <c r="AT3705" s="144"/>
    </row>
    <row r="3706" spans="9:46" s="142" customFormat="1" x14ac:dyDescent="0.15">
      <c r="I3706" s="223"/>
      <c r="P3706" s="224"/>
      <c r="Q3706" s="224"/>
      <c r="R3706" s="224"/>
      <c r="T3706" s="223"/>
      <c r="U3706" s="225"/>
      <c r="V3706" s="223"/>
      <c r="W3706" s="225"/>
      <c r="AE3706" s="200"/>
      <c r="AM3706" s="203"/>
      <c r="AT3706" s="144"/>
    </row>
    <row r="3707" spans="9:46" s="142" customFormat="1" x14ac:dyDescent="0.15">
      <c r="I3707" s="223"/>
      <c r="P3707" s="224"/>
      <c r="Q3707" s="224"/>
      <c r="R3707" s="224"/>
      <c r="T3707" s="223"/>
      <c r="U3707" s="225"/>
      <c r="V3707" s="223"/>
      <c r="W3707" s="225"/>
      <c r="AE3707" s="200"/>
      <c r="AM3707" s="203"/>
      <c r="AT3707" s="144"/>
    </row>
    <row r="3708" spans="9:46" s="142" customFormat="1" x14ac:dyDescent="0.15">
      <c r="I3708" s="223"/>
      <c r="P3708" s="224"/>
      <c r="Q3708" s="224"/>
      <c r="R3708" s="224"/>
      <c r="T3708" s="223"/>
      <c r="U3708" s="225"/>
      <c r="V3708" s="223"/>
      <c r="W3708" s="225"/>
      <c r="AE3708" s="200"/>
      <c r="AM3708" s="203"/>
      <c r="AT3708" s="144"/>
    </row>
    <row r="3709" spans="9:46" s="142" customFormat="1" x14ac:dyDescent="0.15">
      <c r="I3709" s="223"/>
      <c r="P3709" s="224"/>
      <c r="Q3709" s="224"/>
      <c r="R3709" s="224"/>
      <c r="T3709" s="223"/>
      <c r="U3709" s="225"/>
      <c r="V3709" s="223"/>
      <c r="W3709" s="225"/>
      <c r="AE3709" s="200"/>
      <c r="AM3709" s="203"/>
      <c r="AT3709" s="144"/>
    </row>
    <row r="3710" spans="9:46" s="142" customFormat="1" x14ac:dyDescent="0.15">
      <c r="I3710" s="223"/>
      <c r="P3710" s="224"/>
      <c r="Q3710" s="224"/>
      <c r="R3710" s="224"/>
      <c r="T3710" s="223"/>
      <c r="U3710" s="225"/>
      <c r="V3710" s="223"/>
      <c r="W3710" s="225"/>
      <c r="AE3710" s="200"/>
      <c r="AM3710" s="203"/>
      <c r="AT3710" s="144"/>
    </row>
    <row r="3711" spans="9:46" s="142" customFormat="1" x14ac:dyDescent="0.15">
      <c r="I3711" s="223"/>
      <c r="P3711" s="224"/>
      <c r="Q3711" s="224"/>
      <c r="R3711" s="224"/>
      <c r="T3711" s="223"/>
      <c r="U3711" s="225"/>
      <c r="V3711" s="223"/>
      <c r="W3711" s="225"/>
      <c r="AE3711" s="200"/>
      <c r="AM3711" s="203"/>
      <c r="AT3711" s="144"/>
    </row>
    <row r="3712" spans="9:46" s="142" customFormat="1" x14ac:dyDescent="0.15">
      <c r="I3712" s="223"/>
      <c r="P3712" s="224"/>
      <c r="Q3712" s="224"/>
      <c r="R3712" s="224"/>
      <c r="T3712" s="223"/>
      <c r="U3712" s="225"/>
      <c r="V3712" s="223"/>
      <c r="W3712" s="225"/>
      <c r="AE3712" s="200"/>
      <c r="AM3712" s="203"/>
      <c r="AT3712" s="144"/>
    </row>
    <row r="3713" spans="9:46" s="142" customFormat="1" x14ac:dyDescent="0.15">
      <c r="I3713" s="223"/>
      <c r="P3713" s="224"/>
      <c r="Q3713" s="224"/>
      <c r="R3713" s="224"/>
      <c r="T3713" s="223"/>
      <c r="U3713" s="225"/>
      <c r="V3713" s="223"/>
      <c r="W3713" s="225"/>
      <c r="AE3713" s="200"/>
      <c r="AM3713" s="203"/>
      <c r="AT3713" s="144"/>
    </row>
    <row r="3714" spans="9:46" s="142" customFormat="1" x14ac:dyDescent="0.15">
      <c r="I3714" s="223"/>
      <c r="P3714" s="224"/>
      <c r="Q3714" s="224"/>
      <c r="R3714" s="224"/>
      <c r="T3714" s="223"/>
      <c r="U3714" s="225"/>
      <c r="V3714" s="223"/>
      <c r="W3714" s="225"/>
      <c r="AE3714" s="200"/>
      <c r="AM3714" s="203"/>
      <c r="AT3714" s="144"/>
    </row>
    <row r="3715" spans="9:46" s="142" customFormat="1" x14ac:dyDescent="0.15">
      <c r="I3715" s="223"/>
      <c r="P3715" s="224"/>
      <c r="Q3715" s="224"/>
      <c r="R3715" s="224"/>
      <c r="T3715" s="223"/>
      <c r="U3715" s="225"/>
      <c r="V3715" s="223"/>
      <c r="W3715" s="225"/>
      <c r="AE3715" s="200"/>
      <c r="AM3715" s="203"/>
      <c r="AT3715" s="144"/>
    </row>
    <row r="3716" spans="9:46" s="142" customFormat="1" x14ac:dyDescent="0.15">
      <c r="I3716" s="223"/>
      <c r="P3716" s="224"/>
      <c r="Q3716" s="224"/>
      <c r="R3716" s="224"/>
      <c r="T3716" s="223"/>
      <c r="U3716" s="225"/>
      <c r="V3716" s="223"/>
      <c r="W3716" s="225"/>
      <c r="AE3716" s="200"/>
      <c r="AM3716" s="203"/>
      <c r="AT3716" s="144"/>
    </row>
    <row r="3717" spans="9:46" s="142" customFormat="1" x14ac:dyDescent="0.15">
      <c r="I3717" s="223"/>
      <c r="P3717" s="224"/>
      <c r="Q3717" s="224"/>
      <c r="R3717" s="224"/>
      <c r="T3717" s="223"/>
      <c r="U3717" s="225"/>
      <c r="V3717" s="223"/>
      <c r="W3717" s="225"/>
      <c r="AE3717" s="200"/>
      <c r="AM3717" s="203"/>
      <c r="AT3717" s="144"/>
    </row>
    <row r="3718" spans="9:46" s="142" customFormat="1" x14ac:dyDescent="0.15">
      <c r="I3718" s="223"/>
      <c r="P3718" s="224"/>
      <c r="Q3718" s="224"/>
      <c r="R3718" s="224"/>
      <c r="T3718" s="223"/>
      <c r="U3718" s="225"/>
      <c r="V3718" s="223"/>
      <c r="W3718" s="225"/>
      <c r="AE3718" s="200"/>
      <c r="AM3718" s="203"/>
      <c r="AT3718" s="144"/>
    </row>
    <row r="3719" spans="9:46" s="142" customFormat="1" x14ac:dyDescent="0.15">
      <c r="I3719" s="223"/>
      <c r="P3719" s="224"/>
      <c r="Q3719" s="224"/>
      <c r="R3719" s="224"/>
      <c r="T3719" s="223"/>
      <c r="U3719" s="225"/>
      <c r="V3719" s="223"/>
      <c r="W3719" s="225"/>
      <c r="AE3719" s="200"/>
      <c r="AM3719" s="203"/>
      <c r="AT3719" s="144"/>
    </row>
    <row r="3720" spans="9:46" s="142" customFormat="1" x14ac:dyDescent="0.15">
      <c r="I3720" s="223"/>
      <c r="P3720" s="224"/>
      <c r="Q3720" s="224"/>
      <c r="R3720" s="224"/>
      <c r="T3720" s="223"/>
      <c r="U3720" s="225"/>
      <c r="V3720" s="223"/>
      <c r="W3720" s="225"/>
      <c r="AE3720" s="200"/>
      <c r="AM3720" s="203"/>
      <c r="AT3720" s="144"/>
    </row>
    <row r="3721" spans="9:46" s="142" customFormat="1" x14ac:dyDescent="0.15">
      <c r="I3721" s="223"/>
      <c r="P3721" s="224"/>
      <c r="Q3721" s="224"/>
      <c r="R3721" s="224"/>
      <c r="T3721" s="223"/>
      <c r="U3721" s="225"/>
      <c r="V3721" s="223"/>
      <c r="W3721" s="225"/>
      <c r="AE3721" s="200"/>
      <c r="AM3721" s="203"/>
      <c r="AT3721" s="144"/>
    </row>
    <row r="3722" spans="9:46" s="142" customFormat="1" x14ac:dyDescent="0.15">
      <c r="I3722" s="223"/>
      <c r="P3722" s="224"/>
      <c r="Q3722" s="224"/>
      <c r="R3722" s="224"/>
      <c r="T3722" s="223"/>
      <c r="U3722" s="225"/>
      <c r="V3722" s="223"/>
      <c r="W3722" s="225"/>
      <c r="AE3722" s="200"/>
      <c r="AM3722" s="203"/>
      <c r="AT3722" s="144"/>
    </row>
    <row r="3723" spans="9:46" s="142" customFormat="1" x14ac:dyDescent="0.15">
      <c r="I3723" s="223"/>
      <c r="P3723" s="224"/>
      <c r="Q3723" s="224"/>
      <c r="R3723" s="224"/>
      <c r="T3723" s="223"/>
      <c r="U3723" s="225"/>
      <c r="V3723" s="223"/>
      <c r="W3723" s="225"/>
      <c r="AE3723" s="200"/>
      <c r="AM3723" s="203"/>
      <c r="AT3723" s="144"/>
    </row>
    <row r="3724" spans="9:46" s="142" customFormat="1" x14ac:dyDescent="0.15">
      <c r="I3724" s="223"/>
      <c r="P3724" s="224"/>
      <c r="Q3724" s="224"/>
      <c r="R3724" s="224"/>
      <c r="T3724" s="223"/>
      <c r="U3724" s="225"/>
      <c r="V3724" s="223"/>
      <c r="W3724" s="225"/>
      <c r="AE3724" s="200"/>
      <c r="AM3724" s="203"/>
      <c r="AT3724" s="144"/>
    </row>
    <row r="3725" spans="9:46" s="142" customFormat="1" x14ac:dyDescent="0.15">
      <c r="I3725" s="223"/>
      <c r="P3725" s="224"/>
      <c r="Q3725" s="224"/>
      <c r="R3725" s="224"/>
      <c r="T3725" s="223"/>
      <c r="U3725" s="225"/>
      <c r="V3725" s="223"/>
      <c r="W3725" s="225"/>
      <c r="AE3725" s="200"/>
      <c r="AM3725" s="203"/>
      <c r="AT3725" s="144"/>
    </row>
    <row r="3726" spans="9:46" s="142" customFormat="1" x14ac:dyDescent="0.15">
      <c r="I3726" s="223"/>
      <c r="P3726" s="224"/>
      <c r="Q3726" s="224"/>
      <c r="R3726" s="224"/>
      <c r="T3726" s="223"/>
      <c r="U3726" s="225"/>
      <c r="V3726" s="223"/>
      <c r="W3726" s="225"/>
      <c r="AE3726" s="200"/>
      <c r="AM3726" s="203"/>
      <c r="AT3726" s="144"/>
    </row>
    <row r="3727" spans="9:46" s="142" customFormat="1" x14ac:dyDescent="0.15">
      <c r="I3727" s="223"/>
      <c r="P3727" s="224"/>
      <c r="Q3727" s="224"/>
      <c r="R3727" s="224"/>
      <c r="T3727" s="223"/>
      <c r="U3727" s="225"/>
      <c r="V3727" s="223"/>
      <c r="W3727" s="225"/>
      <c r="AE3727" s="200"/>
      <c r="AM3727" s="203"/>
      <c r="AT3727" s="144"/>
    </row>
    <row r="3728" spans="9:46" s="142" customFormat="1" x14ac:dyDescent="0.15">
      <c r="I3728" s="223"/>
      <c r="P3728" s="224"/>
      <c r="Q3728" s="224"/>
      <c r="R3728" s="224"/>
      <c r="T3728" s="223"/>
      <c r="U3728" s="225"/>
      <c r="V3728" s="223"/>
      <c r="W3728" s="225"/>
      <c r="AE3728" s="200"/>
      <c r="AM3728" s="203"/>
      <c r="AT3728" s="144"/>
    </row>
    <row r="3729" spans="9:46" s="142" customFormat="1" x14ac:dyDescent="0.15">
      <c r="I3729" s="223"/>
      <c r="P3729" s="224"/>
      <c r="Q3729" s="224"/>
      <c r="R3729" s="224"/>
      <c r="T3729" s="223"/>
      <c r="U3729" s="225"/>
      <c r="V3729" s="223"/>
      <c r="W3729" s="225"/>
      <c r="AE3729" s="200"/>
      <c r="AM3729" s="203"/>
      <c r="AT3729" s="144"/>
    </row>
    <row r="3730" spans="9:46" s="142" customFormat="1" x14ac:dyDescent="0.15">
      <c r="I3730" s="223"/>
      <c r="P3730" s="224"/>
      <c r="Q3730" s="224"/>
      <c r="R3730" s="224"/>
      <c r="T3730" s="223"/>
      <c r="U3730" s="225"/>
      <c r="V3730" s="223"/>
      <c r="W3730" s="225"/>
      <c r="AE3730" s="200"/>
      <c r="AM3730" s="203"/>
      <c r="AT3730" s="144"/>
    </row>
    <row r="3731" spans="9:46" s="142" customFormat="1" x14ac:dyDescent="0.15">
      <c r="I3731" s="223"/>
      <c r="P3731" s="224"/>
      <c r="Q3731" s="224"/>
      <c r="R3731" s="224"/>
      <c r="T3731" s="223"/>
      <c r="U3731" s="225"/>
      <c r="V3731" s="223"/>
      <c r="W3731" s="225"/>
      <c r="AE3731" s="200"/>
      <c r="AM3731" s="203"/>
      <c r="AT3731" s="144"/>
    </row>
    <row r="3732" spans="9:46" s="142" customFormat="1" x14ac:dyDescent="0.15">
      <c r="I3732" s="223"/>
      <c r="P3732" s="224"/>
      <c r="Q3732" s="224"/>
      <c r="R3732" s="224"/>
      <c r="T3732" s="223"/>
      <c r="U3732" s="225"/>
      <c r="V3732" s="223"/>
      <c r="W3732" s="225"/>
      <c r="AE3732" s="200"/>
      <c r="AM3732" s="203"/>
      <c r="AT3732" s="144"/>
    </row>
    <row r="3733" spans="9:46" s="142" customFormat="1" x14ac:dyDescent="0.15">
      <c r="I3733" s="223"/>
      <c r="P3733" s="224"/>
      <c r="Q3733" s="224"/>
      <c r="R3733" s="224"/>
      <c r="T3733" s="223"/>
      <c r="U3733" s="225"/>
      <c r="V3733" s="223"/>
      <c r="W3733" s="225"/>
      <c r="AE3733" s="200"/>
      <c r="AM3733" s="203"/>
      <c r="AT3733" s="144"/>
    </row>
    <row r="3734" spans="9:46" s="142" customFormat="1" x14ac:dyDescent="0.15">
      <c r="I3734" s="223"/>
      <c r="P3734" s="224"/>
      <c r="Q3734" s="224"/>
      <c r="R3734" s="224"/>
      <c r="T3734" s="223"/>
      <c r="U3734" s="225"/>
      <c r="V3734" s="223"/>
      <c r="W3734" s="225"/>
      <c r="AE3734" s="200"/>
      <c r="AM3734" s="203"/>
      <c r="AT3734" s="144"/>
    </row>
    <row r="3735" spans="9:46" s="142" customFormat="1" x14ac:dyDescent="0.15">
      <c r="I3735" s="223"/>
      <c r="P3735" s="224"/>
      <c r="Q3735" s="224"/>
      <c r="R3735" s="224"/>
      <c r="T3735" s="223"/>
      <c r="U3735" s="225"/>
      <c r="V3735" s="223"/>
      <c r="W3735" s="225"/>
      <c r="AE3735" s="200"/>
      <c r="AM3735" s="203"/>
      <c r="AT3735" s="144"/>
    </row>
    <row r="3736" spans="9:46" s="142" customFormat="1" x14ac:dyDescent="0.15">
      <c r="I3736" s="223"/>
      <c r="P3736" s="224"/>
      <c r="Q3736" s="224"/>
      <c r="R3736" s="224"/>
      <c r="T3736" s="223"/>
      <c r="U3736" s="225"/>
      <c r="V3736" s="223"/>
      <c r="W3736" s="225"/>
      <c r="AE3736" s="200"/>
      <c r="AM3736" s="203"/>
      <c r="AT3736" s="144"/>
    </row>
    <row r="3737" spans="9:46" s="142" customFormat="1" x14ac:dyDescent="0.15">
      <c r="I3737" s="223"/>
      <c r="P3737" s="224"/>
      <c r="Q3737" s="224"/>
      <c r="R3737" s="224"/>
      <c r="T3737" s="223"/>
      <c r="U3737" s="225"/>
      <c r="V3737" s="223"/>
      <c r="W3737" s="225"/>
      <c r="AE3737" s="200"/>
      <c r="AM3737" s="203"/>
      <c r="AT3737" s="144"/>
    </row>
    <row r="3738" spans="9:46" s="142" customFormat="1" x14ac:dyDescent="0.15">
      <c r="I3738" s="223"/>
      <c r="P3738" s="224"/>
      <c r="Q3738" s="224"/>
      <c r="R3738" s="224"/>
      <c r="T3738" s="223"/>
      <c r="U3738" s="225"/>
      <c r="V3738" s="223"/>
      <c r="W3738" s="225"/>
      <c r="AE3738" s="200"/>
      <c r="AM3738" s="203"/>
      <c r="AT3738" s="144"/>
    </row>
    <row r="3739" spans="9:46" s="142" customFormat="1" x14ac:dyDescent="0.15">
      <c r="I3739" s="223"/>
      <c r="P3739" s="224"/>
      <c r="Q3739" s="224"/>
      <c r="R3739" s="224"/>
      <c r="T3739" s="223"/>
      <c r="U3739" s="225"/>
      <c r="V3739" s="223"/>
      <c r="W3739" s="225"/>
      <c r="AE3739" s="200"/>
      <c r="AM3739" s="203"/>
      <c r="AT3739" s="144"/>
    </row>
    <row r="3740" spans="9:46" s="142" customFormat="1" x14ac:dyDescent="0.15">
      <c r="I3740" s="223"/>
      <c r="P3740" s="224"/>
      <c r="Q3740" s="224"/>
      <c r="R3740" s="224"/>
      <c r="T3740" s="223"/>
      <c r="U3740" s="225"/>
      <c r="V3740" s="223"/>
      <c r="W3740" s="225"/>
      <c r="AE3740" s="200"/>
      <c r="AM3740" s="203"/>
      <c r="AT3740" s="144"/>
    </row>
    <row r="3741" spans="9:46" s="142" customFormat="1" x14ac:dyDescent="0.15">
      <c r="I3741" s="223"/>
      <c r="P3741" s="224"/>
      <c r="Q3741" s="224"/>
      <c r="R3741" s="224"/>
      <c r="T3741" s="223"/>
      <c r="U3741" s="225"/>
      <c r="V3741" s="223"/>
      <c r="W3741" s="225"/>
      <c r="AE3741" s="200"/>
      <c r="AM3741" s="203"/>
      <c r="AT3741" s="144"/>
    </row>
    <row r="3742" spans="9:46" s="142" customFormat="1" x14ac:dyDescent="0.15">
      <c r="I3742" s="223"/>
      <c r="P3742" s="224"/>
      <c r="Q3742" s="224"/>
      <c r="R3742" s="224"/>
      <c r="T3742" s="223"/>
      <c r="U3742" s="225"/>
      <c r="V3742" s="223"/>
      <c r="W3742" s="225"/>
      <c r="AE3742" s="200"/>
      <c r="AM3742" s="203"/>
      <c r="AT3742" s="144"/>
    </row>
    <row r="3743" spans="9:46" s="142" customFormat="1" x14ac:dyDescent="0.15">
      <c r="I3743" s="223"/>
      <c r="P3743" s="224"/>
      <c r="Q3743" s="224"/>
      <c r="R3743" s="224"/>
      <c r="T3743" s="223"/>
      <c r="U3743" s="225"/>
      <c r="V3743" s="223"/>
      <c r="W3743" s="225"/>
      <c r="AE3743" s="200"/>
      <c r="AM3743" s="203"/>
      <c r="AT3743" s="144"/>
    </row>
    <row r="3744" spans="9:46" s="142" customFormat="1" x14ac:dyDescent="0.15">
      <c r="I3744" s="223"/>
      <c r="P3744" s="224"/>
      <c r="Q3744" s="224"/>
      <c r="R3744" s="224"/>
      <c r="T3744" s="223"/>
      <c r="U3744" s="225"/>
      <c r="V3744" s="223"/>
      <c r="W3744" s="225"/>
      <c r="AE3744" s="200"/>
      <c r="AM3744" s="203"/>
      <c r="AT3744" s="144"/>
    </row>
    <row r="3745" spans="9:46" s="142" customFormat="1" x14ac:dyDescent="0.15">
      <c r="I3745" s="223"/>
      <c r="P3745" s="224"/>
      <c r="Q3745" s="224"/>
      <c r="R3745" s="224"/>
      <c r="T3745" s="223"/>
      <c r="U3745" s="225"/>
      <c r="V3745" s="223"/>
      <c r="W3745" s="225"/>
      <c r="AE3745" s="200"/>
      <c r="AM3745" s="203"/>
      <c r="AT3745" s="144"/>
    </row>
    <row r="3746" spans="9:46" s="142" customFormat="1" x14ac:dyDescent="0.15">
      <c r="I3746" s="223"/>
      <c r="P3746" s="224"/>
      <c r="Q3746" s="224"/>
      <c r="R3746" s="224"/>
      <c r="T3746" s="223"/>
      <c r="U3746" s="225"/>
      <c r="V3746" s="223"/>
      <c r="W3746" s="225"/>
      <c r="AE3746" s="200"/>
      <c r="AM3746" s="203"/>
      <c r="AT3746" s="144"/>
    </row>
    <row r="3747" spans="9:46" s="142" customFormat="1" x14ac:dyDescent="0.15">
      <c r="I3747" s="223"/>
      <c r="P3747" s="224"/>
      <c r="Q3747" s="224"/>
      <c r="R3747" s="224"/>
      <c r="T3747" s="223"/>
      <c r="U3747" s="225"/>
      <c r="V3747" s="223"/>
      <c r="W3747" s="225"/>
      <c r="AE3747" s="200"/>
      <c r="AM3747" s="203"/>
      <c r="AT3747" s="144"/>
    </row>
    <row r="3748" spans="9:46" s="142" customFormat="1" x14ac:dyDescent="0.15">
      <c r="I3748" s="223"/>
      <c r="P3748" s="224"/>
      <c r="Q3748" s="224"/>
      <c r="R3748" s="224"/>
      <c r="T3748" s="223"/>
      <c r="U3748" s="225"/>
      <c r="V3748" s="223"/>
      <c r="W3748" s="225"/>
      <c r="AE3748" s="200"/>
      <c r="AM3748" s="203"/>
      <c r="AT3748" s="144"/>
    </row>
    <row r="3749" spans="9:46" s="142" customFormat="1" x14ac:dyDescent="0.15">
      <c r="I3749" s="223"/>
      <c r="P3749" s="224"/>
      <c r="Q3749" s="224"/>
      <c r="R3749" s="224"/>
      <c r="T3749" s="223"/>
      <c r="U3749" s="225"/>
      <c r="V3749" s="223"/>
      <c r="W3749" s="225"/>
      <c r="AE3749" s="200"/>
      <c r="AM3749" s="203"/>
      <c r="AT3749" s="144"/>
    </row>
    <row r="3750" spans="9:46" s="142" customFormat="1" x14ac:dyDescent="0.15">
      <c r="I3750" s="223"/>
      <c r="P3750" s="224"/>
      <c r="Q3750" s="224"/>
      <c r="R3750" s="224"/>
      <c r="T3750" s="223"/>
      <c r="U3750" s="225"/>
      <c r="V3750" s="223"/>
      <c r="W3750" s="225"/>
      <c r="AE3750" s="200"/>
      <c r="AM3750" s="203"/>
      <c r="AT3750" s="144"/>
    </row>
    <row r="3751" spans="9:46" s="142" customFormat="1" x14ac:dyDescent="0.15">
      <c r="I3751" s="223"/>
      <c r="P3751" s="224"/>
      <c r="Q3751" s="224"/>
      <c r="R3751" s="224"/>
      <c r="T3751" s="223"/>
      <c r="U3751" s="225"/>
      <c r="V3751" s="223"/>
      <c r="W3751" s="225"/>
      <c r="AE3751" s="200"/>
      <c r="AM3751" s="203"/>
      <c r="AT3751" s="144"/>
    </row>
    <row r="3752" spans="9:46" s="142" customFormat="1" x14ac:dyDescent="0.15">
      <c r="I3752" s="223"/>
      <c r="P3752" s="224"/>
      <c r="Q3752" s="224"/>
      <c r="R3752" s="224"/>
      <c r="T3752" s="223"/>
      <c r="U3752" s="225"/>
      <c r="V3752" s="223"/>
      <c r="W3752" s="225"/>
      <c r="AE3752" s="200"/>
      <c r="AM3752" s="203"/>
      <c r="AT3752" s="144"/>
    </row>
    <row r="3753" spans="9:46" s="142" customFormat="1" x14ac:dyDescent="0.15">
      <c r="I3753" s="223"/>
      <c r="P3753" s="224"/>
      <c r="Q3753" s="224"/>
      <c r="R3753" s="224"/>
      <c r="T3753" s="223"/>
      <c r="U3753" s="225"/>
      <c r="V3753" s="223"/>
      <c r="W3753" s="225"/>
      <c r="AE3753" s="200"/>
      <c r="AM3753" s="203"/>
      <c r="AT3753" s="144"/>
    </row>
    <row r="3754" spans="9:46" s="142" customFormat="1" x14ac:dyDescent="0.15">
      <c r="I3754" s="223"/>
      <c r="P3754" s="224"/>
      <c r="Q3754" s="224"/>
      <c r="R3754" s="224"/>
      <c r="T3754" s="223"/>
      <c r="U3754" s="225"/>
      <c r="V3754" s="223"/>
      <c r="W3754" s="225"/>
      <c r="AE3754" s="200"/>
      <c r="AM3754" s="203"/>
      <c r="AT3754" s="144"/>
    </row>
    <row r="3755" spans="9:46" s="142" customFormat="1" x14ac:dyDescent="0.15">
      <c r="I3755" s="223"/>
      <c r="P3755" s="224"/>
      <c r="Q3755" s="224"/>
      <c r="R3755" s="224"/>
      <c r="T3755" s="223"/>
      <c r="U3755" s="225"/>
      <c r="V3755" s="223"/>
      <c r="W3755" s="225"/>
      <c r="AE3755" s="200"/>
      <c r="AM3755" s="203"/>
      <c r="AT3755" s="144"/>
    </row>
    <row r="3756" spans="9:46" s="142" customFormat="1" x14ac:dyDescent="0.15">
      <c r="I3756" s="223"/>
      <c r="P3756" s="224"/>
      <c r="Q3756" s="224"/>
      <c r="R3756" s="224"/>
      <c r="T3756" s="223"/>
      <c r="U3756" s="225"/>
      <c r="V3756" s="223"/>
      <c r="W3756" s="225"/>
      <c r="AE3756" s="200"/>
      <c r="AM3756" s="203"/>
      <c r="AT3756" s="144"/>
    </row>
    <row r="3757" spans="9:46" s="142" customFormat="1" x14ac:dyDescent="0.15">
      <c r="I3757" s="223"/>
      <c r="P3757" s="224"/>
      <c r="Q3757" s="224"/>
      <c r="R3757" s="224"/>
      <c r="T3757" s="223"/>
      <c r="U3757" s="225"/>
      <c r="V3757" s="223"/>
      <c r="W3757" s="225"/>
      <c r="AE3757" s="200"/>
      <c r="AM3757" s="203"/>
      <c r="AT3757" s="144"/>
    </row>
    <row r="3758" spans="9:46" s="142" customFormat="1" x14ac:dyDescent="0.15">
      <c r="I3758" s="223"/>
      <c r="P3758" s="224"/>
      <c r="Q3758" s="224"/>
      <c r="R3758" s="224"/>
      <c r="T3758" s="223"/>
      <c r="U3758" s="225"/>
      <c r="V3758" s="223"/>
      <c r="W3758" s="225"/>
      <c r="AE3758" s="200"/>
      <c r="AM3758" s="203"/>
      <c r="AT3758" s="144"/>
    </row>
    <row r="3759" spans="9:46" s="142" customFormat="1" x14ac:dyDescent="0.15">
      <c r="I3759" s="223"/>
      <c r="P3759" s="224"/>
      <c r="Q3759" s="224"/>
      <c r="R3759" s="224"/>
      <c r="T3759" s="223"/>
      <c r="U3759" s="225"/>
      <c r="V3759" s="223"/>
      <c r="W3759" s="225"/>
      <c r="AE3759" s="200"/>
      <c r="AM3759" s="203"/>
      <c r="AT3759" s="144"/>
    </row>
    <row r="3760" spans="9:46" s="142" customFormat="1" x14ac:dyDescent="0.15">
      <c r="I3760" s="223"/>
      <c r="P3760" s="224"/>
      <c r="Q3760" s="224"/>
      <c r="R3760" s="224"/>
      <c r="T3760" s="223"/>
      <c r="U3760" s="225"/>
      <c r="V3760" s="223"/>
      <c r="W3760" s="225"/>
      <c r="AE3760" s="200"/>
      <c r="AM3760" s="203"/>
      <c r="AT3760" s="144"/>
    </row>
    <row r="3761" spans="9:46" s="142" customFormat="1" x14ac:dyDescent="0.15">
      <c r="I3761" s="223"/>
      <c r="P3761" s="224"/>
      <c r="Q3761" s="224"/>
      <c r="R3761" s="224"/>
      <c r="T3761" s="223"/>
      <c r="U3761" s="225"/>
      <c r="V3761" s="223"/>
      <c r="W3761" s="225"/>
      <c r="AE3761" s="200"/>
      <c r="AM3761" s="203"/>
      <c r="AT3761" s="144"/>
    </row>
    <row r="3762" spans="9:46" s="142" customFormat="1" x14ac:dyDescent="0.15">
      <c r="I3762" s="223"/>
      <c r="P3762" s="224"/>
      <c r="Q3762" s="224"/>
      <c r="R3762" s="224"/>
      <c r="T3762" s="223"/>
      <c r="U3762" s="225"/>
      <c r="V3762" s="223"/>
      <c r="W3762" s="225"/>
      <c r="AE3762" s="200"/>
      <c r="AM3762" s="203"/>
      <c r="AT3762" s="144"/>
    </row>
    <row r="3763" spans="9:46" s="142" customFormat="1" x14ac:dyDescent="0.15">
      <c r="I3763" s="223"/>
      <c r="P3763" s="224"/>
      <c r="Q3763" s="224"/>
      <c r="R3763" s="224"/>
      <c r="T3763" s="223"/>
      <c r="U3763" s="225"/>
      <c r="V3763" s="223"/>
      <c r="W3763" s="225"/>
      <c r="AE3763" s="200"/>
      <c r="AM3763" s="203"/>
      <c r="AT3763" s="144"/>
    </row>
    <row r="3764" spans="9:46" s="142" customFormat="1" x14ac:dyDescent="0.15">
      <c r="I3764" s="223"/>
      <c r="P3764" s="224"/>
      <c r="Q3764" s="224"/>
      <c r="R3764" s="224"/>
      <c r="T3764" s="223"/>
      <c r="U3764" s="225"/>
      <c r="V3764" s="223"/>
      <c r="W3764" s="225"/>
      <c r="AE3764" s="200"/>
      <c r="AM3764" s="203"/>
      <c r="AT3764" s="144"/>
    </row>
    <row r="3765" spans="9:46" s="142" customFormat="1" x14ac:dyDescent="0.15">
      <c r="I3765" s="223"/>
      <c r="P3765" s="224"/>
      <c r="Q3765" s="224"/>
      <c r="R3765" s="224"/>
      <c r="T3765" s="223"/>
      <c r="U3765" s="225"/>
      <c r="V3765" s="223"/>
      <c r="W3765" s="225"/>
      <c r="AE3765" s="200"/>
      <c r="AM3765" s="203"/>
      <c r="AT3765" s="144"/>
    </row>
    <row r="3766" spans="9:46" s="142" customFormat="1" x14ac:dyDescent="0.15">
      <c r="I3766" s="223"/>
      <c r="P3766" s="224"/>
      <c r="Q3766" s="224"/>
      <c r="R3766" s="224"/>
      <c r="T3766" s="223"/>
      <c r="U3766" s="225"/>
      <c r="V3766" s="223"/>
      <c r="W3766" s="225"/>
      <c r="AE3766" s="200"/>
      <c r="AM3766" s="203"/>
      <c r="AT3766" s="144"/>
    </row>
    <row r="3767" spans="9:46" s="142" customFormat="1" x14ac:dyDescent="0.15">
      <c r="I3767" s="223"/>
      <c r="P3767" s="224"/>
      <c r="Q3767" s="224"/>
      <c r="R3767" s="224"/>
      <c r="T3767" s="223"/>
      <c r="U3767" s="225"/>
      <c r="V3767" s="223"/>
      <c r="W3767" s="225"/>
      <c r="AE3767" s="200"/>
      <c r="AM3767" s="203"/>
      <c r="AT3767" s="144"/>
    </row>
    <row r="3768" spans="9:46" s="142" customFormat="1" x14ac:dyDescent="0.15">
      <c r="I3768" s="223"/>
      <c r="P3768" s="224"/>
      <c r="Q3768" s="224"/>
      <c r="R3768" s="224"/>
      <c r="T3768" s="223"/>
      <c r="U3768" s="225"/>
      <c r="V3768" s="223"/>
      <c r="W3768" s="225"/>
      <c r="AE3768" s="200"/>
      <c r="AM3768" s="203"/>
      <c r="AT3768" s="144"/>
    </row>
    <row r="3769" spans="9:46" s="142" customFormat="1" x14ac:dyDescent="0.15">
      <c r="I3769" s="223"/>
      <c r="P3769" s="224"/>
      <c r="Q3769" s="224"/>
      <c r="R3769" s="224"/>
      <c r="T3769" s="223"/>
      <c r="U3769" s="225"/>
      <c r="V3769" s="223"/>
      <c r="W3769" s="225"/>
      <c r="AE3769" s="200"/>
      <c r="AM3769" s="203"/>
      <c r="AT3769" s="144"/>
    </row>
    <row r="3770" spans="9:46" s="142" customFormat="1" x14ac:dyDescent="0.15">
      <c r="I3770" s="223"/>
      <c r="P3770" s="224"/>
      <c r="Q3770" s="224"/>
      <c r="R3770" s="224"/>
      <c r="T3770" s="223"/>
      <c r="U3770" s="225"/>
      <c r="V3770" s="223"/>
      <c r="W3770" s="225"/>
      <c r="AE3770" s="200"/>
      <c r="AM3770" s="203"/>
      <c r="AT3770" s="144"/>
    </row>
    <row r="3771" spans="9:46" s="142" customFormat="1" x14ac:dyDescent="0.15">
      <c r="I3771" s="223"/>
      <c r="P3771" s="224"/>
      <c r="Q3771" s="224"/>
      <c r="R3771" s="224"/>
      <c r="T3771" s="223"/>
      <c r="U3771" s="225"/>
      <c r="V3771" s="223"/>
      <c r="W3771" s="225"/>
      <c r="AE3771" s="200"/>
      <c r="AM3771" s="203"/>
      <c r="AT3771" s="144"/>
    </row>
    <row r="3772" spans="9:46" s="142" customFormat="1" x14ac:dyDescent="0.15">
      <c r="I3772" s="223"/>
      <c r="P3772" s="224"/>
      <c r="Q3772" s="224"/>
      <c r="R3772" s="224"/>
      <c r="T3772" s="223"/>
      <c r="U3772" s="225"/>
      <c r="V3772" s="223"/>
      <c r="W3772" s="225"/>
      <c r="AE3772" s="200"/>
      <c r="AM3772" s="203"/>
      <c r="AT3772" s="144"/>
    </row>
    <row r="3773" spans="9:46" s="142" customFormat="1" x14ac:dyDescent="0.15">
      <c r="I3773" s="223"/>
      <c r="P3773" s="224"/>
      <c r="Q3773" s="224"/>
      <c r="R3773" s="224"/>
      <c r="T3773" s="223"/>
      <c r="U3773" s="225"/>
      <c r="V3773" s="223"/>
      <c r="W3773" s="225"/>
      <c r="AE3773" s="200"/>
      <c r="AM3773" s="203"/>
      <c r="AT3773" s="144"/>
    </row>
    <row r="3774" spans="9:46" s="142" customFormat="1" x14ac:dyDescent="0.15">
      <c r="I3774" s="223"/>
      <c r="P3774" s="224"/>
      <c r="Q3774" s="224"/>
      <c r="R3774" s="224"/>
      <c r="T3774" s="223"/>
      <c r="U3774" s="225"/>
      <c r="V3774" s="223"/>
      <c r="W3774" s="225"/>
      <c r="AE3774" s="200"/>
      <c r="AM3774" s="203"/>
      <c r="AT3774" s="144"/>
    </row>
    <row r="3775" spans="9:46" s="142" customFormat="1" x14ac:dyDescent="0.15">
      <c r="I3775" s="223"/>
      <c r="P3775" s="224"/>
      <c r="Q3775" s="224"/>
      <c r="R3775" s="224"/>
      <c r="T3775" s="223"/>
      <c r="U3775" s="225"/>
      <c r="V3775" s="223"/>
      <c r="W3775" s="225"/>
      <c r="AE3775" s="200"/>
      <c r="AM3775" s="203"/>
      <c r="AT3775" s="144"/>
    </row>
    <row r="3776" spans="9:46" s="142" customFormat="1" x14ac:dyDescent="0.15">
      <c r="I3776" s="223"/>
      <c r="P3776" s="224"/>
      <c r="Q3776" s="224"/>
      <c r="R3776" s="224"/>
      <c r="T3776" s="223"/>
      <c r="U3776" s="225"/>
      <c r="V3776" s="223"/>
      <c r="W3776" s="225"/>
      <c r="AE3776" s="200"/>
      <c r="AM3776" s="203"/>
      <c r="AT3776" s="144"/>
    </row>
    <row r="3777" spans="9:46" s="142" customFormat="1" x14ac:dyDescent="0.15">
      <c r="I3777" s="223"/>
      <c r="P3777" s="224"/>
      <c r="Q3777" s="224"/>
      <c r="R3777" s="224"/>
      <c r="T3777" s="223"/>
      <c r="U3777" s="225"/>
      <c r="V3777" s="223"/>
      <c r="W3777" s="225"/>
      <c r="AE3777" s="200"/>
      <c r="AM3777" s="203"/>
      <c r="AT3777" s="144"/>
    </row>
    <row r="3778" spans="9:46" s="142" customFormat="1" x14ac:dyDescent="0.15">
      <c r="I3778" s="223"/>
      <c r="P3778" s="224"/>
      <c r="Q3778" s="224"/>
      <c r="R3778" s="224"/>
      <c r="T3778" s="223"/>
      <c r="U3778" s="225"/>
      <c r="V3778" s="223"/>
      <c r="W3778" s="225"/>
      <c r="AE3778" s="200"/>
      <c r="AM3778" s="203"/>
      <c r="AT3778" s="144"/>
    </row>
    <row r="3779" spans="9:46" s="142" customFormat="1" x14ac:dyDescent="0.15">
      <c r="I3779" s="223"/>
      <c r="P3779" s="224"/>
      <c r="Q3779" s="224"/>
      <c r="R3779" s="224"/>
      <c r="T3779" s="223"/>
      <c r="U3779" s="225"/>
      <c r="V3779" s="223"/>
      <c r="W3779" s="225"/>
      <c r="AE3779" s="200"/>
      <c r="AM3779" s="203"/>
      <c r="AT3779" s="144"/>
    </row>
    <row r="3780" spans="9:46" s="142" customFormat="1" x14ac:dyDescent="0.15">
      <c r="I3780" s="223"/>
      <c r="P3780" s="224"/>
      <c r="Q3780" s="224"/>
      <c r="R3780" s="224"/>
      <c r="T3780" s="223"/>
      <c r="U3780" s="225"/>
      <c r="V3780" s="223"/>
      <c r="W3780" s="225"/>
      <c r="AE3780" s="200"/>
      <c r="AM3780" s="203"/>
      <c r="AT3780" s="144"/>
    </row>
    <row r="3781" spans="9:46" s="142" customFormat="1" x14ac:dyDescent="0.15">
      <c r="I3781" s="223"/>
      <c r="P3781" s="224"/>
      <c r="Q3781" s="224"/>
      <c r="R3781" s="224"/>
      <c r="T3781" s="223"/>
      <c r="U3781" s="225"/>
      <c r="V3781" s="223"/>
      <c r="W3781" s="225"/>
      <c r="AE3781" s="200"/>
      <c r="AM3781" s="203"/>
      <c r="AT3781" s="144"/>
    </row>
    <row r="3782" spans="9:46" s="142" customFormat="1" x14ac:dyDescent="0.15">
      <c r="I3782" s="223"/>
      <c r="P3782" s="224"/>
      <c r="Q3782" s="224"/>
      <c r="R3782" s="224"/>
      <c r="T3782" s="223"/>
      <c r="U3782" s="225"/>
      <c r="V3782" s="223"/>
      <c r="W3782" s="225"/>
      <c r="AE3782" s="200"/>
      <c r="AM3782" s="203"/>
      <c r="AT3782" s="144"/>
    </row>
    <row r="3783" spans="9:46" s="142" customFormat="1" x14ac:dyDescent="0.15">
      <c r="I3783" s="223"/>
      <c r="P3783" s="224"/>
      <c r="Q3783" s="224"/>
      <c r="R3783" s="224"/>
      <c r="T3783" s="223"/>
      <c r="U3783" s="225"/>
      <c r="V3783" s="223"/>
      <c r="W3783" s="225"/>
      <c r="AE3783" s="200"/>
      <c r="AM3783" s="203"/>
      <c r="AT3783" s="144"/>
    </row>
    <row r="3784" spans="9:46" s="142" customFormat="1" x14ac:dyDescent="0.15">
      <c r="I3784" s="223"/>
      <c r="P3784" s="224"/>
      <c r="Q3784" s="224"/>
      <c r="R3784" s="224"/>
      <c r="T3784" s="223"/>
      <c r="U3784" s="225"/>
      <c r="V3784" s="223"/>
      <c r="W3784" s="225"/>
      <c r="AE3784" s="200"/>
      <c r="AM3784" s="203"/>
      <c r="AT3784" s="144"/>
    </row>
    <row r="3785" spans="9:46" s="142" customFormat="1" x14ac:dyDescent="0.15">
      <c r="I3785" s="223"/>
      <c r="P3785" s="224"/>
      <c r="Q3785" s="224"/>
      <c r="R3785" s="224"/>
      <c r="T3785" s="223"/>
      <c r="U3785" s="225"/>
      <c r="V3785" s="223"/>
      <c r="W3785" s="225"/>
      <c r="AE3785" s="200"/>
      <c r="AM3785" s="203"/>
      <c r="AT3785" s="144"/>
    </row>
    <row r="3786" spans="9:46" s="142" customFormat="1" x14ac:dyDescent="0.15">
      <c r="I3786" s="223"/>
      <c r="P3786" s="224"/>
      <c r="Q3786" s="224"/>
      <c r="R3786" s="224"/>
      <c r="T3786" s="223"/>
      <c r="U3786" s="225"/>
      <c r="V3786" s="223"/>
      <c r="W3786" s="225"/>
      <c r="AE3786" s="200"/>
      <c r="AM3786" s="203"/>
      <c r="AT3786" s="144"/>
    </row>
    <row r="3787" spans="9:46" s="142" customFormat="1" x14ac:dyDescent="0.15">
      <c r="I3787" s="223"/>
      <c r="P3787" s="224"/>
      <c r="Q3787" s="224"/>
      <c r="R3787" s="224"/>
      <c r="T3787" s="223"/>
      <c r="U3787" s="225"/>
      <c r="V3787" s="223"/>
      <c r="W3787" s="225"/>
      <c r="AE3787" s="200"/>
      <c r="AM3787" s="203"/>
      <c r="AT3787" s="144"/>
    </row>
    <row r="3788" spans="9:46" s="142" customFormat="1" x14ac:dyDescent="0.15">
      <c r="I3788" s="223"/>
      <c r="P3788" s="224"/>
      <c r="Q3788" s="224"/>
      <c r="R3788" s="224"/>
      <c r="T3788" s="223"/>
      <c r="U3788" s="225"/>
      <c r="V3788" s="223"/>
      <c r="W3788" s="225"/>
      <c r="AE3788" s="200"/>
      <c r="AM3788" s="203"/>
      <c r="AT3788" s="144"/>
    </row>
    <row r="3789" spans="9:46" s="142" customFormat="1" x14ac:dyDescent="0.15">
      <c r="I3789" s="223"/>
      <c r="P3789" s="224"/>
      <c r="Q3789" s="224"/>
      <c r="R3789" s="224"/>
      <c r="T3789" s="223"/>
      <c r="U3789" s="225"/>
      <c r="V3789" s="223"/>
      <c r="W3789" s="225"/>
      <c r="AE3789" s="200"/>
      <c r="AM3789" s="203"/>
      <c r="AT3789" s="144"/>
    </row>
    <row r="3790" spans="9:46" s="142" customFormat="1" x14ac:dyDescent="0.15">
      <c r="I3790" s="223"/>
      <c r="P3790" s="224"/>
      <c r="Q3790" s="224"/>
      <c r="R3790" s="224"/>
      <c r="T3790" s="223"/>
      <c r="U3790" s="225"/>
      <c r="V3790" s="223"/>
      <c r="W3790" s="225"/>
      <c r="AE3790" s="200"/>
      <c r="AM3790" s="203"/>
      <c r="AT3790" s="144"/>
    </row>
    <row r="3791" spans="9:46" s="142" customFormat="1" x14ac:dyDescent="0.15">
      <c r="I3791" s="223"/>
      <c r="P3791" s="224"/>
      <c r="Q3791" s="224"/>
      <c r="R3791" s="224"/>
      <c r="T3791" s="223"/>
      <c r="U3791" s="225"/>
      <c r="V3791" s="223"/>
      <c r="W3791" s="225"/>
      <c r="AE3791" s="200"/>
      <c r="AM3791" s="203"/>
      <c r="AT3791" s="144"/>
    </row>
    <row r="3792" spans="9:46" s="142" customFormat="1" x14ac:dyDescent="0.15">
      <c r="I3792" s="223"/>
      <c r="P3792" s="224"/>
      <c r="Q3792" s="224"/>
      <c r="R3792" s="224"/>
      <c r="T3792" s="223"/>
      <c r="U3792" s="225"/>
      <c r="V3792" s="223"/>
      <c r="W3792" s="225"/>
      <c r="AE3792" s="200"/>
      <c r="AM3792" s="203"/>
      <c r="AT3792" s="144"/>
    </row>
    <row r="3793" spans="9:46" s="142" customFormat="1" x14ac:dyDescent="0.15">
      <c r="I3793" s="223"/>
      <c r="P3793" s="224"/>
      <c r="Q3793" s="224"/>
      <c r="R3793" s="224"/>
      <c r="T3793" s="223"/>
      <c r="U3793" s="225"/>
      <c r="V3793" s="223"/>
      <c r="W3793" s="225"/>
      <c r="AE3793" s="200"/>
      <c r="AM3793" s="203"/>
      <c r="AT3793" s="144"/>
    </row>
    <row r="3794" spans="9:46" s="142" customFormat="1" x14ac:dyDescent="0.15">
      <c r="I3794" s="223"/>
      <c r="P3794" s="224"/>
      <c r="Q3794" s="224"/>
      <c r="R3794" s="224"/>
      <c r="T3794" s="223"/>
      <c r="U3794" s="225"/>
      <c r="V3794" s="223"/>
      <c r="W3794" s="225"/>
      <c r="AE3794" s="200"/>
      <c r="AM3794" s="203"/>
      <c r="AT3794" s="144"/>
    </row>
    <row r="3795" spans="9:46" s="142" customFormat="1" x14ac:dyDescent="0.15">
      <c r="I3795" s="223"/>
      <c r="P3795" s="224"/>
      <c r="Q3795" s="224"/>
      <c r="R3795" s="224"/>
      <c r="T3795" s="223"/>
      <c r="U3795" s="225"/>
      <c r="V3795" s="223"/>
      <c r="W3795" s="225"/>
      <c r="AE3795" s="200"/>
      <c r="AM3795" s="203"/>
      <c r="AT3795" s="144"/>
    </row>
    <row r="3796" spans="9:46" s="142" customFormat="1" x14ac:dyDescent="0.15">
      <c r="I3796" s="223"/>
      <c r="P3796" s="224"/>
      <c r="Q3796" s="224"/>
      <c r="R3796" s="224"/>
      <c r="T3796" s="223"/>
      <c r="U3796" s="225"/>
      <c r="V3796" s="223"/>
      <c r="W3796" s="225"/>
      <c r="AE3796" s="200"/>
      <c r="AM3796" s="203"/>
      <c r="AT3796" s="144"/>
    </row>
    <row r="3797" spans="9:46" s="142" customFormat="1" x14ac:dyDescent="0.15">
      <c r="I3797" s="223"/>
      <c r="P3797" s="224"/>
      <c r="Q3797" s="224"/>
      <c r="R3797" s="224"/>
      <c r="T3797" s="223"/>
      <c r="U3797" s="225"/>
      <c r="V3797" s="223"/>
      <c r="W3797" s="225"/>
      <c r="AE3797" s="200"/>
      <c r="AM3797" s="203"/>
      <c r="AT3797" s="144"/>
    </row>
    <row r="3798" spans="9:46" s="142" customFormat="1" x14ac:dyDescent="0.15">
      <c r="I3798" s="223"/>
      <c r="P3798" s="224"/>
      <c r="Q3798" s="224"/>
      <c r="R3798" s="224"/>
      <c r="T3798" s="223"/>
      <c r="U3798" s="225"/>
      <c r="V3798" s="223"/>
      <c r="W3798" s="225"/>
      <c r="AE3798" s="200"/>
      <c r="AM3798" s="203"/>
      <c r="AT3798" s="144"/>
    </row>
    <row r="3799" spans="9:46" s="142" customFormat="1" x14ac:dyDescent="0.15">
      <c r="I3799" s="223"/>
      <c r="P3799" s="224"/>
      <c r="Q3799" s="224"/>
      <c r="R3799" s="224"/>
      <c r="T3799" s="223"/>
      <c r="U3799" s="225"/>
      <c r="V3799" s="223"/>
      <c r="W3799" s="225"/>
      <c r="AE3799" s="200"/>
      <c r="AM3799" s="203"/>
      <c r="AT3799" s="144"/>
    </row>
    <row r="3800" spans="9:46" s="142" customFormat="1" x14ac:dyDescent="0.15">
      <c r="I3800" s="223"/>
      <c r="P3800" s="224"/>
      <c r="Q3800" s="224"/>
      <c r="R3800" s="224"/>
      <c r="T3800" s="223"/>
      <c r="U3800" s="225"/>
      <c r="V3800" s="223"/>
      <c r="W3800" s="225"/>
      <c r="AE3800" s="200"/>
      <c r="AM3800" s="203"/>
      <c r="AT3800" s="144"/>
    </row>
    <row r="3801" spans="9:46" s="142" customFormat="1" x14ac:dyDescent="0.15">
      <c r="I3801" s="223"/>
      <c r="P3801" s="224"/>
      <c r="Q3801" s="224"/>
      <c r="R3801" s="224"/>
      <c r="T3801" s="223"/>
      <c r="U3801" s="225"/>
      <c r="V3801" s="223"/>
      <c r="W3801" s="225"/>
      <c r="AE3801" s="200"/>
      <c r="AM3801" s="203"/>
      <c r="AT3801" s="144"/>
    </row>
    <row r="3802" spans="9:46" s="142" customFormat="1" x14ac:dyDescent="0.15">
      <c r="I3802" s="223"/>
      <c r="P3802" s="224"/>
      <c r="Q3802" s="224"/>
      <c r="R3802" s="224"/>
      <c r="T3802" s="223"/>
      <c r="U3802" s="225"/>
      <c r="V3802" s="223"/>
      <c r="W3802" s="225"/>
      <c r="AE3802" s="200"/>
      <c r="AM3802" s="203"/>
      <c r="AT3802" s="144"/>
    </row>
    <row r="3803" spans="9:46" s="142" customFormat="1" x14ac:dyDescent="0.15">
      <c r="I3803" s="223"/>
      <c r="P3803" s="224"/>
      <c r="Q3803" s="224"/>
      <c r="R3803" s="224"/>
      <c r="T3803" s="223"/>
      <c r="U3803" s="225"/>
      <c r="V3803" s="223"/>
      <c r="W3803" s="225"/>
      <c r="AE3803" s="200"/>
      <c r="AM3803" s="203"/>
      <c r="AT3803" s="144"/>
    </row>
    <row r="3804" spans="9:46" s="142" customFormat="1" x14ac:dyDescent="0.15">
      <c r="I3804" s="223"/>
      <c r="P3804" s="224"/>
      <c r="Q3804" s="224"/>
      <c r="R3804" s="224"/>
      <c r="T3804" s="223"/>
      <c r="U3804" s="225"/>
      <c r="V3804" s="223"/>
      <c r="W3804" s="225"/>
      <c r="AE3804" s="200"/>
      <c r="AM3804" s="203"/>
      <c r="AT3804" s="144"/>
    </row>
    <row r="3805" spans="9:46" s="142" customFormat="1" x14ac:dyDescent="0.15">
      <c r="I3805" s="223"/>
      <c r="P3805" s="224"/>
      <c r="Q3805" s="224"/>
      <c r="R3805" s="224"/>
      <c r="T3805" s="223"/>
      <c r="U3805" s="225"/>
      <c r="V3805" s="223"/>
      <c r="W3805" s="225"/>
      <c r="AE3805" s="200"/>
      <c r="AM3805" s="203"/>
      <c r="AT3805" s="144"/>
    </row>
    <row r="3806" spans="9:46" s="142" customFormat="1" x14ac:dyDescent="0.15">
      <c r="I3806" s="223"/>
      <c r="P3806" s="224"/>
      <c r="Q3806" s="224"/>
      <c r="R3806" s="224"/>
      <c r="T3806" s="223"/>
      <c r="U3806" s="225"/>
      <c r="V3806" s="223"/>
      <c r="W3806" s="225"/>
      <c r="AE3806" s="200"/>
      <c r="AM3806" s="203"/>
      <c r="AT3806" s="144"/>
    </row>
    <row r="3807" spans="9:46" s="142" customFormat="1" x14ac:dyDescent="0.15">
      <c r="I3807" s="223"/>
      <c r="P3807" s="224"/>
      <c r="Q3807" s="224"/>
      <c r="R3807" s="224"/>
      <c r="T3807" s="223"/>
      <c r="U3807" s="225"/>
      <c r="V3807" s="223"/>
      <c r="W3807" s="225"/>
      <c r="AE3807" s="200"/>
      <c r="AM3807" s="203"/>
      <c r="AT3807" s="144"/>
    </row>
    <row r="3808" spans="9:46" s="142" customFormat="1" x14ac:dyDescent="0.15">
      <c r="I3808" s="223"/>
      <c r="P3808" s="224"/>
      <c r="Q3808" s="224"/>
      <c r="R3808" s="224"/>
      <c r="T3808" s="223"/>
      <c r="U3808" s="225"/>
      <c r="V3808" s="223"/>
      <c r="W3808" s="225"/>
      <c r="AE3808" s="200"/>
      <c r="AM3808" s="203"/>
      <c r="AT3808" s="144"/>
    </row>
    <row r="3809" spans="9:46" s="142" customFormat="1" x14ac:dyDescent="0.15">
      <c r="I3809" s="223"/>
      <c r="P3809" s="224"/>
      <c r="Q3809" s="224"/>
      <c r="R3809" s="224"/>
      <c r="T3809" s="223"/>
      <c r="U3809" s="225"/>
      <c r="V3809" s="223"/>
      <c r="W3809" s="225"/>
      <c r="AE3809" s="200"/>
      <c r="AM3809" s="203"/>
      <c r="AT3809" s="144"/>
    </row>
    <row r="3810" spans="9:46" s="142" customFormat="1" x14ac:dyDescent="0.15">
      <c r="I3810" s="223"/>
      <c r="P3810" s="224"/>
      <c r="Q3810" s="224"/>
      <c r="R3810" s="224"/>
      <c r="T3810" s="223"/>
      <c r="U3810" s="225"/>
      <c r="V3810" s="223"/>
      <c r="W3810" s="225"/>
      <c r="AE3810" s="200"/>
      <c r="AM3810" s="203"/>
      <c r="AT3810" s="144"/>
    </row>
    <row r="3811" spans="9:46" s="142" customFormat="1" x14ac:dyDescent="0.15">
      <c r="I3811" s="223"/>
      <c r="P3811" s="224"/>
      <c r="Q3811" s="224"/>
      <c r="R3811" s="224"/>
      <c r="T3811" s="223"/>
      <c r="U3811" s="225"/>
      <c r="V3811" s="223"/>
      <c r="W3811" s="225"/>
      <c r="AE3811" s="200"/>
      <c r="AM3811" s="203"/>
      <c r="AT3811" s="144"/>
    </row>
    <row r="3812" spans="9:46" s="142" customFormat="1" x14ac:dyDescent="0.15">
      <c r="I3812" s="223"/>
      <c r="P3812" s="224"/>
      <c r="Q3812" s="224"/>
      <c r="R3812" s="224"/>
      <c r="T3812" s="223"/>
      <c r="U3812" s="225"/>
      <c r="V3812" s="223"/>
      <c r="W3812" s="225"/>
      <c r="AE3812" s="200"/>
      <c r="AM3812" s="203"/>
      <c r="AT3812" s="144"/>
    </row>
    <row r="3813" spans="9:46" s="142" customFormat="1" x14ac:dyDescent="0.15">
      <c r="I3813" s="223"/>
      <c r="P3813" s="224"/>
      <c r="Q3813" s="224"/>
      <c r="R3813" s="224"/>
      <c r="T3813" s="223"/>
      <c r="U3813" s="225"/>
      <c r="V3813" s="223"/>
      <c r="W3813" s="225"/>
      <c r="AE3813" s="200"/>
      <c r="AM3813" s="203"/>
      <c r="AT3813" s="144"/>
    </row>
    <row r="3814" spans="9:46" s="142" customFormat="1" x14ac:dyDescent="0.15">
      <c r="I3814" s="223"/>
      <c r="P3814" s="224"/>
      <c r="Q3814" s="224"/>
      <c r="R3814" s="224"/>
      <c r="T3814" s="223"/>
      <c r="U3814" s="225"/>
      <c r="V3814" s="223"/>
      <c r="W3814" s="225"/>
      <c r="AE3814" s="200"/>
      <c r="AM3814" s="203"/>
      <c r="AT3814" s="144"/>
    </row>
    <row r="3815" spans="9:46" s="142" customFormat="1" x14ac:dyDescent="0.15">
      <c r="I3815" s="223"/>
      <c r="P3815" s="224"/>
      <c r="Q3815" s="224"/>
      <c r="R3815" s="224"/>
      <c r="T3815" s="223"/>
      <c r="U3815" s="225"/>
      <c r="V3815" s="223"/>
      <c r="W3815" s="225"/>
      <c r="AE3815" s="200"/>
      <c r="AM3815" s="203"/>
      <c r="AT3815" s="144"/>
    </row>
    <row r="3816" spans="9:46" s="142" customFormat="1" x14ac:dyDescent="0.15">
      <c r="I3816" s="223"/>
      <c r="P3816" s="224"/>
      <c r="Q3816" s="224"/>
      <c r="R3816" s="224"/>
      <c r="T3816" s="223"/>
      <c r="U3816" s="225"/>
      <c r="V3816" s="223"/>
      <c r="W3816" s="225"/>
      <c r="AE3816" s="200"/>
      <c r="AM3816" s="203"/>
      <c r="AT3816" s="144"/>
    </row>
    <row r="3817" spans="9:46" s="142" customFormat="1" x14ac:dyDescent="0.15">
      <c r="I3817" s="223"/>
      <c r="P3817" s="224"/>
      <c r="Q3817" s="224"/>
      <c r="R3817" s="224"/>
      <c r="T3817" s="223"/>
      <c r="U3817" s="225"/>
      <c r="V3817" s="223"/>
      <c r="W3817" s="225"/>
      <c r="AE3817" s="200"/>
      <c r="AM3817" s="203"/>
      <c r="AT3817" s="144"/>
    </row>
    <row r="3818" spans="9:46" s="142" customFormat="1" x14ac:dyDescent="0.15">
      <c r="I3818" s="223"/>
      <c r="P3818" s="224"/>
      <c r="Q3818" s="224"/>
      <c r="R3818" s="224"/>
      <c r="T3818" s="223"/>
      <c r="U3818" s="225"/>
      <c r="V3818" s="223"/>
      <c r="W3818" s="225"/>
      <c r="AE3818" s="200"/>
      <c r="AM3818" s="203"/>
      <c r="AT3818" s="144"/>
    </row>
    <row r="3819" spans="9:46" s="142" customFormat="1" x14ac:dyDescent="0.15">
      <c r="I3819" s="223"/>
      <c r="P3819" s="224"/>
      <c r="Q3819" s="224"/>
      <c r="R3819" s="224"/>
      <c r="T3819" s="223"/>
      <c r="U3819" s="225"/>
      <c r="V3819" s="223"/>
      <c r="W3819" s="225"/>
      <c r="AE3819" s="200"/>
      <c r="AM3819" s="203"/>
      <c r="AT3819" s="144"/>
    </row>
    <row r="3820" spans="9:46" s="142" customFormat="1" x14ac:dyDescent="0.15">
      <c r="I3820" s="223"/>
      <c r="P3820" s="224"/>
      <c r="Q3820" s="224"/>
      <c r="R3820" s="224"/>
      <c r="T3820" s="223"/>
      <c r="U3820" s="225"/>
      <c r="V3820" s="223"/>
      <c r="W3820" s="225"/>
      <c r="AE3820" s="200"/>
      <c r="AM3820" s="203"/>
      <c r="AT3820" s="144"/>
    </row>
    <row r="3821" spans="9:46" s="142" customFormat="1" x14ac:dyDescent="0.15">
      <c r="I3821" s="223"/>
      <c r="P3821" s="224"/>
      <c r="Q3821" s="224"/>
      <c r="R3821" s="224"/>
      <c r="T3821" s="223"/>
      <c r="U3821" s="225"/>
      <c r="V3821" s="223"/>
      <c r="W3821" s="225"/>
      <c r="AE3821" s="200"/>
      <c r="AM3821" s="203"/>
      <c r="AT3821" s="144"/>
    </row>
    <row r="3822" spans="9:46" s="142" customFormat="1" x14ac:dyDescent="0.15">
      <c r="I3822" s="223"/>
      <c r="P3822" s="224"/>
      <c r="Q3822" s="224"/>
      <c r="R3822" s="224"/>
      <c r="T3822" s="223"/>
      <c r="U3822" s="225"/>
      <c r="V3822" s="223"/>
      <c r="W3822" s="225"/>
      <c r="AE3822" s="200"/>
      <c r="AM3822" s="203"/>
      <c r="AT3822" s="144"/>
    </row>
    <row r="3823" spans="9:46" s="142" customFormat="1" x14ac:dyDescent="0.15">
      <c r="I3823" s="223"/>
      <c r="P3823" s="224"/>
      <c r="Q3823" s="224"/>
      <c r="R3823" s="224"/>
      <c r="T3823" s="223"/>
      <c r="U3823" s="225"/>
      <c r="V3823" s="223"/>
      <c r="W3823" s="225"/>
      <c r="AE3823" s="200"/>
      <c r="AM3823" s="203"/>
      <c r="AT3823" s="144"/>
    </row>
    <row r="3824" spans="9:46" s="142" customFormat="1" x14ac:dyDescent="0.15">
      <c r="I3824" s="223"/>
      <c r="P3824" s="224"/>
      <c r="Q3824" s="224"/>
      <c r="R3824" s="224"/>
      <c r="T3824" s="223"/>
      <c r="U3824" s="225"/>
      <c r="V3824" s="223"/>
      <c r="W3824" s="225"/>
      <c r="AE3824" s="200"/>
      <c r="AM3824" s="203"/>
      <c r="AT3824" s="144"/>
    </row>
    <row r="3825" spans="9:46" s="142" customFormat="1" x14ac:dyDescent="0.15">
      <c r="I3825" s="223"/>
      <c r="P3825" s="224"/>
      <c r="Q3825" s="224"/>
      <c r="R3825" s="224"/>
      <c r="T3825" s="223"/>
      <c r="U3825" s="225"/>
      <c r="V3825" s="223"/>
      <c r="W3825" s="225"/>
      <c r="AE3825" s="200"/>
      <c r="AM3825" s="203"/>
      <c r="AT3825" s="144"/>
    </row>
    <row r="3826" spans="9:46" s="142" customFormat="1" x14ac:dyDescent="0.15">
      <c r="I3826" s="223"/>
      <c r="P3826" s="224"/>
      <c r="Q3826" s="224"/>
      <c r="R3826" s="224"/>
      <c r="T3826" s="223"/>
      <c r="U3826" s="225"/>
      <c r="V3826" s="223"/>
      <c r="W3826" s="225"/>
      <c r="AE3826" s="200"/>
      <c r="AM3826" s="203"/>
      <c r="AT3826" s="144"/>
    </row>
    <row r="3827" spans="9:46" s="142" customFormat="1" x14ac:dyDescent="0.15">
      <c r="I3827" s="223"/>
      <c r="P3827" s="224"/>
      <c r="Q3827" s="224"/>
      <c r="R3827" s="224"/>
      <c r="T3827" s="223"/>
      <c r="U3827" s="225"/>
      <c r="V3827" s="223"/>
      <c r="W3827" s="225"/>
      <c r="AE3827" s="200"/>
      <c r="AM3827" s="203"/>
      <c r="AT3827" s="144"/>
    </row>
    <row r="3828" spans="9:46" s="142" customFormat="1" x14ac:dyDescent="0.15">
      <c r="I3828" s="223"/>
      <c r="P3828" s="224"/>
      <c r="Q3828" s="224"/>
      <c r="R3828" s="224"/>
      <c r="T3828" s="223"/>
      <c r="U3828" s="225"/>
      <c r="V3828" s="223"/>
      <c r="W3828" s="225"/>
      <c r="AE3828" s="200"/>
      <c r="AM3828" s="203"/>
      <c r="AT3828" s="144"/>
    </row>
    <row r="3829" spans="9:46" s="142" customFormat="1" x14ac:dyDescent="0.15">
      <c r="I3829" s="223"/>
      <c r="P3829" s="224"/>
      <c r="Q3829" s="224"/>
      <c r="R3829" s="224"/>
      <c r="T3829" s="223"/>
      <c r="U3829" s="225"/>
      <c r="V3829" s="223"/>
      <c r="W3829" s="225"/>
      <c r="AE3829" s="200"/>
      <c r="AM3829" s="203"/>
      <c r="AT3829" s="144"/>
    </row>
    <row r="3830" spans="9:46" s="142" customFormat="1" x14ac:dyDescent="0.15">
      <c r="I3830" s="223"/>
      <c r="P3830" s="224"/>
      <c r="Q3830" s="224"/>
      <c r="R3830" s="224"/>
      <c r="T3830" s="223"/>
      <c r="U3830" s="225"/>
      <c r="V3830" s="223"/>
      <c r="W3830" s="225"/>
      <c r="AE3830" s="200"/>
      <c r="AM3830" s="203"/>
      <c r="AT3830" s="144"/>
    </row>
    <row r="3831" spans="9:46" s="142" customFormat="1" x14ac:dyDescent="0.15">
      <c r="I3831" s="223"/>
      <c r="P3831" s="224"/>
      <c r="Q3831" s="224"/>
      <c r="R3831" s="224"/>
      <c r="T3831" s="223"/>
      <c r="U3831" s="225"/>
      <c r="V3831" s="223"/>
      <c r="W3831" s="225"/>
      <c r="AE3831" s="200"/>
      <c r="AM3831" s="203"/>
      <c r="AT3831" s="144"/>
    </row>
    <row r="3832" spans="9:46" s="142" customFormat="1" x14ac:dyDescent="0.15">
      <c r="I3832" s="223"/>
      <c r="P3832" s="224"/>
      <c r="Q3832" s="224"/>
      <c r="R3832" s="224"/>
      <c r="T3832" s="223"/>
      <c r="U3832" s="225"/>
      <c r="V3832" s="223"/>
      <c r="W3832" s="225"/>
      <c r="AE3832" s="200"/>
      <c r="AM3832" s="203"/>
      <c r="AT3832" s="144"/>
    </row>
    <row r="3833" spans="9:46" s="142" customFormat="1" x14ac:dyDescent="0.15">
      <c r="I3833" s="223"/>
      <c r="P3833" s="224"/>
      <c r="Q3833" s="224"/>
      <c r="R3833" s="224"/>
      <c r="T3833" s="223"/>
      <c r="U3833" s="225"/>
      <c r="V3833" s="223"/>
      <c r="W3833" s="225"/>
      <c r="AE3833" s="200"/>
      <c r="AM3833" s="203"/>
      <c r="AT3833" s="144"/>
    </row>
    <row r="3834" spans="9:46" s="142" customFormat="1" x14ac:dyDescent="0.15">
      <c r="I3834" s="223"/>
      <c r="P3834" s="224"/>
      <c r="Q3834" s="224"/>
      <c r="R3834" s="224"/>
      <c r="T3834" s="223"/>
      <c r="U3834" s="225"/>
      <c r="V3834" s="223"/>
      <c r="W3834" s="225"/>
      <c r="AE3834" s="200"/>
      <c r="AM3834" s="203"/>
      <c r="AT3834" s="144"/>
    </row>
    <row r="3835" spans="9:46" s="142" customFormat="1" x14ac:dyDescent="0.15">
      <c r="I3835" s="223"/>
      <c r="P3835" s="224"/>
      <c r="Q3835" s="224"/>
      <c r="R3835" s="224"/>
      <c r="T3835" s="223"/>
      <c r="U3835" s="225"/>
      <c r="V3835" s="223"/>
      <c r="W3835" s="225"/>
      <c r="AE3835" s="200"/>
      <c r="AM3835" s="203"/>
      <c r="AT3835" s="144"/>
    </row>
    <row r="3836" spans="9:46" s="142" customFormat="1" x14ac:dyDescent="0.15">
      <c r="I3836" s="223"/>
      <c r="P3836" s="224"/>
      <c r="Q3836" s="224"/>
      <c r="R3836" s="224"/>
      <c r="T3836" s="223"/>
      <c r="U3836" s="225"/>
      <c r="V3836" s="223"/>
      <c r="W3836" s="225"/>
      <c r="AE3836" s="200"/>
      <c r="AM3836" s="203"/>
      <c r="AT3836" s="144"/>
    </row>
    <row r="3837" spans="9:46" s="142" customFormat="1" x14ac:dyDescent="0.15">
      <c r="I3837" s="223"/>
      <c r="P3837" s="224"/>
      <c r="Q3837" s="224"/>
      <c r="R3837" s="224"/>
      <c r="T3837" s="223"/>
      <c r="U3837" s="225"/>
      <c r="V3837" s="223"/>
      <c r="W3837" s="225"/>
      <c r="AE3837" s="200"/>
      <c r="AM3837" s="203"/>
      <c r="AT3837" s="144"/>
    </row>
    <row r="3838" spans="9:46" s="142" customFormat="1" x14ac:dyDescent="0.15">
      <c r="I3838" s="223"/>
      <c r="P3838" s="224"/>
      <c r="Q3838" s="224"/>
      <c r="R3838" s="224"/>
      <c r="T3838" s="223"/>
      <c r="U3838" s="225"/>
      <c r="V3838" s="223"/>
      <c r="W3838" s="225"/>
      <c r="AE3838" s="200"/>
      <c r="AM3838" s="203"/>
      <c r="AT3838" s="144"/>
    </row>
    <row r="3839" spans="9:46" s="142" customFormat="1" x14ac:dyDescent="0.15">
      <c r="I3839" s="223"/>
      <c r="P3839" s="224"/>
      <c r="Q3839" s="224"/>
      <c r="R3839" s="224"/>
      <c r="T3839" s="223"/>
      <c r="U3839" s="225"/>
      <c r="V3839" s="223"/>
      <c r="W3839" s="225"/>
      <c r="AE3839" s="200"/>
      <c r="AM3839" s="203"/>
      <c r="AT3839" s="144"/>
    </row>
    <row r="3840" spans="9:46" s="142" customFormat="1" x14ac:dyDescent="0.15">
      <c r="I3840" s="223"/>
      <c r="P3840" s="224"/>
      <c r="Q3840" s="224"/>
      <c r="R3840" s="224"/>
      <c r="T3840" s="223"/>
      <c r="U3840" s="225"/>
      <c r="V3840" s="223"/>
      <c r="W3840" s="225"/>
      <c r="AE3840" s="200"/>
      <c r="AM3840" s="203"/>
      <c r="AT3840" s="144"/>
    </row>
    <row r="3841" spans="9:46" s="142" customFormat="1" x14ac:dyDescent="0.15">
      <c r="I3841" s="223"/>
      <c r="P3841" s="224"/>
      <c r="Q3841" s="224"/>
      <c r="R3841" s="224"/>
      <c r="T3841" s="223"/>
      <c r="U3841" s="225"/>
      <c r="V3841" s="223"/>
      <c r="W3841" s="225"/>
      <c r="AE3841" s="200"/>
      <c r="AM3841" s="203"/>
      <c r="AT3841" s="144"/>
    </row>
    <row r="3842" spans="9:46" s="142" customFormat="1" x14ac:dyDescent="0.15">
      <c r="I3842" s="223"/>
      <c r="P3842" s="224"/>
      <c r="Q3842" s="224"/>
      <c r="R3842" s="224"/>
      <c r="T3842" s="223"/>
      <c r="U3842" s="225"/>
      <c r="V3842" s="223"/>
      <c r="W3842" s="225"/>
      <c r="AE3842" s="200"/>
      <c r="AM3842" s="203"/>
      <c r="AT3842" s="144"/>
    </row>
    <row r="3843" spans="9:46" s="142" customFormat="1" x14ac:dyDescent="0.15">
      <c r="I3843" s="223"/>
      <c r="P3843" s="224"/>
      <c r="Q3843" s="224"/>
      <c r="R3843" s="224"/>
      <c r="T3843" s="223"/>
      <c r="U3843" s="225"/>
      <c r="V3843" s="223"/>
      <c r="W3843" s="225"/>
      <c r="AE3843" s="200"/>
      <c r="AM3843" s="203"/>
      <c r="AT3843" s="144"/>
    </row>
    <row r="3844" spans="9:46" s="142" customFormat="1" x14ac:dyDescent="0.15">
      <c r="I3844" s="223"/>
      <c r="P3844" s="224"/>
      <c r="Q3844" s="224"/>
      <c r="R3844" s="224"/>
      <c r="T3844" s="223"/>
      <c r="U3844" s="225"/>
      <c r="V3844" s="223"/>
      <c r="W3844" s="225"/>
      <c r="AE3844" s="200"/>
      <c r="AM3844" s="203"/>
      <c r="AT3844" s="144"/>
    </row>
    <row r="3845" spans="9:46" s="142" customFormat="1" x14ac:dyDescent="0.15">
      <c r="I3845" s="223"/>
      <c r="P3845" s="224"/>
      <c r="Q3845" s="224"/>
      <c r="R3845" s="224"/>
      <c r="T3845" s="223"/>
      <c r="U3845" s="225"/>
      <c r="V3845" s="223"/>
      <c r="W3845" s="225"/>
      <c r="AE3845" s="200"/>
      <c r="AM3845" s="203"/>
      <c r="AT3845" s="144"/>
    </row>
    <row r="3846" spans="9:46" s="142" customFormat="1" x14ac:dyDescent="0.15">
      <c r="I3846" s="223"/>
      <c r="P3846" s="224"/>
      <c r="Q3846" s="224"/>
      <c r="R3846" s="224"/>
      <c r="T3846" s="223"/>
      <c r="U3846" s="225"/>
      <c r="V3846" s="223"/>
      <c r="W3846" s="225"/>
      <c r="AE3846" s="200"/>
      <c r="AM3846" s="203"/>
      <c r="AT3846" s="144"/>
    </row>
    <row r="3847" spans="9:46" s="142" customFormat="1" x14ac:dyDescent="0.15">
      <c r="I3847" s="223"/>
      <c r="P3847" s="224"/>
      <c r="Q3847" s="224"/>
      <c r="R3847" s="224"/>
      <c r="T3847" s="223"/>
      <c r="U3847" s="225"/>
      <c r="V3847" s="223"/>
      <c r="W3847" s="225"/>
      <c r="AE3847" s="200"/>
      <c r="AM3847" s="203"/>
      <c r="AT3847" s="144"/>
    </row>
    <row r="3848" spans="9:46" s="142" customFormat="1" x14ac:dyDescent="0.15">
      <c r="I3848" s="223"/>
      <c r="P3848" s="224"/>
      <c r="Q3848" s="224"/>
      <c r="R3848" s="224"/>
      <c r="T3848" s="223"/>
      <c r="U3848" s="225"/>
      <c r="V3848" s="223"/>
      <c r="W3848" s="225"/>
      <c r="AE3848" s="200"/>
      <c r="AM3848" s="203"/>
      <c r="AT3848" s="144"/>
    </row>
    <row r="3849" spans="9:46" s="142" customFormat="1" x14ac:dyDescent="0.15">
      <c r="I3849" s="223"/>
      <c r="P3849" s="224"/>
      <c r="Q3849" s="224"/>
      <c r="R3849" s="224"/>
      <c r="T3849" s="223"/>
      <c r="U3849" s="225"/>
      <c r="V3849" s="223"/>
      <c r="W3849" s="225"/>
      <c r="AE3849" s="200"/>
      <c r="AM3849" s="203"/>
      <c r="AT3849" s="144"/>
    </row>
    <row r="3850" spans="9:46" s="142" customFormat="1" x14ac:dyDescent="0.15">
      <c r="I3850" s="223"/>
      <c r="P3850" s="224"/>
      <c r="Q3850" s="224"/>
      <c r="R3850" s="224"/>
      <c r="T3850" s="223"/>
      <c r="U3850" s="225"/>
      <c r="V3850" s="223"/>
      <c r="W3850" s="225"/>
      <c r="AE3850" s="200"/>
      <c r="AM3850" s="203"/>
      <c r="AT3850" s="144"/>
    </row>
    <row r="3851" spans="9:46" s="142" customFormat="1" x14ac:dyDescent="0.15">
      <c r="I3851" s="223"/>
      <c r="P3851" s="224"/>
      <c r="Q3851" s="224"/>
      <c r="R3851" s="224"/>
      <c r="T3851" s="223"/>
      <c r="U3851" s="225"/>
      <c r="V3851" s="223"/>
      <c r="W3851" s="225"/>
      <c r="AE3851" s="200"/>
      <c r="AM3851" s="203"/>
      <c r="AT3851" s="144"/>
    </row>
    <row r="3852" spans="9:46" s="142" customFormat="1" x14ac:dyDescent="0.15">
      <c r="I3852" s="223"/>
      <c r="P3852" s="224"/>
      <c r="Q3852" s="224"/>
      <c r="R3852" s="224"/>
      <c r="T3852" s="223"/>
      <c r="U3852" s="225"/>
      <c r="V3852" s="223"/>
      <c r="W3852" s="225"/>
      <c r="AE3852" s="200"/>
      <c r="AM3852" s="203"/>
      <c r="AT3852" s="144"/>
    </row>
    <row r="3853" spans="9:46" s="142" customFormat="1" x14ac:dyDescent="0.15">
      <c r="I3853" s="223"/>
      <c r="P3853" s="224"/>
      <c r="Q3853" s="224"/>
      <c r="R3853" s="224"/>
      <c r="T3853" s="223"/>
      <c r="U3853" s="225"/>
      <c r="V3853" s="223"/>
      <c r="W3853" s="225"/>
      <c r="AE3853" s="200"/>
      <c r="AM3853" s="203"/>
      <c r="AT3853" s="144"/>
    </row>
    <row r="3854" spans="9:46" s="142" customFormat="1" x14ac:dyDescent="0.15">
      <c r="I3854" s="223"/>
      <c r="P3854" s="224"/>
      <c r="Q3854" s="224"/>
      <c r="R3854" s="224"/>
      <c r="T3854" s="223"/>
      <c r="U3854" s="225"/>
      <c r="V3854" s="223"/>
      <c r="W3854" s="225"/>
      <c r="AE3854" s="200"/>
      <c r="AM3854" s="203"/>
      <c r="AT3854" s="144"/>
    </row>
    <row r="3855" spans="9:46" s="142" customFormat="1" x14ac:dyDescent="0.15">
      <c r="I3855" s="223"/>
      <c r="P3855" s="224"/>
      <c r="Q3855" s="224"/>
      <c r="R3855" s="224"/>
      <c r="T3855" s="223"/>
      <c r="U3855" s="225"/>
      <c r="V3855" s="223"/>
      <c r="W3855" s="225"/>
      <c r="AE3855" s="200"/>
      <c r="AM3855" s="203"/>
      <c r="AT3855" s="144"/>
    </row>
    <row r="3856" spans="9:46" s="142" customFormat="1" x14ac:dyDescent="0.15">
      <c r="I3856" s="223"/>
      <c r="P3856" s="224"/>
      <c r="Q3856" s="224"/>
      <c r="R3856" s="224"/>
      <c r="T3856" s="223"/>
      <c r="U3856" s="225"/>
      <c r="V3856" s="223"/>
      <c r="W3856" s="225"/>
      <c r="AE3856" s="200"/>
      <c r="AM3856" s="203"/>
      <c r="AT3856" s="144"/>
    </row>
    <row r="3857" spans="9:46" s="142" customFormat="1" x14ac:dyDescent="0.15">
      <c r="I3857" s="223"/>
      <c r="P3857" s="224"/>
      <c r="Q3857" s="224"/>
      <c r="R3857" s="224"/>
      <c r="T3857" s="223"/>
      <c r="U3857" s="225"/>
      <c r="V3857" s="223"/>
      <c r="W3857" s="225"/>
      <c r="AE3857" s="200"/>
      <c r="AM3857" s="203"/>
      <c r="AT3857" s="144"/>
    </row>
    <row r="3858" spans="9:46" s="142" customFormat="1" x14ac:dyDescent="0.15">
      <c r="I3858" s="223"/>
      <c r="P3858" s="224"/>
      <c r="Q3858" s="224"/>
      <c r="R3858" s="224"/>
      <c r="T3858" s="223"/>
      <c r="U3858" s="225"/>
      <c r="V3858" s="223"/>
      <c r="W3858" s="225"/>
      <c r="AE3858" s="200"/>
      <c r="AM3858" s="203"/>
      <c r="AT3858" s="144"/>
    </row>
    <row r="3859" spans="9:46" s="142" customFormat="1" x14ac:dyDescent="0.15">
      <c r="I3859" s="223"/>
      <c r="P3859" s="224"/>
      <c r="Q3859" s="224"/>
      <c r="R3859" s="224"/>
      <c r="T3859" s="223"/>
      <c r="U3859" s="225"/>
      <c r="V3859" s="223"/>
      <c r="W3859" s="225"/>
      <c r="AE3859" s="200"/>
      <c r="AM3859" s="203"/>
      <c r="AT3859" s="144"/>
    </row>
    <row r="3860" spans="9:46" s="142" customFormat="1" x14ac:dyDescent="0.15">
      <c r="I3860" s="223"/>
      <c r="P3860" s="224"/>
      <c r="Q3860" s="224"/>
      <c r="R3860" s="224"/>
      <c r="T3860" s="223"/>
      <c r="U3860" s="225"/>
      <c r="V3860" s="223"/>
      <c r="W3860" s="225"/>
      <c r="AE3860" s="200"/>
      <c r="AM3860" s="203"/>
      <c r="AT3860" s="144"/>
    </row>
    <row r="3861" spans="9:46" s="142" customFormat="1" x14ac:dyDescent="0.15">
      <c r="I3861" s="223"/>
      <c r="P3861" s="224"/>
      <c r="Q3861" s="224"/>
      <c r="R3861" s="224"/>
      <c r="T3861" s="223"/>
      <c r="U3861" s="225"/>
      <c r="V3861" s="223"/>
      <c r="W3861" s="225"/>
      <c r="AE3861" s="200"/>
      <c r="AM3861" s="203"/>
      <c r="AT3861" s="144"/>
    </row>
    <row r="3862" spans="9:46" s="142" customFormat="1" x14ac:dyDescent="0.15">
      <c r="I3862" s="223"/>
      <c r="P3862" s="224"/>
      <c r="Q3862" s="224"/>
      <c r="R3862" s="224"/>
      <c r="T3862" s="223"/>
      <c r="U3862" s="225"/>
      <c r="V3862" s="223"/>
      <c r="W3862" s="225"/>
      <c r="AE3862" s="200"/>
      <c r="AM3862" s="203"/>
      <c r="AT3862" s="144"/>
    </row>
    <row r="3863" spans="9:46" s="142" customFormat="1" x14ac:dyDescent="0.15">
      <c r="I3863" s="223"/>
      <c r="P3863" s="224"/>
      <c r="Q3863" s="224"/>
      <c r="R3863" s="224"/>
      <c r="T3863" s="223"/>
      <c r="U3863" s="225"/>
      <c r="V3863" s="223"/>
      <c r="W3863" s="225"/>
      <c r="AE3863" s="200"/>
      <c r="AM3863" s="203"/>
      <c r="AT3863" s="144"/>
    </row>
    <row r="3864" spans="9:46" s="142" customFormat="1" x14ac:dyDescent="0.15">
      <c r="I3864" s="223"/>
      <c r="P3864" s="224"/>
      <c r="Q3864" s="224"/>
      <c r="R3864" s="224"/>
      <c r="T3864" s="223"/>
      <c r="U3864" s="225"/>
      <c r="V3864" s="223"/>
      <c r="W3864" s="225"/>
      <c r="AE3864" s="200"/>
      <c r="AM3864" s="203"/>
      <c r="AT3864" s="144"/>
    </row>
    <row r="3865" spans="9:46" s="142" customFormat="1" x14ac:dyDescent="0.15">
      <c r="I3865" s="223"/>
      <c r="P3865" s="224"/>
      <c r="Q3865" s="224"/>
      <c r="R3865" s="224"/>
      <c r="T3865" s="223"/>
      <c r="U3865" s="225"/>
      <c r="V3865" s="223"/>
      <c r="W3865" s="225"/>
      <c r="AE3865" s="200"/>
      <c r="AM3865" s="203"/>
      <c r="AT3865" s="144"/>
    </row>
    <row r="3866" spans="9:46" s="142" customFormat="1" x14ac:dyDescent="0.15">
      <c r="I3866" s="223"/>
      <c r="P3866" s="224"/>
      <c r="Q3866" s="224"/>
      <c r="R3866" s="224"/>
      <c r="T3866" s="223"/>
      <c r="U3866" s="225"/>
      <c r="V3866" s="223"/>
      <c r="W3866" s="225"/>
      <c r="AE3866" s="200"/>
      <c r="AM3866" s="203"/>
      <c r="AT3866" s="144"/>
    </row>
    <row r="3867" spans="9:46" s="142" customFormat="1" x14ac:dyDescent="0.15">
      <c r="I3867" s="223"/>
      <c r="P3867" s="224"/>
      <c r="Q3867" s="224"/>
      <c r="R3867" s="224"/>
      <c r="T3867" s="223"/>
      <c r="U3867" s="225"/>
      <c r="V3867" s="223"/>
      <c r="W3867" s="225"/>
      <c r="AE3867" s="200"/>
      <c r="AM3867" s="203"/>
      <c r="AT3867" s="144"/>
    </row>
    <row r="3868" spans="9:46" s="142" customFormat="1" x14ac:dyDescent="0.15">
      <c r="I3868" s="223"/>
      <c r="P3868" s="224"/>
      <c r="Q3868" s="224"/>
      <c r="R3868" s="224"/>
      <c r="T3868" s="223"/>
      <c r="U3868" s="225"/>
      <c r="V3868" s="223"/>
      <c r="W3868" s="225"/>
      <c r="AE3868" s="200"/>
      <c r="AM3868" s="203"/>
      <c r="AT3868" s="144"/>
    </row>
    <row r="3869" spans="9:46" s="142" customFormat="1" x14ac:dyDescent="0.15">
      <c r="I3869" s="223"/>
      <c r="P3869" s="224"/>
      <c r="Q3869" s="224"/>
      <c r="R3869" s="224"/>
      <c r="T3869" s="223"/>
      <c r="U3869" s="225"/>
      <c r="V3869" s="223"/>
      <c r="W3869" s="225"/>
      <c r="AE3869" s="200"/>
      <c r="AM3869" s="203"/>
      <c r="AT3869" s="144"/>
    </row>
    <row r="3870" spans="9:46" s="142" customFormat="1" x14ac:dyDescent="0.15">
      <c r="I3870" s="223"/>
      <c r="P3870" s="224"/>
      <c r="Q3870" s="224"/>
      <c r="R3870" s="224"/>
      <c r="T3870" s="223"/>
      <c r="U3870" s="225"/>
      <c r="V3870" s="223"/>
      <c r="W3870" s="225"/>
      <c r="AE3870" s="200"/>
      <c r="AM3870" s="203"/>
      <c r="AT3870" s="144"/>
    </row>
    <row r="3871" spans="9:46" s="142" customFormat="1" x14ac:dyDescent="0.15">
      <c r="I3871" s="223"/>
      <c r="P3871" s="224"/>
      <c r="Q3871" s="224"/>
      <c r="R3871" s="224"/>
      <c r="T3871" s="223"/>
      <c r="U3871" s="225"/>
      <c r="V3871" s="223"/>
      <c r="W3871" s="225"/>
      <c r="AE3871" s="200"/>
      <c r="AM3871" s="203"/>
      <c r="AT3871" s="144"/>
    </row>
    <row r="3872" spans="9:46" s="142" customFormat="1" x14ac:dyDescent="0.15">
      <c r="I3872" s="223"/>
      <c r="P3872" s="224"/>
      <c r="Q3872" s="224"/>
      <c r="R3872" s="224"/>
      <c r="T3872" s="223"/>
      <c r="U3872" s="225"/>
      <c r="V3872" s="223"/>
      <c r="W3872" s="225"/>
      <c r="AE3872" s="200"/>
      <c r="AM3872" s="203"/>
      <c r="AT3872" s="144"/>
    </row>
    <row r="3873" spans="9:46" s="142" customFormat="1" x14ac:dyDescent="0.15">
      <c r="I3873" s="223"/>
      <c r="P3873" s="224"/>
      <c r="Q3873" s="224"/>
      <c r="R3873" s="224"/>
      <c r="T3873" s="223"/>
      <c r="U3873" s="225"/>
      <c r="V3873" s="223"/>
      <c r="W3873" s="225"/>
      <c r="AE3873" s="200"/>
      <c r="AM3873" s="203"/>
      <c r="AT3873" s="144"/>
    </row>
    <row r="3874" spans="9:46" s="142" customFormat="1" x14ac:dyDescent="0.15">
      <c r="I3874" s="223"/>
      <c r="P3874" s="224"/>
      <c r="Q3874" s="224"/>
      <c r="R3874" s="224"/>
      <c r="T3874" s="223"/>
      <c r="U3874" s="225"/>
      <c r="V3874" s="223"/>
      <c r="W3874" s="225"/>
      <c r="AE3874" s="200"/>
      <c r="AM3874" s="203"/>
      <c r="AT3874" s="144"/>
    </row>
    <row r="3875" spans="9:46" s="142" customFormat="1" x14ac:dyDescent="0.15">
      <c r="I3875" s="223"/>
      <c r="P3875" s="224"/>
      <c r="Q3875" s="224"/>
      <c r="R3875" s="224"/>
      <c r="T3875" s="223"/>
      <c r="U3875" s="225"/>
      <c r="V3875" s="223"/>
      <c r="W3875" s="225"/>
      <c r="AE3875" s="200"/>
      <c r="AM3875" s="203"/>
      <c r="AT3875" s="144"/>
    </row>
    <row r="3876" spans="9:46" s="142" customFormat="1" x14ac:dyDescent="0.15">
      <c r="I3876" s="223"/>
      <c r="P3876" s="224"/>
      <c r="Q3876" s="224"/>
      <c r="R3876" s="224"/>
      <c r="T3876" s="223"/>
      <c r="U3876" s="225"/>
      <c r="V3876" s="223"/>
      <c r="W3876" s="225"/>
      <c r="AE3876" s="200"/>
      <c r="AM3876" s="203"/>
      <c r="AT3876" s="144"/>
    </row>
    <row r="3877" spans="9:46" s="142" customFormat="1" x14ac:dyDescent="0.15">
      <c r="I3877" s="223"/>
      <c r="P3877" s="224"/>
      <c r="Q3877" s="224"/>
      <c r="R3877" s="224"/>
      <c r="T3877" s="223"/>
      <c r="U3877" s="225"/>
      <c r="V3877" s="223"/>
      <c r="W3877" s="225"/>
      <c r="AE3877" s="200"/>
      <c r="AM3877" s="203"/>
      <c r="AT3877" s="144"/>
    </row>
    <row r="3878" spans="9:46" s="142" customFormat="1" x14ac:dyDescent="0.15">
      <c r="I3878" s="223"/>
      <c r="P3878" s="224"/>
      <c r="Q3878" s="224"/>
      <c r="R3878" s="224"/>
      <c r="T3878" s="223"/>
      <c r="U3878" s="225"/>
      <c r="V3878" s="223"/>
      <c r="W3878" s="225"/>
      <c r="AE3878" s="200"/>
      <c r="AM3878" s="203"/>
      <c r="AT3878" s="144"/>
    </row>
    <row r="3879" spans="9:46" s="142" customFormat="1" x14ac:dyDescent="0.15">
      <c r="I3879" s="223"/>
      <c r="P3879" s="224"/>
      <c r="Q3879" s="224"/>
      <c r="R3879" s="224"/>
      <c r="T3879" s="223"/>
      <c r="U3879" s="225"/>
      <c r="V3879" s="223"/>
      <c r="W3879" s="225"/>
      <c r="AE3879" s="200"/>
      <c r="AM3879" s="203"/>
      <c r="AT3879" s="144"/>
    </row>
    <row r="3880" spans="9:46" s="142" customFormat="1" x14ac:dyDescent="0.15">
      <c r="I3880" s="223"/>
      <c r="P3880" s="224"/>
      <c r="Q3880" s="224"/>
      <c r="R3880" s="224"/>
      <c r="T3880" s="223"/>
      <c r="U3880" s="225"/>
      <c r="V3880" s="223"/>
      <c r="W3880" s="225"/>
      <c r="AE3880" s="200"/>
      <c r="AM3880" s="203"/>
      <c r="AT3880" s="144"/>
    </row>
    <row r="3881" spans="9:46" s="142" customFormat="1" x14ac:dyDescent="0.15">
      <c r="I3881" s="223"/>
      <c r="P3881" s="224"/>
      <c r="Q3881" s="224"/>
      <c r="R3881" s="224"/>
      <c r="T3881" s="223"/>
      <c r="U3881" s="225"/>
      <c r="V3881" s="223"/>
      <c r="W3881" s="225"/>
      <c r="AE3881" s="200"/>
      <c r="AM3881" s="203"/>
      <c r="AT3881" s="144"/>
    </row>
    <row r="3882" spans="9:46" s="142" customFormat="1" x14ac:dyDescent="0.15">
      <c r="I3882" s="223"/>
      <c r="P3882" s="224"/>
      <c r="Q3882" s="224"/>
      <c r="R3882" s="224"/>
      <c r="T3882" s="223"/>
      <c r="U3882" s="225"/>
      <c r="V3882" s="223"/>
      <c r="W3882" s="225"/>
      <c r="AE3882" s="200"/>
      <c r="AM3882" s="203"/>
      <c r="AT3882" s="144"/>
    </row>
    <row r="3883" spans="9:46" s="142" customFormat="1" x14ac:dyDescent="0.15">
      <c r="I3883" s="223"/>
      <c r="P3883" s="224"/>
      <c r="Q3883" s="224"/>
      <c r="R3883" s="224"/>
      <c r="T3883" s="223"/>
      <c r="U3883" s="225"/>
      <c r="V3883" s="223"/>
      <c r="W3883" s="225"/>
      <c r="AE3883" s="200"/>
      <c r="AM3883" s="203"/>
      <c r="AT3883" s="144"/>
    </row>
    <row r="3884" spans="9:46" s="142" customFormat="1" x14ac:dyDescent="0.15">
      <c r="I3884" s="223"/>
      <c r="P3884" s="224"/>
      <c r="Q3884" s="224"/>
      <c r="R3884" s="224"/>
      <c r="T3884" s="223"/>
      <c r="U3884" s="225"/>
      <c r="V3884" s="223"/>
      <c r="W3884" s="225"/>
      <c r="AE3884" s="200"/>
      <c r="AM3884" s="203"/>
      <c r="AT3884" s="144"/>
    </row>
    <row r="3885" spans="9:46" s="142" customFormat="1" x14ac:dyDescent="0.15">
      <c r="I3885" s="223"/>
      <c r="P3885" s="224"/>
      <c r="Q3885" s="224"/>
      <c r="R3885" s="224"/>
      <c r="T3885" s="223"/>
      <c r="U3885" s="225"/>
      <c r="V3885" s="223"/>
      <c r="W3885" s="225"/>
      <c r="AE3885" s="200"/>
      <c r="AM3885" s="203"/>
      <c r="AT3885" s="144"/>
    </row>
    <row r="3886" spans="9:46" s="142" customFormat="1" x14ac:dyDescent="0.15">
      <c r="I3886" s="223"/>
      <c r="P3886" s="224"/>
      <c r="Q3886" s="224"/>
      <c r="R3886" s="224"/>
      <c r="T3886" s="223"/>
      <c r="U3886" s="225"/>
      <c r="V3886" s="223"/>
      <c r="W3886" s="225"/>
      <c r="AE3886" s="200"/>
      <c r="AM3886" s="203"/>
      <c r="AT3886" s="144"/>
    </row>
    <row r="3887" spans="9:46" s="142" customFormat="1" x14ac:dyDescent="0.15">
      <c r="I3887" s="223"/>
      <c r="P3887" s="224"/>
      <c r="Q3887" s="224"/>
      <c r="R3887" s="224"/>
      <c r="T3887" s="223"/>
      <c r="U3887" s="225"/>
      <c r="V3887" s="223"/>
      <c r="W3887" s="225"/>
      <c r="AE3887" s="200"/>
      <c r="AM3887" s="203"/>
      <c r="AT3887" s="144"/>
    </row>
    <row r="3888" spans="9:46" s="142" customFormat="1" x14ac:dyDescent="0.15">
      <c r="I3888" s="223"/>
      <c r="P3888" s="224"/>
      <c r="Q3888" s="224"/>
      <c r="R3888" s="224"/>
      <c r="T3888" s="223"/>
      <c r="U3888" s="225"/>
      <c r="V3888" s="223"/>
      <c r="W3888" s="225"/>
      <c r="AE3888" s="200"/>
      <c r="AM3888" s="203"/>
      <c r="AT3888" s="144"/>
    </row>
    <row r="3889" spans="9:46" s="142" customFormat="1" x14ac:dyDescent="0.15">
      <c r="I3889" s="223"/>
      <c r="P3889" s="224"/>
      <c r="Q3889" s="224"/>
      <c r="R3889" s="224"/>
      <c r="T3889" s="223"/>
      <c r="U3889" s="225"/>
      <c r="V3889" s="223"/>
      <c r="W3889" s="225"/>
      <c r="AE3889" s="200"/>
      <c r="AM3889" s="203"/>
      <c r="AT3889" s="144"/>
    </row>
    <row r="3890" spans="9:46" s="142" customFormat="1" x14ac:dyDescent="0.15">
      <c r="I3890" s="223"/>
      <c r="P3890" s="224"/>
      <c r="Q3890" s="224"/>
      <c r="R3890" s="224"/>
      <c r="T3890" s="223"/>
      <c r="U3890" s="225"/>
      <c r="V3890" s="223"/>
      <c r="W3890" s="225"/>
      <c r="AE3890" s="200"/>
      <c r="AM3890" s="203"/>
      <c r="AT3890" s="144"/>
    </row>
    <row r="3891" spans="9:46" s="142" customFormat="1" x14ac:dyDescent="0.15">
      <c r="I3891" s="223"/>
      <c r="P3891" s="224"/>
      <c r="Q3891" s="224"/>
      <c r="R3891" s="224"/>
      <c r="T3891" s="223"/>
      <c r="U3891" s="225"/>
      <c r="V3891" s="223"/>
      <c r="W3891" s="225"/>
      <c r="AE3891" s="200"/>
      <c r="AM3891" s="203"/>
      <c r="AT3891" s="144"/>
    </row>
    <row r="3892" spans="9:46" s="142" customFormat="1" x14ac:dyDescent="0.15">
      <c r="I3892" s="223"/>
      <c r="P3892" s="224"/>
      <c r="Q3892" s="224"/>
      <c r="R3892" s="224"/>
      <c r="T3892" s="223"/>
      <c r="U3892" s="225"/>
      <c r="V3892" s="223"/>
      <c r="W3892" s="225"/>
      <c r="AE3892" s="200"/>
      <c r="AM3892" s="203"/>
      <c r="AT3892" s="144"/>
    </row>
    <row r="3893" spans="9:46" s="142" customFormat="1" x14ac:dyDescent="0.15">
      <c r="I3893" s="223"/>
      <c r="P3893" s="224"/>
      <c r="Q3893" s="224"/>
      <c r="R3893" s="224"/>
      <c r="T3893" s="223"/>
      <c r="U3893" s="225"/>
      <c r="V3893" s="223"/>
      <c r="W3893" s="225"/>
      <c r="AE3893" s="200"/>
      <c r="AM3893" s="203"/>
      <c r="AT3893" s="144"/>
    </row>
    <row r="3894" spans="9:46" s="142" customFormat="1" x14ac:dyDescent="0.15">
      <c r="I3894" s="223"/>
      <c r="P3894" s="224"/>
      <c r="Q3894" s="224"/>
      <c r="R3894" s="224"/>
      <c r="T3894" s="223"/>
      <c r="U3894" s="225"/>
      <c r="V3894" s="223"/>
      <c r="W3894" s="225"/>
      <c r="AE3894" s="200"/>
      <c r="AM3894" s="203"/>
      <c r="AT3894" s="144"/>
    </row>
    <row r="3895" spans="9:46" s="142" customFormat="1" x14ac:dyDescent="0.15">
      <c r="I3895" s="223"/>
      <c r="P3895" s="224"/>
      <c r="Q3895" s="224"/>
      <c r="R3895" s="224"/>
      <c r="T3895" s="223"/>
      <c r="U3895" s="225"/>
      <c r="V3895" s="223"/>
      <c r="W3895" s="225"/>
      <c r="AE3895" s="200"/>
      <c r="AM3895" s="203"/>
      <c r="AT3895" s="144"/>
    </row>
    <row r="3896" spans="9:46" s="142" customFormat="1" x14ac:dyDescent="0.15">
      <c r="I3896" s="223"/>
      <c r="P3896" s="224"/>
      <c r="Q3896" s="224"/>
      <c r="R3896" s="224"/>
      <c r="T3896" s="223"/>
      <c r="U3896" s="225"/>
      <c r="V3896" s="223"/>
      <c r="W3896" s="225"/>
      <c r="AE3896" s="200"/>
      <c r="AM3896" s="203"/>
      <c r="AT3896" s="144"/>
    </row>
    <row r="3897" spans="9:46" s="142" customFormat="1" x14ac:dyDescent="0.15">
      <c r="I3897" s="223"/>
      <c r="P3897" s="224"/>
      <c r="Q3897" s="224"/>
      <c r="R3897" s="224"/>
      <c r="T3897" s="223"/>
      <c r="U3897" s="225"/>
      <c r="V3897" s="223"/>
      <c r="W3897" s="225"/>
      <c r="AE3897" s="200"/>
      <c r="AM3897" s="203"/>
      <c r="AT3897" s="144"/>
    </row>
    <row r="3898" spans="9:46" s="142" customFormat="1" x14ac:dyDescent="0.15">
      <c r="I3898" s="223"/>
      <c r="P3898" s="224"/>
      <c r="Q3898" s="224"/>
      <c r="R3898" s="224"/>
      <c r="T3898" s="223"/>
      <c r="U3898" s="225"/>
      <c r="V3898" s="223"/>
      <c r="W3898" s="225"/>
      <c r="AE3898" s="200"/>
      <c r="AM3898" s="203"/>
      <c r="AT3898" s="144"/>
    </row>
    <row r="3899" spans="9:46" s="142" customFormat="1" x14ac:dyDescent="0.15">
      <c r="I3899" s="223"/>
      <c r="P3899" s="224"/>
      <c r="Q3899" s="224"/>
      <c r="R3899" s="224"/>
      <c r="T3899" s="223"/>
      <c r="U3899" s="225"/>
      <c r="V3899" s="223"/>
      <c r="W3899" s="225"/>
      <c r="AE3899" s="200"/>
      <c r="AM3899" s="203"/>
      <c r="AT3899" s="144"/>
    </row>
    <row r="3900" spans="9:46" s="142" customFormat="1" x14ac:dyDescent="0.15">
      <c r="I3900" s="223"/>
      <c r="P3900" s="224"/>
      <c r="Q3900" s="224"/>
      <c r="R3900" s="224"/>
      <c r="T3900" s="223"/>
      <c r="U3900" s="225"/>
      <c r="V3900" s="223"/>
      <c r="W3900" s="225"/>
      <c r="AE3900" s="200"/>
      <c r="AM3900" s="203"/>
      <c r="AT3900" s="144"/>
    </row>
    <row r="3901" spans="9:46" s="142" customFormat="1" x14ac:dyDescent="0.15">
      <c r="I3901" s="223"/>
      <c r="P3901" s="224"/>
      <c r="Q3901" s="224"/>
      <c r="R3901" s="224"/>
      <c r="T3901" s="223"/>
      <c r="U3901" s="225"/>
      <c r="V3901" s="223"/>
      <c r="W3901" s="225"/>
      <c r="AE3901" s="200"/>
      <c r="AM3901" s="203"/>
      <c r="AT3901" s="144"/>
    </row>
    <row r="3902" spans="9:46" s="142" customFormat="1" x14ac:dyDescent="0.15">
      <c r="I3902" s="223"/>
      <c r="P3902" s="224"/>
      <c r="Q3902" s="224"/>
      <c r="R3902" s="224"/>
      <c r="T3902" s="223"/>
      <c r="U3902" s="225"/>
      <c r="V3902" s="223"/>
      <c r="W3902" s="225"/>
      <c r="AE3902" s="200"/>
      <c r="AM3902" s="203"/>
      <c r="AT3902" s="144"/>
    </row>
    <row r="3903" spans="9:46" s="142" customFormat="1" x14ac:dyDescent="0.15">
      <c r="I3903" s="223"/>
      <c r="P3903" s="224"/>
      <c r="Q3903" s="224"/>
      <c r="R3903" s="224"/>
      <c r="T3903" s="223"/>
      <c r="U3903" s="225"/>
      <c r="V3903" s="223"/>
      <c r="W3903" s="225"/>
      <c r="AE3903" s="200"/>
      <c r="AM3903" s="203"/>
      <c r="AT3903" s="144"/>
    </row>
    <row r="3904" spans="9:46" s="142" customFormat="1" x14ac:dyDescent="0.15">
      <c r="I3904" s="223"/>
      <c r="P3904" s="224"/>
      <c r="Q3904" s="224"/>
      <c r="R3904" s="224"/>
      <c r="T3904" s="223"/>
      <c r="U3904" s="225"/>
      <c r="V3904" s="223"/>
      <c r="W3904" s="225"/>
      <c r="AE3904" s="200"/>
      <c r="AM3904" s="203"/>
      <c r="AT3904" s="144"/>
    </row>
    <row r="3905" spans="9:46" s="142" customFormat="1" x14ac:dyDescent="0.15">
      <c r="I3905" s="223"/>
      <c r="P3905" s="224"/>
      <c r="Q3905" s="224"/>
      <c r="R3905" s="224"/>
      <c r="T3905" s="223"/>
      <c r="U3905" s="225"/>
      <c r="V3905" s="223"/>
      <c r="W3905" s="225"/>
      <c r="AE3905" s="200"/>
      <c r="AM3905" s="203"/>
      <c r="AT3905" s="144"/>
    </row>
    <row r="3906" spans="9:46" s="142" customFormat="1" x14ac:dyDescent="0.15">
      <c r="I3906" s="223"/>
      <c r="P3906" s="224"/>
      <c r="Q3906" s="224"/>
      <c r="R3906" s="224"/>
      <c r="T3906" s="223"/>
      <c r="U3906" s="225"/>
      <c r="V3906" s="223"/>
      <c r="W3906" s="225"/>
      <c r="AE3906" s="200"/>
      <c r="AM3906" s="203"/>
      <c r="AT3906" s="144"/>
    </row>
    <row r="3907" spans="9:46" s="142" customFormat="1" x14ac:dyDescent="0.15">
      <c r="I3907" s="223"/>
      <c r="P3907" s="224"/>
      <c r="Q3907" s="224"/>
      <c r="R3907" s="224"/>
      <c r="T3907" s="223"/>
      <c r="U3907" s="225"/>
      <c r="V3907" s="223"/>
      <c r="W3907" s="225"/>
      <c r="AE3907" s="200"/>
      <c r="AM3907" s="203"/>
      <c r="AT3907" s="144"/>
    </row>
    <row r="3908" spans="9:46" s="142" customFormat="1" x14ac:dyDescent="0.15">
      <c r="I3908" s="223"/>
      <c r="P3908" s="224"/>
      <c r="Q3908" s="224"/>
      <c r="R3908" s="224"/>
      <c r="T3908" s="223"/>
      <c r="U3908" s="225"/>
      <c r="V3908" s="223"/>
      <c r="W3908" s="225"/>
      <c r="AE3908" s="200"/>
      <c r="AM3908" s="203"/>
      <c r="AT3908" s="144"/>
    </row>
    <row r="3909" spans="9:46" s="142" customFormat="1" x14ac:dyDescent="0.15">
      <c r="I3909" s="223"/>
      <c r="P3909" s="224"/>
      <c r="Q3909" s="224"/>
      <c r="R3909" s="224"/>
      <c r="T3909" s="223"/>
      <c r="U3909" s="225"/>
      <c r="V3909" s="223"/>
      <c r="W3909" s="225"/>
      <c r="AE3909" s="200"/>
      <c r="AM3909" s="203"/>
      <c r="AT3909" s="144"/>
    </row>
    <row r="3910" spans="9:46" s="142" customFormat="1" x14ac:dyDescent="0.15">
      <c r="I3910" s="223"/>
      <c r="P3910" s="224"/>
      <c r="Q3910" s="224"/>
      <c r="R3910" s="224"/>
      <c r="T3910" s="223"/>
      <c r="U3910" s="225"/>
      <c r="V3910" s="223"/>
      <c r="W3910" s="225"/>
      <c r="AE3910" s="200"/>
      <c r="AM3910" s="203"/>
      <c r="AT3910" s="144"/>
    </row>
    <row r="3911" spans="9:46" s="142" customFormat="1" x14ac:dyDescent="0.15">
      <c r="I3911" s="223"/>
      <c r="P3911" s="224"/>
      <c r="Q3911" s="224"/>
      <c r="R3911" s="224"/>
      <c r="T3911" s="223"/>
      <c r="U3911" s="225"/>
      <c r="V3911" s="223"/>
      <c r="W3911" s="225"/>
      <c r="AE3911" s="200"/>
      <c r="AM3911" s="203"/>
      <c r="AT3911" s="144"/>
    </row>
    <row r="3912" spans="9:46" s="142" customFormat="1" x14ac:dyDescent="0.15">
      <c r="I3912" s="223"/>
      <c r="P3912" s="224"/>
      <c r="Q3912" s="224"/>
      <c r="R3912" s="224"/>
      <c r="T3912" s="223"/>
      <c r="U3912" s="225"/>
      <c r="V3912" s="223"/>
      <c r="W3912" s="225"/>
      <c r="AE3912" s="200"/>
      <c r="AM3912" s="203"/>
      <c r="AT3912" s="144"/>
    </row>
    <row r="3913" spans="9:46" s="142" customFormat="1" x14ac:dyDescent="0.15">
      <c r="I3913" s="223"/>
      <c r="P3913" s="224"/>
      <c r="Q3913" s="224"/>
      <c r="R3913" s="224"/>
      <c r="T3913" s="223"/>
      <c r="U3913" s="225"/>
      <c r="V3913" s="223"/>
      <c r="W3913" s="225"/>
      <c r="AE3913" s="200"/>
      <c r="AM3913" s="203"/>
      <c r="AT3913" s="144"/>
    </row>
    <row r="3914" spans="9:46" s="142" customFormat="1" x14ac:dyDescent="0.15">
      <c r="I3914" s="223"/>
      <c r="P3914" s="224"/>
      <c r="Q3914" s="224"/>
      <c r="R3914" s="224"/>
      <c r="T3914" s="223"/>
      <c r="U3914" s="225"/>
      <c r="V3914" s="223"/>
      <c r="W3914" s="225"/>
      <c r="AE3914" s="200"/>
      <c r="AM3914" s="203"/>
      <c r="AT3914" s="144"/>
    </row>
    <row r="3915" spans="9:46" s="142" customFormat="1" x14ac:dyDescent="0.15">
      <c r="I3915" s="223"/>
      <c r="P3915" s="224"/>
      <c r="Q3915" s="224"/>
      <c r="R3915" s="224"/>
      <c r="T3915" s="223"/>
      <c r="U3915" s="225"/>
      <c r="V3915" s="223"/>
      <c r="W3915" s="225"/>
      <c r="AE3915" s="200"/>
      <c r="AM3915" s="203"/>
      <c r="AT3915" s="144"/>
    </row>
    <row r="3916" spans="9:46" s="142" customFormat="1" x14ac:dyDescent="0.15">
      <c r="I3916" s="223"/>
      <c r="P3916" s="224"/>
      <c r="Q3916" s="224"/>
      <c r="R3916" s="224"/>
      <c r="T3916" s="223"/>
      <c r="U3916" s="225"/>
      <c r="V3916" s="223"/>
      <c r="W3916" s="225"/>
      <c r="AE3916" s="200"/>
      <c r="AM3916" s="203"/>
      <c r="AT3916" s="144"/>
    </row>
    <row r="3917" spans="9:46" s="142" customFormat="1" x14ac:dyDescent="0.15">
      <c r="I3917" s="223"/>
      <c r="P3917" s="224"/>
      <c r="Q3917" s="224"/>
      <c r="R3917" s="224"/>
      <c r="T3917" s="223"/>
      <c r="U3917" s="225"/>
      <c r="V3917" s="223"/>
      <c r="W3917" s="225"/>
      <c r="AE3917" s="200"/>
      <c r="AM3917" s="203"/>
      <c r="AT3917" s="144"/>
    </row>
    <row r="3918" spans="9:46" s="142" customFormat="1" x14ac:dyDescent="0.15">
      <c r="I3918" s="223"/>
      <c r="P3918" s="224"/>
      <c r="Q3918" s="224"/>
      <c r="R3918" s="224"/>
      <c r="T3918" s="223"/>
      <c r="U3918" s="225"/>
      <c r="V3918" s="223"/>
      <c r="W3918" s="225"/>
      <c r="AE3918" s="200"/>
      <c r="AM3918" s="203"/>
      <c r="AT3918" s="144"/>
    </row>
    <row r="3919" spans="9:46" s="142" customFormat="1" x14ac:dyDescent="0.15">
      <c r="I3919" s="223"/>
      <c r="P3919" s="224"/>
      <c r="Q3919" s="224"/>
      <c r="R3919" s="224"/>
      <c r="T3919" s="223"/>
      <c r="U3919" s="225"/>
      <c r="V3919" s="223"/>
      <c r="W3919" s="225"/>
      <c r="AE3919" s="200"/>
      <c r="AM3919" s="203"/>
      <c r="AT3919" s="144"/>
    </row>
    <row r="3920" spans="9:46" s="142" customFormat="1" x14ac:dyDescent="0.15">
      <c r="I3920" s="223"/>
      <c r="P3920" s="224"/>
      <c r="Q3920" s="224"/>
      <c r="R3920" s="224"/>
      <c r="T3920" s="223"/>
      <c r="U3920" s="225"/>
      <c r="V3920" s="223"/>
      <c r="W3920" s="225"/>
      <c r="AE3920" s="200"/>
      <c r="AM3920" s="203"/>
      <c r="AT3920" s="144"/>
    </row>
    <row r="3921" spans="9:46" s="142" customFormat="1" x14ac:dyDescent="0.15">
      <c r="I3921" s="223"/>
      <c r="P3921" s="224"/>
      <c r="Q3921" s="224"/>
      <c r="R3921" s="224"/>
      <c r="T3921" s="223"/>
      <c r="U3921" s="225"/>
      <c r="V3921" s="223"/>
      <c r="W3921" s="225"/>
      <c r="AE3921" s="200"/>
      <c r="AM3921" s="203"/>
      <c r="AT3921" s="144"/>
    </row>
    <row r="3922" spans="9:46" s="142" customFormat="1" x14ac:dyDescent="0.15">
      <c r="I3922" s="223"/>
      <c r="P3922" s="224"/>
      <c r="Q3922" s="224"/>
      <c r="R3922" s="224"/>
      <c r="T3922" s="223"/>
      <c r="U3922" s="225"/>
      <c r="V3922" s="223"/>
      <c r="W3922" s="225"/>
      <c r="AE3922" s="200"/>
      <c r="AM3922" s="203"/>
      <c r="AT3922" s="144"/>
    </row>
    <row r="3923" spans="9:46" s="142" customFormat="1" x14ac:dyDescent="0.15">
      <c r="I3923" s="223"/>
      <c r="P3923" s="224"/>
      <c r="Q3923" s="224"/>
      <c r="R3923" s="224"/>
      <c r="T3923" s="223"/>
      <c r="U3923" s="225"/>
      <c r="V3923" s="223"/>
      <c r="W3923" s="225"/>
      <c r="AE3923" s="200"/>
      <c r="AM3923" s="203"/>
      <c r="AT3923" s="144"/>
    </row>
    <row r="3924" spans="9:46" s="142" customFormat="1" x14ac:dyDescent="0.15">
      <c r="I3924" s="223"/>
      <c r="P3924" s="224"/>
      <c r="Q3924" s="224"/>
      <c r="R3924" s="224"/>
      <c r="T3924" s="223"/>
      <c r="U3924" s="225"/>
      <c r="V3924" s="223"/>
      <c r="W3924" s="225"/>
      <c r="AE3924" s="200"/>
      <c r="AM3924" s="203"/>
      <c r="AT3924" s="144"/>
    </row>
    <row r="3925" spans="9:46" s="142" customFormat="1" x14ac:dyDescent="0.15">
      <c r="I3925" s="223"/>
      <c r="P3925" s="224"/>
      <c r="Q3925" s="224"/>
      <c r="R3925" s="224"/>
      <c r="T3925" s="223"/>
      <c r="U3925" s="225"/>
      <c r="V3925" s="223"/>
      <c r="W3925" s="225"/>
      <c r="AE3925" s="200"/>
      <c r="AM3925" s="203"/>
      <c r="AT3925" s="144"/>
    </row>
    <row r="3926" spans="9:46" s="142" customFormat="1" x14ac:dyDescent="0.15">
      <c r="I3926" s="223"/>
      <c r="P3926" s="224"/>
      <c r="Q3926" s="224"/>
      <c r="R3926" s="224"/>
      <c r="T3926" s="223"/>
      <c r="U3926" s="225"/>
      <c r="V3926" s="223"/>
      <c r="W3926" s="225"/>
      <c r="AE3926" s="200"/>
      <c r="AM3926" s="203"/>
      <c r="AT3926" s="144"/>
    </row>
    <row r="3927" spans="9:46" s="142" customFormat="1" x14ac:dyDescent="0.15">
      <c r="I3927" s="223"/>
      <c r="P3927" s="224"/>
      <c r="Q3927" s="224"/>
      <c r="R3927" s="224"/>
      <c r="T3927" s="223"/>
      <c r="U3927" s="225"/>
      <c r="V3927" s="223"/>
      <c r="W3927" s="225"/>
      <c r="AE3927" s="200"/>
      <c r="AM3927" s="203"/>
      <c r="AT3927" s="144"/>
    </row>
    <row r="3928" spans="9:46" s="142" customFormat="1" x14ac:dyDescent="0.15">
      <c r="I3928" s="223"/>
      <c r="P3928" s="224"/>
      <c r="Q3928" s="224"/>
      <c r="R3928" s="224"/>
      <c r="T3928" s="223"/>
      <c r="U3928" s="225"/>
      <c r="V3928" s="223"/>
      <c r="W3928" s="225"/>
      <c r="AE3928" s="200"/>
      <c r="AM3928" s="203"/>
      <c r="AT3928" s="144"/>
    </row>
    <row r="3929" spans="9:46" s="142" customFormat="1" x14ac:dyDescent="0.15">
      <c r="I3929" s="223"/>
      <c r="P3929" s="224"/>
      <c r="Q3929" s="224"/>
      <c r="R3929" s="224"/>
      <c r="T3929" s="223"/>
      <c r="U3929" s="225"/>
      <c r="V3929" s="223"/>
      <c r="W3929" s="225"/>
      <c r="AE3929" s="200"/>
      <c r="AM3929" s="203"/>
      <c r="AT3929" s="144"/>
    </row>
    <row r="3930" spans="9:46" s="142" customFormat="1" x14ac:dyDescent="0.15">
      <c r="I3930" s="223"/>
      <c r="P3930" s="224"/>
      <c r="Q3930" s="224"/>
      <c r="R3930" s="224"/>
      <c r="T3930" s="223"/>
      <c r="U3930" s="225"/>
      <c r="V3930" s="223"/>
      <c r="W3930" s="225"/>
      <c r="AE3930" s="200"/>
      <c r="AM3930" s="203"/>
      <c r="AT3930" s="144"/>
    </row>
    <row r="3931" spans="9:46" s="142" customFormat="1" x14ac:dyDescent="0.15">
      <c r="I3931" s="223"/>
      <c r="P3931" s="224"/>
      <c r="Q3931" s="224"/>
      <c r="R3931" s="224"/>
      <c r="T3931" s="223"/>
      <c r="U3931" s="225"/>
      <c r="V3931" s="223"/>
      <c r="W3931" s="225"/>
      <c r="AE3931" s="200"/>
      <c r="AM3931" s="203"/>
      <c r="AT3931" s="144"/>
    </row>
    <row r="3932" spans="9:46" s="142" customFormat="1" x14ac:dyDescent="0.15">
      <c r="I3932" s="223"/>
      <c r="P3932" s="224"/>
      <c r="Q3932" s="224"/>
      <c r="R3932" s="224"/>
      <c r="T3932" s="223"/>
      <c r="U3932" s="225"/>
      <c r="V3932" s="223"/>
      <c r="W3932" s="225"/>
      <c r="AE3932" s="200"/>
      <c r="AM3932" s="203"/>
      <c r="AT3932" s="144"/>
    </row>
    <row r="3933" spans="9:46" s="142" customFormat="1" x14ac:dyDescent="0.15">
      <c r="I3933" s="223"/>
      <c r="P3933" s="224"/>
      <c r="Q3933" s="224"/>
      <c r="R3933" s="224"/>
      <c r="T3933" s="223"/>
      <c r="U3933" s="225"/>
      <c r="V3933" s="223"/>
      <c r="W3933" s="225"/>
      <c r="AE3933" s="200"/>
      <c r="AM3933" s="203"/>
      <c r="AT3933" s="144"/>
    </row>
    <row r="3934" spans="9:46" s="142" customFormat="1" x14ac:dyDescent="0.15">
      <c r="I3934" s="223"/>
      <c r="P3934" s="224"/>
      <c r="Q3934" s="224"/>
      <c r="R3934" s="224"/>
      <c r="T3934" s="223"/>
      <c r="U3934" s="225"/>
      <c r="V3934" s="223"/>
      <c r="W3934" s="225"/>
      <c r="AE3934" s="200"/>
      <c r="AM3934" s="203"/>
      <c r="AT3934" s="144"/>
    </row>
    <row r="3935" spans="9:46" s="142" customFormat="1" x14ac:dyDescent="0.15">
      <c r="I3935" s="223"/>
      <c r="P3935" s="224"/>
      <c r="Q3935" s="224"/>
      <c r="R3935" s="224"/>
      <c r="T3935" s="223"/>
      <c r="U3935" s="225"/>
      <c r="V3935" s="223"/>
      <c r="W3935" s="225"/>
      <c r="AE3935" s="200"/>
      <c r="AM3935" s="203"/>
      <c r="AT3935" s="144"/>
    </row>
    <row r="3936" spans="9:46" s="142" customFormat="1" x14ac:dyDescent="0.15">
      <c r="I3936" s="223"/>
      <c r="P3936" s="224"/>
      <c r="Q3936" s="224"/>
      <c r="R3936" s="224"/>
      <c r="T3936" s="223"/>
      <c r="U3936" s="225"/>
      <c r="V3936" s="223"/>
      <c r="W3936" s="225"/>
      <c r="AE3936" s="200"/>
      <c r="AM3936" s="203"/>
      <c r="AT3936" s="144"/>
    </row>
    <row r="3937" spans="9:46" s="142" customFormat="1" x14ac:dyDescent="0.15">
      <c r="I3937" s="223"/>
      <c r="P3937" s="224"/>
      <c r="Q3937" s="224"/>
      <c r="R3937" s="224"/>
      <c r="T3937" s="223"/>
      <c r="U3937" s="225"/>
      <c r="V3937" s="223"/>
      <c r="W3937" s="225"/>
      <c r="AE3937" s="200"/>
      <c r="AM3937" s="203"/>
      <c r="AT3937" s="144"/>
    </row>
    <row r="3938" spans="9:46" s="142" customFormat="1" x14ac:dyDescent="0.15">
      <c r="I3938" s="223"/>
      <c r="P3938" s="224"/>
      <c r="Q3938" s="224"/>
      <c r="R3938" s="224"/>
      <c r="T3938" s="223"/>
      <c r="U3938" s="225"/>
      <c r="V3938" s="223"/>
      <c r="W3938" s="225"/>
      <c r="AE3938" s="200"/>
      <c r="AM3938" s="203"/>
      <c r="AT3938" s="144"/>
    </row>
    <row r="3939" spans="9:46" s="142" customFormat="1" x14ac:dyDescent="0.15">
      <c r="I3939" s="223"/>
      <c r="P3939" s="224"/>
      <c r="Q3939" s="224"/>
      <c r="R3939" s="224"/>
      <c r="T3939" s="223"/>
      <c r="U3939" s="225"/>
      <c r="V3939" s="223"/>
      <c r="W3939" s="225"/>
      <c r="AE3939" s="200"/>
      <c r="AM3939" s="203"/>
      <c r="AT3939" s="144"/>
    </row>
    <row r="3940" spans="9:46" s="142" customFormat="1" x14ac:dyDescent="0.15">
      <c r="I3940" s="223"/>
      <c r="P3940" s="224"/>
      <c r="Q3940" s="224"/>
      <c r="R3940" s="224"/>
      <c r="T3940" s="223"/>
      <c r="U3940" s="225"/>
      <c r="V3940" s="223"/>
      <c r="W3940" s="225"/>
      <c r="AE3940" s="200"/>
      <c r="AM3940" s="203"/>
      <c r="AT3940" s="144"/>
    </row>
    <row r="3941" spans="9:46" s="142" customFormat="1" x14ac:dyDescent="0.15">
      <c r="I3941" s="223"/>
      <c r="P3941" s="224"/>
      <c r="Q3941" s="224"/>
      <c r="R3941" s="224"/>
      <c r="T3941" s="223"/>
      <c r="U3941" s="225"/>
      <c r="V3941" s="223"/>
      <c r="W3941" s="225"/>
      <c r="AE3941" s="200"/>
      <c r="AM3941" s="203"/>
      <c r="AT3941" s="144"/>
    </row>
    <row r="3942" spans="9:46" s="142" customFormat="1" x14ac:dyDescent="0.15">
      <c r="I3942" s="223"/>
      <c r="P3942" s="224"/>
      <c r="Q3942" s="224"/>
      <c r="R3942" s="224"/>
      <c r="T3942" s="223"/>
      <c r="U3942" s="225"/>
      <c r="V3942" s="223"/>
      <c r="W3942" s="225"/>
      <c r="AE3942" s="200"/>
      <c r="AM3942" s="203"/>
      <c r="AT3942" s="144"/>
    </row>
    <row r="3943" spans="9:46" s="142" customFormat="1" x14ac:dyDescent="0.15">
      <c r="I3943" s="223"/>
      <c r="P3943" s="224"/>
      <c r="Q3943" s="224"/>
      <c r="R3943" s="224"/>
      <c r="T3943" s="223"/>
      <c r="U3943" s="225"/>
      <c r="V3943" s="223"/>
      <c r="W3943" s="225"/>
      <c r="AE3943" s="200"/>
      <c r="AM3943" s="203"/>
      <c r="AT3943" s="144"/>
    </row>
    <row r="3944" spans="9:46" s="142" customFormat="1" x14ac:dyDescent="0.15">
      <c r="I3944" s="223"/>
      <c r="P3944" s="224"/>
      <c r="Q3944" s="224"/>
      <c r="R3944" s="224"/>
      <c r="T3944" s="223"/>
      <c r="U3944" s="225"/>
      <c r="V3944" s="223"/>
      <c r="W3944" s="225"/>
      <c r="AE3944" s="200"/>
      <c r="AM3944" s="203"/>
      <c r="AT3944" s="144"/>
    </row>
    <row r="3945" spans="9:46" s="142" customFormat="1" x14ac:dyDescent="0.15">
      <c r="I3945" s="223"/>
      <c r="P3945" s="224"/>
      <c r="Q3945" s="224"/>
      <c r="R3945" s="224"/>
      <c r="T3945" s="223"/>
      <c r="U3945" s="225"/>
      <c r="V3945" s="223"/>
      <c r="W3945" s="225"/>
      <c r="AE3945" s="200"/>
      <c r="AM3945" s="203"/>
      <c r="AT3945" s="144"/>
    </row>
    <row r="3946" spans="9:46" s="142" customFormat="1" x14ac:dyDescent="0.15">
      <c r="I3946" s="223"/>
      <c r="P3946" s="224"/>
      <c r="Q3946" s="224"/>
      <c r="R3946" s="224"/>
      <c r="T3946" s="223"/>
      <c r="U3946" s="225"/>
      <c r="V3946" s="223"/>
      <c r="W3946" s="225"/>
      <c r="AE3946" s="200"/>
      <c r="AM3946" s="203"/>
      <c r="AT3946" s="144"/>
    </row>
    <row r="3947" spans="9:46" s="142" customFormat="1" x14ac:dyDescent="0.15">
      <c r="I3947" s="223"/>
      <c r="P3947" s="224"/>
      <c r="Q3947" s="224"/>
      <c r="R3947" s="224"/>
      <c r="T3947" s="223"/>
      <c r="U3947" s="225"/>
      <c r="V3947" s="223"/>
      <c r="W3947" s="225"/>
      <c r="AE3947" s="200"/>
      <c r="AM3947" s="203"/>
      <c r="AT3947" s="144"/>
    </row>
    <row r="3948" spans="9:46" s="142" customFormat="1" x14ac:dyDescent="0.15">
      <c r="I3948" s="223"/>
      <c r="P3948" s="224"/>
      <c r="Q3948" s="224"/>
      <c r="R3948" s="224"/>
      <c r="T3948" s="223"/>
      <c r="U3948" s="225"/>
      <c r="V3948" s="223"/>
      <c r="W3948" s="225"/>
      <c r="AE3948" s="200"/>
      <c r="AM3948" s="203"/>
      <c r="AT3948" s="144"/>
    </row>
    <row r="3949" spans="9:46" s="142" customFormat="1" x14ac:dyDescent="0.15">
      <c r="I3949" s="223"/>
      <c r="P3949" s="224"/>
      <c r="Q3949" s="224"/>
      <c r="R3949" s="224"/>
      <c r="T3949" s="223"/>
      <c r="U3949" s="225"/>
      <c r="V3949" s="223"/>
      <c r="W3949" s="225"/>
      <c r="AE3949" s="200"/>
      <c r="AM3949" s="203"/>
      <c r="AT3949" s="144"/>
    </row>
    <row r="3950" spans="9:46" s="142" customFormat="1" x14ac:dyDescent="0.15">
      <c r="I3950" s="223"/>
      <c r="P3950" s="224"/>
      <c r="Q3950" s="224"/>
      <c r="R3950" s="224"/>
      <c r="T3950" s="223"/>
      <c r="U3950" s="225"/>
      <c r="V3950" s="223"/>
      <c r="W3950" s="225"/>
      <c r="AE3950" s="200"/>
      <c r="AM3950" s="203"/>
      <c r="AT3950" s="144"/>
    </row>
    <row r="3951" spans="9:46" s="142" customFormat="1" x14ac:dyDescent="0.15">
      <c r="I3951" s="223"/>
      <c r="P3951" s="224"/>
      <c r="Q3951" s="224"/>
      <c r="R3951" s="224"/>
      <c r="T3951" s="223"/>
      <c r="U3951" s="225"/>
      <c r="V3951" s="223"/>
      <c r="W3951" s="225"/>
      <c r="AE3951" s="200"/>
      <c r="AM3951" s="203"/>
      <c r="AT3951" s="144"/>
    </row>
    <row r="3952" spans="9:46" s="142" customFormat="1" x14ac:dyDescent="0.15">
      <c r="I3952" s="223"/>
      <c r="P3952" s="224"/>
      <c r="Q3952" s="224"/>
      <c r="R3952" s="224"/>
      <c r="T3952" s="223"/>
      <c r="U3952" s="225"/>
      <c r="V3952" s="223"/>
      <c r="W3952" s="225"/>
      <c r="AE3952" s="200"/>
      <c r="AM3952" s="203"/>
      <c r="AT3952" s="144"/>
    </row>
    <row r="3953" spans="9:46" s="142" customFormat="1" x14ac:dyDescent="0.15">
      <c r="I3953" s="223"/>
      <c r="P3953" s="224"/>
      <c r="Q3953" s="224"/>
      <c r="R3953" s="224"/>
      <c r="T3953" s="223"/>
      <c r="U3953" s="225"/>
      <c r="V3953" s="223"/>
      <c r="W3953" s="225"/>
      <c r="AE3953" s="200"/>
      <c r="AM3953" s="203"/>
      <c r="AT3953" s="144"/>
    </row>
    <row r="3954" spans="9:46" s="142" customFormat="1" x14ac:dyDescent="0.15">
      <c r="I3954" s="223"/>
      <c r="P3954" s="224"/>
      <c r="Q3954" s="224"/>
      <c r="R3954" s="224"/>
      <c r="T3954" s="223"/>
      <c r="U3954" s="225"/>
      <c r="V3954" s="223"/>
      <c r="W3954" s="225"/>
      <c r="AE3954" s="200"/>
      <c r="AM3954" s="203"/>
      <c r="AT3954" s="144"/>
    </row>
    <row r="3955" spans="9:46" s="142" customFormat="1" x14ac:dyDescent="0.15">
      <c r="I3955" s="223"/>
      <c r="P3955" s="224"/>
      <c r="Q3955" s="224"/>
      <c r="R3955" s="224"/>
      <c r="T3955" s="223"/>
      <c r="U3955" s="225"/>
      <c r="V3955" s="223"/>
      <c r="W3955" s="225"/>
      <c r="AE3955" s="200"/>
      <c r="AM3955" s="203"/>
      <c r="AT3955" s="144"/>
    </row>
    <row r="3956" spans="9:46" s="142" customFormat="1" x14ac:dyDescent="0.15">
      <c r="I3956" s="223"/>
      <c r="P3956" s="224"/>
      <c r="Q3956" s="224"/>
      <c r="R3956" s="224"/>
      <c r="T3956" s="223"/>
      <c r="U3956" s="225"/>
      <c r="V3956" s="223"/>
      <c r="W3956" s="225"/>
      <c r="AE3956" s="200"/>
      <c r="AM3956" s="203"/>
      <c r="AT3956" s="144"/>
    </row>
    <row r="3957" spans="9:46" s="142" customFormat="1" x14ac:dyDescent="0.15">
      <c r="I3957" s="223"/>
      <c r="P3957" s="224"/>
      <c r="Q3957" s="224"/>
      <c r="R3957" s="224"/>
      <c r="T3957" s="223"/>
      <c r="U3957" s="225"/>
      <c r="V3957" s="223"/>
      <c r="W3957" s="225"/>
      <c r="AE3957" s="200"/>
      <c r="AM3957" s="203"/>
      <c r="AT3957" s="144"/>
    </row>
    <row r="3958" spans="9:46" s="142" customFormat="1" x14ac:dyDescent="0.15">
      <c r="I3958" s="223"/>
      <c r="P3958" s="224"/>
      <c r="Q3958" s="224"/>
      <c r="R3958" s="224"/>
      <c r="T3958" s="223"/>
      <c r="U3958" s="225"/>
      <c r="V3958" s="223"/>
      <c r="W3958" s="225"/>
      <c r="AE3958" s="200"/>
      <c r="AM3958" s="203"/>
      <c r="AT3958" s="144"/>
    </row>
    <row r="3959" spans="9:46" s="142" customFormat="1" x14ac:dyDescent="0.15">
      <c r="I3959" s="223"/>
      <c r="P3959" s="224"/>
      <c r="Q3959" s="224"/>
      <c r="R3959" s="224"/>
      <c r="T3959" s="223"/>
      <c r="U3959" s="225"/>
      <c r="V3959" s="223"/>
      <c r="W3959" s="225"/>
      <c r="AE3959" s="200"/>
      <c r="AM3959" s="203"/>
      <c r="AT3959" s="144"/>
    </row>
    <row r="3960" spans="9:46" s="142" customFormat="1" x14ac:dyDescent="0.15">
      <c r="I3960" s="223"/>
      <c r="P3960" s="224"/>
      <c r="Q3960" s="224"/>
      <c r="R3960" s="224"/>
      <c r="T3960" s="223"/>
      <c r="U3960" s="225"/>
      <c r="V3960" s="223"/>
      <c r="W3960" s="225"/>
      <c r="AE3960" s="200"/>
      <c r="AM3960" s="203"/>
      <c r="AT3960" s="144"/>
    </row>
    <row r="3961" spans="9:46" s="142" customFormat="1" x14ac:dyDescent="0.15">
      <c r="I3961" s="223"/>
      <c r="P3961" s="224"/>
      <c r="Q3961" s="224"/>
      <c r="R3961" s="224"/>
      <c r="T3961" s="223"/>
      <c r="U3961" s="225"/>
      <c r="V3961" s="223"/>
      <c r="W3961" s="225"/>
      <c r="AE3961" s="200"/>
      <c r="AM3961" s="203"/>
      <c r="AT3961" s="144"/>
    </row>
    <row r="3962" spans="9:46" s="142" customFormat="1" x14ac:dyDescent="0.15">
      <c r="I3962" s="223"/>
      <c r="P3962" s="224"/>
      <c r="Q3962" s="224"/>
      <c r="R3962" s="224"/>
      <c r="T3962" s="223"/>
      <c r="U3962" s="225"/>
      <c r="V3962" s="223"/>
      <c r="W3962" s="225"/>
      <c r="AE3962" s="200"/>
      <c r="AM3962" s="203"/>
      <c r="AT3962" s="144"/>
    </row>
    <row r="3963" spans="9:46" s="142" customFormat="1" x14ac:dyDescent="0.15">
      <c r="I3963" s="223"/>
      <c r="P3963" s="224"/>
      <c r="Q3963" s="224"/>
      <c r="R3963" s="224"/>
      <c r="T3963" s="223"/>
      <c r="U3963" s="225"/>
      <c r="V3963" s="223"/>
      <c r="W3963" s="225"/>
      <c r="AE3963" s="200"/>
      <c r="AM3963" s="203"/>
      <c r="AT3963" s="144"/>
    </row>
    <row r="3964" spans="9:46" s="142" customFormat="1" x14ac:dyDescent="0.15">
      <c r="I3964" s="223"/>
      <c r="P3964" s="224"/>
      <c r="Q3964" s="224"/>
      <c r="R3964" s="224"/>
      <c r="T3964" s="223"/>
      <c r="U3964" s="225"/>
      <c r="V3964" s="223"/>
      <c r="W3964" s="225"/>
      <c r="AE3964" s="200"/>
      <c r="AM3964" s="203"/>
      <c r="AT3964" s="144"/>
    </row>
    <row r="3965" spans="9:46" s="142" customFormat="1" x14ac:dyDescent="0.15">
      <c r="I3965" s="223"/>
      <c r="P3965" s="224"/>
      <c r="Q3965" s="224"/>
      <c r="R3965" s="224"/>
      <c r="T3965" s="223"/>
      <c r="U3965" s="225"/>
      <c r="V3965" s="223"/>
      <c r="W3965" s="225"/>
      <c r="AE3965" s="200"/>
      <c r="AM3965" s="203"/>
      <c r="AT3965" s="144"/>
    </row>
    <row r="3966" spans="9:46" s="142" customFormat="1" x14ac:dyDescent="0.15">
      <c r="I3966" s="223"/>
      <c r="P3966" s="224"/>
      <c r="Q3966" s="224"/>
      <c r="R3966" s="224"/>
      <c r="T3966" s="223"/>
      <c r="U3966" s="225"/>
      <c r="V3966" s="223"/>
      <c r="W3966" s="225"/>
      <c r="AE3966" s="200"/>
      <c r="AM3966" s="203"/>
      <c r="AT3966" s="144"/>
    </row>
    <row r="3967" spans="9:46" s="142" customFormat="1" x14ac:dyDescent="0.15">
      <c r="I3967" s="223"/>
      <c r="P3967" s="224"/>
      <c r="Q3967" s="224"/>
      <c r="R3967" s="224"/>
      <c r="T3967" s="223"/>
      <c r="U3967" s="225"/>
      <c r="V3967" s="223"/>
      <c r="W3967" s="225"/>
      <c r="AE3967" s="200"/>
      <c r="AM3967" s="203"/>
      <c r="AT3967" s="144"/>
    </row>
    <row r="3968" spans="9:46" s="142" customFormat="1" x14ac:dyDescent="0.15">
      <c r="I3968" s="223"/>
      <c r="P3968" s="224"/>
      <c r="Q3968" s="224"/>
      <c r="R3968" s="224"/>
      <c r="T3968" s="223"/>
      <c r="U3968" s="225"/>
      <c r="V3968" s="223"/>
      <c r="W3968" s="225"/>
      <c r="AE3968" s="200"/>
      <c r="AM3968" s="203"/>
      <c r="AT3968" s="144"/>
    </row>
    <row r="3969" spans="9:46" s="142" customFormat="1" x14ac:dyDescent="0.15">
      <c r="I3969" s="223"/>
      <c r="P3969" s="224"/>
      <c r="Q3969" s="224"/>
      <c r="R3969" s="224"/>
      <c r="T3969" s="223"/>
      <c r="U3969" s="225"/>
      <c r="V3969" s="223"/>
      <c r="W3969" s="225"/>
      <c r="AE3969" s="200"/>
      <c r="AM3969" s="203"/>
      <c r="AT3969" s="144"/>
    </row>
    <row r="3970" spans="9:46" s="142" customFormat="1" x14ac:dyDescent="0.15">
      <c r="I3970" s="223"/>
      <c r="P3970" s="224"/>
      <c r="Q3970" s="224"/>
      <c r="R3970" s="224"/>
      <c r="T3970" s="223"/>
      <c r="U3970" s="225"/>
      <c r="V3970" s="223"/>
      <c r="W3970" s="225"/>
      <c r="AE3970" s="200"/>
      <c r="AM3970" s="203"/>
      <c r="AT3970" s="144"/>
    </row>
    <row r="3971" spans="9:46" s="142" customFormat="1" x14ac:dyDescent="0.15">
      <c r="I3971" s="223"/>
      <c r="P3971" s="224"/>
      <c r="Q3971" s="224"/>
      <c r="R3971" s="224"/>
      <c r="T3971" s="223"/>
      <c r="U3971" s="225"/>
      <c r="V3971" s="223"/>
      <c r="W3971" s="225"/>
      <c r="AE3971" s="200"/>
      <c r="AM3971" s="203"/>
      <c r="AT3971" s="144"/>
    </row>
    <row r="3972" spans="9:46" s="142" customFormat="1" x14ac:dyDescent="0.15">
      <c r="I3972" s="223"/>
      <c r="P3972" s="224"/>
      <c r="Q3972" s="224"/>
      <c r="R3972" s="224"/>
      <c r="T3972" s="223"/>
      <c r="U3972" s="225"/>
      <c r="V3972" s="223"/>
      <c r="W3972" s="225"/>
      <c r="AE3972" s="200"/>
      <c r="AM3972" s="203"/>
      <c r="AT3972" s="144"/>
    </row>
    <row r="3973" spans="9:46" s="142" customFormat="1" x14ac:dyDescent="0.15">
      <c r="I3973" s="223"/>
      <c r="P3973" s="224"/>
      <c r="Q3973" s="224"/>
      <c r="R3973" s="224"/>
      <c r="T3973" s="223"/>
      <c r="U3973" s="225"/>
      <c r="V3973" s="223"/>
      <c r="W3973" s="225"/>
      <c r="AE3973" s="200"/>
      <c r="AM3973" s="203"/>
      <c r="AT3973" s="144"/>
    </row>
    <row r="3974" spans="9:46" s="142" customFormat="1" x14ac:dyDescent="0.15">
      <c r="I3974" s="223"/>
      <c r="P3974" s="224"/>
      <c r="Q3974" s="224"/>
      <c r="R3974" s="224"/>
      <c r="T3974" s="223"/>
      <c r="U3974" s="225"/>
      <c r="V3974" s="223"/>
      <c r="W3974" s="225"/>
      <c r="AE3974" s="200"/>
      <c r="AM3974" s="203"/>
      <c r="AT3974" s="144"/>
    </row>
    <row r="3975" spans="9:46" s="142" customFormat="1" x14ac:dyDescent="0.15">
      <c r="I3975" s="223"/>
      <c r="P3975" s="224"/>
      <c r="Q3975" s="224"/>
      <c r="R3975" s="224"/>
      <c r="T3975" s="223"/>
      <c r="U3975" s="225"/>
      <c r="V3975" s="223"/>
      <c r="W3975" s="225"/>
      <c r="AE3975" s="200"/>
      <c r="AM3975" s="203"/>
      <c r="AT3975" s="144"/>
    </row>
    <row r="3976" spans="9:46" s="142" customFormat="1" x14ac:dyDescent="0.15">
      <c r="I3976" s="223"/>
      <c r="P3976" s="224"/>
      <c r="Q3976" s="224"/>
      <c r="R3976" s="224"/>
      <c r="T3976" s="223"/>
      <c r="U3976" s="225"/>
      <c r="V3976" s="223"/>
      <c r="W3976" s="225"/>
      <c r="AE3976" s="200"/>
      <c r="AM3976" s="203"/>
      <c r="AT3976" s="144"/>
    </row>
    <row r="3977" spans="9:46" s="142" customFormat="1" x14ac:dyDescent="0.15">
      <c r="I3977" s="223"/>
      <c r="P3977" s="224"/>
      <c r="Q3977" s="224"/>
      <c r="R3977" s="224"/>
      <c r="T3977" s="223"/>
      <c r="U3977" s="225"/>
      <c r="V3977" s="223"/>
      <c r="W3977" s="225"/>
      <c r="AE3977" s="200"/>
      <c r="AM3977" s="203"/>
      <c r="AT3977" s="144"/>
    </row>
    <row r="3978" spans="9:46" s="142" customFormat="1" x14ac:dyDescent="0.15">
      <c r="I3978" s="223"/>
      <c r="P3978" s="224"/>
      <c r="Q3978" s="224"/>
      <c r="R3978" s="224"/>
      <c r="T3978" s="223"/>
      <c r="U3978" s="225"/>
      <c r="V3978" s="223"/>
      <c r="W3978" s="225"/>
      <c r="AE3978" s="200"/>
      <c r="AM3978" s="203"/>
      <c r="AT3978" s="144"/>
    </row>
    <row r="3979" spans="9:46" s="142" customFormat="1" x14ac:dyDescent="0.15">
      <c r="I3979" s="223"/>
      <c r="P3979" s="224"/>
      <c r="Q3979" s="224"/>
      <c r="R3979" s="224"/>
      <c r="T3979" s="223"/>
      <c r="U3979" s="225"/>
      <c r="V3979" s="223"/>
      <c r="W3979" s="225"/>
      <c r="AE3979" s="200"/>
      <c r="AM3979" s="203"/>
      <c r="AT3979" s="144"/>
    </row>
    <row r="3980" spans="9:46" s="142" customFormat="1" x14ac:dyDescent="0.15">
      <c r="I3980" s="223"/>
      <c r="P3980" s="224"/>
      <c r="Q3980" s="224"/>
      <c r="R3980" s="224"/>
      <c r="T3980" s="223"/>
      <c r="U3980" s="225"/>
      <c r="V3980" s="223"/>
      <c r="W3980" s="225"/>
      <c r="AE3980" s="200"/>
      <c r="AM3980" s="203"/>
      <c r="AT3980" s="144"/>
    </row>
    <row r="3981" spans="9:46" s="142" customFormat="1" x14ac:dyDescent="0.15">
      <c r="I3981" s="223"/>
      <c r="P3981" s="224"/>
      <c r="Q3981" s="224"/>
      <c r="R3981" s="224"/>
      <c r="T3981" s="223"/>
      <c r="U3981" s="225"/>
      <c r="V3981" s="223"/>
      <c r="W3981" s="225"/>
      <c r="AE3981" s="200"/>
      <c r="AM3981" s="203"/>
      <c r="AT3981" s="144"/>
    </row>
    <row r="3982" spans="9:46" s="142" customFormat="1" x14ac:dyDescent="0.15">
      <c r="I3982" s="223"/>
      <c r="P3982" s="224"/>
      <c r="Q3982" s="224"/>
      <c r="R3982" s="224"/>
      <c r="T3982" s="223"/>
      <c r="U3982" s="225"/>
      <c r="V3982" s="223"/>
      <c r="W3982" s="225"/>
      <c r="AE3982" s="200"/>
      <c r="AM3982" s="203"/>
      <c r="AT3982" s="144"/>
    </row>
    <row r="3983" spans="9:46" s="142" customFormat="1" x14ac:dyDescent="0.15">
      <c r="I3983" s="223"/>
      <c r="P3983" s="224"/>
      <c r="Q3983" s="224"/>
      <c r="R3983" s="224"/>
      <c r="T3983" s="223"/>
      <c r="U3983" s="225"/>
      <c r="V3983" s="223"/>
      <c r="W3983" s="225"/>
      <c r="AE3983" s="200"/>
      <c r="AM3983" s="203"/>
      <c r="AT3983" s="144"/>
    </row>
    <row r="3984" spans="9:46" s="142" customFormat="1" x14ac:dyDescent="0.15">
      <c r="I3984" s="223"/>
      <c r="P3984" s="224"/>
      <c r="Q3984" s="224"/>
      <c r="R3984" s="224"/>
      <c r="T3984" s="223"/>
      <c r="U3984" s="225"/>
      <c r="V3984" s="223"/>
      <c r="W3984" s="225"/>
      <c r="AE3984" s="200"/>
      <c r="AM3984" s="203"/>
      <c r="AT3984" s="144"/>
    </row>
    <row r="3985" spans="9:46" s="142" customFormat="1" x14ac:dyDescent="0.15">
      <c r="I3985" s="223"/>
      <c r="P3985" s="224"/>
      <c r="Q3985" s="224"/>
      <c r="R3985" s="224"/>
      <c r="T3985" s="223"/>
      <c r="U3985" s="225"/>
      <c r="V3985" s="223"/>
      <c r="W3985" s="225"/>
      <c r="AE3985" s="200"/>
      <c r="AM3985" s="203"/>
      <c r="AT3985" s="144"/>
    </row>
    <row r="3986" spans="9:46" s="142" customFormat="1" x14ac:dyDescent="0.15">
      <c r="I3986" s="223"/>
      <c r="P3986" s="224"/>
      <c r="Q3986" s="224"/>
      <c r="R3986" s="224"/>
      <c r="T3986" s="223"/>
      <c r="U3986" s="225"/>
      <c r="V3986" s="223"/>
      <c r="W3986" s="225"/>
      <c r="AE3986" s="200"/>
      <c r="AM3986" s="203"/>
      <c r="AT3986" s="144"/>
    </row>
    <row r="3987" spans="9:46" s="142" customFormat="1" x14ac:dyDescent="0.15">
      <c r="I3987" s="223"/>
      <c r="P3987" s="224"/>
      <c r="Q3987" s="224"/>
      <c r="R3987" s="224"/>
      <c r="T3987" s="223"/>
      <c r="U3987" s="225"/>
      <c r="V3987" s="223"/>
      <c r="W3987" s="225"/>
      <c r="AE3987" s="200"/>
      <c r="AM3987" s="203"/>
      <c r="AT3987" s="144"/>
    </row>
    <row r="3988" spans="9:46" s="142" customFormat="1" x14ac:dyDescent="0.15">
      <c r="I3988" s="223"/>
      <c r="P3988" s="224"/>
      <c r="Q3988" s="224"/>
      <c r="R3988" s="224"/>
      <c r="T3988" s="223"/>
      <c r="U3988" s="225"/>
      <c r="V3988" s="223"/>
      <c r="W3988" s="225"/>
      <c r="AE3988" s="200"/>
      <c r="AM3988" s="203"/>
      <c r="AT3988" s="144"/>
    </row>
    <row r="3989" spans="9:46" s="142" customFormat="1" x14ac:dyDescent="0.15">
      <c r="I3989" s="223"/>
      <c r="P3989" s="224"/>
      <c r="Q3989" s="224"/>
      <c r="R3989" s="224"/>
      <c r="T3989" s="223"/>
      <c r="U3989" s="225"/>
      <c r="V3989" s="223"/>
      <c r="W3989" s="225"/>
      <c r="AE3989" s="200"/>
      <c r="AM3989" s="203"/>
      <c r="AT3989" s="144"/>
    </row>
    <row r="3990" spans="9:46" s="142" customFormat="1" x14ac:dyDescent="0.15">
      <c r="I3990" s="223"/>
      <c r="P3990" s="224"/>
      <c r="Q3990" s="224"/>
      <c r="R3990" s="224"/>
      <c r="T3990" s="223"/>
      <c r="U3990" s="225"/>
      <c r="V3990" s="223"/>
      <c r="W3990" s="225"/>
      <c r="AE3990" s="200"/>
      <c r="AM3990" s="203"/>
      <c r="AT3990" s="144"/>
    </row>
    <row r="3991" spans="9:46" s="142" customFormat="1" x14ac:dyDescent="0.15">
      <c r="I3991" s="223"/>
      <c r="P3991" s="224"/>
      <c r="Q3991" s="224"/>
      <c r="R3991" s="224"/>
      <c r="T3991" s="223"/>
      <c r="U3991" s="225"/>
      <c r="V3991" s="223"/>
      <c r="W3991" s="225"/>
      <c r="AE3991" s="200"/>
      <c r="AM3991" s="203"/>
      <c r="AT3991" s="144"/>
    </row>
    <row r="3992" spans="9:46" s="142" customFormat="1" x14ac:dyDescent="0.15">
      <c r="I3992" s="223"/>
      <c r="P3992" s="224"/>
      <c r="Q3992" s="224"/>
      <c r="R3992" s="224"/>
      <c r="T3992" s="223"/>
      <c r="U3992" s="225"/>
      <c r="V3992" s="223"/>
      <c r="W3992" s="225"/>
      <c r="AE3992" s="200"/>
      <c r="AM3992" s="203"/>
      <c r="AT3992" s="144"/>
    </row>
    <row r="3993" spans="9:46" s="142" customFormat="1" x14ac:dyDescent="0.15">
      <c r="I3993" s="223"/>
      <c r="P3993" s="224"/>
      <c r="Q3993" s="224"/>
      <c r="R3993" s="224"/>
      <c r="T3993" s="223"/>
      <c r="U3993" s="225"/>
      <c r="V3993" s="223"/>
      <c r="W3993" s="225"/>
      <c r="AE3993" s="200"/>
      <c r="AM3993" s="203"/>
      <c r="AT3993" s="144"/>
    </row>
    <row r="3994" spans="9:46" s="142" customFormat="1" x14ac:dyDescent="0.15">
      <c r="I3994" s="223"/>
      <c r="P3994" s="224"/>
      <c r="Q3994" s="224"/>
      <c r="R3994" s="224"/>
      <c r="T3994" s="223"/>
      <c r="U3994" s="225"/>
      <c r="V3994" s="223"/>
      <c r="W3994" s="225"/>
      <c r="AE3994" s="200"/>
      <c r="AM3994" s="203"/>
      <c r="AT3994" s="144"/>
    </row>
    <row r="3995" spans="9:46" s="142" customFormat="1" x14ac:dyDescent="0.15">
      <c r="I3995" s="223"/>
      <c r="P3995" s="224"/>
      <c r="Q3995" s="224"/>
      <c r="R3995" s="224"/>
      <c r="T3995" s="223"/>
      <c r="U3995" s="225"/>
      <c r="V3995" s="223"/>
      <c r="W3995" s="225"/>
      <c r="AE3995" s="200"/>
      <c r="AM3995" s="203"/>
      <c r="AT3995" s="144"/>
    </row>
    <row r="3996" spans="9:46" s="142" customFormat="1" x14ac:dyDescent="0.15">
      <c r="I3996" s="223"/>
      <c r="P3996" s="224"/>
      <c r="Q3996" s="224"/>
      <c r="R3996" s="224"/>
      <c r="T3996" s="223"/>
      <c r="U3996" s="225"/>
      <c r="V3996" s="223"/>
      <c r="W3996" s="225"/>
      <c r="AE3996" s="200"/>
      <c r="AM3996" s="203"/>
      <c r="AT3996" s="144"/>
    </row>
    <row r="3997" spans="9:46" s="142" customFormat="1" x14ac:dyDescent="0.15">
      <c r="I3997" s="223"/>
      <c r="P3997" s="224"/>
      <c r="Q3997" s="224"/>
      <c r="R3997" s="224"/>
      <c r="T3997" s="223"/>
      <c r="U3997" s="225"/>
      <c r="V3997" s="223"/>
      <c r="W3997" s="225"/>
      <c r="AE3997" s="200"/>
      <c r="AM3997" s="203"/>
      <c r="AT3997" s="144"/>
    </row>
    <row r="3998" spans="9:46" s="142" customFormat="1" x14ac:dyDescent="0.15">
      <c r="I3998" s="223"/>
      <c r="P3998" s="224"/>
      <c r="Q3998" s="224"/>
      <c r="R3998" s="224"/>
      <c r="T3998" s="223"/>
      <c r="U3998" s="225"/>
      <c r="V3998" s="223"/>
      <c r="W3998" s="225"/>
      <c r="AE3998" s="200"/>
      <c r="AM3998" s="203"/>
      <c r="AT3998" s="144"/>
    </row>
    <row r="3999" spans="9:46" s="142" customFormat="1" x14ac:dyDescent="0.15">
      <c r="I3999" s="223"/>
      <c r="P3999" s="224"/>
      <c r="Q3999" s="224"/>
      <c r="R3999" s="224"/>
      <c r="T3999" s="223"/>
      <c r="U3999" s="225"/>
      <c r="V3999" s="223"/>
      <c r="W3999" s="225"/>
      <c r="AE3999" s="200"/>
      <c r="AM3999" s="203"/>
      <c r="AT3999" s="144"/>
    </row>
    <row r="4000" spans="9:46" s="142" customFormat="1" x14ac:dyDescent="0.15">
      <c r="I4000" s="223"/>
      <c r="P4000" s="224"/>
      <c r="Q4000" s="224"/>
      <c r="R4000" s="224"/>
      <c r="T4000" s="223"/>
      <c r="U4000" s="225"/>
      <c r="V4000" s="223"/>
      <c r="W4000" s="225"/>
      <c r="AE4000" s="200"/>
      <c r="AM4000" s="203"/>
      <c r="AT4000" s="144"/>
    </row>
    <row r="4001" spans="9:46" s="142" customFormat="1" x14ac:dyDescent="0.15">
      <c r="I4001" s="223"/>
      <c r="P4001" s="224"/>
      <c r="Q4001" s="224"/>
      <c r="R4001" s="224"/>
      <c r="T4001" s="223"/>
      <c r="U4001" s="225"/>
      <c r="V4001" s="223"/>
      <c r="W4001" s="225"/>
      <c r="AE4001" s="200"/>
      <c r="AM4001" s="203"/>
      <c r="AT4001" s="144"/>
    </row>
    <row r="4002" spans="9:46" s="142" customFormat="1" x14ac:dyDescent="0.15">
      <c r="I4002" s="223"/>
      <c r="P4002" s="224"/>
      <c r="Q4002" s="224"/>
      <c r="R4002" s="224"/>
      <c r="T4002" s="223"/>
      <c r="U4002" s="225"/>
      <c r="V4002" s="223"/>
      <c r="W4002" s="225"/>
      <c r="AE4002" s="200"/>
      <c r="AM4002" s="203"/>
      <c r="AT4002" s="144"/>
    </row>
    <row r="4003" spans="9:46" s="142" customFormat="1" x14ac:dyDescent="0.15">
      <c r="I4003" s="223"/>
      <c r="P4003" s="224"/>
      <c r="Q4003" s="224"/>
      <c r="R4003" s="224"/>
      <c r="T4003" s="223"/>
      <c r="U4003" s="225"/>
      <c r="V4003" s="223"/>
      <c r="W4003" s="225"/>
      <c r="AE4003" s="200"/>
      <c r="AM4003" s="203"/>
      <c r="AT4003" s="144"/>
    </row>
    <row r="4004" spans="9:46" s="142" customFormat="1" x14ac:dyDescent="0.15">
      <c r="I4004" s="223"/>
      <c r="P4004" s="224"/>
      <c r="Q4004" s="224"/>
      <c r="R4004" s="224"/>
      <c r="T4004" s="223"/>
      <c r="U4004" s="225"/>
      <c r="V4004" s="223"/>
      <c r="W4004" s="225"/>
      <c r="AE4004" s="200"/>
      <c r="AM4004" s="203"/>
      <c r="AT4004" s="144"/>
    </row>
    <row r="4005" spans="9:46" s="142" customFormat="1" x14ac:dyDescent="0.15">
      <c r="I4005" s="223"/>
      <c r="P4005" s="224"/>
      <c r="Q4005" s="224"/>
      <c r="R4005" s="224"/>
      <c r="T4005" s="223"/>
      <c r="U4005" s="225"/>
      <c r="V4005" s="223"/>
      <c r="W4005" s="225"/>
      <c r="AE4005" s="200"/>
      <c r="AM4005" s="203"/>
      <c r="AT4005" s="144"/>
    </row>
    <row r="4006" spans="9:46" s="142" customFormat="1" x14ac:dyDescent="0.15">
      <c r="I4006" s="223"/>
      <c r="P4006" s="224"/>
      <c r="Q4006" s="224"/>
      <c r="R4006" s="224"/>
      <c r="T4006" s="223"/>
      <c r="U4006" s="225"/>
      <c r="V4006" s="223"/>
      <c r="W4006" s="225"/>
      <c r="AE4006" s="200"/>
      <c r="AM4006" s="203"/>
      <c r="AT4006" s="144"/>
    </row>
    <row r="4007" spans="9:46" s="142" customFormat="1" x14ac:dyDescent="0.15">
      <c r="I4007" s="223"/>
      <c r="P4007" s="224"/>
      <c r="Q4007" s="224"/>
      <c r="R4007" s="224"/>
      <c r="T4007" s="223"/>
      <c r="U4007" s="225"/>
      <c r="V4007" s="223"/>
      <c r="W4007" s="225"/>
      <c r="AE4007" s="200"/>
      <c r="AM4007" s="203"/>
      <c r="AT4007" s="144"/>
    </row>
    <row r="4008" spans="9:46" s="142" customFormat="1" x14ac:dyDescent="0.15">
      <c r="I4008" s="223"/>
      <c r="P4008" s="224"/>
      <c r="Q4008" s="224"/>
      <c r="R4008" s="224"/>
      <c r="T4008" s="223"/>
      <c r="U4008" s="225"/>
      <c r="V4008" s="223"/>
      <c r="W4008" s="225"/>
      <c r="AE4008" s="200"/>
      <c r="AM4008" s="203"/>
      <c r="AT4008" s="144"/>
    </row>
    <row r="4009" spans="9:46" s="142" customFormat="1" x14ac:dyDescent="0.15">
      <c r="I4009" s="223"/>
      <c r="P4009" s="224"/>
      <c r="Q4009" s="224"/>
      <c r="R4009" s="224"/>
      <c r="T4009" s="223"/>
      <c r="U4009" s="225"/>
      <c r="V4009" s="223"/>
      <c r="W4009" s="225"/>
      <c r="AE4009" s="200"/>
      <c r="AM4009" s="203"/>
      <c r="AT4009" s="144"/>
    </row>
    <row r="4010" spans="9:46" s="142" customFormat="1" x14ac:dyDescent="0.15">
      <c r="I4010" s="223"/>
      <c r="P4010" s="224"/>
      <c r="Q4010" s="224"/>
      <c r="R4010" s="224"/>
      <c r="T4010" s="223"/>
      <c r="U4010" s="225"/>
      <c r="V4010" s="223"/>
      <c r="W4010" s="225"/>
      <c r="AE4010" s="200"/>
      <c r="AM4010" s="203"/>
      <c r="AT4010" s="144"/>
    </row>
    <row r="4011" spans="9:46" s="142" customFormat="1" x14ac:dyDescent="0.15">
      <c r="I4011" s="223"/>
      <c r="P4011" s="224"/>
      <c r="Q4011" s="224"/>
      <c r="R4011" s="224"/>
      <c r="T4011" s="223"/>
      <c r="U4011" s="225"/>
      <c r="V4011" s="223"/>
      <c r="W4011" s="225"/>
      <c r="AE4011" s="200"/>
      <c r="AM4011" s="203"/>
      <c r="AT4011" s="144"/>
    </row>
    <row r="4012" spans="9:46" s="142" customFormat="1" x14ac:dyDescent="0.15">
      <c r="I4012" s="223"/>
      <c r="P4012" s="224"/>
      <c r="Q4012" s="224"/>
      <c r="R4012" s="224"/>
      <c r="T4012" s="223"/>
      <c r="U4012" s="225"/>
      <c r="V4012" s="223"/>
      <c r="W4012" s="225"/>
      <c r="AE4012" s="200"/>
      <c r="AM4012" s="203"/>
      <c r="AT4012" s="144"/>
    </row>
    <row r="4013" spans="9:46" s="142" customFormat="1" x14ac:dyDescent="0.15">
      <c r="I4013" s="223"/>
      <c r="P4013" s="224"/>
      <c r="Q4013" s="224"/>
      <c r="R4013" s="224"/>
      <c r="T4013" s="223"/>
      <c r="U4013" s="225"/>
      <c r="V4013" s="223"/>
      <c r="W4013" s="225"/>
      <c r="AE4013" s="200"/>
      <c r="AM4013" s="203"/>
      <c r="AT4013" s="144"/>
    </row>
    <row r="4014" spans="9:46" s="142" customFormat="1" x14ac:dyDescent="0.15">
      <c r="I4014" s="223"/>
      <c r="P4014" s="224"/>
      <c r="Q4014" s="224"/>
      <c r="R4014" s="224"/>
      <c r="T4014" s="223"/>
      <c r="U4014" s="225"/>
      <c r="V4014" s="223"/>
      <c r="W4014" s="225"/>
      <c r="AE4014" s="200"/>
      <c r="AM4014" s="203"/>
      <c r="AT4014" s="144"/>
    </row>
    <row r="4015" spans="9:46" s="142" customFormat="1" x14ac:dyDescent="0.15">
      <c r="I4015" s="223"/>
      <c r="P4015" s="224"/>
      <c r="Q4015" s="224"/>
      <c r="R4015" s="224"/>
      <c r="T4015" s="223"/>
      <c r="U4015" s="225"/>
      <c r="V4015" s="223"/>
      <c r="W4015" s="225"/>
      <c r="AE4015" s="200"/>
      <c r="AM4015" s="203"/>
      <c r="AT4015" s="144"/>
    </row>
    <row r="4016" spans="9:46" s="142" customFormat="1" x14ac:dyDescent="0.15">
      <c r="I4016" s="223"/>
      <c r="P4016" s="224"/>
      <c r="Q4016" s="224"/>
      <c r="R4016" s="224"/>
      <c r="T4016" s="223"/>
      <c r="U4016" s="225"/>
      <c r="V4016" s="223"/>
      <c r="W4016" s="225"/>
      <c r="AE4016" s="200"/>
      <c r="AM4016" s="203"/>
      <c r="AT4016" s="144"/>
    </row>
    <row r="4017" spans="9:46" s="142" customFormat="1" x14ac:dyDescent="0.15">
      <c r="I4017" s="223"/>
      <c r="P4017" s="224"/>
      <c r="Q4017" s="224"/>
      <c r="R4017" s="224"/>
      <c r="T4017" s="223"/>
      <c r="U4017" s="225"/>
      <c r="V4017" s="223"/>
      <c r="W4017" s="225"/>
      <c r="AE4017" s="200"/>
      <c r="AM4017" s="203"/>
      <c r="AT4017" s="144"/>
    </row>
    <row r="4018" spans="9:46" s="142" customFormat="1" x14ac:dyDescent="0.15">
      <c r="I4018" s="223"/>
      <c r="P4018" s="224"/>
      <c r="Q4018" s="224"/>
      <c r="R4018" s="224"/>
      <c r="T4018" s="223"/>
      <c r="U4018" s="225"/>
      <c r="V4018" s="223"/>
      <c r="W4018" s="225"/>
      <c r="AE4018" s="200"/>
      <c r="AM4018" s="203"/>
      <c r="AT4018" s="144"/>
    </row>
    <row r="4019" spans="9:46" s="142" customFormat="1" x14ac:dyDescent="0.15">
      <c r="I4019" s="223"/>
      <c r="P4019" s="224"/>
      <c r="Q4019" s="224"/>
      <c r="R4019" s="224"/>
      <c r="T4019" s="223"/>
      <c r="U4019" s="225"/>
      <c r="V4019" s="223"/>
      <c r="W4019" s="225"/>
      <c r="AE4019" s="200"/>
      <c r="AM4019" s="203"/>
      <c r="AT4019" s="144"/>
    </row>
    <row r="4020" spans="9:46" s="142" customFormat="1" x14ac:dyDescent="0.15">
      <c r="I4020" s="223"/>
      <c r="P4020" s="224"/>
      <c r="Q4020" s="224"/>
      <c r="R4020" s="224"/>
      <c r="T4020" s="223"/>
      <c r="U4020" s="225"/>
      <c r="V4020" s="223"/>
      <c r="W4020" s="225"/>
      <c r="AE4020" s="200"/>
      <c r="AM4020" s="203"/>
      <c r="AT4020" s="144"/>
    </row>
    <row r="4021" spans="9:46" s="142" customFormat="1" x14ac:dyDescent="0.15">
      <c r="I4021" s="223"/>
      <c r="P4021" s="224"/>
      <c r="Q4021" s="224"/>
      <c r="R4021" s="224"/>
      <c r="T4021" s="223"/>
      <c r="U4021" s="225"/>
      <c r="V4021" s="223"/>
      <c r="W4021" s="225"/>
      <c r="AE4021" s="200"/>
      <c r="AM4021" s="203"/>
      <c r="AT4021" s="144"/>
    </row>
    <row r="4022" spans="9:46" s="142" customFormat="1" x14ac:dyDescent="0.15">
      <c r="I4022" s="223"/>
      <c r="P4022" s="224"/>
      <c r="Q4022" s="224"/>
      <c r="R4022" s="224"/>
      <c r="T4022" s="223"/>
      <c r="U4022" s="225"/>
      <c r="V4022" s="223"/>
      <c r="W4022" s="225"/>
      <c r="AE4022" s="200"/>
      <c r="AM4022" s="203"/>
      <c r="AT4022" s="144"/>
    </row>
    <row r="4023" spans="9:46" s="142" customFormat="1" x14ac:dyDescent="0.15">
      <c r="I4023" s="223"/>
      <c r="P4023" s="224"/>
      <c r="Q4023" s="224"/>
      <c r="R4023" s="224"/>
      <c r="T4023" s="223"/>
      <c r="U4023" s="225"/>
      <c r="V4023" s="223"/>
      <c r="W4023" s="225"/>
      <c r="AE4023" s="200"/>
      <c r="AM4023" s="203"/>
      <c r="AT4023" s="144"/>
    </row>
    <row r="4024" spans="9:46" s="142" customFormat="1" x14ac:dyDescent="0.15">
      <c r="I4024" s="223"/>
      <c r="P4024" s="224"/>
      <c r="Q4024" s="224"/>
      <c r="R4024" s="224"/>
      <c r="T4024" s="223"/>
      <c r="U4024" s="225"/>
      <c r="V4024" s="223"/>
      <c r="W4024" s="225"/>
      <c r="AE4024" s="200"/>
      <c r="AM4024" s="203"/>
      <c r="AT4024" s="144"/>
    </row>
    <row r="4025" spans="9:46" s="142" customFormat="1" x14ac:dyDescent="0.15">
      <c r="I4025" s="223"/>
      <c r="P4025" s="224"/>
      <c r="Q4025" s="224"/>
      <c r="R4025" s="224"/>
      <c r="T4025" s="223"/>
      <c r="U4025" s="225"/>
      <c r="V4025" s="223"/>
      <c r="W4025" s="225"/>
      <c r="AE4025" s="200"/>
      <c r="AM4025" s="203"/>
      <c r="AT4025" s="144"/>
    </row>
    <row r="4026" spans="9:46" s="142" customFormat="1" x14ac:dyDescent="0.15">
      <c r="I4026" s="223"/>
      <c r="P4026" s="224"/>
      <c r="Q4026" s="224"/>
      <c r="R4026" s="224"/>
      <c r="T4026" s="223"/>
      <c r="U4026" s="225"/>
      <c r="V4026" s="223"/>
      <c r="W4026" s="225"/>
      <c r="AE4026" s="200"/>
      <c r="AM4026" s="203"/>
      <c r="AT4026" s="144"/>
    </row>
    <row r="4027" spans="9:46" s="142" customFormat="1" x14ac:dyDescent="0.15">
      <c r="I4027" s="223"/>
      <c r="P4027" s="224"/>
      <c r="Q4027" s="224"/>
      <c r="R4027" s="224"/>
      <c r="T4027" s="223"/>
      <c r="U4027" s="225"/>
      <c r="V4027" s="223"/>
      <c r="W4027" s="225"/>
      <c r="AE4027" s="200"/>
      <c r="AM4027" s="203"/>
      <c r="AT4027" s="144"/>
    </row>
    <row r="4028" spans="9:46" s="142" customFormat="1" x14ac:dyDescent="0.15">
      <c r="I4028" s="223"/>
      <c r="P4028" s="224"/>
      <c r="Q4028" s="224"/>
      <c r="R4028" s="224"/>
      <c r="T4028" s="223"/>
      <c r="U4028" s="225"/>
      <c r="V4028" s="223"/>
      <c r="W4028" s="225"/>
      <c r="AE4028" s="200"/>
      <c r="AM4028" s="203"/>
      <c r="AT4028" s="144"/>
    </row>
    <row r="4029" spans="9:46" s="142" customFormat="1" x14ac:dyDescent="0.15">
      <c r="I4029" s="223"/>
      <c r="P4029" s="224"/>
      <c r="Q4029" s="224"/>
      <c r="R4029" s="224"/>
      <c r="T4029" s="223"/>
      <c r="U4029" s="225"/>
      <c r="V4029" s="223"/>
      <c r="W4029" s="225"/>
      <c r="AE4029" s="200"/>
      <c r="AM4029" s="203"/>
      <c r="AT4029" s="144"/>
    </row>
    <row r="4030" spans="9:46" s="142" customFormat="1" x14ac:dyDescent="0.15">
      <c r="I4030" s="223"/>
      <c r="P4030" s="224"/>
      <c r="Q4030" s="224"/>
      <c r="R4030" s="224"/>
      <c r="T4030" s="223"/>
      <c r="U4030" s="225"/>
      <c r="V4030" s="223"/>
      <c r="W4030" s="225"/>
      <c r="AE4030" s="200"/>
      <c r="AM4030" s="203"/>
      <c r="AT4030" s="144"/>
    </row>
    <row r="4031" spans="9:46" s="142" customFormat="1" x14ac:dyDescent="0.15">
      <c r="I4031" s="223"/>
      <c r="P4031" s="224"/>
      <c r="Q4031" s="224"/>
      <c r="R4031" s="224"/>
      <c r="T4031" s="223"/>
      <c r="U4031" s="225"/>
      <c r="V4031" s="223"/>
      <c r="W4031" s="225"/>
      <c r="AE4031" s="200"/>
      <c r="AM4031" s="203"/>
      <c r="AT4031" s="144"/>
    </row>
    <row r="4032" spans="9:46" s="142" customFormat="1" x14ac:dyDescent="0.15">
      <c r="I4032" s="223"/>
      <c r="P4032" s="224"/>
      <c r="Q4032" s="224"/>
      <c r="R4032" s="224"/>
      <c r="T4032" s="223"/>
      <c r="U4032" s="225"/>
      <c r="V4032" s="223"/>
      <c r="W4032" s="225"/>
      <c r="AE4032" s="200"/>
      <c r="AM4032" s="203"/>
      <c r="AT4032" s="144"/>
    </row>
    <row r="4033" spans="9:46" s="142" customFormat="1" x14ac:dyDescent="0.15">
      <c r="I4033" s="223"/>
      <c r="P4033" s="224"/>
      <c r="Q4033" s="224"/>
      <c r="R4033" s="224"/>
      <c r="T4033" s="223"/>
      <c r="U4033" s="225"/>
      <c r="V4033" s="223"/>
      <c r="W4033" s="225"/>
      <c r="AE4033" s="200"/>
      <c r="AM4033" s="203"/>
      <c r="AT4033" s="144"/>
    </row>
    <row r="4034" spans="9:46" s="142" customFormat="1" x14ac:dyDescent="0.15">
      <c r="I4034" s="223"/>
      <c r="P4034" s="224"/>
      <c r="Q4034" s="224"/>
      <c r="R4034" s="224"/>
      <c r="T4034" s="223"/>
      <c r="U4034" s="225"/>
      <c r="V4034" s="223"/>
      <c r="W4034" s="225"/>
      <c r="AE4034" s="200"/>
      <c r="AM4034" s="203"/>
      <c r="AT4034" s="144"/>
    </row>
    <row r="4035" spans="9:46" s="142" customFormat="1" x14ac:dyDescent="0.15">
      <c r="I4035" s="223"/>
      <c r="P4035" s="224"/>
      <c r="Q4035" s="224"/>
      <c r="R4035" s="224"/>
      <c r="T4035" s="223"/>
      <c r="U4035" s="225"/>
      <c r="V4035" s="223"/>
      <c r="W4035" s="225"/>
      <c r="AE4035" s="200"/>
      <c r="AM4035" s="203"/>
      <c r="AT4035" s="144"/>
    </row>
    <row r="4036" spans="9:46" s="142" customFormat="1" x14ac:dyDescent="0.15">
      <c r="I4036" s="223"/>
      <c r="P4036" s="224"/>
      <c r="Q4036" s="224"/>
      <c r="R4036" s="224"/>
      <c r="T4036" s="223"/>
      <c r="U4036" s="225"/>
      <c r="V4036" s="223"/>
      <c r="W4036" s="225"/>
      <c r="AE4036" s="200"/>
      <c r="AM4036" s="203"/>
      <c r="AT4036" s="144"/>
    </row>
    <row r="4037" spans="9:46" s="142" customFormat="1" x14ac:dyDescent="0.15">
      <c r="I4037" s="223"/>
      <c r="P4037" s="224"/>
      <c r="Q4037" s="224"/>
      <c r="R4037" s="224"/>
      <c r="T4037" s="223"/>
      <c r="U4037" s="225"/>
      <c r="V4037" s="223"/>
      <c r="W4037" s="225"/>
      <c r="AE4037" s="200"/>
      <c r="AM4037" s="203"/>
      <c r="AT4037" s="144"/>
    </row>
    <row r="4038" spans="9:46" s="142" customFormat="1" x14ac:dyDescent="0.15">
      <c r="I4038" s="223"/>
      <c r="P4038" s="224"/>
      <c r="Q4038" s="224"/>
      <c r="R4038" s="224"/>
      <c r="T4038" s="223"/>
      <c r="U4038" s="225"/>
      <c r="V4038" s="223"/>
      <c r="W4038" s="225"/>
      <c r="AE4038" s="200"/>
      <c r="AM4038" s="203"/>
      <c r="AT4038" s="144"/>
    </row>
    <row r="4039" spans="9:46" s="142" customFormat="1" x14ac:dyDescent="0.15">
      <c r="I4039" s="223"/>
      <c r="P4039" s="224"/>
      <c r="Q4039" s="224"/>
      <c r="R4039" s="224"/>
      <c r="T4039" s="223"/>
      <c r="U4039" s="225"/>
      <c r="V4039" s="223"/>
      <c r="W4039" s="225"/>
      <c r="AE4039" s="200"/>
      <c r="AM4039" s="203"/>
      <c r="AT4039" s="144"/>
    </row>
    <row r="4040" spans="9:46" s="142" customFormat="1" x14ac:dyDescent="0.15">
      <c r="I4040" s="223"/>
      <c r="P4040" s="224"/>
      <c r="Q4040" s="224"/>
      <c r="R4040" s="224"/>
      <c r="T4040" s="223"/>
      <c r="U4040" s="225"/>
      <c r="V4040" s="223"/>
      <c r="W4040" s="225"/>
      <c r="AE4040" s="200"/>
      <c r="AM4040" s="203"/>
      <c r="AT4040" s="144"/>
    </row>
    <row r="4041" spans="9:46" s="142" customFormat="1" x14ac:dyDescent="0.15">
      <c r="I4041" s="223"/>
      <c r="P4041" s="224"/>
      <c r="Q4041" s="224"/>
      <c r="R4041" s="224"/>
      <c r="T4041" s="223"/>
      <c r="U4041" s="225"/>
      <c r="V4041" s="223"/>
      <c r="W4041" s="225"/>
      <c r="AE4041" s="200"/>
      <c r="AM4041" s="203"/>
      <c r="AT4041" s="144"/>
    </row>
    <row r="4042" spans="9:46" s="142" customFormat="1" x14ac:dyDescent="0.15">
      <c r="I4042" s="223"/>
      <c r="P4042" s="224"/>
      <c r="Q4042" s="224"/>
      <c r="R4042" s="224"/>
      <c r="T4042" s="223"/>
      <c r="U4042" s="225"/>
      <c r="V4042" s="223"/>
      <c r="W4042" s="225"/>
      <c r="AE4042" s="200"/>
      <c r="AM4042" s="203"/>
      <c r="AT4042" s="144"/>
    </row>
    <row r="4043" spans="9:46" s="142" customFormat="1" x14ac:dyDescent="0.15">
      <c r="I4043" s="223"/>
      <c r="P4043" s="224"/>
      <c r="Q4043" s="224"/>
      <c r="R4043" s="224"/>
      <c r="T4043" s="223"/>
      <c r="U4043" s="225"/>
      <c r="V4043" s="223"/>
      <c r="W4043" s="225"/>
      <c r="AE4043" s="200"/>
      <c r="AM4043" s="203"/>
      <c r="AT4043" s="144"/>
    </row>
    <row r="4044" spans="9:46" s="142" customFormat="1" x14ac:dyDescent="0.15">
      <c r="I4044" s="223"/>
      <c r="P4044" s="224"/>
      <c r="Q4044" s="224"/>
      <c r="R4044" s="224"/>
      <c r="T4044" s="223"/>
      <c r="U4044" s="225"/>
      <c r="V4044" s="223"/>
      <c r="W4044" s="225"/>
      <c r="AE4044" s="200"/>
      <c r="AM4044" s="203"/>
      <c r="AT4044" s="144"/>
    </row>
    <row r="4045" spans="9:46" s="142" customFormat="1" x14ac:dyDescent="0.15">
      <c r="I4045" s="223"/>
      <c r="P4045" s="224"/>
      <c r="Q4045" s="224"/>
      <c r="R4045" s="224"/>
      <c r="T4045" s="223"/>
      <c r="U4045" s="225"/>
      <c r="V4045" s="223"/>
      <c r="W4045" s="225"/>
      <c r="AE4045" s="200"/>
      <c r="AM4045" s="203"/>
      <c r="AT4045" s="144"/>
    </row>
    <row r="4046" spans="9:46" s="142" customFormat="1" x14ac:dyDescent="0.15">
      <c r="I4046" s="223"/>
      <c r="P4046" s="224"/>
      <c r="Q4046" s="224"/>
      <c r="R4046" s="224"/>
      <c r="T4046" s="223"/>
      <c r="U4046" s="225"/>
      <c r="V4046" s="223"/>
      <c r="W4046" s="225"/>
      <c r="AE4046" s="200"/>
      <c r="AM4046" s="203"/>
      <c r="AT4046" s="144"/>
    </row>
    <row r="4047" spans="9:46" s="142" customFormat="1" x14ac:dyDescent="0.15">
      <c r="I4047" s="223"/>
      <c r="P4047" s="224"/>
      <c r="Q4047" s="224"/>
      <c r="R4047" s="224"/>
      <c r="T4047" s="223"/>
      <c r="U4047" s="225"/>
      <c r="V4047" s="223"/>
      <c r="W4047" s="225"/>
      <c r="AE4047" s="200"/>
      <c r="AM4047" s="203"/>
      <c r="AT4047" s="144"/>
    </row>
    <row r="4048" spans="9:46" s="142" customFormat="1" x14ac:dyDescent="0.15">
      <c r="I4048" s="223"/>
      <c r="P4048" s="224"/>
      <c r="Q4048" s="224"/>
      <c r="R4048" s="224"/>
      <c r="T4048" s="223"/>
      <c r="U4048" s="225"/>
      <c r="V4048" s="223"/>
      <c r="W4048" s="225"/>
      <c r="AE4048" s="200"/>
      <c r="AM4048" s="203"/>
      <c r="AT4048" s="144"/>
    </row>
    <row r="4049" spans="9:46" s="142" customFormat="1" x14ac:dyDescent="0.15">
      <c r="I4049" s="223"/>
      <c r="P4049" s="224"/>
      <c r="Q4049" s="224"/>
      <c r="R4049" s="224"/>
      <c r="T4049" s="223"/>
      <c r="U4049" s="225"/>
      <c r="V4049" s="223"/>
      <c r="W4049" s="225"/>
      <c r="AE4049" s="200"/>
      <c r="AM4049" s="203"/>
      <c r="AT4049" s="144"/>
    </row>
    <row r="4050" spans="9:46" s="142" customFormat="1" x14ac:dyDescent="0.15">
      <c r="I4050" s="223"/>
      <c r="P4050" s="224"/>
      <c r="Q4050" s="224"/>
      <c r="R4050" s="224"/>
      <c r="T4050" s="223"/>
      <c r="U4050" s="225"/>
      <c r="V4050" s="223"/>
      <c r="W4050" s="225"/>
      <c r="AE4050" s="200"/>
      <c r="AM4050" s="203"/>
      <c r="AT4050" s="144"/>
    </row>
    <row r="4051" spans="9:46" s="142" customFormat="1" x14ac:dyDescent="0.15">
      <c r="I4051" s="223"/>
      <c r="P4051" s="224"/>
      <c r="Q4051" s="224"/>
      <c r="R4051" s="224"/>
      <c r="T4051" s="223"/>
      <c r="U4051" s="225"/>
      <c r="V4051" s="223"/>
      <c r="W4051" s="225"/>
      <c r="AE4051" s="200"/>
      <c r="AM4051" s="203"/>
      <c r="AT4051" s="144"/>
    </row>
    <row r="4052" spans="9:46" s="142" customFormat="1" x14ac:dyDescent="0.15">
      <c r="I4052" s="223"/>
      <c r="P4052" s="224"/>
      <c r="Q4052" s="224"/>
      <c r="R4052" s="224"/>
      <c r="T4052" s="223"/>
      <c r="U4052" s="225"/>
      <c r="V4052" s="223"/>
      <c r="W4052" s="225"/>
      <c r="AE4052" s="200"/>
      <c r="AM4052" s="203"/>
      <c r="AT4052" s="144"/>
    </row>
    <row r="4053" spans="9:46" s="142" customFormat="1" x14ac:dyDescent="0.15">
      <c r="I4053" s="223"/>
      <c r="P4053" s="224"/>
      <c r="Q4053" s="224"/>
      <c r="R4053" s="224"/>
      <c r="T4053" s="223"/>
      <c r="U4053" s="225"/>
      <c r="V4053" s="223"/>
      <c r="W4053" s="225"/>
      <c r="AE4053" s="200"/>
      <c r="AM4053" s="203"/>
      <c r="AT4053" s="144"/>
    </row>
    <row r="4054" spans="9:46" s="142" customFormat="1" x14ac:dyDescent="0.15">
      <c r="I4054" s="223"/>
      <c r="P4054" s="224"/>
      <c r="Q4054" s="224"/>
      <c r="R4054" s="224"/>
      <c r="T4054" s="223"/>
      <c r="U4054" s="225"/>
      <c r="V4054" s="223"/>
      <c r="W4054" s="225"/>
      <c r="AE4054" s="200"/>
      <c r="AM4054" s="203"/>
      <c r="AT4054" s="144"/>
    </row>
    <row r="4055" spans="9:46" s="142" customFormat="1" x14ac:dyDescent="0.15">
      <c r="I4055" s="223"/>
      <c r="P4055" s="224"/>
      <c r="Q4055" s="224"/>
      <c r="R4055" s="224"/>
      <c r="T4055" s="223"/>
      <c r="U4055" s="225"/>
      <c r="V4055" s="223"/>
      <c r="W4055" s="225"/>
      <c r="AE4055" s="200"/>
      <c r="AM4055" s="203"/>
      <c r="AT4055" s="144"/>
    </row>
    <row r="4056" spans="9:46" s="142" customFormat="1" x14ac:dyDescent="0.15">
      <c r="I4056" s="223"/>
      <c r="P4056" s="224"/>
      <c r="Q4056" s="224"/>
      <c r="R4056" s="224"/>
      <c r="T4056" s="223"/>
      <c r="U4056" s="225"/>
      <c r="V4056" s="223"/>
      <c r="W4056" s="225"/>
      <c r="AE4056" s="200"/>
      <c r="AM4056" s="203"/>
      <c r="AT4056" s="144"/>
    </row>
    <row r="4057" spans="9:46" s="142" customFormat="1" x14ac:dyDescent="0.15">
      <c r="I4057" s="223"/>
      <c r="P4057" s="224"/>
      <c r="Q4057" s="224"/>
      <c r="R4057" s="224"/>
      <c r="T4057" s="223"/>
      <c r="U4057" s="225"/>
      <c r="V4057" s="223"/>
      <c r="W4057" s="225"/>
      <c r="AE4057" s="200"/>
      <c r="AM4057" s="203"/>
      <c r="AT4057" s="144"/>
    </row>
    <row r="4058" spans="9:46" s="142" customFormat="1" x14ac:dyDescent="0.15">
      <c r="I4058" s="223"/>
      <c r="P4058" s="224"/>
      <c r="Q4058" s="224"/>
      <c r="R4058" s="224"/>
      <c r="T4058" s="223"/>
      <c r="U4058" s="225"/>
      <c r="V4058" s="223"/>
      <c r="W4058" s="225"/>
      <c r="AE4058" s="200"/>
      <c r="AM4058" s="203"/>
      <c r="AT4058" s="144"/>
    </row>
    <row r="4059" spans="9:46" s="142" customFormat="1" x14ac:dyDescent="0.15">
      <c r="I4059" s="223"/>
      <c r="P4059" s="224"/>
      <c r="Q4059" s="224"/>
      <c r="R4059" s="224"/>
      <c r="T4059" s="223"/>
      <c r="U4059" s="225"/>
      <c r="V4059" s="223"/>
      <c r="W4059" s="225"/>
      <c r="AE4059" s="200"/>
      <c r="AM4059" s="203"/>
      <c r="AT4059" s="144"/>
    </row>
    <row r="4060" spans="9:46" s="142" customFormat="1" x14ac:dyDescent="0.15">
      <c r="I4060" s="223"/>
      <c r="P4060" s="224"/>
      <c r="Q4060" s="224"/>
      <c r="R4060" s="224"/>
      <c r="T4060" s="223"/>
      <c r="U4060" s="225"/>
      <c r="V4060" s="223"/>
      <c r="W4060" s="225"/>
      <c r="AE4060" s="200"/>
      <c r="AM4060" s="203"/>
      <c r="AT4060" s="144"/>
    </row>
    <row r="4061" spans="9:46" s="142" customFormat="1" x14ac:dyDescent="0.15">
      <c r="I4061" s="223"/>
      <c r="P4061" s="224"/>
      <c r="Q4061" s="224"/>
      <c r="R4061" s="224"/>
      <c r="T4061" s="223"/>
      <c r="U4061" s="225"/>
      <c r="V4061" s="223"/>
      <c r="W4061" s="225"/>
      <c r="AE4061" s="200"/>
      <c r="AM4061" s="203"/>
      <c r="AT4061" s="144"/>
    </row>
    <row r="4062" spans="9:46" s="142" customFormat="1" x14ac:dyDescent="0.15">
      <c r="I4062" s="223"/>
      <c r="P4062" s="224"/>
      <c r="Q4062" s="224"/>
      <c r="R4062" s="224"/>
      <c r="T4062" s="223"/>
      <c r="U4062" s="225"/>
      <c r="V4062" s="223"/>
      <c r="W4062" s="225"/>
      <c r="AE4062" s="200"/>
      <c r="AM4062" s="203"/>
      <c r="AT4062" s="144"/>
    </row>
    <row r="4063" spans="9:46" s="142" customFormat="1" x14ac:dyDescent="0.15">
      <c r="I4063" s="223"/>
      <c r="P4063" s="224"/>
      <c r="Q4063" s="224"/>
      <c r="R4063" s="224"/>
      <c r="T4063" s="223"/>
      <c r="U4063" s="225"/>
      <c r="V4063" s="223"/>
      <c r="W4063" s="225"/>
      <c r="AE4063" s="200"/>
      <c r="AM4063" s="203"/>
      <c r="AT4063" s="144"/>
    </row>
    <row r="4064" spans="9:46" s="142" customFormat="1" x14ac:dyDescent="0.15">
      <c r="I4064" s="223"/>
      <c r="P4064" s="224"/>
      <c r="Q4064" s="224"/>
      <c r="R4064" s="224"/>
      <c r="T4064" s="223"/>
      <c r="U4064" s="225"/>
      <c r="V4064" s="223"/>
      <c r="W4064" s="225"/>
      <c r="AE4064" s="200"/>
      <c r="AM4064" s="203"/>
      <c r="AT4064" s="144"/>
    </row>
    <row r="4065" spans="9:46" s="142" customFormat="1" x14ac:dyDescent="0.15">
      <c r="I4065" s="223"/>
      <c r="P4065" s="224"/>
      <c r="Q4065" s="224"/>
      <c r="R4065" s="224"/>
      <c r="T4065" s="223"/>
      <c r="U4065" s="225"/>
      <c r="V4065" s="223"/>
      <c r="W4065" s="225"/>
      <c r="AE4065" s="200"/>
      <c r="AM4065" s="203"/>
      <c r="AT4065" s="144"/>
    </row>
    <row r="4066" spans="9:46" s="142" customFormat="1" x14ac:dyDescent="0.15">
      <c r="I4066" s="223"/>
      <c r="P4066" s="224"/>
      <c r="Q4066" s="224"/>
      <c r="R4066" s="224"/>
      <c r="T4066" s="223"/>
      <c r="U4066" s="225"/>
      <c r="V4066" s="223"/>
      <c r="W4066" s="225"/>
      <c r="AE4066" s="200"/>
      <c r="AM4066" s="203"/>
      <c r="AT4066" s="144"/>
    </row>
    <row r="4067" spans="9:46" s="142" customFormat="1" x14ac:dyDescent="0.15">
      <c r="I4067" s="223"/>
      <c r="P4067" s="224"/>
      <c r="Q4067" s="224"/>
      <c r="R4067" s="224"/>
      <c r="T4067" s="223"/>
      <c r="U4067" s="225"/>
      <c r="V4067" s="223"/>
      <c r="W4067" s="225"/>
      <c r="AE4067" s="200"/>
      <c r="AM4067" s="203"/>
      <c r="AT4067" s="144"/>
    </row>
    <row r="4068" spans="9:46" s="142" customFormat="1" x14ac:dyDescent="0.15">
      <c r="I4068" s="223"/>
      <c r="P4068" s="224"/>
      <c r="Q4068" s="224"/>
      <c r="R4068" s="224"/>
      <c r="T4068" s="223"/>
      <c r="U4068" s="225"/>
      <c r="V4068" s="223"/>
      <c r="W4068" s="225"/>
      <c r="AE4068" s="200"/>
      <c r="AM4068" s="203"/>
      <c r="AT4068" s="144"/>
    </row>
    <row r="4069" spans="9:46" s="142" customFormat="1" x14ac:dyDescent="0.15">
      <c r="I4069" s="223"/>
      <c r="P4069" s="224"/>
      <c r="Q4069" s="224"/>
      <c r="R4069" s="224"/>
      <c r="T4069" s="223"/>
      <c r="U4069" s="225"/>
      <c r="V4069" s="223"/>
      <c r="W4069" s="225"/>
      <c r="AE4069" s="200"/>
      <c r="AM4069" s="203"/>
      <c r="AT4069" s="144"/>
    </row>
    <row r="4070" spans="9:46" s="142" customFormat="1" x14ac:dyDescent="0.15">
      <c r="I4070" s="223"/>
      <c r="P4070" s="224"/>
      <c r="Q4070" s="224"/>
      <c r="R4070" s="224"/>
      <c r="T4070" s="223"/>
      <c r="U4070" s="225"/>
      <c r="V4070" s="223"/>
      <c r="W4070" s="225"/>
      <c r="AE4070" s="200"/>
      <c r="AM4070" s="203"/>
      <c r="AT4070" s="144"/>
    </row>
    <row r="4071" spans="9:46" s="142" customFormat="1" x14ac:dyDescent="0.15">
      <c r="I4071" s="223"/>
      <c r="P4071" s="224"/>
      <c r="Q4071" s="224"/>
      <c r="R4071" s="224"/>
      <c r="T4071" s="223"/>
      <c r="U4071" s="225"/>
      <c r="V4071" s="223"/>
      <c r="W4071" s="225"/>
      <c r="AE4071" s="200"/>
      <c r="AM4071" s="203"/>
      <c r="AT4071" s="144"/>
    </row>
    <row r="4072" spans="9:46" s="142" customFormat="1" x14ac:dyDescent="0.15">
      <c r="I4072" s="223"/>
      <c r="P4072" s="224"/>
      <c r="Q4072" s="224"/>
      <c r="R4072" s="224"/>
      <c r="T4072" s="223"/>
      <c r="U4072" s="225"/>
      <c r="V4072" s="223"/>
      <c r="W4072" s="225"/>
      <c r="AE4072" s="200"/>
      <c r="AM4072" s="203"/>
      <c r="AT4072" s="144"/>
    </row>
    <row r="4073" spans="9:46" s="142" customFormat="1" x14ac:dyDescent="0.15">
      <c r="I4073" s="223"/>
      <c r="P4073" s="224"/>
      <c r="Q4073" s="224"/>
      <c r="R4073" s="224"/>
      <c r="T4073" s="223"/>
      <c r="U4073" s="225"/>
      <c r="V4073" s="223"/>
      <c r="W4073" s="225"/>
      <c r="AE4073" s="200"/>
      <c r="AM4073" s="203"/>
      <c r="AT4073" s="144"/>
    </row>
    <row r="4074" spans="9:46" s="142" customFormat="1" x14ac:dyDescent="0.15">
      <c r="I4074" s="223"/>
      <c r="P4074" s="224"/>
      <c r="Q4074" s="224"/>
      <c r="R4074" s="224"/>
      <c r="T4074" s="223"/>
      <c r="U4074" s="225"/>
      <c r="V4074" s="223"/>
      <c r="W4074" s="225"/>
      <c r="AE4074" s="200"/>
      <c r="AM4074" s="203"/>
      <c r="AT4074" s="144"/>
    </row>
    <row r="4075" spans="9:46" s="142" customFormat="1" x14ac:dyDescent="0.15">
      <c r="I4075" s="223"/>
      <c r="P4075" s="224"/>
      <c r="Q4075" s="224"/>
      <c r="R4075" s="224"/>
      <c r="T4075" s="223"/>
      <c r="U4075" s="225"/>
      <c r="V4075" s="223"/>
      <c r="W4075" s="225"/>
      <c r="AE4075" s="200"/>
      <c r="AM4075" s="203"/>
      <c r="AT4075" s="144"/>
    </row>
    <row r="4076" spans="9:46" s="142" customFormat="1" x14ac:dyDescent="0.15">
      <c r="I4076" s="223"/>
      <c r="P4076" s="224"/>
      <c r="Q4076" s="224"/>
      <c r="R4076" s="224"/>
      <c r="T4076" s="223"/>
      <c r="U4076" s="225"/>
      <c r="V4076" s="223"/>
      <c r="W4076" s="225"/>
      <c r="AE4076" s="200"/>
      <c r="AM4076" s="203"/>
      <c r="AT4076" s="144"/>
    </row>
    <row r="4077" spans="9:46" s="142" customFormat="1" x14ac:dyDescent="0.15">
      <c r="I4077" s="223"/>
      <c r="P4077" s="224"/>
      <c r="Q4077" s="224"/>
      <c r="R4077" s="224"/>
      <c r="T4077" s="223"/>
      <c r="U4077" s="225"/>
      <c r="V4077" s="223"/>
      <c r="W4077" s="225"/>
      <c r="AE4077" s="200"/>
      <c r="AM4077" s="203"/>
      <c r="AT4077" s="144"/>
    </row>
    <row r="4078" spans="9:46" s="142" customFormat="1" x14ac:dyDescent="0.15">
      <c r="I4078" s="223"/>
      <c r="P4078" s="224"/>
      <c r="Q4078" s="224"/>
      <c r="R4078" s="224"/>
      <c r="T4078" s="223"/>
      <c r="U4078" s="225"/>
      <c r="V4078" s="223"/>
      <c r="W4078" s="225"/>
      <c r="AE4078" s="200"/>
      <c r="AM4078" s="203"/>
      <c r="AT4078" s="144"/>
    </row>
    <row r="4079" spans="9:46" s="142" customFormat="1" x14ac:dyDescent="0.15">
      <c r="I4079" s="223"/>
      <c r="P4079" s="224"/>
      <c r="Q4079" s="224"/>
      <c r="R4079" s="224"/>
      <c r="T4079" s="223"/>
      <c r="U4079" s="225"/>
      <c r="V4079" s="223"/>
      <c r="W4079" s="225"/>
      <c r="AE4079" s="200"/>
      <c r="AM4079" s="203"/>
      <c r="AT4079" s="144"/>
    </row>
    <row r="4080" spans="9:46" s="142" customFormat="1" x14ac:dyDescent="0.15">
      <c r="I4080" s="223"/>
      <c r="P4080" s="224"/>
      <c r="Q4080" s="224"/>
      <c r="R4080" s="224"/>
      <c r="T4080" s="223"/>
      <c r="U4080" s="225"/>
      <c r="V4080" s="223"/>
      <c r="W4080" s="225"/>
      <c r="AE4080" s="200"/>
      <c r="AM4080" s="203"/>
      <c r="AT4080" s="144"/>
    </row>
    <row r="4081" spans="9:46" s="142" customFormat="1" x14ac:dyDescent="0.15">
      <c r="I4081" s="223"/>
      <c r="P4081" s="224"/>
      <c r="Q4081" s="224"/>
      <c r="R4081" s="224"/>
      <c r="T4081" s="223"/>
      <c r="U4081" s="225"/>
      <c r="V4081" s="223"/>
      <c r="W4081" s="225"/>
      <c r="AE4081" s="200"/>
      <c r="AM4081" s="203"/>
      <c r="AT4081" s="144"/>
    </row>
    <row r="4082" spans="9:46" s="142" customFormat="1" x14ac:dyDescent="0.15">
      <c r="I4082" s="223"/>
      <c r="P4082" s="224"/>
      <c r="Q4082" s="224"/>
      <c r="R4082" s="224"/>
      <c r="T4082" s="223"/>
      <c r="U4082" s="225"/>
      <c r="V4082" s="223"/>
      <c r="W4082" s="225"/>
      <c r="AE4082" s="200"/>
      <c r="AM4082" s="203"/>
      <c r="AT4082" s="144"/>
    </row>
    <row r="4083" spans="9:46" s="142" customFormat="1" x14ac:dyDescent="0.15">
      <c r="I4083" s="223"/>
      <c r="P4083" s="224"/>
      <c r="Q4083" s="224"/>
      <c r="R4083" s="224"/>
      <c r="T4083" s="223"/>
      <c r="U4083" s="225"/>
      <c r="V4083" s="223"/>
      <c r="W4083" s="225"/>
      <c r="AE4083" s="200"/>
      <c r="AM4083" s="203"/>
      <c r="AT4083" s="144"/>
    </row>
    <row r="4084" spans="9:46" s="142" customFormat="1" x14ac:dyDescent="0.15">
      <c r="I4084" s="223"/>
      <c r="P4084" s="224"/>
      <c r="Q4084" s="224"/>
      <c r="R4084" s="224"/>
      <c r="T4084" s="223"/>
      <c r="U4084" s="225"/>
      <c r="V4084" s="223"/>
      <c r="W4084" s="225"/>
      <c r="AE4084" s="200"/>
      <c r="AM4084" s="203"/>
      <c r="AT4084" s="144"/>
    </row>
    <row r="4085" spans="9:46" s="142" customFormat="1" x14ac:dyDescent="0.15">
      <c r="I4085" s="223"/>
      <c r="P4085" s="224"/>
      <c r="Q4085" s="224"/>
      <c r="R4085" s="224"/>
      <c r="T4085" s="223"/>
      <c r="U4085" s="225"/>
      <c r="V4085" s="223"/>
      <c r="W4085" s="225"/>
      <c r="AE4085" s="200"/>
      <c r="AM4085" s="203"/>
      <c r="AT4085" s="144"/>
    </row>
    <row r="4086" spans="9:46" s="142" customFormat="1" x14ac:dyDescent="0.15">
      <c r="I4086" s="223"/>
      <c r="P4086" s="224"/>
      <c r="Q4086" s="224"/>
      <c r="R4086" s="224"/>
      <c r="T4086" s="223"/>
      <c r="U4086" s="225"/>
      <c r="V4086" s="223"/>
      <c r="W4086" s="225"/>
      <c r="AE4086" s="200"/>
      <c r="AM4086" s="203"/>
      <c r="AT4086" s="144"/>
    </row>
    <row r="4087" spans="9:46" s="142" customFormat="1" x14ac:dyDescent="0.15">
      <c r="I4087" s="223"/>
      <c r="P4087" s="224"/>
      <c r="Q4087" s="224"/>
      <c r="R4087" s="224"/>
      <c r="T4087" s="223"/>
      <c r="U4087" s="225"/>
      <c r="V4087" s="223"/>
      <c r="W4087" s="225"/>
      <c r="AE4087" s="200"/>
      <c r="AM4087" s="203"/>
      <c r="AT4087" s="144"/>
    </row>
    <row r="4088" spans="9:46" s="142" customFormat="1" x14ac:dyDescent="0.15">
      <c r="I4088" s="223"/>
      <c r="P4088" s="224"/>
      <c r="Q4088" s="224"/>
      <c r="R4088" s="224"/>
      <c r="T4088" s="223"/>
      <c r="U4088" s="225"/>
      <c r="V4088" s="223"/>
      <c r="W4088" s="225"/>
      <c r="AE4088" s="200"/>
      <c r="AM4088" s="203"/>
      <c r="AT4088" s="144"/>
    </row>
    <row r="4089" spans="9:46" s="142" customFormat="1" x14ac:dyDescent="0.15">
      <c r="I4089" s="223"/>
      <c r="P4089" s="224"/>
      <c r="Q4089" s="224"/>
      <c r="R4089" s="224"/>
      <c r="T4089" s="223"/>
      <c r="U4089" s="225"/>
      <c r="V4089" s="223"/>
      <c r="W4089" s="225"/>
      <c r="AE4089" s="200"/>
      <c r="AM4089" s="203"/>
      <c r="AT4089" s="144"/>
    </row>
    <row r="4090" spans="9:46" s="142" customFormat="1" x14ac:dyDescent="0.15">
      <c r="I4090" s="223"/>
      <c r="P4090" s="224"/>
      <c r="Q4090" s="224"/>
      <c r="R4090" s="224"/>
      <c r="T4090" s="223"/>
      <c r="U4090" s="225"/>
      <c r="V4090" s="223"/>
      <c r="W4090" s="225"/>
      <c r="AE4090" s="200"/>
      <c r="AM4090" s="203"/>
      <c r="AT4090" s="144"/>
    </row>
    <row r="4091" spans="9:46" s="142" customFormat="1" x14ac:dyDescent="0.15">
      <c r="I4091" s="223"/>
      <c r="P4091" s="224"/>
      <c r="Q4091" s="224"/>
      <c r="R4091" s="224"/>
      <c r="T4091" s="223"/>
      <c r="U4091" s="225"/>
      <c r="V4091" s="223"/>
      <c r="W4091" s="225"/>
      <c r="AE4091" s="200"/>
      <c r="AM4091" s="203"/>
      <c r="AT4091" s="144"/>
    </row>
    <row r="4092" spans="9:46" s="142" customFormat="1" x14ac:dyDescent="0.15">
      <c r="I4092" s="223"/>
      <c r="P4092" s="224"/>
      <c r="Q4092" s="224"/>
      <c r="R4092" s="224"/>
      <c r="T4092" s="223"/>
      <c r="U4092" s="225"/>
      <c r="V4092" s="223"/>
      <c r="W4092" s="225"/>
      <c r="AE4092" s="200"/>
      <c r="AM4092" s="203"/>
      <c r="AT4092" s="144"/>
    </row>
    <row r="4093" spans="9:46" s="142" customFormat="1" x14ac:dyDescent="0.15">
      <c r="I4093" s="223"/>
      <c r="P4093" s="224"/>
      <c r="Q4093" s="224"/>
      <c r="R4093" s="224"/>
      <c r="T4093" s="223"/>
      <c r="U4093" s="225"/>
      <c r="V4093" s="223"/>
      <c r="W4093" s="225"/>
      <c r="AE4093" s="200"/>
      <c r="AM4093" s="203"/>
      <c r="AT4093" s="144"/>
    </row>
    <row r="4094" spans="9:46" s="142" customFormat="1" x14ac:dyDescent="0.15">
      <c r="I4094" s="223"/>
      <c r="P4094" s="224"/>
      <c r="Q4094" s="224"/>
      <c r="R4094" s="224"/>
      <c r="T4094" s="223"/>
      <c r="U4094" s="225"/>
      <c r="V4094" s="223"/>
      <c r="W4094" s="225"/>
      <c r="AE4094" s="200"/>
      <c r="AM4094" s="203"/>
      <c r="AT4094" s="144"/>
    </row>
    <row r="4095" spans="9:46" s="142" customFormat="1" x14ac:dyDescent="0.15">
      <c r="I4095" s="223"/>
      <c r="P4095" s="224"/>
      <c r="Q4095" s="224"/>
      <c r="R4095" s="224"/>
      <c r="T4095" s="223"/>
      <c r="U4095" s="225"/>
      <c r="V4095" s="223"/>
      <c r="W4095" s="225"/>
      <c r="AE4095" s="200"/>
      <c r="AM4095" s="203"/>
      <c r="AT4095" s="144"/>
    </row>
    <row r="4096" spans="9:46" s="142" customFormat="1" x14ac:dyDescent="0.15">
      <c r="I4096" s="223"/>
      <c r="P4096" s="224"/>
      <c r="Q4096" s="224"/>
      <c r="R4096" s="224"/>
      <c r="T4096" s="223"/>
      <c r="U4096" s="225"/>
      <c r="V4096" s="223"/>
      <c r="W4096" s="225"/>
      <c r="AE4096" s="200"/>
      <c r="AM4096" s="203"/>
      <c r="AT4096" s="144"/>
    </row>
    <row r="4097" spans="9:46" s="142" customFormat="1" x14ac:dyDescent="0.15">
      <c r="I4097" s="223"/>
      <c r="P4097" s="224"/>
      <c r="Q4097" s="224"/>
      <c r="R4097" s="224"/>
      <c r="T4097" s="223"/>
      <c r="U4097" s="225"/>
      <c r="V4097" s="223"/>
      <c r="W4097" s="225"/>
      <c r="AE4097" s="200"/>
      <c r="AM4097" s="203"/>
      <c r="AT4097" s="144"/>
    </row>
    <row r="4098" spans="9:46" s="142" customFormat="1" x14ac:dyDescent="0.15">
      <c r="I4098" s="223"/>
      <c r="P4098" s="224"/>
      <c r="Q4098" s="224"/>
      <c r="R4098" s="224"/>
      <c r="T4098" s="223"/>
      <c r="U4098" s="225"/>
      <c r="V4098" s="223"/>
      <c r="W4098" s="225"/>
      <c r="AE4098" s="200"/>
      <c r="AM4098" s="203"/>
      <c r="AT4098" s="144"/>
    </row>
    <row r="4099" spans="9:46" s="142" customFormat="1" x14ac:dyDescent="0.15">
      <c r="I4099" s="223"/>
      <c r="P4099" s="224"/>
      <c r="Q4099" s="224"/>
      <c r="R4099" s="224"/>
      <c r="T4099" s="223"/>
      <c r="U4099" s="225"/>
      <c r="V4099" s="223"/>
      <c r="W4099" s="225"/>
      <c r="AE4099" s="200"/>
      <c r="AM4099" s="203"/>
      <c r="AT4099" s="144"/>
    </row>
    <row r="4100" spans="9:46" s="142" customFormat="1" x14ac:dyDescent="0.15">
      <c r="I4100" s="223"/>
      <c r="P4100" s="224"/>
      <c r="Q4100" s="224"/>
      <c r="R4100" s="224"/>
      <c r="T4100" s="223"/>
      <c r="U4100" s="225"/>
      <c r="V4100" s="223"/>
      <c r="W4100" s="225"/>
      <c r="AE4100" s="200"/>
      <c r="AM4100" s="203"/>
      <c r="AT4100" s="144"/>
    </row>
    <row r="4101" spans="9:46" s="142" customFormat="1" x14ac:dyDescent="0.15">
      <c r="I4101" s="223"/>
      <c r="P4101" s="224"/>
      <c r="Q4101" s="224"/>
      <c r="R4101" s="224"/>
      <c r="T4101" s="223"/>
      <c r="U4101" s="225"/>
      <c r="V4101" s="223"/>
      <c r="W4101" s="225"/>
      <c r="AE4101" s="200"/>
      <c r="AM4101" s="203"/>
      <c r="AT4101" s="144"/>
    </row>
    <row r="4102" spans="9:46" s="142" customFormat="1" x14ac:dyDescent="0.15">
      <c r="I4102" s="223"/>
      <c r="P4102" s="224"/>
      <c r="Q4102" s="224"/>
      <c r="R4102" s="224"/>
      <c r="T4102" s="223"/>
      <c r="U4102" s="225"/>
      <c r="V4102" s="223"/>
      <c r="W4102" s="225"/>
      <c r="AE4102" s="200"/>
      <c r="AM4102" s="203"/>
      <c r="AT4102" s="144"/>
    </row>
    <row r="4103" spans="9:46" s="142" customFormat="1" x14ac:dyDescent="0.15">
      <c r="I4103" s="223"/>
      <c r="P4103" s="224"/>
      <c r="Q4103" s="224"/>
      <c r="R4103" s="224"/>
      <c r="T4103" s="223"/>
      <c r="U4103" s="225"/>
      <c r="V4103" s="223"/>
      <c r="W4103" s="225"/>
      <c r="AE4103" s="200"/>
      <c r="AM4103" s="203"/>
      <c r="AT4103" s="144"/>
    </row>
    <row r="4104" spans="9:46" s="142" customFormat="1" x14ac:dyDescent="0.15">
      <c r="I4104" s="223"/>
      <c r="P4104" s="224"/>
      <c r="Q4104" s="224"/>
      <c r="R4104" s="224"/>
      <c r="T4104" s="223"/>
      <c r="U4104" s="225"/>
      <c r="V4104" s="223"/>
      <c r="W4104" s="225"/>
      <c r="AE4104" s="200"/>
      <c r="AM4104" s="203"/>
      <c r="AT4104" s="144"/>
    </row>
    <row r="4105" spans="9:46" s="142" customFormat="1" x14ac:dyDescent="0.15">
      <c r="I4105" s="223"/>
      <c r="P4105" s="224"/>
      <c r="Q4105" s="224"/>
      <c r="R4105" s="224"/>
      <c r="T4105" s="223"/>
      <c r="U4105" s="225"/>
      <c r="V4105" s="223"/>
      <c r="W4105" s="225"/>
      <c r="AE4105" s="200"/>
      <c r="AM4105" s="203"/>
      <c r="AT4105" s="144"/>
    </row>
    <row r="4106" spans="9:46" s="142" customFormat="1" x14ac:dyDescent="0.15">
      <c r="I4106" s="223"/>
      <c r="P4106" s="224"/>
      <c r="Q4106" s="224"/>
      <c r="R4106" s="224"/>
      <c r="T4106" s="223"/>
      <c r="U4106" s="225"/>
      <c r="V4106" s="223"/>
      <c r="W4106" s="225"/>
      <c r="AE4106" s="200"/>
      <c r="AM4106" s="203"/>
      <c r="AT4106" s="144"/>
    </row>
    <row r="4107" spans="9:46" s="142" customFormat="1" x14ac:dyDescent="0.15">
      <c r="I4107" s="223"/>
      <c r="P4107" s="224"/>
      <c r="Q4107" s="224"/>
      <c r="R4107" s="224"/>
      <c r="T4107" s="223"/>
      <c r="U4107" s="225"/>
      <c r="V4107" s="223"/>
      <c r="W4107" s="225"/>
      <c r="AE4107" s="200"/>
      <c r="AM4107" s="203"/>
      <c r="AT4107" s="144"/>
    </row>
    <row r="4108" spans="9:46" s="142" customFormat="1" x14ac:dyDescent="0.15">
      <c r="I4108" s="223"/>
      <c r="P4108" s="224"/>
      <c r="Q4108" s="224"/>
      <c r="R4108" s="224"/>
      <c r="T4108" s="223"/>
      <c r="U4108" s="225"/>
      <c r="V4108" s="223"/>
      <c r="W4108" s="225"/>
      <c r="AE4108" s="200"/>
      <c r="AM4108" s="203"/>
      <c r="AT4108" s="144"/>
    </row>
    <row r="4109" spans="9:46" s="142" customFormat="1" x14ac:dyDescent="0.15">
      <c r="I4109" s="223"/>
      <c r="P4109" s="224"/>
      <c r="Q4109" s="224"/>
      <c r="R4109" s="224"/>
      <c r="T4109" s="223"/>
      <c r="U4109" s="225"/>
      <c r="V4109" s="223"/>
      <c r="W4109" s="225"/>
      <c r="AE4109" s="200"/>
      <c r="AM4109" s="203"/>
      <c r="AT4109" s="144"/>
    </row>
    <row r="4110" spans="9:46" s="142" customFormat="1" x14ac:dyDescent="0.15">
      <c r="I4110" s="223"/>
      <c r="P4110" s="224"/>
      <c r="Q4110" s="224"/>
      <c r="R4110" s="224"/>
      <c r="T4110" s="223"/>
      <c r="U4110" s="225"/>
      <c r="V4110" s="223"/>
      <c r="W4110" s="225"/>
      <c r="AE4110" s="200"/>
      <c r="AM4110" s="203"/>
      <c r="AT4110" s="144"/>
    </row>
    <row r="4111" spans="9:46" s="142" customFormat="1" x14ac:dyDescent="0.15">
      <c r="I4111" s="223"/>
      <c r="P4111" s="224"/>
      <c r="Q4111" s="224"/>
      <c r="R4111" s="224"/>
      <c r="T4111" s="223"/>
      <c r="U4111" s="225"/>
      <c r="V4111" s="223"/>
      <c r="W4111" s="225"/>
      <c r="AE4111" s="200"/>
      <c r="AM4111" s="203"/>
      <c r="AT4111" s="144"/>
    </row>
    <row r="4112" spans="9:46" s="142" customFormat="1" x14ac:dyDescent="0.15">
      <c r="I4112" s="223"/>
      <c r="P4112" s="224"/>
      <c r="Q4112" s="224"/>
      <c r="R4112" s="224"/>
      <c r="T4112" s="223"/>
      <c r="U4112" s="225"/>
      <c r="V4112" s="223"/>
      <c r="W4112" s="225"/>
      <c r="AE4112" s="200"/>
      <c r="AM4112" s="203"/>
      <c r="AT4112" s="144"/>
    </row>
    <row r="4113" spans="9:46" s="142" customFormat="1" x14ac:dyDescent="0.15">
      <c r="I4113" s="223"/>
      <c r="P4113" s="224"/>
      <c r="Q4113" s="224"/>
      <c r="R4113" s="224"/>
      <c r="T4113" s="223"/>
      <c r="U4113" s="225"/>
      <c r="V4113" s="223"/>
      <c r="W4113" s="225"/>
      <c r="AE4113" s="200"/>
      <c r="AM4113" s="203"/>
      <c r="AT4113" s="144"/>
    </row>
    <row r="4114" spans="9:46" s="142" customFormat="1" x14ac:dyDescent="0.15">
      <c r="I4114" s="223"/>
      <c r="P4114" s="224"/>
      <c r="Q4114" s="224"/>
      <c r="R4114" s="224"/>
      <c r="T4114" s="223"/>
      <c r="U4114" s="225"/>
      <c r="V4114" s="223"/>
      <c r="W4114" s="225"/>
      <c r="AE4114" s="200"/>
      <c r="AM4114" s="203"/>
      <c r="AT4114" s="144"/>
    </row>
    <row r="4115" spans="9:46" s="142" customFormat="1" x14ac:dyDescent="0.15">
      <c r="I4115" s="223"/>
      <c r="P4115" s="224"/>
      <c r="Q4115" s="224"/>
      <c r="R4115" s="224"/>
      <c r="T4115" s="223"/>
      <c r="U4115" s="225"/>
      <c r="V4115" s="223"/>
      <c r="W4115" s="225"/>
      <c r="AE4115" s="200"/>
      <c r="AM4115" s="203"/>
      <c r="AT4115" s="144"/>
    </row>
    <row r="4116" spans="9:46" s="142" customFormat="1" x14ac:dyDescent="0.15">
      <c r="I4116" s="223"/>
      <c r="P4116" s="224"/>
      <c r="Q4116" s="224"/>
      <c r="R4116" s="224"/>
      <c r="T4116" s="223"/>
      <c r="U4116" s="225"/>
      <c r="V4116" s="223"/>
      <c r="W4116" s="225"/>
      <c r="AE4116" s="200"/>
      <c r="AM4116" s="203"/>
      <c r="AT4116" s="144"/>
    </row>
    <row r="4117" spans="9:46" s="142" customFormat="1" x14ac:dyDescent="0.15">
      <c r="I4117" s="223"/>
      <c r="P4117" s="224"/>
      <c r="Q4117" s="224"/>
      <c r="R4117" s="224"/>
      <c r="T4117" s="223"/>
      <c r="U4117" s="225"/>
      <c r="V4117" s="223"/>
      <c r="W4117" s="225"/>
      <c r="AE4117" s="200"/>
      <c r="AM4117" s="203"/>
      <c r="AT4117" s="144"/>
    </row>
    <row r="4118" spans="9:46" s="142" customFormat="1" x14ac:dyDescent="0.15">
      <c r="I4118" s="223"/>
      <c r="P4118" s="224"/>
      <c r="Q4118" s="224"/>
      <c r="R4118" s="224"/>
      <c r="T4118" s="223"/>
      <c r="U4118" s="225"/>
      <c r="V4118" s="223"/>
      <c r="W4118" s="225"/>
      <c r="AE4118" s="200"/>
      <c r="AM4118" s="203"/>
      <c r="AT4118" s="144"/>
    </row>
    <row r="4119" spans="9:46" s="142" customFormat="1" x14ac:dyDescent="0.15">
      <c r="I4119" s="223"/>
      <c r="P4119" s="224"/>
      <c r="Q4119" s="224"/>
      <c r="R4119" s="224"/>
      <c r="T4119" s="223"/>
      <c r="U4119" s="225"/>
      <c r="V4119" s="223"/>
      <c r="W4119" s="225"/>
      <c r="AE4119" s="200"/>
      <c r="AM4119" s="203"/>
      <c r="AT4119" s="144"/>
    </row>
    <row r="4120" spans="9:46" s="142" customFormat="1" x14ac:dyDescent="0.15">
      <c r="I4120" s="223"/>
      <c r="P4120" s="224"/>
      <c r="Q4120" s="224"/>
      <c r="R4120" s="224"/>
      <c r="T4120" s="223"/>
      <c r="U4120" s="225"/>
      <c r="V4120" s="223"/>
      <c r="W4120" s="225"/>
      <c r="AE4120" s="200"/>
      <c r="AM4120" s="203"/>
      <c r="AT4120" s="144"/>
    </row>
    <row r="4121" spans="9:46" s="142" customFormat="1" x14ac:dyDescent="0.15">
      <c r="I4121" s="223"/>
      <c r="P4121" s="224"/>
      <c r="Q4121" s="224"/>
      <c r="R4121" s="224"/>
      <c r="T4121" s="223"/>
      <c r="U4121" s="225"/>
      <c r="V4121" s="223"/>
      <c r="W4121" s="225"/>
      <c r="AE4121" s="200"/>
      <c r="AM4121" s="203"/>
      <c r="AT4121" s="144"/>
    </row>
    <row r="4122" spans="9:46" s="142" customFormat="1" x14ac:dyDescent="0.15">
      <c r="I4122" s="223"/>
      <c r="P4122" s="224"/>
      <c r="Q4122" s="224"/>
      <c r="R4122" s="224"/>
      <c r="T4122" s="223"/>
      <c r="U4122" s="225"/>
      <c r="V4122" s="223"/>
      <c r="W4122" s="225"/>
      <c r="AE4122" s="200"/>
      <c r="AM4122" s="203"/>
      <c r="AT4122" s="144"/>
    </row>
    <row r="4123" spans="9:46" s="142" customFormat="1" x14ac:dyDescent="0.15">
      <c r="I4123" s="223"/>
      <c r="P4123" s="224"/>
      <c r="Q4123" s="224"/>
      <c r="R4123" s="224"/>
      <c r="T4123" s="223"/>
      <c r="U4123" s="225"/>
      <c r="V4123" s="223"/>
      <c r="W4123" s="225"/>
      <c r="AE4123" s="200"/>
      <c r="AM4123" s="203"/>
      <c r="AT4123" s="144"/>
    </row>
    <row r="4124" spans="9:46" s="142" customFormat="1" x14ac:dyDescent="0.15">
      <c r="I4124" s="223"/>
      <c r="P4124" s="224"/>
      <c r="Q4124" s="224"/>
      <c r="R4124" s="224"/>
      <c r="T4124" s="223"/>
      <c r="U4124" s="225"/>
      <c r="V4124" s="223"/>
      <c r="W4124" s="225"/>
      <c r="AE4124" s="200"/>
      <c r="AM4124" s="203"/>
      <c r="AT4124" s="144"/>
    </row>
    <row r="4125" spans="9:46" s="142" customFormat="1" x14ac:dyDescent="0.15">
      <c r="I4125" s="223"/>
      <c r="P4125" s="224"/>
      <c r="Q4125" s="224"/>
      <c r="R4125" s="224"/>
      <c r="T4125" s="223"/>
      <c r="U4125" s="225"/>
      <c r="V4125" s="223"/>
      <c r="W4125" s="225"/>
      <c r="AE4125" s="200"/>
      <c r="AM4125" s="203"/>
      <c r="AT4125" s="144"/>
    </row>
    <row r="4126" spans="9:46" s="142" customFormat="1" x14ac:dyDescent="0.15">
      <c r="I4126" s="223"/>
      <c r="P4126" s="224"/>
      <c r="Q4126" s="224"/>
      <c r="R4126" s="224"/>
      <c r="T4126" s="223"/>
      <c r="U4126" s="225"/>
      <c r="V4126" s="223"/>
      <c r="W4126" s="225"/>
      <c r="AE4126" s="200"/>
      <c r="AM4126" s="203"/>
      <c r="AT4126" s="144"/>
    </row>
    <row r="4127" spans="9:46" s="142" customFormat="1" x14ac:dyDescent="0.15">
      <c r="I4127" s="223"/>
      <c r="P4127" s="224"/>
      <c r="Q4127" s="224"/>
      <c r="R4127" s="224"/>
      <c r="T4127" s="223"/>
      <c r="U4127" s="225"/>
      <c r="V4127" s="223"/>
      <c r="W4127" s="225"/>
      <c r="AE4127" s="200"/>
      <c r="AM4127" s="203"/>
      <c r="AT4127" s="144"/>
    </row>
    <row r="4128" spans="9:46" s="142" customFormat="1" x14ac:dyDescent="0.15">
      <c r="I4128" s="223"/>
      <c r="P4128" s="224"/>
      <c r="Q4128" s="224"/>
      <c r="R4128" s="224"/>
      <c r="T4128" s="223"/>
      <c r="U4128" s="225"/>
      <c r="V4128" s="223"/>
      <c r="W4128" s="225"/>
      <c r="AE4128" s="200"/>
      <c r="AM4128" s="203"/>
      <c r="AT4128" s="144"/>
    </row>
    <row r="4129" spans="9:46" s="142" customFormat="1" x14ac:dyDescent="0.15">
      <c r="I4129" s="223"/>
      <c r="P4129" s="224"/>
      <c r="Q4129" s="224"/>
      <c r="R4129" s="224"/>
      <c r="T4129" s="223"/>
      <c r="U4129" s="225"/>
      <c r="V4129" s="223"/>
      <c r="W4129" s="225"/>
      <c r="AE4129" s="200"/>
      <c r="AM4129" s="203"/>
      <c r="AT4129" s="144"/>
    </row>
    <row r="4130" spans="9:46" s="142" customFormat="1" x14ac:dyDescent="0.15">
      <c r="I4130" s="223"/>
      <c r="P4130" s="224"/>
      <c r="Q4130" s="224"/>
      <c r="R4130" s="224"/>
      <c r="T4130" s="223"/>
      <c r="U4130" s="225"/>
      <c r="V4130" s="223"/>
      <c r="W4130" s="225"/>
      <c r="AE4130" s="200"/>
      <c r="AM4130" s="203"/>
      <c r="AT4130" s="144"/>
    </row>
    <row r="4131" spans="9:46" s="142" customFormat="1" x14ac:dyDescent="0.15">
      <c r="I4131" s="223"/>
      <c r="P4131" s="224"/>
      <c r="Q4131" s="224"/>
      <c r="R4131" s="224"/>
      <c r="T4131" s="223"/>
      <c r="U4131" s="225"/>
      <c r="V4131" s="223"/>
      <c r="W4131" s="225"/>
      <c r="AE4131" s="200"/>
      <c r="AM4131" s="203"/>
      <c r="AT4131" s="144"/>
    </row>
    <row r="4132" spans="9:46" s="142" customFormat="1" x14ac:dyDescent="0.15">
      <c r="I4132" s="223"/>
      <c r="P4132" s="224"/>
      <c r="Q4132" s="224"/>
      <c r="R4132" s="224"/>
      <c r="T4132" s="223"/>
      <c r="U4132" s="225"/>
      <c r="V4132" s="223"/>
      <c r="W4132" s="225"/>
      <c r="AE4132" s="200"/>
      <c r="AM4132" s="203"/>
      <c r="AT4132" s="144"/>
    </row>
    <row r="4133" spans="9:46" s="142" customFormat="1" x14ac:dyDescent="0.15">
      <c r="I4133" s="223"/>
      <c r="P4133" s="224"/>
      <c r="Q4133" s="224"/>
      <c r="R4133" s="224"/>
      <c r="T4133" s="223"/>
      <c r="U4133" s="225"/>
      <c r="V4133" s="223"/>
      <c r="W4133" s="225"/>
      <c r="AE4133" s="200"/>
      <c r="AM4133" s="203"/>
      <c r="AT4133" s="144"/>
    </row>
    <row r="4134" spans="9:46" s="142" customFormat="1" x14ac:dyDescent="0.15">
      <c r="I4134" s="223"/>
      <c r="P4134" s="224"/>
      <c r="Q4134" s="224"/>
      <c r="R4134" s="224"/>
      <c r="T4134" s="223"/>
      <c r="U4134" s="225"/>
      <c r="V4134" s="223"/>
      <c r="W4134" s="225"/>
      <c r="AE4134" s="200"/>
      <c r="AM4134" s="203"/>
      <c r="AT4134" s="144"/>
    </row>
    <row r="4135" spans="9:46" s="142" customFormat="1" x14ac:dyDescent="0.15">
      <c r="I4135" s="223"/>
      <c r="P4135" s="224"/>
      <c r="Q4135" s="224"/>
      <c r="R4135" s="224"/>
      <c r="T4135" s="223"/>
      <c r="U4135" s="225"/>
      <c r="V4135" s="223"/>
      <c r="W4135" s="225"/>
      <c r="AE4135" s="200"/>
      <c r="AM4135" s="203"/>
      <c r="AT4135" s="144"/>
    </row>
    <row r="4136" spans="9:46" s="142" customFormat="1" x14ac:dyDescent="0.15">
      <c r="I4136" s="223"/>
      <c r="P4136" s="224"/>
      <c r="Q4136" s="224"/>
      <c r="R4136" s="224"/>
      <c r="T4136" s="223"/>
      <c r="U4136" s="225"/>
      <c r="V4136" s="223"/>
      <c r="W4136" s="225"/>
      <c r="AE4136" s="200"/>
      <c r="AM4136" s="203"/>
      <c r="AT4136" s="144"/>
    </row>
    <row r="4137" spans="9:46" s="142" customFormat="1" x14ac:dyDescent="0.15">
      <c r="I4137" s="223"/>
      <c r="P4137" s="224"/>
      <c r="Q4137" s="224"/>
      <c r="R4137" s="224"/>
      <c r="T4137" s="223"/>
      <c r="U4137" s="225"/>
      <c r="V4137" s="223"/>
      <c r="W4137" s="225"/>
      <c r="AE4137" s="200"/>
      <c r="AM4137" s="203"/>
      <c r="AT4137" s="144"/>
    </row>
    <row r="4138" spans="9:46" s="142" customFormat="1" x14ac:dyDescent="0.15">
      <c r="I4138" s="223"/>
      <c r="P4138" s="224"/>
      <c r="Q4138" s="224"/>
      <c r="R4138" s="224"/>
      <c r="T4138" s="223"/>
      <c r="U4138" s="225"/>
      <c r="V4138" s="223"/>
      <c r="W4138" s="225"/>
      <c r="AE4138" s="200"/>
      <c r="AM4138" s="203"/>
      <c r="AT4138" s="144"/>
    </row>
    <row r="4139" spans="9:46" s="142" customFormat="1" x14ac:dyDescent="0.15">
      <c r="I4139" s="223"/>
      <c r="P4139" s="224"/>
      <c r="Q4139" s="224"/>
      <c r="R4139" s="224"/>
      <c r="T4139" s="223"/>
      <c r="U4139" s="225"/>
      <c r="V4139" s="223"/>
      <c r="W4139" s="225"/>
      <c r="AE4139" s="200"/>
      <c r="AM4139" s="203"/>
      <c r="AT4139" s="144"/>
    </row>
    <row r="4140" spans="9:46" s="142" customFormat="1" x14ac:dyDescent="0.15">
      <c r="I4140" s="223"/>
      <c r="P4140" s="224"/>
      <c r="Q4140" s="224"/>
      <c r="R4140" s="224"/>
      <c r="T4140" s="223"/>
      <c r="U4140" s="225"/>
      <c r="V4140" s="223"/>
      <c r="W4140" s="225"/>
      <c r="AE4140" s="200"/>
      <c r="AM4140" s="203"/>
      <c r="AT4140" s="144"/>
    </row>
    <row r="4141" spans="9:46" s="142" customFormat="1" x14ac:dyDescent="0.15">
      <c r="I4141" s="223"/>
      <c r="P4141" s="224"/>
      <c r="Q4141" s="224"/>
      <c r="R4141" s="224"/>
      <c r="T4141" s="223"/>
      <c r="U4141" s="225"/>
      <c r="V4141" s="223"/>
      <c r="W4141" s="225"/>
      <c r="AE4141" s="200"/>
      <c r="AM4141" s="203"/>
      <c r="AT4141" s="144"/>
    </row>
    <row r="4142" spans="9:46" s="142" customFormat="1" x14ac:dyDescent="0.15">
      <c r="I4142" s="223"/>
      <c r="P4142" s="224"/>
      <c r="Q4142" s="224"/>
      <c r="R4142" s="224"/>
      <c r="T4142" s="223"/>
      <c r="U4142" s="225"/>
      <c r="V4142" s="223"/>
      <c r="W4142" s="225"/>
      <c r="AE4142" s="200"/>
      <c r="AM4142" s="203"/>
      <c r="AT4142" s="144"/>
    </row>
    <row r="4143" spans="9:46" s="142" customFormat="1" x14ac:dyDescent="0.15">
      <c r="I4143" s="223"/>
      <c r="P4143" s="224"/>
      <c r="Q4143" s="224"/>
      <c r="R4143" s="224"/>
      <c r="T4143" s="223"/>
      <c r="U4143" s="225"/>
      <c r="V4143" s="223"/>
      <c r="W4143" s="225"/>
      <c r="AE4143" s="200"/>
      <c r="AM4143" s="203"/>
      <c r="AT4143" s="144"/>
    </row>
    <row r="4144" spans="9:46" s="142" customFormat="1" x14ac:dyDescent="0.15">
      <c r="I4144" s="223"/>
      <c r="P4144" s="224"/>
      <c r="Q4144" s="224"/>
      <c r="R4144" s="224"/>
      <c r="T4144" s="223"/>
      <c r="U4144" s="225"/>
      <c r="V4144" s="223"/>
      <c r="W4144" s="225"/>
      <c r="AE4144" s="200"/>
      <c r="AM4144" s="203"/>
      <c r="AT4144" s="144"/>
    </row>
    <row r="4145" spans="9:46" s="142" customFormat="1" x14ac:dyDescent="0.15">
      <c r="I4145" s="223"/>
      <c r="P4145" s="224"/>
      <c r="Q4145" s="224"/>
      <c r="R4145" s="224"/>
      <c r="T4145" s="223"/>
      <c r="U4145" s="225"/>
      <c r="V4145" s="223"/>
      <c r="W4145" s="225"/>
      <c r="AE4145" s="200"/>
      <c r="AM4145" s="203"/>
      <c r="AT4145" s="144"/>
    </row>
    <row r="4146" spans="9:46" s="142" customFormat="1" x14ac:dyDescent="0.15">
      <c r="I4146" s="223"/>
      <c r="P4146" s="224"/>
      <c r="Q4146" s="224"/>
      <c r="R4146" s="224"/>
      <c r="T4146" s="223"/>
      <c r="U4146" s="225"/>
      <c r="V4146" s="223"/>
      <c r="W4146" s="225"/>
      <c r="AE4146" s="200"/>
      <c r="AM4146" s="203"/>
      <c r="AT4146" s="144"/>
    </row>
    <row r="4147" spans="9:46" s="142" customFormat="1" x14ac:dyDescent="0.15">
      <c r="I4147" s="223"/>
      <c r="P4147" s="224"/>
      <c r="Q4147" s="224"/>
      <c r="R4147" s="224"/>
      <c r="T4147" s="223"/>
      <c r="U4147" s="225"/>
      <c r="V4147" s="223"/>
      <c r="W4147" s="225"/>
      <c r="AE4147" s="200"/>
      <c r="AM4147" s="203"/>
      <c r="AT4147" s="144"/>
    </row>
    <row r="4148" spans="9:46" s="142" customFormat="1" x14ac:dyDescent="0.15">
      <c r="I4148" s="223"/>
      <c r="P4148" s="224"/>
      <c r="Q4148" s="224"/>
      <c r="R4148" s="224"/>
      <c r="T4148" s="223"/>
      <c r="U4148" s="225"/>
      <c r="V4148" s="223"/>
      <c r="W4148" s="225"/>
      <c r="AE4148" s="200"/>
      <c r="AM4148" s="203"/>
      <c r="AT4148" s="144"/>
    </row>
    <row r="4149" spans="9:46" s="142" customFormat="1" x14ac:dyDescent="0.15">
      <c r="I4149" s="223"/>
      <c r="P4149" s="224"/>
      <c r="Q4149" s="224"/>
      <c r="R4149" s="224"/>
      <c r="T4149" s="223"/>
      <c r="U4149" s="225"/>
      <c r="V4149" s="223"/>
      <c r="W4149" s="225"/>
      <c r="AE4149" s="200"/>
      <c r="AM4149" s="203"/>
      <c r="AT4149" s="144"/>
    </row>
    <row r="4150" spans="9:46" s="142" customFormat="1" x14ac:dyDescent="0.15">
      <c r="I4150" s="223"/>
      <c r="P4150" s="224"/>
      <c r="Q4150" s="224"/>
      <c r="R4150" s="224"/>
      <c r="T4150" s="223"/>
      <c r="U4150" s="225"/>
      <c r="V4150" s="223"/>
      <c r="W4150" s="225"/>
      <c r="AE4150" s="200"/>
      <c r="AM4150" s="203"/>
      <c r="AT4150" s="144"/>
    </row>
    <row r="4151" spans="9:46" s="142" customFormat="1" x14ac:dyDescent="0.15">
      <c r="I4151" s="223"/>
      <c r="P4151" s="224"/>
      <c r="Q4151" s="224"/>
      <c r="R4151" s="224"/>
      <c r="T4151" s="223"/>
      <c r="U4151" s="225"/>
      <c r="V4151" s="223"/>
      <c r="W4151" s="225"/>
      <c r="AE4151" s="200"/>
      <c r="AM4151" s="203"/>
      <c r="AT4151" s="144"/>
    </row>
    <row r="4152" spans="9:46" s="142" customFormat="1" x14ac:dyDescent="0.15">
      <c r="I4152" s="223"/>
      <c r="P4152" s="224"/>
      <c r="Q4152" s="224"/>
      <c r="R4152" s="224"/>
      <c r="T4152" s="223"/>
      <c r="U4152" s="225"/>
      <c r="V4152" s="223"/>
      <c r="W4152" s="225"/>
      <c r="AE4152" s="200"/>
      <c r="AM4152" s="203"/>
      <c r="AT4152" s="144"/>
    </row>
    <row r="4153" spans="9:46" s="142" customFormat="1" x14ac:dyDescent="0.15">
      <c r="I4153" s="223"/>
      <c r="P4153" s="224"/>
      <c r="Q4153" s="224"/>
      <c r="R4153" s="224"/>
      <c r="T4153" s="223"/>
      <c r="U4153" s="225"/>
      <c r="V4153" s="223"/>
      <c r="W4153" s="225"/>
      <c r="AE4153" s="200"/>
      <c r="AM4153" s="203"/>
      <c r="AT4153" s="144"/>
    </row>
    <row r="4154" spans="9:46" s="142" customFormat="1" x14ac:dyDescent="0.15">
      <c r="I4154" s="223"/>
      <c r="P4154" s="224"/>
      <c r="Q4154" s="224"/>
      <c r="R4154" s="224"/>
      <c r="T4154" s="223"/>
      <c r="U4154" s="225"/>
      <c r="V4154" s="223"/>
      <c r="W4154" s="225"/>
      <c r="AE4154" s="200"/>
      <c r="AM4154" s="203"/>
      <c r="AT4154" s="144"/>
    </row>
    <row r="4155" spans="9:46" s="142" customFormat="1" x14ac:dyDescent="0.15">
      <c r="I4155" s="223"/>
      <c r="P4155" s="224"/>
      <c r="Q4155" s="224"/>
      <c r="R4155" s="224"/>
      <c r="T4155" s="223"/>
      <c r="U4155" s="225"/>
      <c r="V4155" s="223"/>
      <c r="W4155" s="225"/>
      <c r="AE4155" s="200"/>
      <c r="AM4155" s="203"/>
      <c r="AT4155" s="144"/>
    </row>
    <row r="4156" spans="9:46" s="142" customFormat="1" x14ac:dyDescent="0.15">
      <c r="I4156" s="223"/>
      <c r="P4156" s="224"/>
      <c r="Q4156" s="224"/>
      <c r="R4156" s="224"/>
      <c r="T4156" s="223"/>
      <c r="U4156" s="225"/>
      <c r="V4156" s="223"/>
      <c r="W4156" s="225"/>
      <c r="AE4156" s="200"/>
      <c r="AM4156" s="203"/>
      <c r="AT4156" s="144"/>
    </row>
    <row r="4157" spans="9:46" s="142" customFormat="1" x14ac:dyDescent="0.15">
      <c r="I4157" s="223"/>
      <c r="P4157" s="224"/>
      <c r="Q4157" s="224"/>
      <c r="R4157" s="224"/>
      <c r="T4157" s="223"/>
      <c r="U4157" s="225"/>
      <c r="V4157" s="223"/>
      <c r="W4157" s="225"/>
      <c r="AE4157" s="200"/>
      <c r="AM4157" s="203"/>
      <c r="AT4157" s="144"/>
    </row>
    <row r="4158" spans="9:46" s="142" customFormat="1" x14ac:dyDescent="0.15">
      <c r="I4158" s="223"/>
      <c r="P4158" s="224"/>
      <c r="Q4158" s="224"/>
      <c r="R4158" s="224"/>
      <c r="T4158" s="223"/>
      <c r="U4158" s="225"/>
      <c r="V4158" s="223"/>
      <c r="W4158" s="225"/>
      <c r="AE4158" s="200"/>
      <c r="AM4158" s="203"/>
      <c r="AT4158" s="144"/>
    </row>
    <row r="4159" spans="9:46" s="142" customFormat="1" x14ac:dyDescent="0.15">
      <c r="I4159" s="223"/>
      <c r="P4159" s="224"/>
      <c r="Q4159" s="224"/>
      <c r="R4159" s="224"/>
      <c r="T4159" s="223"/>
      <c r="U4159" s="225"/>
      <c r="V4159" s="223"/>
      <c r="W4159" s="225"/>
      <c r="AE4159" s="200"/>
      <c r="AM4159" s="203"/>
      <c r="AT4159" s="144"/>
    </row>
    <row r="4160" spans="9:46" s="142" customFormat="1" x14ac:dyDescent="0.15">
      <c r="I4160" s="223"/>
      <c r="P4160" s="224"/>
      <c r="Q4160" s="224"/>
      <c r="R4160" s="224"/>
      <c r="T4160" s="223"/>
      <c r="U4160" s="225"/>
      <c r="V4160" s="223"/>
      <c r="W4160" s="225"/>
      <c r="AE4160" s="200"/>
      <c r="AM4160" s="203"/>
      <c r="AT4160" s="144"/>
    </row>
    <row r="4161" spans="9:46" s="142" customFormat="1" x14ac:dyDescent="0.15">
      <c r="I4161" s="223"/>
      <c r="P4161" s="224"/>
      <c r="Q4161" s="224"/>
      <c r="R4161" s="224"/>
      <c r="T4161" s="223"/>
      <c r="U4161" s="225"/>
      <c r="V4161" s="223"/>
      <c r="W4161" s="225"/>
      <c r="AE4161" s="200"/>
      <c r="AM4161" s="203"/>
      <c r="AT4161" s="144"/>
    </row>
    <row r="4162" spans="9:46" s="142" customFormat="1" x14ac:dyDescent="0.15">
      <c r="I4162" s="223"/>
      <c r="P4162" s="224"/>
      <c r="Q4162" s="224"/>
      <c r="R4162" s="224"/>
      <c r="T4162" s="223"/>
      <c r="U4162" s="225"/>
      <c r="V4162" s="223"/>
      <c r="W4162" s="225"/>
      <c r="AE4162" s="200"/>
      <c r="AM4162" s="203"/>
      <c r="AT4162" s="144"/>
    </row>
    <row r="4163" spans="9:46" s="142" customFormat="1" x14ac:dyDescent="0.15">
      <c r="I4163" s="223"/>
      <c r="P4163" s="224"/>
      <c r="Q4163" s="224"/>
      <c r="R4163" s="224"/>
      <c r="T4163" s="223"/>
      <c r="U4163" s="225"/>
      <c r="V4163" s="223"/>
      <c r="W4163" s="225"/>
      <c r="AE4163" s="200"/>
      <c r="AM4163" s="203"/>
      <c r="AT4163" s="144"/>
    </row>
    <row r="4164" spans="9:46" s="142" customFormat="1" x14ac:dyDescent="0.15">
      <c r="I4164" s="223"/>
      <c r="P4164" s="224"/>
      <c r="Q4164" s="224"/>
      <c r="R4164" s="224"/>
      <c r="T4164" s="223"/>
      <c r="U4164" s="225"/>
      <c r="V4164" s="223"/>
      <c r="W4164" s="225"/>
      <c r="AE4164" s="200"/>
      <c r="AM4164" s="203"/>
      <c r="AT4164" s="144"/>
    </row>
    <row r="4165" spans="9:46" s="142" customFormat="1" x14ac:dyDescent="0.15">
      <c r="I4165" s="223"/>
      <c r="P4165" s="224"/>
      <c r="Q4165" s="224"/>
      <c r="R4165" s="224"/>
      <c r="T4165" s="223"/>
      <c r="U4165" s="225"/>
      <c r="V4165" s="223"/>
      <c r="W4165" s="225"/>
      <c r="AE4165" s="200"/>
      <c r="AM4165" s="203"/>
      <c r="AT4165" s="144"/>
    </row>
    <row r="4166" spans="9:46" s="142" customFormat="1" x14ac:dyDescent="0.15">
      <c r="I4166" s="223"/>
      <c r="P4166" s="224"/>
      <c r="Q4166" s="224"/>
      <c r="R4166" s="224"/>
      <c r="T4166" s="223"/>
      <c r="U4166" s="225"/>
      <c r="V4166" s="223"/>
      <c r="W4166" s="225"/>
      <c r="AE4166" s="200"/>
      <c r="AM4166" s="203"/>
      <c r="AT4166" s="144"/>
    </row>
    <row r="4167" spans="9:46" s="142" customFormat="1" x14ac:dyDescent="0.15">
      <c r="I4167" s="223"/>
      <c r="P4167" s="224"/>
      <c r="Q4167" s="224"/>
      <c r="R4167" s="224"/>
      <c r="T4167" s="223"/>
      <c r="U4167" s="225"/>
      <c r="V4167" s="223"/>
      <c r="W4167" s="225"/>
      <c r="AE4167" s="200"/>
      <c r="AM4167" s="203"/>
      <c r="AT4167" s="144"/>
    </row>
    <row r="4168" spans="9:46" s="142" customFormat="1" x14ac:dyDescent="0.15">
      <c r="I4168" s="223"/>
      <c r="P4168" s="224"/>
      <c r="Q4168" s="224"/>
      <c r="R4168" s="224"/>
      <c r="T4168" s="223"/>
      <c r="U4168" s="225"/>
      <c r="V4168" s="223"/>
      <c r="W4168" s="225"/>
      <c r="AE4168" s="200"/>
      <c r="AM4168" s="203"/>
      <c r="AT4168" s="144"/>
    </row>
    <row r="4169" spans="9:46" s="142" customFormat="1" x14ac:dyDescent="0.15">
      <c r="I4169" s="223"/>
      <c r="P4169" s="224"/>
      <c r="Q4169" s="224"/>
      <c r="R4169" s="224"/>
      <c r="T4169" s="223"/>
      <c r="U4169" s="225"/>
      <c r="V4169" s="223"/>
      <c r="W4169" s="225"/>
      <c r="AE4169" s="200"/>
      <c r="AM4169" s="203"/>
      <c r="AT4169" s="144"/>
    </row>
    <row r="4170" spans="9:46" s="142" customFormat="1" x14ac:dyDescent="0.15">
      <c r="I4170" s="223"/>
      <c r="P4170" s="224"/>
      <c r="Q4170" s="224"/>
      <c r="R4170" s="224"/>
      <c r="T4170" s="223"/>
      <c r="U4170" s="225"/>
      <c r="V4170" s="223"/>
      <c r="W4170" s="225"/>
      <c r="AE4170" s="200"/>
      <c r="AM4170" s="203"/>
      <c r="AT4170" s="144"/>
    </row>
    <row r="4171" spans="9:46" s="142" customFormat="1" x14ac:dyDescent="0.15">
      <c r="I4171" s="223"/>
      <c r="P4171" s="224"/>
      <c r="Q4171" s="224"/>
      <c r="R4171" s="224"/>
      <c r="T4171" s="223"/>
      <c r="U4171" s="225"/>
      <c r="V4171" s="223"/>
      <c r="W4171" s="225"/>
      <c r="AE4171" s="200"/>
      <c r="AM4171" s="203"/>
      <c r="AT4171" s="144"/>
    </row>
    <row r="4172" spans="9:46" s="142" customFormat="1" x14ac:dyDescent="0.15">
      <c r="I4172" s="223"/>
      <c r="P4172" s="224"/>
      <c r="Q4172" s="224"/>
      <c r="R4172" s="224"/>
      <c r="T4172" s="223"/>
      <c r="U4172" s="225"/>
      <c r="V4172" s="223"/>
      <c r="W4172" s="225"/>
      <c r="AE4172" s="200"/>
      <c r="AM4172" s="203"/>
      <c r="AT4172" s="144"/>
    </row>
    <row r="4173" spans="9:46" s="142" customFormat="1" x14ac:dyDescent="0.15">
      <c r="I4173" s="223"/>
      <c r="P4173" s="224"/>
      <c r="Q4173" s="224"/>
      <c r="R4173" s="224"/>
      <c r="T4173" s="223"/>
      <c r="U4173" s="225"/>
      <c r="V4173" s="223"/>
      <c r="W4173" s="225"/>
      <c r="AE4173" s="200"/>
      <c r="AM4173" s="203"/>
      <c r="AT4173" s="144"/>
    </row>
    <row r="4174" spans="9:46" s="142" customFormat="1" x14ac:dyDescent="0.15">
      <c r="I4174" s="223"/>
      <c r="P4174" s="224"/>
      <c r="Q4174" s="224"/>
      <c r="R4174" s="224"/>
      <c r="T4174" s="223"/>
      <c r="U4174" s="225"/>
      <c r="V4174" s="223"/>
      <c r="W4174" s="225"/>
      <c r="AE4174" s="200"/>
      <c r="AM4174" s="203"/>
      <c r="AT4174" s="144"/>
    </row>
    <row r="4175" spans="9:46" s="142" customFormat="1" x14ac:dyDescent="0.15">
      <c r="I4175" s="223"/>
      <c r="P4175" s="224"/>
      <c r="Q4175" s="224"/>
      <c r="R4175" s="224"/>
      <c r="T4175" s="223"/>
      <c r="U4175" s="225"/>
      <c r="V4175" s="223"/>
      <c r="W4175" s="225"/>
      <c r="AE4175" s="200"/>
      <c r="AM4175" s="203"/>
      <c r="AT4175" s="144"/>
    </row>
    <row r="4176" spans="9:46" s="142" customFormat="1" x14ac:dyDescent="0.15">
      <c r="I4176" s="223"/>
      <c r="P4176" s="224"/>
      <c r="Q4176" s="224"/>
      <c r="R4176" s="224"/>
      <c r="T4176" s="223"/>
      <c r="U4176" s="225"/>
      <c r="V4176" s="223"/>
      <c r="W4176" s="225"/>
      <c r="AE4176" s="200"/>
      <c r="AM4176" s="203"/>
      <c r="AT4176" s="144"/>
    </row>
    <row r="4177" spans="9:46" s="142" customFormat="1" x14ac:dyDescent="0.15">
      <c r="I4177" s="223"/>
      <c r="P4177" s="224"/>
      <c r="Q4177" s="224"/>
      <c r="R4177" s="224"/>
      <c r="T4177" s="223"/>
      <c r="U4177" s="225"/>
      <c r="V4177" s="223"/>
      <c r="W4177" s="225"/>
      <c r="AE4177" s="200"/>
      <c r="AM4177" s="203"/>
      <c r="AT4177" s="144"/>
    </row>
    <row r="4178" spans="9:46" s="142" customFormat="1" x14ac:dyDescent="0.15">
      <c r="I4178" s="223"/>
      <c r="P4178" s="224"/>
      <c r="Q4178" s="224"/>
      <c r="R4178" s="224"/>
      <c r="T4178" s="223"/>
      <c r="U4178" s="225"/>
      <c r="V4178" s="223"/>
      <c r="W4178" s="225"/>
      <c r="AE4178" s="200"/>
      <c r="AM4178" s="203"/>
      <c r="AT4178" s="144"/>
    </row>
    <row r="4179" spans="9:46" s="142" customFormat="1" x14ac:dyDescent="0.15">
      <c r="I4179" s="223"/>
      <c r="P4179" s="224"/>
      <c r="Q4179" s="224"/>
      <c r="R4179" s="224"/>
      <c r="T4179" s="223"/>
      <c r="U4179" s="225"/>
      <c r="V4179" s="223"/>
      <c r="W4179" s="225"/>
      <c r="AE4179" s="200"/>
      <c r="AM4179" s="203"/>
      <c r="AT4179" s="144"/>
    </row>
    <row r="4180" spans="9:46" s="142" customFormat="1" x14ac:dyDescent="0.15">
      <c r="I4180" s="223"/>
      <c r="P4180" s="224"/>
      <c r="Q4180" s="224"/>
      <c r="R4180" s="224"/>
      <c r="T4180" s="223"/>
      <c r="U4180" s="225"/>
      <c r="V4180" s="223"/>
      <c r="W4180" s="225"/>
      <c r="AE4180" s="200"/>
      <c r="AM4180" s="203"/>
      <c r="AT4180" s="144"/>
    </row>
    <row r="4181" spans="9:46" s="142" customFormat="1" x14ac:dyDescent="0.15">
      <c r="I4181" s="223"/>
      <c r="P4181" s="224"/>
      <c r="Q4181" s="224"/>
      <c r="R4181" s="224"/>
      <c r="T4181" s="223"/>
      <c r="U4181" s="225"/>
      <c r="V4181" s="223"/>
      <c r="W4181" s="225"/>
      <c r="AE4181" s="200"/>
      <c r="AM4181" s="203"/>
      <c r="AT4181" s="144"/>
    </row>
    <row r="4182" spans="9:46" s="142" customFormat="1" x14ac:dyDescent="0.15">
      <c r="I4182" s="223"/>
      <c r="P4182" s="224"/>
      <c r="Q4182" s="224"/>
      <c r="R4182" s="224"/>
      <c r="T4182" s="223"/>
      <c r="U4182" s="225"/>
      <c r="V4182" s="223"/>
      <c r="W4182" s="225"/>
      <c r="AE4182" s="200"/>
      <c r="AM4182" s="203"/>
      <c r="AT4182" s="144"/>
    </row>
    <row r="4183" spans="9:46" s="142" customFormat="1" x14ac:dyDescent="0.15">
      <c r="I4183" s="223"/>
      <c r="P4183" s="224"/>
      <c r="Q4183" s="224"/>
      <c r="R4183" s="224"/>
      <c r="T4183" s="223"/>
      <c r="U4183" s="225"/>
      <c r="V4183" s="223"/>
      <c r="W4183" s="225"/>
      <c r="AE4183" s="200"/>
      <c r="AM4183" s="203"/>
      <c r="AT4183" s="144"/>
    </row>
    <row r="4184" spans="9:46" s="142" customFormat="1" x14ac:dyDescent="0.15">
      <c r="I4184" s="223"/>
      <c r="P4184" s="224"/>
      <c r="Q4184" s="224"/>
      <c r="R4184" s="224"/>
      <c r="T4184" s="223"/>
      <c r="U4184" s="225"/>
      <c r="V4184" s="223"/>
      <c r="W4184" s="225"/>
      <c r="AE4184" s="200"/>
      <c r="AM4184" s="203"/>
      <c r="AT4184" s="144"/>
    </row>
    <row r="4185" spans="9:46" s="142" customFormat="1" x14ac:dyDescent="0.15">
      <c r="I4185" s="223"/>
      <c r="P4185" s="224"/>
      <c r="Q4185" s="224"/>
      <c r="R4185" s="224"/>
      <c r="T4185" s="223"/>
      <c r="U4185" s="225"/>
      <c r="V4185" s="223"/>
      <c r="W4185" s="225"/>
      <c r="AE4185" s="200"/>
      <c r="AM4185" s="203"/>
      <c r="AT4185" s="144"/>
    </row>
    <row r="4186" spans="9:46" s="142" customFormat="1" x14ac:dyDescent="0.15">
      <c r="I4186" s="223"/>
      <c r="P4186" s="224"/>
      <c r="Q4186" s="224"/>
      <c r="R4186" s="224"/>
      <c r="T4186" s="223"/>
      <c r="U4186" s="225"/>
      <c r="V4186" s="223"/>
      <c r="W4186" s="225"/>
      <c r="AE4186" s="200"/>
      <c r="AM4186" s="203"/>
      <c r="AT4186" s="144"/>
    </row>
    <row r="4187" spans="9:46" s="142" customFormat="1" x14ac:dyDescent="0.15">
      <c r="I4187" s="223"/>
      <c r="P4187" s="224"/>
      <c r="Q4187" s="224"/>
      <c r="R4187" s="224"/>
      <c r="T4187" s="223"/>
      <c r="U4187" s="225"/>
      <c r="V4187" s="223"/>
      <c r="W4187" s="225"/>
      <c r="AE4187" s="200"/>
      <c r="AM4187" s="203"/>
      <c r="AT4187" s="144"/>
    </row>
    <row r="4188" spans="9:46" s="142" customFormat="1" x14ac:dyDescent="0.15">
      <c r="I4188" s="223"/>
      <c r="P4188" s="224"/>
      <c r="Q4188" s="224"/>
      <c r="R4188" s="224"/>
      <c r="T4188" s="223"/>
      <c r="U4188" s="225"/>
      <c r="V4188" s="223"/>
      <c r="W4188" s="225"/>
      <c r="AE4188" s="200"/>
      <c r="AM4188" s="203"/>
      <c r="AT4188" s="144"/>
    </row>
    <row r="4189" spans="9:46" s="142" customFormat="1" x14ac:dyDescent="0.15">
      <c r="I4189" s="223"/>
      <c r="P4189" s="224"/>
      <c r="Q4189" s="224"/>
      <c r="R4189" s="224"/>
      <c r="T4189" s="223"/>
      <c r="U4189" s="225"/>
      <c r="V4189" s="223"/>
      <c r="W4189" s="225"/>
      <c r="AE4189" s="200"/>
      <c r="AM4189" s="203"/>
      <c r="AT4189" s="144"/>
    </row>
    <row r="4190" spans="9:46" s="142" customFormat="1" x14ac:dyDescent="0.15">
      <c r="I4190" s="223"/>
      <c r="P4190" s="224"/>
      <c r="Q4190" s="224"/>
      <c r="R4190" s="224"/>
      <c r="T4190" s="223"/>
      <c r="U4190" s="225"/>
      <c r="V4190" s="223"/>
      <c r="W4190" s="225"/>
      <c r="AE4190" s="200"/>
      <c r="AM4190" s="203"/>
      <c r="AT4190" s="144"/>
    </row>
    <row r="4191" spans="9:46" s="142" customFormat="1" x14ac:dyDescent="0.15">
      <c r="I4191" s="223"/>
      <c r="P4191" s="224"/>
      <c r="Q4191" s="224"/>
      <c r="R4191" s="224"/>
      <c r="T4191" s="223"/>
      <c r="U4191" s="225"/>
      <c r="V4191" s="223"/>
      <c r="W4191" s="225"/>
      <c r="AE4191" s="200"/>
      <c r="AM4191" s="203"/>
      <c r="AT4191" s="144"/>
    </row>
    <row r="4192" spans="9:46" s="142" customFormat="1" x14ac:dyDescent="0.15">
      <c r="I4192" s="223"/>
      <c r="P4192" s="224"/>
      <c r="Q4192" s="224"/>
      <c r="R4192" s="224"/>
      <c r="T4192" s="223"/>
      <c r="U4192" s="225"/>
      <c r="V4192" s="223"/>
      <c r="W4192" s="225"/>
      <c r="AE4192" s="200"/>
      <c r="AM4192" s="203"/>
      <c r="AT4192" s="144"/>
    </row>
    <row r="4193" spans="9:46" s="142" customFormat="1" x14ac:dyDescent="0.15">
      <c r="I4193" s="223"/>
      <c r="P4193" s="224"/>
      <c r="Q4193" s="224"/>
      <c r="R4193" s="224"/>
      <c r="T4193" s="223"/>
      <c r="U4193" s="225"/>
      <c r="V4193" s="223"/>
      <c r="W4193" s="225"/>
      <c r="AE4193" s="200"/>
      <c r="AM4193" s="203"/>
      <c r="AT4193" s="144"/>
    </row>
    <row r="4194" spans="9:46" s="142" customFormat="1" x14ac:dyDescent="0.15">
      <c r="I4194" s="223"/>
      <c r="P4194" s="224"/>
      <c r="Q4194" s="224"/>
      <c r="R4194" s="224"/>
      <c r="T4194" s="223"/>
      <c r="U4194" s="225"/>
      <c r="V4194" s="223"/>
      <c r="W4194" s="225"/>
      <c r="AE4194" s="200"/>
      <c r="AM4194" s="203"/>
      <c r="AT4194" s="144"/>
    </row>
    <row r="4195" spans="9:46" s="142" customFormat="1" x14ac:dyDescent="0.15">
      <c r="I4195" s="223"/>
      <c r="P4195" s="224"/>
      <c r="Q4195" s="224"/>
      <c r="R4195" s="224"/>
      <c r="T4195" s="223"/>
      <c r="U4195" s="225"/>
      <c r="V4195" s="223"/>
      <c r="W4195" s="225"/>
      <c r="AE4195" s="200"/>
      <c r="AM4195" s="203"/>
      <c r="AT4195" s="144"/>
    </row>
    <row r="4196" spans="9:46" s="142" customFormat="1" x14ac:dyDescent="0.15">
      <c r="I4196" s="223"/>
      <c r="P4196" s="224"/>
      <c r="Q4196" s="224"/>
      <c r="R4196" s="224"/>
      <c r="T4196" s="223"/>
      <c r="U4196" s="225"/>
      <c r="V4196" s="223"/>
      <c r="W4196" s="225"/>
      <c r="AE4196" s="200"/>
      <c r="AM4196" s="203"/>
      <c r="AT4196" s="144"/>
    </row>
    <row r="4197" spans="9:46" s="142" customFormat="1" x14ac:dyDescent="0.15">
      <c r="I4197" s="223"/>
      <c r="P4197" s="224"/>
      <c r="Q4197" s="224"/>
      <c r="R4197" s="224"/>
      <c r="T4197" s="223"/>
      <c r="U4197" s="225"/>
      <c r="V4197" s="223"/>
      <c r="W4197" s="225"/>
      <c r="AE4197" s="200"/>
      <c r="AM4197" s="203"/>
      <c r="AT4197" s="144"/>
    </row>
    <row r="4198" spans="9:46" s="142" customFormat="1" x14ac:dyDescent="0.15">
      <c r="I4198" s="223"/>
      <c r="P4198" s="224"/>
      <c r="Q4198" s="224"/>
      <c r="R4198" s="224"/>
      <c r="T4198" s="223"/>
      <c r="U4198" s="225"/>
      <c r="V4198" s="223"/>
      <c r="W4198" s="225"/>
      <c r="AE4198" s="200"/>
      <c r="AM4198" s="203"/>
      <c r="AT4198" s="144"/>
    </row>
    <row r="4199" spans="9:46" s="142" customFormat="1" x14ac:dyDescent="0.15">
      <c r="I4199" s="223"/>
      <c r="P4199" s="224"/>
      <c r="Q4199" s="224"/>
      <c r="R4199" s="224"/>
      <c r="T4199" s="223"/>
      <c r="U4199" s="225"/>
      <c r="V4199" s="223"/>
      <c r="W4199" s="225"/>
      <c r="AE4199" s="200"/>
      <c r="AM4199" s="203"/>
      <c r="AT4199" s="144"/>
    </row>
    <row r="4200" spans="9:46" s="142" customFormat="1" x14ac:dyDescent="0.15">
      <c r="I4200" s="223"/>
      <c r="P4200" s="224"/>
      <c r="Q4200" s="224"/>
      <c r="R4200" s="224"/>
      <c r="T4200" s="223"/>
      <c r="U4200" s="225"/>
      <c r="V4200" s="223"/>
      <c r="W4200" s="225"/>
      <c r="AE4200" s="200"/>
      <c r="AM4200" s="203"/>
      <c r="AT4200" s="144"/>
    </row>
    <row r="4201" spans="9:46" s="142" customFormat="1" x14ac:dyDescent="0.15">
      <c r="I4201" s="223"/>
      <c r="P4201" s="224"/>
      <c r="Q4201" s="224"/>
      <c r="R4201" s="224"/>
      <c r="T4201" s="223"/>
      <c r="U4201" s="225"/>
      <c r="V4201" s="223"/>
      <c r="W4201" s="225"/>
      <c r="AE4201" s="200"/>
      <c r="AM4201" s="203"/>
      <c r="AT4201" s="144"/>
    </row>
    <row r="4202" spans="9:46" s="142" customFormat="1" x14ac:dyDescent="0.15">
      <c r="I4202" s="223"/>
      <c r="P4202" s="224"/>
      <c r="Q4202" s="224"/>
      <c r="R4202" s="224"/>
      <c r="T4202" s="223"/>
      <c r="U4202" s="225"/>
      <c r="V4202" s="223"/>
      <c r="W4202" s="225"/>
      <c r="AE4202" s="200"/>
      <c r="AM4202" s="203"/>
      <c r="AT4202" s="144"/>
    </row>
    <row r="4203" spans="9:46" s="142" customFormat="1" x14ac:dyDescent="0.15">
      <c r="I4203" s="223"/>
      <c r="P4203" s="224"/>
      <c r="Q4203" s="224"/>
      <c r="R4203" s="224"/>
      <c r="T4203" s="223"/>
      <c r="U4203" s="225"/>
      <c r="V4203" s="223"/>
      <c r="W4203" s="225"/>
      <c r="AE4203" s="200"/>
      <c r="AM4203" s="203"/>
      <c r="AT4203" s="144"/>
    </row>
    <row r="4204" spans="9:46" s="142" customFormat="1" x14ac:dyDescent="0.15">
      <c r="I4204" s="223"/>
      <c r="P4204" s="224"/>
      <c r="Q4204" s="224"/>
      <c r="R4204" s="224"/>
      <c r="T4204" s="223"/>
      <c r="U4204" s="225"/>
      <c r="V4204" s="223"/>
      <c r="W4204" s="225"/>
      <c r="AE4204" s="200"/>
      <c r="AM4204" s="203"/>
      <c r="AT4204" s="144"/>
    </row>
    <row r="4205" spans="9:46" s="142" customFormat="1" x14ac:dyDescent="0.15">
      <c r="I4205" s="223"/>
      <c r="P4205" s="224"/>
      <c r="Q4205" s="224"/>
      <c r="R4205" s="224"/>
      <c r="T4205" s="223"/>
      <c r="U4205" s="225"/>
      <c r="V4205" s="223"/>
      <c r="W4205" s="225"/>
      <c r="AE4205" s="200"/>
      <c r="AM4205" s="203"/>
      <c r="AT4205" s="144"/>
    </row>
    <row r="4206" spans="9:46" s="142" customFormat="1" x14ac:dyDescent="0.15">
      <c r="I4206" s="223"/>
      <c r="P4206" s="224"/>
      <c r="Q4206" s="224"/>
      <c r="R4206" s="224"/>
      <c r="T4206" s="223"/>
      <c r="U4206" s="225"/>
      <c r="V4206" s="223"/>
      <c r="W4206" s="225"/>
      <c r="AE4206" s="200"/>
      <c r="AM4206" s="203"/>
      <c r="AT4206" s="144"/>
    </row>
    <row r="4207" spans="9:46" s="142" customFormat="1" x14ac:dyDescent="0.15">
      <c r="I4207" s="223"/>
      <c r="P4207" s="224"/>
      <c r="Q4207" s="224"/>
      <c r="R4207" s="224"/>
      <c r="T4207" s="223"/>
      <c r="U4207" s="225"/>
      <c r="V4207" s="223"/>
      <c r="W4207" s="225"/>
      <c r="AE4207" s="200"/>
      <c r="AM4207" s="203"/>
      <c r="AT4207" s="144"/>
    </row>
    <row r="4208" spans="9:46" s="142" customFormat="1" x14ac:dyDescent="0.15">
      <c r="I4208" s="223"/>
      <c r="P4208" s="224"/>
      <c r="Q4208" s="224"/>
      <c r="R4208" s="224"/>
      <c r="T4208" s="223"/>
      <c r="U4208" s="225"/>
      <c r="V4208" s="223"/>
      <c r="W4208" s="225"/>
      <c r="AE4208" s="200"/>
      <c r="AM4208" s="203"/>
      <c r="AT4208" s="144"/>
    </row>
    <row r="4209" spans="9:46" s="142" customFormat="1" x14ac:dyDescent="0.15">
      <c r="I4209" s="223"/>
      <c r="P4209" s="224"/>
      <c r="Q4209" s="224"/>
      <c r="R4209" s="224"/>
      <c r="T4209" s="223"/>
      <c r="U4209" s="225"/>
      <c r="V4209" s="223"/>
      <c r="W4209" s="225"/>
      <c r="AE4209" s="200"/>
      <c r="AM4209" s="203"/>
      <c r="AT4209" s="144"/>
    </row>
    <row r="4210" spans="9:46" s="142" customFormat="1" x14ac:dyDescent="0.15">
      <c r="I4210" s="223"/>
      <c r="P4210" s="224"/>
      <c r="Q4210" s="224"/>
      <c r="R4210" s="224"/>
      <c r="T4210" s="223"/>
      <c r="U4210" s="225"/>
      <c r="V4210" s="223"/>
      <c r="W4210" s="225"/>
      <c r="AE4210" s="200"/>
      <c r="AM4210" s="203"/>
      <c r="AT4210" s="144"/>
    </row>
    <row r="4211" spans="9:46" s="142" customFormat="1" x14ac:dyDescent="0.15">
      <c r="I4211" s="223"/>
      <c r="P4211" s="224"/>
      <c r="Q4211" s="224"/>
      <c r="R4211" s="224"/>
      <c r="T4211" s="223"/>
      <c r="U4211" s="225"/>
      <c r="V4211" s="223"/>
      <c r="W4211" s="225"/>
      <c r="AE4211" s="200"/>
      <c r="AM4211" s="203"/>
      <c r="AT4211" s="144"/>
    </row>
    <row r="4212" spans="9:46" s="142" customFormat="1" x14ac:dyDescent="0.15">
      <c r="I4212" s="223"/>
      <c r="P4212" s="224"/>
      <c r="Q4212" s="224"/>
      <c r="R4212" s="224"/>
      <c r="T4212" s="223"/>
      <c r="U4212" s="225"/>
      <c r="V4212" s="223"/>
      <c r="W4212" s="225"/>
      <c r="AE4212" s="200"/>
      <c r="AM4212" s="203"/>
      <c r="AT4212" s="144"/>
    </row>
    <row r="4213" spans="9:46" s="142" customFormat="1" x14ac:dyDescent="0.15">
      <c r="I4213" s="223"/>
      <c r="P4213" s="224"/>
      <c r="Q4213" s="224"/>
      <c r="R4213" s="224"/>
      <c r="T4213" s="223"/>
      <c r="U4213" s="225"/>
      <c r="V4213" s="223"/>
      <c r="W4213" s="225"/>
      <c r="AE4213" s="200"/>
      <c r="AM4213" s="203"/>
      <c r="AT4213" s="144"/>
    </row>
    <row r="4214" spans="9:46" s="142" customFormat="1" x14ac:dyDescent="0.15">
      <c r="I4214" s="223"/>
      <c r="P4214" s="224"/>
      <c r="Q4214" s="224"/>
      <c r="R4214" s="224"/>
      <c r="T4214" s="223"/>
      <c r="U4214" s="225"/>
      <c r="V4214" s="223"/>
      <c r="W4214" s="225"/>
      <c r="AE4214" s="200"/>
      <c r="AM4214" s="203"/>
      <c r="AT4214" s="144"/>
    </row>
    <row r="4215" spans="9:46" s="142" customFormat="1" x14ac:dyDescent="0.15">
      <c r="I4215" s="223"/>
      <c r="P4215" s="224"/>
      <c r="Q4215" s="224"/>
      <c r="R4215" s="224"/>
      <c r="T4215" s="223"/>
      <c r="U4215" s="225"/>
      <c r="V4215" s="223"/>
      <c r="W4215" s="225"/>
      <c r="AE4215" s="200"/>
      <c r="AM4215" s="203"/>
      <c r="AT4215" s="144"/>
    </row>
    <row r="4216" spans="9:46" s="142" customFormat="1" x14ac:dyDescent="0.15">
      <c r="I4216" s="223"/>
      <c r="P4216" s="224"/>
      <c r="Q4216" s="224"/>
      <c r="R4216" s="224"/>
      <c r="T4216" s="223"/>
      <c r="U4216" s="225"/>
      <c r="V4216" s="223"/>
      <c r="W4216" s="225"/>
      <c r="AE4216" s="200"/>
      <c r="AM4216" s="203"/>
      <c r="AT4216" s="144"/>
    </row>
    <row r="4217" spans="9:46" s="142" customFormat="1" x14ac:dyDescent="0.15">
      <c r="I4217" s="223"/>
      <c r="P4217" s="224"/>
      <c r="Q4217" s="224"/>
      <c r="R4217" s="224"/>
      <c r="T4217" s="223"/>
      <c r="U4217" s="225"/>
      <c r="V4217" s="223"/>
      <c r="W4217" s="225"/>
      <c r="AE4217" s="200"/>
      <c r="AM4217" s="203"/>
      <c r="AT4217" s="144"/>
    </row>
    <row r="4218" spans="9:46" s="142" customFormat="1" x14ac:dyDescent="0.15">
      <c r="I4218" s="223"/>
      <c r="P4218" s="224"/>
      <c r="Q4218" s="224"/>
      <c r="R4218" s="224"/>
      <c r="T4218" s="223"/>
      <c r="U4218" s="225"/>
      <c r="V4218" s="223"/>
      <c r="W4218" s="225"/>
      <c r="AE4218" s="200"/>
      <c r="AM4218" s="203"/>
      <c r="AT4218" s="144"/>
    </row>
    <row r="4219" spans="9:46" s="142" customFormat="1" x14ac:dyDescent="0.15">
      <c r="I4219" s="223"/>
      <c r="P4219" s="224"/>
      <c r="Q4219" s="224"/>
      <c r="R4219" s="224"/>
      <c r="T4219" s="223"/>
      <c r="U4219" s="225"/>
      <c r="V4219" s="223"/>
      <c r="W4219" s="225"/>
      <c r="AE4219" s="200"/>
      <c r="AM4219" s="203"/>
      <c r="AT4219" s="144"/>
    </row>
    <row r="4220" spans="9:46" s="142" customFormat="1" x14ac:dyDescent="0.15">
      <c r="I4220" s="223"/>
      <c r="P4220" s="224"/>
      <c r="Q4220" s="224"/>
      <c r="R4220" s="224"/>
      <c r="T4220" s="223"/>
      <c r="U4220" s="225"/>
      <c r="V4220" s="223"/>
      <c r="W4220" s="225"/>
      <c r="AE4220" s="200"/>
      <c r="AM4220" s="203"/>
      <c r="AT4220" s="144"/>
    </row>
    <row r="4221" spans="9:46" s="142" customFormat="1" x14ac:dyDescent="0.15">
      <c r="I4221" s="223"/>
      <c r="P4221" s="224"/>
      <c r="Q4221" s="224"/>
      <c r="R4221" s="224"/>
      <c r="T4221" s="223"/>
      <c r="U4221" s="225"/>
      <c r="V4221" s="223"/>
      <c r="W4221" s="225"/>
      <c r="AE4221" s="200"/>
      <c r="AM4221" s="203"/>
      <c r="AT4221" s="144"/>
    </row>
    <row r="4222" spans="9:46" s="142" customFormat="1" x14ac:dyDescent="0.15">
      <c r="I4222" s="223"/>
      <c r="P4222" s="224"/>
      <c r="Q4222" s="224"/>
      <c r="R4222" s="224"/>
      <c r="T4222" s="223"/>
      <c r="U4222" s="225"/>
      <c r="V4222" s="223"/>
      <c r="W4222" s="225"/>
      <c r="AE4222" s="200"/>
      <c r="AM4222" s="203"/>
      <c r="AT4222" s="144"/>
    </row>
    <row r="4223" spans="9:46" s="142" customFormat="1" x14ac:dyDescent="0.15">
      <c r="I4223" s="223"/>
      <c r="P4223" s="224"/>
      <c r="Q4223" s="224"/>
      <c r="R4223" s="224"/>
      <c r="T4223" s="223"/>
      <c r="U4223" s="225"/>
      <c r="V4223" s="223"/>
      <c r="W4223" s="225"/>
      <c r="AE4223" s="200"/>
      <c r="AM4223" s="203"/>
      <c r="AT4223" s="144"/>
    </row>
    <row r="4224" spans="9:46" s="142" customFormat="1" x14ac:dyDescent="0.15">
      <c r="I4224" s="223"/>
      <c r="P4224" s="224"/>
      <c r="Q4224" s="224"/>
      <c r="R4224" s="224"/>
      <c r="T4224" s="223"/>
      <c r="U4224" s="225"/>
      <c r="V4224" s="223"/>
      <c r="W4224" s="225"/>
      <c r="AE4224" s="200"/>
      <c r="AM4224" s="203"/>
      <c r="AT4224" s="144"/>
    </row>
    <row r="4225" spans="9:46" s="142" customFormat="1" x14ac:dyDescent="0.15">
      <c r="I4225" s="223"/>
      <c r="P4225" s="224"/>
      <c r="Q4225" s="224"/>
      <c r="R4225" s="224"/>
      <c r="T4225" s="223"/>
      <c r="U4225" s="225"/>
      <c r="V4225" s="223"/>
      <c r="W4225" s="225"/>
      <c r="AE4225" s="200"/>
      <c r="AM4225" s="203"/>
      <c r="AT4225" s="144"/>
    </row>
    <row r="4226" spans="9:46" s="142" customFormat="1" x14ac:dyDescent="0.15">
      <c r="I4226" s="223"/>
      <c r="P4226" s="224"/>
      <c r="Q4226" s="224"/>
      <c r="R4226" s="224"/>
      <c r="T4226" s="223"/>
      <c r="U4226" s="225"/>
      <c r="V4226" s="223"/>
      <c r="W4226" s="225"/>
      <c r="AE4226" s="200"/>
      <c r="AM4226" s="203"/>
      <c r="AT4226" s="144"/>
    </row>
    <row r="4227" spans="9:46" s="142" customFormat="1" x14ac:dyDescent="0.15">
      <c r="I4227" s="223"/>
      <c r="P4227" s="224"/>
      <c r="Q4227" s="224"/>
      <c r="R4227" s="224"/>
      <c r="T4227" s="223"/>
      <c r="U4227" s="225"/>
      <c r="V4227" s="223"/>
      <c r="W4227" s="225"/>
      <c r="AE4227" s="200"/>
      <c r="AM4227" s="203"/>
      <c r="AT4227" s="144"/>
    </row>
    <row r="4228" spans="9:46" s="142" customFormat="1" x14ac:dyDescent="0.15">
      <c r="I4228" s="223"/>
      <c r="P4228" s="224"/>
      <c r="Q4228" s="224"/>
      <c r="R4228" s="224"/>
      <c r="T4228" s="223"/>
      <c r="U4228" s="225"/>
      <c r="V4228" s="223"/>
      <c r="W4228" s="225"/>
      <c r="AE4228" s="200"/>
      <c r="AM4228" s="203"/>
      <c r="AT4228" s="144"/>
    </row>
    <row r="4229" spans="9:46" s="142" customFormat="1" x14ac:dyDescent="0.15">
      <c r="I4229" s="223"/>
      <c r="P4229" s="224"/>
      <c r="Q4229" s="224"/>
      <c r="R4229" s="224"/>
      <c r="T4229" s="223"/>
      <c r="U4229" s="225"/>
      <c r="V4229" s="223"/>
      <c r="W4229" s="225"/>
      <c r="AE4229" s="200"/>
      <c r="AM4229" s="203"/>
      <c r="AT4229" s="144"/>
    </row>
    <row r="4230" spans="9:46" s="142" customFormat="1" x14ac:dyDescent="0.15">
      <c r="I4230" s="223"/>
      <c r="P4230" s="224"/>
      <c r="Q4230" s="224"/>
      <c r="R4230" s="224"/>
      <c r="T4230" s="223"/>
      <c r="U4230" s="225"/>
      <c r="V4230" s="223"/>
      <c r="W4230" s="225"/>
      <c r="AE4230" s="200"/>
      <c r="AM4230" s="203"/>
      <c r="AT4230" s="144"/>
    </row>
    <row r="4231" spans="9:46" s="142" customFormat="1" x14ac:dyDescent="0.15">
      <c r="I4231" s="223"/>
      <c r="P4231" s="224"/>
      <c r="Q4231" s="224"/>
      <c r="R4231" s="224"/>
      <c r="T4231" s="223"/>
      <c r="U4231" s="225"/>
      <c r="V4231" s="223"/>
      <c r="W4231" s="225"/>
      <c r="AE4231" s="200"/>
      <c r="AM4231" s="203"/>
      <c r="AT4231" s="144"/>
    </row>
    <row r="4232" spans="9:46" s="142" customFormat="1" x14ac:dyDescent="0.15">
      <c r="I4232" s="223"/>
      <c r="P4232" s="224"/>
      <c r="Q4232" s="224"/>
      <c r="R4232" s="224"/>
      <c r="T4232" s="223"/>
      <c r="U4232" s="225"/>
      <c r="V4232" s="223"/>
      <c r="W4232" s="225"/>
      <c r="AE4232" s="200"/>
      <c r="AM4232" s="203"/>
      <c r="AT4232" s="144"/>
    </row>
    <row r="4233" spans="9:46" s="142" customFormat="1" x14ac:dyDescent="0.15">
      <c r="I4233" s="223"/>
      <c r="P4233" s="224"/>
      <c r="Q4233" s="224"/>
      <c r="R4233" s="224"/>
      <c r="T4233" s="223"/>
      <c r="U4233" s="225"/>
      <c r="V4233" s="223"/>
      <c r="W4233" s="225"/>
      <c r="AE4233" s="200"/>
      <c r="AM4233" s="203"/>
      <c r="AT4233" s="144"/>
    </row>
    <row r="4234" spans="9:46" s="142" customFormat="1" x14ac:dyDescent="0.15">
      <c r="I4234" s="223"/>
      <c r="P4234" s="224"/>
      <c r="Q4234" s="224"/>
      <c r="R4234" s="224"/>
      <c r="T4234" s="223"/>
      <c r="U4234" s="225"/>
      <c r="V4234" s="223"/>
      <c r="W4234" s="225"/>
      <c r="AE4234" s="200"/>
      <c r="AM4234" s="203"/>
      <c r="AT4234" s="144"/>
    </row>
    <row r="4235" spans="9:46" s="142" customFormat="1" x14ac:dyDescent="0.15">
      <c r="I4235" s="223"/>
      <c r="P4235" s="224"/>
      <c r="Q4235" s="224"/>
      <c r="R4235" s="224"/>
      <c r="T4235" s="223"/>
      <c r="U4235" s="225"/>
      <c r="V4235" s="223"/>
      <c r="W4235" s="225"/>
      <c r="AE4235" s="200"/>
      <c r="AM4235" s="203"/>
      <c r="AT4235" s="144"/>
    </row>
    <row r="4236" spans="9:46" s="142" customFormat="1" x14ac:dyDescent="0.15">
      <c r="I4236" s="223"/>
      <c r="P4236" s="224"/>
      <c r="Q4236" s="224"/>
      <c r="R4236" s="224"/>
      <c r="T4236" s="223"/>
      <c r="U4236" s="225"/>
      <c r="V4236" s="223"/>
      <c r="W4236" s="225"/>
      <c r="AE4236" s="200"/>
      <c r="AM4236" s="203"/>
      <c r="AT4236" s="144"/>
    </row>
    <row r="4237" spans="9:46" s="142" customFormat="1" x14ac:dyDescent="0.15">
      <c r="I4237" s="223"/>
      <c r="P4237" s="224"/>
      <c r="Q4237" s="224"/>
      <c r="R4237" s="224"/>
      <c r="T4237" s="223"/>
      <c r="U4237" s="225"/>
      <c r="V4237" s="223"/>
      <c r="W4237" s="225"/>
      <c r="AE4237" s="200"/>
      <c r="AM4237" s="203"/>
      <c r="AT4237" s="144"/>
    </row>
    <row r="4238" spans="9:46" s="142" customFormat="1" x14ac:dyDescent="0.15">
      <c r="I4238" s="223"/>
      <c r="P4238" s="224"/>
      <c r="Q4238" s="224"/>
      <c r="R4238" s="224"/>
      <c r="T4238" s="223"/>
      <c r="U4238" s="225"/>
      <c r="V4238" s="223"/>
      <c r="W4238" s="225"/>
      <c r="AE4238" s="200"/>
      <c r="AM4238" s="203"/>
      <c r="AT4238" s="144"/>
    </row>
    <row r="4239" spans="9:46" s="142" customFormat="1" x14ac:dyDescent="0.15">
      <c r="I4239" s="223"/>
      <c r="P4239" s="224"/>
      <c r="Q4239" s="224"/>
      <c r="R4239" s="224"/>
      <c r="T4239" s="223"/>
      <c r="U4239" s="225"/>
      <c r="V4239" s="223"/>
      <c r="W4239" s="225"/>
      <c r="AE4239" s="200"/>
      <c r="AM4239" s="203"/>
      <c r="AT4239" s="144"/>
    </row>
    <row r="4240" spans="9:46" s="142" customFormat="1" x14ac:dyDescent="0.15">
      <c r="I4240" s="223"/>
      <c r="P4240" s="224"/>
      <c r="Q4240" s="224"/>
      <c r="R4240" s="224"/>
      <c r="T4240" s="223"/>
      <c r="U4240" s="225"/>
      <c r="V4240" s="223"/>
      <c r="W4240" s="225"/>
      <c r="AE4240" s="200"/>
      <c r="AM4240" s="203"/>
      <c r="AT4240" s="144"/>
    </row>
    <row r="4241" spans="9:46" s="142" customFormat="1" x14ac:dyDescent="0.15">
      <c r="I4241" s="223"/>
      <c r="P4241" s="224"/>
      <c r="Q4241" s="224"/>
      <c r="R4241" s="224"/>
      <c r="T4241" s="223"/>
      <c r="U4241" s="225"/>
      <c r="V4241" s="223"/>
      <c r="W4241" s="225"/>
      <c r="AE4241" s="200"/>
      <c r="AM4241" s="203"/>
      <c r="AT4241" s="144"/>
    </row>
    <row r="4242" spans="9:46" s="142" customFormat="1" x14ac:dyDescent="0.15">
      <c r="I4242" s="223"/>
      <c r="P4242" s="224"/>
      <c r="Q4242" s="224"/>
      <c r="R4242" s="224"/>
      <c r="T4242" s="223"/>
      <c r="U4242" s="225"/>
      <c r="V4242" s="223"/>
      <c r="W4242" s="225"/>
      <c r="AE4242" s="200"/>
      <c r="AM4242" s="203"/>
      <c r="AT4242" s="144"/>
    </row>
    <row r="4243" spans="9:46" s="142" customFormat="1" x14ac:dyDescent="0.15">
      <c r="I4243" s="223"/>
      <c r="P4243" s="224"/>
      <c r="Q4243" s="224"/>
      <c r="R4243" s="224"/>
      <c r="T4243" s="223"/>
      <c r="U4243" s="225"/>
      <c r="V4243" s="223"/>
      <c r="W4243" s="225"/>
      <c r="AE4243" s="200"/>
      <c r="AM4243" s="203"/>
      <c r="AT4243" s="144"/>
    </row>
    <row r="4244" spans="9:46" s="142" customFormat="1" x14ac:dyDescent="0.15">
      <c r="I4244" s="223"/>
      <c r="P4244" s="224"/>
      <c r="Q4244" s="224"/>
      <c r="R4244" s="224"/>
      <c r="T4244" s="223"/>
      <c r="U4244" s="225"/>
      <c r="V4244" s="223"/>
      <c r="W4244" s="225"/>
      <c r="AE4244" s="200"/>
      <c r="AM4244" s="203"/>
      <c r="AT4244" s="144"/>
    </row>
    <row r="4245" spans="9:46" s="142" customFormat="1" x14ac:dyDescent="0.15">
      <c r="I4245" s="223"/>
      <c r="P4245" s="224"/>
      <c r="Q4245" s="224"/>
      <c r="R4245" s="224"/>
      <c r="T4245" s="223"/>
      <c r="U4245" s="225"/>
      <c r="V4245" s="223"/>
      <c r="W4245" s="225"/>
      <c r="AE4245" s="200"/>
      <c r="AM4245" s="203"/>
      <c r="AT4245" s="144"/>
    </row>
    <row r="4246" spans="9:46" s="142" customFormat="1" x14ac:dyDescent="0.15">
      <c r="I4246" s="223"/>
      <c r="P4246" s="224"/>
      <c r="Q4246" s="224"/>
      <c r="R4246" s="224"/>
      <c r="T4246" s="223"/>
      <c r="U4246" s="225"/>
      <c r="V4246" s="223"/>
      <c r="W4246" s="225"/>
      <c r="AE4246" s="200"/>
      <c r="AM4246" s="203"/>
      <c r="AT4246" s="144"/>
    </row>
    <row r="4247" spans="9:46" s="142" customFormat="1" x14ac:dyDescent="0.15">
      <c r="I4247" s="223"/>
      <c r="P4247" s="224"/>
      <c r="Q4247" s="224"/>
      <c r="R4247" s="224"/>
      <c r="T4247" s="223"/>
      <c r="U4247" s="225"/>
      <c r="V4247" s="223"/>
      <c r="W4247" s="225"/>
      <c r="AE4247" s="200"/>
      <c r="AM4247" s="203"/>
      <c r="AT4247" s="144"/>
    </row>
    <row r="4248" spans="9:46" s="142" customFormat="1" x14ac:dyDescent="0.15">
      <c r="I4248" s="223"/>
      <c r="P4248" s="224"/>
      <c r="Q4248" s="224"/>
      <c r="R4248" s="224"/>
      <c r="T4248" s="223"/>
      <c r="U4248" s="225"/>
      <c r="V4248" s="223"/>
      <c r="W4248" s="225"/>
      <c r="AE4248" s="200"/>
      <c r="AM4248" s="203"/>
      <c r="AT4248" s="144"/>
    </row>
    <row r="4249" spans="9:46" s="142" customFormat="1" x14ac:dyDescent="0.15">
      <c r="I4249" s="223"/>
      <c r="P4249" s="224"/>
      <c r="Q4249" s="224"/>
      <c r="R4249" s="224"/>
      <c r="T4249" s="223"/>
      <c r="U4249" s="225"/>
      <c r="V4249" s="223"/>
      <c r="W4249" s="225"/>
      <c r="AE4249" s="200"/>
      <c r="AM4249" s="203"/>
      <c r="AT4249" s="144"/>
    </row>
    <row r="4250" spans="9:46" s="142" customFormat="1" x14ac:dyDescent="0.15">
      <c r="I4250" s="223"/>
      <c r="P4250" s="224"/>
      <c r="Q4250" s="224"/>
      <c r="R4250" s="224"/>
      <c r="T4250" s="223"/>
      <c r="U4250" s="225"/>
      <c r="V4250" s="223"/>
      <c r="W4250" s="225"/>
      <c r="AE4250" s="200"/>
      <c r="AM4250" s="203"/>
      <c r="AT4250" s="144"/>
    </row>
    <row r="4251" spans="9:46" s="142" customFormat="1" x14ac:dyDescent="0.15">
      <c r="I4251" s="223"/>
      <c r="P4251" s="224"/>
      <c r="Q4251" s="224"/>
      <c r="R4251" s="224"/>
      <c r="T4251" s="223"/>
      <c r="U4251" s="225"/>
      <c r="V4251" s="223"/>
      <c r="W4251" s="225"/>
      <c r="AE4251" s="200"/>
      <c r="AM4251" s="203"/>
      <c r="AT4251" s="144"/>
    </row>
    <row r="4252" spans="9:46" s="142" customFormat="1" x14ac:dyDescent="0.15">
      <c r="I4252" s="223"/>
      <c r="P4252" s="224"/>
      <c r="Q4252" s="224"/>
      <c r="R4252" s="224"/>
      <c r="T4252" s="223"/>
      <c r="U4252" s="225"/>
      <c r="V4252" s="223"/>
      <c r="W4252" s="225"/>
      <c r="AE4252" s="200"/>
      <c r="AM4252" s="203"/>
      <c r="AT4252" s="144"/>
    </row>
    <row r="4253" spans="9:46" s="142" customFormat="1" x14ac:dyDescent="0.15">
      <c r="I4253" s="223"/>
      <c r="P4253" s="224"/>
      <c r="Q4253" s="224"/>
      <c r="R4253" s="224"/>
      <c r="T4253" s="223"/>
      <c r="U4253" s="225"/>
      <c r="V4253" s="223"/>
      <c r="W4253" s="225"/>
      <c r="AE4253" s="200"/>
      <c r="AM4253" s="203"/>
      <c r="AT4253" s="144"/>
    </row>
    <row r="4254" spans="9:46" s="142" customFormat="1" x14ac:dyDescent="0.15">
      <c r="I4254" s="223"/>
      <c r="P4254" s="224"/>
      <c r="Q4254" s="224"/>
      <c r="R4254" s="224"/>
      <c r="T4254" s="223"/>
      <c r="U4254" s="225"/>
      <c r="V4254" s="223"/>
      <c r="W4254" s="225"/>
      <c r="AE4254" s="200"/>
      <c r="AM4254" s="203"/>
      <c r="AT4254" s="144"/>
    </row>
    <row r="4255" spans="9:46" s="142" customFormat="1" x14ac:dyDescent="0.15">
      <c r="I4255" s="223"/>
      <c r="P4255" s="224"/>
      <c r="Q4255" s="224"/>
      <c r="R4255" s="224"/>
      <c r="T4255" s="223"/>
      <c r="U4255" s="225"/>
      <c r="V4255" s="223"/>
      <c r="W4255" s="225"/>
      <c r="AE4255" s="200"/>
      <c r="AM4255" s="203"/>
      <c r="AT4255" s="144"/>
    </row>
    <row r="4256" spans="9:46" s="142" customFormat="1" x14ac:dyDescent="0.15">
      <c r="I4256" s="223"/>
      <c r="P4256" s="224"/>
      <c r="Q4256" s="224"/>
      <c r="R4256" s="224"/>
      <c r="T4256" s="223"/>
      <c r="U4256" s="225"/>
      <c r="V4256" s="223"/>
      <c r="W4256" s="225"/>
      <c r="AE4256" s="200"/>
      <c r="AM4256" s="203"/>
      <c r="AT4256" s="144"/>
    </row>
    <row r="4257" spans="9:46" s="142" customFormat="1" x14ac:dyDescent="0.15">
      <c r="I4257" s="223"/>
      <c r="P4257" s="224"/>
      <c r="Q4257" s="224"/>
      <c r="R4257" s="224"/>
      <c r="T4257" s="223"/>
      <c r="U4257" s="225"/>
      <c r="V4257" s="223"/>
      <c r="W4257" s="225"/>
      <c r="AE4257" s="200"/>
      <c r="AM4257" s="203"/>
      <c r="AT4257" s="144"/>
    </row>
    <row r="4258" spans="9:46" s="142" customFormat="1" x14ac:dyDescent="0.15">
      <c r="I4258" s="223"/>
      <c r="P4258" s="224"/>
      <c r="Q4258" s="224"/>
      <c r="R4258" s="224"/>
      <c r="T4258" s="223"/>
      <c r="U4258" s="225"/>
      <c r="V4258" s="223"/>
      <c r="W4258" s="225"/>
      <c r="AE4258" s="200"/>
      <c r="AM4258" s="203"/>
      <c r="AT4258" s="144"/>
    </row>
    <row r="4259" spans="9:46" s="142" customFormat="1" x14ac:dyDescent="0.15">
      <c r="I4259" s="223"/>
      <c r="P4259" s="224"/>
      <c r="Q4259" s="224"/>
      <c r="R4259" s="224"/>
      <c r="T4259" s="223"/>
      <c r="U4259" s="225"/>
      <c r="V4259" s="223"/>
      <c r="W4259" s="225"/>
      <c r="AE4259" s="200"/>
      <c r="AM4259" s="203"/>
      <c r="AT4259" s="144"/>
    </row>
    <row r="4260" spans="9:46" s="142" customFormat="1" x14ac:dyDescent="0.15">
      <c r="I4260" s="223"/>
      <c r="P4260" s="224"/>
      <c r="Q4260" s="224"/>
      <c r="R4260" s="224"/>
      <c r="T4260" s="223"/>
      <c r="U4260" s="225"/>
      <c r="V4260" s="223"/>
      <c r="W4260" s="225"/>
      <c r="AE4260" s="200"/>
      <c r="AM4260" s="203"/>
      <c r="AT4260" s="144"/>
    </row>
    <row r="4261" spans="9:46" s="142" customFormat="1" x14ac:dyDescent="0.15">
      <c r="I4261" s="223"/>
      <c r="P4261" s="224"/>
      <c r="Q4261" s="224"/>
      <c r="R4261" s="224"/>
      <c r="T4261" s="223"/>
      <c r="U4261" s="225"/>
      <c r="V4261" s="223"/>
      <c r="W4261" s="225"/>
      <c r="AE4261" s="200"/>
      <c r="AM4261" s="203"/>
      <c r="AT4261" s="144"/>
    </row>
    <row r="4262" spans="9:46" s="142" customFormat="1" x14ac:dyDescent="0.15">
      <c r="I4262" s="223"/>
      <c r="P4262" s="224"/>
      <c r="Q4262" s="224"/>
      <c r="R4262" s="224"/>
      <c r="T4262" s="223"/>
      <c r="U4262" s="225"/>
      <c r="V4262" s="223"/>
      <c r="W4262" s="225"/>
      <c r="AE4262" s="200"/>
      <c r="AM4262" s="203"/>
      <c r="AT4262" s="144"/>
    </row>
    <row r="4263" spans="9:46" s="142" customFormat="1" x14ac:dyDescent="0.15">
      <c r="I4263" s="223"/>
      <c r="P4263" s="224"/>
      <c r="Q4263" s="224"/>
      <c r="R4263" s="224"/>
      <c r="T4263" s="223"/>
      <c r="U4263" s="225"/>
      <c r="V4263" s="223"/>
      <c r="W4263" s="225"/>
      <c r="AE4263" s="200"/>
      <c r="AM4263" s="203"/>
      <c r="AT4263" s="144"/>
    </row>
    <row r="4264" spans="9:46" s="142" customFormat="1" x14ac:dyDescent="0.15">
      <c r="I4264" s="223"/>
      <c r="P4264" s="224"/>
      <c r="Q4264" s="224"/>
      <c r="R4264" s="224"/>
      <c r="T4264" s="223"/>
      <c r="U4264" s="225"/>
      <c r="V4264" s="223"/>
      <c r="W4264" s="225"/>
      <c r="AE4264" s="200"/>
      <c r="AM4264" s="203"/>
      <c r="AT4264" s="144"/>
    </row>
    <row r="4265" spans="9:46" s="142" customFormat="1" x14ac:dyDescent="0.15">
      <c r="I4265" s="223"/>
      <c r="P4265" s="224"/>
      <c r="Q4265" s="224"/>
      <c r="R4265" s="224"/>
      <c r="T4265" s="223"/>
      <c r="U4265" s="225"/>
      <c r="V4265" s="223"/>
      <c r="W4265" s="225"/>
      <c r="AE4265" s="200"/>
      <c r="AM4265" s="203"/>
      <c r="AT4265" s="144"/>
    </row>
    <row r="4266" spans="9:46" s="142" customFormat="1" x14ac:dyDescent="0.15">
      <c r="I4266" s="223"/>
      <c r="P4266" s="224"/>
      <c r="Q4266" s="224"/>
      <c r="R4266" s="224"/>
      <c r="T4266" s="223"/>
      <c r="U4266" s="225"/>
      <c r="V4266" s="223"/>
      <c r="W4266" s="225"/>
      <c r="AE4266" s="200"/>
      <c r="AM4266" s="203"/>
      <c r="AT4266" s="144"/>
    </row>
    <row r="4267" spans="9:46" s="142" customFormat="1" x14ac:dyDescent="0.15">
      <c r="I4267" s="223"/>
      <c r="P4267" s="224"/>
      <c r="Q4267" s="224"/>
      <c r="R4267" s="224"/>
      <c r="T4267" s="223"/>
      <c r="U4267" s="225"/>
      <c r="V4267" s="223"/>
      <c r="W4267" s="225"/>
      <c r="AE4267" s="200"/>
      <c r="AM4267" s="203"/>
      <c r="AT4267" s="144"/>
    </row>
    <row r="4268" spans="9:46" s="142" customFormat="1" x14ac:dyDescent="0.15">
      <c r="I4268" s="223"/>
      <c r="P4268" s="224"/>
      <c r="Q4268" s="224"/>
      <c r="R4268" s="224"/>
      <c r="T4268" s="223"/>
      <c r="U4268" s="225"/>
      <c r="V4268" s="223"/>
      <c r="W4268" s="225"/>
      <c r="AE4268" s="200"/>
      <c r="AM4268" s="203"/>
      <c r="AT4268" s="144"/>
    </row>
    <row r="4269" spans="9:46" s="142" customFormat="1" x14ac:dyDescent="0.15">
      <c r="I4269" s="223"/>
      <c r="P4269" s="224"/>
      <c r="Q4269" s="224"/>
      <c r="R4269" s="224"/>
      <c r="T4269" s="223"/>
      <c r="U4269" s="225"/>
      <c r="V4269" s="223"/>
      <c r="W4269" s="225"/>
      <c r="AE4269" s="200"/>
      <c r="AM4269" s="203"/>
      <c r="AT4269" s="144"/>
    </row>
    <row r="4270" spans="9:46" s="142" customFormat="1" x14ac:dyDescent="0.15">
      <c r="I4270" s="223"/>
      <c r="P4270" s="224"/>
      <c r="Q4270" s="224"/>
      <c r="R4270" s="224"/>
      <c r="T4270" s="223"/>
      <c r="U4270" s="225"/>
      <c r="V4270" s="223"/>
      <c r="W4270" s="225"/>
      <c r="AE4270" s="200"/>
      <c r="AM4270" s="203"/>
      <c r="AT4270" s="144"/>
    </row>
    <row r="4271" spans="9:46" s="142" customFormat="1" x14ac:dyDescent="0.15">
      <c r="I4271" s="223"/>
      <c r="P4271" s="224"/>
      <c r="Q4271" s="224"/>
      <c r="R4271" s="224"/>
      <c r="T4271" s="223"/>
      <c r="U4271" s="225"/>
      <c r="V4271" s="223"/>
      <c r="W4271" s="225"/>
      <c r="AE4271" s="200"/>
      <c r="AM4271" s="203"/>
      <c r="AT4271" s="144"/>
    </row>
    <row r="4272" spans="9:46" s="142" customFormat="1" x14ac:dyDescent="0.15">
      <c r="I4272" s="223"/>
      <c r="P4272" s="224"/>
      <c r="Q4272" s="224"/>
      <c r="R4272" s="224"/>
      <c r="T4272" s="223"/>
      <c r="U4272" s="225"/>
      <c r="V4272" s="223"/>
      <c r="W4272" s="225"/>
      <c r="AE4272" s="200"/>
      <c r="AM4272" s="203"/>
      <c r="AT4272" s="144"/>
    </row>
    <row r="4273" spans="9:46" s="142" customFormat="1" x14ac:dyDescent="0.15">
      <c r="I4273" s="223"/>
      <c r="P4273" s="224"/>
      <c r="Q4273" s="224"/>
      <c r="R4273" s="224"/>
      <c r="T4273" s="223"/>
      <c r="U4273" s="225"/>
      <c r="V4273" s="223"/>
      <c r="W4273" s="225"/>
      <c r="AE4273" s="200"/>
      <c r="AM4273" s="203"/>
      <c r="AT4273" s="144"/>
    </row>
    <row r="4274" spans="9:46" s="142" customFormat="1" x14ac:dyDescent="0.15">
      <c r="I4274" s="223"/>
      <c r="P4274" s="224"/>
      <c r="Q4274" s="224"/>
      <c r="R4274" s="224"/>
      <c r="T4274" s="223"/>
      <c r="U4274" s="225"/>
      <c r="V4274" s="223"/>
      <c r="W4274" s="225"/>
      <c r="AE4274" s="200"/>
      <c r="AM4274" s="203"/>
      <c r="AT4274" s="144"/>
    </row>
    <row r="4275" spans="9:46" s="142" customFormat="1" x14ac:dyDescent="0.15">
      <c r="I4275" s="223"/>
      <c r="P4275" s="224"/>
      <c r="Q4275" s="224"/>
      <c r="R4275" s="224"/>
      <c r="T4275" s="223"/>
      <c r="U4275" s="225"/>
      <c r="V4275" s="223"/>
      <c r="W4275" s="225"/>
      <c r="AE4275" s="200"/>
      <c r="AM4275" s="203"/>
      <c r="AT4275" s="144"/>
    </row>
    <row r="4276" spans="9:46" s="142" customFormat="1" x14ac:dyDescent="0.15">
      <c r="I4276" s="223"/>
      <c r="P4276" s="224"/>
      <c r="Q4276" s="224"/>
      <c r="R4276" s="224"/>
      <c r="T4276" s="223"/>
      <c r="U4276" s="225"/>
      <c r="V4276" s="223"/>
      <c r="W4276" s="225"/>
      <c r="AE4276" s="200"/>
      <c r="AM4276" s="203"/>
      <c r="AT4276" s="144"/>
    </row>
    <row r="4277" spans="9:46" s="142" customFormat="1" x14ac:dyDescent="0.15">
      <c r="I4277" s="223"/>
      <c r="P4277" s="224"/>
      <c r="Q4277" s="224"/>
      <c r="R4277" s="224"/>
      <c r="T4277" s="223"/>
      <c r="U4277" s="225"/>
      <c r="V4277" s="223"/>
      <c r="W4277" s="225"/>
      <c r="AE4277" s="200"/>
      <c r="AM4277" s="203"/>
      <c r="AT4277" s="144"/>
    </row>
    <row r="4278" spans="9:46" s="142" customFormat="1" x14ac:dyDescent="0.15">
      <c r="I4278" s="223"/>
      <c r="P4278" s="224"/>
      <c r="Q4278" s="224"/>
      <c r="R4278" s="224"/>
      <c r="T4278" s="223"/>
      <c r="U4278" s="225"/>
      <c r="V4278" s="223"/>
      <c r="W4278" s="225"/>
      <c r="AE4278" s="200"/>
      <c r="AM4278" s="203"/>
      <c r="AT4278" s="144"/>
    </row>
    <row r="4279" spans="9:46" s="142" customFormat="1" x14ac:dyDescent="0.15">
      <c r="I4279" s="223"/>
      <c r="P4279" s="224"/>
      <c r="Q4279" s="224"/>
      <c r="R4279" s="224"/>
      <c r="T4279" s="223"/>
      <c r="U4279" s="225"/>
      <c r="V4279" s="223"/>
      <c r="W4279" s="225"/>
      <c r="AE4279" s="200"/>
      <c r="AM4279" s="203"/>
      <c r="AT4279" s="144"/>
    </row>
    <row r="4280" spans="9:46" s="142" customFormat="1" x14ac:dyDescent="0.15">
      <c r="I4280" s="223"/>
      <c r="P4280" s="224"/>
      <c r="Q4280" s="224"/>
      <c r="R4280" s="224"/>
      <c r="T4280" s="223"/>
      <c r="U4280" s="225"/>
      <c r="V4280" s="223"/>
      <c r="W4280" s="225"/>
      <c r="AE4280" s="200"/>
      <c r="AM4280" s="203"/>
      <c r="AT4280" s="144"/>
    </row>
    <row r="4281" spans="9:46" s="142" customFormat="1" x14ac:dyDescent="0.15">
      <c r="I4281" s="223"/>
      <c r="P4281" s="224"/>
      <c r="Q4281" s="224"/>
      <c r="R4281" s="224"/>
      <c r="T4281" s="223"/>
      <c r="U4281" s="225"/>
      <c r="V4281" s="223"/>
      <c r="W4281" s="225"/>
      <c r="AE4281" s="200"/>
      <c r="AM4281" s="203"/>
      <c r="AT4281" s="144"/>
    </row>
    <row r="4282" spans="9:46" s="142" customFormat="1" x14ac:dyDescent="0.15">
      <c r="I4282" s="223"/>
      <c r="P4282" s="224"/>
      <c r="Q4282" s="224"/>
      <c r="R4282" s="224"/>
      <c r="T4282" s="223"/>
      <c r="U4282" s="225"/>
      <c r="V4282" s="223"/>
      <c r="W4282" s="225"/>
      <c r="AE4282" s="200"/>
      <c r="AM4282" s="203"/>
      <c r="AT4282" s="144"/>
    </row>
    <row r="4283" spans="9:46" s="142" customFormat="1" x14ac:dyDescent="0.15">
      <c r="I4283" s="223"/>
      <c r="P4283" s="224"/>
      <c r="Q4283" s="224"/>
      <c r="R4283" s="224"/>
      <c r="T4283" s="223"/>
      <c r="U4283" s="225"/>
      <c r="V4283" s="223"/>
      <c r="W4283" s="225"/>
      <c r="AE4283" s="200"/>
      <c r="AM4283" s="203"/>
      <c r="AT4283" s="144"/>
    </row>
    <row r="4284" spans="9:46" s="142" customFormat="1" x14ac:dyDescent="0.15">
      <c r="I4284" s="223"/>
      <c r="P4284" s="224"/>
      <c r="Q4284" s="224"/>
      <c r="R4284" s="224"/>
      <c r="T4284" s="223"/>
      <c r="U4284" s="225"/>
      <c r="V4284" s="223"/>
      <c r="W4284" s="225"/>
      <c r="AE4284" s="200"/>
      <c r="AM4284" s="203"/>
      <c r="AT4284" s="144"/>
    </row>
    <row r="4285" spans="9:46" s="142" customFormat="1" x14ac:dyDescent="0.15">
      <c r="I4285" s="223"/>
      <c r="P4285" s="224"/>
      <c r="Q4285" s="224"/>
      <c r="R4285" s="224"/>
      <c r="T4285" s="223"/>
      <c r="U4285" s="225"/>
      <c r="V4285" s="223"/>
      <c r="W4285" s="225"/>
      <c r="AE4285" s="200"/>
      <c r="AM4285" s="203"/>
      <c r="AT4285" s="144"/>
    </row>
    <row r="4286" spans="9:46" s="142" customFormat="1" x14ac:dyDescent="0.15">
      <c r="I4286" s="223"/>
      <c r="P4286" s="224"/>
      <c r="Q4286" s="224"/>
      <c r="R4286" s="224"/>
      <c r="T4286" s="223"/>
      <c r="U4286" s="225"/>
      <c r="V4286" s="223"/>
      <c r="W4286" s="225"/>
      <c r="AE4286" s="200"/>
      <c r="AM4286" s="203"/>
      <c r="AT4286" s="144"/>
    </row>
    <row r="4287" spans="9:46" s="142" customFormat="1" x14ac:dyDescent="0.15">
      <c r="I4287" s="223"/>
      <c r="P4287" s="224"/>
      <c r="Q4287" s="224"/>
      <c r="R4287" s="224"/>
      <c r="T4287" s="223"/>
      <c r="U4287" s="225"/>
      <c r="V4287" s="223"/>
      <c r="W4287" s="225"/>
      <c r="AE4287" s="200"/>
      <c r="AM4287" s="203"/>
      <c r="AT4287" s="144"/>
    </row>
    <row r="4288" spans="9:46" s="142" customFormat="1" x14ac:dyDescent="0.15">
      <c r="I4288" s="223"/>
      <c r="P4288" s="224"/>
      <c r="Q4288" s="224"/>
      <c r="R4288" s="224"/>
      <c r="T4288" s="223"/>
      <c r="U4288" s="225"/>
      <c r="V4288" s="223"/>
      <c r="W4288" s="225"/>
      <c r="AE4288" s="200"/>
      <c r="AM4288" s="203"/>
      <c r="AT4288" s="144"/>
    </row>
    <row r="4289" spans="9:46" s="142" customFormat="1" x14ac:dyDescent="0.15">
      <c r="I4289" s="223"/>
      <c r="P4289" s="224"/>
      <c r="Q4289" s="224"/>
      <c r="R4289" s="224"/>
      <c r="T4289" s="223"/>
      <c r="U4289" s="225"/>
      <c r="V4289" s="223"/>
      <c r="W4289" s="225"/>
      <c r="AE4289" s="200"/>
      <c r="AM4289" s="203"/>
      <c r="AT4289" s="144"/>
    </row>
    <row r="4290" spans="9:46" s="142" customFormat="1" x14ac:dyDescent="0.15">
      <c r="I4290" s="223"/>
      <c r="P4290" s="224"/>
      <c r="Q4290" s="224"/>
      <c r="R4290" s="224"/>
      <c r="T4290" s="223"/>
      <c r="U4290" s="225"/>
      <c r="V4290" s="223"/>
      <c r="W4290" s="225"/>
      <c r="AE4290" s="200"/>
      <c r="AM4290" s="203"/>
      <c r="AT4290" s="144"/>
    </row>
    <row r="4291" spans="9:46" s="142" customFormat="1" x14ac:dyDescent="0.15">
      <c r="I4291" s="223"/>
      <c r="P4291" s="224"/>
      <c r="Q4291" s="224"/>
      <c r="R4291" s="224"/>
      <c r="T4291" s="223"/>
      <c r="U4291" s="225"/>
      <c r="V4291" s="223"/>
      <c r="W4291" s="225"/>
      <c r="AE4291" s="200"/>
      <c r="AM4291" s="203"/>
      <c r="AT4291" s="144"/>
    </row>
    <row r="4292" spans="9:46" s="142" customFormat="1" x14ac:dyDescent="0.15">
      <c r="I4292" s="223"/>
      <c r="P4292" s="224"/>
      <c r="Q4292" s="224"/>
      <c r="R4292" s="224"/>
      <c r="T4292" s="223"/>
      <c r="U4292" s="225"/>
      <c r="V4292" s="223"/>
      <c r="W4292" s="225"/>
      <c r="AE4292" s="200"/>
      <c r="AM4292" s="203"/>
      <c r="AT4292" s="144"/>
    </row>
    <row r="4293" spans="9:46" s="142" customFormat="1" x14ac:dyDescent="0.15">
      <c r="I4293" s="223"/>
      <c r="P4293" s="224"/>
      <c r="Q4293" s="224"/>
      <c r="R4293" s="224"/>
      <c r="T4293" s="223"/>
      <c r="U4293" s="225"/>
      <c r="V4293" s="223"/>
      <c r="W4293" s="225"/>
      <c r="AE4293" s="200"/>
      <c r="AM4293" s="203"/>
      <c r="AT4293" s="144"/>
    </row>
    <row r="4294" spans="9:46" s="142" customFormat="1" x14ac:dyDescent="0.15">
      <c r="I4294" s="223"/>
      <c r="P4294" s="224"/>
      <c r="Q4294" s="224"/>
      <c r="R4294" s="224"/>
      <c r="T4294" s="223"/>
      <c r="U4294" s="225"/>
      <c r="V4294" s="223"/>
      <c r="W4294" s="225"/>
      <c r="AE4294" s="200"/>
      <c r="AM4294" s="203"/>
      <c r="AT4294" s="144"/>
    </row>
    <row r="4295" spans="9:46" s="142" customFormat="1" x14ac:dyDescent="0.15">
      <c r="I4295" s="223"/>
      <c r="P4295" s="224"/>
      <c r="Q4295" s="224"/>
      <c r="R4295" s="224"/>
      <c r="T4295" s="223"/>
      <c r="U4295" s="225"/>
      <c r="V4295" s="223"/>
      <c r="W4295" s="225"/>
      <c r="AE4295" s="200"/>
      <c r="AM4295" s="203"/>
      <c r="AT4295" s="144"/>
    </row>
    <row r="4296" spans="9:46" s="142" customFormat="1" x14ac:dyDescent="0.15">
      <c r="I4296" s="223"/>
      <c r="P4296" s="224"/>
      <c r="Q4296" s="224"/>
      <c r="R4296" s="224"/>
      <c r="T4296" s="223"/>
      <c r="U4296" s="225"/>
      <c r="V4296" s="223"/>
      <c r="W4296" s="225"/>
      <c r="AE4296" s="200"/>
      <c r="AM4296" s="203"/>
      <c r="AT4296" s="144"/>
    </row>
    <row r="4297" spans="9:46" s="142" customFormat="1" x14ac:dyDescent="0.15">
      <c r="I4297" s="223"/>
      <c r="P4297" s="224"/>
      <c r="Q4297" s="224"/>
      <c r="R4297" s="224"/>
      <c r="T4297" s="223"/>
      <c r="U4297" s="225"/>
      <c r="V4297" s="223"/>
      <c r="W4297" s="225"/>
      <c r="AE4297" s="200"/>
      <c r="AM4297" s="203"/>
      <c r="AT4297" s="144"/>
    </row>
    <row r="4298" spans="9:46" s="142" customFormat="1" x14ac:dyDescent="0.15">
      <c r="I4298" s="223"/>
      <c r="P4298" s="224"/>
      <c r="Q4298" s="224"/>
      <c r="R4298" s="224"/>
      <c r="T4298" s="223"/>
      <c r="U4298" s="225"/>
      <c r="V4298" s="223"/>
      <c r="W4298" s="225"/>
      <c r="AE4298" s="200"/>
      <c r="AM4298" s="203"/>
      <c r="AT4298" s="144"/>
    </row>
    <row r="4299" spans="9:46" s="142" customFormat="1" x14ac:dyDescent="0.15">
      <c r="I4299" s="223"/>
      <c r="P4299" s="224"/>
      <c r="Q4299" s="224"/>
      <c r="R4299" s="224"/>
      <c r="T4299" s="223"/>
      <c r="U4299" s="225"/>
      <c r="V4299" s="223"/>
      <c r="W4299" s="225"/>
      <c r="AE4299" s="200"/>
      <c r="AM4299" s="203"/>
      <c r="AT4299" s="144"/>
    </row>
    <row r="4300" spans="9:46" s="142" customFormat="1" x14ac:dyDescent="0.15">
      <c r="I4300" s="223"/>
      <c r="P4300" s="224"/>
      <c r="Q4300" s="224"/>
      <c r="R4300" s="224"/>
      <c r="T4300" s="223"/>
      <c r="U4300" s="225"/>
      <c r="V4300" s="223"/>
      <c r="W4300" s="225"/>
      <c r="AE4300" s="200"/>
      <c r="AM4300" s="203"/>
      <c r="AT4300" s="144"/>
    </row>
    <row r="4301" spans="9:46" s="142" customFormat="1" x14ac:dyDescent="0.15">
      <c r="I4301" s="223"/>
      <c r="P4301" s="224"/>
      <c r="Q4301" s="224"/>
      <c r="R4301" s="224"/>
      <c r="T4301" s="223"/>
      <c r="U4301" s="225"/>
      <c r="V4301" s="223"/>
      <c r="W4301" s="225"/>
      <c r="AE4301" s="200"/>
      <c r="AM4301" s="203"/>
      <c r="AT4301" s="144"/>
    </row>
    <row r="4302" spans="9:46" s="142" customFormat="1" x14ac:dyDescent="0.15">
      <c r="I4302" s="223"/>
      <c r="P4302" s="224"/>
      <c r="Q4302" s="224"/>
      <c r="R4302" s="224"/>
      <c r="T4302" s="223"/>
      <c r="U4302" s="225"/>
      <c r="V4302" s="223"/>
      <c r="W4302" s="225"/>
      <c r="AE4302" s="200"/>
      <c r="AM4302" s="203"/>
      <c r="AT4302" s="144"/>
    </row>
    <row r="4303" spans="9:46" s="142" customFormat="1" x14ac:dyDescent="0.15">
      <c r="I4303" s="223"/>
      <c r="P4303" s="224"/>
      <c r="Q4303" s="224"/>
      <c r="R4303" s="224"/>
      <c r="T4303" s="223"/>
      <c r="U4303" s="225"/>
      <c r="V4303" s="223"/>
      <c r="W4303" s="225"/>
      <c r="AE4303" s="200"/>
      <c r="AM4303" s="203"/>
      <c r="AT4303" s="144"/>
    </row>
    <row r="4304" spans="9:46" s="142" customFormat="1" x14ac:dyDescent="0.15">
      <c r="I4304" s="223"/>
      <c r="P4304" s="224"/>
      <c r="Q4304" s="224"/>
      <c r="R4304" s="224"/>
      <c r="T4304" s="223"/>
      <c r="U4304" s="225"/>
      <c r="V4304" s="223"/>
      <c r="W4304" s="225"/>
      <c r="AE4304" s="200"/>
      <c r="AM4304" s="203"/>
      <c r="AT4304" s="144"/>
    </row>
    <row r="4305" spans="9:46" s="142" customFormat="1" x14ac:dyDescent="0.15">
      <c r="I4305" s="223"/>
      <c r="P4305" s="224"/>
      <c r="Q4305" s="224"/>
      <c r="R4305" s="224"/>
      <c r="T4305" s="223"/>
      <c r="U4305" s="225"/>
      <c r="V4305" s="223"/>
      <c r="W4305" s="225"/>
      <c r="AE4305" s="200"/>
      <c r="AM4305" s="203"/>
      <c r="AT4305" s="144"/>
    </row>
    <row r="4306" spans="9:46" s="142" customFormat="1" x14ac:dyDescent="0.15">
      <c r="I4306" s="223"/>
      <c r="P4306" s="224"/>
      <c r="Q4306" s="224"/>
      <c r="R4306" s="224"/>
      <c r="T4306" s="223"/>
      <c r="U4306" s="225"/>
      <c r="V4306" s="223"/>
      <c r="W4306" s="225"/>
      <c r="AE4306" s="200"/>
      <c r="AM4306" s="203"/>
      <c r="AT4306" s="144"/>
    </row>
    <row r="4307" spans="9:46" s="142" customFormat="1" x14ac:dyDescent="0.15">
      <c r="I4307" s="223"/>
      <c r="P4307" s="224"/>
      <c r="Q4307" s="224"/>
      <c r="R4307" s="224"/>
      <c r="T4307" s="223"/>
      <c r="U4307" s="225"/>
      <c r="V4307" s="223"/>
      <c r="W4307" s="225"/>
      <c r="AE4307" s="200"/>
      <c r="AM4307" s="203"/>
      <c r="AT4307" s="144"/>
    </row>
    <row r="4308" spans="9:46" s="142" customFormat="1" x14ac:dyDescent="0.15">
      <c r="I4308" s="223"/>
      <c r="P4308" s="224"/>
      <c r="Q4308" s="224"/>
      <c r="R4308" s="224"/>
      <c r="T4308" s="223"/>
      <c r="U4308" s="225"/>
      <c r="V4308" s="223"/>
      <c r="W4308" s="225"/>
      <c r="AE4308" s="200"/>
      <c r="AM4308" s="203"/>
      <c r="AT4308" s="144"/>
    </row>
    <row r="4309" spans="9:46" s="142" customFormat="1" x14ac:dyDescent="0.15">
      <c r="I4309" s="223"/>
      <c r="P4309" s="224"/>
      <c r="Q4309" s="224"/>
      <c r="R4309" s="224"/>
      <c r="T4309" s="223"/>
      <c r="U4309" s="225"/>
      <c r="V4309" s="223"/>
      <c r="W4309" s="225"/>
      <c r="AE4309" s="200"/>
      <c r="AM4309" s="203"/>
      <c r="AT4309" s="144"/>
    </row>
    <row r="4310" spans="9:46" s="142" customFormat="1" x14ac:dyDescent="0.15">
      <c r="I4310" s="223"/>
      <c r="P4310" s="224"/>
      <c r="Q4310" s="224"/>
      <c r="R4310" s="224"/>
      <c r="T4310" s="223"/>
      <c r="U4310" s="225"/>
      <c r="V4310" s="223"/>
      <c r="W4310" s="225"/>
      <c r="AE4310" s="200"/>
      <c r="AM4310" s="203"/>
      <c r="AT4310" s="144"/>
    </row>
    <row r="4311" spans="9:46" s="142" customFormat="1" x14ac:dyDescent="0.15">
      <c r="I4311" s="223"/>
      <c r="P4311" s="224"/>
      <c r="Q4311" s="224"/>
      <c r="R4311" s="224"/>
      <c r="T4311" s="223"/>
      <c r="U4311" s="225"/>
      <c r="V4311" s="223"/>
      <c r="W4311" s="225"/>
      <c r="AE4311" s="200"/>
      <c r="AM4311" s="203"/>
      <c r="AT4311" s="144"/>
    </row>
    <row r="4312" spans="9:46" s="142" customFormat="1" x14ac:dyDescent="0.15">
      <c r="I4312" s="223"/>
      <c r="P4312" s="224"/>
      <c r="Q4312" s="224"/>
      <c r="R4312" s="224"/>
      <c r="T4312" s="223"/>
      <c r="U4312" s="225"/>
      <c r="V4312" s="223"/>
      <c r="W4312" s="225"/>
      <c r="AE4312" s="200"/>
      <c r="AM4312" s="203"/>
      <c r="AT4312" s="144"/>
    </row>
    <row r="4313" spans="9:46" s="142" customFormat="1" x14ac:dyDescent="0.15">
      <c r="I4313" s="223"/>
      <c r="P4313" s="224"/>
      <c r="Q4313" s="224"/>
      <c r="R4313" s="224"/>
      <c r="T4313" s="223"/>
      <c r="U4313" s="225"/>
      <c r="V4313" s="223"/>
      <c r="W4313" s="225"/>
      <c r="AE4313" s="200"/>
      <c r="AM4313" s="203"/>
      <c r="AT4313" s="144"/>
    </row>
    <row r="4314" spans="9:46" s="142" customFormat="1" x14ac:dyDescent="0.15">
      <c r="I4314" s="223"/>
      <c r="P4314" s="224"/>
      <c r="Q4314" s="224"/>
      <c r="R4314" s="224"/>
      <c r="T4314" s="223"/>
      <c r="U4314" s="225"/>
      <c r="V4314" s="223"/>
      <c r="W4314" s="225"/>
      <c r="AE4314" s="200"/>
      <c r="AM4314" s="203"/>
      <c r="AT4314" s="144"/>
    </row>
    <row r="4315" spans="9:46" s="142" customFormat="1" x14ac:dyDescent="0.15">
      <c r="I4315" s="223"/>
      <c r="P4315" s="224"/>
      <c r="Q4315" s="224"/>
      <c r="R4315" s="224"/>
      <c r="T4315" s="223"/>
      <c r="U4315" s="225"/>
      <c r="V4315" s="223"/>
      <c r="W4315" s="225"/>
      <c r="AE4315" s="200"/>
      <c r="AM4315" s="203"/>
      <c r="AT4315" s="144"/>
    </row>
    <row r="4316" spans="9:46" s="142" customFormat="1" x14ac:dyDescent="0.15">
      <c r="I4316" s="223"/>
      <c r="P4316" s="224"/>
      <c r="Q4316" s="224"/>
      <c r="R4316" s="224"/>
      <c r="T4316" s="223"/>
      <c r="U4316" s="225"/>
      <c r="V4316" s="223"/>
      <c r="W4316" s="225"/>
      <c r="AE4316" s="200"/>
      <c r="AM4316" s="203"/>
      <c r="AT4316" s="144"/>
    </row>
    <row r="4317" spans="9:46" s="142" customFormat="1" x14ac:dyDescent="0.15">
      <c r="I4317" s="223"/>
      <c r="P4317" s="224"/>
      <c r="Q4317" s="224"/>
      <c r="R4317" s="224"/>
      <c r="T4317" s="223"/>
      <c r="U4317" s="225"/>
      <c r="V4317" s="223"/>
      <c r="W4317" s="225"/>
      <c r="AE4317" s="200"/>
      <c r="AM4317" s="203"/>
      <c r="AT4317" s="144"/>
    </row>
    <row r="4318" spans="9:46" s="142" customFormat="1" x14ac:dyDescent="0.15">
      <c r="I4318" s="223"/>
      <c r="P4318" s="224"/>
      <c r="Q4318" s="224"/>
      <c r="R4318" s="224"/>
      <c r="T4318" s="223"/>
      <c r="U4318" s="225"/>
      <c r="V4318" s="223"/>
      <c r="W4318" s="225"/>
      <c r="AE4318" s="200"/>
      <c r="AM4318" s="203"/>
      <c r="AT4318" s="144"/>
    </row>
    <row r="4319" spans="9:46" s="142" customFormat="1" x14ac:dyDescent="0.15">
      <c r="I4319" s="223"/>
      <c r="P4319" s="224"/>
      <c r="Q4319" s="224"/>
      <c r="R4319" s="224"/>
      <c r="T4319" s="223"/>
      <c r="U4319" s="225"/>
      <c r="V4319" s="223"/>
      <c r="W4319" s="225"/>
      <c r="AE4319" s="200"/>
      <c r="AM4319" s="203"/>
      <c r="AT4319" s="144"/>
    </row>
    <row r="4320" spans="9:46" s="142" customFormat="1" x14ac:dyDescent="0.15">
      <c r="I4320" s="223"/>
      <c r="P4320" s="224"/>
      <c r="Q4320" s="224"/>
      <c r="R4320" s="224"/>
      <c r="T4320" s="223"/>
      <c r="U4320" s="225"/>
      <c r="V4320" s="223"/>
      <c r="W4320" s="225"/>
      <c r="AE4320" s="200"/>
      <c r="AM4320" s="203"/>
      <c r="AT4320" s="144"/>
    </row>
    <row r="4321" spans="9:46" s="142" customFormat="1" x14ac:dyDescent="0.15">
      <c r="I4321" s="223"/>
      <c r="P4321" s="224"/>
      <c r="Q4321" s="224"/>
      <c r="R4321" s="224"/>
      <c r="T4321" s="223"/>
      <c r="U4321" s="225"/>
      <c r="V4321" s="223"/>
      <c r="W4321" s="225"/>
      <c r="AE4321" s="200"/>
      <c r="AM4321" s="203"/>
      <c r="AT4321" s="144"/>
    </row>
    <row r="4322" spans="9:46" s="142" customFormat="1" x14ac:dyDescent="0.15">
      <c r="I4322" s="223"/>
      <c r="P4322" s="224"/>
      <c r="Q4322" s="224"/>
      <c r="R4322" s="224"/>
      <c r="T4322" s="223"/>
      <c r="U4322" s="225"/>
      <c r="V4322" s="223"/>
      <c r="W4322" s="225"/>
      <c r="AE4322" s="200"/>
      <c r="AM4322" s="203"/>
      <c r="AT4322" s="144"/>
    </row>
    <row r="4323" spans="9:46" s="142" customFormat="1" x14ac:dyDescent="0.15">
      <c r="I4323" s="223"/>
      <c r="P4323" s="224"/>
      <c r="Q4323" s="224"/>
      <c r="R4323" s="224"/>
      <c r="T4323" s="223"/>
      <c r="U4323" s="225"/>
      <c r="V4323" s="223"/>
      <c r="W4323" s="225"/>
      <c r="AE4323" s="200"/>
      <c r="AM4323" s="203"/>
      <c r="AT4323" s="144"/>
    </row>
    <row r="4324" spans="9:46" s="142" customFormat="1" x14ac:dyDescent="0.15">
      <c r="I4324" s="223"/>
      <c r="P4324" s="224"/>
      <c r="Q4324" s="224"/>
      <c r="R4324" s="224"/>
      <c r="T4324" s="223"/>
      <c r="U4324" s="225"/>
      <c r="V4324" s="223"/>
      <c r="W4324" s="225"/>
      <c r="AE4324" s="200"/>
      <c r="AM4324" s="203"/>
      <c r="AT4324" s="144"/>
    </row>
    <row r="4325" spans="9:46" s="142" customFormat="1" x14ac:dyDescent="0.15">
      <c r="I4325" s="223"/>
      <c r="P4325" s="224"/>
      <c r="Q4325" s="224"/>
      <c r="R4325" s="224"/>
      <c r="T4325" s="223"/>
      <c r="U4325" s="225"/>
      <c r="V4325" s="223"/>
      <c r="W4325" s="225"/>
      <c r="AE4325" s="200"/>
      <c r="AM4325" s="203"/>
      <c r="AT4325" s="144"/>
    </row>
    <row r="4326" spans="9:46" s="142" customFormat="1" x14ac:dyDescent="0.15">
      <c r="I4326" s="223"/>
      <c r="P4326" s="224"/>
      <c r="Q4326" s="224"/>
      <c r="R4326" s="224"/>
      <c r="T4326" s="223"/>
      <c r="U4326" s="225"/>
      <c r="V4326" s="223"/>
      <c r="W4326" s="225"/>
      <c r="AE4326" s="200"/>
      <c r="AM4326" s="203"/>
      <c r="AT4326" s="144"/>
    </row>
    <row r="4327" spans="9:46" s="142" customFormat="1" x14ac:dyDescent="0.15">
      <c r="I4327" s="223"/>
      <c r="P4327" s="224"/>
      <c r="Q4327" s="224"/>
      <c r="R4327" s="224"/>
      <c r="T4327" s="223"/>
      <c r="U4327" s="225"/>
      <c r="V4327" s="223"/>
      <c r="W4327" s="225"/>
      <c r="AE4327" s="200"/>
      <c r="AM4327" s="203"/>
      <c r="AT4327" s="144"/>
    </row>
    <row r="4328" spans="9:46" s="142" customFormat="1" x14ac:dyDescent="0.15">
      <c r="I4328" s="223"/>
      <c r="P4328" s="224"/>
      <c r="Q4328" s="224"/>
      <c r="R4328" s="224"/>
      <c r="T4328" s="223"/>
      <c r="U4328" s="225"/>
      <c r="V4328" s="223"/>
      <c r="W4328" s="225"/>
      <c r="AE4328" s="200"/>
      <c r="AM4328" s="203"/>
      <c r="AT4328" s="144"/>
    </row>
    <row r="4329" spans="9:46" s="142" customFormat="1" x14ac:dyDescent="0.15">
      <c r="I4329" s="223"/>
      <c r="P4329" s="224"/>
      <c r="Q4329" s="224"/>
      <c r="R4329" s="224"/>
      <c r="T4329" s="223"/>
      <c r="U4329" s="225"/>
      <c r="V4329" s="223"/>
      <c r="W4329" s="225"/>
      <c r="AE4329" s="200"/>
      <c r="AM4329" s="203"/>
      <c r="AT4329" s="144"/>
    </row>
    <row r="4330" spans="9:46" s="142" customFormat="1" x14ac:dyDescent="0.15">
      <c r="I4330" s="223"/>
      <c r="P4330" s="224"/>
      <c r="Q4330" s="224"/>
      <c r="R4330" s="224"/>
      <c r="T4330" s="223"/>
      <c r="U4330" s="225"/>
      <c r="V4330" s="223"/>
      <c r="W4330" s="225"/>
      <c r="AE4330" s="200"/>
      <c r="AM4330" s="203"/>
      <c r="AT4330" s="144"/>
    </row>
    <row r="4331" spans="9:46" s="142" customFormat="1" x14ac:dyDescent="0.15">
      <c r="I4331" s="223"/>
      <c r="P4331" s="224"/>
      <c r="Q4331" s="224"/>
      <c r="R4331" s="224"/>
      <c r="T4331" s="223"/>
      <c r="U4331" s="225"/>
      <c r="V4331" s="223"/>
      <c r="W4331" s="225"/>
      <c r="AE4331" s="200"/>
      <c r="AM4331" s="203"/>
      <c r="AT4331" s="144"/>
    </row>
    <row r="4332" spans="9:46" s="142" customFormat="1" x14ac:dyDescent="0.15">
      <c r="I4332" s="223"/>
      <c r="P4332" s="224"/>
      <c r="Q4332" s="224"/>
      <c r="R4332" s="224"/>
      <c r="T4332" s="223"/>
      <c r="U4332" s="225"/>
      <c r="V4332" s="223"/>
      <c r="W4332" s="225"/>
      <c r="AE4332" s="200"/>
      <c r="AM4332" s="203"/>
      <c r="AT4332" s="144"/>
    </row>
    <row r="4333" spans="9:46" s="142" customFormat="1" x14ac:dyDescent="0.15">
      <c r="I4333" s="223"/>
      <c r="P4333" s="224"/>
      <c r="Q4333" s="224"/>
      <c r="R4333" s="224"/>
      <c r="T4333" s="223"/>
      <c r="U4333" s="225"/>
      <c r="V4333" s="223"/>
      <c r="W4333" s="225"/>
      <c r="AE4333" s="200"/>
      <c r="AM4333" s="203"/>
      <c r="AT4333" s="144"/>
    </row>
    <row r="4334" spans="9:46" s="142" customFormat="1" x14ac:dyDescent="0.15">
      <c r="I4334" s="223"/>
      <c r="P4334" s="224"/>
      <c r="Q4334" s="224"/>
      <c r="R4334" s="224"/>
      <c r="T4334" s="223"/>
      <c r="U4334" s="225"/>
      <c r="V4334" s="223"/>
      <c r="W4334" s="225"/>
      <c r="AE4334" s="200"/>
      <c r="AM4334" s="203"/>
      <c r="AT4334" s="144"/>
    </row>
    <row r="4335" spans="9:46" s="142" customFormat="1" x14ac:dyDescent="0.15">
      <c r="I4335" s="223"/>
      <c r="P4335" s="224"/>
      <c r="Q4335" s="224"/>
      <c r="R4335" s="224"/>
      <c r="T4335" s="223"/>
      <c r="U4335" s="225"/>
      <c r="V4335" s="223"/>
      <c r="W4335" s="225"/>
      <c r="AE4335" s="200"/>
      <c r="AM4335" s="203"/>
      <c r="AT4335" s="144"/>
    </row>
    <row r="4336" spans="9:46" s="142" customFormat="1" x14ac:dyDescent="0.15">
      <c r="I4336" s="223"/>
      <c r="P4336" s="224"/>
      <c r="Q4336" s="224"/>
      <c r="R4336" s="224"/>
      <c r="T4336" s="223"/>
      <c r="U4336" s="225"/>
      <c r="V4336" s="223"/>
      <c r="W4336" s="225"/>
      <c r="AE4336" s="200"/>
      <c r="AM4336" s="203"/>
      <c r="AT4336" s="144"/>
    </row>
    <row r="4337" spans="9:46" s="142" customFormat="1" x14ac:dyDescent="0.15">
      <c r="I4337" s="223"/>
      <c r="P4337" s="224"/>
      <c r="Q4337" s="224"/>
      <c r="R4337" s="224"/>
      <c r="T4337" s="223"/>
      <c r="U4337" s="225"/>
      <c r="V4337" s="223"/>
      <c r="W4337" s="225"/>
      <c r="AE4337" s="200"/>
      <c r="AM4337" s="203"/>
      <c r="AT4337" s="144"/>
    </row>
    <row r="4338" spans="9:46" s="142" customFormat="1" x14ac:dyDescent="0.15">
      <c r="I4338" s="223"/>
      <c r="P4338" s="224"/>
      <c r="Q4338" s="224"/>
      <c r="R4338" s="224"/>
      <c r="T4338" s="223"/>
      <c r="U4338" s="225"/>
      <c r="V4338" s="223"/>
      <c r="W4338" s="225"/>
      <c r="AE4338" s="200"/>
      <c r="AM4338" s="203"/>
      <c r="AT4338" s="144"/>
    </row>
    <row r="4339" spans="9:46" s="142" customFormat="1" x14ac:dyDescent="0.15">
      <c r="I4339" s="223"/>
      <c r="P4339" s="224"/>
      <c r="Q4339" s="224"/>
      <c r="R4339" s="224"/>
      <c r="T4339" s="223"/>
      <c r="U4339" s="225"/>
      <c r="V4339" s="223"/>
      <c r="W4339" s="225"/>
      <c r="AE4339" s="200"/>
      <c r="AM4339" s="203"/>
      <c r="AT4339" s="144"/>
    </row>
    <row r="4340" spans="9:46" s="142" customFormat="1" x14ac:dyDescent="0.15">
      <c r="I4340" s="223"/>
      <c r="P4340" s="224"/>
      <c r="Q4340" s="224"/>
      <c r="R4340" s="224"/>
      <c r="T4340" s="223"/>
      <c r="U4340" s="225"/>
      <c r="V4340" s="223"/>
      <c r="W4340" s="225"/>
      <c r="AE4340" s="200"/>
      <c r="AM4340" s="203"/>
      <c r="AT4340" s="144"/>
    </row>
    <row r="4341" spans="9:46" s="142" customFormat="1" x14ac:dyDescent="0.15">
      <c r="I4341" s="223"/>
      <c r="P4341" s="224"/>
      <c r="Q4341" s="224"/>
      <c r="R4341" s="224"/>
      <c r="T4341" s="223"/>
      <c r="U4341" s="225"/>
      <c r="V4341" s="223"/>
      <c r="W4341" s="225"/>
      <c r="AE4341" s="200"/>
      <c r="AM4341" s="203"/>
      <c r="AT4341" s="144"/>
    </row>
    <row r="4342" spans="9:46" s="142" customFormat="1" x14ac:dyDescent="0.15">
      <c r="I4342" s="223"/>
      <c r="P4342" s="224"/>
      <c r="Q4342" s="224"/>
      <c r="R4342" s="224"/>
      <c r="T4342" s="223"/>
      <c r="U4342" s="225"/>
      <c r="V4342" s="223"/>
      <c r="W4342" s="225"/>
      <c r="AE4342" s="200"/>
      <c r="AM4342" s="203"/>
      <c r="AT4342" s="144"/>
    </row>
    <row r="4343" spans="9:46" s="142" customFormat="1" x14ac:dyDescent="0.15">
      <c r="I4343" s="223"/>
      <c r="P4343" s="224"/>
      <c r="Q4343" s="224"/>
      <c r="R4343" s="224"/>
      <c r="T4343" s="223"/>
      <c r="U4343" s="225"/>
      <c r="V4343" s="223"/>
      <c r="W4343" s="225"/>
      <c r="AE4343" s="200"/>
      <c r="AM4343" s="203"/>
      <c r="AT4343" s="144"/>
    </row>
    <row r="4344" spans="9:46" s="142" customFormat="1" x14ac:dyDescent="0.15">
      <c r="I4344" s="223"/>
      <c r="P4344" s="224"/>
      <c r="Q4344" s="224"/>
      <c r="R4344" s="224"/>
      <c r="T4344" s="223"/>
      <c r="U4344" s="225"/>
      <c r="V4344" s="223"/>
      <c r="W4344" s="225"/>
      <c r="AE4344" s="200"/>
      <c r="AM4344" s="203"/>
      <c r="AT4344" s="144"/>
    </row>
    <row r="4345" spans="9:46" s="142" customFormat="1" x14ac:dyDescent="0.15">
      <c r="I4345" s="223"/>
      <c r="P4345" s="224"/>
      <c r="Q4345" s="224"/>
      <c r="R4345" s="224"/>
      <c r="T4345" s="223"/>
      <c r="U4345" s="225"/>
      <c r="V4345" s="223"/>
      <c r="W4345" s="225"/>
      <c r="AE4345" s="200"/>
      <c r="AM4345" s="203"/>
      <c r="AT4345" s="144"/>
    </row>
    <row r="4346" spans="9:46" s="142" customFormat="1" x14ac:dyDescent="0.15">
      <c r="I4346" s="223"/>
      <c r="P4346" s="224"/>
      <c r="Q4346" s="224"/>
      <c r="R4346" s="224"/>
      <c r="T4346" s="223"/>
      <c r="U4346" s="225"/>
      <c r="V4346" s="223"/>
      <c r="W4346" s="225"/>
      <c r="AE4346" s="200"/>
      <c r="AM4346" s="203"/>
      <c r="AT4346" s="144"/>
    </row>
    <row r="4347" spans="9:46" s="142" customFormat="1" x14ac:dyDescent="0.15">
      <c r="I4347" s="223"/>
      <c r="P4347" s="224"/>
      <c r="Q4347" s="224"/>
      <c r="R4347" s="224"/>
      <c r="T4347" s="223"/>
      <c r="U4347" s="225"/>
      <c r="V4347" s="223"/>
      <c r="W4347" s="225"/>
      <c r="AE4347" s="200"/>
      <c r="AM4347" s="203"/>
      <c r="AT4347" s="144"/>
    </row>
    <row r="4348" spans="9:46" s="142" customFormat="1" x14ac:dyDescent="0.15">
      <c r="I4348" s="223"/>
      <c r="P4348" s="224"/>
      <c r="Q4348" s="224"/>
      <c r="R4348" s="224"/>
      <c r="T4348" s="223"/>
      <c r="U4348" s="225"/>
      <c r="V4348" s="223"/>
      <c r="W4348" s="225"/>
      <c r="AE4348" s="200"/>
      <c r="AM4348" s="203"/>
      <c r="AT4348" s="144"/>
    </row>
    <row r="4349" spans="9:46" s="142" customFormat="1" x14ac:dyDescent="0.15">
      <c r="I4349" s="223"/>
      <c r="P4349" s="224"/>
      <c r="Q4349" s="224"/>
      <c r="R4349" s="224"/>
      <c r="T4349" s="223"/>
      <c r="U4349" s="225"/>
      <c r="V4349" s="223"/>
      <c r="W4349" s="225"/>
      <c r="AE4349" s="200"/>
      <c r="AM4349" s="203"/>
      <c r="AT4349" s="144"/>
    </row>
    <row r="4350" spans="9:46" s="142" customFormat="1" x14ac:dyDescent="0.15">
      <c r="I4350" s="223"/>
      <c r="P4350" s="224"/>
      <c r="Q4350" s="224"/>
      <c r="R4350" s="224"/>
      <c r="T4350" s="223"/>
      <c r="U4350" s="225"/>
      <c r="V4350" s="223"/>
      <c r="W4350" s="225"/>
      <c r="AE4350" s="200"/>
      <c r="AM4350" s="203"/>
      <c r="AT4350" s="144"/>
    </row>
    <row r="4351" spans="9:46" s="142" customFormat="1" x14ac:dyDescent="0.15">
      <c r="I4351" s="223"/>
      <c r="P4351" s="224"/>
      <c r="Q4351" s="224"/>
      <c r="R4351" s="224"/>
      <c r="T4351" s="223"/>
      <c r="U4351" s="225"/>
      <c r="V4351" s="223"/>
      <c r="W4351" s="225"/>
      <c r="AE4351" s="200"/>
      <c r="AM4351" s="203"/>
      <c r="AT4351" s="144"/>
    </row>
    <row r="4352" spans="9:46" s="142" customFormat="1" x14ac:dyDescent="0.15">
      <c r="I4352" s="223"/>
      <c r="P4352" s="224"/>
      <c r="Q4352" s="224"/>
      <c r="R4352" s="224"/>
      <c r="T4352" s="223"/>
      <c r="U4352" s="225"/>
      <c r="V4352" s="223"/>
      <c r="W4352" s="225"/>
      <c r="AE4352" s="200"/>
      <c r="AM4352" s="203"/>
      <c r="AT4352" s="144"/>
    </row>
    <row r="4353" spans="9:46" s="142" customFormat="1" x14ac:dyDescent="0.15">
      <c r="I4353" s="223"/>
      <c r="P4353" s="224"/>
      <c r="Q4353" s="224"/>
      <c r="R4353" s="224"/>
      <c r="T4353" s="223"/>
      <c r="U4353" s="225"/>
      <c r="V4353" s="223"/>
      <c r="W4353" s="225"/>
      <c r="AE4353" s="200"/>
      <c r="AM4353" s="203"/>
      <c r="AT4353" s="144"/>
    </row>
    <row r="4354" spans="9:46" s="142" customFormat="1" x14ac:dyDescent="0.15">
      <c r="I4354" s="223"/>
      <c r="P4354" s="224"/>
      <c r="Q4354" s="224"/>
      <c r="R4354" s="224"/>
      <c r="T4354" s="223"/>
      <c r="U4354" s="225"/>
      <c r="V4354" s="223"/>
      <c r="W4354" s="225"/>
      <c r="AE4354" s="200"/>
      <c r="AM4354" s="203"/>
      <c r="AT4354" s="144"/>
    </row>
    <row r="4355" spans="9:46" s="142" customFormat="1" x14ac:dyDescent="0.15">
      <c r="I4355" s="223"/>
      <c r="P4355" s="224"/>
      <c r="Q4355" s="224"/>
      <c r="R4355" s="224"/>
      <c r="T4355" s="223"/>
      <c r="U4355" s="225"/>
      <c r="V4355" s="223"/>
      <c r="W4355" s="225"/>
      <c r="AE4355" s="200"/>
      <c r="AM4355" s="203"/>
      <c r="AT4355" s="144"/>
    </row>
    <row r="4356" spans="9:46" s="142" customFormat="1" x14ac:dyDescent="0.15">
      <c r="I4356" s="223"/>
      <c r="P4356" s="224"/>
      <c r="Q4356" s="224"/>
      <c r="R4356" s="224"/>
      <c r="T4356" s="223"/>
      <c r="U4356" s="225"/>
      <c r="V4356" s="223"/>
      <c r="W4356" s="225"/>
      <c r="AE4356" s="200"/>
      <c r="AM4356" s="203"/>
      <c r="AT4356" s="144"/>
    </row>
    <row r="4357" spans="9:46" s="142" customFormat="1" x14ac:dyDescent="0.15">
      <c r="I4357" s="223"/>
      <c r="P4357" s="224"/>
      <c r="Q4357" s="224"/>
      <c r="R4357" s="224"/>
      <c r="T4357" s="223"/>
      <c r="U4357" s="225"/>
      <c r="V4357" s="223"/>
      <c r="W4357" s="225"/>
      <c r="AE4357" s="200"/>
      <c r="AM4357" s="203"/>
      <c r="AT4357" s="144"/>
    </row>
    <row r="4358" spans="9:46" s="142" customFormat="1" x14ac:dyDescent="0.15">
      <c r="I4358" s="223"/>
      <c r="P4358" s="224"/>
      <c r="Q4358" s="224"/>
      <c r="R4358" s="224"/>
      <c r="T4358" s="223"/>
      <c r="U4358" s="225"/>
      <c r="V4358" s="223"/>
      <c r="W4358" s="225"/>
      <c r="AE4358" s="200"/>
      <c r="AM4358" s="203"/>
      <c r="AT4358" s="144"/>
    </row>
    <row r="4359" spans="9:46" s="142" customFormat="1" x14ac:dyDescent="0.15">
      <c r="I4359" s="223"/>
      <c r="P4359" s="224"/>
      <c r="Q4359" s="224"/>
      <c r="R4359" s="224"/>
      <c r="T4359" s="223"/>
      <c r="U4359" s="225"/>
      <c r="V4359" s="223"/>
      <c r="W4359" s="225"/>
      <c r="AE4359" s="200"/>
      <c r="AM4359" s="203"/>
      <c r="AT4359" s="144"/>
    </row>
    <row r="4360" spans="9:46" s="142" customFormat="1" x14ac:dyDescent="0.15">
      <c r="I4360" s="223"/>
      <c r="P4360" s="224"/>
      <c r="Q4360" s="224"/>
      <c r="R4360" s="224"/>
      <c r="T4360" s="223"/>
      <c r="U4360" s="225"/>
      <c r="V4360" s="223"/>
      <c r="W4360" s="225"/>
      <c r="AE4360" s="200"/>
      <c r="AM4360" s="203"/>
      <c r="AT4360" s="144"/>
    </row>
    <row r="4361" spans="9:46" s="142" customFormat="1" x14ac:dyDescent="0.15">
      <c r="I4361" s="223"/>
      <c r="P4361" s="224"/>
      <c r="Q4361" s="224"/>
      <c r="R4361" s="224"/>
      <c r="T4361" s="223"/>
      <c r="U4361" s="225"/>
      <c r="V4361" s="223"/>
      <c r="W4361" s="225"/>
      <c r="AE4361" s="200"/>
      <c r="AM4361" s="203"/>
      <c r="AT4361" s="144"/>
    </row>
    <row r="4362" spans="9:46" s="142" customFormat="1" x14ac:dyDescent="0.15">
      <c r="I4362" s="223"/>
      <c r="P4362" s="224"/>
      <c r="Q4362" s="224"/>
      <c r="R4362" s="224"/>
      <c r="T4362" s="223"/>
      <c r="U4362" s="225"/>
      <c r="V4362" s="223"/>
      <c r="W4362" s="225"/>
      <c r="AE4362" s="200"/>
      <c r="AM4362" s="203"/>
      <c r="AT4362" s="144"/>
    </row>
    <row r="4363" spans="9:46" s="142" customFormat="1" x14ac:dyDescent="0.15">
      <c r="I4363" s="223"/>
      <c r="P4363" s="224"/>
      <c r="Q4363" s="224"/>
      <c r="R4363" s="224"/>
      <c r="T4363" s="223"/>
      <c r="U4363" s="225"/>
      <c r="V4363" s="223"/>
      <c r="W4363" s="225"/>
      <c r="AE4363" s="200"/>
      <c r="AM4363" s="203"/>
      <c r="AT4363" s="144"/>
    </row>
    <row r="4364" spans="9:46" s="142" customFormat="1" x14ac:dyDescent="0.15">
      <c r="I4364" s="223"/>
      <c r="P4364" s="224"/>
      <c r="Q4364" s="224"/>
      <c r="R4364" s="224"/>
      <c r="T4364" s="223"/>
      <c r="U4364" s="225"/>
      <c r="V4364" s="223"/>
      <c r="W4364" s="225"/>
      <c r="AE4364" s="200"/>
      <c r="AM4364" s="203"/>
      <c r="AT4364" s="144"/>
    </row>
    <row r="4365" spans="9:46" s="142" customFormat="1" x14ac:dyDescent="0.15">
      <c r="I4365" s="223"/>
      <c r="P4365" s="224"/>
      <c r="Q4365" s="224"/>
      <c r="R4365" s="224"/>
      <c r="T4365" s="223"/>
      <c r="U4365" s="225"/>
      <c r="V4365" s="223"/>
      <c r="W4365" s="225"/>
      <c r="AE4365" s="200"/>
      <c r="AM4365" s="203"/>
      <c r="AT4365" s="144"/>
    </row>
    <row r="4366" spans="9:46" s="142" customFormat="1" x14ac:dyDescent="0.15">
      <c r="I4366" s="223"/>
      <c r="P4366" s="224"/>
      <c r="Q4366" s="224"/>
      <c r="R4366" s="224"/>
      <c r="T4366" s="223"/>
      <c r="U4366" s="225"/>
      <c r="V4366" s="223"/>
      <c r="W4366" s="225"/>
      <c r="AE4366" s="200"/>
      <c r="AM4366" s="203"/>
      <c r="AT4366" s="144"/>
    </row>
    <row r="4367" spans="9:46" s="142" customFormat="1" x14ac:dyDescent="0.15">
      <c r="I4367" s="223"/>
      <c r="P4367" s="224"/>
      <c r="Q4367" s="224"/>
      <c r="R4367" s="224"/>
      <c r="T4367" s="223"/>
      <c r="U4367" s="225"/>
      <c r="V4367" s="223"/>
      <c r="W4367" s="225"/>
      <c r="AE4367" s="200"/>
      <c r="AM4367" s="203"/>
      <c r="AT4367" s="144"/>
    </row>
    <row r="4368" spans="9:46" s="142" customFormat="1" x14ac:dyDescent="0.15">
      <c r="I4368" s="223"/>
      <c r="P4368" s="224"/>
      <c r="Q4368" s="224"/>
      <c r="R4368" s="224"/>
      <c r="T4368" s="223"/>
      <c r="U4368" s="225"/>
      <c r="V4368" s="223"/>
      <c r="W4368" s="225"/>
      <c r="AE4368" s="200"/>
      <c r="AM4368" s="203"/>
      <c r="AT4368" s="144"/>
    </row>
    <row r="4369" spans="9:46" s="142" customFormat="1" x14ac:dyDescent="0.15">
      <c r="I4369" s="223"/>
      <c r="P4369" s="224"/>
      <c r="Q4369" s="224"/>
      <c r="R4369" s="224"/>
      <c r="T4369" s="223"/>
      <c r="U4369" s="225"/>
      <c r="V4369" s="223"/>
      <c r="W4369" s="225"/>
      <c r="AE4369" s="200"/>
      <c r="AM4369" s="203"/>
      <c r="AT4369" s="144"/>
    </row>
    <row r="4370" spans="9:46" s="142" customFormat="1" x14ac:dyDescent="0.15">
      <c r="I4370" s="223"/>
      <c r="P4370" s="224"/>
      <c r="Q4370" s="224"/>
      <c r="R4370" s="224"/>
      <c r="T4370" s="223"/>
      <c r="U4370" s="225"/>
      <c r="V4370" s="223"/>
      <c r="W4370" s="225"/>
      <c r="AE4370" s="200"/>
      <c r="AM4370" s="203"/>
      <c r="AT4370" s="144"/>
    </row>
    <row r="4371" spans="9:46" s="142" customFormat="1" x14ac:dyDescent="0.15">
      <c r="I4371" s="223"/>
      <c r="P4371" s="224"/>
      <c r="Q4371" s="224"/>
      <c r="R4371" s="224"/>
      <c r="T4371" s="223"/>
      <c r="U4371" s="225"/>
      <c r="V4371" s="223"/>
      <c r="W4371" s="225"/>
      <c r="AE4371" s="200"/>
      <c r="AM4371" s="203"/>
      <c r="AT4371" s="144"/>
    </row>
    <row r="4372" spans="9:46" s="142" customFormat="1" x14ac:dyDescent="0.15">
      <c r="I4372" s="223"/>
      <c r="P4372" s="224"/>
      <c r="Q4372" s="224"/>
      <c r="R4372" s="224"/>
      <c r="T4372" s="223"/>
      <c r="U4372" s="225"/>
      <c r="V4372" s="223"/>
      <c r="W4372" s="225"/>
      <c r="AE4372" s="200"/>
      <c r="AM4372" s="203"/>
      <c r="AT4372" s="144"/>
    </row>
    <row r="4373" spans="9:46" s="142" customFormat="1" x14ac:dyDescent="0.15">
      <c r="I4373" s="223"/>
      <c r="P4373" s="224"/>
      <c r="Q4373" s="224"/>
      <c r="R4373" s="224"/>
      <c r="T4373" s="223"/>
      <c r="U4373" s="225"/>
      <c r="V4373" s="223"/>
      <c r="W4373" s="225"/>
      <c r="AE4373" s="200"/>
      <c r="AM4373" s="203"/>
      <c r="AT4373" s="144"/>
    </row>
    <row r="4374" spans="9:46" s="142" customFormat="1" x14ac:dyDescent="0.15">
      <c r="I4374" s="223"/>
      <c r="P4374" s="224"/>
      <c r="Q4374" s="224"/>
      <c r="R4374" s="224"/>
      <c r="T4374" s="223"/>
      <c r="U4374" s="225"/>
      <c r="V4374" s="223"/>
      <c r="W4374" s="225"/>
      <c r="AE4374" s="200"/>
      <c r="AM4374" s="203"/>
      <c r="AT4374" s="144"/>
    </row>
    <row r="4375" spans="9:46" s="142" customFormat="1" x14ac:dyDescent="0.15">
      <c r="I4375" s="223"/>
      <c r="P4375" s="224"/>
      <c r="Q4375" s="224"/>
      <c r="R4375" s="224"/>
      <c r="T4375" s="223"/>
      <c r="U4375" s="225"/>
      <c r="V4375" s="223"/>
      <c r="W4375" s="225"/>
      <c r="AE4375" s="200"/>
      <c r="AM4375" s="203"/>
      <c r="AT4375" s="144"/>
    </row>
    <row r="4376" spans="9:46" s="142" customFormat="1" x14ac:dyDescent="0.15">
      <c r="I4376" s="223"/>
      <c r="P4376" s="224"/>
      <c r="Q4376" s="224"/>
      <c r="R4376" s="224"/>
      <c r="T4376" s="223"/>
      <c r="U4376" s="225"/>
      <c r="V4376" s="223"/>
      <c r="W4376" s="225"/>
      <c r="AE4376" s="200"/>
      <c r="AM4376" s="203"/>
      <c r="AT4376" s="144"/>
    </row>
    <row r="4377" spans="9:46" s="142" customFormat="1" x14ac:dyDescent="0.15">
      <c r="I4377" s="223"/>
      <c r="P4377" s="224"/>
      <c r="Q4377" s="224"/>
      <c r="R4377" s="224"/>
      <c r="T4377" s="223"/>
      <c r="U4377" s="225"/>
      <c r="V4377" s="223"/>
      <c r="W4377" s="225"/>
      <c r="AE4377" s="200"/>
      <c r="AM4377" s="203"/>
      <c r="AT4377" s="144"/>
    </row>
    <row r="4378" spans="9:46" s="142" customFormat="1" x14ac:dyDescent="0.15">
      <c r="I4378" s="223"/>
      <c r="P4378" s="224"/>
      <c r="Q4378" s="224"/>
      <c r="R4378" s="224"/>
      <c r="T4378" s="223"/>
      <c r="U4378" s="225"/>
      <c r="V4378" s="223"/>
      <c r="W4378" s="225"/>
      <c r="AE4378" s="200"/>
      <c r="AM4378" s="203"/>
      <c r="AT4378" s="144"/>
    </row>
    <row r="4379" spans="9:46" s="142" customFormat="1" x14ac:dyDescent="0.15">
      <c r="I4379" s="223"/>
      <c r="P4379" s="224"/>
      <c r="Q4379" s="224"/>
      <c r="R4379" s="224"/>
      <c r="T4379" s="223"/>
      <c r="U4379" s="225"/>
      <c r="V4379" s="223"/>
      <c r="W4379" s="225"/>
      <c r="AE4379" s="200"/>
      <c r="AM4379" s="203"/>
      <c r="AT4379" s="144"/>
    </row>
    <row r="4380" spans="9:46" s="142" customFormat="1" x14ac:dyDescent="0.15">
      <c r="I4380" s="223"/>
      <c r="P4380" s="224"/>
      <c r="Q4380" s="224"/>
      <c r="R4380" s="224"/>
      <c r="T4380" s="223"/>
      <c r="U4380" s="225"/>
      <c r="V4380" s="223"/>
      <c r="W4380" s="225"/>
      <c r="AE4380" s="200"/>
      <c r="AM4380" s="203"/>
      <c r="AT4380" s="144"/>
    </row>
    <row r="4381" spans="9:46" s="142" customFormat="1" x14ac:dyDescent="0.15">
      <c r="I4381" s="223"/>
      <c r="P4381" s="224"/>
      <c r="Q4381" s="224"/>
      <c r="R4381" s="224"/>
      <c r="T4381" s="223"/>
      <c r="U4381" s="225"/>
      <c r="V4381" s="223"/>
      <c r="W4381" s="225"/>
      <c r="AE4381" s="200"/>
      <c r="AM4381" s="203"/>
      <c r="AT4381" s="144"/>
    </row>
    <row r="4382" spans="9:46" s="142" customFormat="1" x14ac:dyDescent="0.15">
      <c r="I4382" s="223"/>
      <c r="P4382" s="224"/>
      <c r="Q4382" s="224"/>
      <c r="R4382" s="224"/>
      <c r="T4382" s="223"/>
      <c r="U4382" s="225"/>
      <c r="V4382" s="223"/>
      <c r="W4382" s="225"/>
      <c r="AE4382" s="200"/>
      <c r="AM4382" s="203"/>
      <c r="AT4382" s="144"/>
    </row>
    <row r="4383" spans="9:46" s="142" customFormat="1" x14ac:dyDescent="0.15">
      <c r="I4383" s="223"/>
      <c r="P4383" s="224"/>
      <c r="Q4383" s="224"/>
      <c r="R4383" s="224"/>
      <c r="T4383" s="223"/>
      <c r="U4383" s="225"/>
      <c r="V4383" s="223"/>
      <c r="W4383" s="225"/>
      <c r="AE4383" s="200"/>
      <c r="AM4383" s="203"/>
      <c r="AT4383" s="144"/>
    </row>
    <row r="4384" spans="9:46" s="142" customFormat="1" x14ac:dyDescent="0.15">
      <c r="I4384" s="223"/>
      <c r="P4384" s="224"/>
      <c r="Q4384" s="224"/>
      <c r="R4384" s="224"/>
      <c r="T4384" s="223"/>
      <c r="U4384" s="225"/>
      <c r="V4384" s="223"/>
      <c r="W4384" s="225"/>
      <c r="AE4384" s="200"/>
      <c r="AM4384" s="203"/>
      <c r="AT4384" s="144"/>
    </row>
    <row r="4385" spans="9:46" s="142" customFormat="1" x14ac:dyDescent="0.15">
      <c r="I4385" s="223"/>
      <c r="P4385" s="224"/>
      <c r="Q4385" s="224"/>
      <c r="R4385" s="224"/>
      <c r="T4385" s="223"/>
      <c r="U4385" s="225"/>
      <c r="V4385" s="223"/>
      <c r="W4385" s="225"/>
      <c r="AE4385" s="200"/>
      <c r="AM4385" s="203"/>
      <c r="AT4385" s="144"/>
    </row>
    <row r="4386" spans="9:46" s="142" customFormat="1" x14ac:dyDescent="0.15">
      <c r="I4386" s="223"/>
      <c r="P4386" s="224"/>
      <c r="Q4386" s="224"/>
      <c r="R4386" s="224"/>
      <c r="T4386" s="223"/>
      <c r="U4386" s="225"/>
      <c r="V4386" s="223"/>
      <c r="W4386" s="225"/>
      <c r="AE4386" s="200"/>
      <c r="AM4386" s="203"/>
      <c r="AT4386" s="144"/>
    </row>
    <row r="4387" spans="9:46" s="142" customFormat="1" x14ac:dyDescent="0.15">
      <c r="I4387" s="223"/>
      <c r="P4387" s="224"/>
      <c r="Q4387" s="224"/>
      <c r="R4387" s="224"/>
      <c r="T4387" s="223"/>
      <c r="U4387" s="225"/>
      <c r="V4387" s="223"/>
      <c r="W4387" s="225"/>
      <c r="AE4387" s="200"/>
      <c r="AM4387" s="203"/>
      <c r="AT4387" s="144"/>
    </row>
    <row r="4388" spans="9:46" s="142" customFormat="1" x14ac:dyDescent="0.15">
      <c r="I4388" s="223"/>
      <c r="P4388" s="224"/>
      <c r="Q4388" s="224"/>
      <c r="R4388" s="224"/>
      <c r="T4388" s="223"/>
      <c r="U4388" s="225"/>
      <c r="V4388" s="223"/>
      <c r="W4388" s="225"/>
      <c r="AE4388" s="200"/>
      <c r="AM4388" s="203"/>
      <c r="AT4388" s="144"/>
    </row>
    <row r="4389" spans="9:46" s="142" customFormat="1" x14ac:dyDescent="0.15">
      <c r="I4389" s="223"/>
      <c r="P4389" s="224"/>
      <c r="Q4389" s="224"/>
      <c r="R4389" s="224"/>
      <c r="T4389" s="223"/>
      <c r="U4389" s="225"/>
      <c r="V4389" s="223"/>
      <c r="W4389" s="225"/>
      <c r="AE4389" s="200"/>
      <c r="AM4389" s="203"/>
      <c r="AT4389" s="144"/>
    </row>
    <row r="4390" spans="9:46" s="142" customFormat="1" x14ac:dyDescent="0.15">
      <c r="I4390" s="223"/>
      <c r="P4390" s="224"/>
      <c r="Q4390" s="224"/>
      <c r="R4390" s="224"/>
      <c r="T4390" s="223"/>
      <c r="U4390" s="225"/>
      <c r="V4390" s="223"/>
      <c r="W4390" s="225"/>
      <c r="AE4390" s="200"/>
      <c r="AM4390" s="203"/>
      <c r="AT4390" s="144"/>
    </row>
    <row r="4391" spans="9:46" s="142" customFormat="1" x14ac:dyDescent="0.15">
      <c r="I4391" s="223"/>
      <c r="P4391" s="224"/>
      <c r="Q4391" s="224"/>
      <c r="R4391" s="224"/>
      <c r="T4391" s="223"/>
      <c r="U4391" s="225"/>
      <c r="V4391" s="223"/>
      <c r="W4391" s="225"/>
      <c r="AE4391" s="200"/>
      <c r="AM4391" s="203"/>
      <c r="AT4391" s="144"/>
    </row>
    <row r="4392" spans="9:46" s="142" customFormat="1" x14ac:dyDescent="0.15">
      <c r="I4392" s="223"/>
      <c r="P4392" s="224"/>
      <c r="Q4392" s="224"/>
      <c r="R4392" s="224"/>
      <c r="T4392" s="223"/>
      <c r="U4392" s="225"/>
      <c r="V4392" s="223"/>
      <c r="W4392" s="225"/>
      <c r="AE4392" s="200"/>
      <c r="AM4392" s="203"/>
      <c r="AT4392" s="144"/>
    </row>
    <row r="4393" spans="9:46" s="142" customFormat="1" x14ac:dyDescent="0.15">
      <c r="I4393" s="223"/>
      <c r="P4393" s="224"/>
      <c r="Q4393" s="224"/>
      <c r="R4393" s="224"/>
      <c r="T4393" s="223"/>
      <c r="U4393" s="225"/>
      <c r="V4393" s="223"/>
      <c r="W4393" s="225"/>
      <c r="AE4393" s="200"/>
      <c r="AM4393" s="203"/>
      <c r="AT4393" s="144"/>
    </row>
    <row r="4394" spans="9:46" s="142" customFormat="1" x14ac:dyDescent="0.15">
      <c r="I4394" s="223"/>
      <c r="P4394" s="224"/>
      <c r="Q4394" s="224"/>
      <c r="R4394" s="224"/>
      <c r="T4394" s="223"/>
      <c r="U4394" s="225"/>
      <c r="V4394" s="223"/>
      <c r="W4394" s="225"/>
      <c r="AE4394" s="200"/>
      <c r="AM4394" s="203"/>
      <c r="AT4394" s="144"/>
    </row>
    <row r="4395" spans="9:46" s="142" customFormat="1" x14ac:dyDescent="0.15">
      <c r="I4395" s="223"/>
      <c r="P4395" s="224"/>
      <c r="Q4395" s="224"/>
      <c r="R4395" s="224"/>
      <c r="T4395" s="223"/>
      <c r="U4395" s="225"/>
      <c r="V4395" s="223"/>
      <c r="W4395" s="225"/>
      <c r="AE4395" s="200"/>
      <c r="AM4395" s="203"/>
      <c r="AT4395" s="144"/>
    </row>
    <row r="4396" spans="9:46" s="142" customFormat="1" x14ac:dyDescent="0.15">
      <c r="I4396" s="223"/>
      <c r="P4396" s="224"/>
      <c r="Q4396" s="224"/>
      <c r="R4396" s="224"/>
      <c r="T4396" s="223"/>
      <c r="U4396" s="225"/>
      <c r="V4396" s="223"/>
      <c r="W4396" s="225"/>
      <c r="AE4396" s="200"/>
      <c r="AM4396" s="203"/>
      <c r="AT4396" s="144"/>
    </row>
    <row r="4397" spans="9:46" s="142" customFormat="1" x14ac:dyDescent="0.15">
      <c r="I4397" s="223"/>
      <c r="P4397" s="224"/>
      <c r="Q4397" s="224"/>
      <c r="R4397" s="224"/>
      <c r="T4397" s="223"/>
      <c r="U4397" s="225"/>
      <c r="V4397" s="223"/>
      <c r="W4397" s="225"/>
      <c r="AE4397" s="200"/>
      <c r="AM4397" s="203"/>
      <c r="AT4397" s="144"/>
    </row>
    <row r="4398" spans="9:46" s="142" customFormat="1" x14ac:dyDescent="0.15">
      <c r="I4398" s="223"/>
      <c r="P4398" s="224"/>
      <c r="Q4398" s="224"/>
      <c r="R4398" s="224"/>
      <c r="T4398" s="223"/>
      <c r="U4398" s="225"/>
      <c r="V4398" s="223"/>
      <c r="W4398" s="225"/>
      <c r="AE4398" s="200"/>
      <c r="AM4398" s="203"/>
      <c r="AT4398" s="144"/>
    </row>
    <row r="4399" spans="9:46" s="142" customFormat="1" x14ac:dyDescent="0.15">
      <c r="I4399" s="223"/>
      <c r="P4399" s="224"/>
      <c r="Q4399" s="224"/>
      <c r="R4399" s="224"/>
      <c r="T4399" s="223"/>
      <c r="U4399" s="225"/>
      <c r="V4399" s="223"/>
      <c r="W4399" s="225"/>
      <c r="AE4399" s="200"/>
      <c r="AM4399" s="203"/>
      <c r="AT4399" s="144"/>
    </row>
    <row r="4400" spans="9:46" s="142" customFormat="1" x14ac:dyDescent="0.15">
      <c r="I4400" s="223"/>
      <c r="P4400" s="224"/>
      <c r="Q4400" s="224"/>
      <c r="R4400" s="224"/>
      <c r="T4400" s="223"/>
      <c r="U4400" s="225"/>
      <c r="V4400" s="223"/>
      <c r="W4400" s="225"/>
      <c r="AE4400" s="200"/>
      <c r="AM4400" s="203"/>
      <c r="AT4400" s="144"/>
    </row>
    <row r="4401" spans="9:46" s="142" customFormat="1" x14ac:dyDescent="0.15">
      <c r="I4401" s="223"/>
      <c r="P4401" s="224"/>
      <c r="Q4401" s="224"/>
      <c r="R4401" s="224"/>
      <c r="T4401" s="223"/>
      <c r="U4401" s="225"/>
      <c r="V4401" s="223"/>
      <c r="W4401" s="225"/>
      <c r="AE4401" s="200"/>
      <c r="AM4401" s="203"/>
      <c r="AT4401" s="144"/>
    </row>
    <row r="4402" spans="9:46" s="142" customFormat="1" x14ac:dyDescent="0.15">
      <c r="I4402" s="223"/>
      <c r="P4402" s="224"/>
      <c r="Q4402" s="224"/>
      <c r="R4402" s="224"/>
      <c r="T4402" s="223"/>
      <c r="U4402" s="225"/>
      <c r="V4402" s="223"/>
      <c r="W4402" s="225"/>
      <c r="AE4402" s="200"/>
      <c r="AM4402" s="203"/>
      <c r="AT4402" s="144"/>
    </row>
    <row r="4403" spans="9:46" s="142" customFormat="1" x14ac:dyDescent="0.15">
      <c r="I4403" s="223"/>
      <c r="P4403" s="224"/>
      <c r="Q4403" s="224"/>
      <c r="R4403" s="224"/>
      <c r="T4403" s="223"/>
      <c r="U4403" s="225"/>
      <c r="V4403" s="223"/>
      <c r="W4403" s="225"/>
      <c r="AE4403" s="200"/>
      <c r="AM4403" s="203"/>
      <c r="AT4403" s="144"/>
    </row>
    <row r="4404" spans="9:46" s="142" customFormat="1" x14ac:dyDescent="0.15">
      <c r="I4404" s="223"/>
      <c r="P4404" s="224"/>
      <c r="Q4404" s="224"/>
      <c r="R4404" s="224"/>
      <c r="T4404" s="223"/>
      <c r="U4404" s="225"/>
      <c r="V4404" s="223"/>
      <c r="W4404" s="225"/>
      <c r="AE4404" s="200"/>
      <c r="AM4404" s="203"/>
      <c r="AT4404" s="144"/>
    </row>
    <row r="4405" spans="9:46" s="142" customFormat="1" x14ac:dyDescent="0.15">
      <c r="I4405" s="223"/>
      <c r="P4405" s="224"/>
      <c r="Q4405" s="224"/>
      <c r="R4405" s="224"/>
      <c r="T4405" s="223"/>
      <c r="U4405" s="225"/>
      <c r="V4405" s="223"/>
      <c r="W4405" s="225"/>
      <c r="AE4405" s="200"/>
      <c r="AM4405" s="203"/>
      <c r="AT4405" s="144"/>
    </row>
    <row r="4406" spans="9:46" s="142" customFormat="1" x14ac:dyDescent="0.15">
      <c r="I4406" s="223"/>
      <c r="P4406" s="224"/>
      <c r="Q4406" s="224"/>
      <c r="R4406" s="224"/>
      <c r="T4406" s="223"/>
      <c r="U4406" s="225"/>
      <c r="V4406" s="223"/>
      <c r="W4406" s="225"/>
      <c r="AE4406" s="200"/>
      <c r="AM4406" s="203"/>
      <c r="AT4406" s="144"/>
    </row>
    <row r="4407" spans="9:46" s="142" customFormat="1" x14ac:dyDescent="0.15">
      <c r="I4407" s="223"/>
      <c r="P4407" s="224"/>
      <c r="Q4407" s="224"/>
      <c r="R4407" s="224"/>
      <c r="T4407" s="223"/>
      <c r="U4407" s="225"/>
      <c r="V4407" s="223"/>
      <c r="W4407" s="225"/>
      <c r="AE4407" s="200"/>
      <c r="AM4407" s="203"/>
      <c r="AT4407" s="144"/>
    </row>
    <row r="4408" spans="9:46" s="142" customFormat="1" x14ac:dyDescent="0.15">
      <c r="I4408" s="223"/>
      <c r="P4408" s="224"/>
      <c r="Q4408" s="224"/>
      <c r="R4408" s="224"/>
      <c r="T4408" s="223"/>
      <c r="U4408" s="225"/>
      <c r="V4408" s="223"/>
      <c r="W4408" s="225"/>
      <c r="AE4408" s="200"/>
      <c r="AM4408" s="203"/>
      <c r="AT4408" s="144"/>
    </row>
    <row r="4409" spans="9:46" s="142" customFormat="1" x14ac:dyDescent="0.15">
      <c r="I4409" s="223"/>
      <c r="P4409" s="224"/>
      <c r="Q4409" s="224"/>
      <c r="R4409" s="224"/>
      <c r="T4409" s="223"/>
      <c r="U4409" s="225"/>
      <c r="V4409" s="223"/>
      <c r="W4409" s="225"/>
      <c r="AE4409" s="200"/>
      <c r="AM4409" s="203"/>
      <c r="AT4409" s="144"/>
    </row>
    <row r="4410" spans="9:46" s="142" customFormat="1" x14ac:dyDescent="0.15">
      <c r="I4410" s="223"/>
      <c r="P4410" s="224"/>
      <c r="Q4410" s="224"/>
      <c r="R4410" s="224"/>
      <c r="T4410" s="223"/>
      <c r="U4410" s="225"/>
      <c r="V4410" s="223"/>
      <c r="W4410" s="225"/>
      <c r="AE4410" s="200"/>
      <c r="AM4410" s="203"/>
      <c r="AT4410" s="144"/>
    </row>
    <row r="4411" spans="9:46" s="142" customFormat="1" x14ac:dyDescent="0.15">
      <c r="I4411" s="223"/>
      <c r="P4411" s="224"/>
      <c r="Q4411" s="224"/>
      <c r="R4411" s="224"/>
      <c r="T4411" s="223"/>
      <c r="U4411" s="225"/>
      <c r="V4411" s="223"/>
      <c r="W4411" s="225"/>
      <c r="AE4411" s="200"/>
      <c r="AM4411" s="203"/>
      <c r="AT4411" s="144"/>
    </row>
    <row r="4412" spans="9:46" s="142" customFormat="1" x14ac:dyDescent="0.15">
      <c r="I4412" s="223"/>
      <c r="P4412" s="224"/>
      <c r="Q4412" s="224"/>
      <c r="R4412" s="224"/>
      <c r="T4412" s="223"/>
      <c r="U4412" s="225"/>
      <c r="V4412" s="223"/>
      <c r="W4412" s="225"/>
      <c r="AE4412" s="200"/>
      <c r="AM4412" s="203"/>
      <c r="AT4412" s="144"/>
    </row>
    <row r="4413" spans="9:46" s="142" customFormat="1" x14ac:dyDescent="0.15">
      <c r="I4413" s="223"/>
      <c r="P4413" s="224"/>
      <c r="Q4413" s="224"/>
      <c r="R4413" s="224"/>
      <c r="T4413" s="223"/>
      <c r="U4413" s="225"/>
      <c r="V4413" s="223"/>
      <c r="W4413" s="225"/>
      <c r="AE4413" s="200"/>
      <c r="AM4413" s="203"/>
      <c r="AT4413" s="144"/>
    </row>
    <row r="4414" spans="9:46" s="142" customFormat="1" x14ac:dyDescent="0.15">
      <c r="I4414" s="223"/>
      <c r="P4414" s="224"/>
      <c r="Q4414" s="224"/>
      <c r="R4414" s="224"/>
      <c r="T4414" s="223"/>
      <c r="U4414" s="225"/>
      <c r="V4414" s="223"/>
      <c r="W4414" s="225"/>
      <c r="AE4414" s="200"/>
      <c r="AM4414" s="203"/>
      <c r="AT4414" s="144"/>
    </row>
    <row r="4415" spans="9:46" s="142" customFormat="1" x14ac:dyDescent="0.15">
      <c r="I4415" s="223"/>
      <c r="P4415" s="224"/>
      <c r="Q4415" s="224"/>
      <c r="R4415" s="224"/>
      <c r="T4415" s="223"/>
      <c r="U4415" s="225"/>
      <c r="V4415" s="223"/>
      <c r="W4415" s="225"/>
      <c r="AE4415" s="200"/>
      <c r="AM4415" s="203"/>
      <c r="AT4415" s="144"/>
    </row>
    <row r="4416" spans="9:46" s="142" customFormat="1" x14ac:dyDescent="0.15">
      <c r="I4416" s="223"/>
      <c r="P4416" s="224"/>
      <c r="Q4416" s="224"/>
      <c r="R4416" s="224"/>
      <c r="T4416" s="223"/>
      <c r="U4416" s="225"/>
      <c r="V4416" s="223"/>
      <c r="W4416" s="225"/>
      <c r="AE4416" s="200"/>
      <c r="AM4416" s="203"/>
      <c r="AT4416" s="144"/>
    </row>
    <row r="4417" spans="9:46" s="142" customFormat="1" x14ac:dyDescent="0.15">
      <c r="I4417" s="223"/>
      <c r="P4417" s="224"/>
      <c r="Q4417" s="224"/>
      <c r="R4417" s="224"/>
      <c r="T4417" s="223"/>
      <c r="U4417" s="225"/>
      <c r="V4417" s="223"/>
      <c r="W4417" s="225"/>
      <c r="AE4417" s="200"/>
      <c r="AM4417" s="203"/>
      <c r="AT4417" s="144"/>
    </row>
    <row r="4418" spans="9:46" s="142" customFormat="1" x14ac:dyDescent="0.15">
      <c r="I4418" s="223"/>
      <c r="P4418" s="224"/>
      <c r="Q4418" s="224"/>
      <c r="R4418" s="224"/>
      <c r="T4418" s="223"/>
      <c r="U4418" s="225"/>
      <c r="V4418" s="223"/>
      <c r="W4418" s="225"/>
      <c r="AE4418" s="200"/>
      <c r="AM4418" s="203"/>
      <c r="AT4418" s="144"/>
    </row>
    <row r="4419" spans="9:46" s="142" customFormat="1" x14ac:dyDescent="0.15">
      <c r="I4419" s="223"/>
      <c r="P4419" s="224"/>
      <c r="Q4419" s="224"/>
      <c r="R4419" s="224"/>
      <c r="T4419" s="223"/>
      <c r="U4419" s="225"/>
      <c r="V4419" s="223"/>
      <c r="W4419" s="225"/>
      <c r="AE4419" s="200"/>
      <c r="AM4419" s="203"/>
      <c r="AT4419" s="144"/>
    </row>
    <row r="4420" spans="9:46" s="142" customFormat="1" x14ac:dyDescent="0.15">
      <c r="I4420" s="223"/>
      <c r="P4420" s="224"/>
      <c r="Q4420" s="224"/>
      <c r="R4420" s="224"/>
      <c r="T4420" s="223"/>
      <c r="U4420" s="225"/>
      <c r="V4420" s="223"/>
      <c r="W4420" s="225"/>
      <c r="AE4420" s="200"/>
      <c r="AM4420" s="203"/>
      <c r="AT4420" s="144"/>
    </row>
    <row r="4421" spans="9:46" s="142" customFormat="1" x14ac:dyDescent="0.15">
      <c r="I4421" s="223"/>
      <c r="P4421" s="224"/>
      <c r="Q4421" s="224"/>
      <c r="R4421" s="224"/>
      <c r="T4421" s="223"/>
      <c r="U4421" s="225"/>
      <c r="V4421" s="223"/>
      <c r="W4421" s="225"/>
      <c r="AE4421" s="200"/>
      <c r="AM4421" s="203"/>
      <c r="AT4421" s="144"/>
    </row>
    <row r="4422" spans="9:46" s="142" customFormat="1" x14ac:dyDescent="0.15">
      <c r="I4422" s="223"/>
      <c r="P4422" s="224"/>
      <c r="Q4422" s="224"/>
      <c r="R4422" s="224"/>
      <c r="T4422" s="223"/>
      <c r="U4422" s="225"/>
      <c r="V4422" s="223"/>
      <c r="W4422" s="225"/>
      <c r="AE4422" s="200"/>
      <c r="AM4422" s="203"/>
      <c r="AT4422" s="144"/>
    </row>
    <row r="4423" spans="9:46" s="142" customFormat="1" x14ac:dyDescent="0.15">
      <c r="I4423" s="223"/>
      <c r="P4423" s="224"/>
      <c r="Q4423" s="224"/>
      <c r="R4423" s="224"/>
      <c r="T4423" s="223"/>
      <c r="U4423" s="225"/>
      <c r="V4423" s="223"/>
      <c r="W4423" s="225"/>
      <c r="AE4423" s="200"/>
      <c r="AM4423" s="203"/>
      <c r="AT4423" s="144"/>
    </row>
    <row r="4424" spans="9:46" s="142" customFormat="1" x14ac:dyDescent="0.15">
      <c r="I4424" s="223"/>
      <c r="P4424" s="224"/>
      <c r="Q4424" s="224"/>
      <c r="R4424" s="224"/>
      <c r="T4424" s="223"/>
      <c r="U4424" s="225"/>
      <c r="V4424" s="223"/>
      <c r="W4424" s="225"/>
      <c r="AE4424" s="200"/>
      <c r="AM4424" s="203"/>
      <c r="AT4424" s="144"/>
    </row>
    <row r="4425" spans="9:46" s="142" customFormat="1" x14ac:dyDescent="0.15">
      <c r="I4425" s="223"/>
      <c r="P4425" s="224"/>
      <c r="Q4425" s="224"/>
      <c r="R4425" s="224"/>
      <c r="T4425" s="223"/>
      <c r="U4425" s="225"/>
      <c r="V4425" s="223"/>
      <c r="W4425" s="225"/>
      <c r="AE4425" s="200"/>
      <c r="AM4425" s="203"/>
      <c r="AT4425" s="144"/>
    </row>
    <row r="4426" spans="9:46" s="142" customFormat="1" x14ac:dyDescent="0.15">
      <c r="I4426" s="223"/>
      <c r="P4426" s="224"/>
      <c r="Q4426" s="224"/>
      <c r="R4426" s="224"/>
      <c r="T4426" s="223"/>
      <c r="U4426" s="225"/>
      <c r="V4426" s="223"/>
      <c r="W4426" s="225"/>
      <c r="AE4426" s="200"/>
      <c r="AM4426" s="203"/>
      <c r="AT4426" s="144"/>
    </row>
    <row r="4427" spans="9:46" s="142" customFormat="1" x14ac:dyDescent="0.15">
      <c r="I4427" s="223"/>
      <c r="P4427" s="224"/>
      <c r="Q4427" s="224"/>
      <c r="R4427" s="224"/>
      <c r="T4427" s="223"/>
      <c r="U4427" s="225"/>
      <c r="V4427" s="223"/>
      <c r="W4427" s="225"/>
      <c r="AE4427" s="200"/>
      <c r="AM4427" s="203"/>
      <c r="AT4427" s="144"/>
    </row>
    <row r="4428" spans="9:46" s="142" customFormat="1" x14ac:dyDescent="0.15">
      <c r="I4428" s="223"/>
      <c r="P4428" s="224"/>
      <c r="Q4428" s="224"/>
      <c r="R4428" s="224"/>
      <c r="T4428" s="223"/>
      <c r="U4428" s="225"/>
      <c r="V4428" s="223"/>
      <c r="W4428" s="225"/>
      <c r="AE4428" s="200"/>
      <c r="AM4428" s="203"/>
      <c r="AT4428" s="144"/>
    </row>
    <row r="4429" spans="9:46" s="142" customFormat="1" x14ac:dyDescent="0.15">
      <c r="I4429" s="223"/>
      <c r="P4429" s="224"/>
      <c r="Q4429" s="224"/>
      <c r="R4429" s="224"/>
      <c r="T4429" s="223"/>
      <c r="U4429" s="225"/>
      <c r="V4429" s="223"/>
      <c r="W4429" s="225"/>
      <c r="AE4429" s="200"/>
      <c r="AM4429" s="203"/>
      <c r="AT4429" s="144"/>
    </row>
    <row r="4430" spans="9:46" s="142" customFormat="1" x14ac:dyDescent="0.15">
      <c r="I4430" s="223"/>
      <c r="P4430" s="224"/>
      <c r="Q4430" s="224"/>
      <c r="R4430" s="224"/>
      <c r="T4430" s="223"/>
      <c r="U4430" s="225"/>
      <c r="V4430" s="223"/>
      <c r="W4430" s="225"/>
      <c r="AE4430" s="200"/>
      <c r="AM4430" s="203"/>
      <c r="AT4430" s="144"/>
    </row>
    <row r="4431" spans="9:46" s="142" customFormat="1" x14ac:dyDescent="0.15">
      <c r="I4431" s="223"/>
      <c r="P4431" s="224"/>
      <c r="Q4431" s="224"/>
      <c r="R4431" s="224"/>
      <c r="T4431" s="223"/>
      <c r="U4431" s="225"/>
      <c r="V4431" s="223"/>
      <c r="W4431" s="225"/>
      <c r="AE4431" s="200"/>
      <c r="AM4431" s="203"/>
      <c r="AT4431" s="144"/>
    </row>
    <row r="4432" spans="9:46" s="142" customFormat="1" x14ac:dyDescent="0.15">
      <c r="I4432" s="223"/>
      <c r="P4432" s="224"/>
      <c r="Q4432" s="224"/>
      <c r="R4432" s="224"/>
      <c r="T4432" s="223"/>
      <c r="U4432" s="225"/>
      <c r="V4432" s="223"/>
      <c r="W4432" s="225"/>
      <c r="AE4432" s="200"/>
      <c r="AM4432" s="203"/>
      <c r="AT4432" s="144"/>
    </row>
    <row r="4433" spans="9:46" s="142" customFormat="1" x14ac:dyDescent="0.15">
      <c r="I4433" s="223"/>
      <c r="P4433" s="224"/>
      <c r="Q4433" s="224"/>
      <c r="R4433" s="224"/>
      <c r="T4433" s="223"/>
      <c r="U4433" s="225"/>
      <c r="V4433" s="223"/>
      <c r="W4433" s="225"/>
      <c r="AE4433" s="200"/>
      <c r="AM4433" s="203"/>
      <c r="AT4433" s="144"/>
    </row>
    <row r="4434" spans="9:46" s="142" customFormat="1" x14ac:dyDescent="0.15">
      <c r="I4434" s="223"/>
      <c r="P4434" s="224"/>
      <c r="Q4434" s="224"/>
      <c r="R4434" s="224"/>
      <c r="T4434" s="223"/>
      <c r="U4434" s="225"/>
      <c r="V4434" s="223"/>
      <c r="W4434" s="225"/>
      <c r="AE4434" s="200"/>
      <c r="AM4434" s="203"/>
      <c r="AT4434" s="144"/>
    </row>
    <row r="4435" spans="9:46" s="142" customFormat="1" x14ac:dyDescent="0.15">
      <c r="I4435" s="223"/>
      <c r="P4435" s="224"/>
      <c r="Q4435" s="224"/>
      <c r="R4435" s="224"/>
      <c r="T4435" s="223"/>
      <c r="U4435" s="225"/>
      <c r="V4435" s="223"/>
      <c r="W4435" s="225"/>
      <c r="AE4435" s="200"/>
      <c r="AM4435" s="203"/>
      <c r="AT4435" s="144"/>
    </row>
    <row r="4436" spans="9:46" s="142" customFormat="1" x14ac:dyDescent="0.15">
      <c r="I4436" s="223"/>
      <c r="P4436" s="224"/>
      <c r="Q4436" s="224"/>
      <c r="R4436" s="224"/>
      <c r="T4436" s="223"/>
      <c r="U4436" s="225"/>
      <c r="V4436" s="223"/>
      <c r="W4436" s="225"/>
      <c r="AE4436" s="200"/>
      <c r="AM4436" s="203"/>
      <c r="AT4436" s="144"/>
    </row>
    <row r="4437" spans="9:46" s="142" customFormat="1" x14ac:dyDescent="0.15">
      <c r="I4437" s="223"/>
      <c r="P4437" s="224"/>
      <c r="Q4437" s="224"/>
      <c r="R4437" s="224"/>
      <c r="T4437" s="223"/>
      <c r="U4437" s="225"/>
      <c r="V4437" s="223"/>
      <c r="W4437" s="225"/>
      <c r="AE4437" s="200"/>
      <c r="AM4437" s="203"/>
      <c r="AT4437" s="144"/>
    </row>
    <row r="4438" spans="9:46" s="142" customFormat="1" x14ac:dyDescent="0.15">
      <c r="I4438" s="223"/>
      <c r="P4438" s="224"/>
      <c r="Q4438" s="224"/>
      <c r="R4438" s="224"/>
      <c r="T4438" s="223"/>
      <c r="U4438" s="225"/>
      <c r="V4438" s="223"/>
      <c r="W4438" s="225"/>
      <c r="AE4438" s="200"/>
      <c r="AM4438" s="203"/>
      <c r="AT4438" s="144"/>
    </row>
    <row r="4439" spans="9:46" s="142" customFormat="1" x14ac:dyDescent="0.15">
      <c r="I4439" s="223"/>
      <c r="P4439" s="224"/>
      <c r="Q4439" s="224"/>
      <c r="R4439" s="224"/>
      <c r="T4439" s="223"/>
      <c r="U4439" s="225"/>
      <c r="V4439" s="223"/>
      <c r="W4439" s="225"/>
      <c r="AE4439" s="200"/>
      <c r="AM4439" s="203"/>
      <c r="AT4439" s="144"/>
    </row>
    <row r="4440" spans="9:46" s="142" customFormat="1" x14ac:dyDescent="0.15">
      <c r="I4440" s="223"/>
      <c r="P4440" s="224"/>
      <c r="Q4440" s="224"/>
      <c r="R4440" s="224"/>
      <c r="T4440" s="223"/>
      <c r="U4440" s="225"/>
      <c r="V4440" s="223"/>
      <c r="W4440" s="225"/>
      <c r="AE4440" s="200"/>
      <c r="AM4440" s="203"/>
      <c r="AT4440" s="144"/>
    </row>
    <row r="4441" spans="9:46" s="142" customFormat="1" x14ac:dyDescent="0.15">
      <c r="I4441" s="223"/>
      <c r="P4441" s="224"/>
      <c r="Q4441" s="224"/>
      <c r="R4441" s="224"/>
      <c r="T4441" s="223"/>
      <c r="U4441" s="225"/>
      <c r="V4441" s="223"/>
      <c r="W4441" s="225"/>
      <c r="AE4441" s="200"/>
      <c r="AM4441" s="203"/>
      <c r="AT4441" s="144"/>
    </row>
    <row r="4442" spans="9:46" s="142" customFormat="1" x14ac:dyDescent="0.15">
      <c r="I4442" s="223"/>
      <c r="P4442" s="224"/>
      <c r="Q4442" s="224"/>
      <c r="R4442" s="224"/>
      <c r="T4442" s="223"/>
      <c r="U4442" s="225"/>
      <c r="V4442" s="223"/>
      <c r="W4442" s="225"/>
      <c r="AE4442" s="200"/>
      <c r="AM4442" s="203"/>
      <c r="AT4442" s="144"/>
    </row>
    <row r="4443" spans="9:46" s="142" customFormat="1" x14ac:dyDescent="0.15">
      <c r="I4443" s="223"/>
      <c r="P4443" s="224"/>
      <c r="Q4443" s="224"/>
      <c r="R4443" s="224"/>
      <c r="T4443" s="223"/>
      <c r="U4443" s="225"/>
      <c r="V4443" s="223"/>
      <c r="W4443" s="225"/>
      <c r="AE4443" s="200"/>
      <c r="AM4443" s="203"/>
      <c r="AT4443" s="144"/>
    </row>
    <row r="4444" spans="9:46" s="142" customFormat="1" x14ac:dyDescent="0.15">
      <c r="I4444" s="223"/>
      <c r="P4444" s="224"/>
      <c r="Q4444" s="224"/>
      <c r="R4444" s="224"/>
      <c r="T4444" s="223"/>
      <c r="U4444" s="225"/>
      <c r="V4444" s="223"/>
      <c r="W4444" s="225"/>
      <c r="AE4444" s="200"/>
      <c r="AM4444" s="203"/>
      <c r="AT4444" s="144"/>
    </row>
    <row r="4445" spans="9:46" s="142" customFormat="1" x14ac:dyDescent="0.15">
      <c r="I4445" s="223"/>
      <c r="P4445" s="224"/>
      <c r="Q4445" s="224"/>
      <c r="R4445" s="224"/>
      <c r="T4445" s="223"/>
      <c r="U4445" s="225"/>
      <c r="V4445" s="223"/>
      <c r="W4445" s="225"/>
      <c r="AE4445" s="200"/>
      <c r="AM4445" s="203"/>
      <c r="AT4445" s="144"/>
    </row>
    <row r="4446" spans="9:46" s="142" customFormat="1" x14ac:dyDescent="0.15">
      <c r="I4446" s="223"/>
      <c r="P4446" s="224"/>
      <c r="Q4446" s="224"/>
      <c r="R4446" s="224"/>
      <c r="T4446" s="223"/>
      <c r="U4446" s="225"/>
      <c r="V4446" s="223"/>
      <c r="W4446" s="225"/>
      <c r="AE4446" s="200"/>
      <c r="AM4446" s="203"/>
      <c r="AT4446" s="144"/>
    </row>
    <row r="4447" spans="9:46" s="142" customFormat="1" x14ac:dyDescent="0.15">
      <c r="I4447" s="223"/>
      <c r="P4447" s="224"/>
      <c r="Q4447" s="224"/>
      <c r="R4447" s="224"/>
      <c r="T4447" s="223"/>
      <c r="U4447" s="225"/>
      <c r="V4447" s="223"/>
      <c r="W4447" s="225"/>
      <c r="AE4447" s="200"/>
      <c r="AM4447" s="203"/>
      <c r="AT4447" s="144"/>
    </row>
    <row r="4448" spans="9:46" s="142" customFormat="1" x14ac:dyDescent="0.15">
      <c r="I4448" s="223"/>
      <c r="P4448" s="224"/>
      <c r="Q4448" s="224"/>
      <c r="R4448" s="224"/>
      <c r="T4448" s="223"/>
      <c r="U4448" s="225"/>
      <c r="V4448" s="223"/>
      <c r="W4448" s="225"/>
      <c r="AE4448" s="200"/>
      <c r="AM4448" s="203"/>
      <c r="AT4448" s="144"/>
    </row>
    <row r="4449" spans="9:46" s="142" customFormat="1" x14ac:dyDescent="0.15">
      <c r="I4449" s="223"/>
      <c r="P4449" s="224"/>
      <c r="Q4449" s="224"/>
      <c r="R4449" s="224"/>
      <c r="T4449" s="223"/>
      <c r="U4449" s="225"/>
      <c r="V4449" s="223"/>
      <c r="W4449" s="225"/>
      <c r="AE4449" s="200"/>
      <c r="AM4449" s="203"/>
      <c r="AT4449" s="144"/>
    </row>
    <row r="4450" spans="9:46" s="142" customFormat="1" x14ac:dyDescent="0.15">
      <c r="I4450" s="223"/>
      <c r="P4450" s="224"/>
      <c r="Q4450" s="224"/>
      <c r="R4450" s="224"/>
      <c r="T4450" s="223"/>
      <c r="U4450" s="225"/>
      <c r="V4450" s="223"/>
      <c r="W4450" s="225"/>
      <c r="AE4450" s="200"/>
      <c r="AM4450" s="203"/>
      <c r="AT4450" s="144"/>
    </row>
    <row r="4451" spans="9:46" s="142" customFormat="1" x14ac:dyDescent="0.15">
      <c r="I4451" s="223"/>
      <c r="P4451" s="224"/>
      <c r="Q4451" s="224"/>
      <c r="R4451" s="224"/>
      <c r="T4451" s="223"/>
      <c r="U4451" s="225"/>
      <c r="V4451" s="223"/>
      <c r="W4451" s="225"/>
      <c r="AE4451" s="200"/>
      <c r="AM4451" s="203"/>
      <c r="AT4451" s="144"/>
    </row>
    <row r="4452" spans="9:46" s="142" customFormat="1" x14ac:dyDescent="0.15">
      <c r="I4452" s="223"/>
      <c r="P4452" s="224"/>
      <c r="Q4452" s="224"/>
      <c r="R4452" s="224"/>
      <c r="T4452" s="223"/>
      <c r="U4452" s="225"/>
      <c r="V4452" s="223"/>
      <c r="W4452" s="225"/>
      <c r="AE4452" s="200"/>
      <c r="AM4452" s="203"/>
      <c r="AT4452" s="144"/>
    </row>
    <row r="4453" spans="9:46" s="142" customFormat="1" x14ac:dyDescent="0.15">
      <c r="I4453" s="223"/>
      <c r="P4453" s="224"/>
      <c r="Q4453" s="224"/>
      <c r="R4453" s="224"/>
      <c r="T4453" s="223"/>
      <c r="U4453" s="225"/>
      <c r="V4453" s="223"/>
      <c r="W4453" s="225"/>
      <c r="AE4453" s="200"/>
      <c r="AM4453" s="203"/>
      <c r="AT4453" s="144"/>
    </row>
    <row r="4454" spans="9:46" s="142" customFormat="1" x14ac:dyDescent="0.15">
      <c r="I4454" s="223"/>
      <c r="P4454" s="224"/>
      <c r="Q4454" s="224"/>
      <c r="R4454" s="224"/>
      <c r="T4454" s="223"/>
      <c r="U4454" s="225"/>
      <c r="V4454" s="223"/>
      <c r="W4454" s="225"/>
      <c r="AE4454" s="200"/>
      <c r="AM4454" s="203"/>
      <c r="AT4454" s="144"/>
    </row>
    <row r="4455" spans="9:46" s="142" customFormat="1" x14ac:dyDescent="0.15">
      <c r="I4455" s="223"/>
      <c r="P4455" s="224"/>
      <c r="Q4455" s="224"/>
      <c r="R4455" s="224"/>
      <c r="T4455" s="223"/>
      <c r="U4455" s="225"/>
      <c r="V4455" s="223"/>
      <c r="W4455" s="225"/>
      <c r="AE4455" s="200"/>
      <c r="AM4455" s="203"/>
      <c r="AT4455" s="144"/>
    </row>
    <row r="4456" spans="9:46" s="142" customFormat="1" x14ac:dyDescent="0.15">
      <c r="I4456" s="223"/>
      <c r="P4456" s="224"/>
      <c r="Q4456" s="224"/>
      <c r="R4456" s="224"/>
      <c r="T4456" s="223"/>
      <c r="U4456" s="225"/>
      <c r="V4456" s="223"/>
      <c r="W4456" s="225"/>
      <c r="AE4456" s="200"/>
      <c r="AM4456" s="203"/>
      <c r="AT4456" s="144"/>
    </row>
    <row r="4457" spans="9:46" s="142" customFormat="1" x14ac:dyDescent="0.15">
      <c r="I4457" s="223"/>
      <c r="P4457" s="224"/>
      <c r="Q4457" s="224"/>
      <c r="R4457" s="224"/>
      <c r="T4457" s="223"/>
      <c r="U4457" s="225"/>
      <c r="V4457" s="223"/>
      <c r="W4457" s="225"/>
      <c r="AE4457" s="200"/>
      <c r="AM4457" s="203"/>
      <c r="AT4457" s="144"/>
    </row>
    <row r="4458" spans="9:46" s="142" customFormat="1" x14ac:dyDescent="0.15">
      <c r="I4458" s="223"/>
      <c r="P4458" s="224"/>
      <c r="Q4458" s="224"/>
      <c r="R4458" s="224"/>
      <c r="T4458" s="223"/>
      <c r="U4458" s="225"/>
      <c r="V4458" s="223"/>
      <c r="W4458" s="225"/>
      <c r="AE4458" s="200"/>
      <c r="AM4458" s="203"/>
      <c r="AT4458" s="144"/>
    </row>
    <row r="4459" spans="9:46" s="142" customFormat="1" x14ac:dyDescent="0.15">
      <c r="I4459" s="223"/>
      <c r="P4459" s="224"/>
      <c r="Q4459" s="224"/>
      <c r="R4459" s="224"/>
      <c r="T4459" s="223"/>
      <c r="U4459" s="225"/>
      <c r="V4459" s="223"/>
      <c r="W4459" s="225"/>
      <c r="AE4459" s="200"/>
      <c r="AM4459" s="203"/>
      <c r="AT4459" s="144"/>
    </row>
    <row r="4460" spans="9:46" s="142" customFormat="1" x14ac:dyDescent="0.15">
      <c r="I4460" s="223"/>
      <c r="P4460" s="224"/>
      <c r="Q4460" s="224"/>
      <c r="R4460" s="224"/>
      <c r="T4460" s="223"/>
      <c r="U4460" s="225"/>
      <c r="V4460" s="223"/>
      <c r="W4460" s="225"/>
      <c r="AE4460" s="200"/>
      <c r="AM4460" s="203"/>
      <c r="AT4460" s="144"/>
    </row>
    <row r="4461" spans="9:46" s="142" customFormat="1" x14ac:dyDescent="0.15">
      <c r="I4461" s="223"/>
      <c r="P4461" s="224"/>
      <c r="Q4461" s="224"/>
      <c r="R4461" s="224"/>
      <c r="T4461" s="223"/>
      <c r="U4461" s="225"/>
      <c r="V4461" s="223"/>
      <c r="W4461" s="225"/>
      <c r="AE4461" s="200"/>
      <c r="AM4461" s="203"/>
      <c r="AT4461" s="144"/>
    </row>
    <row r="4462" spans="9:46" s="142" customFormat="1" x14ac:dyDescent="0.15">
      <c r="I4462" s="223"/>
      <c r="P4462" s="224"/>
      <c r="Q4462" s="224"/>
      <c r="R4462" s="224"/>
      <c r="T4462" s="223"/>
      <c r="U4462" s="225"/>
      <c r="V4462" s="223"/>
      <c r="W4462" s="225"/>
      <c r="AE4462" s="200"/>
      <c r="AM4462" s="203"/>
      <c r="AT4462" s="144"/>
    </row>
    <row r="4463" spans="9:46" s="142" customFormat="1" x14ac:dyDescent="0.15">
      <c r="I4463" s="223"/>
      <c r="P4463" s="224"/>
      <c r="Q4463" s="224"/>
      <c r="R4463" s="224"/>
      <c r="T4463" s="223"/>
      <c r="U4463" s="225"/>
      <c r="V4463" s="223"/>
      <c r="W4463" s="225"/>
      <c r="AE4463" s="200"/>
      <c r="AM4463" s="203"/>
      <c r="AT4463" s="144"/>
    </row>
    <row r="4464" spans="9:46" s="142" customFormat="1" x14ac:dyDescent="0.15">
      <c r="I4464" s="223"/>
      <c r="P4464" s="224"/>
      <c r="Q4464" s="224"/>
      <c r="R4464" s="224"/>
      <c r="T4464" s="223"/>
      <c r="U4464" s="225"/>
      <c r="V4464" s="223"/>
      <c r="W4464" s="225"/>
      <c r="AE4464" s="200"/>
      <c r="AM4464" s="203"/>
      <c r="AT4464" s="144"/>
    </row>
    <row r="4465" spans="9:46" s="142" customFormat="1" x14ac:dyDescent="0.15">
      <c r="I4465" s="223"/>
      <c r="P4465" s="224"/>
      <c r="Q4465" s="224"/>
      <c r="R4465" s="224"/>
      <c r="T4465" s="223"/>
      <c r="U4465" s="225"/>
      <c r="V4465" s="223"/>
      <c r="W4465" s="225"/>
      <c r="AE4465" s="200"/>
      <c r="AM4465" s="203"/>
      <c r="AT4465" s="144"/>
    </row>
    <row r="4466" spans="9:46" s="142" customFormat="1" x14ac:dyDescent="0.15">
      <c r="I4466" s="223"/>
      <c r="P4466" s="224"/>
      <c r="Q4466" s="224"/>
      <c r="R4466" s="224"/>
      <c r="T4466" s="223"/>
      <c r="U4466" s="225"/>
      <c r="V4466" s="223"/>
      <c r="W4466" s="225"/>
      <c r="AE4466" s="200"/>
      <c r="AM4466" s="203"/>
      <c r="AT4466" s="144"/>
    </row>
    <row r="4467" spans="9:46" s="142" customFormat="1" x14ac:dyDescent="0.15">
      <c r="I4467" s="223"/>
      <c r="P4467" s="224"/>
      <c r="Q4467" s="224"/>
      <c r="R4467" s="224"/>
      <c r="T4467" s="223"/>
      <c r="U4467" s="225"/>
      <c r="V4467" s="223"/>
      <c r="W4467" s="225"/>
      <c r="AE4467" s="200"/>
      <c r="AM4467" s="203"/>
      <c r="AT4467" s="144"/>
    </row>
    <row r="4468" spans="9:46" s="142" customFormat="1" x14ac:dyDescent="0.15">
      <c r="I4468" s="223"/>
      <c r="P4468" s="224"/>
      <c r="Q4468" s="224"/>
      <c r="R4468" s="224"/>
      <c r="T4468" s="223"/>
      <c r="U4468" s="225"/>
      <c r="V4468" s="223"/>
      <c r="W4468" s="225"/>
      <c r="AE4468" s="200"/>
      <c r="AM4468" s="203"/>
      <c r="AT4468" s="144"/>
    </row>
    <row r="4469" spans="9:46" s="142" customFormat="1" x14ac:dyDescent="0.15">
      <c r="I4469" s="223"/>
      <c r="P4469" s="224"/>
      <c r="Q4469" s="224"/>
      <c r="R4469" s="224"/>
      <c r="T4469" s="223"/>
      <c r="U4469" s="225"/>
      <c r="V4469" s="223"/>
      <c r="W4469" s="225"/>
      <c r="AE4469" s="200"/>
      <c r="AM4469" s="203"/>
      <c r="AT4469" s="144"/>
    </row>
    <row r="4470" spans="9:46" s="142" customFormat="1" x14ac:dyDescent="0.15">
      <c r="I4470" s="223"/>
      <c r="P4470" s="224"/>
      <c r="Q4470" s="224"/>
      <c r="R4470" s="224"/>
      <c r="T4470" s="223"/>
      <c r="U4470" s="225"/>
      <c r="V4470" s="223"/>
      <c r="W4470" s="225"/>
      <c r="AE4470" s="200"/>
      <c r="AM4470" s="203"/>
      <c r="AT4470" s="144"/>
    </row>
    <row r="4471" spans="9:46" s="142" customFormat="1" x14ac:dyDescent="0.15">
      <c r="I4471" s="223"/>
      <c r="P4471" s="224"/>
      <c r="Q4471" s="224"/>
      <c r="R4471" s="224"/>
      <c r="T4471" s="223"/>
      <c r="U4471" s="225"/>
      <c r="V4471" s="223"/>
      <c r="W4471" s="225"/>
      <c r="AE4471" s="200"/>
      <c r="AM4471" s="203"/>
      <c r="AT4471" s="144"/>
    </row>
    <row r="4472" spans="9:46" s="142" customFormat="1" x14ac:dyDescent="0.15">
      <c r="I4472" s="223"/>
      <c r="P4472" s="224"/>
      <c r="Q4472" s="224"/>
      <c r="R4472" s="224"/>
      <c r="T4472" s="223"/>
      <c r="U4472" s="225"/>
      <c r="V4472" s="223"/>
      <c r="W4472" s="225"/>
      <c r="AE4472" s="200"/>
      <c r="AM4472" s="203"/>
      <c r="AT4472" s="144"/>
    </row>
    <row r="4473" spans="9:46" s="142" customFormat="1" x14ac:dyDescent="0.15">
      <c r="I4473" s="223"/>
      <c r="P4473" s="224"/>
      <c r="Q4473" s="224"/>
      <c r="R4473" s="224"/>
      <c r="T4473" s="223"/>
      <c r="U4473" s="225"/>
      <c r="V4473" s="223"/>
      <c r="W4473" s="225"/>
      <c r="AE4473" s="200"/>
      <c r="AM4473" s="203"/>
      <c r="AT4473" s="144"/>
    </row>
    <row r="4474" spans="9:46" s="142" customFormat="1" x14ac:dyDescent="0.15">
      <c r="I4474" s="223"/>
      <c r="P4474" s="224"/>
      <c r="Q4474" s="224"/>
      <c r="R4474" s="224"/>
      <c r="T4474" s="223"/>
      <c r="U4474" s="225"/>
      <c r="V4474" s="223"/>
      <c r="W4474" s="225"/>
      <c r="AE4474" s="200"/>
      <c r="AM4474" s="203"/>
      <c r="AT4474" s="144"/>
    </row>
    <row r="4475" spans="9:46" s="142" customFormat="1" x14ac:dyDescent="0.15">
      <c r="I4475" s="223"/>
      <c r="P4475" s="224"/>
      <c r="Q4475" s="224"/>
      <c r="R4475" s="224"/>
      <c r="T4475" s="223"/>
      <c r="U4475" s="225"/>
      <c r="V4475" s="223"/>
      <c r="W4475" s="225"/>
      <c r="AE4475" s="200"/>
      <c r="AM4475" s="203"/>
      <c r="AT4475" s="144"/>
    </row>
    <row r="4476" spans="9:46" s="142" customFormat="1" x14ac:dyDescent="0.15">
      <c r="I4476" s="223"/>
      <c r="P4476" s="224"/>
      <c r="Q4476" s="224"/>
      <c r="R4476" s="224"/>
      <c r="T4476" s="223"/>
      <c r="U4476" s="225"/>
      <c r="V4476" s="223"/>
      <c r="W4476" s="225"/>
      <c r="AE4476" s="200"/>
      <c r="AM4476" s="203"/>
      <c r="AT4476" s="144"/>
    </row>
    <row r="4477" spans="9:46" s="142" customFormat="1" x14ac:dyDescent="0.15">
      <c r="I4477" s="223"/>
      <c r="P4477" s="224"/>
      <c r="Q4477" s="224"/>
      <c r="R4477" s="224"/>
      <c r="T4477" s="223"/>
      <c r="U4477" s="225"/>
      <c r="V4477" s="223"/>
      <c r="W4477" s="225"/>
      <c r="AE4477" s="200"/>
      <c r="AM4477" s="203"/>
      <c r="AT4477" s="144"/>
    </row>
    <row r="4478" spans="9:46" s="142" customFormat="1" x14ac:dyDescent="0.15">
      <c r="I4478" s="223"/>
      <c r="P4478" s="224"/>
      <c r="Q4478" s="224"/>
      <c r="R4478" s="224"/>
      <c r="T4478" s="223"/>
      <c r="U4478" s="225"/>
      <c r="V4478" s="223"/>
      <c r="W4478" s="225"/>
      <c r="AE4478" s="200"/>
      <c r="AM4478" s="203"/>
      <c r="AT4478" s="144"/>
    </row>
    <row r="4479" spans="9:46" s="142" customFormat="1" x14ac:dyDescent="0.15">
      <c r="I4479" s="223"/>
      <c r="P4479" s="224"/>
      <c r="Q4479" s="224"/>
      <c r="R4479" s="224"/>
      <c r="T4479" s="223"/>
      <c r="U4479" s="225"/>
      <c r="V4479" s="223"/>
      <c r="W4479" s="225"/>
      <c r="AE4479" s="200"/>
      <c r="AM4479" s="203"/>
      <c r="AT4479" s="144"/>
    </row>
    <row r="4480" spans="9:46" s="142" customFormat="1" x14ac:dyDescent="0.15">
      <c r="I4480" s="223"/>
      <c r="P4480" s="224"/>
      <c r="Q4480" s="224"/>
      <c r="R4480" s="224"/>
      <c r="T4480" s="223"/>
      <c r="U4480" s="225"/>
      <c r="V4480" s="223"/>
      <c r="W4480" s="225"/>
      <c r="AE4480" s="200"/>
      <c r="AM4480" s="203"/>
      <c r="AT4480" s="144"/>
    </row>
    <row r="4481" spans="9:46" s="142" customFormat="1" x14ac:dyDescent="0.15">
      <c r="I4481" s="223"/>
      <c r="P4481" s="224"/>
      <c r="Q4481" s="224"/>
      <c r="R4481" s="224"/>
      <c r="T4481" s="223"/>
      <c r="U4481" s="225"/>
      <c r="V4481" s="223"/>
      <c r="W4481" s="225"/>
      <c r="AE4481" s="200"/>
      <c r="AM4481" s="203"/>
      <c r="AT4481" s="144"/>
    </row>
    <row r="4482" spans="9:46" s="142" customFormat="1" x14ac:dyDescent="0.15">
      <c r="I4482" s="223"/>
      <c r="P4482" s="224"/>
      <c r="Q4482" s="224"/>
      <c r="R4482" s="224"/>
      <c r="T4482" s="223"/>
      <c r="U4482" s="225"/>
      <c r="V4482" s="223"/>
      <c r="W4482" s="225"/>
      <c r="AE4482" s="200"/>
      <c r="AM4482" s="203"/>
      <c r="AT4482" s="144"/>
    </row>
    <row r="4483" spans="9:46" s="142" customFormat="1" x14ac:dyDescent="0.15">
      <c r="I4483" s="223"/>
      <c r="P4483" s="224"/>
      <c r="Q4483" s="224"/>
      <c r="R4483" s="224"/>
      <c r="T4483" s="223"/>
      <c r="U4483" s="225"/>
      <c r="V4483" s="223"/>
      <c r="W4483" s="225"/>
      <c r="AE4483" s="200"/>
      <c r="AM4483" s="203"/>
      <c r="AT4483" s="144"/>
    </row>
    <row r="4484" spans="9:46" s="142" customFormat="1" x14ac:dyDescent="0.15">
      <c r="I4484" s="223"/>
      <c r="P4484" s="224"/>
      <c r="Q4484" s="224"/>
      <c r="R4484" s="224"/>
      <c r="T4484" s="223"/>
      <c r="U4484" s="225"/>
      <c r="V4484" s="223"/>
      <c r="W4484" s="225"/>
      <c r="AE4484" s="200"/>
      <c r="AM4484" s="203"/>
      <c r="AT4484" s="144"/>
    </row>
    <row r="4485" spans="9:46" s="142" customFormat="1" x14ac:dyDescent="0.15">
      <c r="I4485" s="223"/>
      <c r="P4485" s="224"/>
      <c r="Q4485" s="224"/>
      <c r="R4485" s="224"/>
      <c r="T4485" s="223"/>
      <c r="U4485" s="225"/>
      <c r="V4485" s="223"/>
      <c r="W4485" s="225"/>
      <c r="AE4485" s="200"/>
      <c r="AM4485" s="203"/>
      <c r="AT4485" s="144"/>
    </row>
    <row r="4486" spans="9:46" s="142" customFormat="1" x14ac:dyDescent="0.15">
      <c r="I4486" s="223"/>
      <c r="P4486" s="224"/>
      <c r="Q4486" s="224"/>
      <c r="R4486" s="224"/>
      <c r="T4486" s="223"/>
      <c r="U4486" s="225"/>
      <c r="V4486" s="223"/>
      <c r="W4486" s="225"/>
      <c r="AE4486" s="200"/>
      <c r="AM4486" s="203"/>
      <c r="AT4486" s="144"/>
    </row>
    <row r="4487" spans="9:46" s="142" customFormat="1" x14ac:dyDescent="0.15">
      <c r="I4487" s="223"/>
      <c r="P4487" s="224"/>
      <c r="Q4487" s="224"/>
      <c r="R4487" s="224"/>
      <c r="T4487" s="223"/>
      <c r="U4487" s="225"/>
      <c r="V4487" s="223"/>
      <c r="W4487" s="225"/>
      <c r="AE4487" s="200"/>
      <c r="AM4487" s="203"/>
      <c r="AT4487" s="144"/>
    </row>
    <row r="4488" spans="9:46" s="142" customFormat="1" x14ac:dyDescent="0.15">
      <c r="I4488" s="223"/>
      <c r="P4488" s="224"/>
      <c r="Q4488" s="224"/>
      <c r="R4488" s="224"/>
      <c r="T4488" s="223"/>
      <c r="U4488" s="225"/>
      <c r="V4488" s="223"/>
      <c r="W4488" s="225"/>
      <c r="AE4488" s="200"/>
      <c r="AM4488" s="203"/>
      <c r="AT4488" s="144"/>
    </row>
    <row r="4489" spans="9:46" s="142" customFormat="1" x14ac:dyDescent="0.15">
      <c r="I4489" s="223"/>
      <c r="P4489" s="224"/>
      <c r="Q4489" s="224"/>
      <c r="R4489" s="224"/>
      <c r="T4489" s="223"/>
      <c r="U4489" s="225"/>
      <c r="V4489" s="223"/>
      <c r="W4489" s="225"/>
      <c r="AE4489" s="200"/>
      <c r="AM4489" s="203"/>
      <c r="AT4489" s="144"/>
    </row>
    <row r="4490" spans="9:46" s="142" customFormat="1" x14ac:dyDescent="0.15">
      <c r="I4490" s="223"/>
      <c r="P4490" s="224"/>
      <c r="Q4490" s="224"/>
      <c r="R4490" s="224"/>
      <c r="T4490" s="223"/>
      <c r="U4490" s="225"/>
      <c r="V4490" s="223"/>
      <c r="W4490" s="225"/>
      <c r="AE4490" s="200"/>
      <c r="AM4490" s="203"/>
      <c r="AT4490" s="144"/>
    </row>
    <row r="4491" spans="9:46" s="142" customFormat="1" x14ac:dyDescent="0.15">
      <c r="I4491" s="223"/>
      <c r="P4491" s="224"/>
      <c r="Q4491" s="224"/>
      <c r="R4491" s="224"/>
      <c r="T4491" s="223"/>
      <c r="U4491" s="225"/>
      <c r="V4491" s="223"/>
      <c r="W4491" s="225"/>
      <c r="AE4491" s="200"/>
      <c r="AM4491" s="203"/>
      <c r="AT4491" s="144"/>
    </row>
    <row r="4492" spans="9:46" s="142" customFormat="1" x14ac:dyDescent="0.15">
      <c r="I4492" s="223"/>
      <c r="P4492" s="224"/>
      <c r="Q4492" s="224"/>
      <c r="R4492" s="224"/>
      <c r="T4492" s="223"/>
      <c r="U4492" s="225"/>
      <c r="V4492" s="223"/>
      <c r="W4492" s="225"/>
      <c r="AE4492" s="200"/>
      <c r="AM4492" s="203"/>
      <c r="AT4492" s="144"/>
    </row>
    <row r="4493" spans="9:46" s="142" customFormat="1" x14ac:dyDescent="0.15">
      <c r="I4493" s="223"/>
      <c r="P4493" s="224"/>
      <c r="Q4493" s="224"/>
      <c r="R4493" s="224"/>
      <c r="T4493" s="223"/>
      <c r="U4493" s="225"/>
      <c r="V4493" s="223"/>
      <c r="W4493" s="225"/>
      <c r="AE4493" s="200"/>
      <c r="AM4493" s="203"/>
      <c r="AT4493" s="144"/>
    </row>
    <row r="4494" spans="9:46" s="142" customFormat="1" x14ac:dyDescent="0.15">
      <c r="I4494" s="223"/>
      <c r="P4494" s="224"/>
      <c r="Q4494" s="224"/>
      <c r="R4494" s="224"/>
      <c r="T4494" s="223"/>
      <c r="U4494" s="225"/>
      <c r="V4494" s="223"/>
      <c r="W4494" s="225"/>
      <c r="AE4494" s="200"/>
      <c r="AM4494" s="203"/>
      <c r="AT4494" s="144"/>
    </row>
    <row r="4495" spans="9:46" s="142" customFormat="1" x14ac:dyDescent="0.15">
      <c r="I4495" s="223"/>
      <c r="P4495" s="224"/>
      <c r="Q4495" s="224"/>
      <c r="R4495" s="224"/>
      <c r="T4495" s="223"/>
      <c r="U4495" s="225"/>
      <c r="V4495" s="223"/>
      <c r="W4495" s="225"/>
      <c r="AE4495" s="200"/>
      <c r="AM4495" s="203"/>
      <c r="AT4495" s="144"/>
    </row>
    <row r="4496" spans="9:46" s="142" customFormat="1" x14ac:dyDescent="0.15">
      <c r="I4496" s="223"/>
      <c r="P4496" s="224"/>
      <c r="Q4496" s="224"/>
      <c r="R4496" s="224"/>
      <c r="T4496" s="223"/>
      <c r="U4496" s="225"/>
      <c r="V4496" s="223"/>
      <c r="W4496" s="225"/>
      <c r="AE4496" s="200"/>
      <c r="AM4496" s="203"/>
      <c r="AT4496" s="144"/>
    </row>
    <row r="4497" spans="9:46" s="142" customFormat="1" x14ac:dyDescent="0.15">
      <c r="I4497" s="223"/>
      <c r="P4497" s="224"/>
      <c r="Q4497" s="224"/>
      <c r="R4497" s="224"/>
      <c r="T4497" s="223"/>
      <c r="U4497" s="225"/>
      <c r="V4497" s="223"/>
      <c r="W4497" s="225"/>
      <c r="AE4497" s="200"/>
      <c r="AM4497" s="203"/>
      <c r="AT4497" s="144"/>
    </row>
    <row r="4498" spans="9:46" s="142" customFormat="1" x14ac:dyDescent="0.15">
      <c r="I4498" s="223"/>
      <c r="P4498" s="224"/>
      <c r="Q4498" s="224"/>
      <c r="R4498" s="224"/>
      <c r="T4498" s="223"/>
      <c r="U4498" s="225"/>
      <c r="V4498" s="223"/>
      <c r="W4498" s="225"/>
      <c r="AE4498" s="200"/>
      <c r="AM4498" s="203"/>
      <c r="AT4498" s="144"/>
    </row>
    <row r="4499" spans="9:46" s="142" customFormat="1" x14ac:dyDescent="0.15">
      <c r="I4499" s="223"/>
      <c r="P4499" s="224"/>
      <c r="Q4499" s="224"/>
      <c r="R4499" s="224"/>
      <c r="T4499" s="223"/>
      <c r="U4499" s="225"/>
      <c r="V4499" s="223"/>
      <c r="W4499" s="225"/>
      <c r="AE4499" s="200"/>
      <c r="AM4499" s="203"/>
      <c r="AT4499" s="144"/>
    </row>
    <row r="4500" spans="9:46" s="142" customFormat="1" x14ac:dyDescent="0.15">
      <c r="I4500" s="223"/>
      <c r="P4500" s="224"/>
      <c r="Q4500" s="224"/>
      <c r="R4500" s="224"/>
      <c r="T4500" s="223"/>
      <c r="U4500" s="225"/>
      <c r="V4500" s="223"/>
      <c r="W4500" s="225"/>
      <c r="AE4500" s="200"/>
      <c r="AM4500" s="203"/>
      <c r="AT4500" s="144"/>
    </row>
    <row r="4501" spans="9:46" s="142" customFormat="1" x14ac:dyDescent="0.15">
      <c r="I4501" s="223"/>
      <c r="P4501" s="224"/>
      <c r="Q4501" s="224"/>
      <c r="R4501" s="224"/>
      <c r="T4501" s="223"/>
      <c r="U4501" s="225"/>
      <c r="V4501" s="223"/>
      <c r="W4501" s="225"/>
      <c r="AE4501" s="200"/>
      <c r="AM4501" s="203"/>
      <c r="AT4501" s="144"/>
    </row>
    <row r="4502" spans="9:46" s="142" customFormat="1" x14ac:dyDescent="0.15">
      <c r="I4502" s="223"/>
      <c r="P4502" s="224"/>
      <c r="Q4502" s="224"/>
      <c r="R4502" s="224"/>
      <c r="T4502" s="223"/>
      <c r="U4502" s="225"/>
      <c r="V4502" s="223"/>
      <c r="W4502" s="225"/>
      <c r="AE4502" s="200"/>
      <c r="AM4502" s="203"/>
      <c r="AT4502" s="144"/>
    </row>
    <row r="4503" spans="9:46" s="142" customFormat="1" x14ac:dyDescent="0.15">
      <c r="I4503" s="223"/>
      <c r="P4503" s="224"/>
      <c r="Q4503" s="224"/>
      <c r="R4503" s="224"/>
      <c r="T4503" s="223"/>
      <c r="U4503" s="225"/>
      <c r="V4503" s="223"/>
      <c r="W4503" s="225"/>
      <c r="AE4503" s="200"/>
      <c r="AM4503" s="203"/>
      <c r="AT4503" s="144"/>
    </row>
    <row r="4504" spans="9:46" s="142" customFormat="1" x14ac:dyDescent="0.15">
      <c r="I4504" s="223"/>
      <c r="P4504" s="224"/>
      <c r="Q4504" s="224"/>
      <c r="R4504" s="224"/>
      <c r="T4504" s="223"/>
      <c r="U4504" s="225"/>
      <c r="V4504" s="223"/>
      <c r="W4504" s="225"/>
      <c r="AE4504" s="200"/>
      <c r="AM4504" s="203"/>
      <c r="AT4504" s="144"/>
    </row>
    <row r="4505" spans="9:46" s="142" customFormat="1" x14ac:dyDescent="0.15">
      <c r="I4505" s="223"/>
      <c r="P4505" s="224"/>
      <c r="Q4505" s="224"/>
      <c r="R4505" s="224"/>
      <c r="T4505" s="223"/>
      <c r="U4505" s="225"/>
      <c r="V4505" s="223"/>
      <c r="W4505" s="225"/>
      <c r="AE4505" s="200"/>
      <c r="AM4505" s="203"/>
      <c r="AT4505" s="144"/>
    </row>
    <row r="4506" spans="9:46" s="142" customFormat="1" x14ac:dyDescent="0.15">
      <c r="I4506" s="223"/>
      <c r="P4506" s="224"/>
      <c r="Q4506" s="224"/>
      <c r="R4506" s="224"/>
      <c r="T4506" s="223"/>
      <c r="U4506" s="225"/>
      <c r="V4506" s="223"/>
      <c r="W4506" s="225"/>
      <c r="AE4506" s="200"/>
      <c r="AM4506" s="203"/>
      <c r="AT4506" s="144"/>
    </row>
    <row r="4507" spans="9:46" s="142" customFormat="1" x14ac:dyDescent="0.15">
      <c r="I4507" s="223"/>
      <c r="P4507" s="224"/>
      <c r="Q4507" s="224"/>
      <c r="R4507" s="224"/>
      <c r="T4507" s="223"/>
      <c r="U4507" s="225"/>
      <c r="V4507" s="223"/>
      <c r="W4507" s="225"/>
      <c r="AE4507" s="200"/>
      <c r="AM4507" s="203"/>
      <c r="AT4507" s="144"/>
    </row>
    <row r="4508" spans="9:46" s="142" customFormat="1" x14ac:dyDescent="0.15">
      <c r="I4508" s="223"/>
      <c r="P4508" s="224"/>
      <c r="Q4508" s="224"/>
      <c r="R4508" s="224"/>
      <c r="T4508" s="223"/>
      <c r="U4508" s="225"/>
      <c r="V4508" s="223"/>
      <c r="W4508" s="225"/>
      <c r="AE4508" s="200"/>
      <c r="AM4508" s="203"/>
      <c r="AT4508" s="144"/>
    </row>
    <row r="4509" spans="9:46" s="142" customFormat="1" x14ac:dyDescent="0.15">
      <c r="I4509" s="223"/>
      <c r="P4509" s="224"/>
      <c r="Q4509" s="224"/>
      <c r="R4509" s="224"/>
      <c r="T4509" s="223"/>
      <c r="U4509" s="225"/>
      <c r="V4509" s="223"/>
      <c r="W4509" s="225"/>
      <c r="AE4509" s="200"/>
      <c r="AM4509" s="203"/>
      <c r="AT4509" s="144"/>
    </row>
    <row r="4510" spans="9:46" s="142" customFormat="1" x14ac:dyDescent="0.15">
      <c r="I4510" s="223"/>
      <c r="P4510" s="224"/>
      <c r="Q4510" s="224"/>
      <c r="R4510" s="224"/>
      <c r="T4510" s="223"/>
      <c r="U4510" s="225"/>
      <c r="V4510" s="223"/>
      <c r="W4510" s="225"/>
      <c r="AE4510" s="200"/>
      <c r="AM4510" s="203"/>
      <c r="AT4510" s="144"/>
    </row>
    <row r="4511" spans="9:46" s="142" customFormat="1" x14ac:dyDescent="0.15">
      <c r="I4511" s="223"/>
      <c r="P4511" s="224"/>
      <c r="Q4511" s="224"/>
      <c r="R4511" s="224"/>
      <c r="T4511" s="223"/>
      <c r="U4511" s="225"/>
      <c r="V4511" s="223"/>
      <c r="W4511" s="225"/>
      <c r="AE4511" s="200"/>
      <c r="AM4511" s="203"/>
      <c r="AT4511" s="144"/>
    </row>
    <row r="4512" spans="9:46" s="142" customFormat="1" x14ac:dyDescent="0.15">
      <c r="I4512" s="223"/>
      <c r="P4512" s="224"/>
      <c r="Q4512" s="224"/>
      <c r="R4512" s="224"/>
      <c r="T4512" s="223"/>
      <c r="U4512" s="225"/>
      <c r="V4512" s="223"/>
      <c r="W4512" s="225"/>
      <c r="AE4512" s="200"/>
      <c r="AM4512" s="203"/>
      <c r="AT4512" s="144"/>
    </row>
    <row r="4513" spans="9:46" s="142" customFormat="1" x14ac:dyDescent="0.15">
      <c r="I4513" s="223"/>
      <c r="P4513" s="224"/>
      <c r="Q4513" s="224"/>
      <c r="R4513" s="224"/>
      <c r="T4513" s="223"/>
      <c r="U4513" s="225"/>
      <c r="V4513" s="223"/>
      <c r="W4513" s="225"/>
      <c r="AE4513" s="200"/>
      <c r="AM4513" s="203"/>
      <c r="AT4513" s="144"/>
    </row>
    <row r="4514" spans="9:46" s="142" customFormat="1" x14ac:dyDescent="0.15">
      <c r="I4514" s="223"/>
      <c r="P4514" s="224"/>
      <c r="Q4514" s="224"/>
      <c r="R4514" s="224"/>
      <c r="T4514" s="223"/>
      <c r="U4514" s="225"/>
      <c r="V4514" s="223"/>
      <c r="W4514" s="225"/>
      <c r="AE4514" s="200"/>
      <c r="AM4514" s="203"/>
      <c r="AT4514" s="144"/>
    </row>
    <row r="4515" spans="9:46" s="142" customFormat="1" x14ac:dyDescent="0.15">
      <c r="I4515" s="223"/>
      <c r="P4515" s="224"/>
      <c r="Q4515" s="224"/>
      <c r="R4515" s="224"/>
      <c r="T4515" s="223"/>
      <c r="U4515" s="225"/>
      <c r="V4515" s="223"/>
      <c r="W4515" s="225"/>
      <c r="AE4515" s="200"/>
      <c r="AM4515" s="203"/>
      <c r="AT4515" s="144"/>
    </row>
    <row r="4516" spans="9:46" s="142" customFormat="1" x14ac:dyDescent="0.15">
      <c r="I4516" s="223"/>
      <c r="P4516" s="224"/>
      <c r="Q4516" s="224"/>
      <c r="R4516" s="224"/>
      <c r="T4516" s="223"/>
      <c r="U4516" s="225"/>
      <c r="V4516" s="223"/>
      <c r="W4516" s="225"/>
      <c r="AE4516" s="200"/>
      <c r="AM4516" s="203"/>
      <c r="AT4516" s="144"/>
    </row>
    <row r="4517" spans="9:46" s="142" customFormat="1" x14ac:dyDescent="0.15">
      <c r="I4517" s="223"/>
      <c r="P4517" s="224"/>
      <c r="Q4517" s="224"/>
      <c r="R4517" s="224"/>
      <c r="T4517" s="223"/>
      <c r="U4517" s="225"/>
      <c r="V4517" s="223"/>
      <c r="W4517" s="225"/>
      <c r="AE4517" s="200"/>
      <c r="AM4517" s="203"/>
      <c r="AT4517" s="144"/>
    </row>
    <row r="4518" spans="9:46" s="142" customFormat="1" x14ac:dyDescent="0.15">
      <c r="I4518" s="223"/>
      <c r="P4518" s="224"/>
      <c r="Q4518" s="224"/>
      <c r="R4518" s="224"/>
      <c r="T4518" s="223"/>
      <c r="U4518" s="225"/>
      <c r="V4518" s="223"/>
      <c r="W4518" s="225"/>
      <c r="AE4518" s="200"/>
      <c r="AM4518" s="203"/>
      <c r="AT4518" s="144"/>
    </row>
    <row r="4519" spans="9:46" s="142" customFormat="1" x14ac:dyDescent="0.15">
      <c r="I4519" s="223"/>
      <c r="P4519" s="224"/>
      <c r="Q4519" s="224"/>
      <c r="R4519" s="224"/>
      <c r="T4519" s="223"/>
      <c r="U4519" s="225"/>
      <c r="V4519" s="223"/>
      <c r="W4519" s="225"/>
      <c r="AE4519" s="200"/>
      <c r="AM4519" s="203"/>
      <c r="AT4519" s="144"/>
    </row>
    <row r="4520" spans="9:46" s="142" customFormat="1" x14ac:dyDescent="0.15">
      <c r="I4520" s="223"/>
      <c r="P4520" s="224"/>
      <c r="Q4520" s="224"/>
      <c r="R4520" s="224"/>
      <c r="T4520" s="223"/>
      <c r="U4520" s="225"/>
      <c r="V4520" s="223"/>
      <c r="W4520" s="225"/>
      <c r="AE4520" s="200"/>
      <c r="AM4520" s="203"/>
      <c r="AT4520" s="144"/>
    </row>
    <row r="4521" spans="9:46" s="142" customFormat="1" x14ac:dyDescent="0.15">
      <c r="I4521" s="223"/>
      <c r="P4521" s="224"/>
      <c r="Q4521" s="224"/>
      <c r="R4521" s="224"/>
      <c r="T4521" s="223"/>
      <c r="U4521" s="225"/>
      <c r="V4521" s="223"/>
      <c r="W4521" s="225"/>
      <c r="AE4521" s="200"/>
      <c r="AM4521" s="203"/>
      <c r="AT4521" s="144"/>
    </row>
    <row r="4522" spans="9:46" s="142" customFormat="1" x14ac:dyDescent="0.15">
      <c r="I4522" s="223"/>
      <c r="P4522" s="224"/>
      <c r="Q4522" s="224"/>
      <c r="R4522" s="224"/>
      <c r="T4522" s="223"/>
      <c r="U4522" s="225"/>
      <c r="V4522" s="223"/>
      <c r="W4522" s="225"/>
      <c r="AE4522" s="200"/>
      <c r="AM4522" s="203"/>
      <c r="AT4522" s="144"/>
    </row>
    <row r="4523" spans="9:46" s="142" customFormat="1" x14ac:dyDescent="0.15">
      <c r="I4523" s="223"/>
      <c r="P4523" s="224"/>
      <c r="Q4523" s="224"/>
      <c r="R4523" s="224"/>
      <c r="T4523" s="223"/>
      <c r="U4523" s="225"/>
      <c r="V4523" s="223"/>
      <c r="W4523" s="225"/>
      <c r="AE4523" s="200"/>
      <c r="AM4523" s="203"/>
      <c r="AT4523" s="144"/>
    </row>
    <row r="4524" spans="9:46" s="142" customFormat="1" x14ac:dyDescent="0.15">
      <c r="I4524" s="223"/>
      <c r="P4524" s="224"/>
      <c r="Q4524" s="224"/>
      <c r="R4524" s="224"/>
      <c r="T4524" s="223"/>
      <c r="U4524" s="225"/>
      <c r="V4524" s="223"/>
      <c r="W4524" s="225"/>
      <c r="AE4524" s="200"/>
      <c r="AM4524" s="203"/>
      <c r="AT4524" s="144"/>
    </row>
    <row r="4525" spans="9:46" s="142" customFormat="1" x14ac:dyDescent="0.15">
      <c r="I4525" s="223"/>
      <c r="P4525" s="224"/>
      <c r="Q4525" s="224"/>
      <c r="R4525" s="224"/>
      <c r="T4525" s="223"/>
      <c r="U4525" s="225"/>
      <c r="V4525" s="223"/>
      <c r="W4525" s="225"/>
      <c r="AE4525" s="200"/>
      <c r="AM4525" s="203"/>
      <c r="AT4525" s="144"/>
    </row>
    <row r="4526" spans="9:46" s="142" customFormat="1" x14ac:dyDescent="0.15">
      <c r="I4526" s="223"/>
      <c r="P4526" s="224"/>
      <c r="Q4526" s="224"/>
      <c r="R4526" s="224"/>
      <c r="T4526" s="223"/>
      <c r="U4526" s="225"/>
      <c r="V4526" s="223"/>
      <c r="W4526" s="225"/>
      <c r="AE4526" s="200"/>
      <c r="AM4526" s="203"/>
      <c r="AT4526" s="144"/>
    </row>
    <row r="4527" spans="9:46" s="142" customFormat="1" x14ac:dyDescent="0.15">
      <c r="I4527" s="223"/>
      <c r="P4527" s="224"/>
      <c r="Q4527" s="224"/>
      <c r="R4527" s="224"/>
      <c r="T4527" s="223"/>
      <c r="U4527" s="225"/>
      <c r="V4527" s="223"/>
      <c r="W4527" s="225"/>
      <c r="AE4527" s="200"/>
      <c r="AM4527" s="203"/>
      <c r="AT4527" s="144"/>
    </row>
    <row r="4528" spans="9:46" s="142" customFormat="1" x14ac:dyDescent="0.15">
      <c r="I4528" s="223"/>
      <c r="P4528" s="224"/>
      <c r="Q4528" s="224"/>
      <c r="R4528" s="224"/>
      <c r="T4528" s="223"/>
      <c r="U4528" s="225"/>
      <c r="V4528" s="223"/>
      <c r="W4528" s="225"/>
      <c r="AE4528" s="200"/>
      <c r="AM4528" s="203"/>
      <c r="AT4528" s="144"/>
    </row>
    <row r="4529" spans="9:46" s="142" customFormat="1" x14ac:dyDescent="0.15">
      <c r="I4529" s="223"/>
      <c r="P4529" s="224"/>
      <c r="Q4529" s="224"/>
      <c r="R4529" s="224"/>
      <c r="T4529" s="223"/>
      <c r="U4529" s="225"/>
      <c r="V4529" s="223"/>
      <c r="W4529" s="225"/>
      <c r="AE4529" s="200"/>
      <c r="AM4529" s="203"/>
      <c r="AT4529" s="144"/>
    </row>
    <row r="4530" spans="9:46" s="142" customFormat="1" x14ac:dyDescent="0.15">
      <c r="I4530" s="223"/>
      <c r="P4530" s="224"/>
      <c r="Q4530" s="224"/>
      <c r="R4530" s="224"/>
      <c r="T4530" s="223"/>
      <c r="U4530" s="225"/>
      <c r="V4530" s="223"/>
      <c r="W4530" s="225"/>
      <c r="AE4530" s="200"/>
      <c r="AM4530" s="203"/>
      <c r="AT4530" s="144"/>
    </row>
    <row r="4531" spans="9:46" s="142" customFormat="1" x14ac:dyDescent="0.15">
      <c r="I4531" s="223"/>
      <c r="P4531" s="224"/>
      <c r="Q4531" s="224"/>
      <c r="R4531" s="224"/>
      <c r="T4531" s="223"/>
      <c r="U4531" s="225"/>
      <c r="V4531" s="223"/>
      <c r="W4531" s="225"/>
      <c r="AE4531" s="200"/>
      <c r="AM4531" s="203"/>
      <c r="AT4531" s="144"/>
    </row>
    <row r="4532" spans="9:46" s="142" customFormat="1" x14ac:dyDescent="0.15">
      <c r="I4532" s="223"/>
      <c r="P4532" s="224"/>
      <c r="Q4532" s="224"/>
      <c r="R4532" s="224"/>
      <c r="T4532" s="223"/>
      <c r="U4532" s="225"/>
      <c r="V4532" s="223"/>
      <c r="W4532" s="225"/>
      <c r="AE4532" s="200"/>
      <c r="AM4532" s="203"/>
      <c r="AT4532" s="144"/>
    </row>
    <row r="4533" spans="9:46" s="142" customFormat="1" x14ac:dyDescent="0.15">
      <c r="I4533" s="223"/>
      <c r="P4533" s="224"/>
      <c r="Q4533" s="224"/>
      <c r="R4533" s="224"/>
      <c r="T4533" s="223"/>
      <c r="U4533" s="225"/>
      <c r="V4533" s="223"/>
      <c r="W4533" s="225"/>
      <c r="AE4533" s="200"/>
      <c r="AM4533" s="203"/>
      <c r="AT4533" s="144"/>
    </row>
    <row r="4534" spans="9:46" s="142" customFormat="1" x14ac:dyDescent="0.15">
      <c r="I4534" s="223"/>
      <c r="P4534" s="224"/>
      <c r="Q4534" s="224"/>
      <c r="R4534" s="224"/>
      <c r="T4534" s="223"/>
      <c r="U4534" s="225"/>
      <c r="V4534" s="223"/>
      <c r="W4534" s="225"/>
      <c r="AE4534" s="200"/>
      <c r="AM4534" s="203"/>
      <c r="AT4534" s="144"/>
    </row>
    <row r="4535" spans="9:46" s="142" customFormat="1" x14ac:dyDescent="0.15">
      <c r="I4535" s="223"/>
      <c r="P4535" s="224"/>
      <c r="Q4535" s="224"/>
      <c r="R4535" s="224"/>
      <c r="T4535" s="223"/>
      <c r="U4535" s="225"/>
      <c r="V4535" s="223"/>
      <c r="W4535" s="225"/>
      <c r="AE4535" s="200"/>
      <c r="AM4535" s="203"/>
      <c r="AT4535" s="144"/>
    </row>
    <row r="4536" spans="9:46" s="142" customFormat="1" x14ac:dyDescent="0.15">
      <c r="I4536" s="223"/>
      <c r="P4536" s="224"/>
      <c r="Q4536" s="224"/>
      <c r="R4536" s="224"/>
      <c r="T4536" s="223"/>
      <c r="U4536" s="225"/>
      <c r="V4536" s="223"/>
      <c r="W4536" s="225"/>
      <c r="AE4536" s="200"/>
      <c r="AM4536" s="203"/>
      <c r="AT4536" s="144"/>
    </row>
    <row r="4537" spans="9:46" s="142" customFormat="1" x14ac:dyDescent="0.15">
      <c r="I4537" s="223"/>
      <c r="P4537" s="224"/>
      <c r="Q4537" s="224"/>
      <c r="R4537" s="224"/>
      <c r="T4537" s="223"/>
      <c r="U4537" s="225"/>
      <c r="V4537" s="223"/>
      <c r="W4537" s="225"/>
      <c r="AE4537" s="200"/>
      <c r="AM4537" s="203"/>
      <c r="AT4537" s="144"/>
    </row>
    <row r="4538" spans="9:46" s="142" customFormat="1" x14ac:dyDescent="0.15">
      <c r="I4538" s="223"/>
      <c r="P4538" s="224"/>
      <c r="Q4538" s="224"/>
      <c r="R4538" s="224"/>
      <c r="T4538" s="223"/>
      <c r="U4538" s="225"/>
      <c r="V4538" s="223"/>
      <c r="W4538" s="225"/>
      <c r="AE4538" s="200"/>
      <c r="AM4538" s="203"/>
      <c r="AT4538" s="144"/>
    </row>
    <row r="4539" spans="9:46" s="142" customFormat="1" x14ac:dyDescent="0.15">
      <c r="I4539" s="223"/>
      <c r="P4539" s="224"/>
      <c r="Q4539" s="224"/>
      <c r="R4539" s="224"/>
      <c r="T4539" s="223"/>
      <c r="U4539" s="225"/>
      <c r="V4539" s="223"/>
      <c r="W4539" s="225"/>
      <c r="AE4539" s="200"/>
      <c r="AM4539" s="203"/>
      <c r="AT4539" s="144"/>
    </row>
    <row r="4540" spans="9:46" s="142" customFormat="1" x14ac:dyDescent="0.15">
      <c r="I4540" s="223"/>
      <c r="P4540" s="224"/>
      <c r="Q4540" s="224"/>
      <c r="R4540" s="224"/>
      <c r="T4540" s="223"/>
      <c r="U4540" s="225"/>
      <c r="V4540" s="223"/>
      <c r="W4540" s="225"/>
      <c r="AE4540" s="200"/>
      <c r="AM4540" s="203"/>
      <c r="AT4540" s="144"/>
    </row>
    <row r="4541" spans="9:46" s="142" customFormat="1" x14ac:dyDescent="0.15">
      <c r="I4541" s="223"/>
      <c r="P4541" s="224"/>
      <c r="Q4541" s="224"/>
      <c r="R4541" s="224"/>
      <c r="T4541" s="223"/>
      <c r="U4541" s="225"/>
      <c r="V4541" s="223"/>
      <c r="W4541" s="225"/>
      <c r="AE4541" s="200"/>
      <c r="AM4541" s="203"/>
      <c r="AT4541" s="144"/>
    </row>
    <row r="4542" spans="9:46" s="142" customFormat="1" x14ac:dyDescent="0.15">
      <c r="I4542" s="223"/>
      <c r="P4542" s="224"/>
      <c r="Q4542" s="224"/>
      <c r="R4542" s="224"/>
      <c r="T4542" s="223"/>
      <c r="U4542" s="225"/>
      <c r="V4542" s="223"/>
      <c r="W4542" s="225"/>
      <c r="AE4542" s="200"/>
      <c r="AM4542" s="203"/>
      <c r="AT4542" s="144"/>
    </row>
    <row r="4543" spans="9:46" s="142" customFormat="1" x14ac:dyDescent="0.15">
      <c r="I4543" s="223"/>
      <c r="P4543" s="224"/>
      <c r="Q4543" s="224"/>
      <c r="R4543" s="224"/>
      <c r="T4543" s="223"/>
      <c r="U4543" s="225"/>
      <c r="V4543" s="223"/>
      <c r="W4543" s="225"/>
      <c r="AE4543" s="200"/>
      <c r="AM4543" s="203"/>
      <c r="AT4543" s="144"/>
    </row>
    <row r="4544" spans="9:46" s="142" customFormat="1" x14ac:dyDescent="0.15">
      <c r="I4544" s="223"/>
      <c r="P4544" s="224"/>
      <c r="Q4544" s="224"/>
      <c r="R4544" s="224"/>
      <c r="T4544" s="223"/>
      <c r="U4544" s="225"/>
      <c r="V4544" s="223"/>
      <c r="W4544" s="225"/>
      <c r="AE4544" s="200"/>
      <c r="AM4544" s="203"/>
      <c r="AT4544" s="144"/>
    </row>
    <row r="4545" spans="9:46" s="142" customFormat="1" x14ac:dyDescent="0.15">
      <c r="I4545" s="223"/>
      <c r="P4545" s="224"/>
      <c r="Q4545" s="224"/>
      <c r="R4545" s="224"/>
      <c r="T4545" s="223"/>
      <c r="U4545" s="225"/>
      <c r="V4545" s="223"/>
      <c r="W4545" s="225"/>
      <c r="AE4545" s="200"/>
      <c r="AM4545" s="203"/>
      <c r="AT4545" s="144"/>
    </row>
    <row r="4546" spans="9:46" s="142" customFormat="1" x14ac:dyDescent="0.15">
      <c r="I4546" s="223"/>
      <c r="P4546" s="224"/>
      <c r="Q4546" s="224"/>
      <c r="R4546" s="224"/>
      <c r="T4546" s="223"/>
      <c r="U4546" s="225"/>
      <c r="V4546" s="223"/>
      <c r="W4546" s="225"/>
      <c r="AE4546" s="200"/>
      <c r="AM4546" s="203"/>
      <c r="AT4546" s="144"/>
    </row>
    <row r="4547" spans="9:46" s="142" customFormat="1" x14ac:dyDescent="0.15">
      <c r="I4547" s="223"/>
      <c r="P4547" s="224"/>
      <c r="Q4547" s="224"/>
      <c r="R4547" s="224"/>
      <c r="T4547" s="223"/>
      <c r="U4547" s="225"/>
      <c r="V4547" s="223"/>
      <c r="W4547" s="225"/>
      <c r="AE4547" s="200"/>
      <c r="AM4547" s="203"/>
      <c r="AT4547" s="144"/>
    </row>
    <row r="4548" spans="9:46" s="142" customFormat="1" x14ac:dyDescent="0.15">
      <c r="I4548" s="223"/>
      <c r="P4548" s="224"/>
      <c r="Q4548" s="224"/>
      <c r="R4548" s="224"/>
      <c r="T4548" s="223"/>
      <c r="U4548" s="225"/>
      <c r="V4548" s="223"/>
      <c r="W4548" s="225"/>
      <c r="AE4548" s="200"/>
      <c r="AM4548" s="203"/>
      <c r="AT4548" s="144"/>
    </row>
    <row r="4549" spans="9:46" s="142" customFormat="1" x14ac:dyDescent="0.15">
      <c r="I4549" s="223"/>
      <c r="P4549" s="224"/>
      <c r="Q4549" s="224"/>
      <c r="R4549" s="224"/>
      <c r="T4549" s="223"/>
      <c r="U4549" s="225"/>
      <c r="V4549" s="223"/>
      <c r="W4549" s="225"/>
      <c r="AE4549" s="200"/>
      <c r="AM4549" s="203"/>
      <c r="AT4549" s="144"/>
    </row>
    <row r="4550" spans="9:46" s="142" customFormat="1" x14ac:dyDescent="0.15">
      <c r="I4550" s="223"/>
      <c r="P4550" s="224"/>
      <c r="Q4550" s="224"/>
      <c r="R4550" s="224"/>
      <c r="T4550" s="223"/>
      <c r="U4550" s="225"/>
      <c r="V4550" s="223"/>
      <c r="W4550" s="225"/>
      <c r="AE4550" s="200"/>
      <c r="AM4550" s="203"/>
      <c r="AT4550" s="144"/>
    </row>
    <row r="4551" spans="9:46" s="142" customFormat="1" x14ac:dyDescent="0.15">
      <c r="I4551" s="223"/>
      <c r="P4551" s="224"/>
      <c r="Q4551" s="224"/>
      <c r="R4551" s="224"/>
      <c r="T4551" s="223"/>
      <c r="U4551" s="225"/>
      <c r="V4551" s="223"/>
      <c r="W4551" s="225"/>
      <c r="AE4551" s="200"/>
      <c r="AM4551" s="203"/>
      <c r="AT4551" s="144"/>
    </row>
    <row r="4552" spans="9:46" s="142" customFormat="1" x14ac:dyDescent="0.15">
      <c r="I4552" s="223"/>
      <c r="P4552" s="224"/>
      <c r="Q4552" s="224"/>
      <c r="R4552" s="224"/>
      <c r="T4552" s="223"/>
      <c r="U4552" s="225"/>
      <c r="V4552" s="223"/>
      <c r="W4552" s="225"/>
      <c r="AE4552" s="200"/>
      <c r="AM4552" s="203"/>
      <c r="AT4552" s="144"/>
    </row>
    <row r="4553" spans="9:46" s="142" customFormat="1" x14ac:dyDescent="0.15">
      <c r="I4553" s="223"/>
      <c r="P4553" s="224"/>
      <c r="Q4553" s="224"/>
      <c r="R4553" s="224"/>
      <c r="T4553" s="223"/>
      <c r="U4553" s="225"/>
      <c r="V4553" s="223"/>
      <c r="W4553" s="225"/>
      <c r="AE4553" s="200"/>
      <c r="AM4553" s="203"/>
      <c r="AT4553" s="144"/>
    </row>
    <row r="4554" spans="9:46" s="142" customFormat="1" x14ac:dyDescent="0.15">
      <c r="I4554" s="223"/>
      <c r="P4554" s="224"/>
      <c r="Q4554" s="224"/>
      <c r="R4554" s="224"/>
      <c r="T4554" s="223"/>
      <c r="U4554" s="225"/>
      <c r="V4554" s="223"/>
      <c r="W4554" s="225"/>
      <c r="AE4554" s="200"/>
      <c r="AM4554" s="203"/>
      <c r="AT4554" s="144"/>
    </row>
    <row r="4555" spans="9:46" s="142" customFormat="1" x14ac:dyDescent="0.15">
      <c r="I4555" s="223"/>
      <c r="P4555" s="224"/>
      <c r="Q4555" s="224"/>
      <c r="R4555" s="224"/>
      <c r="T4555" s="223"/>
      <c r="U4555" s="225"/>
      <c r="V4555" s="223"/>
      <c r="W4555" s="225"/>
      <c r="AE4555" s="200"/>
      <c r="AM4555" s="203"/>
      <c r="AT4555" s="144"/>
    </row>
    <row r="4556" spans="9:46" s="142" customFormat="1" x14ac:dyDescent="0.15">
      <c r="I4556" s="223"/>
      <c r="P4556" s="224"/>
      <c r="Q4556" s="224"/>
      <c r="R4556" s="224"/>
      <c r="T4556" s="223"/>
      <c r="U4556" s="225"/>
      <c r="V4556" s="223"/>
      <c r="W4556" s="225"/>
      <c r="AE4556" s="200"/>
      <c r="AM4556" s="203"/>
      <c r="AT4556" s="144"/>
    </row>
    <row r="4557" spans="9:46" s="142" customFormat="1" x14ac:dyDescent="0.15">
      <c r="I4557" s="223"/>
      <c r="P4557" s="224"/>
      <c r="Q4557" s="224"/>
      <c r="R4557" s="224"/>
      <c r="T4557" s="223"/>
      <c r="U4557" s="225"/>
      <c r="V4557" s="223"/>
      <c r="W4557" s="225"/>
      <c r="AE4557" s="200"/>
      <c r="AM4557" s="203"/>
      <c r="AT4557" s="144"/>
    </row>
    <row r="4558" spans="9:46" s="142" customFormat="1" x14ac:dyDescent="0.15">
      <c r="I4558" s="223"/>
      <c r="P4558" s="224"/>
      <c r="Q4558" s="224"/>
      <c r="R4558" s="224"/>
      <c r="T4558" s="223"/>
      <c r="U4558" s="225"/>
      <c r="V4558" s="223"/>
      <c r="W4558" s="225"/>
      <c r="AE4558" s="200"/>
      <c r="AM4558" s="203"/>
      <c r="AT4558" s="144"/>
    </row>
    <row r="4559" spans="9:46" s="142" customFormat="1" x14ac:dyDescent="0.15">
      <c r="I4559" s="223"/>
      <c r="P4559" s="224"/>
      <c r="Q4559" s="224"/>
      <c r="R4559" s="224"/>
      <c r="T4559" s="223"/>
      <c r="U4559" s="225"/>
      <c r="V4559" s="223"/>
      <c r="W4559" s="225"/>
      <c r="AE4559" s="200"/>
      <c r="AM4559" s="203"/>
      <c r="AT4559" s="144"/>
    </row>
    <row r="4560" spans="9:46" s="142" customFormat="1" x14ac:dyDescent="0.15">
      <c r="I4560" s="223"/>
      <c r="P4560" s="224"/>
      <c r="Q4560" s="224"/>
      <c r="R4560" s="224"/>
      <c r="T4560" s="223"/>
      <c r="U4560" s="225"/>
      <c r="V4560" s="223"/>
      <c r="W4560" s="225"/>
      <c r="AE4560" s="200"/>
      <c r="AM4560" s="203"/>
      <c r="AT4560" s="144"/>
    </row>
    <row r="4561" spans="9:46" s="142" customFormat="1" x14ac:dyDescent="0.15">
      <c r="I4561" s="223"/>
      <c r="P4561" s="224"/>
      <c r="Q4561" s="224"/>
      <c r="R4561" s="224"/>
      <c r="T4561" s="223"/>
      <c r="U4561" s="225"/>
      <c r="V4561" s="223"/>
      <c r="W4561" s="225"/>
      <c r="AE4561" s="200"/>
      <c r="AM4561" s="203"/>
      <c r="AT4561" s="144"/>
    </row>
    <row r="4562" spans="9:46" s="142" customFormat="1" x14ac:dyDescent="0.15">
      <c r="I4562" s="223"/>
      <c r="P4562" s="224"/>
      <c r="Q4562" s="224"/>
      <c r="R4562" s="224"/>
      <c r="T4562" s="223"/>
      <c r="U4562" s="225"/>
      <c r="V4562" s="223"/>
      <c r="W4562" s="225"/>
      <c r="AE4562" s="200"/>
      <c r="AM4562" s="203"/>
      <c r="AT4562" s="144"/>
    </row>
    <row r="4563" spans="9:46" s="142" customFormat="1" x14ac:dyDescent="0.15">
      <c r="I4563" s="223"/>
      <c r="P4563" s="224"/>
      <c r="Q4563" s="224"/>
      <c r="R4563" s="224"/>
      <c r="T4563" s="223"/>
      <c r="U4563" s="225"/>
      <c r="V4563" s="223"/>
      <c r="W4563" s="225"/>
      <c r="AE4563" s="200"/>
      <c r="AM4563" s="203"/>
      <c r="AT4563" s="144"/>
    </row>
    <row r="4564" spans="9:46" s="142" customFormat="1" x14ac:dyDescent="0.15">
      <c r="I4564" s="223"/>
      <c r="P4564" s="224"/>
      <c r="Q4564" s="224"/>
      <c r="R4564" s="224"/>
      <c r="T4564" s="223"/>
      <c r="U4564" s="225"/>
      <c r="V4564" s="223"/>
      <c r="W4564" s="225"/>
      <c r="AE4564" s="200"/>
      <c r="AM4564" s="203"/>
      <c r="AT4564" s="144"/>
    </row>
    <row r="4565" spans="9:46" s="142" customFormat="1" x14ac:dyDescent="0.15">
      <c r="I4565" s="223"/>
      <c r="P4565" s="224"/>
      <c r="Q4565" s="224"/>
      <c r="R4565" s="224"/>
      <c r="T4565" s="223"/>
      <c r="U4565" s="225"/>
      <c r="V4565" s="223"/>
      <c r="W4565" s="225"/>
      <c r="AE4565" s="200"/>
      <c r="AM4565" s="203"/>
      <c r="AT4565" s="144"/>
    </row>
    <row r="4566" spans="9:46" s="142" customFormat="1" x14ac:dyDescent="0.15">
      <c r="I4566" s="223"/>
      <c r="P4566" s="224"/>
      <c r="Q4566" s="224"/>
      <c r="R4566" s="224"/>
      <c r="T4566" s="223"/>
      <c r="U4566" s="225"/>
      <c r="V4566" s="223"/>
      <c r="W4566" s="225"/>
      <c r="AE4566" s="200"/>
      <c r="AM4566" s="203"/>
      <c r="AT4566" s="144"/>
    </row>
    <row r="4567" spans="9:46" s="142" customFormat="1" x14ac:dyDescent="0.15">
      <c r="I4567" s="223"/>
      <c r="P4567" s="224"/>
      <c r="Q4567" s="224"/>
      <c r="R4567" s="224"/>
      <c r="T4567" s="223"/>
      <c r="U4567" s="225"/>
      <c r="V4567" s="223"/>
      <c r="W4567" s="225"/>
      <c r="AE4567" s="200"/>
      <c r="AM4567" s="203"/>
      <c r="AT4567" s="144"/>
    </row>
    <row r="4568" spans="9:46" s="142" customFormat="1" x14ac:dyDescent="0.15">
      <c r="I4568" s="223"/>
      <c r="P4568" s="224"/>
      <c r="Q4568" s="224"/>
      <c r="R4568" s="224"/>
      <c r="T4568" s="223"/>
      <c r="U4568" s="225"/>
      <c r="V4568" s="223"/>
      <c r="W4568" s="225"/>
      <c r="AE4568" s="200"/>
      <c r="AM4568" s="203"/>
      <c r="AT4568" s="144"/>
    </row>
    <row r="4569" spans="9:46" s="142" customFormat="1" x14ac:dyDescent="0.15">
      <c r="I4569" s="223"/>
      <c r="P4569" s="224"/>
      <c r="Q4569" s="224"/>
      <c r="R4569" s="224"/>
      <c r="T4569" s="223"/>
      <c r="U4569" s="225"/>
      <c r="V4569" s="223"/>
      <c r="W4569" s="225"/>
      <c r="AE4569" s="200"/>
      <c r="AM4569" s="203"/>
      <c r="AT4569" s="144"/>
    </row>
    <row r="4570" spans="9:46" s="142" customFormat="1" x14ac:dyDescent="0.15">
      <c r="I4570" s="223"/>
      <c r="P4570" s="224"/>
      <c r="Q4570" s="224"/>
      <c r="R4570" s="224"/>
      <c r="T4570" s="223"/>
      <c r="U4570" s="225"/>
      <c r="V4570" s="223"/>
      <c r="W4570" s="225"/>
      <c r="AE4570" s="200"/>
      <c r="AM4570" s="203"/>
      <c r="AT4570" s="144"/>
    </row>
    <row r="4571" spans="9:46" s="142" customFormat="1" x14ac:dyDescent="0.15">
      <c r="I4571" s="223"/>
      <c r="P4571" s="224"/>
      <c r="Q4571" s="224"/>
      <c r="R4571" s="224"/>
      <c r="T4571" s="223"/>
      <c r="U4571" s="225"/>
      <c r="V4571" s="223"/>
      <c r="W4571" s="225"/>
      <c r="AE4571" s="200"/>
      <c r="AM4571" s="203"/>
      <c r="AT4571" s="144"/>
    </row>
    <row r="4572" spans="9:46" s="142" customFormat="1" x14ac:dyDescent="0.15">
      <c r="I4572" s="223"/>
      <c r="P4572" s="224"/>
      <c r="Q4572" s="224"/>
      <c r="R4572" s="224"/>
      <c r="T4572" s="223"/>
      <c r="U4572" s="225"/>
      <c r="V4572" s="223"/>
      <c r="W4572" s="225"/>
      <c r="AE4572" s="200"/>
      <c r="AM4572" s="203"/>
      <c r="AT4572" s="144"/>
    </row>
    <row r="4573" spans="9:46" s="142" customFormat="1" x14ac:dyDescent="0.15">
      <c r="I4573" s="223"/>
      <c r="P4573" s="224"/>
      <c r="Q4573" s="224"/>
      <c r="R4573" s="224"/>
      <c r="T4573" s="223"/>
      <c r="U4573" s="225"/>
      <c r="V4573" s="223"/>
      <c r="W4573" s="225"/>
      <c r="AE4573" s="200"/>
      <c r="AM4573" s="203"/>
      <c r="AT4573" s="144"/>
    </row>
    <row r="4574" spans="9:46" s="142" customFormat="1" x14ac:dyDescent="0.15">
      <c r="I4574" s="223"/>
      <c r="P4574" s="224"/>
      <c r="Q4574" s="224"/>
      <c r="R4574" s="224"/>
      <c r="T4574" s="223"/>
      <c r="U4574" s="225"/>
      <c r="V4574" s="223"/>
      <c r="W4574" s="225"/>
      <c r="AE4574" s="200"/>
      <c r="AM4574" s="203"/>
      <c r="AT4574" s="144"/>
    </row>
    <row r="4575" spans="9:46" s="142" customFormat="1" x14ac:dyDescent="0.15">
      <c r="I4575" s="223"/>
      <c r="P4575" s="224"/>
      <c r="Q4575" s="224"/>
      <c r="R4575" s="224"/>
      <c r="T4575" s="223"/>
      <c r="U4575" s="225"/>
      <c r="V4575" s="223"/>
      <c r="W4575" s="225"/>
      <c r="AE4575" s="200"/>
      <c r="AM4575" s="203"/>
      <c r="AT4575" s="144"/>
    </row>
    <row r="4576" spans="9:46" s="142" customFormat="1" x14ac:dyDescent="0.15">
      <c r="I4576" s="223"/>
      <c r="P4576" s="224"/>
      <c r="Q4576" s="224"/>
      <c r="R4576" s="224"/>
      <c r="T4576" s="223"/>
      <c r="U4576" s="225"/>
      <c r="V4576" s="223"/>
      <c r="W4576" s="225"/>
      <c r="AE4576" s="200"/>
      <c r="AM4576" s="203"/>
      <c r="AT4576" s="144"/>
    </row>
    <row r="4577" spans="9:46" s="142" customFormat="1" x14ac:dyDescent="0.15">
      <c r="I4577" s="223"/>
      <c r="P4577" s="224"/>
      <c r="Q4577" s="224"/>
      <c r="R4577" s="224"/>
      <c r="T4577" s="223"/>
      <c r="U4577" s="225"/>
      <c r="V4577" s="223"/>
      <c r="W4577" s="225"/>
      <c r="AE4577" s="200"/>
      <c r="AM4577" s="203"/>
      <c r="AT4577" s="144"/>
    </row>
    <row r="4578" spans="9:46" s="142" customFormat="1" x14ac:dyDescent="0.15">
      <c r="I4578" s="223"/>
      <c r="P4578" s="224"/>
      <c r="Q4578" s="224"/>
      <c r="R4578" s="224"/>
      <c r="T4578" s="223"/>
      <c r="U4578" s="225"/>
      <c r="V4578" s="223"/>
      <c r="W4578" s="225"/>
      <c r="AE4578" s="200"/>
      <c r="AM4578" s="203"/>
      <c r="AT4578" s="144"/>
    </row>
    <row r="4579" spans="9:46" s="142" customFormat="1" x14ac:dyDescent="0.15">
      <c r="I4579" s="223"/>
      <c r="P4579" s="224"/>
      <c r="Q4579" s="224"/>
      <c r="R4579" s="224"/>
      <c r="T4579" s="223"/>
      <c r="U4579" s="225"/>
      <c r="V4579" s="223"/>
      <c r="W4579" s="225"/>
      <c r="AE4579" s="200"/>
      <c r="AM4579" s="203"/>
      <c r="AT4579" s="144"/>
    </row>
    <row r="4580" spans="9:46" s="142" customFormat="1" x14ac:dyDescent="0.15">
      <c r="I4580" s="223"/>
      <c r="P4580" s="224"/>
      <c r="Q4580" s="224"/>
      <c r="R4580" s="224"/>
      <c r="T4580" s="223"/>
      <c r="U4580" s="225"/>
      <c r="V4580" s="223"/>
      <c r="W4580" s="225"/>
      <c r="AE4580" s="200"/>
      <c r="AM4580" s="203"/>
      <c r="AT4580" s="144"/>
    </row>
    <row r="4581" spans="9:46" s="142" customFormat="1" x14ac:dyDescent="0.15">
      <c r="I4581" s="223"/>
      <c r="P4581" s="224"/>
      <c r="Q4581" s="224"/>
      <c r="R4581" s="224"/>
      <c r="T4581" s="223"/>
      <c r="U4581" s="225"/>
      <c r="V4581" s="223"/>
      <c r="W4581" s="225"/>
      <c r="AE4581" s="200"/>
      <c r="AM4581" s="203"/>
      <c r="AT4581" s="144"/>
    </row>
    <row r="4582" spans="9:46" s="142" customFormat="1" x14ac:dyDescent="0.15">
      <c r="I4582" s="223"/>
      <c r="P4582" s="224"/>
      <c r="Q4582" s="224"/>
      <c r="R4582" s="224"/>
      <c r="T4582" s="223"/>
      <c r="U4582" s="225"/>
      <c r="V4582" s="223"/>
      <c r="W4582" s="225"/>
      <c r="AE4582" s="200"/>
      <c r="AM4582" s="203"/>
      <c r="AT4582" s="144"/>
    </row>
    <row r="4583" spans="9:46" s="142" customFormat="1" x14ac:dyDescent="0.15">
      <c r="I4583" s="223"/>
      <c r="P4583" s="224"/>
      <c r="Q4583" s="224"/>
      <c r="R4583" s="224"/>
      <c r="T4583" s="223"/>
      <c r="U4583" s="225"/>
      <c r="V4583" s="223"/>
      <c r="W4583" s="225"/>
      <c r="AE4583" s="200"/>
      <c r="AM4583" s="203"/>
      <c r="AT4583" s="144"/>
    </row>
    <row r="4584" spans="9:46" s="142" customFormat="1" x14ac:dyDescent="0.15">
      <c r="I4584" s="223"/>
      <c r="P4584" s="224"/>
      <c r="Q4584" s="224"/>
      <c r="R4584" s="224"/>
      <c r="T4584" s="223"/>
      <c r="U4584" s="225"/>
      <c r="V4584" s="223"/>
      <c r="W4584" s="225"/>
      <c r="AE4584" s="200"/>
      <c r="AM4584" s="203"/>
      <c r="AT4584" s="144"/>
    </row>
    <row r="4585" spans="9:46" s="142" customFormat="1" x14ac:dyDescent="0.15">
      <c r="I4585" s="223"/>
      <c r="P4585" s="224"/>
      <c r="Q4585" s="224"/>
      <c r="R4585" s="224"/>
      <c r="T4585" s="223"/>
      <c r="U4585" s="225"/>
      <c r="V4585" s="223"/>
      <c r="W4585" s="225"/>
      <c r="AE4585" s="200"/>
      <c r="AM4585" s="203"/>
      <c r="AT4585" s="144"/>
    </row>
    <row r="4586" spans="9:46" s="142" customFormat="1" x14ac:dyDescent="0.15">
      <c r="I4586" s="223"/>
      <c r="P4586" s="224"/>
      <c r="Q4586" s="224"/>
      <c r="R4586" s="224"/>
      <c r="T4586" s="223"/>
      <c r="U4586" s="225"/>
      <c r="V4586" s="223"/>
      <c r="W4586" s="225"/>
      <c r="AE4586" s="200"/>
      <c r="AM4586" s="203"/>
      <c r="AT4586" s="144"/>
    </row>
    <row r="4587" spans="9:46" s="142" customFormat="1" x14ac:dyDescent="0.15">
      <c r="I4587" s="223"/>
      <c r="P4587" s="224"/>
      <c r="Q4587" s="224"/>
      <c r="R4587" s="224"/>
      <c r="T4587" s="223"/>
      <c r="U4587" s="225"/>
      <c r="V4587" s="223"/>
      <c r="W4587" s="225"/>
      <c r="AE4587" s="200"/>
      <c r="AM4587" s="203"/>
      <c r="AT4587" s="144"/>
    </row>
    <row r="4588" spans="9:46" s="142" customFormat="1" x14ac:dyDescent="0.15">
      <c r="I4588" s="223"/>
      <c r="P4588" s="224"/>
      <c r="Q4588" s="224"/>
      <c r="R4588" s="224"/>
      <c r="T4588" s="223"/>
      <c r="U4588" s="225"/>
      <c r="V4588" s="223"/>
      <c r="W4588" s="225"/>
      <c r="AE4588" s="200"/>
      <c r="AM4588" s="203"/>
      <c r="AT4588" s="144"/>
    </row>
    <row r="4589" spans="9:46" s="142" customFormat="1" x14ac:dyDescent="0.15">
      <c r="I4589" s="223"/>
      <c r="P4589" s="224"/>
      <c r="Q4589" s="224"/>
      <c r="R4589" s="224"/>
      <c r="T4589" s="223"/>
      <c r="U4589" s="225"/>
      <c r="V4589" s="223"/>
      <c r="W4589" s="225"/>
      <c r="AE4589" s="200"/>
      <c r="AM4589" s="203"/>
      <c r="AT4589" s="144"/>
    </row>
    <row r="4590" spans="9:46" s="142" customFormat="1" x14ac:dyDescent="0.15">
      <c r="I4590" s="223"/>
      <c r="P4590" s="224"/>
      <c r="Q4590" s="224"/>
      <c r="R4590" s="224"/>
      <c r="T4590" s="223"/>
      <c r="U4590" s="225"/>
      <c r="V4590" s="223"/>
      <c r="W4590" s="225"/>
      <c r="AE4590" s="200"/>
      <c r="AM4590" s="203"/>
      <c r="AT4590" s="144"/>
    </row>
    <row r="4591" spans="9:46" s="142" customFormat="1" x14ac:dyDescent="0.15">
      <c r="I4591" s="223"/>
      <c r="P4591" s="224"/>
      <c r="Q4591" s="224"/>
      <c r="R4591" s="224"/>
      <c r="T4591" s="223"/>
      <c r="U4591" s="225"/>
      <c r="V4591" s="223"/>
      <c r="W4591" s="225"/>
      <c r="AE4591" s="200"/>
      <c r="AM4591" s="203"/>
      <c r="AT4591" s="144"/>
    </row>
    <row r="4592" spans="9:46" s="142" customFormat="1" x14ac:dyDescent="0.15">
      <c r="I4592" s="223"/>
      <c r="P4592" s="224"/>
      <c r="Q4592" s="224"/>
      <c r="R4592" s="224"/>
      <c r="T4592" s="223"/>
      <c r="U4592" s="225"/>
      <c r="V4592" s="223"/>
      <c r="W4592" s="225"/>
      <c r="AE4592" s="200"/>
      <c r="AM4592" s="203"/>
      <c r="AT4592" s="144"/>
    </row>
    <row r="4593" spans="9:46" s="142" customFormat="1" x14ac:dyDescent="0.15">
      <c r="I4593" s="223"/>
      <c r="P4593" s="224"/>
      <c r="Q4593" s="224"/>
      <c r="R4593" s="224"/>
      <c r="T4593" s="223"/>
      <c r="U4593" s="225"/>
      <c r="V4593" s="223"/>
      <c r="W4593" s="225"/>
      <c r="AE4593" s="200"/>
      <c r="AM4593" s="203"/>
      <c r="AT4593" s="144"/>
    </row>
    <row r="4594" spans="9:46" s="142" customFormat="1" x14ac:dyDescent="0.15">
      <c r="I4594" s="223"/>
      <c r="P4594" s="224"/>
      <c r="Q4594" s="224"/>
      <c r="R4594" s="224"/>
      <c r="T4594" s="223"/>
      <c r="U4594" s="225"/>
      <c r="V4594" s="223"/>
      <c r="W4594" s="225"/>
      <c r="AE4594" s="200"/>
      <c r="AM4594" s="203"/>
      <c r="AT4594" s="144"/>
    </row>
    <row r="4595" spans="9:46" s="142" customFormat="1" x14ac:dyDescent="0.15">
      <c r="I4595" s="223"/>
      <c r="P4595" s="224"/>
      <c r="Q4595" s="224"/>
      <c r="R4595" s="224"/>
      <c r="T4595" s="223"/>
      <c r="U4595" s="225"/>
      <c r="V4595" s="223"/>
      <c r="W4595" s="225"/>
      <c r="AE4595" s="200"/>
      <c r="AM4595" s="203"/>
      <c r="AT4595" s="144"/>
    </row>
    <row r="4596" spans="9:46" s="142" customFormat="1" x14ac:dyDescent="0.15">
      <c r="I4596" s="223"/>
      <c r="P4596" s="224"/>
      <c r="Q4596" s="224"/>
      <c r="R4596" s="224"/>
      <c r="T4596" s="223"/>
      <c r="U4596" s="225"/>
      <c r="V4596" s="223"/>
      <c r="W4596" s="225"/>
      <c r="AE4596" s="200"/>
      <c r="AM4596" s="203"/>
      <c r="AT4596" s="144"/>
    </row>
    <row r="4597" spans="9:46" s="142" customFormat="1" x14ac:dyDescent="0.15">
      <c r="I4597" s="223"/>
      <c r="P4597" s="224"/>
      <c r="Q4597" s="224"/>
      <c r="R4597" s="224"/>
      <c r="T4597" s="223"/>
      <c r="U4597" s="225"/>
      <c r="V4597" s="223"/>
      <c r="W4597" s="225"/>
      <c r="AE4597" s="200"/>
      <c r="AM4597" s="203"/>
      <c r="AT4597" s="144"/>
    </row>
    <row r="4598" spans="9:46" s="142" customFormat="1" x14ac:dyDescent="0.15">
      <c r="I4598" s="223"/>
      <c r="P4598" s="224"/>
      <c r="Q4598" s="224"/>
      <c r="R4598" s="224"/>
      <c r="T4598" s="223"/>
      <c r="U4598" s="225"/>
      <c r="V4598" s="223"/>
      <c r="W4598" s="225"/>
      <c r="AE4598" s="200"/>
      <c r="AM4598" s="203"/>
      <c r="AT4598" s="144"/>
    </row>
    <row r="4599" spans="9:46" s="142" customFormat="1" x14ac:dyDescent="0.15">
      <c r="I4599" s="223"/>
      <c r="P4599" s="224"/>
      <c r="Q4599" s="224"/>
      <c r="R4599" s="224"/>
      <c r="T4599" s="223"/>
      <c r="U4599" s="225"/>
      <c r="V4599" s="223"/>
      <c r="W4599" s="225"/>
      <c r="AE4599" s="200"/>
      <c r="AM4599" s="203"/>
      <c r="AT4599" s="144"/>
    </row>
    <row r="4600" spans="9:46" s="142" customFormat="1" x14ac:dyDescent="0.15">
      <c r="I4600" s="223"/>
      <c r="P4600" s="224"/>
      <c r="Q4600" s="224"/>
      <c r="R4600" s="224"/>
      <c r="T4600" s="223"/>
      <c r="U4600" s="225"/>
      <c r="V4600" s="223"/>
      <c r="W4600" s="225"/>
      <c r="AE4600" s="200"/>
      <c r="AM4600" s="203"/>
      <c r="AT4600" s="144"/>
    </row>
    <row r="4601" spans="9:46" s="142" customFormat="1" x14ac:dyDescent="0.15">
      <c r="I4601" s="223"/>
      <c r="P4601" s="224"/>
      <c r="Q4601" s="224"/>
      <c r="R4601" s="224"/>
      <c r="T4601" s="223"/>
      <c r="U4601" s="225"/>
      <c r="V4601" s="223"/>
      <c r="W4601" s="225"/>
      <c r="AE4601" s="200"/>
      <c r="AM4601" s="203"/>
      <c r="AT4601" s="144"/>
    </row>
    <row r="4602" spans="9:46" s="142" customFormat="1" x14ac:dyDescent="0.15">
      <c r="I4602" s="223"/>
      <c r="P4602" s="224"/>
      <c r="Q4602" s="224"/>
      <c r="R4602" s="224"/>
      <c r="T4602" s="223"/>
      <c r="U4602" s="225"/>
      <c r="V4602" s="223"/>
      <c r="W4602" s="225"/>
      <c r="AE4602" s="200"/>
      <c r="AM4602" s="203"/>
      <c r="AT4602" s="144"/>
    </row>
    <row r="4603" spans="9:46" s="142" customFormat="1" x14ac:dyDescent="0.15">
      <c r="I4603" s="223"/>
      <c r="P4603" s="224"/>
      <c r="Q4603" s="224"/>
      <c r="R4603" s="224"/>
      <c r="T4603" s="223"/>
      <c r="U4603" s="225"/>
      <c r="V4603" s="223"/>
      <c r="W4603" s="225"/>
      <c r="AE4603" s="200"/>
      <c r="AM4603" s="203"/>
      <c r="AT4603" s="144"/>
    </row>
    <row r="4604" spans="9:46" s="142" customFormat="1" x14ac:dyDescent="0.15">
      <c r="I4604" s="223"/>
      <c r="P4604" s="224"/>
      <c r="Q4604" s="224"/>
      <c r="R4604" s="224"/>
      <c r="T4604" s="223"/>
      <c r="U4604" s="225"/>
      <c r="V4604" s="223"/>
      <c r="W4604" s="225"/>
      <c r="AE4604" s="200"/>
      <c r="AM4604" s="203"/>
      <c r="AT4604" s="144"/>
    </row>
    <row r="4605" spans="9:46" s="142" customFormat="1" x14ac:dyDescent="0.15">
      <c r="I4605" s="223"/>
      <c r="P4605" s="224"/>
      <c r="Q4605" s="224"/>
      <c r="R4605" s="224"/>
      <c r="T4605" s="223"/>
      <c r="U4605" s="225"/>
      <c r="V4605" s="223"/>
      <c r="W4605" s="225"/>
      <c r="AE4605" s="200"/>
      <c r="AM4605" s="203"/>
      <c r="AT4605" s="144"/>
    </row>
    <row r="4606" spans="9:46" s="142" customFormat="1" x14ac:dyDescent="0.15">
      <c r="I4606" s="223"/>
      <c r="P4606" s="224"/>
      <c r="Q4606" s="224"/>
      <c r="R4606" s="224"/>
      <c r="T4606" s="223"/>
      <c r="U4606" s="225"/>
      <c r="V4606" s="223"/>
      <c r="W4606" s="225"/>
      <c r="AE4606" s="200"/>
      <c r="AM4606" s="203"/>
      <c r="AT4606" s="144"/>
    </row>
    <row r="4607" spans="9:46" s="142" customFormat="1" x14ac:dyDescent="0.15">
      <c r="I4607" s="223"/>
      <c r="P4607" s="224"/>
      <c r="Q4607" s="224"/>
      <c r="R4607" s="224"/>
      <c r="T4607" s="223"/>
      <c r="U4607" s="225"/>
      <c r="V4607" s="223"/>
      <c r="W4607" s="225"/>
      <c r="AE4607" s="200"/>
      <c r="AM4607" s="203"/>
      <c r="AT4607" s="144"/>
    </row>
    <row r="4608" spans="9:46" s="142" customFormat="1" x14ac:dyDescent="0.15">
      <c r="I4608" s="223"/>
      <c r="P4608" s="224"/>
      <c r="Q4608" s="224"/>
      <c r="R4608" s="224"/>
      <c r="T4608" s="223"/>
      <c r="U4608" s="225"/>
      <c r="V4608" s="223"/>
      <c r="W4608" s="225"/>
      <c r="AE4608" s="200"/>
      <c r="AM4608" s="203"/>
      <c r="AT4608" s="144"/>
    </row>
    <row r="4609" spans="9:46" s="142" customFormat="1" x14ac:dyDescent="0.15">
      <c r="I4609" s="223"/>
      <c r="P4609" s="224"/>
      <c r="Q4609" s="224"/>
      <c r="R4609" s="224"/>
      <c r="T4609" s="223"/>
      <c r="U4609" s="225"/>
      <c r="V4609" s="223"/>
      <c r="W4609" s="225"/>
      <c r="AE4609" s="200"/>
      <c r="AM4609" s="203"/>
      <c r="AT4609" s="144"/>
    </row>
    <row r="4610" spans="9:46" s="142" customFormat="1" x14ac:dyDescent="0.15">
      <c r="I4610" s="223"/>
      <c r="P4610" s="224"/>
      <c r="Q4610" s="224"/>
      <c r="R4610" s="224"/>
      <c r="T4610" s="223"/>
      <c r="U4610" s="225"/>
      <c r="V4610" s="223"/>
      <c r="W4610" s="225"/>
      <c r="AE4610" s="200"/>
      <c r="AM4610" s="203"/>
      <c r="AT4610" s="144"/>
    </row>
    <row r="4611" spans="9:46" s="142" customFormat="1" x14ac:dyDescent="0.15">
      <c r="I4611" s="223"/>
      <c r="P4611" s="224"/>
      <c r="Q4611" s="224"/>
      <c r="R4611" s="224"/>
      <c r="T4611" s="223"/>
      <c r="U4611" s="225"/>
      <c r="V4611" s="223"/>
      <c r="W4611" s="225"/>
      <c r="AE4611" s="200"/>
      <c r="AM4611" s="203"/>
      <c r="AT4611" s="144"/>
    </row>
    <row r="4612" spans="9:46" s="142" customFormat="1" x14ac:dyDescent="0.15">
      <c r="I4612" s="223"/>
      <c r="P4612" s="224"/>
      <c r="Q4612" s="224"/>
      <c r="R4612" s="224"/>
      <c r="T4612" s="223"/>
      <c r="U4612" s="225"/>
      <c r="V4612" s="223"/>
      <c r="W4612" s="225"/>
      <c r="AE4612" s="200"/>
      <c r="AM4612" s="203"/>
      <c r="AT4612" s="144"/>
    </row>
    <row r="4613" spans="9:46" s="142" customFormat="1" x14ac:dyDescent="0.15">
      <c r="I4613" s="223"/>
      <c r="P4613" s="224"/>
      <c r="Q4613" s="224"/>
      <c r="R4613" s="224"/>
      <c r="T4613" s="223"/>
      <c r="U4613" s="225"/>
      <c r="V4613" s="223"/>
      <c r="W4613" s="225"/>
      <c r="AE4613" s="200"/>
      <c r="AM4613" s="203"/>
      <c r="AT4613" s="144"/>
    </row>
    <row r="4614" spans="9:46" s="142" customFormat="1" x14ac:dyDescent="0.15">
      <c r="I4614" s="223"/>
      <c r="P4614" s="224"/>
      <c r="Q4614" s="224"/>
      <c r="R4614" s="224"/>
      <c r="T4614" s="223"/>
      <c r="U4614" s="225"/>
      <c r="V4614" s="223"/>
      <c r="W4614" s="225"/>
      <c r="AE4614" s="200"/>
      <c r="AM4614" s="203"/>
      <c r="AT4614" s="144"/>
    </row>
    <row r="4615" spans="9:46" s="142" customFormat="1" x14ac:dyDescent="0.15">
      <c r="I4615" s="223"/>
      <c r="P4615" s="224"/>
      <c r="Q4615" s="224"/>
      <c r="R4615" s="224"/>
      <c r="T4615" s="223"/>
      <c r="U4615" s="225"/>
      <c r="V4615" s="223"/>
      <c r="W4615" s="225"/>
      <c r="AE4615" s="200"/>
      <c r="AM4615" s="203"/>
      <c r="AT4615" s="144"/>
    </row>
    <row r="4616" spans="9:46" s="142" customFormat="1" x14ac:dyDescent="0.15">
      <c r="I4616" s="223"/>
      <c r="P4616" s="224"/>
      <c r="Q4616" s="224"/>
      <c r="R4616" s="224"/>
      <c r="T4616" s="223"/>
      <c r="U4616" s="225"/>
      <c r="V4616" s="223"/>
      <c r="W4616" s="225"/>
      <c r="AE4616" s="200"/>
      <c r="AM4616" s="203"/>
      <c r="AT4616" s="144"/>
    </row>
    <row r="4617" spans="9:46" s="142" customFormat="1" x14ac:dyDescent="0.15">
      <c r="I4617" s="223"/>
      <c r="P4617" s="224"/>
      <c r="Q4617" s="224"/>
      <c r="R4617" s="224"/>
      <c r="T4617" s="223"/>
      <c r="U4617" s="225"/>
      <c r="V4617" s="223"/>
      <c r="W4617" s="225"/>
      <c r="AE4617" s="200"/>
      <c r="AM4617" s="203"/>
      <c r="AT4617" s="144"/>
    </row>
    <row r="4618" spans="9:46" s="142" customFormat="1" x14ac:dyDescent="0.15">
      <c r="I4618" s="223"/>
      <c r="P4618" s="224"/>
      <c r="Q4618" s="224"/>
      <c r="R4618" s="224"/>
      <c r="T4618" s="223"/>
      <c r="U4618" s="225"/>
      <c r="V4618" s="223"/>
      <c r="W4618" s="225"/>
      <c r="AE4618" s="200"/>
      <c r="AM4618" s="203"/>
      <c r="AT4618" s="144"/>
    </row>
    <row r="4619" spans="9:46" s="142" customFormat="1" x14ac:dyDescent="0.15">
      <c r="I4619" s="223"/>
      <c r="P4619" s="224"/>
      <c r="Q4619" s="224"/>
      <c r="R4619" s="224"/>
      <c r="T4619" s="223"/>
      <c r="U4619" s="225"/>
      <c r="V4619" s="223"/>
      <c r="W4619" s="225"/>
      <c r="AE4619" s="200"/>
      <c r="AM4619" s="203"/>
      <c r="AT4619" s="144"/>
    </row>
    <row r="4620" spans="9:46" s="142" customFormat="1" x14ac:dyDescent="0.15">
      <c r="I4620" s="223"/>
      <c r="P4620" s="224"/>
      <c r="Q4620" s="224"/>
      <c r="R4620" s="224"/>
      <c r="T4620" s="223"/>
      <c r="U4620" s="225"/>
      <c r="V4620" s="223"/>
      <c r="W4620" s="225"/>
      <c r="AE4620" s="200"/>
      <c r="AM4620" s="203"/>
      <c r="AT4620" s="144"/>
    </row>
    <row r="4621" spans="9:46" s="142" customFormat="1" x14ac:dyDescent="0.15">
      <c r="I4621" s="223"/>
      <c r="P4621" s="224"/>
      <c r="Q4621" s="224"/>
      <c r="R4621" s="224"/>
      <c r="T4621" s="223"/>
      <c r="U4621" s="225"/>
      <c r="V4621" s="223"/>
      <c r="W4621" s="225"/>
      <c r="AE4621" s="200"/>
      <c r="AM4621" s="203"/>
      <c r="AT4621" s="144"/>
    </row>
    <row r="4622" spans="9:46" s="142" customFormat="1" x14ac:dyDescent="0.15">
      <c r="I4622" s="223"/>
      <c r="P4622" s="224"/>
      <c r="Q4622" s="224"/>
      <c r="R4622" s="224"/>
      <c r="T4622" s="223"/>
      <c r="U4622" s="225"/>
      <c r="V4622" s="223"/>
      <c r="W4622" s="225"/>
      <c r="AE4622" s="200"/>
      <c r="AM4622" s="203"/>
      <c r="AT4622" s="144"/>
    </row>
    <row r="4623" spans="9:46" s="142" customFormat="1" x14ac:dyDescent="0.15">
      <c r="I4623" s="223"/>
      <c r="P4623" s="224"/>
      <c r="Q4623" s="224"/>
      <c r="R4623" s="224"/>
      <c r="T4623" s="223"/>
      <c r="U4623" s="225"/>
      <c r="V4623" s="223"/>
      <c r="W4623" s="225"/>
      <c r="AE4623" s="200"/>
      <c r="AM4623" s="203"/>
      <c r="AT4623" s="144"/>
    </row>
    <row r="4624" spans="9:46" s="142" customFormat="1" x14ac:dyDescent="0.15">
      <c r="I4624" s="223"/>
      <c r="P4624" s="224"/>
      <c r="Q4624" s="224"/>
      <c r="R4624" s="224"/>
      <c r="T4624" s="223"/>
      <c r="U4624" s="225"/>
      <c r="V4624" s="223"/>
      <c r="W4624" s="225"/>
      <c r="AE4624" s="200"/>
      <c r="AM4624" s="203"/>
      <c r="AT4624" s="144"/>
    </row>
    <row r="4625" spans="9:46" s="142" customFormat="1" x14ac:dyDescent="0.15">
      <c r="I4625" s="223"/>
      <c r="P4625" s="224"/>
      <c r="Q4625" s="224"/>
      <c r="R4625" s="224"/>
      <c r="T4625" s="223"/>
      <c r="U4625" s="225"/>
      <c r="V4625" s="223"/>
      <c r="W4625" s="225"/>
      <c r="AE4625" s="200"/>
      <c r="AM4625" s="203"/>
      <c r="AT4625" s="144"/>
    </row>
    <row r="4626" spans="9:46" s="142" customFormat="1" x14ac:dyDescent="0.15">
      <c r="I4626" s="223"/>
      <c r="P4626" s="224"/>
      <c r="Q4626" s="224"/>
      <c r="R4626" s="224"/>
      <c r="T4626" s="223"/>
      <c r="U4626" s="225"/>
      <c r="V4626" s="223"/>
      <c r="W4626" s="225"/>
      <c r="AE4626" s="200"/>
      <c r="AM4626" s="203"/>
      <c r="AT4626" s="144"/>
    </row>
    <row r="4627" spans="9:46" s="142" customFormat="1" x14ac:dyDescent="0.15">
      <c r="I4627" s="223"/>
      <c r="P4627" s="224"/>
      <c r="Q4627" s="224"/>
      <c r="R4627" s="224"/>
      <c r="T4627" s="223"/>
      <c r="U4627" s="225"/>
      <c r="V4627" s="223"/>
      <c r="W4627" s="225"/>
      <c r="AE4627" s="200"/>
      <c r="AM4627" s="203"/>
      <c r="AT4627" s="144"/>
    </row>
    <row r="4628" spans="9:46" s="142" customFormat="1" x14ac:dyDescent="0.15">
      <c r="I4628" s="223"/>
      <c r="P4628" s="224"/>
      <c r="Q4628" s="224"/>
      <c r="R4628" s="224"/>
      <c r="T4628" s="223"/>
      <c r="U4628" s="225"/>
      <c r="V4628" s="223"/>
      <c r="W4628" s="225"/>
      <c r="AE4628" s="200"/>
      <c r="AM4628" s="203"/>
      <c r="AT4628" s="144"/>
    </row>
    <row r="4629" spans="9:46" s="142" customFormat="1" x14ac:dyDescent="0.15">
      <c r="I4629" s="223"/>
      <c r="P4629" s="224"/>
      <c r="Q4629" s="224"/>
      <c r="R4629" s="224"/>
      <c r="T4629" s="223"/>
      <c r="U4629" s="225"/>
      <c r="V4629" s="223"/>
      <c r="W4629" s="225"/>
      <c r="AE4629" s="200"/>
      <c r="AM4629" s="203"/>
      <c r="AT4629" s="144"/>
    </row>
    <row r="4630" spans="9:46" s="142" customFormat="1" x14ac:dyDescent="0.15">
      <c r="I4630" s="223"/>
      <c r="P4630" s="224"/>
      <c r="Q4630" s="224"/>
      <c r="R4630" s="224"/>
      <c r="T4630" s="223"/>
      <c r="U4630" s="225"/>
      <c r="V4630" s="223"/>
      <c r="W4630" s="225"/>
      <c r="AE4630" s="200"/>
      <c r="AM4630" s="203"/>
      <c r="AT4630" s="144"/>
    </row>
    <row r="4631" spans="9:46" s="142" customFormat="1" x14ac:dyDescent="0.15">
      <c r="I4631" s="223"/>
      <c r="P4631" s="224"/>
      <c r="Q4631" s="224"/>
      <c r="R4631" s="224"/>
      <c r="T4631" s="223"/>
      <c r="U4631" s="225"/>
      <c r="V4631" s="223"/>
      <c r="W4631" s="225"/>
      <c r="AE4631" s="200"/>
      <c r="AM4631" s="203"/>
      <c r="AT4631" s="144"/>
    </row>
    <row r="4632" spans="9:46" s="142" customFormat="1" x14ac:dyDescent="0.15">
      <c r="I4632" s="223"/>
      <c r="P4632" s="224"/>
      <c r="Q4632" s="224"/>
      <c r="R4632" s="224"/>
      <c r="T4632" s="223"/>
      <c r="U4632" s="225"/>
      <c r="V4632" s="223"/>
      <c r="W4632" s="225"/>
      <c r="AE4632" s="200"/>
      <c r="AM4632" s="203"/>
      <c r="AT4632" s="144"/>
    </row>
    <row r="4633" spans="9:46" s="142" customFormat="1" x14ac:dyDescent="0.15">
      <c r="I4633" s="223"/>
      <c r="P4633" s="224"/>
      <c r="Q4633" s="224"/>
      <c r="R4633" s="224"/>
      <c r="T4633" s="223"/>
      <c r="U4633" s="225"/>
      <c r="V4633" s="223"/>
      <c r="W4633" s="225"/>
      <c r="AE4633" s="200"/>
      <c r="AM4633" s="203"/>
      <c r="AT4633" s="144"/>
    </row>
    <row r="4634" spans="9:46" s="142" customFormat="1" x14ac:dyDescent="0.15">
      <c r="I4634" s="223"/>
      <c r="P4634" s="224"/>
      <c r="Q4634" s="224"/>
      <c r="R4634" s="224"/>
      <c r="T4634" s="223"/>
      <c r="U4634" s="225"/>
      <c r="V4634" s="223"/>
      <c r="W4634" s="225"/>
      <c r="AE4634" s="200"/>
      <c r="AM4634" s="203"/>
      <c r="AT4634" s="144"/>
    </row>
    <row r="4635" spans="9:46" s="142" customFormat="1" x14ac:dyDescent="0.15">
      <c r="I4635" s="223"/>
      <c r="P4635" s="224"/>
      <c r="Q4635" s="224"/>
      <c r="R4635" s="224"/>
      <c r="T4635" s="223"/>
      <c r="U4635" s="225"/>
      <c r="V4635" s="223"/>
      <c r="W4635" s="225"/>
      <c r="AE4635" s="200"/>
      <c r="AM4635" s="203"/>
      <c r="AT4635" s="144"/>
    </row>
    <row r="4636" spans="9:46" s="142" customFormat="1" x14ac:dyDescent="0.15">
      <c r="I4636" s="223"/>
      <c r="P4636" s="224"/>
      <c r="Q4636" s="224"/>
      <c r="R4636" s="224"/>
      <c r="T4636" s="223"/>
      <c r="U4636" s="225"/>
      <c r="V4636" s="223"/>
      <c r="W4636" s="225"/>
      <c r="AE4636" s="200"/>
      <c r="AM4636" s="203"/>
      <c r="AT4636" s="144"/>
    </row>
    <row r="4637" spans="9:46" s="142" customFormat="1" x14ac:dyDescent="0.15">
      <c r="I4637" s="223"/>
      <c r="P4637" s="224"/>
      <c r="Q4637" s="224"/>
      <c r="R4637" s="224"/>
      <c r="T4637" s="223"/>
      <c r="U4637" s="225"/>
      <c r="V4637" s="223"/>
      <c r="W4637" s="225"/>
      <c r="AE4637" s="200"/>
      <c r="AM4637" s="203"/>
      <c r="AT4637" s="144"/>
    </row>
    <row r="4638" spans="9:46" s="142" customFormat="1" x14ac:dyDescent="0.15">
      <c r="I4638" s="223"/>
      <c r="P4638" s="224"/>
      <c r="Q4638" s="224"/>
      <c r="R4638" s="224"/>
      <c r="T4638" s="223"/>
      <c r="U4638" s="225"/>
      <c r="V4638" s="223"/>
      <c r="W4638" s="225"/>
      <c r="AE4638" s="200"/>
      <c r="AM4638" s="203"/>
      <c r="AT4638" s="144"/>
    </row>
    <row r="4639" spans="9:46" s="142" customFormat="1" x14ac:dyDescent="0.15">
      <c r="I4639" s="223"/>
      <c r="P4639" s="224"/>
      <c r="Q4639" s="224"/>
      <c r="R4639" s="224"/>
      <c r="T4639" s="223"/>
      <c r="U4639" s="225"/>
      <c r="V4639" s="223"/>
      <c r="W4639" s="225"/>
      <c r="AE4639" s="200"/>
      <c r="AM4639" s="203"/>
      <c r="AT4639" s="144"/>
    </row>
    <row r="4640" spans="9:46" s="142" customFormat="1" x14ac:dyDescent="0.15">
      <c r="I4640" s="223"/>
      <c r="P4640" s="224"/>
      <c r="Q4640" s="224"/>
      <c r="R4640" s="224"/>
      <c r="T4640" s="223"/>
      <c r="U4640" s="225"/>
      <c r="V4640" s="223"/>
      <c r="W4640" s="225"/>
      <c r="AE4640" s="200"/>
      <c r="AM4640" s="203"/>
      <c r="AT4640" s="144"/>
    </row>
    <row r="4641" spans="9:46" s="142" customFormat="1" x14ac:dyDescent="0.15">
      <c r="I4641" s="223"/>
      <c r="P4641" s="224"/>
      <c r="Q4641" s="224"/>
      <c r="R4641" s="224"/>
      <c r="T4641" s="223"/>
      <c r="U4641" s="225"/>
      <c r="V4641" s="223"/>
      <c r="W4641" s="225"/>
      <c r="AE4641" s="200"/>
      <c r="AM4641" s="203"/>
      <c r="AT4641" s="144"/>
    </row>
    <row r="4642" spans="9:46" s="142" customFormat="1" x14ac:dyDescent="0.15">
      <c r="I4642" s="223"/>
      <c r="P4642" s="224"/>
      <c r="Q4642" s="224"/>
      <c r="R4642" s="224"/>
      <c r="T4642" s="223"/>
      <c r="U4642" s="225"/>
      <c r="V4642" s="223"/>
      <c r="W4642" s="225"/>
      <c r="AE4642" s="200"/>
      <c r="AM4642" s="203"/>
      <c r="AT4642" s="144"/>
    </row>
    <row r="4643" spans="9:46" s="142" customFormat="1" x14ac:dyDescent="0.15">
      <c r="I4643" s="223"/>
      <c r="P4643" s="224"/>
      <c r="Q4643" s="224"/>
      <c r="R4643" s="224"/>
      <c r="T4643" s="223"/>
      <c r="U4643" s="225"/>
      <c r="V4643" s="223"/>
      <c r="W4643" s="225"/>
      <c r="AE4643" s="200"/>
      <c r="AM4643" s="203"/>
      <c r="AT4643" s="144"/>
    </row>
    <row r="4644" spans="9:46" s="142" customFormat="1" x14ac:dyDescent="0.15">
      <c r="I4644" s="223"/>
      <c r="P4644" s="224"/>
      <c r="Q4644" s="224"/>
      <c r="R4644" s="224"/>
      <c r="T4644" s="223"/>
      <c r="U4644" s="225"/>
      <c r="V4644" s="223"/>
      <c r="W4644" s="225"/>
      <c r="AE4644" s="200"/>
      <c r="AM4644" s="203"/>
      <c r="AT4644" s="144"/>
    </row>
    <row r="4645" spans="9:46" s="142" customFormat="1" x14ac:dyDescent="0.15">
      <c r="I4645" s="223"/>
      <c r="P4645" s="224"/>
      <c r="Q4645" s="224"/>
      <c r="R4645" s="224"/>
      <c r="T4645" s="223"/>
      <c r="U4645" s="225"/>
      <c r="V4645" s="223"/>
      <c r="W4645" s="225"/>
      <c r="AE4645" s="200"/>
      <c r="AM4645" s="203"/>
      <c r="AT4645" s="144"/>
    </row>
    <row r="4646" spans="9:46" s="142" customFormat="1" x14ac:dyDescent="0.15">
      <c r="I4646" s="223"/>
      <c r="P4646" s="224"/>
      <c r="Q4646" s="224"/>
      <c r="R4646" s="224"/>
      <c r="T4646" s="223"/>
      <c r="U4646" s="225"/>
      <c r="V4646" s="223"/>
      <c r="W4646" s="225"/>
      <c r="AE4646" s="200"/>
      <c r="AM4646" s="203"/>
      <c r="AT4646" s="144"/>
    </row>
    <row r="4647" spans="9:46" s="142" customFormat="1" x14ac:dyDescent="0.15">
      <c r="I4647" s="223"/>
      <c r="P4647" s="224"/>
      <c r="Q4647" s="224"/>
      <c r="R4647" s="224"/>
      <c r="T4647" s="223"/>
      <c r="U4647" s="225"/>
      <c r="V4647" s="223"/>
      <c r="W4647" s="225"/>
      <c r="AE4647" s="200"/>
      <c r="AM4647" s="203"/>
      <c r="AT4647" s="144"/>
    </row>
    <row r="4648" spans="9:46" s="142" customFormat="1" x14ac:dyDescent="0.15">
      <c r="I4648" s="223"/>
      <c r="P4648" s="224"/>
      <c r="Q4648" s="224"/>
      <c r="R4648" s="224"/>
      <c r="T4648" s="223"/>
      <c r="U4648" s="225"/>
      <c r="V4648" s="223"/>
      <c r="W4648" s="225"/>
      <c r="AE4648" s="200"/>
      <c r="AM4648" s="203"/>
      <c r="AT4648" s="144"/>
    </row>
    <row r="4649" spans="9:46" s="142" customFormat="1" x14ac:dyDescent="0.15">
      <c r="I4649" s="223"/>
      <c r="P4649" s="224"/>
      <c r="Q4649" s="224"/>
      <c r="R4649" s="224"/>
      <c r="T4649" s="223"/>
      <c r="U4649" s="225"/>
      <c r="V4649" s="223"/>
      <c r="W4649" s="225"/>
      <c r="AE4649" s="200"/>
      <c r="AM4649" s="203"/>
      <c r="AT4649" s="144"/>
    </row>
    <row r="4650" spans="9:46" s="142" customFormat="1" x14ac:dyDescent="0.15">
      <c r="I4650" s="223"/>
      <c r="P4650" s="224"/>
      <c r="Q4650" s="224"/>
      <c r="R4650" s="224"/>
      <c r="T4650" s="223"/>
      <c r="U4650" s="225"/>
      <c r="V4650" s="223"/>
      <c r="W4650" s="225"/>
      <c r="AE4650" s="200"/>
      <c r="AM4650" s="203"/>
      <c r="AT4650" s="144"/>
    </row>
    <row r="4651" spans="9:46" s="142" customFormat="1" x14ac:dyDescent="0.15">
      <c r="I4651" s="223"/>
      <c r="P4651" s="224"/>
      <c r="Q4651" s="224"/>
      <c r="R4651" s="224"/>
      <c r="T4651" s="223"/>
      <c r="U4651" s="225"/>
      <c r="V4651" s="223"/>
      <c r="W4651" s="225"/>
      <c r="AE4651" s="200"/>
      <c r="AM4651" s="203"/>
      <c r="AT4651" s="144"/>
    </row>
    <row r="4652" spans="9:46" s="142" customFormat="1" x14ac:dyDescent="0.15">
      <c r="I4652" s="223"/>
      <c r="P4652" s="224"/>
      <c r="Q4652" s="224"/>
      <c r="R4652" s="224"/>
      <c r="T4652" s="223"/>
      <c r="U4652" s="225"/>
      <c r="V4652" s="223"/>
      <c r="W4652" s="225"/>
      <c r="AE4652" s="200"/>
      <c r="AM4652" s="203"/>
      <c r="AT4652" s="144"/>
    </row>
    <row r="4653" spans="9:46" s="142" customFormat="1" x14ac:dyDescent="0.15">
      <c r="I4653" s="223"/>
      <c r="P4653" s="224"/>
      <c r="Q4653" s="224"/>
      <c r="R4653" s="224"/>
      <c r="T4653" s="223"/>
      <c r="U4653" s="225"/>
      <c r="V4653" s="223"/>
      <c r="W4653" s="225"/>
      <c r="AE4653" s="200"/>
      <c r="AM4653" s="203"/>
      <c r="AT4653" s="144"/>
    </row>
    <row r="4654" spans="9:46" s="142" customFormat="1" x14ac:dyDescent="0.15">
      <c r="I4654" s="223"/>
      <c r="P4654" s="224"/>
      <c r="Q4654" s="224"/>
      <c r="R4654" s="224"/>
      <c r="T4654" s="223"/>
      <c r="U4654" s="225"/>
      <c r="V4654" s="223"/>
      <c r="W4654" s="225"/>
      <c r="AE4654" s="200"/>
      <c r="AM4654" s="203"/>
      <c r="AT4654" s="144"/>
    </row>
    <row r="4655" spans="9:46" s="142" customFormat="1" x14ac:dyDescent="0.15">
      <c r="I4655" s="223"/>
      <c r="P4655" s="224"/>
      <c r="Q4655" s="224"/>
      <c r="R4655" s="224"/>
      <c r="T4655" s="223"/>
      <c r="U4655" s="225"/>
      <c r="V4655" s="223"/>
      <c r="W4655" s="225"/>
      <c r="AE4655" s="200"/>
      <c r="AM4655" s="203"/>
      <c r="AT4655" s="144"/>
    </row>
    <row r="4656" spans="9:46" s="142" customFormat="1" x14ac:dyDescent="0.15">
      <c r="I4656" s="223"/>
      <c r="P4656" s="224"/>
      <c r="Q4656" s="224"/>
      <c r="R4656" s="224"/>
      <c r="T4656" s="223"/>
      <c r="U4656" s="225"/>
      <c r="V4656" s="223"/>
      <c r="W4656" s="225"/>
      <c r="AE4656" s="200"/>
      <c r="AM4656" s="203"/>
      <c r="AT4656" s="144"/>
    </row>
    <row r="4657" spans="9:46" s="142" customFormat="1" x14ac:dyDescent="0.15">
      <c r="I4657" s="223"/>
      <c r="P4657" s="224"/>
      <c r="Q4657" s="224"/>
      <c r="R4657" s="224"/>
      <c r="T4657" s="223"/>
      <c r="U4657" s="225"/>
      <c r="V4657" s="223"/>
      <c r="W4657" s="225"/>
      <c r="AE4657" s="200"/>
      <c r="AM4657" s="203"/>
      <c r="AT4657" s="144"/>
    </row>
    <row r="4658" spans="9:46" s="142" customFormat="1" x14ac:dyDescent="0.15">
      <c r="I4658" s="223"/>
      <c r="P4658" s="224"/>
      <c r="Q4658" s="224"/>
      <c r="R4658" s="224"/>
      <c r="T4658" s="223"/>
      <c r="U4658" s="225"/>
      <c r="V4658" s="223"/>
      <c r="W4658" s="225"/>
      <c r="AE4658" s="200"/>
      <c r="AM4658" s="203"/>
      <c r="AT4658" s="144"/>
    </row>
    <row r="4659" spans="9:46" s="142" customFormat="1" x14ac:dyDescent="0.15">
      <c r="I4659" s="223"/>
      <c r="P4659" s="224"/>
      <c r="Q4659" s="224"/>
      <c r="R4659" s="224"/>
      <c r="T4659" s="223"/>
      <c r="U4659" s="225"/>
      <c r="V4659" s="223"/>
      <c r="W4659" s="225"/>
      <c r="AE4659" s="200"/>
      <c r="AM4659" s="203"/>
      <c r="AT4659" s="144"/>
    </row>
    <row r="4660" spans="9:46" s="142" customFormat="1" x14ac:dyDescent="0.15">
      <c r="I4660" s="223"/>
      <c r="P4660" s="224"/>
      <c r="Q4660" s="224"/>
      <c r="R4660" s="224"/>
      <c r="T4660" s="223"/>
      <c r="U4660" s="225"/>
      <c r="V4660" s="223"/>
      <c r="W4660" s="225"/>
      <c r="AE4660" s="200"/>
      <c r="AM4660" s="203"/>
      <c r="AT4660" s="144"/>
    </row>
    <row r="4661" spans="9:46" s="142" customFormat="1" x14ac:dyDescent="0.15">
      <c r="I4661" s="223"/>
      <c r="P4661" s="224"/>
      <c r="Q4661" s="224"/>
      <c r="R4661" s="224"/>
      <c r="T4661" s="223"/>
      <c r="U4661" s="225"/>
      <c r="V4661" s="223"/>
      <c r="W4661" s="225"/>
      <c r="AE4661" s="200"/>
      <c r="AM4661" s="203"/>
      <c r="AT4661" s="144"/>
    </row>
    <row r="4662" spans="9:46" s="142" customFormat="1" x14ac:dyDescent="0.15">
      <c r="I4662" s="223"/>
      <c r="P4662" s="224"/>
      <c r="Q4662" s="224"/>
      <c r="R4662" s="224"/>
      <c r="T4662" s="223"/>
      <c r="U4662" s="225"/>
      <c r="V4662" s="223"/>
      <c r="W4662" s="225"/>
      <c r="AE4662" s="200"/>
      <c r="AM4662" s="203"/>
      <c r="AT4662" s="144"/>
    </row>
    <row r="4663" spans="9:46" s="142" customFormat="1" x14ac:dyDescent="0.15">
      <c r="I4663" s="223"/>
      <c r="P4663" s="224"/>
      <c r="Q4663" s="224"/>
      <c r="R4663" s="224"/>
      <c r="T4663" s="223"/>
      <c r="U4663" s="225"/>
      <c r="V4663" s="223"/>
      <c r="W4663" s="225"/>
      <c r="AE4663" s="200"/>
      <c r="AM4663" s="203"/>
      <c r="AT4663" s="144"/>
    </row>
    <row r="4664" spans="9:46" s="142" customFormat="1" x14ac:dyDescent="0.15">
      <c r="I4664" s="223"/>
      <c r="P4664" s="224"/>
      <c r="Q4664" s="224"/>
      <c r="R4664" s="224"/>
      <c r="T4664" s="223"/>
      <c r="U4664" s="225"/>
      <c r="V4664" s="223"/>
      <c r="W4664" s="225"/>
      <c r="AE4664" s="200"/>
      <c r="AM4664" s="203"/>
      <c r="AT4664" s="144"/>
    </row>
    <row r="4665" spans="9:46" s="142" customFormat="1" x14ac:dyDescent="0.15">
      <c r="I4665" s="223"/>
      <c r="P4665" s="224"/>
      <c r="Q4665" s="224"/>
      <c r="R4665" s="224"/>
      <c r="T4665" s="223"/>
      <c r="U4665" s="225"/>
      <c r="V4665" s="223"/>
      <c r="W4665" s="225"/>
      <c r="AE4665" s="200"/>
      <c r="AM4665" s="203"/>
      <c r="AT4665" s="144"/>
    </row>
    <row r="4666" spans="9:46" s="142" customFormat="1" x14ac:dyDescent="0.15">
      <c r="I4666" s="223"/>
      <c r="P4666" s="224"/>
      <c r="Q4666" s="224"/>
      <c r="R4666" s="224"/>
      <c r="T4666" s="223"/>
      <c r="U4666" s="225"/>
      <c r="V4666" s="223"/>
      <c r="W4666" s="225"/>
      <c r="AE4666" s="200"/>
      <c r="AM4666" s="203"/>
      <c r="AT4666" s="144"/>
    </row>
    <row r="4667" spans="9:46" s="142" customFormat="1" x14ac:dyDescent="0.15">
      <c r="I4667" s="223"/>
      <c r="P4667" s="224"/>
      <c r="Q4667" s="224"/>
      <c r="R4667" s="224"/>
      <c r="T4667" s="223"/>
      <c r="U4667" s="225"/>
      <c r="V4667" s="223"/>
      <c r="W4667" s="225"/>
      <c r="AE4667" s="200"/>
      <c r="AM4667" s="203"/>
      <c r="AT4667" s="144"/>
    </row>
    <row r="4668" spans="9:46" s="142" customFormat="1" x14ac:dyDescent="0.15">
      <c r="I4668" s="223"/>
      <c r="P4668" s="224"/>
      <c r="Q4668" s="224"/>
      <c r="R4668" s="224"/>
      <c r="T4668" s="223"/>
      <c r="U4668" s="225"/>
      <c r="V4668" s="223"/>
      <c r="W4668" s="225"/>
      <c r="AE4668" s="200"/>
      <c r="AM4668" s="203"/>
      <c r="AT4668" s="144"/>
    </row>
    <row r="4669" spans="9:46" s="142" customFormat="1" x14ac:dyDescent="0.15">
      <c r="I4669" s="223"/>
      <c r="P4669" s="224"/>
      <c r="Q4669" s="224"/>
      <c r="R4669" s="224"/>
      <c r="T4669" s="223"/>
      <c r="U4669" s="225"/>
      <c r="V4669" s="223"/>
      <c r="W4669" s="225"/>
      <c r="AE4669" s="200"/>
      <c r="AM4669" s="203"/>
      <c r="AT4669" s="144"/>
    </row>
    <row r="4670" spans="9:46" s="142" customFormat="1" x14ac:dyDescent="0.15">
      <c r="I4670" s="223"/>
      <c r="P4670" s="224"/>
      <c r="Q4670" s="224"/>
      <c r="R4670" s="224"/>
      <c r="T4670" s="223"/>
      <c r="U4670" s="225"/>
      <c r="V4670" s="223"/>
      <c r="W4670" s="225"/>
      <c r="AE4670" s="200"/>
      <c r="AM4670" s="203"/>
      <c r="AT4670" s="144"/>
    </row>
    <row r="4671" spans="9:46" s="142" customFormat="1" x14ac:dyDescent="0.15">
      <c r="I4671" s="223"/>
      <c r="P4671" s="224"/>
      <c r="Q4671" s="224"/>
      <c r="R4671" s="224"/>
      <c r="T4671" s="223"/>
      <c r="U4671" s="225"/>
      <c r="V4671" s="223"/>
      <c r="W4671" s="225"/>
      <c r="AE4671" s="200"/>
      <c r="AM4671" s="203"/>
      <c r="AT4671" s="144"/>
    </row>
    <row r="4672" spans="9:46" s="142" customFormat="1" x14ac:dyDescent="0.15">
      <c r="I4672" s="223"/>
      <c r="P4672" s="224"/>
      <c r="Q4672" s="224"/>
      <c r="R4672" s="224"/>
      <c r="T4672" s="223"/>
      <c r="U4672" s="225"/>
      <c r="V4672" s="223"/>
      <c r="W4672" s="225"/>
      <c r="AE4672" s="200"/>
      <c r="AM4672" s="203"/>
      <c r="AT4672" s="144"/>
    </row>
    <row r="4673" spans="9:46" s="142" customFormat="1" x14ac:dyDescent="0.15">
      <c r="I4673" s="223"/>
      <c r="P4673" s="224"/>
      <c r="Q4673" s="224"/>
      <c r="R4673" s="224"/>
      <c r="T4673" s="223"/>
      <c r="U4673" s="225"/>
      <c r="V4673" s="223"/>
      <c r="W4673" s="225"/>
      <c r="AE4673" s="200"/>
      <c r="AM4673" s="203"/>
      <c r="AT4673" s="144"/>
    </row>
    <row r="4674" spans="9:46" s="142" customFormat="1" x14ac:dyDescent="0.15">
      <c r="I4674" s="223"/>
      <c r="P4674" s="224"/>
      <c r="Q4674" s="224"/>
      <c r="R4674" s="224"/>
      <c r="T4674" s="223"/>
      <c r="U4674" s="225"/>
      <c r="V4674" s="223"/>
      <c r="W4674" s="225"/>
      <c r="AE4674" s="200"/>
      <c r="AM4674" s="203"/>
      <c r="AT4674" s="144"/>
    </row>
    <row r="4675" spans="9:46" s="142" customFormat="1" x14ac:dyDescent="0.15">
      <c r="I4675" s="223"/>
      <c r="P4675" s="224"/>
      <c r="Q4675" s="224"/>
      <c r="R4675" s="224"/>
      <c r="T4675" s="223"/>
      <c r="U4675" s="225"/>
      <c r="V4675" s="223"/>
      <c r="W4675" s="225"/>
      <c r="AE4675" s="200"/>
      <c r="AM4675" s="203"/>
      <c r="AT4675" s="144"/>
    </row>
    <row r="4676" spans="9:46" s="142" customFormat="1" x14ac:dyDescent="0.15">
      <c r="I4676" s="223"/>
      <c r="P4676" s="224"/>
      <c r="Q4676" s="224"/>
      <c r="R4676" s="224"/>
      <c r="T4676" s="223"/>
      <c r="U4676" s="225"/>
      <c r="V4676" s="223"/>
      <c r="W4676" s="225"/>
      <c r="AE4676" s="200"/>
      <c r="AM4676" s="203"/>
      <c r="AT4676" s="144"/>
    </row>
    <row r="4677" spans="9:46" s="142" customFormat="1" x14ac:dyDescent="0.15">
      <c r="I4677" s="223"/>
      <c r="P4677" s="224"/>
      <c r="Q4677" s="224"/>
      <c r="R4677" s="224"/>
      <c r="T4677" s="223"/>
      <c r="U4677" s="225"/>
      <c r="V4677" s="223"/>
      <c r="W4677" s="225"/>
      <c r="AE4677" s="200"/>
      <c r="AM4677" s="203"/>
      <c r="AT4677" s="144"/>
    </row>
    <row r="4678" spans="9:46" s="142" customFormat="1" x14ac:dyDescent="0.15">
      <c r="I4678" s="223"/>
      <c r="P4678" s="224"/>
      <c r="Q4678" s="224"/>
      <c r="R4678" s="224"/>
      <c r="T4678" s="223"/>
      <c r="U4678" s="225"/>
      <c r="V4678" s="223"/>
      <c r="W4678" s="225"/>
      <c r="AE4678" s="200"/>
      <c r="AM4678" s="203"/>
      <c r="AT4678" s="144"/>
    </row>
    <row r="4679" spans="9:46" s="142" customFormat="1" x14ac:dyDescent="0.15">
      <c r="I4679" s="223"/>
      <c r="P4679" s="224"/>
      <c r="Q4679" s="224"/>
      <c r="R4679" s="224"/>
      <c r="T4679" s="223"/>
      <c r="U4679" s="225"/>
      <c r="V4679" s="223"/>
      <c r="W4679" s="225"/>
      <c r="AE4679" s="200"/>
      <c r="AM4679" s="203"/>
      <c r="AT4679" s="144"/>
    </row>
    <row r="4680" spans="9:46" s="142" customFormat="1" x14ac:dyDescent="0.15">
      <c r="I4680" s="223"/>
      <c r="P4680" s="224"/>
      <c r="Q4680" s="224"/>
      <c r="R4680" s="224"/>
      <c r="T4680" s="223"/>
      <c r="U4680" s="225"/>
      <c r="V4680" s="223"/>
      <c r="W4680" s="225"/>
      <c r="AE4680" s="200"/>
      <c r="AM4680" s="203"/>
      <c r="AT4680" s="144"/>
    </row>
    <row r="4681" spans="9:46" s="142" customFormat="1" x14ac:dyDescent="0.15">
      <c r="I4681" s="223"/>
      <c r="P4681" s="224"/>
      <c r="Q4681" s="224"/>
      <c r="R4681" s="224"/>
      <c r="T4681" s="223"/>
      <c r="U4681" s="225"/>
      <c r="V4681" s="223"/>
      <c r="W4681" s="225"/>
      <c r="AE4681" s="200"/>
      <c r="AM4681" s="203"/>
      <c r="AT4681" s="144"/>
    </row>
    <row r="4682" spans="9:46" s="142" customFormat="1" x14ac:dyDescent="0.15">
      <c r="I4682" s="223"/>
      <c r="P4682" s="224"/>
      <c r="Q4682" s="224"/>
      <c r="R4682" s="224"/>
      <c r="T4682" s="223"/>
      <c r="U4682" s="225"/>
      <c r="V4682" s="223"/>
      <c r="W4682" s="225"/>
      <c r="AE4682" s="200"/>
      <c r="AM4682" s="203"/>
      <c r="AT4682" s="144"/>
    </row>
    <row r="4683" spans="9:46" s="142" customFormat="1" x14ac:dyDescent="0.15">
      <c r="I4683" s="223"/>
      <c r="P4683" s="224"/>
      <c r="Q4683" s="224"/>
      <c r="R4683" s="224"/>
      <c r="T4683" s="223"/>
      <c r="U4683" s="225"/>
      <c r="V4683" s="223"/>
      <c r="W4683" s="225"/>
      <c r="AE4683" s="200"/>
      <c r="AM4683" s="203"/>
      <c r="AT4683" s="144"/>
    </row>
    <row r="4684" spans="9:46" s="142" customFormat="1" x14ac:dyDescent="0.15">
      <c r="I4684" s="223"/>
      <c r="P4684" s="224"/>
      <c r="Q4684" s="224"/>
      <c r="R4684" s="224"/>
      <c r="T4684" s="223"/>
      <c r="U4684" s="225"/>
      <c r="V4684" s="223"/>
      <c r="W4684" s="225"/>
      <c r="AE4684" s="200"/>
      <c r="AM4684" s="203"/>
      <c r="AT4684" s="144"/>
    </row>
    <row r="4685" spans="9:46" s="142" customFormat="1" x14ac:dyDescent="0.15">
      <c r="I4685" s="223"/>
      <c r="P4685" s="224"/>
      <c r="Q4685" s="224"/>
      <c r="R4685" s="224"/>
      <c r="T4685" s="223"/>
      <c r="U4685" s="225"/>
      <c r="V4685" s="223"/>
      <c r="W4685" s="225"/>
      <c r="AE4685" s="200"/>
      <c r="AM4685" s="203"/>
      <c r="AT4685" s="144"/>
    </row>
    <row r="4686" spans="9:46" s="142" customFormat="1" x14ac:dyDescent="0.15">
      <c r="I4686" s="223"/>
      <c r="P4686" s="224"/>
      <c r="Q4686" s="224"/>
      <c r="R4686" s="224"/>
      <c r="T4686" s="223"/>
      <c r="U4686" s="225"/>
      <c r="V4686" s="223"/>
      <c r="W4686" s="225"/>
      <c r="AE4686" s="200"/>
      <c r="AM4686" s="203"/>
      <c r="AT4686" s="144"/>
    </row>
    <row r="4687" spans="9:46" s="142" customFormat="1" x14ac:dyDescent="0.15">
      <c r="I4687" s="223"/>
      <c r="P4687" s="224"/>
      <c r="Q4687" s="224"/>
      <c r="R4687" s="224"/>
      <c r="T4687" s="223"/>
      <c r="U4687" s="225"/>
      <c r="V4687" s="223"/>
      <c r="W4687" s="225"/>
      <c r="AE4687" s="200"/>
      <c r="AM4687" s="203"/>
      <c r="AT4687" s="144"/>
    </row>
    <row r="4688" spans="9:46" s="142" customFormat="1" x14ac:dyDescent="0.15">
      <c r="I4688" s="223"/>
      <c r="P4688" s="224"/>
      <c r="Q4688" s="224"/>
      <c r="R4688" s="224"/>
      <c r="T4688" s="223"/>
      <c r="U4688" s="225"/>
      <c r="V4688" s="223"/>
      <c r="W4688" s="225"/>
      <c r="AE4688" s="200"/>
      <c r="AM4688" s="203"/>
      <c r="AT4688" s="144"/>
    </row>
    <row r="4689" spans="9:46" s="142" customFormat="1" x14ac:dyDescent="0.15">
      <c r="I4689" s="223"/>
      <c r="P4689" s="224"/>
      <c r="Q4689" s="224"/>
      <c r="R4689" s="224"/>
      <c r="T4689" s="223"/>
      <c r="U4689" s="225"/>
      <c r="V4689" s="223"/>
      <c r="W4689" s="225"/>
      <c r="AE4689" s="200"/>
      <c r="AM4689" s="203"/>
      <c r="AT4689" s="144"/>
    </row>
    <row r="4690" spans="9:46" s="142" customFormat="1" x14ac:dyDescent="0.15">
      <c r="I4690" s="223"/>
      <c r="P4690" s="224"/>
      <c r="Q4690" s="224"/>
      <c r="R4690" s="224"/>
      <c r="T4690" s="223"/>
      <c r="U4690" s="225"/>
      <c r="V4690" s="223"/>
      <c r="W4690" s="225"/>
      <c r="AE4690" s="200"/>
      <c r="AM4690" s="203"/>
      <c r="AT4690" s="144"/>
    </row>
    <row r="4691" spans="9:46" s="142" customFormat="1" x14ac:dyDescent="0.15">
      <c r="I4691" s="223"/>
      <c r="P4691" s="224"/>
      <c r="Q4691" s="224"/>
      <c r="R4691" s="224"/>
      <c r="T4691" s="223"/>
      <c r="U4691" s="225"/>
      <c r="V4691" s="223"/>
      <c r="W4691" s="225"/>
      <c r="AE4691" s="200"/>
      <c r="AM4691" s="203"/>
      <c r="AT4691" s="144"/>
    </row>
    <row r="4692" spans="9:46" s="142" customFormat="1" x14ac:dyDescent="0.15">
      <c r="I4692" s="223"/>
      <c r="P4692" s="224"/>
      <c r="Q4692" s="224"/>
      <c r="R4692" s="224"/>
      <c r="T4692" s="223"/>
      <c r="U4692" s="225"/>
      <c r="V4692" s="223"/>
      <c r="W4692" s="225"/>
      <c r="AE4692" s="200"/>
      <c r="AM4692" s="203"/>
      <c r="AT4692" s="144"/>
    </row>
    <row r="4693" spans="9:46" s="142" customFormat="1" x14ac:dyDescent="0.15">
      <c r="I4693" s="223"/>
      <c r="P4693" s="224"/>
      <c r="Q4693" s="224"/>
      <c r="R4693" s="224"/>
      <c r="T4693" s="223"/>
      <c r="U4693" s="225"/>
      <c r="V4693" s="223"/>
      <c r="W4693" s="225"/>
      <c r="AE4693" s="200"/>
      <c r="AM4693" s="203"/>
      <c r="AT4693" s="144"/>
    </row>
    <row r="4694" spans="9:46" s="142" customFormat="1" x14ac:dyDescent="0.15">
      <c r="I4694" s="223"/>
      <c r="P4694" s="224"/>
      <c r="Q4694" s="224"/>
      <c r="R4694" s="224"/>
      <c r="T4694" s="223"/>
      <c r="U4694" s="225"/>
      <c r="V4694" s="223"/>
      <c r="W4694" s="225"/>
      <c r="AE4694" s="200"/>
      <c r="AM4694" s="203"/>
      <c r="AT4694" s="144"/>
    </row>
    <row r="4695" spans="9:46" s="142" customFormat="1" x14ac:dyDescent="0.15">
      <c r="I4695" s="223"/>
      <c r="P4695" s="224"/>
      <c r="Q4695" s="224"/>
      <c r="R4695" s="224"/>
      <c r="T4695" s="223"/>
      <c r="U4695" s="225"/>
      <c r="V4695" s="223"/>
      <c r="W4695" s="225"/>
      <c r="AE4695" s="200"/>
      <c r="AM4695" s="203"/>
      <c r="AT4695" s="144"/>
    </row>
    <row r="4696" spans="9:46" s="142" customFormat="1" x14ac:dyDescent="0.15">
      <c r="I4696" s="223"/>
      <c r="P4696" s="224"/>
      <c r="Q4696" s="224"/>
      <c r="R4696" s="224"/>
      <c r="T4696" s="223"/>
      <c r="U4696" s="225"/>
      <c r="V4696" s="223"/>
      <c r="W4696" s="225"/>
      <c r="AE4696" s="200"/>
      <c r="AM4696" s="203"/>
      <c r="AT4696" s="144"/>
    </row>
    <row r="4697" spans="9:46" s="142" customFormat="1" x14ac:dyDescent="0.15">
      <c r="I4697" s="223"/>
      <c r="P4697" s="224"/>
      <c r="Q4697" s="224"/>
      <c r="R4697" s="224"/>
      <c r="T4697" s="223"/>
      <c r="U4697" s="225"/>
      <c r="V4697" s="223"/>
      <c r="W4697" s="225"/>
      <c r="AE4697" s="200"/>
      <c r="AM4697" s="203"/>
      <c r="AT4697" s="144"/>
    </row>
    <row r="4698" spans="9:46" s="142" customFormat="1" x14ac:dyDescent="0.15">
      <c r="I4698" s="223"/>
      <c r="P4698" s="224"/>
      <c r="Q4698" s="224"/>
      <c r="R4698" s="224"/>
      <c r="T4698" s="223"/>
      <c r="U4698" s="225"/>
      <c r="V4698" s="223"/>
      <c r="W4698" s="225"/>
      <c r="AE4698" s="200"/>
      <c r="AM4698" s="203"/>
      <c r="AT4698" s="144"/>
    </row>
    <row r="4699" spans="9:46" s="142" customFormat="1" x14ac:dyDescent="0.15">
      <c r="I4699" s="223"/>
      <c r="P4699" s="224"/>
      <c r="Q4699" s="224"/>
      <c r="R4699" s="224"/>
      <c r="T4699" s="223"/>
      <c r="U4699" s="225"/>
      <c r="V4699" s="223"/>
      <c r="W4699" s="225"/>
      <c r="AE4699" s="200"/>
      <c r="AM4699" s="203"/>
      <c r="AT4699" s="144"/>
    </row>
    <row r="4700" spans="9:46" s="142" customFormat="1" x14ac:dyDescent="0.15">
      <c r="I4700" s="223"/>
      <c r="P4700" s="224"/>
      <c r="Q4700" s="224"/>
      <c r="R4700" s="224"/>
      <c r="T4700" s="223"/>
      <c r="U4700" s="225"/>
      <c r="V4700" s="223"/>
      <c r="W4700" s="225"/>
      <c r="AE4700" s="200"/>
      <c r="AM4700" s="203"/>
      <c r="AT4700" s="144"/>
    </row>
    <row r="4701" spans="9:46" s="142" customFormat="1" x14ac:dyDescent="0.15">
      <c r="I4701" s="223"/>
      <c r="P4701" s="224"/>
      <c r="Q4701" s="224"/>
      <c r="R4701" s="224"/>
      <c r="T4701" s="223"/>
      <c r="U4701" s="225"/>
      <c r="V4701" s="223"/>
      <c r="W4701" s="225"/>
      <c r="AE4701" s="200"/>
      <c r="AM4701" s="203"/>
      <c r="AT4701" s="144"/>
    </row>
    <row r="4702" spans="9:46" s="142" customFormat="1" x14ac:dyDescent="0.15">
      <c r="I4702" s="223"/>
      <c r="P4702" s="224"/>
      <c r="Q4702" s="224"/>
      <c r="R4702" s="224"/>
      <c r="T4702" s="223"/>
      <c r="U4702" s="225"/>
      <c r="V4702" s="223"/>
      <c r="W4702" s="225"/>
      <c r="AE4702" s="200"/>
      <c r="AM4702" s="203"/>
      <c r="AT4702" s="144"/>
    </row>
    <row r="4703" spans="9:46" s="142" customFormat="1" x14ac:dyDescent="0.15">
      <c r="I4703" s="223"/>
      <c r="P4703" s="224"/>
      <c r="Q4703" s="224"/>
      <c r="R4703" s="224"/>
      <c r="T4703" s="223"/>
      <c r="U4703" s="225"/>
      <c r="V4703" s="223"/>
      <c r="W4703" s="225"/>
      <c r="AE4703" s="200"/>
      <c r="AM4703" s="203"/>
      <c r="AT4703" s="144"/>
    </row>
    <row r="4704" spans="9:46" s="142" customFormat="1" x14ac:dyDescent="0.15">
      <c r="I4704" s="223"/>
      <c r="P4704" s="224"/>
      <c r="Q4704" s="224"/>
      <c r="R4704" s="224"/>
      <c r="T4704" s="223"/>
      <c r="U4704" s="225"/>
      <c r="V4704" s="223"/>
      <c r="W4704" s="225"/>
      <c r="AE4704" s="200"/>
      <c r="AM4704" s="203"/>
      <c r="AT4704" s="144"/>
    </row>
    <row r="4705" spans="9:46" s="142" customFormat="1" x14ac:dyDescent="0.15">
      <c r="I4705" s="223"/>
      <c r="P4705" s="224"/>
      <c r="Q4705" s="224"/>
      <c r="R4705" s="224"/>
      <c r="T4705" s="223"/>
      <c r="U4705" s="225"/>
      <c r="V4705" s="223"/>
      <c r="W4705" s="225"/>
      <c r="AE4705" s="200"/>
      <c r="AM4705" s="203"/>
      <c r="AT4705" s="144"/>
    </row>
    <row r="4706" spans="9:46" s="142" customFormat="1" x14ac:dyDescent="0.15">
      <c r="I4706" s="223"/>
      <c r="P4706" s="224"/>
      <c r="Q4706" s="224"/>
      <c r="R4706" s="224"/>
      <c r="T4706" s="223"/>
      <c r="U4706" s="225"/>
      <c r="V4706" s="223"/>
      <c r="W4706" s="225"/>
      <c r="AE4706" s="200"/>
      <c r="AM4706" s="203"/>
      <c r="AT4706" s="144"/>
    </row>
    <row r="4707" spans="9:46" s="142" customFormat="1" x14ac:dyDescent="0.15">
      <c r="I4707" s="223"/>
      <c r="P4707" s="224"/>
      <c r="Q4707" s="224"/>
      <c r="R4707" s="224"/>
      <c r="T4707" s="223"/>
      <c r="U4707" s="225"/>
      <c r="V4707" s="223"/>
      <c r="W4707" s="225"/>
      <c r="AE4707" s="200"/>
      <c r="AM4707" s="203"/>
      <c r="AT4707" s="144"/>
    </row>
    <row r="4708" spans="9:46" s="142" customFormat="1" x14ac:dyDescent="0.15">
      <c r="I4708" s="223"/>
      <c r="P4708" s="224"/>
      <c r="Q4708" s="224"/>
      <c r="R4708" s="224"/>
      <c r="T4708" s="223"/>
      <c r="U4708" s="225"/>
      <c r="V4708" s="223"/>
      <c r="W4708" s="225"/>
      <c r="AE4708" s="200"/>
      <c r="AM4708" s="203"/>
      <c r="AT4708" s="144"/>
    </row>
    <row r="4709" spans="9:46" s="142" customFormat="1" x14ac:dyDescent="0.15">
      <c r="I4709" s="223"/>
      <c r="P4709" s="224"/>
      <c r="Q4709" s="224"/>
      <c r="R4709" s="224"/>
      <c r="T4709" s="223"/>
      <c r="U4709" s="225"/>
      <c r="V4709" s="223"/>
      <c r="W4709" s="225"/>
      <c r="AE4709" s="200"/>
      <c r="AM4709" s="203"/>
      <c r="AT4709" s="144"/>
    </row>
    <row r="4710" spans="9:46" s="142" customFormat="1" x14ac:dyDescent="0.15">
      <c r="I4710" s="223"/>
      <c r="P4710" s="224"/>
      <c r="Q4710" s="224"/>
      <c r="R4710" s="224"/>
      <c r="T4710" s="223"/>
      <c r="U4710" s="225"/>
      <c r="V4710" s="223"/>
      <c r="W4710" s="225"/>
      <c r="AE4710" s="200"/>
      <c r="AM4710" s="203"/>
      <c r="AT4710" s="144"/>
    </row>
    <row r="4711" spans="9:46" s="142" customFormat="1" x14ac:dyDescent="0.15">
      <c r="I4711" s="223"/>
      <c r="P4711" s="224"/>
      <c r="Q4711" s="224"/>
      <c r="R4711" s="224"/>
      <c r="T4711" s="223"/>
      <c r="U4711" s="225"/>
      <c r="V4711" s="223"/>
      <c r="W4711" s="225"/>
      <c r="AE4711" s="200"/>
      <c r="AM4711" s="203"/>
      <c r="AT4711" s="144"/>
    </row>
    <row r="4712" spans="9:46" s="142" customFormat="1" x14ac:dyDescent="0.15">
      <c r="I4712" s="223"/>
      <c r="P4712" s="224"/>
      <c r="Q4712" s="224"/>
      <c r="R4712" s="224"/>
      <c r="T4712" s="223"/>
      <c r="U4712" s="225"/>
      <c r="V4712" s="223"/>
      <c r="W4712" s="225"/>
      <c r="AE4712" s="200"/>
      <c r="AM4712" s="203"/>
      <c r="AT4712" s="144"/>
    </row>
    <row r="4713" spans="9:46" s="142" customFormat="1" x14ac:dyDescent="0.15">
      <c r="I4713" s="223"/>
      <c r="P4713" s="224"/>
      <c r="Q4713" s="224"/>
      <c r="R4713" s="224"/>
      <c r="T4713" s="223"/>
      <c r="U4713" s="225"/>
      <c r="V4713" s="223"/>
      <c r="W4713" s="225"/>
      <c r="AE4713" s="200"/>
      <c r="AM4713" s="203"/>
      <c r="AT4713" s="144"/>
    </row>
    <row r="4714" spans="9:46" s="142" customFormat="1" x14ac:dyDescent="0.15">
      <c r="I4714" s="223"/>
      <c r="P4714" s="224"/>
      <c r="Q4714" s="224"/>
      <c r="R4714" s="224"/>
      <c r="T4714" s="223"/>
      <c r="U4714" s="225"/>
      <c r="V4714" s="223"/>
      <c r="W4714" s="225"/>
      <c r="AE4714" s="200"/>
      <c r="AM4714" s="203"/>
      <c r="AT4714" s="144"/>
    </row>
    <row r="4715" spans="9:46" s="142" customFormat="1" x14ac:dyDescent="0.15">
      <c r="I4715" s="223"/>
      <c r="P4715" s="224"/>
      <c r="Q4715" s="224"/>
      <c r="R4715" s="224"/>
      <c r="T4715" s="223"/>
      <c r="U4715" s="225"/>
      <c r="V4715" s="223"/>
      <c r="W4715" s="225"/>
      <c r="AE4715" s="200"/>
      <c r="AM4715" s="203"/>
      <c r="AT4715" s="144"/>
    </row>
    <row r="4716" spans="9:46" s="142" customFormat="1" x14ac:dyDescent="0.15">
      <c r="I4716" s="223"/>
      <c r="P4716" s="224"/>
      <c r="Q4716" s="224"/>
      <c r="R4716" s="224"/>
      <c r="T4716" s="223"/>
      <c r="U4716" s="225"/>
      <c r="V4716" s="223"/>
      <c r="W4716" s="225"/>
      <c r="AE4716" s="200"/>
      <c r="AM4716" s="203"/>
      <c r="AT4716" s="144"/>
    </row>
    <row r="4717" spans="9:46" s="142" customFormat="1" x14ac:dyDescent="0.15">
      <c r="I4717" s="223"/>
      <c r="P4717" s="224"/>
      <c r="Q4717" s="224"/>
      <c r="R4717" s="224"/>
      <c r="T4717" s="223"/>
      <c r="U4717" s="225"/>
      <c r="V4717" s="223"/>
      <c r="W4717" s="225"/>
      <c r="AE4717" s="200"/>
      <c r="AM4717" s="203"/>
      <c r="AT4717" s="144"/>
    </row>
    <row r="4718" spans="9:46" s="142" customFormat="1" x14ac:dyDescent="0.15">
      <c r="I4718" s="223"/>
      <c r="P4718" s="224"/>
      <c r="Q4718" s="224"/>
      <c r="R4718" s="224"/>
      <c r="T4718" s="223"/>
      <c r="U4718" s="225"/>
      <c r="V4718" s="223"/>
      <c r="W4718" s="225"/>
      <c r="AE4718" s="200"/>
      <c r="AM4718" s="203"/>
      <c r="AT4718" s="144"/>
    </row>
    <row r="4719" spans="9:46" s="142" customFormat="1" x14ac:dyDescent="0.15">
      <c r="I4719" s="223"/>
      <c r="P4719" s="224"/>
      <c r="Q4719" s="224"/>
      <c r="R4719" s="224"/>
      <c r="T4719" s="223"/>
      <c r="U4719" s="225"/>
      <c r="V4719" s="223"/>
      <c r="W4719" s="225"/>
      <c r="AE4719" s="200"/>
      <c r="AM4719" s="203"/>
      <c r="AT4719" s="144"/>
    </row>
    <row r="4720" spans="9:46" s="142" customFormat="1" x14ac:dyDescent="0.15">
      <c r="I4720" s="223"/>
      <c r="P4720" s="224"/>
      <c r="Q4720" s="224"/>
      <c r="R4720" s="224"/>
      <c r="T4720" s="223"/>
      <c r="U4720" s="225"/>
      <c r="V4720" s="223"/>
      <c r="W4720" s="225"/>
      <c r="AE4720" s="200"/>
      <c r="AM4720" s="203"/>
      <c r="AT4720" s="144"/>
    </row>
    <row r="4721" spans="9:46" s="142" customFormat="1" x14ac:dyDescent="0.15">
      <c r="I4721" s="223"/>
      <c r="P4721" s="224"/>
      <c r="Q4721" s="224"/>
      <c r="R4721" s="224"/>
      <c r="T4721" s="223"/>
      <c r="U4721" s="225"/>
      <c r="V4721" s="223"/>
      <c r="W4721" s="225"/>
      <c r="AE4721" s="200"/>
      <c r="AM4721" s="203"/>
      <c r="AT4721" s="144"/>
    </row>
    <row r="4722" spans="9:46" s="142" customFormat="1" x14ac:dyDescent="0.15">
      <c r="I4722" s="223"/>
      <c r="P4722" s="224"/>
      <c r="Q4722" s="224"/>
      <c r="R4722" s="224"/>
      <c r="T4722" s="223"/>
      <c r="U4722" s="225"/>
      <c r="V4722" s="223"/>
      <c r="W4722" s="225"/>
      <c r="AE4722" s="200"/>
      <c r="AM4722" s="203"/>
      <c r="AT4722" s="144"/>
    </row>
    <row r="4723" spans="9:46" s="142" customFormat="1" x14ac:dyDescent="0.15">
      <c r="I4723" s="223"/>
      <c r="P4723" s="224"/>
      <c r="Q4723" s="224"/>
      <c r="R4723" s="224"/>
      <c r="T4723" s="223"/>
      <c r="U4723" s="225"/>
      <c r="V4723" s="223"/>
      <c r="W4723" s="225"/>
      <c r="AE4723" s="200"/>
      <c r="AM4723" s="203"/>
      <c r="AT4723" s="144"/>
    </row>
    <row r="4724" spans="9:46" s="142" customFormat="1" x14ac:dyDescent="0.15">
      <c r="I4724" s="223"/>
      <c r="P4724" s="224"/>
      <c r="Q4724" s="224"/>
      <c r="R4724" s="224"/>
      <c r="T4724" s="223"/>
      <c r="U4724" s="225"/>
      <c r="V4724" s="223"/>
      <c r="W4724" s="225"/>
      <c r="AE4724" s="200"/>
      <c r="AM4724" s="203"/>
      <c r="AT4724" s="144"/>
    </row>
    <row r="4725" spans="9:46" s="142" customFormat="1" x14ac:dyDescent="0.15">
      <c r="I4725" s="223"/>
      <c r="P4725" s="224"/>
      <c r="Q4725" s="224"/>
      <c r="R4725" s="224"/>
      <c r="T4725" s="223"/>
      <c r="U4725" s="225"/>
      <c r="V4725" s="223"/>
      <c r="W4725" s="225"/>
      <c r="AE4725" s="200"/>
      <c r="AM4725" s="203"/>
      <c r="AT4725" s="144"/>
    </row>
    <row r="4726" spans="9:46" s="142" customFormat="1" x14ac:dyDescent="0.15">
      <c r="I4726" s="223"/>
      <c r="P4726" s="224"/>
      <c r="Q4726" s="224"/>
      <c r="R4726" s="224"/>
      <c r="T4726" s="223"/>
      <c r="U4726" s="225"/>
      <c r="V4726" s="223"/>
      <c r="W4726" s="225"/>
      <c r="AE4726" s="200"/>
      <c r="AM4726" s="203"/>
      <c r="AT4726" s="144"/>
    </row>
    <row r="4727" spans="9:46" s="142" customFormat="1" x14ac:dyDescent="0.15">
      <c r="I4727" s="223"/>
      <c r="P4727" s="224"/>
      <c r="Q4727" s="224"/>
      <c r="R4727" s="224"/>
      <c r="T4727" s="223"/>
      <c r="U4727" s="225"/>
      <c r="V4727" s="223"/>
      <c r="W4727" s="225"/>
      <c r="AE4727" s="200"/>
      <c r="AM4727" s="203"/>
      <c r="AT4727" s="144"/>
    </row>
    <row r="4728" spans="9:46" s="142" customFormat="1" x14ac:dyDescent="0.15">
      <c r="I4728" s="223"/>
      <c r="P4728" s="224"/>
      <c r="Q4728" s="224"/>
      <c r="R4728" s="224"/>
      <c r="T4728" s="223"/>
      <c r="U4728" s="225"/>
      <c r="V4728" s="223"/>
      <c r="W4728" s="225"/>
      <c r="AE4728" s="200"/>
      <c r="AM4728" s="203"/>
      <c r="AT4728" s="144"/>
    </row>
    <row r="4729" spans="9:46" s="142" customFormat="1" x14ac:dyDescent="0.15">
      <c r="I4729" s="223"/>
      <c r="P4729" s="224"/>
      <c r="Q4729" s="224"/>
      <c r="R4729" s="224"/>
      <c r="T4729" s="223"/>
      <c r="U4729" s="225"/>
      <c r="V4729" s="223"/>
      <c r="W4729" s="225"/>
      <c r="AE4729" s="200"/>
      <c r="AM4729" s="203"/>
      <c r="AT4729" s="144"/>
    </row>
    <row r="4730" spans="9:46" s="142" customFormat="1" x14ac:dyDescent="0.15">
      <c r="I4730" s="223"/>
      <c r="P4730" s="224"/>
      <c r="Q4730" s="224"/>
      <c r="R4730" s="224"/>
      <c r="T4730" s="223"/>
      <c r="U4730" s="225"/>
      <c r="V4730" s="223"/>
      <c r="W4730" s="225"/>
      <c r="AE4730" s="200"/>
      <c r="AM4730" s="203"/>
      <c r="AT4730" s="144"/>
    </row>
    <row r="4731" spans="9:46" s="142" customFormat="1" x14ac:dyDescent="0.15">
      <c r="I4731" s="223"/>
      <c r="P4731" s="224"/>
      <c r="Q4731" s="224"/>
      <c r="R4731" s="224"/>
      <c r="T4731" s="223"/>
      <c r="U4731" s="225"/>
      <c r="V4731" s="223"/>
      <c r="W4731" s="225"/>
      <c r="AE4731" s="200"/>
      <c r="AM4731" s="203"/>
      <c r="AT4731" s="144"/>
    </row>
    <row r="4732" spans="9:46" s="142" customFormat="1" x14ac:dyDescent="0.15">
      <c r="I4732" s="223"/>
      <c r="P4732" s="224"/>
      <c r="Q4732" s="224"/>
      <c r="R4732" s="224"/>
      <c r="T4732" s="223"/>
      <c r="U4732" s="225"/>
      <c r="V4732" s="223"/>
      <c r="W4732" s="225"/>
      <c r="AE4732" s="200"/>
      <c r="AM4732" s="203"/>
      <c r="AT4732" s="144"/>
    </row>
    <row r="4733" spans="9:46" s="142" customFormat="1" x14ac:dyDescent="0.15">
      <c r="I4733" s="223"/>
      <c r="P4733" s="224"/>
      <c r="Q4733" s="224"/>
      <c r="R4733" s="224"/>
      <c r="T4733" s="223"/>
      <c r="U4733" s="225"/>
      <c r="V4733" s="223"/>
      <c r="W4733" s="225"/>
      <c r="AE4733" s="200"/>
      <c r="AM4733" s="203"/>
      <c r="AT4733" s="144"/>
    </row>
    <row r="4734" spans="9:46" s="142" customFormat="1" x14ac:dyDescent="0.15">
      <c r="I4734" s="223"/>
      <c r="P4734" s="224"/>
      <c r="Q4734" s="224"/>
      <c r="R4734" s="224"/>
      <c r="T4734" s="223"/>
      <c r="U4734" s="225"/>
      <c r="V4734" s="223"/>
      <c r="W4734" s="225"/>
      <c r="AE4734" s="200"/>
      <c r="AM4734" s="203"/>
      <c r="AT4734" s="144"/>
    </row>
    <row r="4735" spans="9:46" s="142" customFormat="1" x14ac:dyDescent="0.15">
      <c r="I4735" s="223"/>
      <c r="P4735" s="224"/>
      <c r="Q4735" s="224"/>
      <c r="R4735" s="224"/>
      <c r="T4735" s="223"/>
      <c r="U4735" s="225"/>
      <c r="V4735" s="223"/>
      <c r="W4735" s="225"/>
      <c r="AE4735" s="200"/>
      <c r="AM4735" s="203"/>
      <c r="AT4735" s="144"/>
    </row>
    <row r="4736" spans="9:46" s="142" customFormat="1" x14ac:dyDescent="0.15">
      <c r="I4736" s="223"/>
      <c r="P4736" s="224"/>
      <c r="Q4736" s="224"/>
      <c r="R4736" s="224"/>
      <c r="T4736" s="223"/>
      <c r="U4736" s="225"/>
      <c r="V4736" s="223"/>
      <c r="W4736" s="225"/>
      <c r="AE4736" s="200"/>
      <c r="AM4736" s="203"/>
      <c r="AT4736" s="144"/>
    </row>
    <row r="4737" spans="9:46" s="142" customFormat="1" x14ac:dyDescent="0.15">
      <c r="I4737" s="223"/>
      <c r="P4737" s="224"/>
      <c r="Q4737" s="224"/>
      <c r="R4737" s="224"/>
      <c r="T4737" s="223"/>
      <c r="U4737" s="225"/>
      <c r="V4737" s="223"/>
      <c r="W4737" s="225"/>
      <c r="AE4737" s="200"/>
      <c r="AM4737" s="203"/>
      <c r="AT4737" s="144"/>
    </row>
    <row r="4738" spans="9:46" s="142" customFormat="1" x14ac:dyDescent="0.15">
      <c r="I4738" s="223"/>
      <c r="P4738" s="224"/>
      <c r="Q4738" s="224"/>
      <c r="R4738" s="224"/>
      <c r="T4738" s="223"/>
      <c r="U4738" s="225"/>
      <c r="V4738" s="223"/>
      <c r="W4738" s="225"/>
      <c r="AE4738" s="200"/>
      <c r="AM4738" s="203"/>
      <c r="AT4738" s="144"/>
    </row>
    <row r="4739" spans="9:46" s="142" customFormat="1" x14ac:dyDescent="0.15">
      <c r="I4739" s="223"/>
      <c r="P4739" s="224"/>
      <c r="Q4739" s="224"/>
      <c r="R4739" s="224"/>
      <c r="T4739" s="223"/>
      <c r="U4739" s="225"/>
      <c r="V4739" s="223"/>
      <c r="W4739" s="225"/>
      <c r="AE4739" s="200"/>
      <c r="AM4739" s="203"/>
      <c r="AT4739" s="144"/>
    </row>
    <row r="4740" spans="9:46" s="142" customFormat="1" x14ac:dyDescent="0.15">
      <c r="I4740" s="223"/>
      <c r="P4740" s="224"/>
      <c r="Q4740" s="224"/>
      <c r="R4740" s="224"/>
      <c r="T4740" s="223"/>
      <c r="U4740" s="225"/>
      <c r="V4740" s="223"/>
      <c r="W4740" s="225"/>
      <c r="AE4740" s="200"/>
      <c r="AM4740" s="203"/>
      <c r="AT4740" s="144"/>
    </row>
    <row r="4741" spans="9:46" s="142" customFormat="1" x14ac:dyDescent="0.15">
      <c r="I4741" s="223"/>
      <c r="P4741" s="224"/>
      <c r="Q4741" s="224"/>
      <c r="R4741" s="224"/>
      <c r="T4741" s="223"/>
      <c r="U4741" s="225"/>
      <c r="V4741" s="223"/>
      <c r="W4741" s="225"/>
      <c r="AE4741" s="200"/>
      <c r="AM4741" s="203"/>
      <c r="AT4741" s="144"/>
    </row>
    <row r="4742" spans="9:46" s="142" customFormat="1" x14ac:dyDescent="0.15">
      <c r="I4742" s="223"/>
      <c r="P4742" s="224"/>
      <c r="Q4742" s="224"/>
      <c r="R4742" s="224"/>
      <c r="T4742" s="223"/>
      <c r="U4742" s="225"/>
      <c r="V4742" s="223"/>
      <c r="W4742" s="225"/>
      <c r="AE4742" s="200"/>
      <c r="AM4742" s="203"/>
      <c r="AT4742" s="144"/>
    </row>
    <row r="4743" spans="9:46" s="142" customFormat="1" x14ac:dyDescent="0.15">
      <c r="I4743" s="223"/>
      <c r="P4743" s="224"/>
      <c r="Q4743" s="224"/>
      <c r="R4743" s="224"/>
      <c r="T4743" s="223"/>
      <c r="U4743" s="225"/>
      <c r="V4743" s="223"/>
      <c r="W4743" s="225"/>
      <c r="AE4743" s="200"/>
      <c r="AM4743" s="203"/>
      <c r="AT4743" s="144"/>
    </row>
    <row r="4744" spans="9:46" s="142" customFormat="1" x14ac:dyDescent="0.15">
      <c r="I4744" s="223"/>
      <c r="P4744" s="224"/>
      <c r="Q4744" s="224"/>
      <c r="R4744" s="224"/>
      <c r="T4744" s="223"/>
      <c r="U4744" s="225"/>
      <c r="V4744" s="223"/>
      <c r="W4744" s="225"/>
      <c r="AE4744" s="200"/>
      <c r="AM4744" s="203"/>
      <c r="AT4744" s="144"/>
    </row>
    <row r="4745" spans="9:46" s="142" customFormat="1" x14ac:dyDescent="0.15">
      <c r="I4745" s="223"/>
      <c r="P4745" s="224"/>
      <c r="Q4745" s="224"/>
      <c r="R4745" s="224"/>
      <c r="T4745" s="223"/>
      <c r="U4745" s="225"/>
      <c r="V4745" s="223"/>
      <c r="W4745" s="225"/>
      <c r="AE4745" s="200"/>
      <c r="AM4745" s="203"/>
      <c r="AT4745" s="144"/>
    </row>
    <row r="4746" spans="9:46" s="142" customFormat="1" x14ac:dyDescent="0.15">
      <c r="I4746" s="223"/>
      <c r="P4746" s="224"/>
      <c r="Q4746" s="224"/>
      <c r="R4746" s="224"/>
      <c r="T4746" s="223"/>
      <c r="U4746" s="225"/>
      <c r="V4746" s="223"/>
      <c r="W4746" s="225"/>
      <c r="AE4746" s="200"/>
      <c r="AM4746" s="203"/>
      <c r="AT4746" s="144"/>
    </row>
    <row r="4747" spans="9:46" s="142" customFormat="1" x14ac:dyDescent="0.15">
      <c r="I4747" s="223"/>
      <c r="P4747" s="224"/>
      <c r="Q4747" s="224"/>
      <c r="R4747" s="224"/>
      <c r="T4747" s="223"/>
      <c r="U4747" s="225"/>
      <c r="V4747" s="223"/>
      <c r="W4747" s="225"/>
      <c r="AE4747" s="200"/>
      <c r="AM4747" s="203"/>
      <c r="AT4747" s="144"/>
    </row>
    <row r="4748" spans="9:46" s="142" customFormat="1" x14ac:dyDescent="0.15">
      <c r="I4748" s="223"/>
      <c r="P4748" s="224"/>
      <c r="Q4748" s="224"/>
      <c r="R4748" s="224"/>
      <c r="T4748" s="223"/>
      <c r="U4748" s="225"/>
      <c r="V4748" s="223"/>
      <c r="W4748" s="225"/>
      <c r="AE4748" s="200"/>
      <c r="AM4748" s="203"/>
      <c r="AT4748" s="144"/>
    </row>
    <row r="4749" spans="9:46" s="142" customFormat="1" x14ac:dyDescent="0.15">
      <c r="I4749" s="223"/>
      <c r="P4749" s="224"/>
      <c r="Q4749" s="224"/>
      <c r="R4749" s="224"/>
      <c r="T4749" s="223"/>
      <c r="U4749" s="225"/>
      <c r="V4749" s="223"/>
      <c r="W4749" s="225"/>
      <c r="AE4749" s="200"/>
      <c r="AM4749" s="203"/>
      <c r="AT4749" s="144"/>
    </row>
    <row r="4750" spans="9:46" s="142" customFormat="1" x14ac:dyDescent="0.15">
      <c r="I4750" s="223"/>
      <c r="P4750" s="224"/>
      <c r="Q4750" s="224"/>
      <c r="R4750" s="224"/>
      <c r="T4750" s="223"/>
      <c r="U4750" s="225"/>
      <c r="V4750" s="223"/>
      <c r="W4750" s="225"/>
      <c r="AE4750" s="200"/>
      <c r="AM4750" s="203"/>
      <c r="AT4750" s="144"/>
    </row>
    <row r="4751" spans="9:46" s="142" customFormat="1" x14ac:dyDescent="0.15">
      <c r="I4751" s="223"/>
      <c r="P4751" s="224"/>
      <c r="Q4751" s="224"/>
      <c r="R4751" s="224"/>
      <c r="T4751" s="223"/>
      <c r="U4751" s="225"/>
      <c r="V4751" s="223"/>
      <c r="W4751" s="225"/>
      <c r="AE4751" s="200"/>
      <c r="AM4751" s="203"/>
      <c r="AT4751" s="144"/>
    </row>
    <row r="4752" spans="9:46" s="142" customFormat="1" x14ac:dyDescent="0.15">
      <c r="I4752" s="223"/>
      <c r="P4752" s="224"/>
      <c r="Q4752" s="224"/>
      <c r="R4752" s="224"/>
      <c r="T4752" s="223"/>
      <c r="U4752" s="225"/>
      <c r="V4752" s="223"/>
      <c r="W4752" s="225"/>
      <c r="AE4752" s="200"/>
      <c r="AM4752" s="203"/>
      <c r="AT4752" s="144"/>
    </row>
    <row r="4753" spans="9:46" s="142" customFormat="1" x14ac:dyDescent="0.15">
      <c r="I4753" s="223"/>
      <c r="P4753" s="224"/>
      <c r="Q4753" s="224"/>
      <c r="R4753" s="224"/>
      <c r="T4753" s="223"/>
      <c r="U4753" s="225"/>
      <c r="V4753" s="223"/>
      <c r="W4753" s="225"/>
      <c r="AE4753" s="200"/>
      <c r="AM4753" s="203"/>
      <c r="AT4753" s="144"/>
    </row>
    <row r="4754" spans="9:46" s="142" customFormat="1" x14ac:dyDescent="0.15">
      <c r="I4754" s="223"/>
      <c r="P4754" s="224"/>
      <c r="Q4754" s="224"/>
      <c r="R4754" s="224"/>
      <c r="T4754" s="223"/>
      <c r="U4754" s="225"/>
      <c r="V4754" s="223"/>
      <c r="W4754" s="225"/>
      <c r="AE4754" s="200"/>
      <c r="AM4754" s="203"/>
      <c r="AT4754" s="144"/>
    </row>
    <row r="4755" spans="9:46" s="142" customFormat="1" x14ac:dyDescent="0.15">
      <c r="I4755" s="223"/>
      <c r="P4755" s="224"/>
      <c r="Q4755" s="224"/>
      <c r="R4755" s="224"/>
      <c r="T4755" s="223"/>
      <c r="U4755" s="225"/>
      <c r="V4755" s="223"/>
      <c r="W4755" s="225"/>
      <c r="AE4755" s="200"/>
      <c r="AM4755" s="203"/>
      <c r="AT4755" s="144"/>
    </row>
    <row r="4756" spans="9:46" s="142" customFormat="1" x14ac:dyDescent="0.15">
      <c r="I4756" s="223"/>
      <c r="P4756" s="224"/>
      <c r="Q4756" s="224"/>
      <c r="R4756" s="224"/>
      <c r="T4756" s="223"/>
      <c r="U4756" s="225"/>
      <c r="V4756" s="223"/>
      <c r="W4756" s="225"/>
      <c r="AE4756" s="200"/>
      <c r="AM4756" s="203"/>
      <c r="AT4756" s="144"/>
    </row>
    <row r="4757" spans="9:46" s="142" customFormat="1" x14ac:dyDescent="0.15">
      <c r="I4757" s="223"/>
      <c r="P4757" s="224"/>
      <c r="Q4757" s="224"/>
      <c r="R4757" s="224"/>
      <c r="T4757" s="223"/>
      <c r="U4757" s="225"/>
      <c r="V4757" s="223"/>
      <c r="W4757" s="225"/>
      <c r="AE4757" s="200"/>
      <c r="AM4757" s="203"/>
      <c r="AT4757" s="144"/>
    </row>
    <row r="4758" spans="9:46" s="142" customFormat="1" x14ac:dyDescent="0.15">
      <c r="I4758" s="223"/>
      <c r="P4758" s="224"/>
      <c r="Q4758" s="224"/>
      <c r="R4758" s="224"/>
      <c r="T4758" s="223"/>
      <c r="U4758" s="225"/>
      <c r="V4758" s="223"/>
      <c r="W4758" s="225"/>
      <c r="AE4758" s="200"/>
      <c r="AM4758" s="203"/>
      <c r="AT4758" s="144"/>
    </row>
    <row r="4759" spans="9:46" s="142" customFormat="1" x14ac:dyDescent="0.15">
      <c r="I4759" s="223"/>
      <c r="P4759" s="224"/>
      <c r="Q4759" s="224"/>
      <c r="R4759" s="224"/>
      <c r="T4759" s="223"/>
      <c r="U4759" s="225"/>
      <c r="V4759" s="223"/>
      <c r="W4759" s="225"/>
      <c r="AE4759" s="200"/>
      <c r="AM4759" s="203"/>
      <c r="AT4759" s="144"/>
    </row>
    <row r="4760" spans="9:46" s="142" customFormat="1" x14ac:dyDescent="0.15">
      <c r="I4760" s="223"/>
      <c r="P4760" s="224"/>
      <c r="Q4760" s="224"/>
      <c r="R4760" s="224"/>
      <c r="T4760" s="223"/>
      <c r="U4760" s="225"/>
      <c r="V4760" s="223"/>
      <c r="W4760" s="225"/>
      <c r="AE4760" s="200"/>
      <c r="AM4760" s="203"/>
      <c r="AT4760" s="144"/>
    </row>
    <row r="4761" spans="9:46" s="142" customFormat="1" x14ac:dyDescent="0.15">
      <c r="I4761" s="223"/>
      <c r="P4761" s="224"/>
      <c r="Q4761" s="224"/>
      <c r="R4761" s="224"/>
      <c r="T4761" s="223"/>
      <c r="U4761" s="225"/>
      <c r="V4761" s="223"/>
      <c r="W4761" s="225"/>
      <c r="AE4761" s="200"/>
      <c r="AM4761" s="203"/>
      <c r="AT4761" s="144"/>
    </row>
    <row r="4762" spans="9:46" s="142" customFormat="1" x14ac:dyDescent="0.15">
      <c r="I4762" s="223"/>
      <c r="P4762" s="224"/>
      <c r="Q4762" s="224"/>
      <c r="R4762" s="224"/>
      <c r="T4762" s="223"/>
      <c r="U4762" s="225"/>
      <c r="V4762" s="223"/>
      <c r="W4762" s="225"/>
      <c r="AE4762" s="200"/>
      <c r="AM4762" s="203"/>
      <c r="AT4762" s="144"/>
    </row>
    <row r="4763" spans="9:46" s="142" customFormat="1" x14ac:dyDescent="0.15">
      <c r="I4763" s="223"/>
      <c r="P4763" s="224"/>
      <c r="Q4763" s="224"/>
      <c r="R4763" s="224"/>
      <c r="T4763" s="223"/>
      <c r="U4763" s="225"/>
      <c r="V4763" s="223"/>
      <c r="W4763" s="225"/>
      <c r="AE4763" s="200"/>
      <c r="AM4763" s="203"/>
      <c r="AT4763" s="144"/>
    </row>
    <row r="4764" spans="9:46" s="142" customFormat="1" x14ac:dyDescent="0.15">
      <c r="I4764" s="223"/>
      <c r="P4764" s="224"/>
      <c r="Q4764" s="224"/>
      <c r="R4764" s="224"/>
      <c r="T4764" s="223"/>
      <c r="U4764" s="225"/>
      <c r="V4764" s="223"/>
      <c r="W4764" s="225"/>
      <c r="AE4764" s="200"/>
      <c r="AM4764" s="203"/>
      <c r="AT4764" s="144"/>
    </row>
    <row r="4765" spans="9:46" s="142" customFormat="1" x14ac:dyDescent="0.15">
      <c r="I4765" s="223"/>
      <c r="P4765" s="224"/>
      <c r="Q4765" s="224"/>
      <c r="R4765" s="224"/>
      <c r="T4765" s="223"/>
      <c r="U4765" s="225"/>
      <c r="V4765" s="223"/>
      <c r="W4765" s="225"/>
      <c r="AE4765" s="200"/>
      <c r="AM4765" s="203"/>
      <c r="AT4765" s="144"/>
    </row>
    <row r="4766" spans="9:46" s="142" customFormat="1" x14ac:dyDescent="0.15">
      <c r="I4766" s="223"/>
      <c r="P4766" s="224"/>
      <c r="Q4766" s="224"/>
      <c r="R4766" s="224"/>
      <c r="T4766" s="223"/>
      <c r="U4766" s="225"/>
      <c r="V4766" s="223"/>
      <c r="W4766" s="225"/>
      <c r="AE4766" s="200"/>
      <c r="AM4766" s="203"/>
      <c r="AT4766" s="144"/>
    </row>
    <row r="4767" spans="9:46" s="142" customFormat="1" x14ac:dyDescent="0.15">
      <c r="I4767" s="223"/>
      <c r="P4767" s="224"/>
      <c r="Q4767" s="224"/>
      <c r="R4767" s="224"/>
      <c r="T4767" s="223"/>
      <c r="U4767" s="225"/>
      <c r="V4767" s="223"/>
      <c r="W4767" s="225"/>
      <c r="AE4767" s="200"/>
      <c r="AM4767" s="203"/>
      <c r="AT4767" s="144"/>
    </row>
    <row r="4768" spans="9:46" s="142" customFormat="1" x14ac:dyDescent="0.15">
      <c r="I4768" s="223"/>
      <c r="P4768" s="224"/>
      <c r="Q4768" s="224"/>
      <c r="R4768" s="224"/>
      <c r="T4768" s="223"/>
      <c r="U4768" s="225"/>
      <c r="V4768" s="223"/>
      <c r="W4768" s="225"/>
      <c r="AE4768" s="200"/>
      <c r="AM4768" s="203"/>
      <c r="AT4768" s="144"/>
    </row>
    <row r="4769" spans="9:46" s="142" customFormat="1" x14ac:dyDescent="0.15">
      <c r="I4769" s="223"/>
      <c r="P4769" s="224"/>
      <c r="Q4769" s="224"/>
      <c r="R4769" s="224"/>
      <c r="T4769" s="223"/>
      <c r="U4769" s="225"/>
      <c r="V4769" s="223"/>
      <c r="W4769" s="225"/>
      <c r="AE4769" s="200"/>
      <c r="AM4769" s="203"/>
      <c r="AT4769" s="144"/>
    </row>
    <row r="4770" spans="9:46" s="142" customFormat="1" x14ac:dyDescent="0.15">
      <c r="I4770" s="223"/>
      <c r="P4770" s="224"/>
      <c r="Q4770" s="224"/>
      <c r="R4770" s="224"/>
      <c r="T4770" s="223"/>
      <c r="U4770" s="225"/>
      <c r="V4770" s="223"/>
      <c r="W4770" s="225"/>
      <c r="AE4770" s="200"/>
      <c r="AM4770" s="203"/>
      <c r="AT4770" s="144"/>
    </row>
    <row r="4771" spans="9:46" s="142" customFormat="1" x14ac:dyDescent="0.15">
      <c r="I4771" s="223"/>
      <c r="P4771" s="224"/>
      <c r="Q4771" s="224"/>
      <c r="R4771" s="224"/>
      <c r="T4771" s="223"/>
      <c r="U4771" s="225"/>
      <c r="V4771" s="223"/>
      <c r="W4771" s="225"/>
      <c r="AE4771" s="200"/>
      <c r="AM4771" s="203"/>
      <c r="AT4771" s="144"/>
    </row>
    <row r="4772" spans="9:46" s="142" customFormat="1" x14ac:dyDescent="0.15">
      <c r="I4772" s="223"/>
      <c r="P4772" s="224"/>
      <c r="Q4772" s="224"/>
      <c r="R4772" s="224"/>
      <c r="T4772" s="223"/>
      <c r="U4772" s="225"/>
      <c r="V4772" s="223"/>
      <c r="W4772" s="225"/>
      <c r="AE4772" s="200"/>
      <c r="AM4772" s="203"/>
      <c r="AT4772" s="144"/>
    </row>
    <row r="4773" spans="9:46" s="142" customFormat="1" x14ac:dyDescent="0.15">
      <c r="I4773" s="223"/>
      <c r="P4773" s="224"/>
      <c r="Q4773" s="224"/>
      <c r="R4773" s="224"/>
      <c r="T4773" s="223"/>
      <c r="U4773" s="225"/>
      <c r="V4773" s="223"/>
      <c r="W4773" s="225"/>
      <c r="AE4773" s="200"/>
      <c r="AM4773" s="203"/>
      <c r="AT4773" s="144"/>
    </row>
    <row r="4774" spans="9:46" s="142" customFormat="1" x14ac:dyDescent="0.15">
      <c r="I4774" s="223"/>
      <c r="P4774" s="224"/>
      <c r="Q4774" s="224"/>
      <c r="R4774" s="224"/>
      <c r="T4774" s="223"/>
      <c r="U4774" s="225"/>
      <c r="V4774" s="223"/>
      <c r="W4774" s="225"/>
      <c r="AE4774" s="200"/>
      <c r="AM4774" s="203"/>
      <c r="AT4774" s="144"/>
    </row>
    <row r="4775" spans="9:46" s="142" customFormat="1" x14ac:dyDescent="0.15">
      <c r="I4775" s="223"/>
      <c r="P4775" s="224"/>
      <c r="Q4775" s="224"/>
      <c r="R4775" s="224"/>
      <c r="T4775" s="223"/>
      <c r="U4775" s="225"/>
      <c r="V4775" s="223"/>
      <c r="W4775" s="225"/>
      <c r="AE4775" s="200"/>
      <c r="AM4775" s="203"/>
      <c r="AT4775" s="144"/>
    </row>
    <row r="4776" spans="9:46" s="142" customFormat="1" x14ac:dyDescent="0.15">
      <c r="I4776" s="223"/>
      <c r="P4776" s="224"/>
      <c r="Q4776" s="224"/>
      <c r="R4776" s="224"/>
      <c r="T4776" s="223"/>
      <c r="U4776" s="225"/>
      <c r="V4776" s="223"/>
      <c r="W4776" s="225"/>
      <c r="AE4776" s="200"/>
      <c r="AM4776" s="203"/>
      <c r="AT4776" s="144"/>
    </row>
    <row r="4777" spans="9:46" s="142" customFormat="1" x14ac:dyDescent="0.15">
      <c r="I4777" s="223"/>
      <c r="P4777" s="224"/>
      <c r="Q4777" s="224"/>
      <c r="R4777" s="224"/>
      <c r="T4777" s="223"/>
      <c r="U4777" s="225"/>
      <c r="V4777" s="223"/>
      <c r="W4777" s="225"/>
      <c r="AE4777" s="200"/>
      <c r="AM4777" s="203"/>
      <c r="AT4777" s="144"/>
    </row>
    <row r="4778" spans="9:46" s="142" customFormat="1" x14ac:dyDescent="0.15">
      <c r="I4778" s="223"/>
      <c r="P4778" s="224"/>
      <c r="Q4778" s="224"/>
      <c r="R4778" s="224"/>
      <c r="T4778" s="223"/>
      <c r="U4778" s="225"/>
      <c r="V4778" s="223"/>
      <c r="W4778" s="225"/>
      <c r="AE4778" s="200"/>
      <c r="AM4778" s="203"/>
      <c r="AT4778" s="144"/>
    </row>
    <row r="4779" spans="9:46" s="142" customFormat="1" x14ac:dyDescent="0.15">
      <c r="I4779" s="223"/>
      <c r="P4779" s="224"/>
      <c r="Q4779" s="224"/>
      <c r="R4779" s="224"/>
      <c r="T4779" s="223"/>
      <c r="U4779" s="225"/>
      <c r="V4779" s="223"/>
      <c r="W4779" s="225"/>
      <c r="AE4779" s="200"/>
      <c r="AM4779" s="203"/>
      <c r="AT4779" s="144"/>
    </row>
    <row r="4780" spans="9:46" s="142" customFormat="1" x14ac:dyDescent="0.15">
      <c r="I4780" s="223"/>
      <c r="P4780" s="224"/>
      <c r="Q4780" s="224"/>
      <c r="R4780" s="224"/>
      <c r="T4780" s="223"/>
      <c r="U4780" s="225"/>
      <c r="V4780" s="223"/>
      <c r="W4780" s="225"/>
      <c r="AE4780" s="200"/>
      <c r="AM4780" s="203"/>
      <c r="AT4780" s="144"/>
    </row>
    <row r="4781" spans="9:46" s="142" customFormat="1" x14ac:dyDescent="0.15">
      <c r="I4781" s="223"/>
      <c r="P4781" s="224"/>
      <c r="Q4781" s="224"/>
      <c r="R4781" s="224"/>
      <c r="T4781" s="223"/>
      <c r="U4781" s="225"/>
      <c r="V4781" s="223"/>
      <c r="W4781" s="225"/>
      <c r="AE4781" s="200"/>
      <c r="AM4781" s="203"/>
      <c r="AT4781" s="144"/>
    </row>
    <row r="4782" spans="9:46" s="142" customFormat="1" x14ac:dyDescent="0.15">
      <c r="I4782" s="223"/>
      <c r="P4782" s="224"/>
      <c r="Q4782" s="224"/>
      <c r="R4782" s="224"/>
      <c r="T4782" s="223"/>
      <c r="U4782" s="225"/>
      <c r="V4782" s="223"/>
      <c r="W4782" s="225"/>
      <c r="AE4782" s="200"/>
      <c r="AM4782" s="203"/>
      <c r="AT4782" s="144"/>
    </row>
    <row r="4783" spans="9:46" s="142" customFormat="1" x14ac:dyDescent="0.15">
      <c r="I4783" s="223"/>
      <c r="P4783" s="224"/>
      <c r="Q4783" s="224"/>
      <c r="R4783" s="224"/>
      <c r="T4783" s="223"/>
      <c r="U4783" s="225"/>
      <c r="V4783" s="223"/>
      <c r="W4783" s="225"/>
      <c r="AE4783" s="200"/>
      <c r="AM4783" s="203"/>
      <c r="AT4783" s="144"/>
    </row>
    <row r="4784" spans="9:46" s="142" customFormat="1" x14ac:dyDescent="0.15">
      <c r="I4784" s="223"/>
      <c r="P4784" s="224"/>
      <c r="Q4784" s="224"/>
      <c r="R4784" s="224"/>
      <c r="T4784" s="223"/>
      <c r="U4784" s="225"/>
      <c r="V4784" s="223"/>
      <c r="W4784" s="225"/>
      <c r="AE4784" s="200"/>
      <c r="AM4784" s="203"/>
      <c r="AT4784" s="144"/>
    </row>
    <row r="4785" spans="9:46" s="142" customFormat="1" x14ac:dyDescent="0.15">
      <c r="I4785" s="223"/>
      <c r="P4785" s="224"/>
      <c r="Q4785" s="224"/>
      <c r="R4785" s="224"/>
      <c r="T4785" s="223"/>
      <c r="U4785" s="225"/>
      <c r="V4785" s="223"/>
      <c r="W4785" s="225"/>
      <c r="AE4785" s="200"/>
      <c r="AM4785" s="203"/>
      <c r="AT4785" s="144"/>
    </row>
    <row r="4786" spans="9:46" s="142" customFormat="1" x14ac:dyDescent="0.15">
      <c r="I4786" s="223"/>
      <c r="P4786" s="224"/>
      <c r="Q4786" s="224"/>
      <c r="R4786" s="224"/>
      <c r="T4786" s="223"/>
      <c r="U4786" s="225"/>
      <c r="V4786" s="223"/>
      <c r="W4786" s="225"/>
      <c r="AE4786" s="200"/>
      <c r="AM4786" s="203"/>
      <c r="AT4786" s="144"/>
    </row>
    <row r="4787" spans="9:46" s="142" customFormat="1" x14ac:dyDescent="0.15">
      <c r="I4787" s="223"/>
      <c r="P4787" s="224"/>
      <c r="Q4787" s="224"/>
      <c r="R4787" s="224"/>
      <c r="T4787" s="223"/>
      <c r="U4787" s="225"/>
      <c r="V4787" s="223"/>
      <c r="W4787" s="225"/>
      <c r="AE4787" s="200"/>
      <c r="AM4787" s="203"/>
      <c r="AT4787" s="144"/>
    </row>
    <row r="4788" spans="9:46" s="142" customFormat="1" x14ac:dyDescent="0.15">
      <c r="I4788" s="223"/>
      <c r="P4788" s="224"/>
      <c r="Q4788" s="224"/>
      <c r="R4788" s="224"/>
      <c r="T4788" s="223"/>
      <c r="U4788" s="225"/>
      <c r="V4788" s="223"/>
      <c r="W4788" s="225"/>
      <c r="AE4788" s="200"/>
      <c r="AM4788" s="203"/>
      <c r="AT4788" s="144"/>
    </row>
    <row r="4789" spans="9:46" s="142" customFormat="1" x14ac:dyDescent="0.15">
      <c r="I4789" s="223"/>
      <c r="P4789" s="224"/>
      <c r="Q4789" s="224"/>
      <c r="R4789" s="224"/>
      <c r="T4789" s="223"/>
      <c r="U4789" s="225"/>
      <c r="V4789" s="223"/>
      <c r="W4789" s="225"/>
      <c r="AE4789" s="200"/>
      <c r="AM4789" s="203"/>
      <c r="AT4789" s="144"/>
    </row>
    <row r="4790" spans="9:46" s="142" customFormat="1" x14ac:dyDescent="0.15">
      <c r="I4790" s="223"/>
      <c r="P4790" s="224"/>
      <c r="Q4790" s="224"/>
      <c r="R4790" s="224"/>
      <c r="T4790" s="223"/>
      <c r="U4790" s="225"/>
      <c r="V4790" s="223"/>
      <c r="W4790" s="225"/>
      <c r="AE4790" s="200"/>
      <c r="AM4790" s="203"/>
      <c r="AT4790" s="144"/>
    </row>
    <row r="4791" spans="9:46" s="142" customFormat="1" x14ac:dyDescent="0.15">
      <c r="I4791" s="223"/>
      <c r="P4791" s="224"/>
      <c r="Q4791" s="224"/>
      <c r="R4791" s="224"/>
      <c r="T4791" s="223"/>
      <c r="U4791" s="225"/>
      <c r="V4791" s="223"/>
      <c r="W4791" s="225"/>
      <c r="AE4791" s="200"/>
      <c r="AM4791" s="203"/>
      <c r="AT4791" s="144"/>
    </row>
    <row r="4792" spans="9:46" s="142" customFormat="1" x14ac:dyDescent="0.15">
      <c r="I4792" s="223"/>
      <c r="P4792" s="224"/>
      <c r="Q4792" s="224"/>
      <c r="R4792" s="224"/>
      <c r="T4792" s="223"/>
      <c r="U4792" s="225"/>
      <c r="V4792" s="223"/>
      <c r="W4792" s="225"/>
      <c r="AE4792" s="200"/>
      <c r="AM4792" s="203"/>
      <c r="AT4792" s="144"/>
    </row>
    <row r="4793" spans="9:46" s="142" customFormat="1" x14ac:dyDescent="0.15">
      <c r="I4793" s="223"/>
      <c r="P4793" s="224"/>
      <c r="Q4793" s="224"/>
      <c r="R4793" s="224"/>
      <c r="T4793" s="223"/>
      <c r="U4793" s="225"/>
      <c r="V4793" s="223"/>
      <c r="W4793" s="225"/>
      <c r="AE4793" s="200"/>
      <c r="AM4793" s="203"/>
      <c r="AT4793" s="144"/>
    </row>
    <row r="4794" spans="9:46" s="142" customFormat="1" x14ac:dyDescent="0.15">
      <c r="I4794" s="223"/>
      <c r="P4794" s="224"/>
      <c r="Q4794" s="224"/>
      <c r="R4794" s="224"/>
      <c r="T4794" s="223"/>
      <c r="U4794" s="225"/>
      <c r="V4794" s="223"/>
      <c r="W4794" s="225"/>
      <c r="AE4794" s="200"/>
      <c r="AM4794" s="203"/>
      <c r="AT4794" s="144"/>
    </row>
    <row r="4795" spans="9:46" s="142" customFormat="1" x14ac:dyDescent="0.15">
      <c r="I4795" s="223"/>
      <c r="P4795" s="224"/>
      <c r="Q4795" s="224"/>
      <c r="R4795" s="224"/>
      <c r="T4795" s="223"/>
      <c r="U4795" s="225"/>
      <c r="V4795" s="223"/>
      <c r="W4795" s="225"/>
      <c r="AE4795" s="200"/>
      <c r="AM4795" s="203"/>
      <c r="AT4795" s="144"/>
    </row>
    <row r="4796" spans="9:46" s="142" customFormat="1" x14ac:dyDescent="0.15">
      <c r="I4796" s="223"/>
      <c r="P4796" s="224"/>
      <c r="Q4796" s="224"/>
      <c r="R4796" s="224"/>
      <c r="T4796" s="223"/>
      <c r="U4796" s="225"/>
      <c r="V4796" s="223"/>
      <c r="W4796" s="225"/>
      <c r="AE4796" s="200"/>
      <c r="AM4796" s="203"/>
      <c r="AT4796" s="144"/>
    </row>
    <row r="4797" spans="9:46" s="142" customFormat="1" x14ac:dyDescent="0.15">
      <c r="I4797" s="223"/>
      <c r="P4797" s="224"/>
      <c r="Q4797" s="224"/>
      <c r="R4797" s="224"/>
      <c r="T4797" s="223"/>
      <c r="U4797" s="225"/>
      <c r="V4797" s="223"/>
      <c r="W4797" s="225"/>
      <c r="AE4797" s="200"/>
      <c r="AM4797" s="203"/>
      <c r="AT4797" s="144"/>
    </row>
    <row r="4798" spans="9:46" s="142" customFormat="1" x14ac:dyDescent="0.15">
      <c r="I4798" s="223"/>
      <c r="P4798" s="224"/>
      <c r="Q4798" s="224"/>
      <c r="R4798" s="224"/>
      <c r="T4798" s="223"/>
      <c r="U4798" s="225"/>
      <c r="V4798" s="223"/>
      <c r="W4798" s="225"/>
      <c r="AE4798" s="200"/>
      <c r="AM4798" s="203"/>
      <c r="AT4798" s="144"/>
    </row>
    <row r="4799" spans="9:46" s="142" customFormat="1" x14ac:dyDescent="0.15">
      <c r="I4799" s="223"/>
      <c r="P4799" s="224"/>
      <c r="Q4799" s="224"/>
      <c r="R4799" s="224"/>
      <c r="T4799" s="223"/>
      <c r="U4799" s="225"/>
      <c r="V4799" s="223"/>
      <c r="W4799" s="225"/>
      <c r="AE4799" s="200"/>
      <c r="AM4799" s="203"/>
      <c r="AT4799" s="144"/>
    </row>
    <row r="4800" spans="9:46" s="142" customFormat="1" x14ac:dyDescent="0.15">
      <c r="I4800" s="223"/>
      <c r="P4800" s="224"/>
      <c r="Q4800" s="224"/>
      <c r="R4800" s="224"/>
      <c r="T4800" s="223"/>
      <c r="U4800" s="225"/>
      <c r="V4800" s="223"/>
      <c r="W4800" s="225"/>
      <c r="AE4800" s="200"/>
      <c r="AM4800" s="203"/>
      <c r="AT4800" s="144"/>
    </row>
    <row r="4801" spans="9:46" s="142" customFormat="1" x14ac:dyDescent="0.15">
      <c r="I4801" s="223"/>
      <c r="P4801" s="224"/>
      <c r="Q4801" s="224"/>
      <c r="R4801" s="224"/>
      <c r="T4801" s="223"/>
      <c r="U4801" s="225"/>
      <c r="V4801" s="223"/>
      <c r="W4801" s="225"/>
      <c r="AE4801" s="200"/>
      <c r="AM4801" s="203"/>
      <c r="AT4801" s="144"/>
    </row>
    <row r="4802" spans="9:46" s="142" customFormat="1" x14ac:dyDescent="0.15">
      <c r="I4802" s="223"/>
      <c r="P4802" s="224"/>
      <c r="Q4802" s="224"/>
      <c r="R4802" s="224"/>
      <c r="T4802" s="223"/>
      <c r="U4802" s="225"/>
      <c r="V4802" s="223"/>
      <c r="W4802" s="225"/>
      <c r="AE4802" s="200"/>
      <c r="AM4802" s="203"/>
      <c r="AT4802" s="144"/>
    </row>
    <row r="4803" spans="9:46" s="142" customFormat="1" x14ac:dyDescent="0.15">
      <c r="I4803" s="223"/>
      <c r="P4803" s="224"/>
      <c r="Q4803" s="224"/>
      <c r="R4803" s="224"/>
      <c r="T4803" s="223"/>
      <c r="U4803" s="225"/>
      <c r="V4803" s="223"/>
      <c r="W4803" s="225"/>
      <c r="AE4803" s="200"/>
      <c r="AM4803" s="203"/>
      <c r="AT4803" s="144"/>
    </row>
    <row r="4804" spans="9:46" s="142" customFormat="1" x14ac:dyDescent="0.15">
      <c r="I4804" s="223"/>
      <c r="P4804" s="224"/>
      <c r="Q4804" s="224"/>
      <c r="R4804" s="224"/>
      <c r="T4804" s="223"/>
      <c r="U4804" s="225"/>
      <c r="V4804" s="223"/>
      <c r="W4804" s="225"/>
      <c r="AE4804" s="200"/>
      <c r="AM4804" s="203"/>
      <c r="AT4804" s="144"/>
    </row>
    <row r="4805" spans="9:46" s="142" customFormat="1" x14ac:dyDescent="0.15">
      <c r="I4805" s="223"/>
      <c r="P4805" s="224"/>
      <c r="Q4805" s="224"/>
      <c r="R4805" s="224"/>
      <c r="T4805" s="223"/>
      <c r="U4805" s="225"/>
      <c r="V4805" s="223"/>
      <c r="W4805" s="225"/>
      <c r="AE4805" s="200"/>
      <c r="AM4805" s="203"/>
      <c r="AT4805" s="144"/>
    </row>
    <row r="4806" spans="9:46" s="142" customFormat="1" x14ac:dyDescent="0.15">
      <c r="I4806" s="223"/>
      <c r="P4806" s="224"/>
      <c r="Q4806" s="224"/>
      <c r="R4806" s="224"/>
      <c r="T4806" s="223"/>
      <c r="U4806" s="225"/>
      <c r="V4806" s="223"/>
      <c r="W4806" s="225"/>
      <c r="AE4806" s="200"/>
      <c r="AM4806" s="203"/>
      <c r="AT4806" s="144"/>
    </row>
    <row r="4807" spans="9:46" s="142" customFormat="1" x14ac:dyDescent="0.15">
      <c r="I4807" s="223"/>
      <c r="P4807" s="224"/>
      <c r="Q4807" s="224"/>
      <c r="R4807" s="224"/>
      <c r="T4807" s="223"/>
      <c r="U4807" s="225"/>
      <c r="V4807" s="223"/>
      <c r="W4807" s="225"/>
      <c r="AE4807" s="200"/>
      <c r="AM4807" s="203"/>
      <c r="AT4807" s="144"/>
    </row>
    <row r="4808" spans="9:46" s="142" customFormat="1" x14ac:dyDescent="0.15">
      <c r="I4808" s="223"/>
      <c r="P4808" s="224"/>
      <c r="Q4808" s="224"/>
      <c r="R4808" s="224"/>
      <c r="T4808" s="223"/>
      <c r="U4808" s="225"/>
      <c r="V4808" s="223"/>
      <c r="W4808" s="225"/>
      <c r="AE4808" s="200"/>
      <c r="AM4808" s="203"/>
      <c r="AT4808" s="144"/>
    </row>
    <row r="4809" spans="9:46" s="142" customFormat="1" x14ac:dyDescent="0.15">
      <c r="I4809" s="223"/>
      <c r="P4809" s="224"/>
      <c r="Q4809" s="224"/>
      <c r="R4809" s="224"/>
      <c r="T4809" s="223"/>
      <c r="U4809" s="225"/>
      <c r="V4809" s="223"/>
      <c r="W4809" s="225"/>
      <c r="AE4809" s="200"/>
      <c r="AM4809" s="203"/>
      <c r="AT4809" s="144"/>
    </row>
    <row r="4810" spans="9:46" s="142" customFormat="1" x14ac:dyDescent="0.15">
      <c r="I4810" s="223"/>
      <c r="P4810" s="224"/>
      <c r="Q4810" s="224"/>
      <c r="R4810" s="224"/>
      <c r="T4810" s="223"/>
      <c r="U4810" s="225"/>
      <c r="V4810" s="223"/>
      <c r="W4810" s="225"/>
      <c r="AE4810" s="200"/>
      <c r="AM4810" s="203"/>
      <c r="AT4810" s="144"/>
    </row>
    <row r="4811" spans="9:46" s="142" customFormat="1" x14ac:dyDescent="0.15">
      <c r="I4811" s="223"/>
      <c r="P4811" s="224"/>
      <c r="Q4811" s="224"/>
      <c r="R4811" s="224"/>
      <c r="T4811" s="223"/>
      <c r="U4811" s="225"/>
      <c r="V4811" s="223"/>
      <c r="W4811" s="225"/>
      <c r="AE4811" s="200"/>
      <c r="AM4811" s="203"/>
      <c r="AT4811" s="144"/>
    </row>
    <row r="4812" spans="9:46" s="142" customFormat="1" x14ac:dyDescent="0.15">
      <c r="I4812" s="223"/>
      <c r="P4812" s="224"/>
      <c r="Q4812" s="224"/>
      <c r="R4812" s="224"/>
      <c r="T4812" s="223"/>
      <c r="U4812" s="225"/>
      <c r="V4812" s="223"/>
      <c r="W4812" s="225"/>
      <c r="AE4812" s="200"/>
      <c r="AM4812" s="203"/>
      <c r="AT4812" s="144"/>
    </row>
    <row r="4813" spans="9:46" s="142" customFormat="1" x14ac:dyDescent="0.15">
      <c r="I4813" s="223"/>
      <c r="P4813" s="224"/>
      <c r="Q4813" s="224"/>
      <c r="R4813" s="224"/>
      <c r="T4813" s="223"/>
      <c r="U4813" s="225"/>
      <c r="V4813" s="223"/>
      <c r="W4813" s="225"/>
      <c r="AE4813" s="200"/>
      <c r="AM4813" s="203"/>
      <c r="AT4813" s="144"/>
    </row>
    <row r="4814" spans="9:46" s="142" customFormat="1" x14ac:dyDescent="0.15">
      <c r="I4814" s="223"/>
      <c r="P4814" s="224"/>
      <c r="Q4814" s="224"/>
      <c r="R4814" s="224"/>
      <c r="T4814" s="223"/>
      <c r="U4814" s="225"/>
      <c r="V4814" s="223"/>
      <c r="W4814" s="225"/>
      <c r="AE4814" s="200"/>
      <c r="AM4814" s="203"/>
      <c r="AT4814" s="144"/>
    </row>
    <row r="4815" spans="9:46" s="142" customFormat="1" x14ac:dyDescent="0.15">
      <c r="I4815" s="223"/>
      <c r="P4815" s="224"/>
      <c r="Q4815" s="224"/>
      <c r="R4815" s="224"/>
      <c r="T4815" s="223"/>
      <c r="U4815" s="225"/>
      <c r="V4815" s="223"/>
      <c r="W4815" s="225"/>
      <c r="AE4815" s="200"/>
      <c r="AM4815" s="203"/>
      <c r="AT4815" s="144"/>
    </row>
    <row r="4816" spans="9:46" s="142" customFormat="1" x14ac:dyDescent="0.15">
      <c r="I4816" s="223"/>
      <c r="P4816" s="224"/>
      <c r="Q4816" s="224"/>
      <c r="R4816" s="224"/>
      <c r="T4816" s="223"/>
      <c r="U4816" s="225"/>
      <c r="V4816" s="223"/>
      <c r="W4816" s="225"/>
      <c r="AE4816" s="200"/>
      <c r="AM4816" s="203"/>
      <c r="AT4816" s="144"/>
    </row>
    <row r="4817" spans="9:46" s="142" customFormat="1" x14ac:dyDescent="0.15">
      <c r="I4817" s="223"/>
      <c r="P4817" s="224"/>
      <c r="Q4817" s="224"/>
      <c r="R4817" s="224"/>
      <c r="T4817" s="223"/>
      <c r="U4817" s="225"/>
      <c r="V4817" s="223"/>
      <c r="W4817" s="225"/>
      <c r="AE4817" s="200"/>
      <c r="AM4817" s="203"/>
      <c r="AT4817" s="144"/>
    </row>
    <row r="4818" spans="9:46" s="142" customFormat="1" x14ac:dyDescent="0.15">
      <c r="I4818" s="223"/>
      <c r="P4818" s="224"/>
      <c r="Q4818" s="224"/>
      <c r="R4818" s="224"/>
      <c r="T4818" s="223"/>
      <c r="U4818" s="225"/>
      <c r="V4818" s="223"/>
      <c r="W4818" s="225"/>
      <c r="AE4818" s="200"/>
      <c r="AM4818" s="203"/>
      <c r="AT4818" s="144"/>
    </row>
    <row r="4819" spans="9:46" s="142" customFormat="1" x14ac:dyDescent="0.15">
      <c r="I4819" s="223"/>
      <c r="P4819" s="224"/>
      <c r="Q4819" s="224"/>
      <c r="R4819" s="224"/>
      <c r="T4819" s="223"/>
      <c r="U4819" s="225"/>
      <c r="V4819" s="223"/>
      <c r="W4819" s="225"/>
      <c r="AE4819" s="200"/>
      <c r="AM4819" s="203"/>
      <c r="AT4819" s="144"/>
    </row>
    <row r="4820" spans="9:46" s="142" customFormat="1" x14ac:dyDescent="0.15">
      <c r="I4820" s="223"/>
      <c r="P4820" s="224"/>
      <c r="Q4820" s="224"/>
      <c r="R4820" s="224"/>
      <c r="T4820" s="223"/>
      <c r="U4820" s="225"/>
      <c r="V4820" s="223"/>
      <c r="W4820" s="225"/>
      <c r="AE4820" s="200"/>
      <c r="AM4820" s="203"/>
      <c r="AT4820" s="144"/>
    </row>
    <row r="4821" spans="9:46" s="142" customFormat="1" x14ac:dyDescent="0.15">
      <c r="I4821" s="223"/>
      <c r="P4821" s="224"/>
      <c r="Q4821" s="224"/>
      <c r="R4821" s="224"/>
      <c r="T4821" s="223"/>
      <c r="U4821" s="225"/>
      <c r="V4821" s="223"/>
      <c r="W4821" s="225"/>
      <c r="AE4821" s="200"/>
      <c r="AM4821" s="203"/>
      <c r="AT4821" s="144"/>
    </row>
    <row r="4822" spans="9:46" s="142" customFormat="1" x14ac:dyDescent="0.15">
      <c r="I4822" s="223"/>
      <c r="P4822" s="224"/>
      <c r="Q4822" s="224"/>
      <c r="R4822" s="224"/>
      <c r="T4822" s="223"/>
      <c r="U4822" s="225"/>
      <c r="V4822" s="223"/>
      <c r="W4822" s="225"/>
      <c r="AE4822" s="200"/>
      <c r="AM4822" s="203"/>
      <c r="AT4822" s="144"/>
    </row>
    <row r="4823" spans="9:46" s="142" customFormat="1" x14ac:dyDescent="0.15">
      <c r="I4823" s="223"/>
      <c r="P4823" s="224"/>
      <c r="Q4823" s="224"/>
      <c r="R4823" s="224"/>
      <c r="T4823" s="223"/>
      <c r="U4823" s="225"/>
      <c r="V4823" s="223"/>
      <c r="W4823" s="225"/>
      <c r="AE4823" s="200"/>
      <c r="AM4823" s="203"/>
      <c r="AT4823" s="144"/>
    </row>
    <row r="4824" spans="9:46" s="142" customFormat="1" x14ac:dyDescent="0.15">
      <c r="I4824" s="223"/>
      <c r="P4824" s="224"/>
      <c r="Q4824" s="224"/>
      <c r="R4824" s="224"/>
      <c r="T4824" s="223"/>
      <c r="U4824" s="225"/>
      <c r="V4824" s="223"/>
      <c r="W4824" s="225"/>
      <c r="AE4824" s="200"/>
      <c r="AM4824" s="203"/>
      <c r="AT4824" s="144"/>
    </row>
    <row r="4825" spans="9:46" s="142" customFormat="1" x14ac:dyDescent="0.15">
      <c r="I4825" s="223"/>
      <c r="P4825" s="224"/>
      <c r="Q4825" s="224"/>
      <c r="R4825" s="224"/>
      <c r="T4825" s="223"/>
      <c r="U4825" s="225"/>
      <c r="V4825" s="223"/>
      <c r="W4825" s="225"/>
      <c r="AE4825" s="200"/>
      <c r="AM4825" s="203"/>
      <c r="AT4825" s="144"/>
    </row>
    <row r="4826" spans="9:46" s="142" customFormat="1" x14ac:dyDescent="0.15">
      <c r="I4826" s="223"/>
      <c r="P4826" s="224"/>
      <c r="Q4826" s="224"/>
      <c r="R4826" s="224"/>
      <c r="T4826" s="223"/>
      <c r="U4826" s="225"/>
      <c r="V4826" s="223"/>
      <c r="W4826" s="225"/>
      <c r="AE4826" s="200"/>
      <c r="AM4826" s="203"/>
      <c r="AT4826" s="144"/>
    </row>
    <row r="4827" spans="9:46" s="142" customFormat="1" x14ac:dyDescent="0.15">
      <c r="I4827" s="223"/>
      <c r="P4827" s="224"/>
      <c r="Q4827" s="224"/>
      <c r="R4827" s="224"/>
      <c r="T4827" s="223"/>
      <c r="U4827" s="225"/>
      <c r="V4827" s="223"/>
      <c r="W4827" s="225"/>
      <c r="AE4827" s="200"/>
      <c r="AM4827" s="203"/>
      <c r="AT4827" s="144"/>
    </row>
    <row r="4828" spans="9:46" s="142" customFormat="1" x14ac:dyDescent="0.15">
      <c r="I4828" s="223"/>
      <c r="P4828" s="224"/>
      <c r="Q4828" s="224"/>
      <c r="R4828" s="224"/>
      <c r="T4828" s="223"/>
      <c r="U4828" s="225"/>
      <c r="V4828" s="223"/>
      <c r="W4828" s="225"/>
      <c r="AE4828" s="200"/>
      <c r="AM4828" s="203"/>
      <c r="AT4828" s="144"/>
    </row>
    <row r="4829" spans="9:46" s="142" customFormat="1" x14ac:dyDescent="0.15">
      <c r="I4829" s="223"/>
      <c r="P4829" s="224"/>
      <c r="Q4829" s="224"/>
      <c r="R4829" s="224"/>
      <c r="T4829" s="223"/>
      <c r="U4829" s="225"/>
      <c r="V4829" s="223"/>
      <c r="W4829" s="225"/>
      <c r="AE4829" s="200"/>
      <c r="AM4829" s="203"/>
      <c r="AT4829" s="144"/>
    </row>
    <row r="4830" spans="9:46" s="142" customFormat="1" x14ac:dyDescent="0.15">
      <c r="I4830" s="223"/>
      <c r="P4830" s="224"/>
      <c r="Q4830" s="224"/>
      <c r="R4830" s="224"/>
      <c r="T4830" s="223"/>
      <c r="U4830" s="225"/>
      <c r="V4830" s="223"/>
      <c r="W4830" s="225"/>
      <c r="AE4830" s="200"/>
      <c r="AM4830" s="203"/>
      <c r="AT4830" s="144"/>
    </row>
    <row r="4831" spans="9:46" s="142" customFormat="1" x14ac:dyDescent="0.15">
      <c r="I4831" s="223"/>
      <c r="P4831" s="224"/>
      <c r="Q4831" s="224"/>
      <c r="R4831" s="224"/>
      <c r="T4831" s="223"/>
      <c r="U4831" s="225"/>
      <c r="V4831" s="223"/>
      <c r="W4831" s="225"/>
      <c r="AE4831" s="200"/>
      <c r="AM4831" s="203"/>
      <c r="AT4831" s="144"/>
    </row>
    <row r="4832" spans="9:46" s="142" customFormat="1" x14ac:dyDescent="0.15">
      <c r="I4832" s="223"/>
      <c r="P4832" s="224"/>
      <c r="Q4832" s="224"/>
      <c r="R4832" s="224"/>
      <c r="T4832" s="223"/>
      <c r="U4832" s="225"/>
      <c r="V4832" s="223"/>
      <c r="W4832" s="225"/>
      <c r="AE4832" s="200"/>
      <c r="AM4832" s="203"/>
      <c r="AT4832" s="144"/>
    </row>
    <row r="4833" spans="9:46" s="142" customFormat="1" x14ac:dyDescent="0.15">
      <c r="I4833" s="223"/>
      <c r="P4833" s="224"/>
      <c r="Q4833" s="224"/>
      <c r="R4833" s="224"/>
      <c r="T4833" s="223"/>
      <c r="U4833" s="225"/>
      <c r="V4833" s="223"/>
      <c r="W4833" s="225"/>
      <c r="AE4833" s="200"/>
      <c r="AM4833" s="203"/>
      <c r="AT4833" s="144"/>
    </row>
    <row r="4834" spans="9:46" s="142" customFormat="1" x14ac:dyDescent="0.15">
      <c r="I4834" s="223"/>
      <c r="P4834" s="224"/>
      <c r="Q4834" s="224"/>
      <c r="R4834" s="224"/>
      <c r="T4834" s="223"/>
      <c r="U4834" s="225"/>
      <c r="V4834" s="223"/>
      <c r="W4834" s="225"/>
      <c r="AE4834" s="200"/>
      <c r="AM4834" s="203"/>
      <c r="AT4834" s="144"/>
    </row>
    <row r="4835" spans="9:46" s="142" customFormat="1" x14ac:dyDescent="0.15">
      <c r="I4835" s="223"/>
      <c r="P4835" s="224"/>
      <c r="Q4835" s="224"/>
      <c r="R4835" s="224"/>
      <c r="T4835" s="223"/>
      <c r="U4835" s="225"/>
      <c r="V4835" s="223"/>
      <c r="W4835" s="225"/>
      <c r="AE4835" s="200"/>
      <c r="AM4835" s="203"/>
      <c r="AT4835" s="144"/>
    </row>
    <row r="4836" spans="9:46" s="142" customFormat="1" x14ac:dyDescent="0.15">
      <c r="I4836" s="223"/>
      <c r="P4836" s="224"/>
      <c r="Q4836" s="224"/>
      <c r="R4836" s="224"/>
      <c r="T4836" s="223"/>
      <c r="U4836" s="225"/>
      <c r="V4836" s="223"/>
      <c r="W4836" s="225"/>
      <c r="AE4836" s="200"/>
      <c r="AM4836" s="203"/>
      <c r="AT4836" s="144"/>
    </row>
    <row r="4837" spans="9:46" s="142" customFormat="1" x14ac:dyDescent="0.15">
      <c r="I4837" s="223"/>
      <c r="P4837" s="224"/>
      <c r="Q4837" s="224"/>
      <c r="R4837" s="224"/>
      <c r="T4837" s="223"/>
      <c r="U4837" s="225"/>
      <c r="V4837" s="223"/>
      <c r="W4837" s="225"/>
      <c r="AE4837" s="200"/>
      <c r="AM4837" s="203"/>
      <c r="AT4837" s="144"/>
    </row>
    <row r="4838" spans="9:46" s="142" customFormat="1" x14ac:dyDescent="0.15">
      <c r="I4838" s="223"/>
      <c r="P4838" s="224"/>
      <c r="Q4838" s="224"/>
      <c r="R4838" s="224"/>
      <c r="T4838" s="223"/>
      <c r="U4838" s="225"/>
      <c r="V4838" s="223"/>
      <c r="W4838" s="225"/>
      <c r="AE4838" s="200"/>
      <c r="AM4838" s="203"/>
      <c r="AT4838" s="144"/>
    </row>
    <row r="4839" spans="9:46" s="142" customFormat="1" x14ac:dyDescent="0.15">
      <c r="I4839" s="223"/>
      <c r="P4839" s="224"/>
      <c r="Q4839" s="224"/>
      <c r="R4839" s="224"/>
      <c r="T4839" s="223"/>
      <c r="U4839" s="225"/>
      <c r="V4839" s="223"/>
      <c r="W4839" s="225"/>
      <c r="AE4839" s="200"/>
      <c r="AM4839" s="203"/>
      <c r="AT4839" s="144"/>
    </row>
    <row r="4840" spans="9:46" s="142" customFormat="1" x14ac:dyDescent="0.15">
      <c r="I4840" s="223"/>
      <c r="P4840" s="224"/>
      <c r="Q4840" s="224"/>
      <c r="R4840" s="224"/>
      <c r="T4840" s="223"/>
      <c r="U4840" s="225"/>
      <c r="V4840" s="223"/>
      <c r="W4840" s="225"/>
      <c r="AE4840" s="200"/>
      <c r="AM4840" s="203"/>
      <c r="AT4840" s="144"/>
    </row>
    <row r="4841" spans="9:46" s="142" customFormat="1" x14ac:dyDescent="0.15">
      <c r="I4841" s="223"/>
      <c r="P4841" s="224"/>
      <c r="Q4841" s="224"/>
      <c r="R4841" s="224"/>
      <c r="T4841" s="223"/>
      <c r="U4841" s="225"/>
      <c r="V4841" s="223"/>
      <c r="W4841" s="225"/>
      <c r="AE4841" s="200"/>
      <c r="AM4841" s="203"/>
      <c r="AT4841" s="144"/>
    </row>
    <row r="4842" spans="9:46" s="142" customFormat="1" x14ac:dyDescent="0.15">
      <c r="I4842" s="223"/>
      <c r="P4842" s="224"/>
      <c r="Q4842" s="224"/>
      <c r="R4842" s="224"/>
      <c r="T4842" s="223"/>
      <c r="U4842" s="225"/>
      <c r="V4842" s="223"/>
      <c r="W4842" s="225"/>
      <c r="AE4842" s="200"/>
      <c r="AM4842" s="203"/>
      <c r="AT4842" s="144"/>
    </row>
    <row r="4843" spans="9:46" s="142" customFormat="1" x14ac:dyDescent="0.15">
      <c r="I4843" s="223"/>
      <c r="P4843" s="224"/>
      <c r="Q4843" s="224"/>
      <c r="R4843" s="224"/>
      <c r="T4843" s="223"/>
      <c r="U4843" s="225"/>
      <c r="V4843" s="223"/>
      <c r="W4843" s="225"/>
      <c r="AE4843" s="200"/>
      <c r="AM4843" s="203"/>
      <c r="AT4843" s="144"/>
    </row>
    <row r="4844" spans="9:46" s="142" customFormat="1" x14ac:dyDescent="0.15">
      <c r="I4844" s="223"/>
      <c r="P4844" s="224"/>
      <c r="Q4844" s="224"/>
      <c r="R4844" s="224"/>
      <c r="T4844" s="223"/>
      <c r="U4844" s="225"/>
      <c r="V4844" s="223"/>
      <c r="W4844" s="225"/>
      <c r="AE4844" s="200"/>
      <c r="AM4844" s="203"/>
      <c r="AT4844" s="144"/>
    </row>
    <row r="4845" spans="9:46" s="142" customFormat="1" x14ac:dyDescent="0.15">
      <c r="I4845" s="223"/>
      <c r="P4845" s="224"/>
      <c r="Q4845" s="224"/>
      <c r="R4845" s="224"/>
      <c r="T4845" s="223"/>
      <c r="U4845" s="225"/>
      <c r="V4845" s="223"/>
      <c r="W4845" s="225"/>
      <c r="AE4845" s="200"/>
      <c r="AM4845" s="203"/>
      <c r="AT4845" s="144"/>
    </row>
    <row r="4846" spans="9:46" s="142" customFormat="1" x14ac:dyDescent="0.15">
      <c r="I4846" s="223"/>
      <c r="P4846" s="224"/>
      <c r="Q4846" s="224"/>
      <c r="R4846" s="224"/>
      <c r="T4846" s="223"/>
      <c r="U4846" s="225"/>
      <c r="V4846" s="223"/>
      <c r="W4846" s="225"/>
      <c r="AE4846" s="200"/>
      <c r="AM4846" s="203"/>
      <c r="AT4846" s="144"/>
    </row>
    <row r="4847" spans="9:46" s="142" customFormat="1" x14ac:dyDescent="0.15">
      <c r="I4847" s="223"/>
      <c r="P4847" s="224"/>
      <c r="Q4847" s="224"/>
      <c r="R4847" s="224"/>
      <c r="T4847" s="223"/>
      <c r="U4847" s="225"/>
      <c r="V4847" s="223"/>
      <c r="W4847" s="225"/>
      <c r="AE4847" s="200"/>
      <c r="AM4847" s="203"/>
      <c r="AT4847" s="144"/>
    </row>
    <row r="4848" spans="9:46" s="142" customFormat="1" x14ac:dyDescent="0.15">
      <c r="I4848" s="223"/>
      <c r="P4848" s="224"/>
      <c r="Q4848" s="224"/>
      <c r="R4848" s="224"/>
      <c r="T4848" s="223"/>
      <c r="U4848" s="225"/>
      <c r="V4848" s="223"/>
      <c r="W4848" s="225"/>
      <c r="AE4848" s="200"/>
      <c r="AM4848" s="203"/>
      <c r="AT4848" s="144"/>
    </row>
    <row r="4849" spans="9:46" s="142" customFormat="1" x14ac:dyDescent="0.15">
      <c r="I4849" s="223"/>
      <c r="P4849" s="224"/>
      <c r="Q4849" s="224"/>
      <c r="R4849" s="224"/>
      <c r="T4849" s="223"/>
      <c r="U4849" s="225"/>
      <c r="V4849" s="223"/>
      <c r="W4849" s="225"/>
      <c r="AE4849" s="200"/>
      <c r="AM4849" s="203"/>
      <c r="AT4849" s="144"/>
    </row>
    <row r="4850" spans="9:46" s="142" customFormat="1" x14ac:dyDescent="0.15">
      <c r="I4850" s="223"/>
      <c r="P4850" s="224"/>
      <c r="Q4850" s="224"/>
      <c r="R4850" s="224"/>
      <c r="T4850" s="223"/>
      <c r="U4850" s="225"/>
      <c r="V4850" s="223"/>
      <c r="W4850" s="225"/>
      <c r="AE4850" s="200"/>
      <c r="AM4850" s="203"/>
      <c r="AT4850" s="144"/>
    </row>
    <row r="4851" spans="9:46" s="142" customFormat="1" x14ac:dyDescent="0.15">
      <c r="I4851" s="223"/>
      <c r="P4851" s="224"/>
      <c r="Q4851" s="224"/>
      <c r="R4851" s="224"/>
      <c r="T4851" s="223"/>
      <c r="U4851" s="225"/>
      <c r="V4851" s="223"/>
      <c r="W4851" s="225"/>
      <c r="AE4851" s="200"/>
      <c r="AM4851" s="203"/>
      <c r="AT4851" s="144"/>
    </row>
    <row r="4852" spans="9:46" s="142" customFormat="1" x14ac:dyDescent="0.15">
      <c r="I4852" s="223"/>
      <c r="P4852" s="224"/>
      <c r="Q4852" s="224"/>
      <c r="R4852" s="224"/>
      <c r="T4852" s="223"/>
      <c r="U4852" s="225"/>
      <c r="V4852" s="223"/>
      <c r="W4852" s="225"/>
      <c r="AE4852" s="200"/>
      <c r="AM4852" s="203"/>
      <c r="AT4852" s="144"/>
    </row>
    <row r="4853" spans="9:46" s="142" customFormat="1" x14ac:dyDescent="0.15">
      <c r="I4853" s="223"/>
      <c r="P4853" s="224"/>
      <c r="Q4853" s="224"/>
      <c r="R4853" s="224"/>
      <c r="T4853" s="223"/>
      <c r="U4853" s="225"/>
      <c r="V4853" s="223"/>
      <c r="W4853" s="225"/>
      <c r="AE4853" s="200"/>
      <c r="AM4853" s="203"/>
      <c r="AT4853" s="144"/>
    </row>
    <row r="4854" spans="9:46" s="142" customFormat="1" x14ac:dyDescent="0.15">
      <c r="I4854" s="223"/>
      <c r="P4854" s="224"/>
      <c r="Q4854" s="224"/>
      <c r="R4854" s="224"/>
      <c r="T4854" s="223"/>
      <c r="U4854" s="225"/>
      <c r="V4854" s="223"/>
      <c r="W4854" s="225"/>
      <c r="AE4854" s="200"/>
      <c r="AM4854" s="203"/>
      <c r="AT4854" s="144"/>
    </row>
    <row r="4855" spans="9:46" s="142" customFormat="1" x14ac:dyDescent="0.15">
      <c r="I4855" s="223"/>
      <c r="P4855" s="224"/>
      <c r="Q4855" s="224"/>
      <c r="R4855" s="224"/>
      <c r="T4855" s="223"/>
      <c r="U4855" s="225"/>
      <c r="V4855" s="223"/>
      <c r="W4855" s="225"/>
      <c r="AE4855" s="200"/>
      <c r="AM4855" s="203"/>
      <c r="AT4855" s="144"/>
    </row>
    <row r="4856" spans="9:46" s="142" customFormat="1" x14ac:dyDescent="0.15">
      <c r="I4856" s="223"/>
      <c r="P4856" s="224"/>
      <c r="Q4856" s="224"/>
      <c r="R4856" s="224"/>
      <c r="T4856" s="223"/>
      <c r="U4856" s="225"/>
      <c r="V4856" s="223"/>
      <c r="W4856" s="225"/>
      <c r="AE4856" s="200"/>
      <c r="AM4856" s="203"/>
      <c r="AT4856" s="144"/>
    </row>
    <row r="4857" spans="9:46" s="142" customFormat="1" x14ac:dyDescent="0.15">
      <c r="I4857" s="223"/>
      <c r="P4857" s="224"/>
      <c r="Q4857" s="224"/>
      <c r="R4857" s="224"/>
      <c r="T4857" s="223"/>
      <c r="U4857" s="225"/>
      <c r="V4857" s="223"/>
      <c r="W4857" s="225"/>
      <c r="AE4857" s="200"/>
      <c r="AM4857" s="203"/>
      <c r="AT4857" s="144"/>
    </row>
    <row r="4858" spans="9:46" s="142" customFormat="1" x14ac:dyDescent="0.15">
      <c r="I4858" s="223"/>
      <c r="P4858" s="224"/>
      <c r="Q4858" s="224"/>
      <c r="R4858" s="224"/>
      <c r="T4858" s="223"/>
      <c r="U4858" s="225"/>
      <c r="V4858" s="223"/>
      <c r="W4858" s="225"/>
      <c r="AE4858" s="200"/>
      <c r="AM4858" s="203"/>
      <c r="AT4858" s="144"/>
    </row>
    <row r="4859" spans="9:46" s="142" customFormat="1" x14ac:dyDescent="0.15">
      <c r="I4859" s="223"/>
      <c r="P4859" s="224"/>
      <c r="Q4859" s="224"/>
      <c r="R4859" s="224"/>
      <c r="T4859" s="223"/>
      <c r="U4859" s="225"/>
      <c r="V4859" s="223"/>
      <c r="W4859" s="225"/>
      <c r="AE4859" s="200"/>
      <c r="AM4859" s="203"/>
      <c r="AT4859" s="144"/>
    </row>
    <row r="4860" spans="9:46" s="142" customFormat="1" x14ac:dyDescent="0.15">
      <c r="I4860" s="223"/>
      <c r="P4860" s="224"/>
      <c r="Q4860" s="224"/>
      <c r="R4860" s="224"/>
      <c r="T4860" s="223"/>
      <c r="U4860" s="225"/>
      <c r="V4860" s="223"/>
      <c r="W4860" s="225"/>
      <c r="AE4860" s="200"/>
      <c r="AM4860" s="203"/>
      <c r="AT4860" s="144"/>
    </row>
    <row r="4861" spans="9:46" s="142" customFormat="1" x14ac:dyDescent="0.15">
      <c r="I4861" s="223"/>
      <c r="P4861" s="224"/>
      <c r="Q4861" s="224"/>
      <c r="R4861" s="224"/>
      <c r="T4861" s="223"/>
      <c r="U4861" s="225"/>
      <c r="V4861" s="223"/>
      <c r="W4861" s="225"/>
      <c r="AE4861" s="200"/>
      <c r="AM4861" s="203"/>
      <c r="AT4861" s="144"/>
    </row>
    <row r="4862" spans="9:46" s="142" customFormat="1" x14ac:dyDescent="0.15">
      <c r="I4862" s="223"/>
      <c r="P4862" s="224"/>
      <c r="Q4862" s="224"/>
      <c r="R4862" s="224"/>
      <c r="T4862" s="223"/>
      <c r="U4862" s="225"/>
      <c r="V4862" s="223"/>
      <c r="W4862" s="225"/>
      <c r="AE4862" s="200"/>
      <c r="AM4862" s="203"/>
      <c r="AT4862" s="144"/>
    </row>
    <row r="4863" spans="9:46" s="142" customFormat="1" x14ac:dyDescent="0.15">
      <c r="I4863" s="223"/>
      <c r="P4863" s="224"/>
      <c r="Q4863" s="224"/>
      <c r="R4863" s="224"/>
      <c r="T4863" s="223"/>
      <c r="U4863" s="225"/>
      <c r="V4863" s="223"/>
      <c r="W4863" s="225"/>
      <c r="AE4863" s="200"/>
      <c r="AM4863" s="203"/>
      <c r="AT4863" s="144"/>
    </row>
    <row r="4864" spans="9:46" s="142" customFormat="1" x14ac:dyDescent="0.15">
      <c r="I4864" s="223"/>
      <c r="P4864" s="224"/>
      <c r="Q4864" s="224"/>
      <c r="R4864" s="224"/>
      <c r="T4864" s="223"/>
      <c r="U4864" s="225"/>
      <c r="V4864" s="223"/>
      <c r="W4864" s="225"/>
      <c r="AE4864" s="200"/>
      <c r="AM4864" s="203"/>
      <c r="AT4864" s="144"/>
    </row>
    <row r="4865" spans="9:46" s="142" customFormat="1" x14ac:dyDescent="0.15">
      <c r="I4865" s="223"/>
      <c r="P4865" s="224"/>
      <c r="Q4865" s="224"/>
      <c r="R4865" s="224"/>
      <c r="T4865" s="223"/>
      <c r="U4865" s="225"/>
      <c r="V4865" s="223"/>
      <c r="W4865" s="225"/>
      <c r="AE4865" s="200"/>
      <c r="AM4865" s="203"/>
      <c r="AT4865" s="144"/>
    </row>
    <row r="4866" spans="9:46" s="142" customFormat="1" x14ac:dyDescent="0.15">
      <c r="I4866" s="223"/>
      <c r="P4866" s="224"/>
      <c r="Q4866" s="224"/>
      <c r="R4866" s="224"/>
      <c r="T4866" s="223"/>
      <c r="U4866" s="225"/>
      <c r="V4866" s="223"/>
      <c r="W4866" s="225"/>
      <c r="AE4866" s="200"/>
      <c r="AM4866" s="203"/>
      <c r="AT4866" s="144"/>
    </row>
    <row r="4867" spans="9:46" s="142" customFormat="1" x14ac:dyDescent="0.15">
      <c r="I4867" s="223"/>
      <c r="P4867" s="224"/>
      <c r="Q4867" s="224"/>
      <c r="R4867" s="224"/>
      <c r="T4867" s="223"/>
      <c r="U4867" s="225"/>
      <c r="V4867" s="223"/>
      <c r="W4867" s="225"/>
      <c r="AE4867" s="200"/>
      <c r="AM4867" s="203"/>
      <c r="AT4867" s="144"/>
    </row>
    <row r="4868" spans="9:46" s="142" customFormat="1" x14ac:dyDescent="0.15">
      <c r="I4868" s="223"/>
      <c r="P4868" s="224"/>
      <c r="Q4868" s="224"/>
      <c r="R4868" s="224"/>
      <c r="T4868" s="223"/>
      <c r="U4868" s="225"/>
      <c r="V4868" s="223"/>
      <c r="W4868" s="225"/>
      <c r="AE4868" s="200"/>
      <c r="AM4868" s="203"/>
      <c r="AT4868" s="144"/>
    </row>
    <row r="4869" spans="9:46" s="142" customFormat="1" x14ac:dyDescent="0.15">
      <c r="I4869" s="223"/>
      <c r="P4869" s="224"/>
      <c r="Q4869" s="224"/>
      <c r="R4869" s="224"/>
      <c r="T4869" s="223"/>
      <c r="U4869" s="225"/>
      <c r="V4869" s="223"/>
      <c r="W4869" s="225"/>
      <c r="AE4869" s="200"/>
      <c r="AM4869" s="203"/>
      <c r="AT4869" s="144"/>
    </row>
    <row r="4870" spans="9:46" s="142" customFormat="1" x14ac:dyDescent="0.15">
      <c r="I4870" s="223"/>
      <c r="P4870" s="224"/>
      <c r="Q4870" s="224"/>
      <c r="R4870" s="224"/>
      <c r="T4870" s="223"/>
      <c r="U4870" s="225"/>
      <c r="V4870" s="223"/>
      <c r="W4870" s="225"/>
      <c r="AE4870" s="200"/>
      <c r="AM4870" s="203"/>
      <c r="AT4870" s="144"/>
    </row>
    <row r="4871" spans="9:46" s="142" customFormat="1" x14ac:dyDescent="0.15">
      <c r="I4871" s="223"/>
      <c r="P4871" s="224"/>
      <c r="Q4871" s="224"/>
      <c r="R4871" s="224"/>
      <c r="T4871" s="223"/>
      <c r="U4871" s="225"/>
      <c r="V4871" s="223"/>
      <c r="W4871" s="225"/>
      <c r="AE4871" s="200"/>
      <c r="AM4871" s="203"/>
      <c r="AT4871" s="144"/>
    </row>
    <row r="4872" spans="9:46" s="142" customFormat="1" x14ac:dyDescent="0.15">
      <c r="I4872" s="223"/>
      <c r="P4872" s="224"/>
      <c r="Q4872" s="224"/>
      <c r="R4872" s="224"/>
      <c r="T4872" s="223"/>
      <c r="U4872" s="225"/>
      <c r="V4872" s="223"/>
      <c r="W4872" s="225"/>
      <c r="AE4872" s="200"/>
      <c r="AM4872" s="203"/>
      <c r="AT4872" s="144"/>
    </row>
    <row r="4873" spans="9:46" s="142" customFormat="1" x14ac:dyDescent="0.15">
      <c r="I4873" s="223"/>
      <c r="P4873" s="224"/>
      <c r="Q4873" s="224"/>
      <c r="R4873" s="224"/>
      <c r="T4873" s="223"/>
      <c r="U4873" s="225"/>
      <c r="V4873" s="223"/>
      <c r="W4873" s="225"/>
      <c r="AE4873" s="200"/>
      <c r="AM4873" s="203"/>
      <c r="AT4873" s="144"/>
    </row>
    <row r="4874" spans="9:46" s="142" customFormat="1" x14ac:dyDescent="0.15">
      <c r="I4874" s="223"/>
      <c r="P4874" s="224"/>
      <c r="Q4874" s="224"/>
      <c r="R4874" s="224"/>
      <c r="T4874" s="223"/>
      <c r="U4874" s="225"/>
      <c r="V4874" s="223"/>
      <c r="W4874" s="225"/>
      <c r="AE4874" s="200"/>
      <c r="AM4874" s="203"/>
      <c r="AT4874" s="144"/>
    </row>
    <row r="4875" spans="9:46" s="142" customFormat="1" x14ac:dyDescent="0.15">
      <c r="I4875" s="223"/>
      <c r="P4875" s="224"/>
      <c r="Q4875" s="224"/>
      <c r="R4875" s="224"/>
      <c r="T4875" s="223"/>
      <c r="U4875" s="225"/>
      <c r="V4875" s="223"/>
      <c r="W4875" s="225"/>
      <c r="AE4875" s="200"/>
      <c r="AM4875" s="203"/>
      <c r="AT4875" s="144"/>
    </row>
    <row r="4876" spans="9:46" s="142" customFormat="1" x14ac:dyDescent="0.15">
      <c r="I4876" s="223"/>
      <c r="P4876" s="224"/>
      <c r="Q4876" s="224"/>
      <c r="R4876" s="224"/>
      <c r="T4876" s="223"/>
      <c r="U4876" s="225"/>
      <c r="V4876" s="223"/>
      <c r="W4876" s="225"/>
      <c r="AE4876" s="200"/>
      <c r="AM4876" s="203"/>
      <c r="AT4876" s="144"/>
    </row>
    <row r="4877" spans="9:46" s="142" customFormat="1" x14ac:dyDescent="0.15">
      <c r="I4877" s="223"/>
      <c r="P4877" s="224"/>
      <c r="Q4877" s="224"/>
      <c r="R4877" s="224"/>
      <c r="T4877" s="223"/>
      <c r="U4877" s="225"/>
      <c r="V4877" s="223"/>
      <c r="W4877" s="225"/>
      <c r="AE4877" s="200"/>
      <c r="AM4877" s="203"/>
      <c r="AT4877" s="144"/>
    </row>
    <row r="4878" spans="9:46" s="142" customFormat="1" x14ac:dyDescent="0.15">
      <c r="I4878" s="223"/>
      <c r="P4878" s="224"/>
      <c r="Q4878" s="224"/>
      <c r="R4878" s="224"/>
      <c r="T4878" s="223"/>
      <c r="U4878" s="225"/>
      <c r="V4878" s="223"/>
      <c r="W4878" s="225"/>
      <c r="AE4878" s="200"/>
      <c r="AM4878" s="203"/>
      <c r="AT4878" s="144"/>
    </row>
    <row r="4879" spans="9:46" s="142" customFormat="1" x14ac:dyDescent="0.15">
      <c r="I4879" s="223"/>
      <c r="P4879" s="224"/>
      <c r="Q4879" s="224"/>
      <c r="R4879" s="224"/>
      <c r="T4879" s="223"/>
      <c r="U4879" s="225"/>
      <c r="V4879" s="223"/>
      <c r="W4879" s="225"/>
      <c r="AE4879" s="200"/>
      <c r="AM4879" s="203"/>
      <c r="AT4879" s="144"/>
    </row>
    <row r="4880" spans="9:46" s="142" customFormat="1" x14ac:dyDescent="0.15">
      <c r="I4880" s="223"/>
      <c r="P4880" s="224"/>
      <c r="Q4880" s="224"/>
      <c r="R4880" s="224"/>
      <c r="T4880" s="223"/>
      <c r="U4880" s="225"/>
      <c r="V4880" s="223"/>
      <c r="W4880" s="225"/>
      <c r="AE4880" s="200"/>
      <c r="AM4880" s="203"/>
      <c r="AT4880" s="144"/>
    </row>
    <row r="4881" spans="9:46" s="142" customFormat="1" x14ac:dyDescent="0.15">
      <c r="I4881" s="223"/>
      <c r="P4881" s="224"/>
      <c r="Q4881" s="224"/>
      <c r="R4881" s="224"/>
      <c r="T4881" s="223"/>
      <c r="U4881" s="225"/>
      <c r="V4881" s="223"/>
      <c r="W4881" s="225"/>
      <c r="AE4881" s="200"/>
      <c r="AM4881" s="203"/>
      <c r="AT4881" s="144"/>
    </row>
    <row r="4882" spans="9:46" s="142" customFormat="1" x14ac:dyDescent="0.15">
      <c r="I4882" s="223"/>
      <c r="P4882" s="224"/>
      <c r="Q4882" s="224"/>
      <c r="R4882" s="224"/>
      <c r="T4882" s="223"/>
      <c r="U4882" s="225"/>
      <c r="V4882" s="223"/>
      <c r="W4882" s="225"/>
      <c r="AE4882" s="200"/>
      <c r="AM4882" s="203"/>
      <c r="AT4882" s="144"/>
    </row>
    <row r="4883" spans="9:46" s="142" customFormat="1" x14ac:dyDescent="0.15">
      <c r="I4883" s="223"/>
      <c r="P4883" s="224"/>
      <c r="Q4883" s="224"/>
      <c r="R4883" s="224"/>
      <c r="T4883" s="223"/>
      <c r="U4883" s="225"/>
      <c r="V4883" s="223"/>
      <c r="W4883" s="225"/>
      <c r="AE4883" s="200"/>
      <c r="AM4883" s="203"/>
      <c r="AT4883" s="144"/>
    </row>
    <row r="4884" spans="9:46" s="142" customFormat="1" x14ac:dyDescent="0.15">
      <c r="I4884" s="223"/>
      <c r="P4884" s="224"/>
      <c r="Q4884" s="224"/>
      <c r="R4884" s="224"/>
      <c r="T4884" s="223"/>
      <c r="U4884" s="225"/>
      <c r="V4884" s="223"/>
      <c r="W4884" s="225"/>
      <c r="AE4884" s="200"/>
      <c r="AM4884" s="203"/>
      <c r="AT4884" s="144"/>
    </row>
    <row r="4885" spans="9:46" s="142" customFormat="1" x14ac:dyDescent="0.15">
      <c r="I4885" s="223"/>
      <c r="P4885" s="224"/>
      <c r="Q4885" s="224"/>
      <c r="R4885" s="224"/>
      <c r="T4885" s="223"/>
      <c r="U4885" s="225"/>
      <c r="V4885" s="223"/>
      <c r="W4885" s="225"/>
      <c r="AE4885" s="200"/>
      <c r="AM4885" s="203"/>
      <c r="AT4885" s="144"/>
    </row>
    <row r="4886" spans="9:46" s="142" customFormat="1" x14ac:dyDescent="0.15">
      <c r="I4886" s="223"/>
      <c r="P4886" s="224"/>
      <c r="Q4886" s="224"/>
      <c r="R4886" s="224"/>
      <c r="T4886" s="223"/>
      <c r="U4886" s="225"/>
      <c r="V4886" s="223"/>
      <c r="W4886" s="225"/>
      <c r="AE4886" s="200"/>
      <c r="AM4886" s="203"/>
      <c r="AT4886" s="144"/>
    </row>
    <row r="4887" spans="9:46" s="142" customFormat="1" x14ac:dyDescent="0.15">
      <c r="I4887" s="223"/>
      <c r="P4887" s="224"/>
      <c r="Q4887" s="224"/>
      <c r="R4887" s="224"/>
      <c r="T4887" s="223"/>
      <c r="U4887" s="225"/>
      <c r="V4887" s="223"/>
      <c r="W4887" s="225"/>
      <c r="AE4887" s="200"/>
      <c r="AM4887" s="203"/>
      <c r="AT4887" s="144"/>
    </row>
    <row r="4888" spans="9:46" s="142" customFormat="1" x14ac:dyDescent="0.15">
      <c r="I4888" s="223"/>
      <c r="P4888" s="224"/>
      <c r="Q4888" s="224"/>
      <c r="R4888" s="224"/>
      <c r="T4888" s="223"/>
      <c r="U4888" s="225"/>
      <c r="V4888" s="223"/>
      <c r="W4888" s="225"/>
      <c r="AE4888" s="200"/>
      <c r="AM4888" s="203"/>
      <c r="AT4888" s="144"/>
    </row>
    <row r="4889" spans="9:46" s="142" customFormat="1" x14ac:dyDescent="0.15">
      <c r="I4889" s="223"/>
      <c r="P4889" s="224"/>
      <c r="Q4889" s="224"/>
      <c r="R4889" s="224"/>
      <c r="T4889" s="223"/>
      <c r="U4889" s="225"/>
      <c r="V4889" s="223"/>
      <c r="W4889" s="225"/>
      <c r="AE4889" s="200"/>
      <c r="AM4889" s="203"/>
      <c r="AT4889" s="144"/>
    </row>
    <row r="4890" spans="9:46" s="142" customFormat="1" x14ac:dyDescent="0.15">
      <c r="I4890" s="223"/>
      <c r="P4890" s="224"/>
      <c r="Q4890" s="224"/>
      <c r="R4890" s="224"/>
      <c r="T4890" s="223"/>
      <c r="U4890" s="225"/>
      <c r="V4890" s="223"/>
      <c r="W4890" s="225"/>
      <c r="AE4890" s="200"/>
      <c r="AM4890" s="203"/>
      <c r="AT4890" s="144"/>
    </row>
    <row r="4891" spans="9:46" s="142" customFormat="1" x14ac:dyDescent="0.15">
      <c r="I4891" s="223"/>
      <c r="P4891" s="224"/>
      <c r="Q4891" s="224"/>
      <c r="R4891" s="224"/>
      <c r="T4891" s="223"/>
      <c r="U4891" s="225"/>
      <c r="V4891" s="223"/>
      <c r="W4891" s="225"/>
      <c r="AE4891" s="200"/>
      <c r="AM4891" s="203"/>
      <c r="AT4891" s="144"/>
    </row>
    <row r="4892" spans="9:46" s="142" customFormat="1" x14ac:dyDescent="0.15">
      <c r="I4892" s="223"/>
      <c r="P4892" s="224"/>
      <c r="Q4892" s="224"/>
      <c r="R4892" s="224"/>
      <c r="T4892" s="223"/>
      <c r="U4892" s="225"/>
      <c r="V4892" s="223"/>
      <c r="W4892" s="225"/>
      <c r="AE4892" s="200"/>
      <c r="AM4892" s="203"/>
      <c r="AT4892" s="144"/>
    </row>
    <row r="4893" spans="9:46" s="142" customFormat="1" x14ac:dyDescent="0.15">
      <c r="I4893" s="223"/>
      <c r="P4893" s="224"/>
      <c r="Q4893" s="224"/>
      <c r="R4893" s="224"/>
      <c r="T4893" s="223"/>
      <c r="U4893" s="225"/>
      <c r="V4893" s="223"/>
      <c r="W4893" s="225"/>
      <c r="AE4893" s="200"/>
      <c r="AM4893" s="203"/>
      <c r="AT4893" s="144"/>
    </row>
    <row r="4894" spans="9:46" s="142" customFormat="1" x14ac:dyDescent="0.15">
      <c r="I4894" s="223"/>
      <c r="P4894" s="224"/>
      <c r="Q4894" s="224"/>
      <c r="R4894" s="224"/>
      <c r="T4894" s="223"/>
      <c r="U4894" s="225"/>
      <c r="V4894" s="223"/>
      <c r="W4894" s="225"/>
      <c r="AE4894" s="200"/>
      <c r="AM4894" s="203"/>
      <c r="AT4894" s="144"/>
    </row>
    <row r="4895" spans="9:46" s="142" customFormat="1" x14ac:dyDescent="0.15">
      <c r="I4895" s="223"/>
      <c r="P4895" s="224"/>
      <c r="Q4895" s="224"/>
      <c r="R4895" s="224"/>
      <c r="T4895" s="223"/>
      <c r="U4895" s="225"/>
      <c r="V4895" s="223"/>
      <c r="W4895" s="225"/>
      <c r="AE4895" s="200"/>
      <c r="AM4895" s="203"/>
      <c r="AT4895" s="144"/>
    </row>
    <row r="4896" spans="9:46" s="142" customFormat="1" x14ac:dyDescent="0.15">
      <c r="I4896" s="223"/>
      <c r="P4896" s="224"/>
      <c r="Q4896" s="224"/>
      <c r="R4896" s="224"/>
      <c r="T4896" s="223"/>
      <c r="U4896" s="225"/>
      <c r="V4896" s="223"/>
      <c r="W4896" s="225"/>
      <c r="AE4896" s="200"/>
      <c r="AM4896" s="203"/>
      <c r="AT4896" s="144"/>
    </row>
    <row r="4897" spans="9:46" s="142" customFormat="1" x14ac:dyDescent="0.15">
      <c r="I4897" s="223"/>
      <c r="P4897" s="224"/>
      <c r="Q4897" s="224"/>
      <c r="R4897" s="224"/>
      <c r="T4897" s="223"/>
      <c r="U4897" s="225"/>
      <c r="V4897" s="223"/>
      <c r="W4897" s="225"/>
      <c r="AE4897" s="200"/>
      <c r="AM4897" s="203"/>
      <c r="AT4897" s="144"/>
    </row>
    <row r="4898" spans="9:46" s="142" customFormat="1" x14ac:dyDescent="0.15">
      <c r="I4898" s="223"/>
      <c r="P4898" s="224"/>
      <c r="Q4898" s="224"/>
      <c r="R4898" s="224"/>
      <c r="T4898" s="223"/>
      <c r="U4898" s="225"/>
      <c r="V4898" s="223"/>
      <c r="W4898" s="225"/>
      <c r="AE4898" s="200"/>
      <c r="AM4898" s="203"/>
      <c r="AT4898" s="144"/>
    </row>
    <row r="4899" spans="9:46" s="142" customFormat="1" x14ac:dyDescent="0.15">
      <c r="I4899" s="223"/>
      <c r="P4899" s="224"/>
      <c r="Q4899" s="224"/>
      <c r="R4899" s="224"/>
      <c r="T4899" s="223"/>
      <c r="U4899" s="225"/>
      <c r="V4899" s="223"/>
      <c r="W4899" s="225"/>
      <c r="AE4899" s="200"/>
      <c r="AM4899" s="203"/>
      <c r="AT4899" s="144"/>
    </row>
    <row r="4900" spans="9:46" s="142" customFormat="1" x14ac:dyDescent="0.15">
      <c r="I4900" s="223"/>
      <c r="P4900" s="224"/>
      <c r="Q4900" s="224"/>
      <c r="R4900" s="224"/>
      <c r="T4900" s="223"/>
      <c r="U4900" s="225"/>
      <c r="V4900" s="223"/>
      <c r="W4900" s="225"/>
      <c r="AE4900" s="200"/>
      <c r="AM4900" s="203"/>
      <c r="AT4900" s="144"/>
    </row>
    <row r="4901" spans="9:46" s="142" customFormat="1" x14ac:dyDescent="0.15">
      <c r="I4901" s="223"/>
      <c r="P4901" s="224"/>
      <c r="Q4901" s="224"/>
      <c r="R4901" s="224"/>
      <c r="T4901" s="223"/>
      <c r="U4901" s="225"/>
      <c r="V4901" s="223"/>
      <c r="W4901" s="225"/>
      <c r="AE4901" s="200"/>
      <c r="AM4901" s="203"/>
      <c r="AT4901" s="144"/>
    </row>
    <row r="4902" spans="9:46" s="142" customFormat="1" x14ac:dyDescent="0.15">
      <c r="I4902" s="223"/>
      <c r="P4902" s="224"/>
      <c r="Q4902" s="224"/>
      <c r="R4902" s="224"/>
      <c r="T4902" s="223"/>
      <c r="U4902" s="225"/>
      <c r="V4902" s="223"/>
      <c r="W4902" s="225"/>
      <c r="AE4902" s="200"/>
      <c r="AM4902" s="203"/>
      <c r="AT4902" s="144"/>
    </row>
    <row r="4903" spans="9:46" s="142" customFormat="1" x14ac:dyDescent="0.15">
      <c r="I4903" s="223"/>
      <c r="P4903" s="224"/>
      <c r="Q4903" s="224"/>
      <c r="R4903" s="224"/>
      <c r="T4903" s="223"/>
      <c r="U4903" s="225"/>
      <c r="V4903" s="223"/>
      <c r="W4903" s="225"/>
      <c r="AE4903" s="200"/>
      <c r="AM4903" s="203"/>
      <c r="AT4903" s="144"/>
    </row>
    <row r="4904" spans="9:46" s="142" customFormat="1" x14ac:dyDescent="0.15">
      <c r="I4904" s="223"/>
      <c r="P4904" s="224"/>
      <c r="Q4904" s="224"/>
      <c r="R4904" s="224"/>
      <c r="T4904" s="223"/>
      <c r="U4904" s="225"/>
      <c r="V4904" s="223"/>
      <c r="W4904" s="225"/>
      <c r="AE4904" s="200"/>
      <c r="AM4904" s="203"/>
      <c r="AT4904" s="144"/>
    </row>
    <row r="4905" spans="9:46" s="142" customFormat="1" x14ac:dyDescent="0.15">
      <c r="I4905" s="223"/>
      <c r="P4905" s="224"/>
      <c r="Q4905" s="224"/>
      <c r="R4905" s="224"/>
      <c r="T4905" s="223"/>
      <c r="U4905" s="225"/>
      <c r="V4905" s="223"/>
      <c r="W4905" s="225"/>
      <c r="AE4905" s="200"/>
      <c r="AM4905" s="203"/>
      <c r="AT4905" s="144"/>
    </row>
    <row r="4906" spans="9:46" s="142" customFormat="1" x14ac:dyDescent="0.15">
      <c r="I4906" s="223"/>
      <c r="P4906" s="224"/>
      <c r="Q4906" s="224"/>
      <c r="R4906" s="224"/>
      <c r="T4906" s="223"/>
      <c r="U4906" s="225"/>
      <c r="V4906" s="223"/>
      <c r="W4906" s="225"/>
      <c r="AE4906" s="200"/>
      <c r="AM4906" s="203"/>
      <c r="AT4906" s="144"/>
    </row>
    <row r="4907" spans="9:46" s="142" customFormat="1" x14ac:dyDescent="0.15">
      <c r="I4907" s="223"/>
      <c r="P4907" s="224"/>
      <c r="Q4907" s="224"/>
      <c r="R4907" s="224"/>
      <c r="T4907" s="223"/>
      <c r="U4907" s="225"/>
      <c r="V4907" s="223"/>
      <c r="W4907" s="225"/>
      <c r="AE4907" s="200"/>
      <c r="AM4907" s="203"/>
      <c r="AT4907" s="144"/>
    </row>
    <row r="4908" spans="9:46" s="142" customFormat="1" x14ac:dyDescent="0.15">
      <c r="I4908" s="223"/>
      <c r="P4908" s="224"/>
      <c r="Q4908" s="224"/>
      <c r="R4908" s="224"/>
      <c r="T4908" s="223"/>
      <c r="U4908" s="225"/>
      <c r="V4908" s="223"/>
      <c r="W4908" s="225"/>
      <c r="AE4908" s="200"/>
      <c r="AM4908" s="203"/>
      <c r="AT4908" s="144"/>
    </row>
    <row r="4909" spans="9:46" s="142" customFormat="1" x14ac:dyDescent="0.15">
      <c r="I4909" s="223"/>
      <c r="P4909" s="224"/>
      <c r="Q4909" s="224"/>
      <c r="R4909" s="224"/>
      <c r="T4909" s="223"/>
      <c r="U4909" s="225"/>
      <c r="V4909" s="223"/>
      <c r="W4909" s="225"/>
      <c r="AE4909" s="200"/>
      <c r="AM4909" s="203"/>
      <c r="AT4909" s="144"/>
    </row>
    <row r="4910" spans="9:46" s="142" customFormat="1" x14ac:dyDescent="0.15">
      <c r="I4910" s="223"/>
      <c r="P4910" s="224"/>
      <c r="Q4910" s="224"/>
      <c r="R4910" s="224"/>
      <c r="T4910" s="223"/>
      <c r="U4910" s="225"/>
      <c r="V4910" s="223"/>
      <c r="W4910" s="225"/>
      <c r="AE4910" s="200"/>
      <c r="AM4910" s="203"/>
      <c r="AT4910" s="144"/>
    </row>
    <row r="4911" spans="9:46" s="142" customFormat="1" x14ac:dyDescent="0.15">
      <c r="I4911" s="223"/>
      <c r="P4911" s="224"/>
      <c r="Q4911" s="224"/>
      <c r="R4911" s="224"/>
      <c r="T4911" s="223"/>
      <c r="U4911" s="225"/>
      <c r="V4911" s="223"/>
      <c r="W4911" s="225"/>
      <c r="AE4911" s="200"/>
      <c r="AM4911" s="203"/>
      <c r="AT4911" s="144"/>
    </row>
    <row r="4912" spans="9:46" s="142" customFormat="1" x14ac:dyDescent="0.15">
      <c r="I4912" s="223"/>
      <c r="P4912" s="224"/>
      <c r="Q4912" s="224"/>
      <c r="R4912" s="224"/>
      <c r="T4912" s="223"/>
      <c r="U4912" s="225"/>
      <c r="V4912" s="223"/>
      <c r="W4912" s="225"/>
      <c r="AE4912" s="200"/>
      <c r="AM4912" s="203"/>
      <c r="AT4912" s="144"/>
    </row>
    <row r="4913" spans="9:46" s="142" customFormat="1" x14ac:dyDescent="0.15">
      <c r="I4913" s="223"/>
      <c r="P4913" s="224"/>
      <c r="Q4913" s="224"/>
      <c r="R4913" s="224"/>
      <c r="T4913" s="223"/>
      <c r="U4913" s="225"/>
      <c r="V4913" s="223"/>
      <c r="W4913" s="225"/>
      <c r="AE4913" s="200"/>
      <c r="AM4913" s="203"/>
      <c r="AT4913" s="144"/>
    </row>
    <row r="4914" spans="9:46" s="142" customFormat="1" x14ac:dyDescent="0.15">
      <c r="I4914" s="223"/>
      <c r="P4914" s="224"/>
      <c r="Q4914" s="224"/>
      <c r="R4914" s="224"/>
      <c r="T4914" s="223"/>
      <c r="U4914" s="225"/>
      <c r="V4914" s="223"/>
      <c r="W4914" s="225"/>
      <c r="AE4914" s="200"/>
      <c r="AM4914" s="203"/>
      <c r="AT4914" s="144"/>
    </row>
    <row r="4915" spans="9:46" s="142" customFormat="1" x14ac:dyDescent="0.15">
      <c r="I4915" s="223"/>
      <c r="P4915" s="224"/>
      <c r="Q4915" s="224"/>
      <c r="R4915" s="224"/>
      <c r="T4915" s="223"/>
      <c r="U4915" s="225"/>
      <c r="V4915" s="223"/>
      <c r="W4915" s="225"/>
      <c r="AE4915" s="200"/>
      <c r="AM4915" s="203"/>
      <c r="AT4915" s="144"/>
    </row>
    <row r="4916" spans="9:46" s="142" customFormat="1" x14ac:dyDescent="0.15">
      <c r="I4916" s="223"/>
      <c r="P4916" s="224"/>
      <c r="Q4916" s="224"/>
      <c r="R4916" s="224"/>
      <c r="T4916" s="223"/>
      <c r="U4916" s="225"/>
      <c r="V4916" s="223"/>
      <c r="W4916" s="225"/>
      <c r="AE4916" s="200"/>
      <c r="AM4916" s="203"/>
      <c r="AT4916" s="144"/>
    </row>
    <row r="4917" spans="9:46" s="142" customFormat="1" x14ac:dyDescent="0.15">
      <c r="I4917" s="223"/>
      <c r="P4917" s="224"/>
      <c r="Q4917" s="224"/>
      <c r="R4917" s="224"/>
      <c r="T4917" s="223"/>
      <c r="U4917" s="225"/>
      <c r="V4917" s="223"/>
      <c r="W4917" s="225"/>
      <c r="AE4917" s="200"/>
      <c r="AM4917" s="203"/>
      <c r="AT4917" s="144"/>
    </row>
    <row r="4918" spans="9:46" s="142" customFormat="1" x14ac:dyDescent="0.15">
      <c r="I4918" s="223"/>
      <c r="P4918" s="224"/>
      <c r="Q4918" s="224"/>
      <c r="R4918" s="224"/>
      <c r="T4918" s="223"/>
      <c r="U4918" s="225"/>
      <c r="V4918" s="223"/>
      <c r="W4918" s="225"/>
      <c r="AE4918" s="200"/>
      <c r="AM4918" s="203"/>
      <c r="AT4918" s="144"/>
    </row>
    <row r="4919" spans="9:46" s="142" customFormat="1" x14ac:dyDescent="0.15">
      <c r="I4919" s="223"/>
      <c r="P4919" s="224"/>
      <c r="Q4919" s="224"/>
      <c r="R4919" s="224"/>
      <c r="T4919" s="223"/>
      <c r="U4919" s="225"/>
      <c r="V4919" s="223"/>
      <c r="W4919" s="225"/>
      <c r="AE4919" s="200"/>
      <c r="AM4919" s="203"/>
      <c r="AT4919" s="144"/>
    </row>
    <row r="4920" spans="9:46" s="142" customFormat="1" x14ac:dyDescent="0.15">
      <c r="I4920" s="223"/>
      <c r="P4920" s="224"/>
      <c r="Q4920" s="224"/>
      <c r="R4920" s="224"/>
      <c r="T4920" s="223"/>
      <c r="U4920" s="225"/>
      <c r="V4920" s="223"/>
      <c r="W4920" s="225"/>
      <c r="AE4920" s="200"/>
      <c r="AM4920" s="203"/>
      <c r="AT4920" s="144"/>
    </row>
    <row r="4921" spans="9:46" s="142" customFormat="1" x14ac:dyDescent="0.15">
      <c r="I4921" s="223"/>
      <c r="P4921" s="224"/>
      <c r="Q4921" s="224"/>
      <c r="R4921" s="224"/>
      <c r="T4921" s="223"/>
      <c r="U4921" s="225"/>
      <c r="V4921" s="223"/>
      <c r="W4921" s="225"/>
      <c r="AE4921" s="200"/>
      <c r="AM4921" s="203"/>
      <c r="AT4921" s="144"/>
    </row>
    <row r="4922" spans="9:46" s="142" customFormat="1" x14ac:dyDescent="0.15">
      <c r="I4922" s="223"/>
      <c r="P4922" s="224"/>
      <c r="Q4922" s="224"/>
      <c r="R4922" s="224"/>
      <c r="T4922" s="223"/>
      <c r="U4922" s="225"/>
      <c r="V4922" s="223"/>
      <c r="W4922" s="225"/>
      <c r="AE4922" s="200"/>
      <c r="AM4922" s="203"/>
      <c r="AT4922" s="144"/>
    </row>
    <row r="4923" spans="9:46" s="142" customFormat="1" x14ac:dyDescent="0.15">
      <c r="I4923" s="223"/>
      <c r="P4923" s="224"/>
      <c r="Q4923" s="224"/>
      <c r="R4923" s="224"/>
      <c r="T4923" s="223"/>
      <c r="U4923" s="225"/>
      <c r="V4923" s="223"/>
      <c r="W4923" s="225"/>
      <c r="AE4923" s="200"/>
      <c r="AM4923" s="203"/>
      <c r="AT4923" s="144"/>
    </row>
    <row r="4924" spans="9:46" s="142" customFormat="1" x14ac:dyDescent="0.15">
      <c r="I4924" s="223"/>
      <c r="P4924" s="224"/>
      <c r="Q4924" s="224"/>
      <c r="R4924" s="224"/>
      <c r="T4924" s="223"/>
      <c r="U4924" s="225"/>
      <c r="V4924" s="223"/>
      <c r="W4924" s="225"/>
      <c r="AE4924" s="200"/>
      <c r="AM4924" s="203"/>
      <c r="AT4924" s="144"/>
    </row>
    <row r="4925" spans="9:46" s="142" customFormat="1" x14ac:dyDescent="0.15">
      <c r="I4925" s="223"/>
      <c r="P4925" s="224"/>
      <c r="Q4925" s="224"/>
      <c r="R4925" s="224"/>
      <c r="T4925" s="223"/>
      <c r="U4925" s="225"/>
      <c r="V4925" s="223"/>
      <c r="W4925" s="225"/>
      <c r="AE4925" s="200"/>
      <c r="AM4925" s="203"/>
      <c r="AT4925" s="144"/>
    </row>
    <row r="4926" spans="9:46" s="142" customFormat="1" x14ac:dyDescent="0.15">
      <c r="I4926" s="223"/>
      <c r="P4926" s="224"/>
      <c r="Q4926" s="224"/>
      <c r="R4926" s="224"/>
      <c r="T4926" s="223"/>
      <c r="U4926" s="225"/>
      <c r="V4926" s="223"/>
      <c r="W4926" s="225"/>
      <c r="AE4926" s="200"/>
      <c r="AM4926" s="203"/>
      <c r="AT4926" s="144"/>
    </row>
    <row r="4927" spans="9:46" s="142" customFormat="1" x14ac:dyDescent="0.15">
      <c r="I4927" s="223"/>
      <c r="P4927" s="224"/>
      <c r="Q4927" s="224"/>
      <c r="R4927" s="224"/>
      <c r="T4927" s="223"/>
      <c r="U4927" s="225"/>
      <c r="V4927" s="223"/>
      <c r="W4927" s="225"/>
      <c r="AE4927" s="200"/>
      <c r="AM4927" s="203"/>
      <c r="AT4927" s="144"/>
    </row>
    <row r="4928" spans="9:46" s="142" customFormat="1" x14ac:dyDescent="0.15">
      <c r="I4928" s="223"/>
      <c r="P4928" s="224"/>
      <c r="Q4928" s="224"/>
      <c r="R4928" s="224"/>
      <c r="T4928" s="223"/>
      <c r="U4928" s="225"/>
      <c r="V4928" s="223"/>
      <c r="W4928" s="225"/>
      <c r="AE4928" s="200"/>
      <c r="AM4928" s="203"/>
      <c r="AT4928" s="144"/>
    </row>
    <row r="4929" spans="9:46" s="142" customFormat="1" x14ac:dyDescent="0.15">
      <c r="I4929" s="223"/>
      <c r="P4929" s="224"/>
      <c r="Q4929" s="224"/>
      <c r="R4929" s="224"/>
      <c r="T4929" s="223"/>
      <c r="U4929" s="225"/>
      <c r="V4929" s="223"/>
      <c r="W4929" s="225"/>
      <c r="AE4929" s="200"/>
      <c r="AM4929" s="203"/>
      <c r="AT4929" s="144"/>
    </row>
    <row r="4930" spans="9:46" s="142" customFormat="1" x14ac:dyDescent="0.15">
      <c r="I4930" s="223"/>
      <c r="P4930" s="224"/>
      <c r="Q4930" s="224"/>
      <c r="R4930" s="224"/>
      <c r="T4930" s="223"/>
      <c r="U4930" s="225"/>
      <c r="V4930" s="223"/>
      <c r="W4930" s="225"/>
      <c r="AE4930" s="200"/>
      <c r="AM4930" s="203"/>
      <c r="AT4930" s="144"/>
    </row>
    <row r="4931" spans="9:46" s="142" customFormat="1" x14ac:dyDescent="0.15">
      <c r="I4931" s="223"/>
      <c r="P4931" s="224"/>
      <c r="Q4931" s="224"/>
      <c r="R4931" s="224"/>
      <c r="T4931" s="223"/>
      <c r="U4931" s="225"/>
      <c r="V4931" s="223"/>
      <c r="W4931" s="225"/>
      <c r="AE4931" s="200"/>
      <c r="AM4931" s="203"/>
      <c r="AT4931" s="144"/>
    </row>
    <row r="4932" spans="9:46" s="142" customFormat="1" x14ac:dyDescent="0.15">
      <c r="I4932" s="223"/>
      <c r="P4932" s="224"/>
      <c r="Q4932" s="224"/>
      <c r="R4932" s="224"/>
      <c r="T4932" s="223"/>
      <c r="U4932" s="225"/>
      <c r="V4932" s="223"/>
      <c r="W4932" s="225"/>
      <c r="AE4932" s="200"/>
      <c r="AM4932" s="203"/>
      <c r="AT4932" s="144"/>
    </row>
    <row r="4933" spans="9:46" s="142" customFormat="1" x14ac:dyDescent="0.15">
      <c r="I4933" s="223"/>
      <c r="P4933" s="224"/>
      <c r="Q4933" s="224"/>
      <c r="R4933" s="224"/>
      <c r="T4933" s="223"/>
      <c r="U4933" s="225"/>
      <c r="V4933" s="223"/>
      <c r="W4933" s="225"/>
      <c r="AE4933" s="200"/>
      <c r="AM4933" s="203"/>
      <c r="AT4933" s="144"/>
    </row>
    <row r="4934" spans="9:46" s="142" customFormat="1" x14ac:dyDescent="0.15">
      <c r="I4934" s="223"/>
      <c r="P4934" s="224"/>
      <c r="Q4934" s="224"/>
      <c r="R4934" s="224"/>
      <c r="T4934" s="223"/>
      <c r="U4934" s="225"/>
      <c r="V4934" s="223"/>
      <c r="W4934" s="225"/>
      <c r="AE4934" s="200"/>
      <c r="AM4934" s="203"/>
      <c r="AT4934" s="144"/>
    </row>
    <row r="4935" spans="9:46" s="142" customFormat="1" x14ac:dyDescent="0.15">
      <c r="I4935" s="223"/>
      <c r="P4935" s="224"/>
      <c r="Q4935" s="224"/>
      <c r="R4935" s="224"/>
      <c r="T4935" s="223"/>
      <c r="U4935" s="225"/>
      <c r="V4935" s="223"/>
      <c r="W4935" s="225"/>
      <c r="AE4935" s="200"/>
      <c r="AM4935" s="203"/>
      <c r="AT4935" s="144"/>
    </row>
    <row r="4936" spans="9:46" s="142" customFormat="1" x14ac:dyDescent="0.15">
      <c r="I4936" s="223"/>
      <c r="P4936" s="224"/>
      <c r="Q4936" s="224"/>
      <c r="R4936" s="224"/>
      <c r="T4936" s="223"/>
      <c r="U4936" s="225"/>
      <c r="V4936" s="223"/>
      <c r="W4936" s="225"/>
      <c r="AE4936" s="200"/>
      <c r="AM4936" s="203"/>
      <c r="AT4936" s="144"/>
    </row>
    <row r="4937" spans="9:46" s="142" customFormat="1" x14ac:dyDescent="0.15">
      <c r="I4937" s="223"/>
      <c r="P4937" s="224"/>
      <c r="Q4937" s="224"/>
      <c r="R4937" s="224"/>
      <c r="T4937" s="223"/>
      <c r="U4937" s="225"/>
      <c r="V4937" s="223"/>
      <c r="W4937" s="225"/>
      <c r="AE4937" s="200"/>
      <c r="AM4937" s="203"/>
      <c r="AT4937" s="144"/>
    </row>
    <row r="4938" spans="9:46" s="142" customFormat="1" x14ac:dyDescent="0.15">
      <c r="I4938" s="223"/>
      <c r="P4938" s="224"/>
      <c r="Q4938" s="224"/>
      <c r="R4938" s="224"/>
      <c r="T4938" s="223"/>
      <c r="U4938" s="225"/>
      <c r="V4938" s="223"/>
      <c r="W4938" s="225"/>
      <c r="AE4938" s="200"/>
      <c r="AM4938" s="203"/>
      <c r="AT4938" s="144"/>
    </row>
    <row r="4939" spans="9:46" s="142" customFormat="1" x14ac:dyDescent="0.15">
      <c r="I4939" s="223"/>
      <c r="P4939" s="224"/>
      <c r="Q4939" s="224"/>
      <c r="R4939" s="224"/>
      <c r="T4939" s="223"/>
      <c r="U4939" s="225"/>
      <c r="V4939" s="223"/>
      <c r="W4939" s="225"/>
      <c r="AE4939" s="200"/>
      <c r="AM4939" s="203"/>
      <c r="AT4939" s="144"/>
    </row>
    <row r="4940" spans="9:46" s="142" customFormat="1" x14ac:dyDescent="0.15">
      <c r="I4940" s="223"/>
      <c r="P4940" s="224"/>
      <c r="Q4940" s="224"/>
      <c r="R4940" s="224"/>
      <c r="T4940" s="223"/>
      <c r="U4940" s="225"/>
      <c r="V4940" s="223"/>
      <c r="W4940" s="225"/>
      <c r="AE4940" s="200"/>
      <c r="AM4940" s="203"/>
      <c r="AT4940" s="144"/>
    </row>
    <row r="4941" spans="9:46" s="142" customFormat="1" x14ac:dyDescent="0.15">
      <c r="I4941" s="223"/>
      <c r="P4941" s="224"/>
      <c r="Q4941" s="224"/>
      <c r="R4941" s="224"/>
      <c r="T4941" s="223"/>
      <c r="U4941" s="225"/>
      <c r="V4941" s="223"/>
      <c r="W4941" s="225"/>
      <c r="AE4941" s="200"/>
      <c r="AM4941" s="203"/>
      <c r="AT4941" s="144"/>
    </row>
    <row r="4942" spans="9:46" s="142" customFormat="1" x14ac:dyDescent="0.15">
      <c r="I4942" s="223"/>
      <c r="P4942" s="224"/>
      <c r="Q4942" s="224"/>
      <c r="R4942" s="224"/>
      <c r="T4942" s="223"/>
      <c r="U4942" s="225"/>
      <c r="V4942" s="223"/>
      <c r="W4942" s="225"/>
      <c r="AE4942" s="200"/>
      <c r="AM4942" s="203"/>
      <c r="AT4942" s="144"/>
    </row>
    <row r="4943" spans="9:46" s="142" customFormat="1" x14ac:dyDescent="0.15">
      <c r="I4943" s="223"/>
      <c r="P4943" s="224"/>
      <c r="Q4943" s="224"/>
      <c r="R4943" s="224"/>
      <c r="T4943" s="223"/>
      <c r="U4943" s="225"/>
      <c r="V4943" s="223"/>
      <c r="W4943" s="225"/>
      <c r="AE4943" s="200"/>
      <c r="AM4943" s="203"/>
      <c r="AT4943" s="144"/>
    </row>
    <row r="4944" spans="9:46" s="142" customFormat="1" x14ac:dyDescent="0.15">
      <c r="I4944" s="223"/>
      <c r="P4944" s="224"/>
      <c r="Q4944" s="224"/>
      <c r="R4944" s="224"/>
      <c r="T4944" s="223"/>
      <c r="U4944" s="225"/>
      <c r="V4944" s="223"/>
      <c r="W4944" s="225"/>
      <c r="AE4944" s="200"/>
      <c r="AM4944" s="203"/>
      <c r="AT4944" s="144"/>
    </row>
    <row r="4945" spans="9:46" s="142" customFormat="1" x14ac:dyDescent="0.15">
      <c r="I4945" s="223"/>
      <c r="P4945" s="224"/>
      <c r="Q4945" s="224"/>
      <c r="R4945" s="224"/>
      <c r="T4945" s="223"/>
      <c r="U4945" s="225"/>
      <c r="V4945" s="223"/>
      <c r="W4945" s="225"/>
      <c r="AE4945" s="200"/>
      <c r="AM4945" s="203"/>
      <c r="AT4945" s="144"/>
    </row>
    <row r="4946" spans="9:46" s="142" customFormat="1" x14ac:dyDescent="0.15">
      <c r="I4946" s="223"/>
      <c r="P4946" s="224"/>
      <c r="Q4946" s="224"/>
      <c r="R4946" s="224"/>
      <c r="T4946" s="223"/>
      <c r="U4946" s="225"/>
      <c r="V4946" s="223"/>
      <c r="W4946" s="225"/>
      <c r="AE4946" s="200"/>
      <c r="AM4946" s="203"/>
      <c r="AT4946" s="144"/>
    </row>
    <row r="4947" spans="9:46" s="142" customFormat="1" x14ac:dyDescent="0.15">
      <c r="I4947" s="223"/>
      <c r="P4947" s="224"/>
      <c r="Q4947" s="224"/>
      <c r="R4947" s="224"/>
      <c r="T4947" s="223"/>
      <c r="U4947" s="225"/>
      <c r="V4947" s="223"/>
      <c r="W4947" s="225"/>
      <c r="AE4947" s="200"/>
      <c r="AM4947" s="203"/>
      <c r="AT4947" s="144"/>
    </row>
    <row r="4948" spans="9:46" s="142" customFormat="1" x14ac:dyDescent="0.15">
      <c r="I4948" s="223"/>
      <c r="P4948" s="224"/>
      <c r="Q4948" s="224"/>
      <c r="R4948" s="224"/>
      <c r="T4948" s="223"/>
      <c r="U4948" s="225"/>
      <c r="V4948" s="223"/>
      <c r="W4948" s="225"/>
      <c r="AE4948" s="200"/>
      <c r="AM4948" s="203"/>
      <c r="AT4948" s="144"/>
    </row>
    <row r="4949" spans="9:46" s="142" customFormat="1" x14ac:dyDescent="0.15">
      <c r="I4949" s="223"/>
      <c r="P4949" s="224"/>
      <c r="Q4949" s="224"/>
      <c r="R4949" s="224"/>
      <c r="T4949" s="223"/>
      <c r="U4949" s="225"/>
      <c r="V4949" s="223"/>
      <c r="W4949" s="225"/>
      <c r="AE4949" s="200"/>
      <c r="AM4949" s="203"/>
      <c r="AT4949" s="144"/>
    </row>
    <row r="4950" spans="9:46" s="142" customFormat="1" x14ac:dyDescent="0.15">
      <c r="I4950" s="223"/>
      <c r="P4950" s="224"/>
      <c r="Q4950" s="224"/>
      <c r="R4950" s="224"/>
      <c r="T4950" s="223"/>
      <c r="U4950" s="225"/>
      <c r="V4950" s="223"/>
      <c r="W4950" s="225"/>
      <c r="AE4950" s="200"/>
      <c r="AM4950" s="203"/>
      <c r="AT4950" s="144"/>
    </row>
    <row r="4951" spans="9:46" s="142" customFormat="1" x14ac:dyDescent="0.15">
      <c r="I4951" s="223"/>
      <c r="P4951" s="224"/>
      <c r="Q4951" s="224"/>
      <c r="R4951" s="224"/>
      <c r="T4951" s="223"/>
      <c r="U4951" s="225"/>
      <c r="V4951" s="223"/>
      <c r="W4951" s="225"/>
      <c r="AE4951" s="200"/>
      <c r="AM4951" s="203"/>
      <c r="AT4951" s="144"/>
    </row>
    <row r="4952" spans="9:46" s="142" customFormat="1" x14ac:dyDescent="0.15">
      <c r="I4952" s="223"/>
      <c r="P4952" s="224"/>
      <c r="Q4952" s="224"/>
      <c r="R4952" s="224"/>
      <c r="T4952" s="223"/>
      <c r="U4952" s="225"/>
      <c r="V4952" s="223"/>
      <c r="W4952" s="225"/>
      <c r="AE4952" s="200"/>
      <c r="AM4952" s="203"/>
      <c r="AT4952" s="144"/>
    </row>
    <row r="4953" spans="9:46" s="142" customFormat="1" x14ac:dyDescent="0.15">
      <c r="I4953" s="223"/>
      <c r="P4953" s="224"/>
      <c r="Q4953" s="224"/>
      <c r="R4953" s="224"/>
      <c r="T4953" s="223"/>
      <c r="U4953" s="225"/>
      <c r="V4953" s="223"/>
      <c r="W4953" s="225"/>
      <c r="AE4953" s="200"/>
      <c r="AM4953" s="203"/>
      <c r="AT4953" s="144"/>
    </row>
    <row r="4954" spans="9:46" s="142" customFormat="1" x14ac:dyDescent="0.15">
      <c r="I4954" s="223"/>
      <c r="P4954" s="224"/>
      <c r="Q4954" s="224"/>
      <c r="R4954" s="224"/>
      <c r="T4954" s="223"/>
      <c r="U4954" s="225"/>
      <c r="V4954" s="223"/>
      <c r="W4954" s="225"/>
      <c r="AE4954" s="200"/>
      <c r="AM4954" s="203"/>
      <c r="AT4954" s="144"/>
    </row>
    <row r="4955" spans="9:46" s="142" customFormat="1" x14ac:dyDescent="0.15">
      <c r="I4955" s="223"/>
      <c r="P4955" s="224"/>
      <c r="Q4955" s="224"/>
      <c r="R4955" s="224"/>
      <c r="T4955" s="223"/>
      <c r="U4955" s="225"/>
      <c r="V4955" s="223"/>
      <c r="W4955" s="225"/>
      <c r="AE4955" s="200"/>
      <c r="AM4955" s="203"/>
      <c r="AT4955" s="144"/>
    </row>
    <row r="4956" spans="9:46" s="142" customFormat="1" x14ac:dyDescent="0.15">
      <c r="I4956" s="223"/>
      <c r="P4956" s="224"/>
      <c r="Q4956" s="224"/>
      <c r="R4956" s="224"/>
      <c r="T4956" s="223"/>
      <c r="U4956" s="225"/>
      <c r="V4956" s="223"/>
      <c r="W4956" s="225"/>
      <c r="AE4956" s="200"/>
      <c r="AM4956" s="203"/>
      <c r="AT4956" s="144"/>
    </row>
    <row r="4957" spans="9:46" s="142" customFormat="1" x14ac:dyDescent="0.15">
      <c r="I4957" s="223"/>
      <c r="P4957" s="224"/>
      <c r="Q4957" s="224"/>
      <c r="R4957" s="224"/>
      <c r="T4957" s="223"/>
      <c r="U4957" s="225"/>
      <c r="V4957" s="223"/>
      <c r="W4957" s="225"/>
      <c r="AE4957" s="200"/>
      <c r="AM4957" s="203"/>
      <c r="AT4957" s="144"/>
    </row>
    <row r="4958" spans="9:46" s="142" customFormat="1" x14ac:dyDescent="0.15">
      <c r="I4958" s="223"/>
      <c r="P4958" s="224"/>
      <c r="Q4958" s="224"/>
      <c r="R4958" s="224"/>
      <c r="T4958" s="223"/>
      <c r="U4958" s="225"/>
      <c r="V4958" s="223"/>
      <c r="W4958" s="225"/>
      <c r="AE4958" s="200"/>
      <c r="AM4958" s="203"/>
      <c r="AT4958" s="144"/>
    </row>
    <row r="4959" spans="9:46" s="142" customFormat="1" x14ac:dyDescent="0.15">
      <c r="I4959" s="223"/>
      <c r="P4959" s="224"/>
      <c r="Q4959" s="224"/>
      <c r="R4959" s="224"/>
      <c r="T4959" s="223"/>
      <c r="U4959" s="225"/>
      <c r="V4959" s="223"/>
      <c r="W4959" s="225"/>
      <c r="AE4959" s="200"/>
      <c r="AM4959" s="203"/>
      <c r="AT4959" s="144"/>
    </row>
    <row r="4960" spans="9:46" s="142" customFormat="1" x14ac:dyDescent="0.15">
      <c r="I4960" s="223"/>
      <c r="P4960" s="224"/>
      <c r="Q4960" s="224"/>
      <c r="R4960" s="224"/>
      <c r="T4960" s="223"/>
      <c r="U4960" s="225"/>
      <c r="V4960" s="223"/>
      <c r="W4960" s="225"/>
      <c r="AE4960" s="200"/>
      <c r="AM4960" s="203"/>
      <c r="AT4960" s="144"/>
    </row>
    <row r="4961" spans="9:46" s="142" customFormat="1" x14ac:dyDescent="0.15">
      <c r="I4961" s="223"/>
      <c r="P4961" s="224"/>
      <c r="Q4961" s="224"/>
      <c r="R4961" s="224"/>
      <c r="T4961" s="223"/>
      <c r="U4961" s="225"/>
      <c r="V4961" s="223"/>
      <c r="W4961" s="225"/>
      <c r="AE4961" s="200"/>
      <c r="AM4961" s="203"/>
      <c r="AT4961" s="144"/>
    </row>
    <row r="4962" spans="9:46" s="142" customFormat="1" x14ac:dyDescent="0.15">
      <c r="I4962" s="223"/>
      <c r="P4962" s="224"/>
      <c r="Q4962" s="224"/>
      <c r="R4962" s="224"/>
      <c r="T4962" s="223"/>
      <c r="U4962" s="225"/>
      <c r="V4962" s="223"/>
      <c r="W4962" s="225"/>
      <c r="AE4962" s="200"/>
      <c r="AM4962" s="203"/>
      <c r="AT4962" s="144"/>
    </row>
    <row r="4963" spans="9:46" s="142" customFormat="1" x14ac:dyDescent="0.15">
      <c r="I4963" s="223"/>
      <c r="P4963" s="224"/>
      <c r="Q4963" s="224"/>
      <c r="R4963" s="224"/>
      <c r="T4963" s="223"/>
      <c r="U4963" s="225"/>
      <c r="V4963" s="223"/>
      <c r="W4963" s="225"/>
      <c r="AE4963" s="200"/>
      <c r="AM4963" s="203"/>
      <c r="AT4963" s="144"/>
    </row>
    <row r="4964" spans="9:46" s="142" customFormat="1" x14ac:dyDescent="0.15">
      <c r="I4964" s="223"/>
      <c r="P4964" s="224"/>
      <c r="Q4964" s="224"/>
      <c r="R4964" s="224"/>
      <c r="T4964" s="223"/>
      <c r="U4964" s="225"/>
      <c r="V4964" s="223"/>
      <c r="W4964" s="225"/>
      <c r="AE4964" s="200"/>
      <c r="AM4964" s="203"/>
      <c r="AT4964" s="144"/>
    </row>
    <row r="4965" spans="9:46" s="142" customFormat="1" x14ac:dyDescent="0.15">
      <c r="I4965" s="223"/>
      <c r="P4965" s="224"/>
      <c r="Q4965" s="224"/>
      <c r="R4965" s="224"/>
      <c r="T4965" s="223"/>
      <c r="U4965" s="225"/>
      <c r="V4965" s="223"/>
      <c r="W4965" s="225"/>
      <c r="AE4965" s="200"/>
      <c r="AM4965" s="203"/>
      <c r="AT4965" s="144"/>
    </row>
    <row r="4966" spans="9:46" s="142" customFormat="1" x14ac:dyDescent="0.15">
      <c r="I4966" s="223"/>
      <c r="P4966" s="224"/>
      <c r="Q4966" s="224"/>
      <c r="R4966" s="224"/>
      <c r="T4966" s="223"/>
      <c r="U4966" s="225"/>
      <c r="V4966" s="223"/>
      <c r="W4966" s="225"/>
      <c r="AE4966" s="200"/>
      <c r="AM4966" s="203"/>
      <c r="AT4966" s="144"/>
    </row>
    <row r="4967" spans="9:46" s="142" customFormat="1" x14ac:dyDescent="0.15">
      <c r="I4967" s="223"/>
      <c r="P4967" s="224"/>
      <c r="Q4967" s="224"/>
      <c r="R4967" s="224"/>
      <c r="T4967" s="223"/>
      <c r="U4967" s="225"/>
      <c r="V4967" s="223"/>
      <c r="W4967" s="225"/>
      <c r="AE4967" s="200"/>
      <c r="AM4967" s="203"/>
      <c r="AT4967" s="144"/>
    </row>
    <row r="4968" spans="9:46" s="142" customFormat="1" x14ac:dyDescent="0.15">
      <c r="I4968" s="223"/>
      <c r="P4968" s="224"/>
      <c r="Q4968" s="224"/>
      <c r="R4968" s="224"/>
      <c r="T4968" s="223"/>
      <c r="U4968" s="225"/>
      <c r="V4968" s="223"/>
      <c r="W4968" s="225"/>
      <c r="AE4968" s="200"/>
      <c r="AM4968" s="203"/>
      <c r="AT4968" s="144"/>
    </row>
    <row r="4969" spans="9:46" s="142" customFormat="1" x14ac:dyDescent="0.15">
      <c r="I4969" s="223"/>
      <c r="P4969" s="224"/>
      <c r="Q4969" s="224"/>
      <c r="R4969" s="224"/>
      <c r="T4969" s="223"/>
      <c r="U4969" s="225"/>
      <c r="V4969" s="223"/>
      <c r="W4969" s="225"/>
      <c r="AE4969" s="200"/>
      <c r="AM4969" s="203"/>
      <c r="AT4969" s="144"/>
    </row>
    <row r="4970" spans="9:46" s="142" customFormat="1" x14ac:dyDescent="0.15">
      <c r="I4970" s="223"/>
      <c r="P4970" s="224"/>
      <c r="Q4970" s="224"/>
      <c r="R4970" s="224"/>
      <c r="T4970" s="223"/>
      <c r="U4970" s="225"/>
      <c r="V4970" s="223"/>
      <c r="W4970" s="225"/>
      <c r="AE4970" s="200"/>
      <c r="AM4970" s="203"/>
      <c r="AT4970" s="144"/>
    </row>
    <row r="4971" spans="9:46" s="142" customFormat="1" x14ac:dyDescent="0.15">
      <c r="I4971" s="223"/>
      <c r="P4971" s="224"/>
      <c r="Q4971" s="224"/>
      <c r="R4971" s="224"/>
      <c r="T4971" s="223"/>
      <c r="U4971" s="225"/>
      <c r="V4971" s="223"/>
      <c r="W4971" s="225"/>
      <c r="AE4971" s="200"/>
      <c r="AM4971" s="203"/>
      <c r="AT4971" s="144"/>
    </row>
    <row r="4972" spans="9:46" s="142" customFormat="1" x14ac:dyDescent="0.15">
      <c r="I4972" s="223"/>
      <c r="P4972" s="224"/>
      <c r="Q4972" s="224"/>
      <c r="R4972" s="224"/>
      <c r="T4972" s="223"/>
      <c r="U4972" s="225"/>
      <c r="V4972" s="223"/>
      <c r="W4972" s="225"/>
      <c r="AE4972" s="200"/>
      <c r="AM4972" s="203"/>
      <c r="AT4972" s="144"/>
    </row>
    <row r="4973" spans="9:46" s="142" customFormat="1" x14ac:dyDescent="0.15">
      <c r="I4973" s="223"/>
      <c r="P4973" s="224"/>
      <c r="Q4973" s="224"/>
      <c r="R4973" s="224"/>
      <c r="T4973" s="223"/>
      <c r="U4973" s="225"/>
      <c r="V4973" s="223"/>
      <c r="W4973" s="225"/>
      <c r="AE4973" s="200"/>
      <c r="AM4973" s="203"/>
      <c r="AT4973" s="144"/>
    </row>
    <row r="4974" spans="9:46" s="142" customFormat="1" x14ac:dyDescent="0.15">
      <c r="I4974" s="223"/>
      <c r="P4974" s="224"/>
      <c r="Q4974" s="224"/>
      <c r="R4974" s="224"/>
      <c r="T4974" s="223"/>
      <c r="U4974" s="225"/>
      <c r="V4974" s="223"/>
      <c r="W4974" s="225"/>
      <c r="AE4974" s="200"/>
      <c r="AM4974" s="203"/>
      <c r="AT4974" s="144"/>
    </row>
    <row r="4975" spans="9:46" s="142" customFormat="1" x14ac:dyDescent="0.15">
      <c r="I4975" s="223"/>
      <c r="P4975" s="224"/>
      <c r="Q4975" s="224"/>
      <c r="R4975" s="224"/>
      <c r="T4975" s="223"/>
      <c r="U4975" s="225"/>
      <c r="V4975" s="223"/>
      <c r="W4975" s="225"/>
      <c r="AE4975" s="200"/>
      <c r="AM4975" s="203"/>
      <c r="AT4975" s="144"/>
    </row>
    <row r="4976" spans="9:46" s="142" customFormat="1" x14ac:dyDescent="0.15">
      <c r="I4976" s="223"/>
      <c r="P4976" s="224"/>
      <c r="Q4976" s="224"/>
      <c r="R4976" s="224"/>
      <c r="T4976" s="223"/>
      <c r="U4976" s="225"/>
      <c r="V4976" s="223"/>
      <c r="W4976" s="225"/>
      <c r="AE4976" s="200"/>
      <c r="AM4976" s="203"/>
      <c r="AT4976" s="144"/>
    </row>
    <row r="4977" spans="9:46" s="142" customFormat="1" x14ac:dyDescent="0.15">
      <c r="I4977" s="223"/>
      <c r="P4977" s="224"/>
      <c r="Q4977" s="224"/>
      <c r="R4977" s="224"/>
      <c r="T4977" s="223"/>
      <c r="U4977" s="225"/>
      <c r="V4977" s="223"/>
      <c r="W4977" s="225"/>
      <c r="AE4977" s="200"/>
      <c r="AM4977" s="203"/>
      <c r="AT4977" s="144"/>
    </row>
    <row r="4978" spans="9:46" s="142" customFormat="1" x14ac:dyDescent="0.15">
      <c r="I4978" s="223"/>
      <c r="P4978" s="224"/>
      <c r="Q4978" s="224"/>
      <c r="R4978" s="224"/>
      <c r="T4978" s="223"/>
      <c r="U4978" s="225"/>
      <c r="V4978" s="223"/>
      <c r="W4978" s="225"/>
      <c r="AE4978" s="200"/>
      <c r="AM4978" s="203"/>
      <c r="AT4978" s="144"/>
    </row>
    <row r="4979" spans="9:46" s="142" customFormat="1" x14ac:dyDescent="0.15">
      <c r="I4979" s="223"/>
      <c r="P4979" s="224"/>
      <c r="Q4979" s="224"/>
      <c r="R4979" s="224"/>
      <c r="T4979" s="223"/>
      <c r="U4979" s="225"/>
      <c r="V4979" s="223"/>
      <c r="W4979" s="225"/>
      <c r="AE4979" s="200"/>
      <c r="AM4979" s="203"/>
      <c r="AT4979" s="144"/>
    </row>
    <row r="4980" spans="9:46" s="142" customFormat="1" x14ac:dyDescent="0.15">
      <c r="I4980" s="223"/>
      <c r="P4980" s="224"/>
      <c r="Q4980" s="224"/>
      <c r="R4980" s="224"/>
      <c r="T4980" s="223"/>
      <c r="U4980" s="225"/>
      <c r="V4980" s="223"/>
      <c r="W4980" s="225"/>
      <c r="AE4980" s="200"/>
      <c r="AM4980" s="203"/>
      <c r="AT4980" s="144"/>
    </row>
    <row r="4981" spans="9:46" s="142" customFormat="1" x14ac:dyDescent="0.15">
      <c r="I4981" s="223"/>
      <c r="P4981" s="224"/>
      <c r="Q4981" s="224"/>
      <c r="R4981" s="224"/>
      <c r="T4981" s="223"/>
      <c r="U4981" s="225"/>
      <c r="V4981" s="223"/>
      <c r="W4981" s="225"/>
      <c r="AE4981" s="200"/>
      <c r="AM4981" s="203"/>
      <c r="AT4981" s="144"/>
    </row>
    <row r="4982" spans="9:46" s="142" customFormat="1" x14ac:dyDescent="0.15">
      <c r="I4982" s="223"/>
      <c r="P4982" s="224"/>
      <c r="Q4982" s="224"/>
      <c r="R4982" s="224"/>
      <c r="T4982" s="223"/>
      <c r="U4982" s="225"/>
      <c r="V4982" s="223"/>
      <c r="W4982" s="225"/>
      <c r="AE4982" s="200"/>
      <c r="AM4982" s="203"/>
      <c r="AT4982" s="144"/>
    </row>
    <row r="4983" spans="9:46" s="142" customFormat="1" x14ac:dyDescent="0.15">
      <c r="I4983" s="223"/>
      <c r="P4983" s="224"/>
      <c r="Q4983" s="224"/>
      <c r="R4983" s="224"/>
      <c r="T4983" s="223"/>
      <c r="U4983" s="225"/>
      <c r="V4983" s="223"/>
      <c r="W4983" s="225"/>
      <c r="AE4983" s="200"/>
      <c r="AM4983" s="203"/>
      <c r="AT4983" s="144"/>
    </row>
    <row r="4984" spans="9:46" s="142" customFormat="1" x14ac:dyDescent="0.15">
      <c r="I4984" s="223"/>
      <c r="P4984" s="224"/>
      <c r="Q4984" s="224"/>
      <c r="R4984" s="224"/>
      <c r="T4984" s="223"/>
      <c r="U4984" s="225"/>
      <c r="V4984" s="223"/>
      <c r="W4984" s="225"/>
      <c r="AE4984" s="200"/>
      <c r="AM4984" s="203"/>
      <c r="AT4984" s="144"/>
    </row>
    <row r="4985" spans="9:46" s="142" customFormat="1" x14ac:dyDescent="0.15">
      <c r="I4985" s="223"/>
      <c r="P4985" s="224"/>
      <c r="Q4985" s="224"/>
      <c r="R4985" s="224"/>
      <c r="T4985" s="223"/>
      <c r="U4985" s="225"/>
      <c r="V4985" s="223"/>
      <c r="W4985" s="225"/>
      <c r="AE4985" s="200"/>
      <c r="AM4985" s="203"/>
      <c r="AT4985" s="144"/>
    </row>
    <row r="4986" spans="9:46" s="142" customFormat="1" x14ac:dyDescent="0.15">
      <c r="I4986" s="223"/>
      <c r="P4986" s="224"/>
      <c r="Q4986" s="224"/>
      <c r="R4986" s="224"/>
      <c r="T4986" s="223"/>
      <c r="U4986" s="225"/>
      <c r="V4986" s="223"/>
      <c r="W4986" s="225"/>
      <c r="AE4986" s="200"/>
      <c r="AM4986" s="203"/>
      <c r="AT4986" s="144"/>
    </row>
    <row r="4987" spans="9:46" s="142" customFormat="1" x14ac:dyDescent="0.15">
      <c r="I4987" s="223"/>
      <c r="P4987" s="224"/>
      <c r="Q4987" s="224"/>
      <c r="R4987" s="224"/>
      <c r="T4987" s="223"/>
      <c r="U4987" s="225"/>
      <c r="V4987" s="223"/>
      <c r="W4987" s="225"/>
      <c r="AE4987" s="200"/>
      <c r="AM4987" s="203"/>
      <c r="AT4987" s="144"/>
    </row>
    <row r="4988" spans="9:46" s="142" customFormat="1" x14ac:dyDescent="0.15">
      <c r="I4988" s="223"/>
      <c r="P4988" s="224"/>
      <c r="Q4988" s="224"/>
      <c r="R4988" s="224"/>
      <c r="T4988" s="223"/>
      <c r="U4988" s="225"/>
      <c r="V4988" s="223"/>
      <c r="W4988" s="225"/>
      <c r="AE4988" s="200"/>
      <c r="AM4988" s="203"/>
      <c r="AT4988" s="144"/>
    </row>
    <row r="4989" spans="9:46" s="142" customFormat="1" x14ac:dyDescent="0.15">
      <c r="I4989" s="223"/>
      <c r="P4989" s="224"/>
      <c r="Q4989" s="224"/>
      <c r="R4989" s="224"/>
      <c r="T4989" s="223"/>
      <c r="U4989" s="225"/>
      <c r="V4989" s="223"/>
      <c r="W4989" s="225"/>
      <c r="AE4989" s="200"/>
      <c r="AM4989" s="203"/>
      <c r="AT4989" s="144"/>
    </row>
    <row r="4990" spans="9:46" s="142" customFormat="1" x14ac:dyDescent="0.15">
      <c r="I4990" s="223"/>
      <c r="P4990" s="224"/>
      <c r="Q4990" s="224"/>
      <c r="R4990" s="224"/>
      <c r="T4990" s="223"/>
      <c r="U4990" s="225"/>
      <c r="V4990" s="223"/>
      <c r="W4990" s="225"/>
      <c r="AE4990" s="200"/>
      <c r="AM4990" s="203"/>
      <c r="AT4990" s="144"/>
    </row>
    <row r="4991" spans="9:46" s="142" customFormat="1" x14ac:dyDescent="0.15">
      <c r="I4991" s="223"/>
      <c r="P4991" s="224"/>
      <c r="Q4991" s="224"/>
      <c r="R4991" s="224"/>
      <c r="T4991" s="223"/>
      <c r="U4991" s="225"/>
      <c r="V4991" s="223"/>
      <c r="W4991" s="225"/>
      <c r="AE4991" s="200"/>
      <c r="AM4991" s="203"/>
      <c r="AT4991" s="144"/>
    </row>
    <row r="4992" spans="9:46" s="142" customFormat="1" x14ac:dyDescent="0.15">
      <c r="I4992" s="223"/>
      <c r="P4992" s="224"/>
      <c r="Q4992" s="224"/>
      <c r="R4992" s="224"/>
      <c r="T4992" s="223"/>
      <c r="U4992" s="225"/>
      <c r="V4992" s="223"/>
      <c r="W4992" s="225"/>
      <c r="AE4992" s="200"/>
      <c r="AM4992" s="203"/>
      <c r="AT4992" s="144"/>
    </row>
    <row r="4993" spans="9:46" s="142" customFormat="1" x14ac:dyDescent="0.15">
      <c r="I4993" s="223"/>
      <c r="P4993" s="224"/>
      <c r="Q4993" s="224"/>
      <c r="R4993" s="224"/>
      <c r="T4993" s="223"/>
      <c r="U4993" s="225"/>
      <c r="V4993" s="223"/>
      <c r="W4993" s="225"/>
      <c r="AE4993" s="200"/>
      <c r="AM4993" s="203"/>
      <c r="AT4993" s="144"/>
    </row>
    <row r="4994" spans="9:46" s="142" customFormat="1" x14ac:dyDescent="0.15">
      <c r="I4994" s="223"/>
      <c r="P4994" s="224"/>
      <c r="Q4994" s="224"/>
      <c r="R4994" s="224"/>
      <c r="T4994" s="223"/>
      <c r="U4994" s="225"/>
      <c r="V4994" s="223"/>
      <c r="W4994" s="225"/>
      <c r="AE4994" s="200"/>
      <c r="AM4994" s="203"/>
      <c r="AT4994" s="144"/>
    </row>
    <row r="4995" spans="9:46" s="142" customFormat="1" x14ac:dyDescent="0.15">
      <c r="I4995" s="223"/>
      <c r="P4995" s="224"/>
      <c r="Q4995" s="224"/>
      <c r="R4995" s="224"/>
      <c r="T4995" s="223"/>
      <c r="U4995" s="225"/>
      <c r="V4995" s="223"/>
      <c r="W4995" s="225"/>
      <c r="AE4995" s="200"/>
      <c r="AM4995" s="203"/>
      <c r="AT4995" s="144"/>
    </row>
    <row r="4996" spans="9:46" s="142" customFormat="1" x14ac:dyDescent="0.15">
      <c r="I4996" s="223"/>
      <c r="P4996" s="224"/>
      <c r="Q4996" s="224"/>
      <c r="R4996" s="224"/>
      <c r="T4996" s="223"/>
      <c r="U4996" s="225"/>
      <c r="V4996" s="223"/>
      <c r="W4996" s="225"/>
      <c r="AE4996" s="200"/>
      <c r="AM4996" s="203"/>
      <c r="AT4996" s="144"/>
    </row>
    <row r="4997" spans="9:46" s="142" customFormat="1" x14ac:dyDescent="0.15">
      <c r="I4997" s="223"/>
      <c r="P4997" s="224"/>
      <c r="Q4997" s="224"/>
      <c r="R4997" s="224"/>
      <c r="T4997" s="223"/>
      <c r="U4997" s="225"/>
      <c r="V4997" s="223"/>
      <c r="W4997" s="225"/>
      <c r="AE4997" s="200"/>
      <c r="AM4997" s="203"/>
      <c r="AT4997" s="144"/>
    </row>
    <row r="4998" spans="9:46" s="142" customFormat="1" x14ac:dyDescent="0.15">
      <c r="I4998" s="223"/>
      <c r="P4998" s="224"/>
      <c r="Q4998" s="224"/>
      <c r="R4998" s="224"/>
      <c r="T4998" s="223"/>
      <c r="U4998" s="225"/>
      <c r="V4998" s="223"/>
      <c r="W4998" s="225"/>
      <c r="AE4998" s="200"/>
      <c r="AM4998" s="203"/>
      <c r="AT4998" s="144"/>
    </row>
    <row r="4999" spans="9:46" s="142" customFormat="1" x14ac:dyDescent="0.15">
      <c r="I4999" s="223"/>
      <c r="P4999" s="224"/>
      <c r="Q4999" s="224"/>
      <c r="R4999" s="224"/>
      <c r="T4999" s="223"/>
      <c r="U4999" s="225"/>
      <c r="V4999" s="223"/>
      <c r="W4999" s="225"/>
      <c r="AE4999" s="200"/>
      <c r="AM4999" s="203"/>
      <c r="AT4999" s="144"/>
    </row>
    <row r="5000" spans="9:46" s="142" customFormat="1" x14ac:dyDescent="0.15">
      <c r="I5000" s="223"/>
      <c r="P5000" s="224"/>
      <c r="Q5000" s="224"/>
      <c r="R5000" s="224"/>
      <c r="T5000" s="223"/>
      <c r="U5000" s="225"/>
      <c r="V5000" s="223"/>
      <c r="W5000" s="225"/>
      <c r="AE5000" s="200"/>
      <c r="AM5000" s="203"/>
      <c r="AT5000" s="144"/>
    </row>
    <row r="5001" spans="9:46" s="142" customFormat="1" x14ac:dyDescent="0.15">
      <c r="I5001" s="223"/>
      <c r="P5001" s="224"/>
      <c r="Q5001" s="224"/>
      <c r="R5001" s="224"/>
      <c r="T5001" s="223"/>
      <c r="U5001" s="225"/>
      <c r="V5001" s="223"/>
      <c r="W5001" s="225"/>
      <c r="AE5001" s="200"/>
      <c r="AM5001" s="203"/>
      <c r="AT5001" s="144"/>
    </row>
    <row r="5002" spans="9:46" s="142" customFormat="1" x14ac:dyDescent="0.15">
      <c r="I5002" s="223"/>
      <c r="P5002" s="224"/>
      <c r="Q5002" s="224"/>
      <c r="R5002" s="224"/>
      <c r="T5002" s="223"/>
      <c r="U5002" s="225"/>
      <c r="V5002" s="223"/>
      <c r="W5002" s="225"/>
      <c r="AE5002" s="200"/>
      <c r="AM5002" s="203"/>
      <c r="AT5002" s="144"/>
    </row>
    <row r="5003" spans="9:46" s="142" customFormat="1" x14ac:dyDescent="0.15">
      <c r="I5003" s="223"/>
      <c r="P5003" s="224"/>
      <c r="Q5003" s="224"/>
      <c r="R5003" s="224"/>
      <c r="T5003" s="223"/>
      <c r="U5003" s="225"/>
      <c r="V5003" s="223"/>
      <c r="W5003" s="225"/>
      <c r="AE5003" s="200"/>
      <c r="AM5003" s="203"/>
      <c r="AT5003" s="144"/>
    </row>
    <row r="5004" spans="9:46" s="142" customFormat="1" x14ac:dyDescent="0.15">
      <c r="I5004" s="223"/>
      <c r="P5004" s="224"/>
      <c r="Q5004" s="224"/>
      <c r="R5004" s="224"/>
      <c r="T5004" s="223"/>
      <c r="U5004" s="225"/>
      <c r="V5004" s="223"/>
      <c r="W5004" s="225"/>
      <c r="AE5004" s="200"/>
      <c r="AM5004" s="203"/>
      <c r="AT5004" s="144"/>
    </row>
    <row r="5005" spans="9:46" s="142" customFormat="1" x14ac:dyDescent="0.15">
      <c r="I5005" s="223"/>
      <c r="P5005" s="224"/>
      <c r="Q5005" s="224"/>
      <c r="R5005" s="224"/>
      <c r="T5005" s="223"/>
      <c r="U5005" s="225"/>
      <c r="V5005" s="223"/>
      <c r="W5005" s="225"/>
      <c r="AE5005" s="200"/>
      <c r="AM5005" s="203"/>
      <c r="AT5005" s="144"/>
    </row>
    <row r="5006" spans="9:46" s="142" customFormat="1" x14ac:dyDescent="0.15">
      <c r="I5006" s="223"/>
      <c r="P5006" s="224"/>
      <c r="Q5006" s="224"/>
      <c r="R5006" s="224"/>
      <c r="T5006" s="223"/>
      <c r="U5006" s="225"/>
      <c r="V5006" s="223"/>
      <c r="W5006" s="225"/>
      <c r="AE5006" s="200"/>
      <c r="AM5006" s="203"/>
      <c r="AT5006" s="144"/>
    </row>
    <row r="5007" spans="9:46" s="142" customFormat="1" x14ac:dyDescent="0.15">
      <c r="I5007" s="223"/>
      <c r="P5007" s="224"/>
      <c r="Q5007" s="224"/>
      <c r="R5007" s="224"/>
      <c r="T5007" s="223"/>
      <c r="U5007" s="225"/>
      <c r="V5007" s="223"/>
      <c r="W5007" s="225"/>
      <c r="AE5007" s="200"/>
      <c r="AM5007" s="203"/>
      <c r="AT5007" s="144"/>
    </row>
    <row r="5008" spans="9:46" s="142" customFormat="1" x14ac:dyDescent="0.15">
      <c r="I5008" s="223"/>
      <c r="P5008" s="224"/>
      <c r="Q5008" s="224"/>
      <c r="R5008" s="224"/>
      <c r="T5008" s="223"/>
      <c r="U5008" s="225"/>
      <c r="V5008" s="223"/>
      <c r="W5008" s="225"/>
      <c r="AE5008" s="200"/>
      <c r="AM5008" s="203"/>
      <c r="AT5008" s="144"/>
    </row>
    <row r="5009" spans="9:46" s="142" customFormat="1" x14ac:dyDescent="0.15">
      <c r="I5009" s="223"/>
      <c r="P5009" s="224"/>
      <c r="Q5009" s="224"/>
      <c r="R5009" s="224"/>
      <c r="T5009" s="223"/>
      <c r="U5009" s="225"/>
      <c r="V5009" s="223"/>
      <c r="W5009" s="225"/>
      <c r="AE5009" s="200"/>
      <c r="AM5009" s="203"/>
      <c r="AT5009" s="144"/>
    </row>
    <row r="5010" spans="9:46" s="142" customFormat="1" x14ac:dyDescent="0.15">
      <c r="I5010" s="223"/>
      <c r="P5010" s="224"/>
      <c r="Q5010" s="224"/>
      <c r="R5010" s="224"/>
      <c r="T5010" s="223"/>
      <c r="U5010" s="225"/>
      <c r="V5010" s="223"/>
      <c r="W5010" s="225"/>
      <c r="AE5010" s="200"/>
      <c r="AM5010" s="203"/>
      <c r="AT5010" s="144"/>
    </row>
    <row r="5011" spans="9:46" s="142" customFormat="1" x14ac:dyDescent="0.15">
      <c r="I5011" s="223"/>
      <c r="P5011" s="224"/>
      <c r="Q5011" s="224"/>
      <c r="R5011" s="224"/>
      <c r="T5011" s="223"/>
      <c r="U5011" s="225"/>
      <c r="V5011" s="223"/>
      <c r="W5011" s="225"/>
      <c r="AE5011" s="200"/>
      <c r="AM5011" s="203"/>
      <c r="AT5011" s="144"/>
    </row>
    <row r="5012" spans="9:46" s="142" customFormat="1" x14ac:dyDescent="0.15">
      <c r="I5012" s="223"/>
      <c r="P5012" s="224"/>
      <c r="Q5012" s="224"/>
      <c r="R5012" s="224"/>
      <c r="T5012" s="223"/>
      <c r="U5012" s="225"/>
      <c r="V5012" s="223"/>
      <c r="W5012" s="225"/>
      <c r="AE5012" s="200"/>
      <c r="AM5012" s="203"/>
      <c r="AT5012" s="144"/>
    </row>
    <row r="5013" spans="9:46" s="142" customFormat="1" x14ac:dyDescent="0.15">
      <c r="I5013" s="223"/>
      <c r="P5013" s="224"/>
      <c r="Q5013" s="224"/>
      <c r="R5013" s="224"/>
      <c r="T5013" s="223"/>
      <c r="U5013" s="225"/>
      <c r="V5013" s="223"/>
      <c r="W5013" s="225"/>
      <c r="AE5013" s="200"/>
      <c r="AM5013" s="203"/>
      <c r="AT5013" s="144"/>
    </row>
    <row r="5014" spans="9:46" s="142" customFormat="1" x14ac:dyDescent="0.15">
      <c r="I5014" s="223"/>
      <c r="P5014" s="224"/>
      <c r="Q5014" s="224"/>
      <c r="R5014" s="224"/>
      <c r="T5014" s="223"/>
      <c r="U5014" s="225"/>
      <c r="V5014" s="223"/>
      <c r="W5014" s="225"/>
      <c r="AE5014" s="200"/>
      <c r="AM5014" s="203"/>
      <c r="AT5014" s="144"/>
    </row>
    <row r="5015" spans="9:46" s="142" customFormat="1" x14ac:dyDescent="0.15">
      <c r="I5015" s="223"/>
      <c r="P5015" s="224"/>
      <c r="Q5015" s="224"/>
      <c r="R5015" s="224"/>
      <c r="T5015" s="223"/>
      <c r="U5015" s="225"/>
      <c r="V5015" s="223"/>
      <c r="W5015" s="225"/>
      <c r="AE5015" s="200"/>
      <c r="AM5015" s="203"/>
      <c r="AT5015" s="144"/>
    </row>
    <row r="5016" spans="9:46" s="142" customFormat="1" x14ac:dyDescent="0.15">
      <c r="I5016" s="223"/>
      <c r="P5016" s="224"/>
      <c r="Q5016" s="224"/>
      <c r="R5016" s="224"/>
      <c r="T5016" s="223"/>
      <c r="U5016" s="225"/>
      <c r="V5016" s="223"/>
      <c r="W5016" s="225"/>
      <c r="AE5016" s="200"/>
      <c r="AM5016" s="203"/>
      <c r="AT5016" s="144"/>
    </row>
    <row r="5017" spans="9:46" s="142" customFormat="1" x14ac:dyDescent="0.15">
      <c r="I5017" s="223"/>
      <c r="P5017" s="224"/>
      <c r="Q5017" s="224"/>
      <c r="R5017" s="224"/>
      <c r="T5017" s="223"/>
      <c r="U5017" s="225"/>
      <c r="V5017" s="223"/>
      <c r="W5017" s="225"/>
      <c r="AE5017" s="200"/>
      <c r="AM5017" s="203"/>
      <c r="AT5017" s="144"/>
    </row>
    <row r="5018" spans="9:46" s="142" customFormat="1" x14ac:dyDescent="0.15">
      <c r="I5018" s="223"/>
      <c r="P5018" s="224"/>
      <c r="Q5018" s="224"/>
      <c r="R5018" s="224"/>
      <c r="T5018" s="223"/>
      <c r="U5018" s="225"/>
      <c r="V5018" s="223"/>
      <c r="W5018" s="225"/>
      <c r="AE5018" s="200"/>
      <c r="AM5018" s="203"/>
      <c r="AT5018" s="144"/>
    </row>
    <row r="5019" spans="9:46" s="142" customFormat="1" x14ac:dyDescent="0.15">
      <c r="I5019" s="223"/>
      <c r="P5019" s="224"/>
      <c r="Q5019" s="224"/>
      <c r="R5019" s="224"/>
      <c r="T5019" s="223"/>
      <c r="U5019" s="225"/>
      <c r="V5019" s="223"/>
      <c r="W5019" s="225"/>
      <c r="AE5019" s="200"/>
      <c r="AM5019" s="203"/>
      <c r="AT5019" s="144"/>
    </row>
    <row r="5020" spans="9:46" s="142" customFormat="1" x14ac:dyDescent="0.15">
      <c r="I5020" s="223"/>
      <c r="P5020" s="224"/>
      <c r="Q5020" s="224"/>
      <c r="R5020" s="224"/>
      <c r="T5020" s="223"/>
      <c r="U5020" s="225"/>
      <c r="V5020" s="223"/>
      <c r="W5020" s="225"/>
      <c r="AE5020" s="200"/>
      <c r="AM5020" s="203"/>
      <c r="AT5020" s="144"/>
    </row>
    <row r="5021" spans="9:46" s="142" customFormat="1" x14ac:dyDescent="0.15">
      <c r="I5021" s="223"/>
      <c r="P5021" s="224"/>
      <c r="Q5021" s="224"/>
      <c r="R5021" s="224"/>
      <c r="T5021" s="223"/>
      <c r="U5021" s="225"/>
      <c r="V5021" s="223"/>
      <c r="W5021" s="225"/>
      <c r="AE5021" s="200"/>
      <c r="AM5021" s="203"/>
      <c r="AT5021" s="144"/>
    </row>
    <row r="5022" spans="9:46" s="142" customFormat="1" x14ac:dyDescent="0.15">
      <c r="I5022" s="223"/>
      <c r="P5022" s="224"/>
      <c r="Q5022" s="224"/>
      <c r="R5022" s="224"/>
      <c r="T5022" s="223"/>
      <c r="U5022" s="225"/>
      <c r="V5022" s="223"/>
      <c r="W5022" s="225"/>
      <c r="AE5022" s="200"/>
      <c r="AM5022" s="203"/>
      <c r="AT5022" s="144"/>
    </row>
    <row r="5023" spans="9:46" s="142" customFormat="1" x14ac:dyDescent="0.15">
      <c r="I5023" s="223"/>
      <c r="P5023" s="224"/>
      <c r="Q5023" s="224"/>
      <c r="R5023" s="224"/>
      <c r="T5023" s="223"/>
      <c r="U5023" s="225"/>
      <c r="V5023" s="223"/>
      <c r="W5023" s="225"/>
      <c r="AE5023" s="200"/>
      <c r="AM5023" s="203"/>
      <c r="AT5023" s="144"/>
    </row>
    <row r="5024" spans="9:46" s="142" customFormat="1" x14ac:dyDescent="0.15">
      <c r="I5024" s="223"/>
      <c r="P5024" s="224"/>
      <c r="Q5024" s="224"/>
      <c r="R5024" s="224"/>
      <c r="T5024" s="223"/>
      <c r="U5024" s="225"/>
      <c r="V5024" s="223"/>
      <c r="W5024" s="225"/>
      <c r="AE5024" s="200"/>
      <c r="AM5024" s="203"/>
      <c r="AT5024" s="144"/>
    </row>
    <row r="5025" spans="9:46" s="142" customFormat="1" x14ac:dyDescent="0.15">
      <c r="I5025" s="223"/>
      <c r="P5025" s="224"/>
      <c r="Q5025" s="224"/>
      <c r="R5025" s="224"/>
      <c r="T5025" s="223"/>
      <c r="U5025" s="225"/>
      <c r="V5025" s="223"/>
      <c r="W5025" s="225"/>
      <c r="AE5025" s="200"/>
      <c r="AM5025" s="203"/>
      <c r="AT5025" s="144"/>
    </row>
    <row r="5026" spans="9:46" s="142" customFormat="1" x14ac:dyDescent="0.15">
      <c r="I5026" s="223"/>
      <c r="P5026" s="224"/>
      <c r="Q5026" s="224"/>
      <c r="R5026" s="224"/>
      <c r="T5026" s="223"/>
      <c r="U5026" s="225"/>
      <c r="V5026" s="223"/>
      <c r="W5026" s="225"/>
      <c r="AE5026" s="200"/>
      <c r="AM5026" s="203"/>
      <c r="AT5026" s="144"/>
    </row>
    <row r="5027" spans="9:46" s="142" customFormat="1" x14ac:dyDescent="0.15">
      <c r="I5027" s="223"/>
      <c r="P5027" s="224"/>
      <c r="Q5027" s="224"/>
      <c r="R5027" s="224"/>
      <c r="T5027" s="223"/>
      <c r="U5027" s="225"/>
      <c r="V5027" s="223"/>
      <c r="W5027" s="225"/>
      <c r="AE5027" s="200"/>
      <c r="AM5027" s="203"/>
      <c r="AT5027" s="144"/>
    </row>
    <row r="5028" spans="9:46" s="142" customFormat="1" x14ac:dyDescent="0.15">
      <c r="I5028" s="223"/>
      <c r="P5028" s="224"/>
      <c r="Q5028" s="224"/>
      <c r="R5028" s="224"/>
      <c r="T5028" s="223"/>
      <c r="U5028" s="225"/>
      <c r="V5028" s="223"/>
      <c r="W5028" s="225"/>
      <c r="AE5028" s="200"/>
      <c r="AM5028" s="203"/>
      <c r="AT5028" s="144"/>
    </row>
    <row r="5029" spans="9:46" s="142" customFormat="1" x14ac:dyDescent="0.15">
      <c r="I5029" s="223"/>
      <c r="P5029" s="224"/>
      <c r="Q5029" s="224"/>
      <c r="R5029" s="224"/>
      <c r="T5029" s="223"/>
      <c r="U5029" s="225"/>
      <c r="V5029" s="223"/>
      <c r="W5029" s="225"/>
      <c r="AE5029" s="200"/>
      <c r="AM5029" s="203"/>
      <c r="AT5029" s="144"/>
    </row>
    <row r="5030" spans="9:46" s="142" customFormat="1" x14ac:dyDescent="0.15">
      <c r="I5030" s="223"/>
      <c r="P5030" s="224"/>
      <c r="Q5030" s="224"/>
      <c r="R5030" s="224"/>
      <c r="T5030" s="223"/>
      <c r="U5030" s="225"/>
      <c r="V5030" s="223"/>
      <c r="W5030" s="225"/>
      <c r="AE5030" s="200"/>
      <c r="AM5030" s="203"/>
      <c r="AT5030" s="144"/>
    </row>
    <row r="5031" spans="9:46" s="142" customFormat="1" x14ac:dyDescent="0.15">
      <c r="I5031" s="223"/>
      <c r="P5031" s="224"/>
      <c r="Q5031" s="224"/>
      <c r="R5031" s="224"/>
      <c r="T5031" s="223"/>
      <c r="U5031" s="225"/>
      <c r="V5031" s="223"/>
      <c r="W5031" s="225"/>
      <c r="AE5031" s="200"/>
      <c r="AM5031" s="203"/>
      <c r="AT5031" s="144"/>
    </row>
    <row r="5032" spans="9:46" s="142" customFormat="1" x14ac:dyDescent="0.15">
      <c r="I5032" s="223"/>
      <c r="P5032" s="224"/>
      <c r="Q5032" s="224"/>
      <c r="R5032" s="224"/>
      <c r="T5032" s="223"/>
      <c r="U5032" s="225"/>
      <c r="V5032" s="223"/>
      <c r="W5032" s="225"/>
      <c r="AE5032" s="200"/>
      <c r="AM5032" s="203"/>
      <c r="AT5032" s="144"/>
    </row>
    <row r="5033" spans="9:46" s="142" customFormat="1" x14ac:dyDescent="0.15">
      <c r="I5033" s="223"/>
      <c r="P5033" s="224"/>
      <c r="Q5033" s="224"/>
      <c r="R5033" s="224"/>
      <c r="T5033" s="223"/>
      <c r="U5033" s="225"/>
      <c r="V5033" s="223"/>
      <c r="W5033" s="225"/>
      <c r="AE5033" s="200"/>
      <c r="AM5033" s="203"/>
      <c r="AT5033" s="144"/>
    </row>
    <row r="5034" spans="9:46" s="142" customFormat="1" x14ac:dyDescent="0.15">
      <c r="I5034" s="223"/>
      <c r="P5034" s="224"/>
      <c r="Q5034" s="224"/>
      <c r="R5034" s="224"/>
      <c r="T5034" s="223"/>
      <c r="U5034" s="225"/>
      <c r="V5034" s="223"/>
      <c r="W5034" s="225"/>
      <c r="AE5034" s="200"/>
      <c r="AM5034" s="203"/>
      <c r="AT5034" s="144"/>
    </row>
    <row r="5035" spans="9:46" s="142" customFormat="1" x14ac:dyDescent="0.15">
      <c r="I5035" s="223"/>
      <c r="P5035" s="224"/>
      <c r="Q5035" s="224"/>
      <c r="R5035" s="224"/>
      <c r="T5035" s="223"/>
      <c r="U5035" s="225"/>
      <c r="V5035" s="223"/>
      <c r="W5035" s="225"/>
      <c r="AE5035" s="200"/>
      <c r="AM5035" s="203"/>
      <c r="AT5035" s="144"/>
    </row>
    <row r="5036" spans="9:46" s="142" customFormat="1" x14ac:dyDescent="0.15">
      <c r="I5036" s="223"/>
      <c r="P5036" s="224"/>
      <c r="Q5036" s="224"/>
      <c r="R5036" s="224"/>
      <c r="T5036" s="223"/>
      <c r="U5036" s="225"/>
      <c r="V5036" s="223"/>
      <c r="W5036" s="225"/>
      <c r="AE5036" s="200"/>
      <c r="AM5036" s="203"/>
      <c r="AT5036" s="144"/>
    </row>
    <row r="5037" spans="9:46" s="142" customFormat="1" x14ac:dyDescent="0.15">
      <c r="I5037" s="223"/>
      <c r="P5037" s="224"/>
      <c r="Q5037" s="224"/>
      <c r="R5037" s="224"/>
      <c r="T5037" s="223"/>
      <c r="U5037" s="225"/>
      <c r="V5037" s="223"/>
      <c r="W5037" s="225"/>
      <c r="AE5037" s="200"/>
      <c r="AM5037" s="203"/>
      <c r="AT5037" s="144"/>
    </row>
    <row r="5038" spans="9:46" s="142" customFormat="1" x14ac:dyDescent="0.15">
      <c r="I5038" s="223"/>
      <c r="P5038" s="224"/>
      <c r="Q5038" s="224"/>
      <c r="R5038" s="224"/>
      <c r="T5038" s="223"/>
      <c r="U5038" s="225"/>
      <c r="V5038" s="223"/>
      <c r="W5038" s="225"/>
      <c r="AE5038" s="200"/>
      <c r="AM5038" s="203"/>
      <c r="AT5038" s="144"/>
    </row>
    <row r="5039" spans="9:46" s="142" customFormat="1" x14ac:dyDescent="0.15">
      <c r="I5039" s="223"/>
      <c r="P5039" s="224"/>
      <c r="Q5039" s="224"/>
      <c r="R5039" s="224"/>
      <c r="T5039" s="223"/>
      <c r="U5039" s="225"/>
      <c r="V5039" s="223"/>
      <c r="W5039" s="225"/>
      <c r="AE5039" s="200"/>
      <c r="AM5039" s="203"/>
      <c r="AT5039" s="144"/>
    </row>
    <row r="5040" spans="9:46" s="142" customFormat="1" x14ac:dyDescent="0.15">
      <c r="I5040" s="223"/>
      <c r="P5040" s="224"/>
      <c r="Q5040" s="224"/>
      <c r="R5040" s="224"/>
      <c r="T5040" s="223"/>
      <c r="U5040" s="225"/>
      <c r="V5040" s="223"/>
      <c r="W5040" s="225"/>
      <c r="AE5040" s="200"/>
      <c r="AM5040" s="203"/>
      <c r="AT5040" s="144"/>
    </row>
    <row r="5041" spans="9:46" s="142" customFormat="1" x14ac:dyDescent="0.15">
      <c r="I5041" s="223"/>
      <c r="P5041" s="224"/>
      <c r="Q5041" s="224"/>
      <c r="R5041" s="224"/>
      <c r="T5041" s="223"/>
      <c r="U5041" s="225"/>
      <c r="V5041" s="223"/>
      <c r="W5041" s="225"/>
      <c r="AE5041" s="200"/>
      <c r="AM5041" s="203"/>
      <c r="AT5041" s="144"/>
    </row>
    <row r="5042" spans="9:46" s="142" customFormat="1" x14ac:dyDescent="0.15">
      <c r="I5042" s="223"/>
      <c r="P5042" s="224"/>
      <c r="Q5042" s="224"/>
      <c r="R5042" s="224"/>
      <c r="T5042" s="223"/>
      <c r="U5042" s="225"/>
      <c r="V5042" s="223"/>
      <c r="W5042" s="225"/>
      <c r="AE5042" s="200"/>
      <c r="AM5042" s="203"/>
      <c r="AT5042" s="144"/>
    </row>
    <row r="5043" spans="9:46" s="142" customFormat="1" x14ac:dyDescent="0.15">
      <c r="I5043" s="223"/>
      <c r="P5043" s="224"/>
      <c r="Q5043" s="224"/>
      <c r="R5043" s="224"/>
      <c r="T5043" s="223"/>
      <c r="U5043" s="225"/>
      <c r="V5043" s="223"/>
      <c r="W5043" s="225"/>
      <c r="AE5043" s="200"/>
      <c r="AM5043" s="203"/>
      <c r="AT5043" s="144"/>
    </row>
    <row r="5044" spans="9:46" s="142" customFormat="1" x14ac:dyDescent="0.15">
      <c r="I5044" s="223"/>
      <c r="P5044" s="224"/>
      <c r="Q5044" s="224"/>
      <c r="R5044" s="224"/>
      <c r="T5044" s="223"/>
      <c r="U5044" s="225"/>
      <c r="V5044" s="223"/>
      <c r="W5044" s="225"/>
      <c r="AE5044" s="200"/>
      <c r="AM5044" s="203"/>
      <c r="AT5044" s="144"/>
    </row>
    <row r="5045" spans="9:46" s="142" customFormat="1" x14ac:dyDescent="0.15">
      <c r="I5045" s="223"/>
      <c r="P5045" s="224"/>
      <c r="Q5045" s="224"/>
      <c r="R5045" s="224"/>
      <c r="T5045" s="223"/>
      <c r="U5045" s="225"/>
      <c r="V5045" s="223"/>
      <c r="W5045" s="225"/>
      <c r="AE5045" s="200"/>
      <c r="AM5045" s="203"/>
      <c r="AT5045" s="144"/>
    </row>
    <row r="5046" spans="9:46" s="142" customFormat="1" x14ac:dyDescent="0.15">
      <c r="I5046" s="223"/>
      <c r="P5046" s="224"/>
      <c r="Q5046" s="224"/>
      <c r="R5046" s="224"/>
      <c r="T5046" s="223"/>
      <c r="U5046" s="225"/>
      <c r="V5046" s="223"/>
      <c r="W5046" s="225"/>
      <c r="AE5046" s="200"/>
      <c r="AM5046" s="203"/>
      <c r="AT5046" s="144"/>
    </row>
    <row r="5047" spans="9:46" s="142" customFormat="1" x14ac:dyDescent="0.15">
      <c r="I5047" s="223"/>
      <c r="P5047" s="224"/>
      <c r="Q5047" s="224"/>
      <c r="R5047" s="224"/>
      <c r="T5047" s="223"/>
      <c r="U5047" s="225"/>
      <c r="V5047" s="223"/>
      <c r="W5047" s="225"/>
      <c r="AE5047" s="200"/>
      <c r="AM5047" s="203"/>
      <c r="AT5047" s="144"/>
    </row>
    <row r="5048" spans="9:46" s="142" customFormat="1" x14ac:dyDescent="0.15">
      <c r="I5048" s="223"/>
      <c r="P5048" s="224"/>
      <c r="Q5048" s="224"/>
      <c r="R5048" s="224"/>
      <c r="T5048" s="223"/>
      <c r="U5048" s="225"/>
      <c r="V5048" s="223"/>
      <c r="W5048" s="225"/>
      <c r="AE5048" s="200"/>
      <c r="AM5048" s="203"/>
      <c r="AT5048" s="144"/>
    </row>
    <row r="5049" spans="9:46" s="142" customFormat="1" x14ac:dyDescent="0.15">
      <c r="I5049" s="223"/>
      <c r="P5049" s="224"/>
      <c r="Q5049" s="224"/>
      <c r="R5049" s="224"/>
      <c r="T5049" s="223"/>
      <c r="U5049" s="225"/>
      <c r="V5049" s="223"/>
      <c r="W5049" s="225"/>
      <c r="AE5049" s="200"/>
      <c r="AM5049" s="203"/>
      <c r="AT5049" s="144"/>
    </row>
    <row r="5050" spans="9:46" s="142" customFormat="1" x14ac:dyDescent="0.15">
      <c r="I5050" s="223"/>
      <c r="P5050" s="224"/>
      <c r="Q5050" s="224"/>
      <c r="R5050" s="224"/>
      <c r="T5050" s="223"/>
      <c r="U5050" s="225"/>
      <c r="V5050" s="223"/>
      <c r="W5050" s="225"/>
      <c r="AE5050" s="200"/>
      <c r="AM5050" s="203"/>
      <c r="AT5050" s="144"/>
    </row>
    <row r="5051" spans="9:46" s="142" customFormat="1" x14ac:dyDescent="0.15">
      <c r="I5051" s="223"/>
      <c r="P5051" s="224"/>
      <c r="Q5051" s="224"/>
      <c r="R5051" s="224"/>
      <c r="T5051" s="223"/>
      <c r="U5051" s="225"/>
      <c r="V5051" s="223"/>
      <c r="W5051" s="225"/>
      <c r="AE5051" s="200"/>
      <c r="AM5051" s="203"/>
      <c r="AT5051" s="144"/>
    </row>
    <row r="5052" spans="9:46" s="142" customFormat="1" x14ac:dyDescent="0.15">
      <c r="I5052" s="223"/>
      <c r="P5052" s="224"/>
      <c r="Q5052" s="224"/>
      <c r="R5052" s="224"/>
      <c r="T5052" s="223"/>
      <c r="U5052" s="225"/>
      <c r="V5052" s="223"/>
      <c r="W5052" s="225"/>
      <c r="AE5052" s="200"/>
      <c r="AM5052" s="203"/>
      <c r="AT5052" s="144"/>
    </row>
    <row r="5053" spans="9:46" s="142" customFormat="1" x14ac:dyDescent="0.15">
      <c r="I5053" s="223"/>
      <c r="P5053" s="224"/>
      <c r="Q5053" s="224"/>
      <c r="R5053" s="224"/>
      <c r="T5053" s="223"/>
      <c r="U5053" s="225"/>
      <c r="V5053" s="223"/>
      <c r="W5053" s="225"/>
      <c r="AE5053" s="200"/>
      <c r="AM5053" s="203"/>
      <c r="AT5053" s="144"/>
    </row>
    <row r="5054" spans="9:46" s="142" customFormat="1" x14ac:dyDescent="0.15">
      <c r="I5054" s="223"/>
      <c r="P5054" s="224"/>
      <c r="Q5054" s="224"/>
      <c r="R5054" s="224"/>
      <c r="T5054" s="223"/>
      <c r="U5054" s="225"/>
      <c r="V5054" s="223"/>
      <c r="W5054" s="225"/>
      <c r="AE5054" s="200"/>
      <c r="AM5054" s="203"/>
      <c r="AT5054" s="144"/>
    </row>
    <row r="5055" spans="9:46" s="142" customFormat="1" x14ac:dyDescent="0.15">
      <c r="I5055" s="223"/>
      <c r="P5055" s="224"/>
      <c r="Q5055" s="224"/>
      <c r="R5055" s="224"/>
      <c r="T5055" s="223"/>
      <c r="U5055" s="225"/>
      <c r="V5055" s="223"/>
      <c r="W5055" s="225"/>
      <c r="AE5055" s="200"/>
      <c r="AM5055" s="203"/>
      <c r="AT5055" s="144"/>
    </row>
    <row r="5056" spans="9:46" s="142" customFormat="1" x14ac:dyDescent="0.15">
      <c r="I5056" s="223"/>
      <c r="P5056" s="224"/>
      <c r="Q5056" s="224"/>
      <c r="R5056" s="224"/>
      <c r="T5056" s="223"/>
      <c r="U5056" s="225"/>
      <c r="V5056" s="223"/>
      <c r="W5056" s="225"/>
      <c r="AE5056" s="200"/>
      <c r="AM5056" s="203"/>
      <c r="AT5056" s="144"/>
    </row>
    <row r="5057" spans="9:46" s="142" customFormat="1" x14ac:dyDescent="0.15">
      <c r="I5057" s="223"/>
      <c r="P5057" s="224"/>
      <c r="Q5057" s="224"/>
      <c r="R5057" s="224"/>
      <c r="T5057" s="223"/>
      <c r="U5057" s="225"/>
      <c r="V5057" s="223"/>
      <c r="W5057" s="225"/>
      <c r="AE5057" s="200"/>
      <c r="AM5057" s="203"/>
      <c r="AT5057" s="144"/>
    </row>
    <row r="5058" spans="9:46" s="142" customFormat="1" x14ac:dyDescent="0.15">
      <c r="I5058" s="223"/>
      <c r="P5058" s="224"/>
      <c r="Q5058" s="224"/>
      <c r="R5058" s="224"/>
      <c r="T5058" s="223"/>
      <c r="U5058" s="225"/>
      <c r="V5058" s="223"/>
      <c r="W5058" s="225"/>
      <c r="AE5058" s="200"/>
      <c r="AM5058" s="203"/>
      <c r="AT5058" s="144"/>
    </row>
    <row r="5059" spans="9:46" s="142" customFormat="1" x14ac:dyDescent="0.15">
      <c r="I5059" s="223"/>
      <c r="P5059" s="224"/>
      <c r="Q5059" s="224"/>
      <c r="R5059" s="224"/>
      <c r="T5059" s="223"/>
      <c r="U5059" s="225"/>
      <c r="V5059" s="223"/>
      <c r="W5059" s="225"/>
      <c r="AE5059" s="200"/>
      <c r="AM5059" s="203"/>
      <c r="AT5059" s="144"/>
    </row>
    <row r="5060" spans="9:46" s="142" customFormat="1" x14ac:dyDescent="0.15">
      <c r="I5060" s="223"/>
      <c r="P5060" s="224"/>
      <c r="Q5060" s="224"/>
      <c r="R5060" s="224"/>
      <c r="T5060" s="223"/>
      <c r="U5060" s="225"/>
      <c r="V5060" s="223"/>
      <c r="W5060" s="225"/>
      <c r="AE5060" s="200"/>
      <c r="AM5060" s="203"/>
      <c r="AT5060" s="144"/>
    </row>
    <row r="5061" spans="9:46" s="142" customFormat="1" x14ac:dyDescent="0.15">
      <c r="I5061" s="223"/>
      <c r="P5061" s="224"/>
      <c r="Q5061" s="224"/>
      <c r="R5061" s="224"/>
      <c r="T5061" s="223"/>
      <c r="U5061" s="225"/>
      <c r="V5061" s="223"/>
      <c r="W5061" s="225"/>
      <c r="AE5061" s="200"/>
      <c r="AM5061" s="203"/>
      <c r="AT5061" s="144"/>
    </row>
    <row r="5062" spans="9:46" s="142" customFormat="1" x14ac:dyDescent="0.15">
      <c r="I5062" s="223"/>
      <c r="P5062" s="224"/>
      <c r="Q5062" s="224"/>
      <c r="R5062" s="224"/>
      <c r="T5062" s="223"/>
      <c r="U5062" s="225"/>
      <c r="V5062" s="223"/>
      <c r="W5062" s="225"/>
      <c r="AE5062" s="200"/>
      <c r="AM5062" s="203"/>
      <c r="AT5062" s="144"/>
    </row>
    <row r="5063" spans="9:46" s="142" customFormat="1" x14ac:dyDescent="0.15">
      <c r="I5063" s="223"/>
      <c r="P5063" s="224"/>
      <c r="Q5063" s="224"/>
      <c r="R5063" s="224"/>
      <c r="T5063" s="223"/>
      <c r="U5063" s="225"/>
      <c r="V5063" s="223"/>
      <c r="W5063" s="225"/>
      <c r="AE5063" s="200"/>
      <c r="AM5063" s="203"/>
      <c r="AT5063" s="144"/>
    </row>
    <row r="5064" spans="9:46" s="142" customFormat="1" x14ac:dyDescent="0.15">
      <c r="I5064" s="223"/>
      <c r="P5064" s="224"/>
      <c r="Q5064" s="224"/>
      <c r="R5064" s="224"/>
      <c r="T5064" s="223"/>
      <c r="U5064" s="225"/>
      <c r="V5064" s="223"/>
      <c r="W5064" s="225"/>
      <c r="AE5064" s="200"/>
      <c r="AM5064" s="203"/>
      <c r="AT5064" s="144"/>
    </row>
    <row r="5065" spans="9:46" s="142" customFormat="1" x14ac:dyDescent="0.15">
      <c r="I5065" s="223"/>
      <c r="P5065" s="224"/>
      <c r="Q5065" s="224"/>
      <c r="R5065" s="224"/>
      <c r="T5065" s="223"/>
      <c r="U5065" s="225"/>
      <c r="V5065" s="223"/>
      <c r="W5065" s="225"/>
      <c r="AE5065" s="200"/>
      <c r="AM5065" s="203"/>
      <c r="AT5065" s="144"/>
    </row>
    <row r="5066" spans="9:46" s="142" customFormat="1" x14ac:dyDescent="0.15">
      <c r="I5066" s="223"/>
      <c r="P5066" s="224"/>
      <c r="Q5066" s="224"/>
      <c r="R5066" s="224"/>
      <c r="T5066" s="223"/>
      <c r="U5066" s="225"/>
      <c r="V5066" s="223"/>
      <c r="W5066" s="225"/>
      <c r="AE5066" s="200"/>
      <c r="AM5066" s="203"/>
      <c r="AT5066" s="144"/>
    </row>
    <row r="5067" spans="9:46" s="142" customFormat="1" x14ac:dyDescent="0.15">
      <c r="I5067" s="223"/>
      <c r="P5067" s="224"/>
      <c r="Q5067" s="224"/>
      <c r="R5067" s="224"/>
      <c r="T5067" s="223"/>
      <c r="U5067" s="225"/>
      <c r="V5067" s="223"/>
      <c r="W5067" s="225"/>
      <c r="AE5067" s="200"/>
      <c r="AM5067" s="203"/>
      <c r="AT5067" s="144"/>
    </row>
    <row r="5068" spans="9:46" s="142" customFormat="1" x14ac:dyDescent="0.15">
      <c r="I5068" s="223"/>
      <c r="P5068" s="224"/>
      <c r="Q5068" s="224"/>
      <c r="R5068" s="224"/>
      <c r="T5068" s="223"/>
      <c r="U5068" s="225"/>
      <c r="V5068" s="223"/>
      <c r="W5068" s="225"/>
      <c r="AE5068" s="200"/>
      <c r="AM5068" s="203"/>
      <c r="AT5068" s="144"/>
    </row>
    <row r="5069" spans="9:46" s="142" customFormat="1" x14ac:dyDescent="0.15">
      <c r="I5069" s="223"/>
      <c r="P5069" s="224"/>
      <c r="Q5069" s="224"/>
      <c r="R5069" s="224"/>
      <c r="T5069" s="223"/>
      <c r="U5069" s="225"/>
      <c r="V5069" s="223"/>
      <c r="W5069" s="225"/>
      <c r="AE5069" s="200"/>
      <c r="AM5069" s="203"/>
      <c r="AT5069" s="144"/>
    </row>
    <row r="5070" spans="9:46" s="142" customFormat="1" x14ac:dyDescent="0.15">
      <c r="I5070" s="223"/>
      <c r="P5070" s="224"/>
      <c r="Q5070" s="224"/>
      <c r="R5070" s="224"/>
      <c r="T5070" s="223"/>
      <c r="U5070" s="225"/>
      <c r="V5070" s="223"/>
      <c r="W5070" s="225"/>
      <c r="AE5070" s="200"/>
      <c r="AM5070" s="203"/>
      <c r="AT5070" s="144"/>
    </row>
    <row r="5071" spans="9:46" s="142" customFormat="1" x14ac:dyDescent="0.15">
      <c r="I5071" s="223"/>
      <c r="P5071" s="224"/>
      <c r="Q5071" s="224"/>
      <c r="R5071" s="224"/>
      <c r="T5071" s="223"/>
      <c r="U5071" s="225"/>
      <c r="V5071" s="223"/>
      <c r="W5071" s="225"/>
      <c r="AE5071" s="200"/>
      <c r="AM5071" s="203"/>
      <c r="AT5071" s="144"/>
    </row>
    <row r="5072" spans="9:46" s="142" customFormat="1" x14ac:dyDescent="0.15">
      <c r="I5072" s="223"/>
      <c r="P5072" s="224"/>
      <c r="Q5072" s="224"/>
      <c r="R5072" s="224"/>
      <c r="T5072" s="223"/>
      <c r="U5072" s="225"/>
      <c r="V5072" s="223"/>
      <c r="W5072" s="225"/>
      <c r="AE5072" s="200"/>
      <c r="AM5072" s="203"/>
      <c r="AT5072" s="144"/>
    </row>
    <row r="5073" spans="9:46" s="142" customFormat="1" x14ac:dyDescent="0.15">
      <c r="I5073" s="223"/>
      <c r="P5073" s="224"/>
      <c r="Q5073" s="224"/>
      <c r="R5073" s="224"/>
      <c r="T5073" s="223"/>
      <c r="U5073" s="225"/>
      <c r="V5073" s="223"/>
      <c r="W5073" s="225"/>
      <c r="AE5073" s="200"/>
      <c r="AM5073" s="203"/>
      <c r="AT5073" s="144"/>
    </row>
    <row r="5074" spans="9:46" s="142" customFormat="1" x14ac:dyDescent="0.15">
      <c r="I5074" s="223"/>
      <c r="P5074" s="224"/>
      <c r="Q5074" s="224"/>
      <c r="R5074" s="224"/>
      <c r="T5074" s="223"/>
      <c r="U5074" s="225"/>
      <c r="V5074" s="223"/>
      <c r="W5074" s="225"/>
      <c r="AE5074" s="200"/>
      <c r="AM5074" s="203"/>
      <c r="AT5074" s="144"/>
    </row>
    <row r="5075" spans="9:46" s="142" customFormat="1" x14ac:dyDescent="0.15">
      <c r="I5075" s="223"/>
      <c r="P5075" s="224"/>
      <c r="Q5075" s="224"/>
      <c r="R5075" s="224"/>
      <c r="T5075" s="223"/>
      <c r="U5075" s="225"/>
      <c r="V5075" s="223"/>
      <c r="W5075" s="225"/>
      <c r="AE5075" s="200"/>
      <c r="AM5075" s="203"/>
      <c r="AT5075" s="144"/>
    </row>
    <row r="5076" spans="9:46" s="142" customFormat="1" x14ac:dyDescent="0.15">
      <c r="I5076" s="223"/>
      <c r="P5076" s="224"/>
      <c r="Q5076" s="224"/>
      <c r="R5076" s="224"/>
      <c r="T5076" s="223"/>
      <c r="U5076" s="225"/>
      <c r="V5076" s="223"/>
      <c r="W5076" s="225"/>
      <c r="AE5076" s="200"/>
      <c r="AM5076" s="203"/>
      <c r="AT5076" s="144"/>
    </row>
    <row r="5077" spans="9:46" s="142" customFormat="1" x14ac:dyDescent="0.15">
      <c r="I5077" s="223"/>
      <c r="P5077" s="224"/>
      <c r="Q5077" s="224"/>
      <c r="R5077" s="224"/>
      <c r="T5077" s="223"/>
      <c r="U5077" s="225"/>
      <c r="V5077" s="223"/>
      <c r="W5077" s="225"/>
      <c r="AE5077" s="200"/>
      <c r="AM5077" s="203"/>
      <c r="AT5077" s="144"/>
    </row>
    <row r="5078" spans="9:46" s="142" customFormat="1" x14ac:dyDescent="0.15">
      <c r="I5078" s="223"/>
      <c r="P5078" s="224"/>
      <c r="Q5078" s="224"/>
      <c r="R5078" s="224"/>
      <c r="T5078" s="223"/>
      <c r="U5078" s="225"/>
      <c r="V5078" s="223"/>
      <c r="W5078" s="225"/>
      <c r="AE5078" s="200"/>
      <c r="AM5078" s="203"/>
      <c r="AT5078" s="144"/>
    </row>
    <row r="5079" spans="9:46" s="142" customFormat="1" x14ac:dyDescent="0.15">
      <c r="I5079" s="223"/>
      <c r="P5079" s="224"/>
      <c r="Q5079" s="224"/>
      <c r="R5079" s="224"/>
      <c r="T5079" s="223"/>
      <c r="U5079" s="225"/>
      <c r="V5079" s="223"/>
      <c r="W5079" s="225"/>
      <c r="AE5079" s="200"/>
      <c r="AM5079" s="203"/>
      <c r="AT5079" s="144"/>
    </row>
    <row r="5080" spans="9:46" s="142" customFormat="1" x14ac:dyDescent="0.15">
      <c r="I5080" s="223"/>
      <c r="P5080" s="224"/>
      <c r="Q5080" s="224"/>
      <c r="R5080" s="224"/>
      <c r="T5080" s="223"/>
      <c r="U5080" s="225"/>
      <c r="V5080" s="223"/>
      <c r="W5080" s="225"/>
      <c r="AE5080" s="200"/>
      <c r="AM5080" s="203"/>
      <c r="AT5080" s="144"/>
    </row>
    <row r="5081" spans="9:46" s="142" customFormat="1" x14ac:dyDescent="0.15">
      <c r="I5081" s="223"/>
      <c r="P5081" s="224"/>
      <c r="Q5081" s="224"/>
      <c r="R5081" s="224"/>
      <c r="T5081" s="223"/>
      <c r="U5081" s="225"/>
      <c r="V5081" s="223"/>
      <c r="W5081" s="225"/>
      <c r="AE5081" s="200"/>
      <c r="AM5081" s="203"/>
      <c r="AT5081" s="144"/>
    </row>
    <row r="5082" spans="9:46" s="142" customFormat="1" x14ac:dyDescent="0.15">
      <c r="I5082" s="223"/>
      <c r="P5082" s="224"/>
      <c r="Q5082" s="224"/>
      <c r="R5082" s="224"/>
      <c r="T5082" s="223"/>
      <c r="U5082" s="225"/>
      <c r="V5082" s="223"/>
      <c r="W5082" s="225"/>
      <c r="AE5082" s="200"/>
      <c r="AM5082" s="203"/>
      <c r="AT5082" s="144"/>
    </row>
    <row r="5083" spans="9:46" s="142" customFormat="1" x14ac:dyDescent="0.15">
      <c r="I5083" s="223"/>
      <c r="P5083" s="224"/>
      <c r="Q5083" s="224"/>
      <c r="R5083" s="224"/>
      <c r="T5083" s="223"/>
      <c r="U5083" s="225"/>
      <c r="V5083" s="223"/>
      <c r="W5083" s="225"/>
      <c r="AE5083" s="200"/>
      <c r="AM5083" s="203"/>
      <c r="AT5083" s="144"/>
    </row>
    <row r="5084" spans="9:46" s="142" customFormat="1" x14ac:dyDescent="0.15">
      <c r="I5084" s="223"/>
      <c r="P5084" s="224"/>
      <c r="Q5084" s="224"/>
      <c r="R5084" s="224"/>
      <c r="T5084" s="223"/>
      <c r="U5084" s="225"/>
      <c r="V5084" s="223"/>
      <c r="W5084" s="225"/>
      <c r="AE5084" s="200"/>
      <c r="AM5084" s="203"/>
      <c r="AT5084" s="144"/>
    </row>
    <row r="5085" spans="9:46" s="142" customFormat="1" x14ac:dyDescent="0.15">
      <c r="I5085" s="223"/>
      <c r="P5085" s="224"/>
      <c r="Q5085" s="224"/>
      <c r="R5085" s="224"/>
      <c r="T5085" s="223"/>
      <c r="U5085" s="225"/>
      <c r="V5085" s="223"/>
      <c r="W5085" s="225"/>
      <c r="AE5085" s="200"/>
      <c r="AM5085" s="203"/>
      <c r="AT5085" s="144"/>
    </row>
    <row r="5086" spans="9:46" s="142" customFormat="1" x14ac:dyDescent="0.15">
      <c r="I5086" s="223"/>
      <c r="P5086" s="224"/>
      <c r="Q5086" s="224"/>
      <c r="R5086" s="224"/>
      <c r="T5086" s="223"/>
      <c r="U5086" s="225"/>
      <c r="V5086" s="223"/>
      <c r="W5086" s="225"/>
      <c r="AE5086" s="200"/>
      <c r="AM5086" s="203"/>
      <c r="AT5086" s="144"/>
    </row>
    <row r="5087" spans="9:46" s="142" customFormat="1" x14ac:dyDescent="0.15">
      <c r="I5087" s="223"/>
      <c r="P5087" s="224"/>
      <c r="Q5087" s="224"/>
      <c r="R5087" s="224"/>
      <c r="T5087" s="223"/>
      <c r="U5087" s="225"/>
      <c r="V5087" s="223"/>
      <c r="W5087" s="225"/>
      <c r="AE5087" s="200"/>
      <c r="AM5087" s="203"/>
      <c r="AT5087" s="144"/>
    </row>
    <row r="5088" spans="9:46" s="142" customFormat="1" x14ac:dyDescent="0.15">
      <c r="I5088" s="223"/>
      <c r="P5088" s="224"/>
      <c r="Q5088" s="224"/>
      <c r="R5088" s="224"/>
      <c r="T5088" s="223"/>
      <c r="U5088" s="225"/>
      <c r="V5088" s="223"/>
      <c r="W5088" s="225"/>
      <c r="AE5088" s="200"/>
      <c r="AM5088" s="203"/>
      <c r="AT5088" s="144"/>
    </row>
    <row r="5089" spans="9:46" s="142" customFormat="1" x14ac:dyDescent="0.15">
      <c r="I5089" s="223"/>
      <c r="P5089" s="224"/>
      <c r="Q5089" s="224"/>
      <c r="R5089" s="224"/>
      <c r="T5089" s="223"/>
      <c r="U5089" s="225"/>
      <c r="V5089" s="223"/>
      <c r="W5089" s="225"/>
      <c r="AE5089" s="200"/>
      <c r="AM5089" s="203"/>
      <c r="AT5089" s="144"/>
    </row>
    <row r="5090" spans="9:46" s="142" customFormat="1" x14ac:dyDescent="0.15">
      <c r="I5090" s="223"/>
      <c r="P5090" s="224"/>
      <c r="Q5090" s="224"/>
      <c r="R5090" s="224"/>
      <c r="T5090" s="223"/>
      <c r="U5090" s="225"/>
      <c r="V5090" s="223"/>
      <c r="W5090" s="225"/>
      <c r="AE5090" s="200"/>
      <c r="AM5090" s="203"/>
      <c r="AT5090" s="144"/>
    </row>
    <row r="5091" spans="9:46" s="142" customFormat="1" x14ac:dyDescent="0.15">
      <c r="I5091" s="223"/>
      <c r="P5091" s="224"/>
      <c r="Q5091" s="224"/>
      <c r="R5091" s="224"/>
      <c r="T5091" s="223"/>
      <c r="U5091" s="225"/>
      <c r="V5091" s="223"/>
      <c r="W5091" s="225"/>
      <c r="AE5091" s="200"/>
      <c r="AM5091" s="203"/>
      <c r="AT5091" s="144"/>
    </row>
    <row r="5092" spans="9:46" s="142" customFormat="1" x14ac:dyDescent="0.15">
      <c r="I5092" s="223"/>
      <c r="P5092" s="224"/>
      <c r="Q5092" s="224"/>
      <c r="R5092" s="224"/>
      <c r="T5092" s="223"/>
      <c r="U5092" s="225"/>
      <c r="V5092" s="223"/>
      <c r="W5092" s="225"/>
      <c r="AE5092" s="200"/>
      <c r="AM5092" s="203"/>
      <c r="AT5092" s="144"/>
    </row>
    <row r="5093" spans="9:46" s="142" customFormat="1" x14ac:dyDescent="0.15">
      <c r="I5093" s="223"/>
      <c r="P5093" s="224"/>
      <c r="Q5093" s="224"/>
      <c r="R5093" s="224"/>
      <c r="T5093" s="223"/>
      <c r="U5093" s="225"/>
      <c r="V5093" s="223"/>
      <c r="W5093" s="225"/>
      <c r="AE5093" s="200"/>
      <c r="AM5093" s="203"/>
      <c r="AT5093" s="144"/>
    </row>
    <row r="5094" spans="9:46" s="142" customFormat="1" x14ac:dyDescent="0.15">
      <c r="I5094" s="223"/>
      <c r="P5094" s="224"/>
      <c r="Q5094" s="224"/>
      <c r="R5094" s="224"/>
      <c r="T5094" s="223"/>
      <c r="U5094" s="225"/>
      <c r="V5094" s="223"/>
      <c r="W5094" s="225"/>
      <c r="AE5094" s="200"/>
      <c r="AM5094" s="203"/>
      <c r="AT5094" s="144"/>
    </row>
    <row r="5095" spans="9:46" s="142" customFormat="1" x14ac:dyDescent="0.15">
      <c r="I5095" s="223"/>
      <c r="P5095" s="224"/>
      <c r="Q5095" s="224"/>
      <c r="R5095" s="224"/>
      <c r="T5095" s="223"/>
      <c r="U5095" s="225"/>
      <c r="V5095" s="223"/>
      <c r="W5095" s="225"/>
      <c r="AE5095" s="200"/>
      <c r="AM5095" s="203"/>
      <c r="AT5095" s="144"/>
    </row>
    <row r="5096" spans="9:46" s="142" customFormat="1" x14ac:dyDescent="0.15">
      <c r="I5096" s="223"/>
      <c r="P5096" s="224"/>
      <c r="Q5096" s="224"/>
      <c r="R5096" s="224"/>
      <c r="T5096" s="223"/>
      <c r="U5096" s="225"/>
      <c r="V5096" s="223"/>
      <c r="W5096" s="225"/>
      <c r="AE5096" s="200"/>
      <c r="AM5096" s="203"/>
      <c r="AT5096" s="144"/>
    </row>
    <row r="5097" spans="9:46" s="142" customFormat="1" x14ac:dyDescent="0.15">
      <c r="I5097" s="223"/>
      <c r="P5097" s="224"/>
      <c r="Q5097" s="224"/>
      <c r="R5097" s="224"/>
      <c r="T5097" s="223"/>
      <c r="U5097" s="225"/>
      <c r="V5097" s="223"/>
      <c r="W5097" s="225"/>
      <c r="AE5097" s="200"/>
      <c r="AM5097" s="203"/>
      <c r="AT5097" s="144"/>
    </row>
    <row r="5098" spans="9:46" s="142" customFormat="1" x14ac:dyDescent="0.15">
      <c r="I5098" s="223"/>
      <c r="P5098" s="224"/>
      <c r="Q5098" s="224"/>
      <c r="R5098" s="224"/>
      <c r="T5098" s="223"/>
      <c r="U5098" s="225"/>
      <c r="V5098" s="223"/>
      <c r="W5098" s="225"/>
      <c r="AE5098" s="200"/>
      <c r="AM5098" s="203"/>
      <c r="AT5098" s="144"/>
    </row>
    <row r="5099" spans="9:46" s="142" customFormat="1" x14ac:dyDescent="0.15">
      <c r="I5099" s="223"/>
      <c r="P5099" s="224"/>
      <c r="Q5099" s="224"/>
      <c r="R5099" s="224"/>
      <c r="T5099" s="223"/>
      <c r="U5099" s="225"/>
      <c r="V5099" s="223"/>
      <c r="W5099" s="225"/>
      <c r="AE5099" s="200"/>
      <c r="AM5099" s="203"/>
      <c r="AT5099" s="144"/>
    </row>
    <row r="5100" spans="9:46" s="142" customFormat="1" x14ac:dyDescent="0.15">
      <c r="I5100" s="223"/>
      <c r="P5100" s="224"/>
      <c r="Q5100" s="224"/>
      <c r="R5100" s="224"/>
      <c r="T5100" s="223"/>
      <c r="U5100" s="225"/>
      <c r="V5100" s="223"/>
      <c r="W5100" s="225"/>
      <c r="AE5100" s="200"/>
      <c r="AM5100" s="203"/>
      <c r="AT5100" s="144"/>
    </row>
    <row r="5101" spans="9:46" s="142" customFormat="1" x14ac:dyDescent="0.15">
      <c r="I5101" s="223"/>
      <c r="P5101" s="224"/>
      <c r="Q5101" s="224"/>
      <c r="R5101" s="224"/>
      <c r="T5101" s="223"/>
      <c r="U5101" s="225"/>
      <c r="V5101" s="223"/>
      <c r="W5101" s="225"/>
      <c r="AE5101" s="200"/>
      <c r="AM5101" s="203"/>
      <c r="AT5101" s="144"/>
    </row>
    <row r="5102" spans="9:46" s="142" customFormat="1" x14ac:dyDescent="0.15">
      <c r="I5102" s="223"/>
      <c r="P5102" s="224"/>
      <c r="Q5102" s="224"/>
      <c r="R5102" s="224"/>
      <c r="T5102" s="223"/>
      <c r="U5102" s="225"/>
      <c r="V5102" s="223"/>
      <c r="W5102" s="225"/>
      <c r="AE5102" s="200"/>
      <c r="AM5102" s="203"/>
      <c r="AT5102" s="144"/>
    </row>
    <row r="5103" spans="9:46" s="142" customFormat="1" x14ac:dyDescent="0.15">
      <c r="I5103" s="223"/>
      <c r="P5103" s="224"/>
      <c r="Q5103" s="224"/>
      <c r="R5103" s="224"/>
      <c r="T5103" s="223"/>
      <c r="U5103" s="225"/>
      <c r="V5103" s="223"/>
      <c r="W5103" s="225"/>
      <c r="AE5103" s="200"/>
      <c r="AM5103" s="203"/>
      <c r="AT5103" s="144"/>
    </row>
    <row r="5104" spans="9:46" s="142" customFormat="1" x14ac:dyDescent="0.15">
      <c r="I5104" s="223"/>
      <c r="P5104" s="224"/>
      <c r="Q5104" s="224"/>
      <c r="R5104" s="224"/>
      <c r="T5104" s="223"/>
      <c r="U5104" s="225"/>
      <c r="V5104" s="223"/>
      <c r="W5104" s="225"/>
      <c r="AE5104" s="200"/>
      <c r="AM5104" s="203"/>
      <c r="AT5104" s="144"/>
    </row>
    <row r="5105" spans="9:46" s="142" customFormat="1" x14ac:dyDescent="0.15">
      <c r="I5105" s="223"/>
      <c r="P5105" s="224"/>
      <c r="Q5105" s="224"/>
      <c r="R5105" s="224"/>
      <c r="T5105" s="223"/>
      <c r="U5105" s="225"/>
      <c r="V5105" s="223"/>
      <c r="W5105" s="225"/>
      <c r="AE5105" s="200"/>
      <c r="AM5105" s="203"/>
      <c r="AT5105" s="144"/>
    </row>
    <row r="5106" spans="9:46" s="142" customFormat="1" x14ac:dyDescent="0.15">
      <c r="I5106" s="223"/>
      <c r="P5106" s="224"/>
      <c r="Q5106" s="224"/>
      <c r="R5106" s="224"/>
      <c r="T5106" s="223"/>
      <c r="U5106" s="225"/>
      <c r="V5106" s="223"/>
      <c r="W5106" s="225"/>
      <c r="AE5106" s="200"/>
      <c r="AM5106" s="203"/>
      <c r="AT5106" s="144"/>
    </row>
    <row r="5107" spans="9:46" s="142" customFormat="1" x14ac:dyDescent="0.15">
      <c r="I5107" s="223"/>
      <c r="P5107" s="224"/>
      <c r="Q5107" s="224"/>
      <c r="R5107" s="224"/>
      <c r="T5107" s="223"/>
      <c r="U5107" s="225"/>
      <c r="V5107" s="223"/>
      <c r="W5107" s="225"/>
      <c r="AE5107" s="200"/>
      <c r="AM5107" s="203"/>
      <c r="AT5107" s="144"/>
    </row>
    <row r="5108" spans="9:46" s="142" customFormat="1" x14ac:dyDescent="0.15">
      <c r="I5108" s="223"/>
      <c r="P5108" s="224"/>
      <c r="Q5108" s="224"/>
      <c r="R5108" s="224"/>
      <c r="T5108" s="223"/>
      <c r="U5108" s="225"/>
      <c r="V5108" s="223"/>
      <c r="W5108" s="225"/>
      <c r="AE5108" s="200"/>
      <c r="AM5108" s="203"/>
      <c r="AT5108" s="144"/>
    </row>
    <row r="5109" spans="9:46" s="142" customFormat="1" x14ac:dyDescent="0.15">
      <c r="I5109" s="223"/>
      <c r="P5109" s="224"/>
      <c r="Q5109" s="224"/>
      <c r="R5109" s="224"/>
      <c r="T5109" s="223"/>
      <c r="U5109" s="225"/>
      <c r="V5109" s="223"/>
      <c r="W5109" s="225"/>
      <c r="AE5109" s="200"/>
      <c r="AM5109" s="203"/>
      <c r="AT5109" s="144"/>
    </row>
    <row r="5110" spans="9:46" s="142" customFormat="1" x14ac:dyDescent="0.15">
      <c r="I5110" s="223"/>
      <c r="P5110" s="224"/>
      <c r="Q5110" s="224"/>
      <c r="R5110" s="224"/>
      <c r="T5110" s="223"/>
      <c r="U5110" s="225"/>
      <c r="V5110" s="223"/>
      <c r="W5110" s="225"/>
      <c r="AE5110" s="200"/>
      <c r="AM5110" s="203"/>
      <c r="AT5110" s="144"/>
    </row>
    <row r="5111" spans="9:46" s="142" customFormat="1" x14ac:dyDescent="0.15">
      <c r="I5111" s="223"/>
      <c r="P5111" s="224"/>
      <c r="Q5111" s="224"/>
      <c r="R5111" s="224"/>
      <c r="T5111" s="223"/>
      <c r="U5111" s="225"/>
      <c r="V5111" s="223"/>
      <c r="W5111" s="225"/>
      <c r="AE5111" s="200"/>
      <c r="AM5111" s="203"/>
      <c r="AT5111" s="144"/>
    </row>
    <row r="5112" spans="9:46" s="142" customFormat="1" x14ac:dyDescent="0.15">
      <c r="I5112" s="223"/>
      <c r="P5112" s="224"/>
      <c r="Q5112" s="224"/>
      <c r="R5112" s="224"/>
      <c r="T5112" s="223"/>
      <c r="U5112" s="225"/>
      <c r="V5112" s="223"/>
      <c r="W5112" s="225"/>
      <c r="AE5112" s="200"/>
      <c r="AM5112" s="203"/>
      <c r="AT5112" s="144"/>
    </row>
    <row r="5113" spans="9:46" s="142" customFormat="1" x14ac:dyDescent="0.15">
      <c r="I5113" s="223"/>
      <c r="P5113" s="224"/>
      <c r="Q5113" s="224"/>
      <c r="R5113" s="224"/>
      <c r="T5113" s="223"/>
      <c r="U5113" s="225"/>
      <c r="V5113" s="223"/>
      <c r="W5113" s="225"/>
      <c r="AE5113" s="200"/>
      <c r="AM5113" s="203"/>
      <c r="AT5113" s="144"/>
    </row>
    <row r="5114" spans="9:46" s="142" customFormat="1" x14ac:dyDescent="0.15">
      <c r="I5114" s="223"/>
      <c r="P5114" s="224"/>
      <c r="Q5114" s="224"/>
      <c r="R5114" s="224"/>
      <c r="T5114" s="223"/>
      <c r="U5114" s="225"/>
      <c r="V5114" s="223"/>
      <c r="W5114" s="225"/>
      <c r="AE5114" s="200"/>
      <c r="AM5114" s="203"/>
      <c r="AT5114" s="144"/>
    </row>
    <row r="5115" spans="9:46" s="142" customFormat="1" x14ac:dyDescent="0.15">
      <c r="I5115" s="223"/>
      <c r="P5115" s="224"/>
      <c r="Q5115" s="224"/>
      <c r="R5115" s="224"/>
      <c r="T5115" s="223"/>
      <c r="U5115" s="225"/>
      <c r="V5115" s="223"/>
      <c r="W5115" s="225"/>
      <c r="AE5115" s="200"/>
      <c r="AM5115" s="203"/>
      <c r="AT5115" s="144"/>
    </row>
    <row r="5116" spans="9:46" s="142" customFormat="1" x14ac:dyDescent="0.15">
      <c r="I5116" s="223"/>
      <c r="P5116" s="224"/>
      <c r="Q5116" s="224"/>
      <c r="R5116" s="224"/>
      <c r="T5116" s="223"/>
      <c r="U5116" s="225"/>
      <c r="V5116" s="223"/>
      <c r="W5116" s="225"/>
      <c r="AE5116" s="200"/>
      <c r="AM5116" s="203"/>
      <c r="AT5116" s="144"/>
    </row>
    <row r="5117" spans="9:46" s="142" customFormat="1" x14ac:dyDescent="0.15">
      <c r="I5117" s="223"/>
      <c r="P5117" s="224"/>
      <c r="Q5117" s="224"/>
      <c r="R5117" s="224"/>
      <c r="T5117" s="223"/>
      <c r="U5117" s="225"/>
      <c r="V5117" s="223"/>
      <c r="W5117" s="225"/>
      <c r="AE5117" s="200"/>
      <c r="AM5117" s="203"/>
      <c r="AT5117" s="144"/>
    </row>
    <row r="5118" spans="9:46" s="142" customFormat="1" x14ac:dyDescent="0.15">
      <c r="I5118" s="223"/>
      <c r="P5118" s="224"/>
      <c r="Q5118" s="224"/>
      <c r="R5118" s="224"/>
      <c r="T5118" s="223"/>
      <c r="U5118" s="225"/>
      <c r="V5118" s="223"/>
      <c r="W5118" s="225"/>
      <c r="AE5118" s="200"/>
      <c r="AM5118" s="203"/>
      <c r="AT5118" s="144"/>
    </row>
    <row r="5119" spans="9:46" s="142" customFormat="1" x14ac:dyDescent="0.15">
      <c r="I5119" s="223"/>
      <c r="P5119" s="224"/>
      <c r="Q5119" s="224"/>
      <c r="R5119" s="224"/>
      <c r="T5119" s="223"/>
      <c r="U5119" s="225"/>
      <c r="V5119" s="223"/>
      <c r="W5119" s="225"/>
      <c r="AE5119" s="200"/>
      <c r="AM5119" s="203"/>
      <c r="AT5119" s="144"/>
    </row>
    <row r="5120" spans="9:46" s="142" customFormat="1" x14ac:dyDescent="0.15">
      <c r="I5120" s="223"/>
      <c r="P5120" s="224"/>
      <c r="Q5120" s="224"/>
      <c r="R5120" s="224"/>
      <c r="T5120" s="223"/>
      <c r="U5120" s="225"/>
      <c r="V5120" s="223"/>
      <c r="W5120" s="225"/>
      <c r="AE5120" s="200"/>
      <c r="AM5120" s="203"/>
      <c r="AT5120" s="144"/>
    </row>
    <row r="5121" spans="9:46" s="142" customFormat="1" x14ac:dyDescent="0.15">
      <c r="I5121" s="223"/>
      <c r="P5121" s="224"/>
      <c r="Q5121" s="224"/>
      <c r="R5121" s="224"/>
      <c r="T5121" s="223"/>
      <c r="U5121" s="225"/>
      <c r="V5121" s="223"/>
      <c r="W5121" s="225"/>
      <c r="AE5121" s="200"/>
      <c r="AM5121" s="203"/>
      <c r="AT5121" s="144"/>
    </row>
    <row r="5122" spans="9:46" s="142" customFormat="1" x14ac:dyDescent="0.15">
      <c r="I5122" s="223"/>
      <c r="P5122" s="224"/>
      <c r="Q5122" s="224"/>
      <c r="R5122" s="224"/>
      <c r="T5122" s="223"/>
      <c r="U5122" s="225"/>
      <c r="V5122" s="223"/>
      <c r="W5122" s="225"/>
      <c r="AE5122" s="200"/>
      <c r="AM5122" s="203"/>
      <c r="AT5122" s="144"/>
    </row>
    <row r="5123" spans="9:46" s="142" customFormat="1" x14ac:dyDescent="0.15">
      <c r="I5123" s="223"/>
      <c r="P5123" s="224"/>
      <c r="Q5123" s="224"/>
      <c r="R5123" s="224"/>
      <c r="T5123" s="223"/>
      <c r="U5123" s="225"/>
      <c r="V5123" s="223"/>
      <c r="W5123" s="225"/>
      <c r="AE5123" s="200"/>
      <c r="AM5123" s="203"/>
      <c r="AT5123" s="144"/>
    </row>
    <row r="5124" spans="9:46" s="142" customFormat="1" x14ac:dyDescent="0.15">
      <c r="I5124" s="223"/>
      <c r="P5124" s="224"/>
      <c r="Q5124" s="224"/>
      <c r="R5124" s="224"/>
      <c r="T5124" s="223"/>
      <c r="U5124" s="225"/>
      <c r="V5124" s="223"/>
      <c r="W5124" s="225"/>
      <c r="AE5124" s="200"/>
      <c r="AM5124" s="203"/>
      <c r="AT5124" s="144"/>
    </row>
    <row r="5125" spans="9:46" s="142" customFormat="1" x14ac:dyDescent="0.15">
      <c r="I5125" s="223"/>
      <c r="P5125" s="224"/>
      <c r="Q5125" s="224"/>
      <c r="R5125" s="224"/>
      <c r="T5125" s="223"/>
      <c r="U5125" s="225"/>
      <c r="V5125" s="223"/>
      <c r="W5125" s="225"/>
      <c r="AE5125" s="200"/>
      <c r="AM5125" s="203"/>
      <c r="AT5125" s="144"/>
    </row>
    <row r="5126" spans="9:46" s="142" customFormat="1" x14ac:dyDescent="0.15">
      <c r="I5126" s="223"/>
      <c r="P5126" s="224"/>
      <c r="Q5126" s="224"/>
      <c r="R5126" s="224"/>
      <c r="T5126" s="223"/>
      <c r="U5126" s="225"/>
      <c r="V5126" s="223"/>
      <c r="W5126" s="225"/>
      <c r="AE5126" s="200"/>
      <c r="AM5126" s="203"/>
      <c r="AT5126" s="144"/>
    </row>
    <row r="5127" spans="9:46" s="142" customFormat="1" x14ac:dyDescent="0.15">
      <c r="I5127" s="223"/>
      <c r="P5127" s="224"/>
      <c r="Q5127" s="224"/>
      <c r="R5127" s="224"/>
      <c r="T5127" s="223"/>
      <c r="U5127" s="225"/>
      <c r="V5127" s="223"/>
      <c r="W5127" s="225"/>
      <c r="AE5127" s="200"/>
      <c r="AM5127" s="203"/>
      <c r="AT5127" s="144"/>
    </row>
    <row r="5128" spans="9:46" s="142" customFormat="1" x14ac:dyDescent="0.15">
      <c r="I5128" s="223"/>
      <c r="P5128" s="224"/>
      <c r="Q5128" s="224"/>
      <c r="R5128" s="224"/>
      <c r="T5128" s="223"/>
      <c r="U5128" s="225"/>
      <c r="V5128" s="223"/>
      <c r="W5128" s="225"/>
      <c r="AE5128" s="200"/>
      <c r="AM5128" s="203"/>
      <c r="AT5128" s="144"/>
    </row>
    <row r="5129" spans="9:46" s="142" customFormat="1" x14ac:dyDescent="0.15">
      <c r="I5129" s="223"/>
      <c r="P5129" s="224"/>
      <c r="Q5129" s="224"/>
      <c r="R5129" s="224"/>
      <c r="T5129" s="223"/>
      <c r="U5129" s="225"/>
      <c r="V5129" s="223"/>
      <c r="W5129" s="225"/>
      <c r="AE5129" s="200"/>
      <c r="AM5129" s="203"/>
      <c r="AT5129" s="144"/>
    </row>
    <row r="5130" spans="9:46" s="142" customFormat="1" x14ac:dyDescent="0.15">
      <c r="I5130" s="223"/>
      <c r="P5130" s="224"/>
      <c r="Q5130" s="224"/>
      <c r="R5130" s="224"/>
      <c r="T5130" s="223"/>
      <c r="U5130" s="225"/>
      <c r="V5130" s="223"/>
      <c r="W5130" s="225"/>
      <c r="AE5130" s="200"/>
      <c r="AM5130" s="203"/>
      <c r="AT5130" s="144"/>
    </row>
    <row r="5131" spans="9:46" s="142" customFormat="1" x14ac:dyDescent="0.15">
      <c r="I5131" s="223"/>
      <c r="P5131" s="224"/>
      <c r="Q5131" s="224"/>
      <c r="R5131" s="224"/>
      <c r="T5131" s="223"/>
      <c r="U5131" s="225"/>
      <c r="V5131" s="223"/>
      <c r="W5131" s="225"/>
      <c r="AE5131" s="200"/>
      <c r="AM5131" s="203"/>
      <c r="AT5131" s="144"/>
    </row>
    <row r="5132" spans="9:46" s="142" customFormat="1" x14ac:dyDescent="0.15">
      <c r="I5132" s="223"/>
      <c r="P5132" s="224"/>
      <c r="Q5132" s="224"/>
      <c r="R5132" s="224"/>
      <c r="T5132" s="223"/>
      <c r="U5132" s="225"/>
      <c r="V5132" s="223"/>
      <c r="W5132" s="225"/>
      <c r="AE5132" s="200"/>
      <c r="AM5132" s="203"/>
      <c r="AT5132" s="144"/>
    </row>
    <row r="5133" spans="9:46" s="142" customFormat="1" x14ac:dyDescent="0.15">
      <c r="I5133" s="223"/>
      <c r="P5133" s="224"/>
      <c r="Q5133" s="224"/>
      <c r="R5133" s="224"/>
      <c r="T5133" s="223"/>
      <c r="U5133" s="225"/>
      <c r="V5133" s="223"/>
      <c r="W5133" s="225"/>
      <c r="AE5133" s="200"/>
      <c r="AM5133" s="203"/>
      <c r="AT5133" s="144"/>
    </row>
    <row r="5134" spans="9:46" s="142" customFormat="1" x14ac:dyDescent="0.15">
      <c r="I5134" s="223"/>
      <c r="P5134" s="224"/>
      <c r="Q5134" s="224"/>
      <c r="R5134" s="224"/>
      <c r="T5134" s="223"/>
      <c r="U5134" s="225"/>
      <c r="V5134" s="223"/>
      <c r="W5134" s="225"/>
      <c r="AE5134" s="200"/>
      <c r="AM5134" s="203"/>
      <c r="AT5134" s="144"/>
    </row>
    <row r="5135" spans="9:46" s="142" customFormat="1" x14ac:dyDescent="0.15">
      <c r="I5135" s="223"/>
      <c r="P5135" s="224"/>
      <c r="Q5135" s="224"/>
      <c r="R5135" s="224"/>
      <c r="T5135" s="223"/>
      <c r="U5135" s="225"/>
      <c r="V5135" s="223"/>
      <c r="W5135" s="225"/>
      <c r="AE5135" s="200"/>
      <c r="AM5135" s="203"/>
      <c r="AT5135" s="144"/>
    </row>
    <row r="5136" spans="9:46" s="142" customFormat="1" x14ac:dyDescent="0.15">
      <c r="I5136" s="223"/>
      <c r="P5136" s="224"/>
      <c r="Q5136" s="224"/>
      <c r="R5136" s="224"/>
      <c r="T5136" s="223"/>
      <c r="U5136" s="225"/>
      <c r="V5136" s="223"/>
      <c r="W5136" s="225"/>
      <c r="AE5136" s="200"/>
      <c r="AM5136" s="203"/>
      <c r="AT5136" s="144"/>
    </row>
    <row r="5137" spans="9:46" s="142" customFormat="1" x14ac:dyDescent="0.15">
      <c r="I5137" s="223"/>
      <c r="P5137" s="224"/>
      <c r="Q5137" s="224"/>
      <c r="R5137" s="224"/>
      <c r="T5137" s="223"/>
      <c r="U5137" s="225"/>
      <c r="V5137" s="223"/>
      <c r="W5137" s="225"/>
      <c r="AE5137" s="200"/>
      <c r="AM5137" s="203"/>
      <c r="AT5137" s="144"/>
    </row>
    <row r="5138" spans="9:46" s="142" customFormat="1" x14ac:dyDescent="0.15">
      <c r="I5138" s="223"/>
      <c r="P5138" s="224"/>
      <c r="Q5138" s="224"/>
      <c r="R5138" s="224"/>
      <c r="T5138" s="223"/>
      <c r="U5138" s="225"/>
      <c r="V5138" s="223"/>
      <c r="W5138" s="225"/>
      <c r="AE5138" s="200"/>
      <c r="AM5138" s="203"/>
      <c r="AT5138" s="144"/>
    </row>
    <row r="5139" spans="9:46" s="142" customFormat="1" x14ac:dyDescent="0.15">
      <c r="I5139" s="223"/>
      <c r="P5139" s="224"/>
      <c r="Q5139" s="224"/>
      <c r="R5139" s="224"/>
      <c r="T5139" s="223"/>
      <c r="U5139" s="225"/>
      <c r="V5139" s="223"/>
      <c r="W5139" s="225"/>
      <c r="AE5139" s="200"/>
      <c r="AM5139" s="203"/>
      <c r="AT5139" s="144"/>
    </row>
    <row r="5140" spans="9:46" s="142" customFormat="1" x14ac:dyDescent="0.15">
      <c r="I5140" s="223"/>
      <c r="P5140" s="224"/>
      <c r="Q5140" s="224"/>
      <c r="R5140" s="224"/>
      <c r="T5140" s="223"/>
      <c r="U5140" s="225"/>
      <c r="V5140" s="223"/>
      <c r="W5140" s="225"/>
      <c r="AE5140" s="200"/>
      <c r="AM5140" s="203"/>
      <c r="AT5140" s="144"/>
    </row>
    <row r="5141" spans="9:46" s="142" customFormat="1" x14ac:dyDescent="0.15">
      <c r="I5141" s="223"/>
      <c r="P5141" s="224"/>
      <c r="Q5141" s="224"/>
      <c r="R5141" s="224"/>
      <c r="T5141" s="223"/>
      <c r="U5141" s="225"/>
      <c r="V5141" s="223"/>
      <c r="W5141" s="225"/>
      <c r="AE5141" s="200"/>
      <c r="AM5141" s="203"/>
      <c r="AT5141" s="144"/>
    </row>
    <row r="5142" spans="9:46" s="142" customFormat="1" x14ac:dyDescent="0.15">
      <c r="I5142" s="223"/>
      <c r="P5142" s="224"/>
      <c r="Q5142" s="224"/>
      <c r="R5142" s="224"/>
      <c r="T5142" s="223"/>
      <c r="U5142" s="225"/>
      <c r="V5142" s="223"/>
      <c r="W5142" s="225"/>
      <c r="AE5142" s="200"/>
      <c r="AM5142" s="203"/>
      <c r="AT5142" s="144"/>
    </row>
    <row r="5143" spans="9:46" s="142" customFormat="1" x14ac:dyDescent="0.15">
      <c r="I5143" s="223"/>
      <c r="P5143" s="224"/>
      <c r="Q5143" s="224"/>
      <c r="R5143" s="224"/>
      <c r="T5143" s="223"/>
      <c r="U5143" s="225"/>
      <c r="V5143" s="223"/>
      <c r="W5143" s="225"/>
      <c r="AE5143" s="200"/>
      <c r="AM5143" s="203"/>
      <c r="AT5143" s="144"/>
    </row>
    <row r="5144" spans="9:46" s="142" customFormat="1" x14ac:dyDescent="0.15">
      <c r="I5144" s="223"/>
      <c r="P5144" s="224"/>
      <c r="Q5144" s="224"/>
      <c r="R5144" s="224"/>
      <c r="T5144" s="223"/>
      <c r="U5144" s="225"/>
      <c r="V5144" s="223"/>
      <c r="W5144" s="225"/>
      <c r="AE5144" s="200"/>
      <c r="AM5144" s="203"/>
      <c r="AT5144" s="144"/>
    </row>
    <row r="5145" spans="9:46" s="142" customFormat="1" x14ac:dyDescent="0.15">
      <c r="I5145" s="223"/>
      <c r="P5145" s="224"/>
      <c r="Q5145" s="224"/>
      <c r="R5145" s="224"/>
      <c r="T5145" s="223"/>
      <c r="U5145" s="225"/>
      <c r="V5145" s="223"/>
      <c r="W5145" s="225"/>
      <c r="AE5145" s="200"/>
      <c r="AM5145" s="203"/>
      <c r="AT5145" s="144"/>
    </row>
    <row r="5146" spans="9:46" s="142" customFormat="1" x14ac:dyDescent="0.15">
      <c r="I5146" s="223"/>
      <c r="P5146" s="224"/>
      <c r="Q5146" s="224"/>
      <c r="R5146" s="224"/>
      <c r="T5146" s="223"/>
      <c r="U5146" s="225"/>
      <c r="V5146" s="223"/>
      <c r="W5146" s="225"/>
      <c r="AE5146" s="200"/>
      <c r="AM5146" s="203"/>
      <c r="AT5146" s="144"/>
    </row>
    <row r="5147" spans="9:46" s="142" customFormat="1" x14ac:dyDescent="0.15">
      <c r="I5147" s="223"/>
      <c r="P5147" s="224"/>
      <c r="Q5147" s="224"/>
      <c r="R5147" s="224"/>
      <c r="T5147" s="223"/>
      <c r="U5147" s="225"/>
      <c r="V5147" s="223"/>
      <c r="W5147" s="225"/>
      <c r="AE5147" s="200"/>
      <c r="AM5147" s="203"/>
      <c r="AT5147" s="144"/>
    </row>
    <row r="5148" spans="9:46" s="142" customFormat="1" x14ac:dyDescent="0.15">
      <c r="I5148" s="223"/>
      <c r="P5148" s="224"/>
      <c r="Q5148" s="224"/>
      <c r="R5148" s="224"/>
      <c r="T5148" s="223"/>
      <c r="U5148" s="225"/>
      <c r="V5148" s="223"/>
      <c r="W5148" s="225"/>
      <c r="AE5148" s="200"/>
      <c r="AM5148" s="203"/>
      <c r="AT5148" s="144"/>
    </row>
    <row r="5149" spans="9:46" s="142" customFormat="1" x14ac:dyDescent="0.15">
      <c r="I5149" s="223"/>
      <c r="P5149" s="224"/>
      <c r="Q5149" s="224"/>
      <c r="R5149" s="224"/>
      <c r="T5149" s="223"/>
      <c r="U5149" s="225"/>
      <c r="V5149" s="223"/>
      <c r="W5149" s="225"/>
      <c r="AE5149" s="200"/>
      <c r="AM5149" s="203"/>
      <c r="AT5149" s="144"/>
    </row>
    <row r="5150" spans="9:46" s="142" customFormat="1" x14ac:dyDescent="0.15">
      <c r="I5150" s="223"/>
      <c r="P5150" s="224"/>
      <c r="Q5150" s="224"/>
      <c r="R5150" s="224"/>
      <c r="T5150" s="223"/>
      <c r="U5150" s="225"/>
      <c r="V5150" s="223"/>
      <c r="W5150" s="225"/>
      <c r="AE5150" s="200"/>
      <c r="AM5150" s="203"/>
      <c r="AT5150" s="144"/>
    </row>
    <row r="5151" spans="9:46" s="142" customFormat="1" x14ac:dyDescent="0.15">
      <c r="I5151" s="223"/>
      <c r="P5151" s="224"/>
      <c r="Q5151" s="224"/>
      <c r="R5151" s="224"/>
      <c r="T5151" s="223"/>
      <c r="U5151" s="225"/>
      <c r="V5151" s="223"/>
      <c r="W5151" s="225"/>
      <c r="AE5151" s="200"/>
      <c r="AM5151" s="203"/>
      <c r="AT5151" s="144"/>
    </row>
    <row r="5152" spans="9:46" s="142" customFormat="1" x14ac:dyDescent="0.15">
      <c r="I5152" s="223"/>
      <c r="P5152" s="224"/>
      <c r="Q5152" s="224"/>
      <c r="R5152" s="224"/>
      <c r="T5152" s="223"/>
      <c r="U5152" s="225"/>
      <c r="V5152" s="223"/>
      <c r="W5152" s="225"/>
      <c r="AE5152" s="200"/>
      <c r="AM5152" s="203"/>
      <c r="AT5152" s="144"/>
    </row>
    <row r="5153" spans="9:46" s="142" customFormat="1" x14ac:dyDescent="0.15">
      <c r="I5153" s="223"/>
      <c r="P5153" s="224"/>
      <c r="Q5153" s="224"/>
      <c r="R5153" s="224"/>
      <c r="T5153" s="223"/>
      <c r="U5153" s="225"/>
      <c r="V5153" s="223"/>
      <c r="W5153" s="225"/>
      <c r="AE5153" s="200"/>
      <c r="AM5153" s="203"/>
      <c r="AT5153" s="144"/>
    </row>
    <row r="5154" spans="9:46" s="142" customFormat="1" x14ac:dyDescent="0.15">
      <c r="I5154" s="223"/>
      <c r="P5154" s="224"/>
      <c r="Q5154" s="224"/>
      <c r="R5154" s="224"/>
      <c r="T5154" s="223"/>
      <c r="U5154" s="225"/>
      <c r="V5154" s="223"/>
      <c r="W5154" s="225"/>
      <c r="AE5154" s="200"/>
      <c r="AM5154" s="203"/>
      <c r="AT5154" s="144"/>
    </row>
    <row r="5155" spans="9:46" s="142" customFormat="1" x14ac:dyDescent="0.15">
      <c r="I5155" s="223"/>
      <c r="P5155" s="224"/>
      <c r="Q5155" s="224"/>
      <c r="R5155" s="224"/>
      <c r="T5155" s="223"/>
      <c r="U5155" s="225"/>
      <c r="V5155" s="223"/>
      <c r="W5155" s="225"/>
      <c r="AE5155" s="200"/>
      <c r="AM5155" s="203"/>
      <c r="AT5155" s="144"/>
    </row>
    <row r="5156" spans="9:46" s="142" customFormat="1" x14ac:dyDescent="0.15">
      <c r="I5156" s="223"/>
      <c r="P5156" s="224"/>
      <c r="Q5156" s="224"/>
      <c r="R5156" s="224"/>
      <c r="T5156" s="223"/>
      <c r="U5156" s="225"/>
      <c r="V5156" s="223"/>
      <c r="W5156" s="225"/>
      <c r="AE5156" s="200"/>
      <c r="AM5156" s="203"/>
      <c r="AT5156" s="144"/>
    </row>
    <row r="5157" spans="9:46" s="142" customFormat="1" x14ac:dyDescent="0.15">
      <c r="I5157" s="223"/>
      <c r="P5157" s="224"/>
      <c r="Q5157" s="224"/>
      <c r="R5157" s="224"/>
      <c r="T5157" s="223"/>
      <c r="U5157" s="225"/>
      <c r="V5157" s="223"/>
      <c r="W5157" s="225"/>
      <c r="AE5157" s="200"/>
      <c r="AM5157" s="203"/>
      <c r="AT5157" s="144"/>
    </row>
    <row r="5158" spans="9:46" s="142" customFormat="1" x14ac:dyDescent="0.15">
      <c r="I5158" s="223"/>
      <c r="P5158" s="224"/>
      <c r="Q5158" s="224"/>
      <c r="R5158" s="224"/>
      <c r="T5158" s="223"/>
      <c r="U5158" s="225"/>
      <c r="V5158" s="223"/>
      <c r="W5158" s="225"/>
      <c r="AE5158" s="200"/>
      <c r="AM5158" s="203"/>
      <c r="AT5158" s="144"/>
    </row>
    <row r="5159" spans="9:46" s="142" customFormat="1" x14ac:dyDescent="0.15">
      <c r="I5159" s="223"/>
      <c r="P5159" s="224"/>
      <c r="Q5159" s="224"/>
      <c r="R5159" s="224"/>
      <c r="T5159" s="223"/>
      <c r="U5159" s="225"/>
      <c r="V5159" s="223"/>
      <c r="W5159" s="225"/>
      <c r="AE5159" s="200"/>
      <c r="AM5159" s="203"/>
      <c r="AT5159" s="144"/>
    </row>
    <row r="5160" spans="9:46" s="142" customFormat="1" x14ac:dyDescent="0.15">
      <c r="I5160" s="223"/>
      <c r="P5160" s="224"/>
      <c r="Q5160" s="224"/>
      <c r="R5160" s="224"/>
      <c r="T5160" s="223"/>
      <c r="U5160" s="225"/>
      <c r="V5160" s="223"/>
      <c r="W5160" s="225"/>
      <c r="AE5160" s="200"/>
      <c r="AM5160" s="203"/>
      <c r="AT5160" s="144"/>
    </row>
    <row r="5161" spans="9:46" s="142" customFormat="1" x14ac:dyDescent="0.15">
      <c r="I5161" s="223"/>
      <c r="P5161" s="224"/>
      <c r="Q5161" s="224"/>
      <c r="R5161" s="224"/>
      <c r="T5161" s="223"/>
      <c r="U5161" s="225"/>
      <c r="V5161" s="223"/>
      <c r="W5161" s="225"/>
      <c r="AE5161" s="200"/>
      <c r="AM5161" s="203"/>
      <c r="AT5161" s="144"/>
    </row>
    <row r="5162" spans="9:46" s="142" customFormat="1" x14ac:dyDescent="0.15">
      <c r="I5162" s="223"/>
      <c r="P5162" s="224"/>
      <c r="Q5162" s="224"/>
      <c r="R5162" s="224"/>
      <c r="T5162" s="223"/>
      <c r="U5162" s="225"/>
      <c r="V5162" s="223"/>
      <c r="W5162" s="225"/>
      <c r="AE5162" s="200"/>
      <c r="AM5162" s="203"/>
      <c r="AT5162" s="144"/>
    </row>
    <row r="5163" spans="9:46" s="142" customFormat="1" x14ac:dyDescent="0.15">
      <c r="I5163" s="223"/>
      <c r="P5163" s="224"/>
      <c r="Q5163" s="224"/>
      <c r="R5163" s="224"/>
      <c r="T5163" s="223"/>
      <c r="U5163" s="225"/>
      <c r="V5163" s="223"/>
      <c r="W5163" s="225"/>
      <c r="AE5163" s="200"/>
      <c r="AM5163" s="203"/>
      <c r="AT5163" s="144"/>
    </row>
    <row r="5164" spans="9:46" s="142" customFormat="1" x14ac:dyDescent="0.15">
      <c r="I5164" s="223"/>
      <c r="P5164" s="224"/>
      <c r="Q5164" s="224"/>
      <c r="R5164" s="224"/>
      <c r="T5164" s="223"/>
      <c r="U5164" s="225"/>
      <c r="V5164" s="223"/>
      <c r="W5164" s="225"/>
      <c r="AE5164" s="200"/>
      <c r="AM5164" s="203"/>
      <c r="AT5164" s="144"/>
    </row>
    <row r="5165" spans="9:46" s="142" customFormat="1" x14ac:dyDescent="0.15">
      <c r="I5165" s="223"/>
      <c r="P5165" s="224"/>
      <c r="Q5165" s="224"/>
      <c r="R5165" s="224"/>
      <c r="T5165" s="223"/>
      <c r="U5165" s="225"/>
      <c r="V5165" s="223"/>
      <c r="W5165" s="225"/>
      <c r="AE5165" s="200"/>
      <c r="AM5165" s="203"/>
      <c r="AT5165" s="144"/>
    </row>
    <row r="5166" spans="9:46" s="142" customFormat="1" x14ac:dyDescent="0.15">
      <c r="I5166" s="223"/>
      <c r="P5166" s="224"/>
      <c r="Q5166" s="224"/>
      <c r="R5166" s="224"/>
      <c r="T5166" s="223"/>
      <c r="U5166" s="225"/>
      <c r="V5166" s="223"/>
      <c r="W5166" s="225"/>
      <c r="AE5166" s="200"/>
      <c r="AM5166" s="203"/>
      <c r="AT5166" s="144"/>
    </row>
    <row r="5167" spans="9:46" s="142" customFormat="1" x14ac:dyDescent="0.15">
      <c r="I5167" s="223"/>
      <c r="P5167" s="224"/>
      <c r="Q5167" s="224"/>
      <c r="R5167" s="224"/>
      <c r="T5167" s="223"/>
      <c r="U5167" s="225"/>
      <c r="V5167" s="223"/>
      <c r="W5167" s="225"/>
      <c r="AE5167" s="200"/>
      <c r="AM5167" s="203"/>
      <c r="AT5167" s="144"/>
    </row>
    <row r="5168" spans="9:46" s="142" customFormat="1" x14ac:dyDescent="0.15">
      <c r="I5168" s="223"/>
      <c r="P5168" s="224"/>
      <c r="Q5168" s="224"/>
      <c r="R5168" s="224"/>
      <c r="T5168" s="223"/>
      <c r="U5168" s="225"/>
      <c r="V5168" s="223"/>
      <c r="W5168" s="225"/>
      <c r="AE5168" s="200"/>
      <c r="AM5168" s="203"/>
      <c r="AT5168" s="144"/>
    </row>
    <row r="5169" spans="9:46" s="142" customFormat="1" x14ac:dyDescent="0.15">
      <c r="I5169" s="223"/>
      <c r="P5169" s="224"/>
      <c r="Q5169" s="224"/>
      <c r="R5169" s="224"/>
      <c r="T5169" s="223"/>
      <c r="U5169" s="225"/>
      <c r="V5169" s="223"/>
      <c r="W5169" s="225"/>
      <c r="AE5169" s="200"/>
      <c r="AM5169" s="203"/>
      <c r="AT5169" s="144"/>
    </row>
    <row r="5170" spans="9:46" s="142" customFormat="1" x14ac:dyDescent="0.15">
      <c r="I5170" s="223"/>
      <c r="P5170" s="224"/>
      <c r="Q5170" s="224"/>
      <c r="R5170" s="224"/>
      <c r="T5170" s="223"/>
      <c r="U5170" s="225"/>
      <c r="V5170" s="223"/>
      <c r="W5170" s="225"/>
      <c r="AE5170" s="200"/>
      <c r="AM5170" s="203"/>
      <c r="AT5170" s="144"/>
    </row>
    <row r="5171" spans="9:46" s="142" customFormat="1" x14ac:dyDescent="0.15">
      <c r="I5171" s="223"/>
      <c r="P5171" s="224"/>
      <c r="Q5171" s="224"/>
      <c r="R5171" s="224"/>
      <c r="T5171" s="223"/>
      <c r="U5171" s="225"/>
      <c r="V5171" s="223"/>
      <c r="W5171" s="225"/>
      <c r="AE5171" s="200"/>
      <c r="AM5171" s="203"/>
      <c r="AT5171" s="144"/>
    </row>
    <row r="5172" spans="9:46" s="142" customFormat="1" x14ac:dyDescent="0.15">
      <c r="I5172" s="223"/>
      <c r="P5172" s="224"/>
      <c r="Q5172" s="224"/>
      <c r="R5172" s="224"/>
      <c r="T5172" s="223"/>
      <c r="U5172" s="225"/>
      <c r="V5172" s="223"/>
      <c r="W5172" s="225"/>
      <c r="AE5172" s="200"/>
      <c r="AM5172" s="203"/>
      <c r="AT5172" s="144"/>
    </row>
    <row r="5173" spans="9:46" s="142" customFormat="1" x14ac:dyDescent="0.15">
      <c r="I5173" s="223"/>
      <c r="P5173" s="224"/>
      <c r="Q5173" s="224"/>
      <c r="R5173" s="224"/>
      <c r="T5173" s="223"/>
      <c r="U5173" s="225"/>
      <c r="V5173" s="223"/>
      <c r="W5173" s="225"/>
      <c r="AE5173" s="200"/>
      <c r="AM5173" s="203"/>
      <c r="AT5173" s="144"/>
    </row>
    <row r="5174" spans="9:46" s="142" customFormat="1" x14ac:dyDescent="0.15">
      <c r="I5174" s="223"/>
      <c r="P5174" s="224"/>
      <c r="Q5174" s="224"/>
      <c r="R5174" s="224"/>
      <c r="T5174" s="223"/>
      <c r="U5174" s="225"/>
      <c r="V5174" s="223"/>
      <c r="W5174" s="225"/>
      <c r="AE5174" s="200"/>
      <c r="AM5174" s="203"/>
      <c r="AT5174" s="144"/>
    </row>
    <row r="5175" spans="9:46" s="142" customFormat="1" x14ac:dyDescent="0.15">
      <c r="I5175" s="223"/>
      <c r="P5175" s="224"/>
      <c r="Q5175" s="224"/>
      <c r="R5175" s="224"/>
      <c r="T5175" s="223"/>
      <c r="U5175" s="225"/>
      <c r="V5175" s="223"/>
      <c r="W5175" s="225"/>
      <c r="AE5175" s="200"/>
      <c r="AM5175" s="203"/>
      <c r="AT5175" s="144"/>
    </row>
    <row r="5176" spans="9:46" s="142" customFormat="1" x14ac:dyDescent="0.15">
      <c r="I5176" s="223"/>
      <c r="P5176" s="224"/>
      <c r="Q5176" s="224"/>
      <c r="R5176" s="224"/>
      <c r="T5176" s="223"/>
      <c r="U5176" s="225"/>
      <c r="V5176" s="223"/>
      <c r="W5176" s="225"/>
      <c r="AE5176" s="200"/>
      <c r="AM5176" s="203"/>
      <c r="AT5176" s="144"/>
    </row>
    <row r="5177" spans="9:46" s="142" customFormat="1" x14ac:dyDescent="0.15">
      <c r="I5177" s="223"/>
      <c r="P5177" s="224"/>
      <c r="Q5177" s="224"/>
      <c r="R5177" s="224"/>
      <c r="T5177" s="223"/>
      <c r="U5177" s="225"/>
      <c r="V5177" s="223"/>
      <c r="W5177" s="225"/>
      <c r="AE5177" s="200"/>
      <c r="AM5177" s="203"/>
      <c r="AT5177" s="144"/>
    </row>
    <row r="5178" spans="9:46" s="142" customFormat="1" x14ac:dyDescent="0.15">
      <c r="I5178" s="223"/>
      <c r="P5178" s="224"/>
      <c r="Q5178" s="224"/>
      <c r="R5178" s="224"/>
      <c r="T5178" s="223"/>
      <c r="U5178" s="225"/>
      <c r="V5178" s="223"/>
      <c r="W5178" s="225"/>
      <c r="AE5178" s="200"/>
      <c r="AM5178" s="203"/>
      <c r="AT5178" s="144"/>
    </row>
    <row r="5179" spans="9:46" s="142" customFormat="1" x14ac:dyDescent="0.15">
      <c r="I5179" s="223"/>
      <c r="P5179" s="224"/>
      <c r="Q5179" s="224"/>
      <c r="R5179" s="224"/>
      <c r="T5179" s="223"/>
      <c r="U5179" s="225"/>
      <c r="V5179" s="223"/>
      <c r="W5179" s="225"/>
      <c r="AE5179" s="200"/>
      <c r="AM5179" s="203"/>
      <c r="AT5179" s="144"/>
    </row>
    <row r="5180" spans="9:46" s="142" customFormat="1" x14ac:dyDescent="0.15">
      <c r="I5180" s="223"/>
      <c r="P5180" s="224"/>
      <c r="Q5180" s="224"/>
      <c r="R5180" s="224"/>
      <c r="T5180" s="223"/>
      <c r="U5180" s="225"/>
      <c r="V5180" s="223"/>
      <c r="W5180" s="225"/>
      <c r="AE5180" s="200"/>
      <c r="AM5180" s="203"/>
      <c r="AT5180" s="144"/>
    </row>
    <row r="5181" spans="9:46" s="142" customFormat="1" x14ac:dyDescent="0.15">
      <c r="I5181" s="223"/>
      <c r="P5181" s="224"/>
      <c r="Q5181" s="224"/>
      <c r="R5181" s="224"/>
      <c r="T5181" s="223"/>
      <c r="U5181" s="225"/>
      <c r="V5181" s="223"/>
      <c r="W5181" s="225"/>
      <c r="AE5181" s="200"/>
      <c r="AM5181" s="203"/>
      <c r="AT5181" s="144"/>
    </row>
    <row r="5182" spans="9:46" s="142" customFormat="1" x14ac:dyDescent="0.15">
      <c r="I5182" s="223"/>
      <c r="P5182" s="224"/>
      <c r="Q5182" s="224"/>
      <c r="R5182" s="224"/>
      <c r="T5182" s="223"/>
      <c r="U5182" s="225"/>
      <c r="V5182" s="223"/>
      <c r="W5182" s="225"/>
      <c r="AE5182" s="200"/>
      <c r="AM5182" s="203"/>
      <c r="AT5182" s="144"/>
    </row>
    <row r="5183" spans="9:46" s="142" customFormat="1" x14ac:dyDescent="0.15">
      <c r="I5183" s="223"/>
      <c r="P5183" s="224"/>
      <c r="Q5183" s="224"/>
      <c r="R5183" s="224"/>
      <c r="T5183" s="223"/>
      <c r="U5183" s="225"/>
      <c r="V5183" s="223"/>
      <c r="W5183" s="225"/>
      <c r="AE5183" s="200"/>
      <c r="AM5183" s="203"/>
      <c r="AT5183" s="144"/>
    </row>
    <row r="5184" spans="9:46" s="142" customFormat="1" x14ac:dyDescent="0.15">
      <c r="I5184" s="223"/>
      <c r="P5184" s="224"/>
      <c r="Q5184" s="224"/>
      <c r="R5184" s="224"/>
      <c r="T5184" s="223"/>
      <c r="U5184" s="225"/>
      <c r="V5184" s="223"/>
      <c r="W5184" s="225"/>
      <c r="AE5184" s="200"/>
      <c r="AM5184" s="203"/>
      <c r="AT5184" s="144"/>
    </row>
    <row r="5185" spans="9:46" s="142" customFormat="1" x14ac:dyDescent="0.15">
      <c r="I5185" s="223"/>
      <c r="P5185" s="224"/>
      <c r="Q5185" s="224"/>
      <c r="R5185" s="224"/>
      <c r="T5185" s="223"/>
      <c r="U5185" s="225"/>
      <c r="V5185" s="223"/>
      <c r="W5185" s="225"/>
      <c r="AE5185" s="200"/>
      <c r="AM5185" s="203"/>
      <c r="AT5185" s="144"/>
    </row>
    <row r="5186" spans="9:46" s="142" customFormat="1" x14ac:dyDescent="0.15">
      <c r="I5186" s="223"/>
      <c r="P5186" s="224"/>
      <c r="Q5186" s="224"/>
      <c r="R5186" s="224"/>
      <c r="T5186" s="223"/>
      <c r="U5186" s="225"/>
      <c r="V5186" s="223"/>
      <c r="W5186" s="225"/>
      <c r="AE5186" s="200"/>
      <c r="AM5186" s="203"/>
      <c r="AT5186" s="144"/>
    </row>
    <row r="5187" spans="9:46" s="142" customFormat="1" x14ac:dyDescent="0.15">
      <c r="I5187" s="223"/>
      <c r="P5187" s="224"/>
      <c r="Q5187" s="224"/>
      <c r="R5187" s="224"/>
      <c r="T5187" s="223"/>
      <c r="U5187" s="225"/>
      <c r="V5187" s="223"/>
      <c r="W5187" s="225"/>
      <c r="AE5187" s="200"/>
      <c r="AM5187" s="203"/>
      <c r="AT5187" s="144"/>
    </row>
    <row r="5188" spans="9:46" s="142" customFormat="1" x14ac:dyDescent="0.15">
      <c r="I5188" s="223"/>
      <c r="P5188" s="224"/>
      <c r="Q5188" s="224"/>
      <c r="R5188" s="224"/>
      <c r="T5188" s="223"/>
      <c r="U5188" s="225"/>
      <c r="V5188" s="223"/>
      <c r="W5188" s="225"/>
      <c r="AE5188" s="200"/>
      <c r="AM5188" s="203"/>
      <c r="AT5188" s="144"/>
    </row>
    <row r="5189" spans="9:46" s="142" customFormat="1" x14ac:dyDescent="0.15">
      <c r="I5189" s="223"/>
      <c r="P5189" s="224"/>
      <c r="Q5189" s="224"/>
      <c r="R5189" s="224"/>
      <c r="T5189" s="223"/>
      <c r="U5189" s="225"/>
      <c r="V5189" s="223"/>
      <c r="W5189" s="225"/>
      <c r="AE5189" s="200"/>
      <c r="AM5189" s="203"/>
      <c r="AT5189" s="144"/>
    </row>
    <row r="5190" spans="9:46" s="142" customFormat="1" x14ac:dyDescent="0.15">
      <c r="I5190" s="223"/>
      <c r="P5190" s="224"/>
      <c r="Q5190" s="224"/>
      <c r="R5190" s="224"/>
      <c r="T5190" s="223"/>
      <c r="U5190" s="225"/>
      <c r="V5190" s="223"/>
      <c r="W5190" s="225"/>
      <c r="AE5190" s="200"/>
      <c r="AM5190" s="203"/>
      <c r="AT5190" s="144"/>
    </row>
    <row r="5191" spans="9:46" s="142" customFormat="1" x14ac:dyDescent="0.15">
      <c r="I5191" s="223"/>
      <c r="P5191" s="224"/>
      <c r="Q5191" s="224"/>
      <c r="R5191" s="224"/>
      <c r="T5191" s="223"/>
      <c r="U5191" s="225"/>
      <c r="V5191" s="223"/>
      <c r="W5191" s="225"/>
      <c r="AE5191" s="200"/>
      <c r="AM5191" s="203"/>
      <c r="AT5191" s="144"/>
    </row>
    <row r="5192" spans="9:46" s="142" customFormat="1" x14ac:dyDescent="0.15">
      <c r="I5192" s="223"/>
      <c r="P5192" s="224"/>
      <c r="Q5192" s="224"/>
      <c r="R5192" s="224"/>
      <c r="T5192" s="223"/>
      <c r="U5192" s="225"/>
      <c r="V5192" s="223"/>
      <c r="W5192" s="225"/>
      <c r="AE5192" s="200"/>
      <c r="AM5192" s="203"/>
      <c r="AT5192" s="144"/>
    </row>
    <row r="5193" spans="9:46" s="142" customFormat="1" x14ac:dyDescent="0.15">
      <c r="I5193" s="223"/>
      <c r="P5193" s="224"/>
      <c r="Q5193" s="224"/>
      <c r="R5193" s="224"/>
      <c r="T5193" s="223"/>
      <c r="U5193" s="225"/>
      <c r="V5193" s="223"/>
      <c r="W5193" s="225"/>
      <c r="AE5193" s="200"/>
      <c r="AM5193" s="203"/>
      <c r="AT5193" s="144"/>
    </row>
    <row r="5194" spans="9:46" s="142" customFormat="1" x14ac:dyDescent="0.15">
      <c r="I5194" s="223"/>
      <c r="P5194" s="224"/>
      <c r="Q5194" s="224"/>
      <c r="R5194" s="224"/>
      <c r="T5194" s="223"/>
      <c r="U5194" s="225"/>
      <c r="V5194" s="223"/>
      <c r="W5194" s="225"/>
      <c r="AE5194" s="200"/>
      <c r="AM5194" s="203"/>
      <c r="AT5194" s="144"/>
    </row>
    <row r="5195" spans="9:46" s="142" customFormat="1" x14ac:dyDescent="0.15">
      <c r="I5195" s="223"/>
      <c r="P5195" s="224"/>
      <c r="Q5195" s="224"/>
      <c r="R5195" s="224"/>
      <c r="T5195" s="223"/>
      <c r="U5195" s="225"/>
      <c r="V5195" s="223"/>
      <c r="W5195" s="225"/>
      <c r="AE5195" s="200"/>
      <c r="AM5195" s="203"/>
      <c r="AT5195" s="144"/>
    </row>
    <row r="5196" spans="9:46" s="142" customFormat="1" x14ac:dyDescent="0.15">
      <c r="I5196" s="223"/>
      <c r="P5196" s="224"/>
      <c r="Q5196" s="224"/>
      <c r="R5196" s="224"/>
      <c r="T5196" s="223"/>
      <c r="U5196" s="225"/>
      <c r="V5196" s="223"/>
      <c r="W5196" s="225"/>
      <c r="AE5196" s="200"/>
      <c r="AM5196" s="203"/>
      <c r="AT5196" s="144"/>
    </row>
    <row r="5197" spans="9:46" s="142" customFormat="1" x14ac:dyDescent="0.15">
      <c r="I5197" s="223"/>
      <c r="P5197" s="224"/>
      <c r="Q5197" s="224"/>
      <c r="R5197" s="224"/>
      <c r="T5197" s="223"/>
      <c r="U5197" s="225"/>
      <c r="V5197" s="223"/>
      <c r="W5197" s="225"/>
      <c r="AE5197" s="200"/>
      <c r="AM5197" s="203"/>
      <c r="AT5197" s="144"/>
    </row>
    <row r="5198" spans="9:46" s="142" customFormat="1" x14ac:dyDescent="0.15">
      <c r="I5198" s="223"/>
      <c r="P5198" s="224"/>
      <c r="Q5198" s="224"/>
      <c r="R5198" s="224"/>
      <c r="T5198" s="223"/>
      <c r="U5198" s="225"/>
      <c r="V5198" s="223"/>
      <c r="W5198" s="225"/>
      <c r="AE5198" s="200"/>
      <c r="AM5198" s="203"/>
      <c r="AT5198" s="144"/>
    </row>
    <row r="5199" spans="9:46" s="142" customFormat="1" x14ac:dyDescent="0.15">
      <c r="I5199" s="223"/>
      <c r="P5199" s="224"/>
      <c r="Q5199" s="224"/>
      <c r="R5199" s="224"/>
      <c r="T5199" s="223"/>
      <c r="U5199" s="225"/>
      <c r="V5199" s="223"/>
      <c r="W5199" s="225"/>
      <c r="AE5199" s="200"/>
      <c r="AM5199" s="203"/>
      <c r="AT5199" s="144"/>
    </row>
    <row r="5200" spans="9:46" s="142" customFormat="1" x14ac:dyDescent="0.15">
      <c r="I5200" s="223"/>
      <c r="P5200" s="224"/>
      <c r="Q5200" s="224"/>
      <c r="R5200" s="224"/>
      <c r="T5200" s="223"/>
      <c r="U5200" s="225"/>
      <c r="V5200" s="223"/>
      <c r="W5200" s="225"/>
      <c r="AE5200" s="200"/>
      <c r="AM5200" s="203"/>
      <c r="AT5200" s="144"/>
    </row>
    <row r="5201" spans="9:46" s="142" customFormat="1" x14ac:dyDescent="0.15">
      <c r="I5201" s="223"/>
      <c r="P5201" s="224"/>
      <c r="Q5201" s="224"/>
      <c r="R5201" s="224"/>
      <c r="T5201" s="223"/>
      <c r="U5201" s="225"/>
      <c r="V5201" s="223"/>
      <c r="W5201" s="225"/>
      <c r="AE5201" s="200"/>
      <c r="AM5201" s="203"/>
      <c r="AT5201" s="144"/>
    </row>
    <row r="5202" spans="9:46" s="142" customFormat="1" x14ac:dyDescent="0.15">
      <c r="I5202" s="223"/>
      <c r="P5202" s="224"/>
      <c r="Q5202" s="224"/>
      <c r="R5202" s="224"/>
      <c r="T5202" s="223"/>
      <c r="U5202" s="225"/>
      <c r="V5202" s="223"/>
      <c r="W5202" s="225"/>
      <c r="AE5202" s="200"/>
      <c r="AM5202" s="203"/>
      <c r="AT5202" s="144"/>
    </row>
    <row r="5203" spans="9:46" s="142" customFormat="1" x14ac:dyDescent="0.15">
      <c r="I5203" s="223"/>
      <c r="P5203" s="224"/>
      <c r="Q5203" s="224"/>
      <c r="R5203" s="224"/>
      <c r="T5203" s="223"/>
      <c r="U5203" s="225"/>
      <c r="V5203" s="223"/>
      <c r="W5203" s="225"/>
      <c r="AE5203" s="200"/>
      <c r="AM5203" s="203"/>
      <c r="AT5203" s="144"/>
    </row>
    <row r="5204" spans="9:46" s="142" customFormat="1" x14ac:dyDescent="0.15">
      <c r="I5204" s="223"/>
      <c r="P5204" s="224"/>
      <c r="Q5204" s="224"/>
      <c r="R5204" s="224"/>
      <c r="T5204" s="223"/>
      <c r="U5204" s="225"/>
      <c r="V5204" s="223"/>
      <c r="W5204" s="225"/>
      <c r="AE5204" s="200"/>
      <c r="AM5204" s="203"/>
      <c r="AT5204" s="144"/>
    </row>
    <row r="5205" spans="9:46" s="142" customFormat="1" x14ac:dyDescent="0.15">
      <c r="I5205" s="223"/>
      <c r="P5205" s="224"/>
      <c r="Q5205" s="224"/>
      <c r="R5205" s="224"/>
      <c r="T5205" s="223"/>
      <c r="U5205" s="225"/>
      <c r="V5205" s="223"/>
      <c r="W5205" s="225"/>
      <c r="AE5205" s="200"/>
      <c r="AM5205" s="203"/>
      <c r="AT5205" s="144"/>
    </row>
    <row r="5206" spans="9:46" s="142" customFormat="1" x14ac:dyDescent="0.15">
      <c r="I5206" s="223"/>
      <c r="P5206" s="224"/>
      <c r="Q5206" s="224"/>
      <c r="R5206" s="224"/>
      <c r="T5206" s="223"/>
      <c r="U5206" s="225"/>
      <c r="V5206" s="223"/>
      <c r="W5206" s="225"/>
      <c r="AE5206" s="200"/>
      <c r="AM5206" s="203"/>
      <c r="AT5206" s="144"/>
    </row>
    <row r="5207" spans="9:46" s="142" customFormat="1" x14ac:dyDescent="0.15">
      <c r="I5207" s="223"/>
      <c r="P5207" s="224"/>
      <c r="Q5207" s="224"/>
      <c r="R5207" s="224"/>
      <c r="T5207" s="223"/>
      <c r="U5207" s="225"/>
      <c r="V5207" s="223"/>
      <c r="W5207" s="225"/>
      <c r="AE5207" s="200"/>
      <c r="AM5207" s="203"/>
      <c r="AT5207" s="144"/>
    </row>
    <row r="5208" spans="9:46" s="142" customFormat="1" x14ac:dyDescent="0.15">
      <c r="I5208" s="223"/>
      <c r="P5208" s="224"/>
      <c r="Q5208" s="224"/>
      <c r="R5208" s="224"/>
      <c r="T5208" s="223"/>
      <c r="U5208" s="225"/>
      <c r="V5208" s="223"/>
      <c r="W5208" s="225"/>
      <c r="AE5208" s="200"/>
      <c r="AM5208" s="203"/>
      <c r="AT5208" s="144"/>
    </row>
    <row r="5209" spans="9:46" s="142" customFormat="1" x14ac:dyDescent="0.15">
      <c r="I5209" s="223"/>
      <c r="P5209" s="224"/>
      <c r="Q5209" s="224"/>
      <c r="R5209" s="224"/>
      <c r="T5209" s="223"/>
      <c r="U5209" s="225"/>
      <c r="V5209" s="223"/>
      <c r="W5209" s="225"/>
      <c r="AE5209" s="200"/>
      <c r="AM5209" s="203"/>
      <c r="AT5209" s="144"/>
    </row>
    <row r="5210" spans="9:46" s="142" customFormat="1" x14ac:dyDescent="0.15">
      <c r="I5210" s="223"/>
      <c r="P5210" s="224"/>
      <c r="Q5210" s="224"/>
      <c r="R5210" s="224"/>
      <c r="T5210" s="223"/>
      <c r="U5210" s="225"/>
      <c r="V5210" s="223"/>
      <c r="W5210" s="225"/>
      <c r="AE5210" s="200"/>
      <c r="AM5210" s="203"/>
      <c r="AT5210" s="144"/>
    </row>
    <row r="5211" spans="9:46" s="142" customFormat="1" x14ac:dyDescent="0.15">
      <c r="I5211" s="223"/>
      <c r="P5211" s="224"/>
      <c r="Q5211" s="224"/>
      <c r="R5211" s="224"/>
      <c r="T5211" s="223"/>
      <c r="U5211" s="225"/>
      <c r="V5211" s="223"/>
      <c r="W5211" s="225"/>
      <c r="AE5211" s="200"/>
      <c r="AM5211" s="203"/>
      <c r="AT5211" s="144"/>
    </row>
    <row r="5212" spans="9:46" s="142" customFormat="1" x14ac:dyDescent="0.15">
      <c r="I5212" s="223"/>
      <c r="P5212" s="224"/>
      <c r="Q5212" s="224"/>
      <c r="R5212" s="224"/>
      <c r="T5212" s="223"/>
      <c r="U5212" s="225"/>
      <c r="V5212" s="223"/>
      <c r="W5212" s="225"/>
      <c r="AE5212" s="200"/>
      <c r="AM5212" s="203"/>
      <c r="AT5212" s="144"/>
    </row>
    <row r="5213" spans="9:46" s="142" customFormat="1" x14ac:dyDescent="0.15">
      <c r="I5213" s="223"/>
      <c r="P5213" s="224"/>
      <c r="Q5213" s="224"/>
      <c r="R5213" s="224"/>
      <c r="T5213" s="223"/>
      <c r="U5213" s="225"/>
      <c r="V5213" s="223"/>
      <c r="W5213" s="225"/>
      <c r="AE5213" s="200"/>
      <c r="AM5213" s="203"/>
      <c r="AT5213" s="144"/>
    </row>
    <row r="5214" spans="9:46" s="142" customFormat="1" x14ac:dyDescent="0.15">
      <c r="I5214" s="223"/>
      <c r="P5214" s="224"/>
      <c r="Q5214" s="224"/>
      <c r="R5214" s="224"/>
      <c r="T5214" s="223"/>
      <c r="U5214" s="225"/>
      <c r="V5214" s="223"/>
      <c r="W5214" s="225"/>
      <c r="AE5214" s="200"/>
      <c r="AM5214" s="203"/>
      <c r="AT5214" s="144"/>
    </row>
    <row r="5215" spans="9:46" s="142" customFormat="1" x14ac:dyDescent="0.15">
      <c r="I5215" s="223"/>
      <c r="P5215" s="224"/>
      <c r="Q5215" s="224"/>
      <c r="R5215" s="224"/>
      <c r="T5215" s="223"/>
      <c r="U5215" s="225"/>
      <c r="V5215" s="223"/>
      <c r="W5215" s="225"/>
      <c r="AE5215" s="200"/>
      <c r="AM5215" s="203"/>
      <c r="AT5215" s="144"/>
    </row>
    <row r="5216" spans="9:46" s="142" customFormat="1" x14ac:dyDescent="0.15">
      <c r="I5216" s="223"/>
      <c r="P5216" s="224"/>
      <c r="Q5216" s="224"/>
      <c r="R5216" s="224"/>
      <c r="T5216" s="223"/>
      <c r="U5216" s="225"/>
      <c r="V5216" s="223"/>
      <c r="W5216" s="225"/>
      <c r="AE5216" s="200"/>
      <c r="AM5216" s="203"/>
      <c r="AT5216" s="144"/>
    </row>
    <row r="5217" spans="9:46" s="142" customFormat="1" x14ac:dyDescent="0.15">
      <c r="I5217" s="223"/>
      <c r="P5217" s="224"/>
      <c r="Q5217" s="224"/>
      <c r="R5217" s="224"/>
      <c r="T5217" s="223"/>
      <c r="U5217" s="225"/>
      <c r="V5217" s="223"/>
      <c r="W5217" s="225"/>
      <c r="AE5217" s="200"/>
      <c r="AM5217" s="203"/>
      <c r="AT5217" s="144"/>
    </row>
    <row r="5218" spans="9:46" s="142" customFormat="1" x14ac:dyDescent="0.15">
      <c r="I5218" s="223"/>
      <c r="P5218" s="224"/>
      <c r="Q5218" s="224"/>
      <c r="R5218" s="224"/>
      <c r="T5218" s="223"/>
      <c r="U5218" s="225"/>
      <c r="V5218" s="223"/>
      <c r="W5218" s="225"/>
      <c r="AE5218" s="200"/>
      <c r="AM5218" s="203"/>
      <c r="AT5218" s="144"/>
    </row>
    <row r="5219" spans="9:46" s="142" customFormat="1" x14ac:dyDescent="0.15">
      <c r="I5219" s="223"/>
      <c r="P5219" s="224"/>
      <c r="Q5219" s="224"/>
      <c r="R5219" s="224"/>
      <c r="T5219" s="223"/>
      <c r="U5219" s="225"/>
      <c r="V5219" s="223"/>
      <c r="W5219" s="225"/>
      <c r="AE5219" s="200"/>
      <c r="AM5219" s="203"/>
      <c r="AT5219" s="144"/>
    </row>
    <row r="5220" spans="9:46" s="142" customFormat="1" x14ac:dyDescent="0.15">
      <c r="I5220" s="223"/>
      <c r="P5220" s="224"/>
      <c r="Q5220" s="224"/>
      <c r="R5220" s="224"/>
      <c r="T5220" s="223"/>
      <c r="U5220" s="225"/>
      <c r="V5220" s="223"/>
      <c r="W5220" s="225"/>
      <c r="AE5220" s="200"/>
      <c r="AM5220" s="203"/>
      <c r="AT5220" s="144"/>
    </row>
    <row r="5221" spans="9:46" s="142" customFormat="1" x14ac:dyDescent="0.15">
      <c r="I5221" s="223"/>
      <c r="P5221" s="224"/>
      <c r="Q5221" s="224"/>
      <c r="R5221" s="224"/>
      <c r="T5221" s="223"/>
      <c r="U5221" s="225"/>
      <c r="V5221" s="223"/>
      <c r="W5221" s="225"/>
      <c r="AE5221" s="200"/>
      <c r="AM5221" s="203"/>
      <c r="AT5221" s="144"/>
    </row>
    <row r="5222" spans="9:46" s="142" customFormat="1" x14ac:dyDescent="0.15">
      <c r="I5222" s="223"/>
      <c r="P5222" s="224"/>
      <c r="Q5222" s="224"/>
      <c r="R5222" s="224"/>
      <c r="T5222" s="223"/>
      <c r="U5222" s="225"/>
      <c r="V5222" s="223"/>
      <c r="W5222" s="225"/>
      <c r="AE5222" s="200"/>
      <c r="AM5222" s="203"/>
      <c r="AT5222" s="144"/>
    </row>
    <row r="5223" spans="9:46" s="142" customFormat="1" x14ac:dyDescent="0.15">
      <c r="I5223" s="223"/>
      <c r="P5223" s="224"/>
      <c r="Q5223" s="224"/>
      <c r="R5223" s="224"/>
      <c r="T5223" s="223"/>
      <c r="U5223" s="225"/>
      <c r="V5223" s="223"/>
      <c r="W5223" s="225"/>
      <c r="AE5223" s="200"/>
      <c r="AM5223" s="203"/>
      <c r="AT5223" s="144"/>
    </row>
    <row r="5224" spans="9:46" s="142" customFormat="1" x14ac:dyDescent="0.15">
      <c r="I5224" s="223"/>
      <c r="P5224" s="224"/>
      <c r="Q5224" s="224"/>
      <c r="R5224" s="224"/>
      <c r="T5224" s="223"/>
      <c r="U5224" s="225"/>
      <c r="V5224" s="223"/>
      <c r="W5224" s="225"/>
      <c r="AE5224" s="200"/>
      <c r="AM5224" s="203"/>
      <c r="AT5224" s="144"/>
    </row>
    <row r="5225" spans="9:46" s="142" customFormat="1" x14ac:dyDescent="0.15">
      <c r="I5225" s="223"/>
      <c r="P5225" s="224"/>
      <c r="Q5225" s="224"/>
      <c r="R5225" s="224"/>
      <c r="T5225" s="223"/>
      <c r="U5225" s="225"/>
      <c r="V5225" s="223"/>
      <c r="W5225" s="225"/>
      <c r="AE5225" s="200"/>
      <c r="AM5225" s="203"/>
      <c r="AT5225" s="144"/>
    </row>
    <row r="5226" spans="9:46" s="142" customFormat="1" x14ac:dyDescent="0.15">
      <c r="I5226" s="223"/>
      <c r="P5226" s="224"/>
      <c r="Q5226" s="224"/>
      <c r="R5226" s="224"/>
      <c r="T5226" s="223"/>
      <c r="U5226" s="225"/>
      <c r="V5226" s="223"/>
      <c r="W5226" s="225"/>
      <c r="AE5226" s="200"/>
      <c r="AM5226" s="203"/>
      <c r="AT5226" s="144"/>
    </row>
    <row r="5227" spans="9:46" s="142" customFormat="1" x14ac:dyDescent="0.15">
      <c r="I5227" s="223"/>
      <c r="P5227" s="224"/>
      <c r="Q5227" s="224"/>
      <c r="R5227" s="224"/>
      <c r="T5227" s="223"/>
      <c r="U5227" s="225"/>
      <c r="V5227" s="223"/>
      <c r="W5227" s="225"/>
      <c r="AE5227" s="200"/>
      <c r="AM5227" s="203"/>
      <c r="AT5227" s="144"/>
    </row>
    <row r="5228" spans="9:46" s="142" customFormat="1" x14ac:dyDescent="0.15">
      <c r="I5228" s="223"/>
      <c r="P5228" s="224"/>
      <c r="Q5228" s="224"/>
      <c r="R5228" s="224"/>
      <c r="T5228" s="223"/>
      <c r="U5228" s="225"/>
      <c r="V5228" s="223"/>
      <c r="W5228" s="225"/>
      <c r="AE5228" s="200"/>
      <c r="AM5228" s="203"/>
      <c r="AT5228" s="144"/>
    </row>
    <row r="5229" spans="9:46" s="142" customFormat="1" x14ac:dyDescent="0.15">
      <c r="I5229" s="223"/>
      <c r="P5229" s="224"/>
      <c r="Q5229" s="224"/>
      <c r="R5229" s="224"/>
      <c r="T5229" s="223"/>
      <c r="U5229" s="225"/>
      <c r="V5229" s="223"/>
      <c r="W5229" s="225"/>
      <c r="AE5229" s="200"/>
      <c r="AM5229" s="203"/>
      <c r="AT5229" s="144"/>
    </row>
    <row r="5230" spans="9:46" s="142" customFormat="1" x14ac:dyDescent="0.15">
      <c r="I5230" s="223"/>
      <c r="P5230" s="224"/>
      <c r="Q5230" s="224"/>
      <c r="R5230" s="224"/>
      <c r="T5230" s="223"/>
      <c r="U5230" s="225"/>
      <c r="V5230" s="223"/>
      <c r="W5230" s="225"/>
      <c r="AE5230" s="200"/>
      <c r="AM5230" s="203"/>
      <c r="AT5230" s="144"/>
    </row>
    <row r="5231" spans="9:46" s="142" customFormat="1" x14ac:dyDescent="0.15">
      <c r="I5231" s="223"/>
      <c r="P5231" s="224"/>
      <c r="Q5231" s="224"/>
      <c r="R5231" s="224"/>
      <c r="T5231" s="223"/>
      <c r="U5231" s="225"/>
      <c r="V5231" s="223"/>
      <c r="W5231" s="225"/>
      <c r="AE5231" s="200"/>
      <c r="AM5231" s="203"/>
      <c r="AT5231" s="144"/>
    </row>
    <row r="5232" spans="9:46" s="142" customFormat="1" x14ac:dyDescent="0.15">
      <c r="I5232" s="223"/>
      <c r="P5232" s="224"/>
      <c r="Q5232" s="224"/>
      <c r="R5232" s="224"/>
      <c r="T5232" s="223"/>
      <c r="U5232" s="225"/>
      <c r="V5232" s="223"/>
      <c r="W5232" s="225"/>
      <c r="AE5232" s="200"/>
      <c r="AM5232" s="203"/>
      <c r="AT5232" s="144"/>
    </row>
    <row r="5233" spans="9:46" s="142" customFormat="1" x14ac:dyDescent="0.15">
      <c r="I5233" s="223"/>
      <c r="P5233" s="224"/>
      <c r="Q5233" s="224"/>
      <c r="R5233" s="224"/>
      <c r="T5233" s="223"/>
      <c r="U5233" s="225"/>
      <c r="V5233" s="223"/>
      <c r="W5233" s="225"/>
      <c r="AE5233" s="200"/>
      <c r="AM5233" s="203"/>
      <c r="AT5233" s="144"/>
    </row>
    <row r="5234" spans="9:46" s="142" customFormat="1" x14ac:dyDescent="0.15">
      <c r="I5234" s="223"/>
      <c r="P5234" s="224"/>
      <c r="Q5234" s="224"/>
      <c r="R5234" s="224"/>
      <c r="T5234" s="223"/>
      <c r="U5234" s="225"/>
      <c r="V5234" s="223"/>
      <c r="W5234" s="225"/>
      <c r="AE5234" s="200"/>
      <c r="AM5234" s="203"/>
      <c r="AT5234" s="144"/>
    </row>
    <row r="5235" spans="9:46" s="142" customFormat="1" x14ac:dyDescent="0.15">
      <c r="I5235" s="223"/>
      <c r="P5235" s="224"/>
      <c r="Q5235" s="224"/>
      <c r="R5235" s="224"/>
      <c r="T5235" s="223"/>
      <c r="U5235" s="225"/>
      <c r="V5235" s="223"/>
      <c r="W5235" s="225"/>
      <c r="AE5235" s="200"/>
      <c r="AM5235" s="203"/>
      <c r="AT5235" s="144"/>
    </row>
    <row r="5236" spans="9:46" s="142" customFormat="1" x14ac:dyDescent="0.15">
      <c r="I5236" s="223"/>
      <c r="P5236" s="224"/>
      <c r="Q5236" s="224"/>
      <c r="R5236" s="224"/>
      <c r="T5236" s="223"/>
      <c r="U5236" s="225"/>
      <c r="V5236" s="223"/>
      <c r="W5236" s="225"/>
      <c r="AE5236" s="200"/>
      <c r="AM5236" s="203"/>
      <c r="AT5236" s="144"/>
    </row>
    <row r="5237" spans="9:46" s="142" customFormat="1" x14ac:dyDescent="0.15">
      <c r="I5237" s="223"/>
      <c r="P5237" s="224"/>
      <c r="Q5237" s="224"/>
      <c r="R5237" s="224"/>
      <c r="T5237" s="223"/>
      <c r="U5237" s="225"/>
      <c r="V5237" s="223"/>
      <c r="W5237" s="225"/>
      <c r="AE5237" s="200"/>
      <c r="AM5237" s="203"/>
      <c r="AT5237" s="144"/>
    </row>
    <row r="5238" spans="9:46" s="142" customFormat="1" x14ac:dyDescent="0.15">
      <c r="I5238" s="223"/>
      <c r="P5238" s="224"/>
      <c r="Q5238" s="224"/>
      <c r="R5238" s="224"/>
      <c r="T5238" s="223"/>
      <c r="U5238" s="225"/>
      <c r="V5238" s="223"/>
      <c r="W5238" s="225"/>
      <c r="AE5238" s="200"/>
      <c r="AM5238" s="203"/>
      <c r="AT5238" s="144"/>
    </row>
    <row r="5239" spans="9:46" s="142" customFormat="1" x14ac:dyDescent="0.15">
      <c r="I5239" s="223"/>
      <c r="P5239" s="224"/>
      <c r="Q5239" s="224"/>
      <c r="R5239" s="224"/>
      <c r="T5239" s="223"/>
      <c r="U5239" s="225"/>
      <c r="V5239" s="223"/>
      <c r="W5239" s="225"/>
      <c r="AE5239" s="200"/>
      <c r="AM5239" s="203"/>
      <c r="AT5239" s="144"/>
    </row>
    <row r="5240" spans="9:46" s="142" customFormat="1" x14ac:dyDescent="0.15">
      <c r="I5240" s="223"/>
      <c r="P5240" s="224"/>
      <c r="Q5240" s="224"/>
      <c r="R5240" s="224"/>
      <c r="T5240" s="223"/>
      <c r="U5240" s="225"/>
      <c r="V5240" s="223"/>
      <c r="W5240" s="225"/>
      <c r="AE5240" s="200"/>
      <c r="AM5240" s="203"/>
      <c r="AT5240" s="144"/>
    </row>
    <row r="5241" spans="9:46" s="142" customFormat="1" x14ac:dyDescent="0.15">
      <c r="I5241" s="223"/>
      <c r="P5241" s="224"/>
      <c r="Q5241" s="224"/>
      <c r="R5241" s="224"/>
      <c r="T5241" s="223"/>
      <c r="U5241" s="225"/>
      <c r="V5241" s="223"/>
      <c r="W5241" s="225"/>
      <c r="AE5241" s="200"/>
      <c r="AM5241" s="203"/>
      <c r="AT5241" s="144"/>
    </row>
    <row r="5242" spans="9:46" s="142" customFormat="1" x14ac:dyDescent="0.15">
      <c r="I5242" s="223"/>
      <c r="P5242" s="224"/>
      <c r="Q5242" s="224"/>
      <c r="R5242" s="224"/>
      <c r="T5242" s="223"/>
      <c r="U5242" s="225"/>
      <c r="V5242" s="223"/>
      <c r="W5242" s="225"/>
      <c r="AE5242" s="200"/>
      <c r="AM5242" s="203"/>
      <c r="AT5242" s="144"/>
    </row>
    <row r="5243" spans="9:46" s="142" customFormat="1" x14ac:dyDescent="0.15">
      <c r="I5243" s="223"/>
      <c r="P5243" s="224"/>
      <c r="Q5243" s="224"/>
      <c r="R5243" s="224"/>
      <c r="T5243" s="223"/>
      <c r="U5243" s="225"/>
      <c r="V5243" s="223"/>
      <c r="W5243" s="225"/>
      <c r="AE5243" s="200"/>
      <c r="AM5243" s="203"/>
      <c r="AT5243" s="144"/>
    </row>
    <row r="5244" spans="9:46" s="142" customFormat="1" x14ac:dyDescent="0.15">
      <c r="I5244" s="223"/>
      <c r="P5244" s="224"/>
      <c r="Q5244" s="224"/>
      <c r="R5244" s="224"/>
      <c r="T5244" s="223"/>
      <c r="U5244" s="225"/>
      <c r="V5244" s="223"/>
      <c r="W5244" s="225"/>
      <c r="AE5244" s="200"/>
      <c r="AM5244" s="203"/>
      <c r="AT5244" s="144"/>
    </row>
    <row r="5245" spans="9:46" s="142" customFormat="1" x14ac:dyDescent="0.15">
      <c r="I5245" s="223"/>
      <c r="P5245" s="224"/>
      <c r="Q5245" s="224"/>
      <c r="R5245" s="224"/>
      <c r="T5245" s="223"/>
      <c r="U5245" s="225"/>
      <c r="V5245" s="223"/>
      <c r="W5245" s="225"/>
      <c r="AE5245" s="200"/>
      <c r="AM5245" s="203"/>
      <c r="AT5245" s="144"/>
    </row>
    <row r="5246" spans="9:46" s="142" customFormat="1" x14ac:dyDescent="0.15">
      <c r="I5246" s="223"/>
      <c r="P5246" s="224"/>
      <c r="Q5246" s="224"/>
      <c r="R5246" s="224"/>
      <c r="T5246" s="223"/>
      <c r="U5246" s="225"/>
      <c r="V5246" s="223"/>
      <c r="W5246" s="225"/>
      <c r="AE5246" s="200"/>
      <c r="AM5246" s="203"/>
      <c r="AT5246" s="144"/>
    </row>
    <row r="5247" spans="9:46" s="142" customFormat="1" x14ac:dyDescent="0.15">
      <c r="I5247" s="223"/>
      <c r="P5247" s="224"/>
      <c r="Q5247" s="224"/>
      <c r="R5247" s="224"/>
      <c r="T5247" s="223"/>
      <c r="U5247" s="225"/>
      <c r="V5247" s="223"/>
      <c r="W5247" s="225"/>
      <c r="AE5247" s="200"/>
      <c r="AM5247" s="203"/>
      <c r="AT5247" s="144"/>
    </row>
    <row r="5248" spans="9:46" s="142" customFormat="1" x14ac:dyDescent="0.15">
      <c r="I5248" s="223"/>
      <c r="P5248" s="224"/>
      <c r="Q5248" s="224"/>
      <c r="R5248" s="224"/>
      <c r="T5248" s="223"/>
      <c r="U5248" s="225"/>
      <c r="V5248" s="223"/>
      <c r="W5248" s="225"/>
      <c r="AE5248" s="200"/>
      <c r="AM5248" s="203"/>
      <c r="AT5248" s="144"/>
    </row>
    <row r="5249" spans="9:46" s="142" customFormat="1" x14ac:dyDescent="0.15">
      <c r="I5249" s="223"/>
      <c r="P5249" s="224"/>
      <c r="Q5249" s="224"/>
      <c r="R5249" s="224"/>
      <c r="T5249" s="223"/>
      <c r="U5249" s="225"/>
      <c r="V5249" s="223"/>
      <c r="W5249" s="225"/>
      <c r="AE5249" s="200"/>
      <c r="AM5249" s="203"/>
      <c r="AT5249" s="144"/>
    </row>
    <row r="5250" spans="9:46" s="142" customFormat="1" x14ac:dyDescent="0.15">
      <c r="I5250" s="223"/>
      <c r="P5250" s="224"/>
      <c r="Q5250" s="224"/>
      <c r="R5250" s="224"/>
      <c r="T5250" s="223"/>
      <c r="U5250" s="225"/>
      <c r="V5250" s="223"/>
      <c r="W5250" s="225"/>
      <c r="AE5250" s="200"/>
      <c r="AM5250" s="203"/>
      <c r="AT5250" s="144"/>
    </row>
    <row r="5251" spans="9:46" s="142" customFormat="1" x14ac:dyDescent="0.15">
      <c r="I5251" s="223"/>
      <c r="P5251" s="224"/>
      <c r="Q5251" s="224"/>
      <c r="R5251" s="224"/>
      <c r="T5251" s="223"/>
      <c r="U5251" s="225"/>
      <c r="V5251" s="223"/>
      <c r="W5251" s="225"/>
      <c r="AE5251" s="200"/>
      <c r="AM5251" s="203"/>
      <c r="AT5251" s="144"/>
    </row>
    <row r="5252" spans="9:46" s="142" customFormat="1" x14ac:dyDescent="0.15">
      <c r="I5252" s="223"/>
      <c r="P5252" s="224"/>
      <c r="Q5252" s="224"/>
      <c r="R5252" s="224"/>
      <c r="T5252" s="223"/>
      <c r="U5252" s="225"/>
      <c r="V5252" s="223"/>
      <c r="W5252" s="225"/>
      <c r="AE5252" s="200"/>
      <c r="AM5252" s="203"/>
      <c r="AT5252" s="144"/>
    </row>
    <row r="5253" spans="9:46" s="142" customFormat="1" x14ac:dyDescent="0.15">
      <c r="I5253" s="223"/>
      <c r="P5253" s="224"/>
      <c r="Q5253" s="224"/>
      <c r="R5253" s="224"/>
      <c r="T5253" s="223"/>
      <c r="U5253" s="225"/>
      <c r="V5253" s="223"/>
      <c r="W5253" s="225"/>
      <c r="AE5253" s="200"/>
      <c r="AM5253" s="203"/>
      <c r="AT5253" s="144"/>
    </row>
    <row r="5254" spans="9:46" s="142" customFormat="1" x14ac:dyDescent="0.15">
      <c r="I5254" s="223"/>
      <c r="P5254" s="224"/>
      <c r="Q5254" s="224"/>
      <c r="R5254" s="224"/>
      <c r="T5254" s="223"/>
      <c r="U5254" s="225"/>
      <c r="V5254" s="223"/>
      <c r="W5254" s="225"/>
      <c r="AE5254" s="200"/>
      <c r="AM5254" s="203"/>
      <c r="AT5254" s="144"/>
    </row>
    <row r="5255" spans="9:46" s="142" customFormat="1" x14ac:dyDescent="0.15">
      <c r="I5255" s="223"/>
      <c r="P5255" s="224"/>
      <c r="Q5255" s="224"/>
      <c r="R5255" s="224"/>
      <c r="T5255" s="223"/>
      <c r="U5255" s="225"/>
      <c r="V5255" s="223"/>
      <c r="W5255" s="225"/>
      <c r="AE5255" s="200"/>
      <c r="AM5255" s="203"/>
      <c r="AT5255" s="144"/>
    </row>
    <row r="5256" spans="9:46" s="142" customFormat="1" x14ac:dyDescent="0.15">
      <c r="I5256" s="223"/>
      <c r="P5256" s="224"/>
      <c r="Q5256" s="224"/>
      <c r="R5256" s="224"/>
      <c r="T5256" s="223"/>
      <c r="U5256" s="225"/>
      <c r="V5256" s="223"/>
      <c r="W5256" s="225"/>
      <c r="AE5256" s="200"/>
      <c r="AM5256" s="203"/>
      <c r="AT5256" s="144"/>
    </row>
    <row r="5257" spans="9:46" s="142" customFormat="1" x14ac:dyDescent="0.15">
      <c r="I5257" s="223"/>
      <c r="P5257" s="224"/>
      <c r="Q5257" s="224"/>
      <c r="R5257" s="224"/>
      <c r="T5257" s="223"/>
      <c r="U5257" s="225"/>
      <c r="V5257" s="223"/>
      <c r="W5257" s="225"/>
      <c r="AE5257" s="200"/>
      <c r="AM5257" s="203"/>
      <c r="AT5257" s="144"/>
    </row>
    <row r="5258" spans="9:46" s="142" customFormat="1" x14ac:dyDescent="0.15">
      <c r="I5258" s="223"/>
      <c r="P5258" s="224"/>
      <c r="Q5258" s="224"/>
      <c r="R5258" s="224"/>
      <c r="T5258" s="223"/>
      <c r="U5258" s="225"/>
      <c r="V5258" s="223"/>
      <c r="W5258" s="225"/>
      <c r="AE5258" s="200"/>
      <c r="AM5258" s="203"/>
      <c r="AT5258" s="144"/>
    </row>
    <row r="5259" spans="9:46" s="142" customFormat="1" x14ac:dyDescent="0.15">
      <c r="I5259" s="223"/>
      <c r="P5259" s="224"/>
      <c r="Q5259" s="224"/>
      <c r="R5259" s="224"/>
      <c r="T5259" s="223"/>
      <c r="U5259" s="225"/>
      <c r="V5259" s="223"/>
      <c r="W5259" s="225"/>
      <c r="AE5259" s="200"/>
      <c r="AM5259" s="203"/>
      <c r="AT5259" s="144"/>
    </row>
    <row r="5260" spans="9:46" s="142" customFormat="1" x14ac:dyDescent="0.15">
      <c r="I5260" s="223"/>
      <c r="P5260" s="224"/>
      <c r="Q5260" s="224"/>
      <c r="R5260" s="224"/>
      <c r="T5260" s="223"/>
      <c r="U5260" s="225"/>
      <c r="V5260" s="223"/>
      <c r="W5260" s="225"/>
      <c r="AE5260" s="200"/>
      <c r="AM5260" s="203"/>
      <c r="AT5260" s="144"/>
    </row>
    <row r="5261" spans="9:46" s="142" customFormat="1" x14ac:dyDescent="0.15">
      <c r="I5261" s="223"/>
      <c r="P5261" s="224"/>
      <c r="Q5261" s="224"/>
      <c r="R5261" s="224"/>
      <c r="T5261" s="223"/>
      <c r="U5261" s="225"/>
      <c r="V5261" s="223"/>
      <c r="W5261" s="225"/>
      <c r="AE5261" s="200"/>
      <c r="AM5261" s="203"/>
      <c r="AT5261" s="144"/>
    </row>
    <row r="5262" spans="9:46" s="142" customFormat="1" x14ac:dyDescent="0.15">
      <c r="I5262" s="223"/>
      <c r="P5262" s="224"/>
      <c r="Q5262" s="224"/>
      <c r="R5262" s="224"/>
      <c r="T5262" s="223"/>
      <c r="U5262" s="225"/>
      <c r="V5262" s="223"/>
      <c r="W5262" s="225"/>
      <c r="AE5262" s="200"/>
      <c r="AM5262" s="203"/>
      <c r="AT5262" s="144"/>
    </row>
    <row r="5263" spans="9:46" s="142" customFormat="1" x14ac:dyDescent="0.15">
      <c r="I5263" s="223"/>
      <c r="P5263" s="224"/>
      <c r="Q5263" s="224"/>
      <c r="R5263" s="224"/>
      <c r="T5263" s="223"/>
      <c r="U5263" s="225"/>
      <c r="V5263" s="223"/>
      <c r="W5263" s="225"/>
      <c r="AE5263" s="200"/>
      <c r="AM5263" s="203"/>
      <c r="AT5263" s="144"/>
    </row>
    <row r="5264" spans="9:46" s="142" customFormat="1" x14ac:dyDescent="0.15">
      <c r="I5264" s="223"/>
      <c r="P5264" s="224"/>
      <c r="Q5264" s="224"/>
      <c r="R5264" s="224"/>
      <c r="T5264" s="223"/>
      <c r="U5264" s="225"/>
      <c r="V5264" s="223"/>
      <c r="W5264" s="225"/>
      <c r="AE5264" s="200"/>
      <c r="AM5264" s="203"/>
      <c r="AT5264" s="144"/>
    </row>
    <row r="5265" spans="9:46" s="142" customFormat="1" x14ac:dyDescent="0.15">
      <c r="I5265" s="223"/>
      <c r="P5265" s="224"/>
      <c r="Q5265" s="224"/>
      <c r="R5265" s="224"/>
      <c r="T5265" s="223"/>
      <c r="U5265" s="225"/>
      <c r="V5265" s="223"/>
      <c r="W5265" s="225"/>
      <c r="AE5265" s="200"/>
      <c r="AM5265" s="203"/>
      <c r="AT5265" s="144"/>
    </row>
    <row r="5266" spans="9:46" s="142" customFormat="1" x14ac:dyDescent="0.15">
      <c r="I5266" s="223"/>
      <c r="P5266" s="224"/>
      <c r="Q5266" s="224"/>
      <c r="R5266" s="224"/>
      <c r="T5266" s="223"/>
      <c r="U5266" s="225"/>
      <c r="V5266" s="223"/>
      <c r="W5266" s="225"/>
      <c r="AE5266" s="200"/>
      <c r="AM5266" s="203"/>
      <c r="AT5266" s="144"/>
    </row>
    <row r="5267" spans="9:46" s="142" customFormat="1" x14ac:dyDescent="0.15">
      <c r="I5267" s="223"/>
      <c r="P5267" s="224"/>
      <c r="Q5267" s="224"/>
      <c r="R5267" s="224"/>
      <c r="T5267" s="223"/>
      <c r="U5267" s="225"/>
      <c r="V5267" s="223"/>
      <c r="W5267" s="225"/>
      <c r="AE5267" s="200"/>
      <c r="AM5267" s="203"/>
      <c r="AT5267" s="144"/>
    </row>
    <row r="5268" spans="9:46" s="142" customFormat="1" x14ac:dyDescent="0.15">
      <c r="I5268" s="223"/>
      <c r="P5268" s="224"/>
      <c r="Q5268" s="224"/>
      <c r="R5268" s="224"/>
      <c r="T5268" s="223"/>
      <c r="U5268" s="225"/>
      <c r="V5268" s="223"/>
      <c r="W5268" s="225"/>
      <c r="AE5268" s="200"/>
      <c r="AM5268" s="203"/>
      <c r="AT5268" s="144"/>
    </row>
    <row r="5269" spans="9:46" s="142" customFormat="1" x14ac:dyDescent="0.15">
      <c r="I5269" s="223"/>
      <c r="P5269" s="224"/>
      <c r="Q5269" s="224"/>
      <c r="R5269" s="224"/>
      <c r="T5269" s="223"/>
      <c r="U5269" s="225"/>
      <c r="V5269" s="223"/>
      <c r="W5269" s="225"/>
      <c r="AE5269" s="200"/>
      <c r="AM5269" s="203"/>
      <c r="AT5269" s="144"/>
    </row>
    <row r="5270" spans="9:46" s="142" customFormat="1" x14ac:dyDescent="0.15">
      <c r="I5270" s="223"/>
      <c r="P5270" s="224"/>
      <c r="Q5270" s="224"/>
      <c r="R5270" s="224"/>
      <c r="T5270" s="223"/>
      <c r="U5270" s="225"/>
      <c r="V5270" s="223"/>
      <c r="W5270" s="225"/>
      <c r="AE5270" s="200"/>
      <c r="AM5270" s="203"/>
      <c r="AT5270" s="144"/>
    </row>
    <row r="5271" spans="9:46" s="142" customFormat="1" x14ac:dyDescent="0.15">
      <c r="I5271" s="223"/>
      <c r="P5271" s="224"/>
      <c r="Q5271" s="224"/>
      <c r="R5271" s="224"/>
      <c r="T5271" s="223"/>
      <c r="U5271" s="225"/>
      <c r="V5271" s="223"/>
      <c r="W5271" s="225"/>
      <c r="AE5271" s="200"/>
      <c r="AM5271" s="203"/>
      <c r="AT5271" s="144"/>
    </row>
    <row r="5272" spans="9:46" s="142" customFormat="1" x14ac:dyDescent="0.15">
      <c r="I5272" s="223"/>
      <c r="P5272" s="224"/>
      <c r="Q5272" s="224"/>
      <c r="R5272" s="224"/>
      <c r="T5272" s="223"/>
      <c r="U5272" s="225"/>
      <c r="V5272" s="223"/>
      <c r="W5272" s="225"/>
      <c r="AE5272" s="200"/>
      <c r="AM5272" s="203"/>
      <c r="AT5272" s="144"/>
    </row>
    <row r="5273" spans="9:46" s="142" customFormat="1" x14ac:dyDescent="0.15">
      <c r="I5273" s="223"/>
      <c r="P5273" s="224"/>
      <c r="Q5273" s="224"/>
      <c r="R5273" s="224"/>
      <c r="T5273" s="223"/>
      <c r="U5273" s="225"/>
      <c r="V5273" s="223"/>
      <c r="W5273" s="225"/>
      <c r="AE5273" s="200"/>
      <c r="AM5273" s="203"/>
      <c r="AT5273" s="144"/>
    </row>
    <row r="5274" spans="9:46" s="142" customFormat="1" x14ac:dyDescent="0.15">
      <c r="I5274" s="223"/>
      <c r="P5274" s="224"/>
      <c r="Q5274" s="224"/>
      <c r="R5274" s="224"/>
      <c r="T5274" s="223"/>
      <c r="U5274" s="225"/>
      <c r="V5274" s="223"/>
      <c r="W5274" s="225"/>
      <c r="AE5274" s="200"/>
      <c r="AM5274" s="203"/>
      <c r="AT5274" s="144"/>
    </row>
    <row r="5275" spans="9:46" s="142" customFormat="1" x14ac:dyDescent="0.15">
      <c r="I5275" s="223"/>
      <c r="P5275" s="224"/>
      <c r="Q5275" s="224"/>
      <c r="R5275" s="224"/>
      <c r="T5275" s="223"/>
      <c r="U5275" s="225"/>
      <c r="V5275" s="223"/>
      <c r="W5275" s="225"/>
      <c r="AE5275" s="200"/>
      <c r="AM5275" s="203"/>
      <c r="AT5275" s="144"/>
    </row>
    <row r="5276" spans="9:46" s="142" customFormat="1" x14ac:dyDescent="0.15">
      <c r="I5276" s="223"/>
      <c r="P5276" s="224"/>
      <c r="Q5276" s="224"/>
      <c r="R5276" s="224"/>
      <c r="T5276" s="223"/>
      <c r="U5276" s="225"/>
      <c r="V5276" s="223"/>
      <c r="W5276" s="225"/>
      <c r="AE5276" s="200"/>
      <c r="AM5276" s="203"/>
      <c r="AT5276" s="144"/>
    </row>
    <row r="5277" spans="9:46" s="142" customFormat="1" x14ac:dyDescent="0.15">
      <c r="I5277" s="223"/>
      <c r="P5277" s="224"/>
      <c r="Q5277" s="224"/>
      <c r="R5277" s="224"/>
      <c r="T5277" s="223"/>
      <c r="U5277" s="225"/>
      <c r="V5277" s="223"/>
      <c r="W5277" s="225"/>
      <c r="AE5277" s="200"/>
      <c r="AM5277" s="203"/>
      <c r="AT5277" s="144"/>
    </row>
    <row r="5278" spans="9:46" s="142" customFormat="1" x14ac:dyDescent="0.15">
      <c r="I5278" s="223"/>
      <c r="P5278" s="224"/>
      <c r="Q5278" s="224"/>
      <c r="R5278" s="224"/>
      <c r="T5278" s="223"/>
      <c r="U5278" s="225"/>
      <c r="V5278" s="223"/>
      <c r="W5278" s="225"/>
      <c r="AE5278" s="200"/>
      <c r="AM5278" s="203"/>
      <c r="AT5278" s="144"/>
    </row>
    <row r="5279" spans="9:46" s="142" customFormat="1" x14ac:dyDescent="0.15">
      <c r="I5279" s="223"/>
      <c r="P5279" s="224"/>
      <c r="Q5279" s="224"/>
      <c r="R5279" s="224"/>
      <c r="T5279" s="223"/>
      <c r="U5279" s="225"/>
      <c r="V5279" s="223"/>
      <c r="W5279" s="225"/>
      <c r="AE5279" s="200"/>
      <c r="AM5279" s="203"/>
      <c r="AT5279" s="144"/>
    </row>
    <row r="5280" spans="9:46" s="142" customFormat="1" x14ac:dyDescent="0.15">
      <c r="I5280" s="223"/>
      <c r="P5280" s="224"/>
      <c r="Q5280" s="224"/>
      <c r="R5280" s="224"/>
      <c r="T5280" s="223"/>
      <c r="U5280" s="225"/>
      <c r="V5280" s="223"/>
      <c r="W5280" s="225"/>
      <c r="AE5280" s="200"/>
      <c r="AM5280" s="203"/>
      <c r="AT5280" s="144"/>
    </row>
    <row r="5281" spans="9:46" s="142" customFormat="1" x14ac:dyDescent="0.15">
      <c r="I5281" s="223"/>
      <c r="P5281" s="224"/>
      <c r="Q5281" s="224"/>
      <c r="R5281" s="224"/>
      <c r="T5281" s="223"/>
      <c r="U5281" s="225"/>
      <c r="V5281" s="223"/>
      <c r="W5281" s="225"/>
      <c r="AE5281" s="200"/>
      <c r="AM5281" s="203"/>
      <c r="AT5281" s="144"/>
    </row>
    <row r="5282" spans="9:46" s="142" customFormat="1" x14ac:dyDescent="0.15">
      <c r="I5282" s="223"/>
      <c r="P5282" s="224"/>
      <c r="Q5282" s="224"/>
      <c r="R5282" s="224"/>
      <c r="T5282" s="223"/>
      <c r="U5282" s="225"/>
      <c r="V5282" s="223"/>
      <c r="W5282" s="225"/>
      <c r="AE5282" s="200"/>
      <c r="AM5282" s="203"/>
      <c r="AT5282" s="144"/>
    </row>
    <row r="5283" spans="9:46" s="142" customFormat="1" x14ac:dyDescent="0.15">
      <c r="I5283" s="223"/>
      <c r="P5283" s="224"/>
      <c r="Q5283" s="224"/>
      <c r="R5283" s="224"/>
      <c r="T5283" s="223"/>
      <c r="U5283" s="225"/>
      <c r="V5283" s="223"/>
      <c r="W5283" s="225"/>
      <c r="AE5283" s="200"/>
      <c r="AM5283" s="203"/>
      <c r="AT5283" s="144"/>
    </row>
    <row r="5284" spans="9:46" s="142" customFormat="1" x14ac:dyDescent="0.15">
      <c r="I5284" s="223"/>
      <c r="P5284" s="224"/>
      <c r="Q5284" s="224"/>
      <c r="R5284" s="224"/>
      <c r="T5284" s="223"/>
      <c r="U5284" s="225"/>
      <c r="V5284" s="223"/>
      <c r="W5284" s="225"/>
      <c r="AE5284" s="200"/>
      <c r="AM5284" s="203"/>
      <c r="AT5284" s="144"/>
    </row>
    <row r="5285" spans="9:46" s="142" customFormat="1" x14ac:dyDescent="0.15">
      <c r="I5285" s="223"/>
      <c r="P5285" s="224"/>
      <c r="Q5285" s="224"/>
      <c r="R5285" s="224"/>
      <c r="T5285" s="223"/>
      <c r="U5285" s="225"/>
      <c r="V5285" s="223"/>
      <c r="W5285" s="225"/>
      <c r="AE5285" s="200"/>
      <c r="AM5285" s="203"/>
      <c r="AT5285" s="144"/>
    </row>
    <row r="5286" spans="9:46" s="142" customFormat="1" x14ac:dyDescent="0.15">
      <c r="I5286" s="223"/>
      <c r="P5286" s="224"/>
      <c r="Q5286" s="224"/>
      <c r="R5286" s="224"/>
      <c r="T5286" s="223"/>
      <c r="U5286" s="225"/>
      <c r="V5286" s="223"/>
      <c r="W5286" s="225"/>
      <c r="AE5286" s="200"/>
      <c r="AM5286" s="203"/>
      <c r="AT5286" s="144"/>
    </row>
    <row r="5287" spans="9:46" s="142" customFormat="1" x14ac:dyDescent="0.15">
      <c r="I5287" s="223"/>
      <c r="P5287" s="224"/>
      <c r="Q5287" s="224"/>
      <c r="R5287" s="224"/>
      <c r="T5287" s="223"/>
      <c r="U5287" s="225"/>
      <c r="V5287" s="223"/>
      <c r="W5287" s="225"/>
      <c r="AE5287" s="200"/>
      <c r="AM5287" s="203"/>
      <c r="AT5287" s="144"/>
    </row>
    <row r="5288" spans="9:46" s="142" customFormat="1" x14ac:dyDescent="0.15">
      <c r="I5288" s="223"/>
      <c r="P5288" s="224"/>
      <c r="Q5288" s="224"/>
      <c r="R5288" s="224"/>
      <c r="T5288" s="223"/>
      <c r="U5288" s="225"/>
      <c r="V5288" s="223"/>
      <c r="W5288" s="225"/>
      <c r="AE5288" s="200"/>
      <c r="AM5288" s="203"/>
      <c r="AT5288" s="144"/>
    </row>
    <row r="5289" spans="9:46" s="142" customFormat="1" x14ac:dyDescent="0.15">
      <c r="I5289" s="223"/>
      <c r="P5289" s="224"/>
      <c r="Q5289" s="224"/>
      <c r="R5289" s="224"/>
      <c r="T5289" s="223"/>
      <c r="U5289" s="225"/>
      <c r="V5289" s="223"/>
      <c r="W5289" s="225"/>
      <c r="AE5289" s="200"/>
      <c r="AM5289" s="203"/>
      <c r="AT5289" s="144"/>
    </row>
    <row r="5290" spans="9:46" s="142" customFormat="1" x14ac:dyDescent="0.15">
      <c r="I5290" s="223"/>
      <c r="P5290" s="224"/>
      <c r="Q5290" s="224"/>
      <c r="R5290" s="224"/>
      <c r="T5290" s="223"/>
      <c r="U5290" s="225"/>
      <c r="V5290" s="223"/>
      <c r="W5290" s="225"/>
      <c r="AE5290" s="200"/>
      <c r="AM5290" s="203"/>
      <c r="AT5290" s="144"/>
    </row>
    <row r="5291" spans="9:46" s="142" customFormat="1" x14ac:dyDescent="0.15">
      <c r="I5291" s="223"/>
      <c r="P5291" s="224"/>
      <c r="Q5291" s="224"/>
      <c r="R5291" s="224"/>
      <c r="T5291" s="223"/>
      <c r="U5291" s="225"/>
      <c r="V5291" s="223"/>
      <c r="W5291" s="225"/>
      <c r="AE5291" s="200"/>
      <c r="AM5291" s="203"/>
      <c r="AT5291" s="144"/>
    </row>
    <row r="5292" spans="9:46" s="142" customFormat="1" x14ac:dyDescent="0.15">
      <c r="I5292" s="223"/>
      <c r="P5292" s="224"/>
      <c r="Q5292" s="224"/>
      <c r="R5292" s="224"/>
      <c r="T5292" s="223"/>
      <c r="U5292" s="225"/>
      <c r="V5292" s="223"/>
      <c r="W5292" s="225"/>
      <c r="AE5292" s="200"/>
      <c r="AM5292" s="203"/>
      <c r="AT5292" s="144"/>
    </row>
    <row r="5293" spans="9:46" s="142" customFormat="1" x14ac:dyDescent="0.15">
      <c r="I5293" s="223"/>
      <c r="P5293" s="224"/>
      <c r="Q5293" s="224"/>
      <c r="R5293" s="224"/>
      <c r="T5293" s="223"/>
      <c r="U5293" s="225"/>
      <c r="V5293" s="223"/>
      <c r="W5293" s="225"/>
      <c r="AE5293" s="200"/>
      <c r="AM5293" s="203"/>
      <c r="AT5293" s="144"/>
    </row>
    <row r="5294" spans="9:46" s="142" customFormat="1" x14ac:dyDescent="0.15">
      <c r="I5294" s="223"/>
      <c r="P5294" s="224"/>
      <c r="Q5294" s="224"/>
      <c r="R5294" s="224"/>
      <c r="T5294" s="223"/>
      <c r="U5294" s="225"/>
      <c r="V5294" s="223"/>
      <c r="W5294" s="225"/>
      <c r="AE5294" s="200"/>
      <c r="AM5294" s="203"/>
      <c r="AT5294" s="144"/>
    </row>
    <row r="5295" spans="9:46" s="142" customFormat="1" x14ac:dyDescent="0.15">
      <c r="I5295" s="223"/>
      <c r="P5295" s="224"/>
      <c r="Q5295" s="224"/>
      <c r="R5295" s="224"/>
      <c r="T5295" s="223"/>
      <c r="U5295" s="225"/>
      <c r="V5295" s="223"/>
      <c r="W5295" s="225"/>
      <c r="AE5295" s="200"/>
      <c r="AM5295" s="203"/>
      <c r="AT5295" s="144"/>
    </row>
    <row r="5296" spans="9:46" s="142" customFormat="1" x14ac:dyDescent="0.15">
      <c r="I5296" s="223"/>
      <c r="P5296" s="224"/>
      <c r="Q5296" s="224"/>
      <c r="R5296" s="224"/>
      <c r="T5296" s="223"/>
      <c r="U5296" s="225"/>
      <c r="V5296" s="223"/>
      <c r="W5296" s="225"/>
      <c r="AE5296" s="200"/>
      <c r="AM5296" s="203"/>
      <c r="AT5296" s="144"/>
    </row>
    <row r="5297" spans="9:46" s="142" customFormat="1" x14ac:dyDescent="0.15">
      <c r="I5297" s="223"/>
      <c r="P5297" s="224"/>
      <c r="Q5297" s="224"/>
      <c r="R5297" s="224"/>
      <c r="T5297" s="223"/>
      <c r="U5297" s="225"/>
      <c r="V5297" s="223"/>
      <c r="W5297" s="225"/>
      <c r="AE5297" s="200"/>
      <c r="AM5297" s="203"/>
      <c r="AT5297" s="144"/>
    </row>
    <row r="5298" spans="9:46" s="142" customFormat="1" x14ac:dyDescent="0.15">
      <c r="I5298" s="223"/>
      <c r="P5298" s="224"/>
      <c r="Q5298" s="224"/>
      <c r="R5298" s="224"/>
      <c r="T5298" s="223"/>
      <c r="U5298" s="225"/>
      <c r="V5298" s="223"/>
      <c r="W5298" s="225"/>
      <c r="AE5298" s="200"/>
      <c r="AM5298" s="203"/>
      <c r="AT5298" s="144"/>
    </row>
    <row r="5299" spans="9:46" s="142" customFormat="1" x14ac:dyDescent="0.15">
      <c r="I5299" s="223"/>
      <c r="P5299" s="224"/>
      <c r="Q5299" s="224"/>
      <c r="R5299" s="224"/>
      <c r="T5299" s="223"/>
      <c r="U5299" s="225"/>
      <c r="V5299" s="223"/>
      <c r="W5299" s="225"/>
      <c r="AE5299" s="200"/>
      <c r="AM5299" s="203"/>
      <c r="AT5299" s="144"/>
    </row>
    <row r="5300" spans="9:46" s="142" customFormat="1" x14ac:dyDescent="0.15">
      <c r="I5300" s="223"/>
      <c r="P5300" s="224"/>
      <c r="Q5300" s="224"/>
      <c r="R5300" s="224"/>
      <c r="T5300" s="223"/>
      <c r="U5300" s="225"/>
      <c r="V5300" s="223"/>
      <c r="W5300" s="225"/>
      <c r="AE5300" s="200"/>
      <c r="AM5300" s="203"/>
      <c r="AT5300" s="144"/>
    </row>
    <row r="5301" spans="9:46" s="142" customFormat="1" x14ac:dyDescent="0.15">
      <c r="I5301" s="223"/>
      <c r="P5301" s="224"/>
      <c r="Q5301" s="224"/>
      <c r="R5301" s="224"/>
      <c r="T5301" s="223"/>
      <c r="U5301" s="225"/>
      <c r="V5301" s="223"/>
      <c r="W5301" s="225"/>
      <c r="AE5301" s="200"/>
      <c r="AM5301" s="203"/>
      <c r="AT5301" s="144"/>
    </row>
    <row r="5302" spans="9:46" s="142" customFormat="1" x14ac:dyDescent="0.15">
      <c r="I5302" s="223"/>
      <c r="P5302" s="224"/>
      <c r="Q5302" s="224"/>
      <c r="R5302" s="224"/>
      <c r="T5302" s="223"/>
      <c r="U5302" s="225"/>
      <c r="V5302" s="223"/>
      <c r="W5302" s="225"/>
      <c r="AE5302" s="200"/>
      <c r="AM5302" s="203"/>
      <c r="AT5302" s="144"/>
    </row>
    <row r="5303" spans="9:46" s="142" customFormat="1" x14ac:dyDescent="0.15">
      <c r="I5303" s="223"/>
      <c r="P5303" s="224"/>
      <c r="Q5303" s="224"/>
      <c r="R5303" s="224"/>
      <c r="T5303" s="223"/>
      <c r="U5303" s="225"/>
      <c r="V5303" s="223"/>
      <c r="W5303" s="225"/>
      <c r="AE5303" s="200"/>
      <c r="AM5303" s="203"/>
      <c r="AT5303" s="144"/>
    </row>
    <row r="5304" spans="9:46" s="142" customFormat="1" x14ac:dyDescent="0.15">
      <c r="I5304" s="223"/>
      <c r="P5304" s="224"/>
      <c r="Q5304" s="224"/>
      <c r="R5304" s="224"/>
      <c r="T5304" s="223"/>
      <c r="U5304" s="225"/>
      <c r="V5304" s="223"/>
      <c r="W5304" s="225"/>
      <c r="AE5304" s="200"/>
      <c r="AM5304" s="203"/>
      <c r="AT5304" s="144"/>
    </row>
    <row r="5305" spans="9:46" s="142" customFormat="1" x14ac:dyDescent="0.15">
      <c r="I5305" s="223"/>
      <c r="P5305" s="224"/>
      <c r="Q5305" s="224"/>
      <c r="R5305" s="224"/>
      <c r="T5305" s="223"/>
      <c r="U5305" s="225"/>
      <c r="V5305" s="223"/>
      <c r="W5305" s="225"/>
      <c r="AE5305" s="200"/>
      <c r="AM5305" s="203"/>
      <c r="AT5305" s="144"/>
    </row>
    <row r="5306" spans="9:46" s="142" customFormat="1" x14ac:dyDescent="0.15">
      <c r="I5306" s="223"/>
      <c r="P5306" s="224"/>
      <c r="Q5306" s="224"/>
      <c r="R5306" s="224"/>
      <c r="T5306" s="223"/>
      <c r="U5306" s="225"/>
      <c r="V5306" s="223"/>
      <c r="W5306" s="225"/>
      <c r="AE5306" s="200"/>
      <c r="AM5306" s="203"/>
      <c r="AT5306" s="144"/>
    </row>
    <row r="5307" spans="9:46" s="142" customFormat="1" x14ac:dyDescent="0.15">
      <c r="I5307" s="223"/>
      <c r="P5307" s="224"/>
      <c r="Q5307" s="224"/>
      <c r="R5307" s="224"/>
      <c r="T5307" s="223"/>
      <c r="U5307" s="225"/>
      <c r="V5307" s="223"/>
      <c r="W5307" s="225"/>
      <c r="AE5307" s="200"/>
      <c r="AM5307" s="203"/>
      <c r="AT5307" s="144"/>
    </row>
    <row r="5308" spans="9:46" s="142" customFormat="1" x14ac:dyDescent="0.15">
      <c r="I5308" s="223"/>
      <c r="P5308" s="224"/>
      <c r="Q5308" s="224"/>
      <c r="R5308" s="224"/>
      <c r="T5308" s="223"/>
      <c r="U5308" s="225"/>
      <c r="V5308" s="223"/>
      <c r="W5308" s="225"/>
      <c r="AE5308" s="200"/>
      <c r="AM5308" s="203"/>
      <c r="AT5308" s="144"/>
    </row>
    <row r="5309" spans="9:46" s="142" customFormat="1" x14ac:dyDescent="0.15">
      <c r="I5309" s="223"/>
      <c r="P5309" s="224"/>
      <c r="Q5309" s="224"/>
      <c r="R5309" s="224"/>
      <c r="T5309" s="223"/>
      <c r="U5309" s="225"/>
      <c r="V5309" s="223"/>
      <c r="W5309" s="225"/>
      <c r="AE5309" s="200"/>
      <c r="AM5309" s="203"/>
      <c r="AT5309" s="144"/>
    </row>
    <row r="5310" spans="9:46" s="142" customFormat="1" x14ac:dyDescent="0.15">
      <c r="I5310" s="223"/>
      <c r="P5310" s="224"/>
      <c r="Q5310" s="224"/>
      <c r="R5310" s="224"/>
      <c r="T5310" s="223"/>
      <c r="U5310" s="225"/>
      <c r="V5310" s="223"/>
      <c r="W5310" s="225"/>
      <c r="AE5310" s="200"/>
      <c r="AM5310" s="203"/>
      <c r="AT5310" s="144"/>
    </row>
    <row r="5311" spans="9:46" s="142" customFormat="1" x14ac:dyDescent="0.15">
      <c r="I5311" s="223"/>
      <c r="P5311" s="224"/>
      <c r="Q5311" s="224"/>
      <c r="R5311" s="224"/>
      <c r="T5311" s="223"/>
      <c r="U5311" s="225"/>
      <c r="V5311" s="223"/>
      <c r="W5311" s="225"/>
      <c r="AE5311" s="200"/>
      <c r="AM5311" s="203"/>
      <c r="AT5311" s="144"/>
    </row>
    <row r="5312" spans="9:46" s="142" customFormat="1" x14ac:dyDescent="0.15">
      <c r="I5312" s="223"/>
      <c r="P5312" s="224"/>
      <c r="Q5312" s="224"/>
      <c r="R5312" s="224"/>
      <c r="T5312" s="223"/>
      <c r="U5312" s="225"/>
      <c r="V5312" s="223"/>
      <c r="W5312" s="225"/>
      <c r="AE5312" s="200"/>
      <c r="AM5312" s="203"/>
      <c r="AT5312" s="144"/>
    </row>
    <row r="5313" spans="9:46" s="142" customFormat="1" x14ac:dyDescent="0.15">
      <c r="I5313" s="223"/>
      <c r="P5313" s="224"/>
      <c r="Q5313" s="224"/>
      <c r="R5313" s="224"/>
      <c r="T5313" s="223"/>
      <c r="U5313" s="225"/>
      <c r="V5313" s="223"/>
      <c r="W5313" s="225"/>
      <c r="AE5313" s="200"/>
      <c r="AM5313" s="203"/>
      <c r="AT5313" s="144"/>
    </row>
    <row r="5314" spans="9:46" s="142" customFormat="1" x14ac:dyDescent="0.15">
      <c r="I5314" s="223"/>
      <c r="P5314" s="224"/>
      <c r="Q5314" s="224"/>
      <c r="R5314" s="224"/>
      <c r="T5314" s="223"/>
      <c r="U5314" s="225"/>
      <c r="V5314" s="223"/>
      <c r="W5314" s="225"/>
      <c r="AE5314" s="200"/>
      <c r="AM5314" s="203"/>
      <c r="AT5314" s="144"/>
    </row>
    <row r="5315" spans="9:46" s="142" customFormat="1" x14ac:dyDescent="0.15">
      <c r="I5315" s="223"/>
      <c r="P5315" s="224"/>
      <c r="Q5315" s="224"/>
      <c r="R5315" s="224"/>
      <c r="T5315" s="223"/>
      <c r="U5315" s="225"/>
      <c r="V5315" s="223"/>
      <c r="W5315" s="225"/>
      <c r="AE5315" s="200"/>
      <c r="AM5315" s="203"/>
      <c r="AT5315" s="144"/>
    </row>
    <row r="5316" spans="9:46" s="142" customFormat="1" x14ac:dyDescent="0.15">
      <c r="I5316" s="223"/>
      <c r="P5316" s="224"/>
      <c r="Q5316" s="224"/>
      <c r="R5316" s="224"/>
      <c r="T5316" s="223"/>
      <c r="U5316" s="225"/>
      <c r="V5316" s="223"/>
      <c r="W5316" s="225"/>
      <c r="AE5316" s="200"/>
      <c r="AM5316" s="203"/>
      <c r="AT5316" s="144"/>
    </row>
    <row r="5317" spans="9:46" s="142" customFormat="1" x14ac:dyDescent="0.15">
      <c r="I5317" s="223"/>
      <c r="P5317" s="224"/>
      <c r="Q5317" s="224"/>
      <c r="R5317" s="224"/>
      <c r="T5317" s="223"/>
      <c r="U5317" s="225"/>
      <c r="V5317" s="223"/>
      <c r="W5317" s="225"/>
      <c r="AE5317" s="200"/>
      <c r="AM5317" s="203"/>
      <c r="AT5317" s="144"/>
    </row>
    <row r="5318" spans="9:46" s="142" customFormat="1" x14ac:dyDescent="0.15">
      <c r="I5318" s="223"/>
      <c r="P5318" s="224"/>
      <c r="Q5318" s="224"/>
      <c r="R5318" s="224"/>
      <c r="T5318" s="223"/>
      <c r="U5318" s="225"/>
      <c r="V5318" s="223"/>
      <c r="W5318" s="225"/>
      <c r="AE5318" s="200"/>
      <c r="AM5318" s="203"/>
      <c r="AT5318" s="144"/>
    </row>
    <row r="5319" spans="9:46" s="142" customFormat="1" x14ac:dyDescent="0.15">
      <c r="I5319" s="223"/>
      <c r="P5319" s="224"/>
      <c r="Q5319" s="224"/>
      <c r="R5319" s="224"/>
      <c r="T5319" s="223"/>
      <c r="U5319" s="225"/>
      <c r="V5319" s="223"/>
      <c r="W5319" s="225"/>
      <c r="AE5319" s="200"/>
      <c r="AM5319" s="203"/>
      <c r="AT5319" s="144"/>
    </row>
    <row r="5320" spans="9:46" s="142" customFormat="1" x14ac:dyDescent="0.15">
      <c r="I5320" s="223"/>
      <c r="P5320" s="224"/>
      <c r="Q5320" s="224"/>
      <c r="R5320" s="224"/>
      <c r="T5320" s="223"/>
      <c r="U5320" s="225"/>
      <c r="V5320" s="223"/>
      <c r="W5320" s="225"/>
      <c r="AE5320" s="200"/>
      <c r="AM5320" s="203"/>
      <c r="AT5320" s="144"/>
    </row>
    <row r="5321" spans="9:46" s="142" customFormat="1" x14ac:dyDescent="0.15">
      <c r="I5321" s="223"/>
      <c r="P5321" s="224"/>
      <c r="Q5321" s="224"/>
      <c r="R5321" s="224"/>
      <c r="T5321" s="223"/>
      <c r="U5321" s="225"/>
      <c r="V5321" s="223"/>
      <c r="W5321" s="225"/>
      <c r="AE5321" s="200"/>
      <c r="AM5321" s="203"/>
      <c r="AT5321" s="144"/>
    </row>
    <row r="5322" spans="9:46" s="142" customFormat="1" x14ac:dyDescent="0.15">
      <c r="I5322" s="223"/>
      <c r="P5322" s="224"/>
      <c r="Q5322" s="224"/>
      <c r="R5322" s="224"/>
      <c r="T5322" s="223"/>
      <c r="U5322" s="225"/>
      <c r="V5322" s="223"/>
      <c r="W5322" s="225"/>
      <c r="AE5322" s="200"/>
      <c r="AM5322" s="203"/>
      <c r="AT5322" s="144"/>
    </row>
    <row r="5323" spans="9:46" s="142" customFormat="1" x14ac:dyDescent="0.15">
      <c r="I5323" s="223"/>
      <c r="P5323" s="224"/>
      <c r="Q5323" s="224"/>
      <c r="R5323" s="224"/>
      <c r="T5323" s="223"/>
      <c r="U5323" s="225"/>
      <c r="V5323" s="223"/>
      <c r="W5323" s="225"/>
      <c r="AE5323" s="200"/>
      <c r="AM5323" s="203"/>
      <c r="AT5323" s="144"/>
    </row>
    <row r="5324" spans="9:46" s="142" customFormat="1" x14ac:dyDescent="0.15">
      <c r="I5324" s="223"/>
      <c r="P5324" s="224"/>
      <c r="Q5324" s="224"/>
      <c r="R5324" s="224"/>
      <c r="T5324" s="223"/>
      <c r="U5324" s="225"/>
      <c r="V5324" s="223"/>
      <c r="W5324" s="225"/>
      <c r="AE5324" s="200"/>
      <c r="AM5324" s="203"/>
      <c r="AT5324" s="144"/>
    </row>
    <row r="5325" spans="9:46" s="142" customFormat="1" x14ac:dyDescent="0.15">
      <c r="I5325" s="223"/>
      <c r="P5325" s="224"/>
      <c r="Q5325" s="224"/>
      <c r="R5325" s="224"/>
      <c r="T5325" s="223"/>
      <c r="U5325" s="225"/>
      <c r="V5325" s="223"/>
      <c r="W5325" s="225"/>
      <c r="AE5325" s="200"/>
      <c r="AM5325" s="203"/>
      <c r="AT5325" s="144"/>
    </row>
    <row r="5326" spans="9:46" s="142" customFormat="1" x14ac:dyDescent="0.15">
      <c r="I5326" s="223"/>
      <c r="P5326" s="224"/>
      <c r="Q5326" s="224"/>
      <c r="R5326" s="224"/>
      <c r="T5326" s="223"/>
      <c r="U5326" s="225"/>
      <c r="V5326" s="223"/>
      <c r="W5326" s="225"/>
      <c r="AE5326" s="200"/>
      <c r="AM5326" s="203"/>
      <c r="AT5326" s="144"/>
    </row>
    <row r="5327" spans="9:46" s="142" customFormat="1" x14ac:dyDescent="0.15">
      <c r="I5327" s="223"/>
      <c r="P5327" s="224"/>
      <c r="Q5327" s="224"/>
      <c r="R5327" s="224"/>
      <c r="T5327" s="223"/>
      <c r="U5327" s="225"/>
      <c r="V5327" s="223"/>
      <c r="W5327" s="225"/>
      <c r="AE5327" s="200"/>
      <c r="AM5327" s="203"/>
      <c r="AT5327" s="144"/>
    </row>
    <row r="5328" spans="9:46" s="142" customFormat="1" x14ac:dyDescent="0.15">
      <c r="I5328" s="223"/>
      <c r="P5328" s="224"/>
      <c r="Q5328" s="224"/>
      <c r="R5328" s="224"/>
      <c r="T5328" s="223"/>
      <c r="U5328" s="225"/>
      <c r="V5328" s="223"/>
      <c r="W5328" s="225"/>
      <c r="AE5328" s="200"/>
      <c r="AM5328" s="203"/>
      <c r="AT5328" s="144"/>
    </row>
    <row r="5329" spans="9:46" s="142" customFormat="1" x14ac:dyDescent="0.15">
      <c r="I5329" s="223"/>
      <c r="P5329" s="224"/>
      <c r="Q5329" s="224"/>
      <c r="R5329" s="224"/>
      <c r="T5329" s="223"/>
      <c r="U5329" s="225"/>
      <c r="V5329" s="223"/>
      <c r="W5329" s="225"/>
      <c r="AE5329" s="200"/>
      <c r="AM5329" s="203"/>
      <c r="AT5329" s="144"/>
    </row>
    <row r="5330" spans="9:46" s="142" customFormat="1" x14ac:dyDescent="0.15">
      <c r="I5330" s="223"/>
      <c r="P5330" s="224"/>
      <c r="Q5330" s="224"/>
      <c r="R5330" s="224"/>
      <c r="T5330" s="223"/>
      <c r="U5330" s="225"/>
      <c r="V5330" s="223"/>
      <c r="W5330" s="225"/>
      <c r="AE5330" s="200"/>
      <c r="AM5330" s="203"/>
      <c r="AT5330" s="144"/>
    </row>
    <row r="5331" spans="9:46" s="142" customFormat="1" x14ac:dyDescent="0.15">
      <c r="I5331" s="223"/>
      <c r="P5331" s="224"/>
      <c r="Q5331" s="224"/>
      <c r="R5331" s="224"/>
      <c r="T5331" s="223"/>
      <c r="U5331" s="225"/>
      <c r="V5331" s="223"/>
      <c r="W5331" s="225"/>
      <c r="AE5331" s="200"/>
      <c r="AM5331" s="203"/>
      <c r="AT5331" s="144"/>
    </row>
    <row r="5332" spans="9:46" s="142" customFormat="1" x14ac:dyDescent="0.15">
      <c r="I5332" s="223"/>
      <c r="P5332" s="224"/>
      <c r="Q5332" s="224"/>
      <c r="R5332" s="224"/>
      <c r="T5332" s="223"/>
      <c r="U5332" s="225"/>
      <c r="V5332" s="223"/>
      <c r="W5332" s="225"/>
      <c r="AE5332" s="200"/>
      <c r="AM5332" s="203"/>
      <c r="AT5332" s="144"/>
    </row>
    <row r="5333" spans="9:46" s="142" customFormat="1" x14ac:dyDescent="0.15">
      <c r="I5333" s="223"/>
      <c r="P5333" s="224"/>
      <c r="Q5333" s="224"/>
      <c r="R5333" s="224"/>
      <c r="T5333" s="223"/>
      <c r="U5333" s="225"/>
      <c r="V5333" s="223"/>
      <c r="W5333" s="225"/>
      <c r="AE5333" s="200"/>
      <c r="AM5333" s="203"/>
      <c r="AT5333" s="144"/>
    </row>
    <row r="5334" spans="9:46" s="142" customFormat="1" x14ac:dyDescent="0.15">
      <c r="I5334" s="223"/>
      <c r="P5334" s="224"/>
      <c r="Q5334" s="224"/>
      <c r="R5334" s="224"/>
      <c r="T5334" s="223"/>
      <c r="U5334" s="225"/>
      <c r="V5334" s="223"/>
      <c r="W5334" s="225"/>
      <c r="AE5334" s="200"/>
      <c r="AM5334" s="203"/>
      <c r="AT5334" s="144"/>
    </row>
    <row r="5335" spans="9:46" s="142" customFormat="1" x14ac:dyDescent="0.15">
      <c r="I5335" s="223"/>
      <c r="P5335" s="224"/>
      <c r="Q5335" s="224"/>
      <c r="R5335" s="224"/>
      <c r="T5335" s="223"/>
      <c r="U5335" s="225"/>
      <c r="V5335" s="223"/>
      <c r="W5335" s="225"/>
      <c r="AE5335" s="200"/>
      <c r="AM5335" s="203"/>
      <c r="AT5335" s="144"/>
    </row>
    <row r="5336" spans="9:46" s="142" customFormat="1" x14ac:dyDescent="0.15">
      <c r="I5336" s="223"/>
      <c r="P5336" s="224"/>
      <c r="Q5336" s="224"/>
      <c r="R5336" s="224"/>
      <c r="T5336" s="223"/>
      <c r="U5336" s="225"/>
      <c r="V5336" s="223"/>
      <c r="W5336" s="225"/>
      <c r="AE5336" s="200"/>
      <c r="AM5336" s="203"/>
      <c r="AT5336" s="144"/>
    </row>
    <row r="5337" spans="9:46" s="142" customFormat="1" x14ac:dyDescent="0.15">
      <c r="I5337" s="223"/>
      <c r="P5337" s="224"/>
      <c r="Q5337" s="224"/>
      <c r="R5337" s="224"/>
      <c r="T5337" s="223"/>
      <c r="U5337" s="225"/>
      <c r="V5337" s="223"/>
      <c r="W5337" s="225"/>
      <c r="AE5337" s="200"/>
      <c r="AM5337" s="203"/>
      <c r="AT5337" s="144"/>
    </row>
    <row r="5338" spans="9:46" s="142" customFormat="1" x14ac:dyDescent="0.15">
      <c r="I5338" s="223"/>
      <c r="P5338" s="224"/>
      <c r="Q5338" s="224"/>
      <c r="R5338" s="224"/>
      <c r="T5338" s="223"/>
      <c r="U5338" s="225"/>
      <c r="V5338" s="223"/>
      <c r="W5338" s="225"/>
      <c r="AE5338" s="200"/>
      <c r="AM5338" s="203"/>
      <c r="AT5338" s="144"/>
    </row>
    <row r="5339" spans="9:46" s="142" customFormat="1" x14ac:dyDescent="0.15">
      <c r="I5339" s="223"/>
      <c r="P5339" s="224"/>
      <c r="Q5339" s="224"/>
      <c r="R5339" s="224"/>
      <c r="T5339" s="223"/>
      <c r="U5339" s="225"/>
      <c r="V5339" s="223"/>
      <c r="W5339" s="225"/>
      <c r="AE5339" s="200"/>
      <c r="AM5339" s="203"/>
      <c r="AT5339" s="144"/>
    </row>
    <row r="5340" spans="9:46" s="142" customFormat="1" x14ac:dyDescent="0.15">
      <c r="I5340" s="223"/>
      <c r="P5340" s="224"/>
      <c r="Q5340" s="224"/>
      <c r="R5340" s="224"/>
      <c r="T5340" s="223"/>
      <c r="U5340" s="225"/>
      <c r="V5340" s="223"/>
      <c r="W5340" s="225"/>
      <c r="AE5340" s="200"/>
      <c r="AM5340" s="203"/>
      <c r="AT5340" s="144"/>
    </row>
    <row r="5341" spans="9:46" s="142" customFormat="1" x14ac:dyDescent="0.15">
      <c r="I5341" s="223"/>
      <c r="P5341" s="224"/>
      <c r="Q5341" s="224"/>
      <c r="R5341" s="224"/>
      <c r="T5341" s="223"/>
      <c r="U5341" s="225"/>
      <c r="V5341" s="223"/>
      <c r="W5341" s="225"/>
      <c r="AE5341" s="200"/>
      <c r="AM5341" s="203"/>
      <c r="AT5341" s="144"/>
    </row>
    <row r="5342" spans="9:46" s="142" customFormat="1" x14ac:dyDescent="0.15">
      <c r="I5342" s="223"/>
      <c r="P5342" s="224"/>
      <c r="Q5342" s="224"/>
      <c r="R5342" s="224"/>
      <c r="T5342" s="223"/>
      <c r="U5342" s="225"/>
      <c r="V5342" s="223"/>
      <c r="W5342" s="225"/>
      <c r="AE5342" s="200"/>
      <c r="AM5342" s="203"/>
      <c r="AT5342" s="144"/>
    </row>
    <row r="5343" spans="9:46" s="142" customFormat="1" x14ac:dyDescent="0.15">
      <c r="I5343" s="223"/>
      <c r="P5343" s="224"/>
      <c r="Q5343" s="224"/>
      <c r="R5343" s="224"/>
      <c r="T5343" s="223"/>
      <c r="U5343" s="225"/>
      <c r="V5343" s="223"/>
      <c r="W5343" s="225"/>
      <c r="AE5343" s="200"/>
      <c r="AM5343" s="203"/>
      <c r="AT5343" s="144"/>
    </row>
    <row r="5344" spans="9:46" s="142" customFormat="1" x14ac:dyDescent="0.15">
      <c r="I5344" s="223"/>
      <c r="P5344" s="224"/>
      <c r="Q5344" s="224"/>
      <c r="R5344" s="224"/>
      <c r="T5344" s="223"/>
      <c r="U5344" s="225"/>
      <c r="V5344" s="223"/>
      <c r="W5344" s="225"/>
      <c r="AE5344" s="200"/>
      <c r="AM5344" s="203"/>
      <c r="AT5344" s="144"/>
    </row>
    <row r="5345" spans="9:46" s="142" customFormat="1" x14ac:dyDescent="0.15">
      <c r="I5345" s="223"/>
      <c r="P5345" s="224"/>
      <c r="Q5345" s="224"/>
      <c r="R5345" s="224"/>
      <c r="T5345" s="223"/>
      <c r="U5345" s="225"/>
      <c r="V5345" s="223"/>
      <c r="W5345" s="225"/>
      <c r="AE5345" s="200"/>
      <c r="AM5345" s="203"/>
      <c r="AT5345" s="144"/>
    </row>
    <row r="5346" spans="9:46" s="142" customFormat="1" x14ac:dyDescent="0.15">
      <c r="I5346" s="223"/>
      <c r="P5346" s="224"/>
      <c r="Q5346" s="224"/>
      <c r="R5346" s="224"/>
      <c r="T5346" s="223"/>
      <c r="U5346" s="225"/>
      <c r="V5346" s="223"/>
      <c r="W5346" s="225"/>
      <c r="AE5346" s="200"/>
      <c r="AM5346" s="203"/>
      <c r="AT5346" s="144"/>
    </row>
    <row r="5347" spans="9:46" s="142" customFormat="1" x14ac:dyDescent="0.15">
      <c r="I5347" s="223"/>
      <c r="P5347" s="224"/>
      <c r="Q5347" s="224"/>
      <c r="R5347" s="224"/>
      <c r="T5347" s="223"/>
      <c r="U5347" s="225"/>
      <c r="V5347" s="223"/>
      <c r="W5347" s="225"/>
      <c r="AE5347" s="200"/>
      <c r="AM5347" s="203"/>
      <c r="AT5347" s="144"/>
    </row>
    <row r="5348" spans="9:46" s="142" customFormat="1" x14ac:dyDescent="0.15">
      <c r="I5348" s="223"/>
      <c r="P5348" s="224"/>
      <c r="Q5348" s="224"/>
      <c r="R5348" s="224"/>
      <c r="T5348" s="223"/>
      <c r="U5348" s="225"/>
      <c r="V5348" s="223"/>
      <c r="W5348" s="225"/>
      <c r="AE5348" s="200"/>
      <c r="AM5348" s="203"/>
      <c r="AT5348" s="144"/>
    </row>
    <row r="5349" spans="9:46" s="142" customFormat="1" x14ac:dyDescent="0.15">
      <c r="I5349" s="223"/>
      <c r="P5349" s="224"/>
      <c r="Q5349" s="224"/>
      <c r="R5349" s="224"/>
      <c r="T5349" s="223"/>
      <c r="U5349" s="225"/>
      <c r="V5349" s="223"/>
      <c r="W5349" s="225"/>
      <c r="AE5349" s="200"/>
      <c r="AM5349" s="203"/>
      <c r="AT5349" s="144"/>
    </row>
    <row r="5350" spans="9:46" s="142" customFormat="1" x14ac:dyDescent="0.15">
      <c r="I5350" s="223"/>
      <c r="P5350" s="224"/>
      <c r="Q5350" s="224"/>
      <c r="R5350" s="224"/>
      <c r="T5350" s="223"/>
      <c r="U5350" s="225"/>
      <c r="V5350" s="223"/>
      <c r="W5350" s="225"/>
      <c r="AE5350" s="200"/>
      <c r="AM5350" s="203"/>
      <c r="AT5350" s="144"/>
    </row>
    <row r="5351" spans="9:46" s="142" customFormat="1" x14ac:dyDescent="0.15">
      <c r="I5351" s="223"/>
      <c r="P5351" s="224"/>
      <c r="Q5351" s="224"/>
      <c r="R5351" s="224"/>
      <c r="T5351" s="223"/>
      <c r="U5351" s="225"/>
      <c r="V5351" s="223"/>
      <c r="W5351" s="225"/>
      <c r="AE5351" s="200"/>
      <c r="AM5351" s="203"/>
      <c r="AT5351" s="144"/>
    </row>
    <row r="5352" spans="9:46" s="142" customFormat="1" x14ac:dyDescent="0.15">
      <c r="I5352" s="223"/>
      <c r="P5352" s="224"/>
      <c r="Q5352" s="224"/>
      <c r="R5352" s="224"/>
      <c r="T5352" s="223"/>
      <c r="U5352" s="225"/>
      <c r="V5352" s="223"/>
      <c r="W5352" s="225"/>
      <c r="AE5352" s="200"/>
      <c r="AM5352" s="203"/>
      <c r="AT5352" s="144"/>
    </row>
    <row r="5353" spans="9:46" s="142" customFormat="1" x14ac:dyDescent="0.15">
      <c r="I5353" s="223"/>
      <c r="P5353" s="224"/>
      <c r="Q5353" s="224"/>
      <c r="R5353" s="224"/>
      <c r="T5353" s="223"/>
      <c r="U5353" s="225"/>
      <c r="V5353" s="223"/>
      <c r="W5353" s="225"/>
      <c r="AE5353" s="200"/>
      <c r="AM5353" s="203"/>
      <c r="AT5353" s="144"/>
    </row>
    <row r="5354" spans="9:46" s="142" customFormat="1" x14ac:dyDescent="0.15">
      <c r="I5354" s="223"/>
      <c r="P5354" s="224"/>
      <c r="Q5354" s="224"/>
      <c r="R5354" s="224"/>
      <c r="T5354" s="223"/>
      <c r="U5354" s="225"/>
      <c r="V5354" s="223"/>
      <c r="W5354" s="225"/>
      <c r="AE5354" s="200"/>
      <c r="AM5354" s="203"/>
      <c r="AT5354" s="144"/>
    </row>
    <row r="5355" spans="9:46" s="142" customFormat="1" x14ac:dyDescent="0.15">
      <c r="I5355" s="223"/>
      <c r="P5355" s="224"/>
      <c r="Q5355" s="224"/>
      <c r="R5355" s="224"/>
      <c r="T5355" s="223"/>
      <c r="U5355" s="225"/>
      <c r="V5355" s="223"/>
      <c r="W5355" s="225"/>
      <c r="AE5355" s="200"/>
      <c r="AM5355" s="203"/>
      <c r="AT5355" s="144"/>
    </row>
    <row r="5356" spans="9:46" s="142" customFormat="1" x14ac:dyDescent="0.15">
      <c r="I5356" s="223"/>
      <c r="P5356" s="224"/>
      <c r="Q5356" s="224"/>
      <c r="R5356" s="224"/>
      <c r="T5356" s="223"/>
      <c r="U5356" s="225"/>
      <c r="V5356" s="223"/>
      <c r="W5356" s="225"/>
      <c r="AE5356" s="200"/>
      <c r="AM5356" s="203"/>
      <c r="AT5356" s="144"/>
    </row>
    <row r="5357" spans="9:46" s="142" customFormat="1" x14ac:dyDescent="0.15">
      <c r="I5357" s="223"/>
      <c r="P5357" s="224"/>
      <c r="Q5357" s="224"/>
      <c r="R5357" s="224"/>
      <c r="T5357" s="223"/>
      <c r="U5357" s="225"/>
      <c r="V5357" s="223"/>
      <c r="W5357" s="225"/>
      <c r="AE5357" s="200"/>
      <c r="AM5357" s="203"/>
      <c r="AT5357" s="144"/>
    </row>
    <row r="5358" spans="9:46" s="142" customFormat="1" x14ac:dyDescent="0.15">
      <c r="I5358" s="223"/>
      <c r="P5358" s="224"/>
      <c r="Q5358" s="224"/>
      <c r="R5358" s="224"/>
      <c r="T5358" s="223"/>
      <c r="U5358" s="225"/>
      <c r="V5358" s="223"/>
      <c r="W5358" s="225"/>
      <c r="AE5358" s="200"/>
      <c r="AM5358" s="203"/>
      <c r="AT5358" s="144"/>
    </row>
    <row r="5359" spans="9:46" s="142" customFormat="1" x14ac:dyDescent="0.15">
      <c r="I5359" s="223"/>
      <c r="P5359" s="224"/>
      <c r="Q5359" s="224"/>
      <c r="R5359" s="224"/>
      <c r="T5359" s="223"/>
      <c r="U5359" s="225"/>
      <c r="V5359" s="223"/>
      <c r="W5359" s="225"/>
      <c r="AE5359" s="200"/>
      <c r="AM5359" s="203"/>
      <c r="AT5359" s="144"/>
    </row>
    <row r="5360" spans="9:46" s="142" customFormat="1" x14ac:dyDescent="0.15">
      <c r="I5360" s="223"/>
      <c r="P5360" s="224"/>
      <c r="Q5360" s="224"/>
      <c r="R5360" s="224"/>
      <c r="T5360" s="223"/>
      <c r="U5360" s="225"/>
      <c r="V5360" s="223"/>
      <c r="W5360" s="225"/>
      <c r="AE5360" s="200"/>
      <c r="AM5360" s="203"/>
      <c r="AT5360" s="144"/>
    </row>
    <row r="5361" spans="9:46" s="142" customFormat="1" x14ac:dyDescent="0.15">
      <c r="I5361" s="223"/>
      <c r="P5361" s="224"/>
      <c r="Q5361" s="224"/>
      <c r="R5361" s="224"/>
      <c r="T5361" s="223"/>
      <c r="U5361" s="225"/>
      <c r="V5361" s="223"/>
      <c r="W5361" s="225"/>
      <c r="AE5361" s="200"/>
      <c r="AM5361" s="203"/>
      <c r="AT5361" s="144"/>
    </row>
    <row r="5362" spans="9:46" s="142" customFormat="1" x14ac:dyDescent="0.15">
      <c r="I5362" s="223"/>
      <c r="P5362" s="224"/>
      <c r="Q5362" s="224"/>
      <c r="R5362" s="224"/>
      <c r="T5362" s="223"/>
      <c r="U5362" s="225"/>
      <c r="V5362" s="223"/>
      <c r="W5362" s="225"/>
      <c r="AE5362" s="200"/>
      <c r="AM5362" s="203"/>
      <c r="AT5362" s="144"/>
    </row>
    <row r="5363" spans="9:46" s="142" customFormat="1" x14ac:dyDescent="0.15">
      <c r="I5363" s="223"/>
      <c r="P5363" s="224"/>
      <c r="Q5363" s="224"/>
      <c r="R5363" s="224"/>
      <c r="T5363" s="223"/>
      <c r="U5363" s="225"/>
      <c r="V5363" s="223"/>
      <c r="W5363" s="225"/>
      <c r="AE5363" s="200"/>
      <c r="AM5363" s="203"/>
      <c r="AT5363" s="144"/>
    </row>
    <row r="5364" spans="9:46" s="142" customFormat="1" x14ac:dyDescent="0.15">
      <c r="I5364" s="223"/>
      <c r="P5364" s="224"/>
      <c r="Q5364" s="224"/>
      <c r="R5364" s="224"/>
      <c r="T5364" s="223"/>
      <c r="U5364" s="225"/>
      <c r="V5364" s="223"/>
      <c r="W5364" s="225"/>
      <c r="AE5364" s="200"/>
      <c r="AM5364" s="203"/>
      <c r="AT5364" s="144"/>
    </row>
    <row r="5365" spans="9:46" s="142" customFormat="1" x14ac:dyDescent="0.15">
      <c r="I5365" s="223"/>
      <c r="P5365" s="224"/>
      <c r="Q5365" s="224"/>
      <c r="R5365" s="224"/>
      <c r="T5365" s="223"/>
      <c r="U5365" s="225"/>
      <c r="V5365" s="223"/>
      <c r="W5365" s="225"/>
      <c r="AE5365" s="200"/>
      <c r="AM5365" s="203"/>
      <c r="AT5365" s="144"/>
    </row>
    <row r="5366" spans="9:46" s="142" customFormat="1" x14ac:dyDescent="0.15">
      <c r="I5366" s="223"/>
      <c r="P5366" s="224"/>
      <c r="Q5366" s="224"/>
      <c r="R5366" s="224"/>
      <c r="T5366" s="223"/>
      <c r="U5366" s="225"/>
      <c r="V5366" s="223"/>
      <c r="W5366" s="225"/>
      <c r="AE5366" s="200"/>
      <c r="AM5366" s="203"/>
      <c r="AT5366" s="144"/>
    </row>
    <row r="5367" spans="9:46" s="142" customFormat="1" x14ac:dyDescent="0.15">
      <c r="I5367" s="223"/>
      <c r="P5367" s="224"/>
      <c r="Q5367" s="224"/>
      <c r="R5367" s="224"/>
      <c r="T5367" s="223"/>
      <c r="U5367" s="225"/>
      <c r="V5367" s="223"/>
      <c r="W5367" s="225"/>
      <c r="AE5367" s="200"/>
      <c r="AM5367" s="203"/>
      <c r="AT5367" s="144"/>
    </row>
    <row r="5368" spans="9:46" s="142" customFormat="1" x14ac:dyDescent="0.15">
      <c r="I5368" s="223"/>
      <c r="P5368" s="224"/>
      <c r="Q5368" s="224"/>
      <c r="R5368" s="224"/>
      <c r="T5368" s="223"/>
      <c r="U5368" s="225"/>
      <c r="V5368" s="223"/>
      <c r="W5368" s="225"/>
      <c r="AE5368" s="200"/>
      <c r="AM5368" s="203"/>
      <c r="AT5368" s="144"/>
    </row>
    <row r="5369" spans="9:46" s="142" customFormat="1" x14ac:dyDescent="0.15">
      <c r="I5369" s="223"/>
      <c r="P5369" s="224"/>
      <c r="Q5369" s="224"/>
      <c r="R5369" s="224"/>
      <c r="T5369" s="223"/>
      <c r="U5369" s="225"/>
      <c r="V5369" s="223"/>
      <c r="W5369" s="225"/>
      <c r="AE5369" s="200"/>
      <c r="AM5369" s="203"/>
      <c r="AT5369" s="144"/>
    </row>
    <row r="5370" spans="9:46" s="142" customFormat="1" x14ac:dyDescent="0.15">
      <c r="I5370" s="223"/>
      <c r="P5370" s="224"/>
      <c r="Q5370" s="224"/>
      <c r="R5370" s="224"/>
      <c r="T5370" s="223"/>
      <c r="U5370" s="225"/>
      <c r="V5370" s="223"/>
      <c r="W5370" s="225"/>
      <c r="AE5370" s="200"/>
      <c r="AM5370" s="203"/>
      <c r="AT5370" s="144"/>
    </row>
    <row r="5371" spans="9:46" s="142" customFormat="1" x14ac:dyDescent="0.15">
      <c r="I5371" s="223"/>
      <c r="P5371" s="224"/>
      <c r="Q5371" s="224"/>
      <c r="R5371" s="224"/>
      <c r="T5371" s="223"/>
      <c r="U5371" s="225"/>
      <c r="V5371" s="223"/>
      <c r="W5371" s="225"/>
      <c r="AE5371" s="200"/>
      <c r="AM5371" s="203"/>
      <c r="AT5371" s="144"/>
    </row>
    <row r="5372" spans="9:46" s="142" customFormat="1" x14ac:dyDescent="0.15">
      <c r="I5372" s="223"/>
      <c r="P5372" s="224"/>
      <c r="Q5372" s="224"/>
      <c r="R5372" s="224"/>
      <c r="T5372" s="223"/>
      <c r="U5372" s="225"/>
      <c r="V5372" s="223"/>
      <c r="W5372" s="225"/>
      <c r="AE5372" s="200"/>
      <c r="AM5372" s="203"/>
      <c r="AT5372" s="144"/>
    </row>
    <row r="5373" spans="9:46" s="142" customFormat="1" x14ac:dyDescent="0.15">
      <c r="I5373" s="223"/>
      <c r="P5373" s="224"/>
      <c r="Q5373" s="224"/>
      <c r="R5373" s="224"/>
      <c r="T5373" s="223"/>
      <c r="U5373" s="225"/>
      <c r="V5373" s="223"/>
      <c r="W5373" s="225"/>
      <c r="AE5373" s="200"/>
      <c r="AM5373" s="203"/>
      <c r="AT5373" s="144"/>
    </row>
    <row r="5374" spans="9:46" s="142" customFormat="1" x14ac:dyDescent="0.15">
      <c r="I5374" s="223"/>
      <c r="P5374" s="224"/>
      <c r="Q5374" s="224"/>
      <c r="R5374" s="224"/>
      <c r="T5374" s="223"/>
      <c r="U5374" s="225"/>
      <c r="V5374" s="223"/>
      <c r="W5374" s="225"/>
      <c r="AE5374" s="200"/>
      <c r="AM5374" s="203"/>
      <c r="AT5374" s="144"/>
    </row>
    <row r="5375" spans="9:46" s="142" customFormat="1" x14ac:dyDescent="0.15">
      <c r="I5375" s="223"/>
      <c r="P5375" s="224"/>
      <c r="Q5375" s="224"/>
      <c r="R5375" s="224"/>
      <c r="T5375" s="223"/>
      <c r="U5375" s="225"/>
      <c r="V5375" s="223"/>
      <c r="W5375" s="225"/>
      <c r="AE5375" s="200"/>
      <c r="AM5375" s="203"/>
      <c r="AT5375" s="144"/>
    </row>
    <row r="5376" spans="9:46" s="142" customFormat="1" x14ac:dyDescent="0.15">
      <c r="I5376" s="223"/>
      <c r="P5376" s="224"/>
      <c r="Q5376" s="224"/>
      <c r="R5376" s="224"/>
      <c r="T5376" s="223"/>
      <c r="U5376" s="225"/>
      <c r="V5376" s="223"/>
      <c r="W5376" s="225"/>
      <c r="AE5376" s="200"/>
      <c r="AM5376" s="203"/>
      <c r="AT5376" s="144"/>
    </row>
    <row r="5377" spans="9:46" s="142" customFormat="1" x14ac:dyDescent="0.15">
      <c r="I5377" s="223"/>
      <c r="P5377" s="224"/>
      <c r="Q5377" s="224"/>
      <c r="R5377" s="224"/>
      <c r="T5377" s="223"/>
      <c r="U5377" s="225"/>
      <c r="V5377" s="223"/>
      <c r="W5377" s="225"/>
      <c r="AE5377" s="200"/>
      <c r="AM5377" s="203"/>
      <c r="AT5377" s="144"/>
    </row>
    <row r="5378" spans="9:46" s="142" customFormat="1" x14ac:dyDescent="0.15">
      <c r="I5378" s="223"/>
      <c r="P5378" s="224"/>
      <c r="Q5378" s="224"/>
      <c r="R5378" s="224"/>
      <c r="T5378" s="223"/>
      <c r="U5378" s="225"/>
      <c r="V5378" s="223"/>
      <c r="W5378" s="225"/>
      <c r="AE5378" s="200"/>
      <c r="AM5378" s="203"/>
      <c r="AT5378" s="144"/>
    </row>
    <row r="5379" spans="9:46" s="142" customFormat="1" x14ac:dyDescent="0.15">
      <c r="I5379" s="223"/>
      <c r="P5379" s="224"/>
      <c r="Q5379" s="224"/>
      <c r="R5379" s="224"/>
      <c r="T5379" s="223"/>
      <c r="U5379" s="225"/>
      <c r="V5379" s="223"/>
      <c r="W5379" s="225"/>
      <c r="AE5379" s="200"/>
      <c r="AM5379" s="203"/>
      <c r="AT5379" s="144"/>
    </row>
    <row r="5380" spans="9:46" s="142" customFormat="1" x14ac:dyDescent="0.15">
      <c r="I5380" s="223"/>
      <c r="P5380" s="224"/>
      <c r="Q5380" s="224"/>
      <c r="R5380" s="224"/>
      <c r="T5380" s="223"/>
      <c r="U5380" s="225"/>
      <c r="V5380" s="223"/>
      <c r="W5380" s="225"/>
      <c r="AE5380" s="200"/>
      <c r="AM5380" s="203"/>
      <c r="AT5380" s="144"/>
    </row>
    <row r="5381" spans="9:46" s="142" customFormat="1" x14ac:dyDescent="0.15">
      <c r="I5381" s="223"/>
      <c r="P5381" s="224"/>
      <c r="Q5381" s="224"/>
      <c r="R5381" s="224"/>
      <c r="T5381" s="223"/>
      <c r="U5381" s="225"/>
      <c r="V5381" s="223"/>
      <c r="W5381" s="225"/>
      <c r="AE5381" s="200"/>
      <c r="AM5381" s="203"/>
      <c r="AT5381" s="144"/>
    </row>
    <row r="5382" spans="9:46" s="142" customFormat="1" x14ac:dyDescent="0.15">
      <c r="I5382" s="223"/>
      <c r="P5382" s="224"/>
      <c r="Q5382" s="224"/>
      <c r="R5382" s="224"/>
      <c r="T5382" s="223"/>
      <c r="U5382" s="225"/>
      <c r="V5382" s="223"/>
      <c r="W5382" s="225"/>
      <c r="AE5382" s="200"/>
      <c r="AM5382" s="203"/>
      <c r="AT5382" s="144"/>
    </row>
    <row r="5383" spans="9:46" s="142" customFormat="1" x14ac:dyDescent="0.15">
      <c r="I5383" s="223"/>
      <c r="P5383" s="224"/>
      <c r="Q5383" s="224"/>
      <c r="R5383" s="224"/>
      <c r="T5383" s="223"/>
      <c r="U5383" s="225"/>
      <c r="V5383" s="223"/>
      <c r="W5383" s="225"/>
      <c r="AE5383" s="200"/>
      <c r="AM5383" s="203"/>
      <c r="AT5383" s="144"/>
    </row>
    <row r="5384" spans="9:46" s="142" customFormat="1" x14ac:dyDescent="0.15">
      <c r="I5384" s="223"/>
      <c r="P5384" s="224"/>
      <c r="Q5384" s="224"/>
      <c r="R5384" s="224"/>
      <c r="T5384" s="223"/>
      <c r="U5384" s="225"/>
      <c r="V5384" s="223"/>
      <c r="W5384" s="225"/>
      <c r="AE5384" s="200"/>
      <c r="AM5384" s="203"/>
      <c r="AT5384" s="144"/>
    </row>
    <row r="5385" spans="9:46" s="142" customFormat="1" x14ac:dyDescent="0.15">
      <c r="I5385" s="223"/>
      <c r="P5385" s="224"/>
      <c r="Q5385" s="224"/>
      <c r="R5385" s="224"/>
      <c r="T5385" s="223"/>
      <c r="U5385" s="225"/>
      <c r="V5385" s="223"/>
      <c r="W5385" s="225"/>
      <c r="AE5385" s="200"/>
      <c r="AM5385" s="203"/>
      <c r="AT5385" s="144"/>
    </row>
    <row r="5386" spans="9:46" s="142" customFormat="1" x14ac:dyDescent="0.15">
      <c r="I5386" s="223"/>
      <c r="P5386" s="224"/>
      <c r="Q5386" s="224"/>
      <c r="R5386" s="224"/>
      <c r="T5386" s="223"/>
      <c r="U5386" s="225"/>
      <c r="V5386" s="223"/>
      <c r="W5386" s="225"/>
      <c r="AE5386" s="200"/>
      <c r="AM5386" s="203"/>
      <c r="AT5386" s="144"/>
    </row>
    <row r="5387" spans="9:46" s="142" customFormat="1" x14ac:dyDescent="0.15">
      <c r="I5387" s="223"/>
      <c r="P5387" s="224"/>
      <c r="Q5387" s="224"/>
      <c r="R5387" s="224"/>
      <c r="T5387" s="223"/>
      <c r="U5387" s="225"/>
      <c r="V5387" s="223"/>
      <c r="W5387" s="225"/>
      <c r="AE5387" s="200"/>
      <c r="AM5387" s="203"/>
      <c r="AT5387" s="144"/>
    </row>
    <row r="5388" spans="9:46" s="142" customFormat="1" x14ac:dyDescent="0.15">
      <c r="I5388" s="223"/>
      <c r="P5388" s="224"/>
      <c r="Q5388" s="224"/>
      <c r="R5388" s="224"/>
      <c r="T5388" s="223"/>
      <c r="U5388" s="225"/>
      <c r="V5388" s="223"/>
      <c r="W5388" s="225"/>
      <c r="AE5388" s="200"/>
      <c r="AM5388" s="203"/>
      <c r="AT5388" s="144"/>
    </row>
    <row r="5389" spans="9:46" s="142" customFormat="1" x14ac:dyDescent="0.15">
      <c r="I5389" s="223"/>
      <c r="P5389" s="224"/>
      <c r="Q5389" s="224"/>
      <c r="R5389" s="224"/>
      <c r="T5389" s="223"/>
      <c r="U5389" s="225"/>
      <c r="V5389" s="223"/>
      <c r="W5389" s="225"/>
      <c r="AE5389" s="200"/>
      <c r="AM5389" s="203"/>
      <c r="AT5389" s="144"/>
    </row>
    <row r="5390" spans="9:46" s="142" customFormat="1" x14ac:dyDescent="0.15">
      <c r="I5390" s="223"/>
      <c r="P5390" s="224"/>
      <c r="Q5390" s="224"/>
      <c r="R5390" s="224"/>
      <c r="T5390" s="223"/>
      <c r="U5390" s="225"/>
      <c r="V5390" s="223"/>
      <c r="W5390" s="225"/>
      <c r="AE5390" s="200"/>
      <c r="AM5390" s="203"/>
      <c r="AT5390" s="144"/>
    </row>
    <row r="5391" spans="9:46" s="142" customFormat="1" x14ac:dyDescent="0.15">
      <c r="I5391" s="223"/>
      <c r="P5391" s="224"/>
      <c r="Q5391" s="224"/>
      <c r="R5391" s="224"/>
      <c r="T5391" s="223"/>
      <c r="U5391" s="225"/>
      <c r="V5391" s="223"/>
      <c r="W5391" s="225"/>
      <c r="AE5391" s="200"/>
      <c r="AM5391" s="203"/>
      <c r="AT5391" s="144"/>
    </row>
    <row r="5392" spans="9:46" s="142" customFormat="1" x14ac:dyDescent="0.15">
      <c r="I5392" s="223"/>
      <c r="P5392" s="224"/>
      <c r="Q5392" s="224"/>
      <c r="R5392" s="224"/>
      <c r="T5392" s="223"/>
      <c r="U5392" s="225"/>
      <c r="V5392" s="223"/>
      <c r="W5392" s="225"/>
      <c r="AE5392" s="200"/>
      <c r="AM5392" s="203"/>
      <c r="AT5392" s="144"/>
    </row>
    <row r="5393" spans="9:46" s="142" customFormat="1" x14ac:dyDescent="0.15">
      <c r="I5393" s="223"/>
      <c r="P5393" s="224"/>
      <c r="Q5393" s="224"/>
      <c r="R5393" s="224"/>
      <c r="T5393" s="223"/>
      <c r="U5393" s="225"/>
      <c r="V5393" s="223"/>
      <c r="W5393" s="225"/>
      <c r="AE5393" s="200"/>
      <c r="AM5393" s="203"/>
      <c r="AT5393" s="144"/>
    </row>
    <row r="5394" spans="9:46" s="142" customFormat="1" x14ac:dyDescent="0.15">
      <c r="I5394" s="223"/>
      <c r="P5394" s="224"/>
      <c r="Q5394" s="224"/>
      <c r="R5394" s="224"/>
      <c r="T5394" s="223"/>
      <c r="U5394" s="225"/>
      <c r="V5394" s="223"/>
      <c r="W5394" s="225"/>
      <c r="AE5394" s="200"/>
      <c r="AM5394" s="203"/>
      <c r="AT5394" s="144"/>
    </row>
    <row r="5395" spans="9:46" s="142" customFormat="1" x14ac:dyDescent="0.15">
      <c r="I5395" s="223"/>
      <c r="P5395" s="224"/>
      <c r="Q5395" s="224"/>
      <c r="R5395" s="224"/>
      <c r="T5395" s="223"/>
      <c r="U5395" s="225"/>
      <c r="V5395" s="223"/>
      <c r="W5395" s="225"/>
      <c r="AE5395" s="200"/>
      <c r="AM5395" s="203"/>
      <c r="AT5395" s="144"/>
    </row>
    <row r="5396" spans="9:46" s="142" customFormat="1" x14ac:dyDescent="0.15">
      <c r="I5396" s="223"/>
      <c r="P5396" s="224"/>
      <c r="Q5396" s="224"/>
      <c r="R5396" s="224"/>
      <c r="T5396" s="223"/>
      <c r="U5396" s="225"/>
      <c r="V5396" s="223"/>
      <c r="W5396" s="225"/>
      <c r="AE5396" s="200"/>
      <c r="AM5396" s="203"/>
      <c r="AT5396" s="144"/>
    </row>
    <row r="5397" spans="9:46" s="142" customFormat="1" x14ac:dyDescent="0.15">
      <c r="I5397" s="223"/>
      <c r="P5397" s="224"/>
      <c r="Q5397" s="224"/>
      <c r="R5397" s="224"/>
      <c r="T5397" s="223"/>
      <c r="U5397" s="225"/>
      <c r="V5397" s="223"/>
      <c r="W5397" s="225"/>
      <c r="AE5397" s="200"/>
      <c r="AM5397" s="203"/>
      <c r="AT5397" s="144"/>
    </row>
    <row r="5398" spans="9:46" s="142" customFormat="1" x14ac:dyDescent="0.15">
      <c r="I5398" s="223"/>
      <c r="P5398" s="224"/>
      <c r="Q5398" s="224"/>
      <c r="R5398" s="224"/>
      <c r="T5398" s="223"/>
      <c r="U5398" s="225"/>
      <c r="V5398" s="223"/>
      <c r="W5398" s="225"/>
      <c r="AE5398" s="200"/>
      <c r="AM5398" s="203"/>
      <c r="AT5398" s="144"/>
    </row>
    <row r="5399" spans="9:46" s="142" customFormat="1" x14ac:dyDescent="0.15">
      <c r="I5399" s="223"/>
      <c r="P5399" s="224"/>
      <c r="Q5399" s="224"/>
      <c r="R5399" s="224"/>
      <c r="T5399" s="223"/>
      <c r="U5399" s="225"/>
      <c r="V5399" s="223"/>
      <c r="W5399" s="225"/>
      <c r="AE5399" s="200"/>
      <c r="AM5399" s="203"/>
      <c r="AT5399" s="144"/>
    </row>
    <row r="5400" spans="9:46" s="142" customFormat="1" x14ac:dyDescent="0.15">
      <c r="I5400" s="223"/>
      <c r="P5400" s="224"/>
      <c r="Q5400" s="224"/>
      <c r="R5400" s="224"/>
      <c r="T5400" s="223"/>
      <c r="U5400" s="225"/>
      <c r="V5400" s="223"/>
      <c r="W5400" s="225"/>
      <c r="AE5400" s="200"/>
      <c r="AM5400" s="203"/>
      <c r="AT5400" s="144"/>
    </row>
    <row r="5401" spans="9:46" s="142" customFormat="1" x14ac:dyDescent="0.15">
      <c r="I5401" s="223"/>
      <c r="P5401" s="224"/>
      <c r="Q5401" s="224"/>
      <c r="R5401" s="224"/>
      <c r="T5401" s="223"/>
      <c r="U5401" s="225"/>
      <c r="V5401" s="223"/>
      <c r="W5401" s="225"/>
      <c r="AE5401" s="200"/>
      <c r="AM5401" s="203"/>
      <c r="AT5401" s="144"/>
    </row>
    <row r="5402" spans="9:46" s="142" customFormat="1" x14ac:dyDescent="0.15">
      <c r="I5402" s="223"/>
      <c r="P5402" s="224"/>
      <c r="Q5402" s="224"/>
      <c r="R5402" s="224"/>
      <c r="T5402" s="223"/>
      <c r="U5402" s="225"/>
      <c r="V5402" s="223"/>
      <c r="W5402" s="225"/>
      <c r="AE5402" s="200"/>
      <c r="AM5402" s="203"/>
      <c r="AT5402" s="144"/>
    </row>
    <row r="5403" spans="9:46" s="142" customFormat="1" x14ac:dyDescent="0.15">
      <c r="I5403" s="223"/>
      <c r="P5403" s="224"/>
      <c r="Q5403" s="224"/>
      <c r="R5403" s="224"/>
      <c r="T5403" s="223"/>
      <c r="U5403" s="225"/>
      <c r="V5403" s="223"/>
      <c r="W5403" s="225"/>
      <c r="AE5403" s="200"/>
      <c r="AM5403" s="203"/>
      <c r="AT5403" s="144"/>
    </row>
    <row r="5404" spans="9:46" s="142" customFormat="1" x14ac:dyDescent="0.15">
      <c r="I5404" s="223"/>
      <c r="P5404" s="224"/>
      <c r="Q5404" s="224"/>
      <c r="R5404" s="224"/>
      <c r="T5404" s="223"/>
      <c r="U5404" s="225"/>
      <c r="V5404" s="223"/>
      <c r="W5404" s="225"/>
      <c r="AE5404" s="200"/>
      <c r="AM5404" s="203"/>
      <c r="AT5404" s="144"/>
    </row>
    <row r="5405" spans="9:46" s="142" customFormat="1" x14ac:dyDescent="0.15">
      <c r="I5405" s="223"/>
      <c r="P5405" s="224"/>
      <c r="Q5405" s="224"/>
      <c r="R5405" s="224"/>
      <c r="T5405" s="223"/>
      <c r="U5405" s="225"/>
      <c r="V5405" s="223"/>
      <c r="W5405" s="225"/>
      <c r="AE5405" s="200"/>
      <c r="AM5405" s="203"/>
      <c r="AT5405" s="144"/>
    </row>
    <row r="5406" spans="9:46" s="142" customFormat="1" x14ac:dyDescent="0.15">
      <c r="I5406" s="223"/>
      <c r="P5406" s="224"/>
      <c r="Q5406" s="224"/>
      <c r="R5406" s="224"/>
      <c r="T5406" s="223"/>
      <c r="U5406" s="225"/>
      <c r="V5406" s="223"/>
      <c r="W5406" s="225"/>
      <c r="AE5406" s="200"/>
      <c r="AM5406" s="203"/>
      <c r="AT5406" s="144"/>
    </row>
    <row r="5407" spans="9:46" s="142" customFormat="1" x14ac:dyDescent="0.15">
      <c r="I5407" s="223"/>
      <c r="P5407" s="224"/>
      <c r="Q5407" s="224"/>
      <c r="R5407" s="224"/>
      <c r="T5407" s="223"/>
      <c r="U5407" s="225"/>
      <c r="V5407" s="223"/>
      <c r="W5407" s="225"/>
      <c r="AE5407" s="200"/>
      <c r="AM5407" s="203"/>
      <c r="AT5407" s="144"/>
    </row>
    <row r="5408" spans="9:46" s="142" customFormat="1" x14ac:dyDescent="0.15">
      <c r="I5408" s="223"/>
      <c r="P5408" s="224"/>
      <c r="Q5408" s="224"/>
      <c r="R5408" s="224"/>
      <c r="T5408" s="223"/>
      <c r="U5408" s="225"/>
      <c r="V5408" s="223"/>
      <c r="W5408" s="225"/>
      <c r="AE5408" s="200"/>
      <c r="AM5408" s="203"/>
      <c r="AT5408" s="144"/>
    </row>
    <row r="5409" spans="9:46" s="142" customFormat="1" x14ac:dyDescent="0.15">
      <c r="I5409" s="223"/>
      <c r="P5409" s="224"/>
      <c r="Q5409" s="224"/>
      <c r="R5409" s="224"/>
      <c r="T5409" s="223"/>
      <c r="U5409" s="225"/>
      <c r="V5409" s="223"/>
      <c r="W5409" s="225"/>
      <c r="AE5409" s="200"/>
      <c r="AM5409" s="203"/>
      <c r="AT5409" s="144"/>
    </row>
    <row r="5410" spans="9:46" s="142" customFormat="1" x14ac:dyDescent="0.15">
      <c r="I5410" s="223"/>
      <c r="P5410" s="224"/>
      <c r="Q5410" s="224"/>
      <c r="R5410" s="224"/>
      <c r="T5410" s="223"/>
      <c r="U5410" s="225"/>
      <c r="V5410" s="223"/>
      <c r="W5410" s="225"/>
      <c r="AE5410" s="200"/>
      <c r="AM5410" s="203"/>
      <c r="AT5410" s="144"/>
    </row>
    <row r="5411" spans="9:46" s="142" customFormat="1" x14ac:dyDescent="0.15">
      <c r="I5411" s="223"/>
      <c r="P5411" s="224"/>
      <c r="Q5411" s="224"/>
      <c r="R5411" s="224"/>
      <c r="T5411" s="223"/>
      <c r="U5411" s="225"/>
      <c r="V5411" s="223"/>
      <c r="W5411" s="225"/>
      <c r="AE5411" s="200"/>
      <c r="AM5411" s="203"/>
      <c r="AT5411" s="144"/>
    </row>
    <row r="5412" spans="9:46" s="142" customFormat="1" x14ac:dyDescent="0.15">
      <c r="I5412" s="223"/>
      <c r="P5412" s="224"/>
      <c r="Q5412" s="224"/>
      <c r="R5412" s="224"/>
      <c r="T5412" s="223"/>
      <c r="U5412" s="225"/>
      <c r="V5412" s="223"/>
      <c r="W5412" s="225"/>
      <c r="AE5412" s="200"/>
      <c r="AM5412" s="203"/>
      <c r="AT5412" s="144"/>
    </row>
    <row r="5413" spans="9:46" s="142" customFormat="1" x14ac:dyDescent="0.15">
      <c r="I5413" s="223"/>
      <c r="P5413" s="224"/>
      <c r="Q5413" s="224"/>
      <c r="R5413" s="224"/>
      <c r="T5413" s="223"/>
      <c r="U5413" s="225"/>
      <c r="V5413" s="223"/>
      <c r="W5413" s="225"/>
      <c r="AE5413" s="200"/>
      <c r="AM5413" s="203"/>
      <c r="AT5413" s="144"/>
    </row>
    <row r="5414" spans="9:46" s="142" customFormat="1" x14ac:dyDescent="0.15">
      <c r="I5414" s="223"/>
      <c r="P5414" s="224"/>
      <c r="Q5414" s="224"/>
      <c r="R5414" s="224"/>
      <c r="T5414" s="223"/>
      <c r="U5414" s="225"/>
      <c r="V5414" s="223"/>
      <c r="W5414" s="225"/>
      <c r="AE5414" s="200"/>
      <c r="AM5414" s="203"/>
      <c r="AT5414" s="144"/>
    </row>
    <row r="5415" spans="9:46" s="142" customFormat="1" x14ac:dyDescent="0.15">
      <c r="I5415" s="223"/>
      <c r="P5415" s="224"/>
      <c r="Q5415" s="224"/>
      <c r="R5415" s="224"/>
      <c r="T5415" s="223"/>
      <c r="U5415" s="225"/>
      <c r="V5415" s="223"/>
      <c r="W5415" s="225"/>
      <c r="AE5415" s="200"/>
      <c r="AM5415" s="203"/>
      <c r="AT5415" s="144"/>
    </row>
    <row r="5416" spans="9:46" s="142" customFormat="1" x14ac:dyDescent="0.15">
      <c r="I5416" s="223"/>
      <c r="P5416" s="224"/>
      <c r="Q5416" s="224"/>
      <c r="R5416" s="224"/>
      <c r="T5416" s="223"/>
      <c r="U5416" s="225"/>
      <c r="V5416" s="223"/>
      <c r="W5416" s="225"/>
      <c r="AE5416" s="200"/>
      <c r="AM5416" s="203"/>
      <c r="AT5416" s="144"/>
    </row>
    <row r="5417" spans="9:46" s="142" customFormat="1" x14ac:dyDescent="0.15">
      <c r="I5417" s="223"/>
      <c r="P5417" s="224"/>
      <c r="Q5417" s="224"/>
      <c r="R5417" s="224"/>
      <c r="T5417" s="223"/>
      <c r="U5417" s="225"/>
      <c r="V5417" s="223"/>
      <c r="W5417" s="225"/>
      <c r="AE5417" s="200"/>
      <c r="AM5417" s="203"/>
      <c r="AT5417" s="144"/>
    </row>
    <row r="5418" spans="9:46" s="142" customFormat="1" x14ac:dyDescent="0.15">
      <c r="I5418" s="223"/>
      <c r="P5418" s="224"/>
      <c r="Q5418" s="224"/>
      <c r="R5418" s="224"/>
      <c r="T5418" s="223"/>
      <c r="U5418" s="225"/>
      <c r="V5418" s="223"/>
      <c r="W5418" s="225"/>
      <c r="AE5418" s="200"/>
      <c r="AM5418" s="203"/>
      <c r="AT5418" s="144"/>
    </row>
    <row r="5419" spans="9:46" s="142" customFormat="1" x14ac:dyDescent="0.15">
      <c r="I5419" s="223"/>
      <c r="P5419" s="224"/>
      <c r="Q5419" s="224"/>
      <c r="R5419" s="224"/>
      <c r="T5419" s="223"/>
      <c r="U5419" s="225"/>
      <c r="V5419" s="223"/>
      <c r="W5419" s="225"/>
      <c r="AE5419" s="200"/>
      <c r="AM5419" s="203"/>
      <c r="AT5419" s="144"/>
    </row>
    <row r="5420" spans="9:46" s="142" customFormat="1" x14ac:dyDescent="0.15">
      <c r="I5420" s="223"/>
      <c r="P5420" s="224"/>
      <c r="Q5420" s="224"/>
      <c r="R5420" s="224"/>
      <c r="T5420" s="223"/>
      <c r="U5420" s="225"/>
      <c r="V5420" s="223"/>
      <c r="W5420" s="225"/>
      <c r="AE5420" s="200"/>
      <c r="AM5420" s="203"/>
      <c r="AT5420" s="144"/>
    </row>
    <row r="5421" spans="9:46" s="142" customFormat="1" x14ac:dyDescent="0.15">
      <c r="I5421" s="223"/>
      <c r="P5421" s="224"/>
      <c r="Q5421" s="224"/>
      <c r="R5421" s="224"/>
      <c r="T5421" s="223"/>
      <c r="U5421" s="225"/>
      <c r="V5421" s="223"/>
      <c r="W5421" s="225"/>
      <c r="AE5421" s="200"/>
      <c r="AM5421" s="203"/>
      <c r="AT5421" s="144"/>
    </row>
    <row r="5422" spans="9:46" s="142" customFormat="1" x14ac:dyDescent="0.15">
      <c r="I5422" s="223"/>
      <c r="P5422" s="224"/>
      <c r="Q5422" s="224"/>
      <c r="R5422" s="224"/>
      <c r="T5422" s="223"/>
      <c r="U5422" s="225"/>
      <c r="V5422" s="223"/>
      <c r="W5422" s="225"/>
      <c r="AE5422" s="200"/>
      <c r="AM5422" s="203"/>
      <c r="AT5422" s="144"/>
    </row>
    <row r="5423" spans="9:46" s="142" customFormat="1" x14ac:dyDescent="0.15">
      <c r="I5423" s="223"/>
      <c r="P5423" s="224"/>
      <c r="Q5423" s="224"/>
      <c r="R5423" s="224"/>
      <c r="T5423" s="223"/>
      <c r="U5423" s="225"/>
      <c r="V5423" s="223"/>
      <c r="W5423" s="225"/>
      <c r="AE5423" s="200"/>
      <c r="AM5423" s="203"/>
      <c r="AT5423" s="144"/>
    </row>
    <row r="5424" spans="9:46" s="142" customFormat="1" x14ac:dyDescent="0.15">
      <c r="I5424" s="223"/>
      <c r="P5424" s="224"/>
      <c r="Q5424" s="224"/>
      <c r="R5424" s="224"/>
      <c r="T5424" s="223"/>
      <c r="U5424" s="225"/>
      <c r="V5424" s="223"/>
      <c r="W5424" s="225"/>
      <c r="AE5424" s="200"/>
      <c r="AM5424" s="203"/>
      <c r="AT5424" s="144"/>
    </row>
    <row r="5425" spans="9:46" s="142" customFormat="1" x14ac:dyDescent="0.15">
      <c r="I5425" s="223"/>
      <c r="P5425" s="224"/>
      <c r="Q5425" s="224"/>
      <c r="R5425" s="224"/>
      <c r="T5425" s="223"/>
      <c r="U5425" s="225"/>
      <c r="V5425" s="223"/>
      <c r="W5425" s="225"/>
      <c r="AE5425" s="200"/>
      <c r="AM5425" s="203"/>
      <c r="AT5425" s="144"/>
    </row>
    <row r="5426" spans="9:46" s="142" customFormat="1" x14ac:dyDescent="0.15">
      <c r="I5426" s="223"/>
      <c r="P5426" s="224"/>
      <c r="Q5426" s="224"/>
      <c r="R5426" s="224"/>
      <c r="T5426" s="223"/>
      <c r="U5426" s="225"/>
      <c r="V5426" s="223"/>
      <c r="W5426" s="225"/>
      <c r="AE5426" s="200"/>
      <c r="AM5426" s="203"/>
      <c r="AT5426" s="144"/>
    </row>
    <row r="5427" spans="9:46" s="142" customFormat="1" x14ac:dyDescent="0.15">
      <c r="I5427" s="223"/>
      <c r="P5427" s="224"/>
      <c r="Q5427" s="224"/>
      <c r="R5427" s="224"/>
      <c r="T5427" s="223"/>
      <c r="U5427" s="225"/>
      <c r="V5427" s="223"/>
      <c r="W5427" s="225"/>
      <c r="AE5427" s="200"/>
      <c r="AM5427" s="203"/>
      <c r="AT5427" s="144"/>
    </row>
    <row r="5428" spans="9:46" s="142" customFormat="1" x14ac:dyDescent="0.15">
      <c r="I5428" s="223"/>
      <c r="P5428" s="224"/>
      <c r="Q5428" s="224"/>
      <c r="R5428" s="224"/>
      <c r="T5428" s="223"/>
      <c r="U5428" s="225"/>
      <c r="V5428" s="223"/>
      <c r="W5428" s="225"/>
      <c r="AE5428" s="200"/>
      <c r="AM5428" s="203"/>
      <c r="AT5428" s="144"/>
    </row>
    <row r="5429" spans="9:46" s="142" customFormat="1" x14ac:dyDescent="0.15">
      <c r="I5429" s="223"/>
      <c r="P5429" s="224"/>
      <c r="Q5429" s="224"/>
      <c r="R5429" s="224"/>
      <c r="T5429" s="223"/>
      <c r="U5429" s="225"/>
      <c r="V5429" s="223"/>
      <c r="W5429" s="225"/>
      <c r="AE5429" s="200"/>
      <c r="AM5429" s="203"/>
      <c r="AT5429" s="144"/>
    </row>
    <row r="5430" spans="9:46" s="142" customFormat="1" x14ac:dyDescent="0.15">
      <c r="I5430" s="223"/>
      <c r="P5430" s="224"/>
      <c r="Q5430" s="224"/>
      <c r="R5430" s="224"/>
      <c r="T5430" s="223"/>
      <c r="U5430" s="225"/>
      <c r="V5430" s="223"/>
      <c r="W5430" s="225"/>
      <c r="AE5430" s="200"/>
      <c r="AM5430" s="203"/>
      <c r="AT5430" s="144"/>
    </row>
    <row r="5431" spans="9:46" s="142" customFormat="1" x14ac:dyDescent="0.15">
      <c r="I5431" s="223"/>
      <c r="P5431" s="224"/>
      <c r="Q5431" s="224"/>
      <c r="R5431" s="224"/>
      <c r="T5431" s="223"/>
      <c r="U5431" s="225"/>
      <c r="V5431" s="223"/>
      <c r="W5431" s="225"/>
      <c r="AE5431" s="200"/>
      <c r="AM5431" s="203"/>
      <c r="AT5431" s="144"/>
    </row>
    <row r="5432" spans="9:46" s="142" customFormat="1" x14ac:dyDescent="0.15">
      <c r="I5432" s="223"/>
      <c r="P5432" s="224"/>
      <c r="Q5432" s="224"/>
      <c r="R5432" s="224"/>
      <c r="T5432" s="223"/>
      <c r="U5432" s="225"/>
      <c r="V5432" s="223"/>
      <c r="W5432" s="225"/>
      <c r="AE5432" s="200"/>
      <c r="AM5432" s="203"/>
      <c r="AT5432" s="144"/>
    </row>
    <row r="5433" spans="9:46" s="142" customFormat="1" x14ac:dyDescent="0.15">
      <c r="I5433" s="223"/>
      <c r="P5433" s="224"/>
      <c r="Q5433" s="224"/>
      <c r="R5433" s="224"/>
      <c r="T5433" s="223"/>
      <c r="U5433" s="225"/>
      <c r="V5433" s="223"/>
      <c r="W5433" s="225"/>
      <c r="AE5433" s="200"/>
      <c r="AM5433" s="203"/>
      <c r="AT5433" s="144"/>
    </row>
    <row r="5434" spans="9:46" s="142" customFormat="1" x14ac:dyDescent="0.15">
      <c r="I5434" s="223"/>
      <c r="P5434" s="224"/>
      <c r="Q5434" s="224"/>
      <c r="R5434" s="224"/>
      <c r="T5434" s="223"/>
      <c r="U5434" s="225"/>
      <c r="V5434" s="223"/>
      <c r="W5434" s="225"/>
      <c r="AE5434" s="200"/>
      <c r="AM5434" s="203"/>
      <c r="AT5434" s="144"/>
    </row>
    <row r="5435" spans="9:46" s="142" customFormat="1" x14ac:dyDescent="0.15">
      <c r="I5435" s="223"/>
      <c r="P5435" s="224"/>
      <c r="Q5435" s="224"/>
      <c r="R5435" s="224"/>
      <c r="T5435" s="223"/>
      <c r="U5435" s="225"/>
      <c r="V5435" s="223"/>
      <c r="W5435" s="225"/>
      <c r="AE5435" s="200"/>
      <c r="AM5435" s="203"/>
      <c r="AT5435" s="144"/>
    </row>
    <row r="5436" spans="9:46" s="142" customFormat="1" x14ac:dyDescent="0.15">
      <c r="I5436" s="223"/>
      <c r="P5436" s="224"/>
      <c r="Q5436" s="224"/>
      <c r="R5436" s="224"/>
      <c r="T5436" s="223"/>
      <c r="U5436" s="225"/>
      <c r="V5436" s="223"/>
      <c r="W5436" s="225"/>
      <c r="AE5436" s="200"/>
      <c r="AM5436" s="203"/>
      <c r="AT5436" s="144"/>
    </row>
    <row r="5437" spans="9:46" s="142" customFormat="1" x14ac:dyDescent="0.15">
      <c r="I5437" s="223"/>
      <c r="P5437" s="224"/>
      <c r="Q5437" s="224"/>
      <c r="R5437" s="224"/>
      <c r="T5437" s="223"/>
      <c r="U5437" s="225"/>
      <c r="V5437" s="223"/>
      <c r="W5437" s="225"/>
      <c r="AE5437" s="200"/>
      <c r="AM5437" s="203"/>
      <c r="AT5437" s="144"/>
    </row>
    <row r="5438" spans="9:46" s="142" customFormat="1" x14ac:dyDescent="0.15">
      <c r="I5438" s="223"/>
      <c r="P5438" s="224"/>
      <c r="Q5438" s="224"/>
      <c r="R5438" s="224"/>
      <c r="T5438" s="223"/>
      <c r="U5438" s="225"/>
      <c r="V5438" s="223"/>
      <c r="W5438" s="225"/>
      <c r="AE5438" s="200"/>
      <c r="AM5438" s="203"/>
      <c r="AT5438" s="144"/>
    </row>
    <row r="5439" spans="9:46" s="142" customFormat="1" x14ac:dyDescent="0.15">
      <c r="I5439" s="223"/>
      <c r="P5439" s="224"/>
      <c r="Q5439" s="224"/>
      <c r="R5439" s="224"/>
      <c r="T5439" s="223"/>
      <c r="U5439" s="225"/>
      <c r="V5439" s="223"/>
      <c r="W5439" s="225"/>
      <c r="AE5439" s="200"/>
      <c r="AM5439" s="203"/>
      <c r="AT5439" s="144"/>
    </row>
    <row r="5440" spans="9:46" s="142" customFormat="1" x14ac:dyDescent="0.15">
      <c r="I5440" s="223"/>
      <c r="P5440" s="224"/>
      <c r="Q5440" s="224"/>
      <c r="R5440" s="224"/>
      <c r="T5440" s="223"/>
      <c r="U5440" s="225"/>
      <c r="V5440" s="223"/>
      <c r="W5440" s="225"/>
      <c r="AE5440" s="200"/>
      <c r="AM5440" s="203"/>
      <c r="AT5440" s="144"/>
    </row>
    <row r="5441" spans="9:46" s="142" customFormat="1" x14ac:dyDescent="0.15">
      <c r="I5441" s="223"/>
      <c r="P5441" s="224"/>
      <c r="Q5441" s="224"/>
      <c r="R5441" s="224"/>
      <c r="T5441" s="223"/>
      <c r="U5441" s="225"/>
      <c r="V5441" s="223"/>
      <c r="W5441" s="225"/>
      <c r="AE5441" s="200"/>
      <c r="AM5441" s="203"/>
      <c r="AT5441" s="144"/>
    </row>
    <row r="5442" spans="9:46" s="142" customFormat="1" x14ac:dyDescent="0.15">
      <c r="I5442" s="223"/>
      <c r="P5442" s="224"/>
      <c r="Q5442" s="224"/>
      <c r="R5442" s="224"/>
      <c r="T5442" s="223"/>
      <c r="U5442" s="225"/>
      <c r="V5442" s="223"/>
      <c r="W5442" s="225"/>
      <c r="AE5442" s="200"/>
      <c r="AM5442" s="203"/>
      <c r="AT5442" s="144"/>
    </row>
    <row r="5443" spans="9:46" s="142" customFormat="1" x14ac:dyDescent="0.15">
      <c r="I5443" s="223"/>
      <c r="P5443" s="224"/>
      <c r="Q5443" s="224"/>
      <c r="R5443" s="224"/>
      <c r="T5443" s="223"/>
      <c r="U5443" s="225"/>
      <c r="V5443" s="223"/>
      <c r="W5443" s="225"/>
      <c r="AE5443" s="200"/>
      <c r="AM5443" s="203"/>
      <c r="AT5443" s="144"/>
    </row>
    <row r="5444" spans="9:46" s="142" customFormat="1" x14ac:dyDescent="0.15">
      <c r="I5444" s="223"/>
      <c r="P5444" s="224"/>
      <c r="Q5444" s="224"/>
      <c r="R5444" s="224"/>
      <c r="T5444" s="223"/>
      <c r="U5444" s="225"/>
      <c r="V5444" s="223"/>
      <c r="W5444" s="225"/>
      <c r="AE5444" s="200"/>
      <c r="AM5444" s="203"/>
      <c r="AT5444" s="144"/>
    </row>
    <row r="5445" spans="9:46" s="142" customFormat="1" x14ac:dyDescent="0.15">
      <c r="I5445" s="223"/>
      <c r="P5445" s="224"/>
      <c r="Q5445" s="224"/>
      <c r="R5445" s="224"/>
      <c r="T5445" s="223"/>
      <c r="U5445" s="225"/>
      <c r="V5445" s="223"/>
      <c r="W5445" s="225"/>
      <c r="AE5445" s="200"/>
      <c r="AM5445" s="203"/>
      <c r="AT5445" s="144"/>
    </row>
    <row r="5446" spans="9:46" s="142" customFormat="1" x14ac:dyDescent="0.15">
      <c r="I5446" s="223"/>
      <c r="P5446" s="224"/>
      <c r="Q5446" s="224"/>
      <c r="R5446" s="224"/>
      <c r="T5446" s="223"/>
      <c r="U5446" s="225"/>
      <c r="V5446" s="223"/>
      <c r="W5446" s="225"/>
      <c r="AE5446" s="200"/>
      <c r="AM5446" s="203"/>
      <c r="AT5446" s="144"/>
    </row>
    <row r="5447" spans="9:46" s="142" customFormat="1" x14ac:dyDescent="0.15">
      <c r="I5447" s="223"/>
      <c r="P5447" s="224"/>
      <c r="Q5447" s="224"/>
      <c r="R5447" s="224"/>
      <c r="T5447" s="223"/>
      <c r="U5447" s="225"/>
      <c r="V5447" s="223"/>
      <c r="W5447" s="225"/>
      <c r="AE5447" s="200"/>
      <c r="AM5447" s="203"/>
      <c r="AT5447" s="144"/>
    </row>
    <row r="5448" spans="9:46" s="142" customFormat="1" x14ac:dyDescent="0.15">
      <c r="I5448" s="223"/>
      <c r="P5448" s="224"/>
      <c r="Q5448" s="224"/>
      <c r="R5448" s="224"/>
      <c r="T5448" s="223"/>
      <c r="U5448" s="225"/>
      <c r="V5448" s="223"/>
      <c r="W5448" s="225"/>
      <c r="AE5448" s="200"/>
      <c r="AM5448" s="203"/>
      <c r="AT5448" s="144"/>
    </row>
    <row r="5449" spans="9:46" s="142" customFormat="1" x14ac:dyDescent="0.15">
      <c r="I5449" s="223"/>
      <c r="P5449" s="224"/>
      <c r="Q5449" s="224"/>
      <c r="R5449" s="224"/>
      <c r="T5449" s="223"/>
      <c r="U5449" s="225"/>
      <c r="V5449" s="223"/>
      <c r="W5449" s="225"/>
      <c r="AE5449" s="200"/>
      <c r="AM5449" s="203"/>
      <c r="AT5449" s="144"/>
    </row>
    <row r="5450" spans="9:46" s="142" customFormat="1" x14ac:dyDescent="0.15">
      <c r="I5450" s="223"/>
      <c r="P5450" s="224"/>
      <c r="Q5450" s="224"/>
      <c r="R5450" s="224"/>
      <c r="T5450" s="223"/>
      <c r="U5450" s="225"/>
      <c r="V5450" s="223"/>
      <c r="W5450" s="225"/>
      <c r="AE5450" s="200"/>
      <c r="AM5450" s="203"/>
      <c r="AT5450" s="144"/>
    </row>
    <row r="5451" spans="9:46" s="142" customFormat="1" x14ac:dyDescent="0.15">
      <c r="I5451" s="223"/>
      <c r="P5451" s="224"/>
      <c r="Q5451" s="224"/>
      <c r="R5451" s="224"/>
      <c r="T5451" s="223"/>
      <c r="U5451" s="225"/>
      <c r="V5451" s="223"/>
      <c r="W5451" s="225"/>
      <c r="AE5451" s="200"/>
      <c r="AM5451" s="203"/>
      <c r="AT5451" s="144"/>
    </row>
    <row r="5452" spans="9:46" s="142" customFormat="1" x14ac:dyDescent="0.15">
      <c r="I5452" s="223"/>
      <c r="P5452" s="224"/>
      <c r="Q5452" s="224"/>
      <c r="R5452" s="224"/>
      <c r="T5452" s="223"/>
      <c r="U5452" s="225"/>
      <c r="V5452" s="223"/>
      <c r="W5452" s="225"/>
      <c r="AE5452" s="200"/>
      <c r="AM5452" s="203"/>
      <c r="AT5452" s="144"/>
    </row>
    <row r="5453" spans="9:46" s="142" customFormat="1" x14ac:dyDescent="0.15">
      <c r="I5453" s="223"/>
      <c r="P5453" s="224"/>
      <c r="Q5453" s="224"/>
      <c r="R5453" s="224"/>
      <c r="T5453" s="223"/>
      <c r="U5453" s="225"/>
      <c r="V5453" s="223"/>
      <c r="W5453" s="225"/>
      <c r="AE5453" s="200"/>
      <c r="AM5453" s="203"/>
      <c r="AT5453" s="144"/>
    </row>
    <row r="5454" spans="9:46" s="142" customFormat="1" x14ac:dyDescent="0.15">
      <c r="I5454" s="223"/>
      <c r="P5454" s="224"/>
      <c r="Q5454" s="224"/>
      <c r="R5454" s="224"/>
      <c r="T5454" s="223"/>
      <c r="U5454" s="225"/>
      <c r="V5454" s="223"/>
      <c r="W5454" s="225"/>
      <c r="AE5454" s="200"/>
      <c r="AM5454" s="203"/>
      <c r="AT5454" s="144"/>
    </row>
    <row r="5455" spans="9:46" s="142" customFormat="1" x14ac:dyDescent="0.15">
      <c r="I5455" s="223"/>
      <c r="P5455" s="224"/>
      <c r="Q5455" s="224"/>
      <c r="R5455" s="224"/>
      <c r="T5455" s="223"/>
      <c r="U5455" s="225"/>
      <c r="V5455" s="223"/>
      <c r="W5455" s="225"/>
      <c r="AE5455" s="200"/>
      <c r="AM5455" s="203"/>
      <c r="AT5455" s="144"/>
    </row>
    <row r="5456" spans="9:46" s="142" customFormat="1" x14ac:dyDescent="0.15">
      <c r="I5456" s="223"/>
      <c r="P5456" s="224"/>
      <c r="Q5456" s="224"/>
      <c r="R5456" s="224"/>
      <c r="T5456" s="223"/>
      <c r="U5456" s="225"/>
      <c r="V5456" s="223"/>
      <c r="W5456" s="225"/>
      <c r="AE5456" s="200"/>
      <c r="AM5456" s="203"/>
      <c r="AT5456" s="144"/>
    </row>
    <row r="5457" spans="9:46" s="142" customFormat="1" x14ac:dyDescent="0.15">
      <c r="I5457" s="223"/>
      <c r="P5457" s="224"/>
      <c r="Q5457" s="224"/>
      <c r="R5457" s="224"/>
      <c r="T5457" s="223"/>
      <c r="U5457" s="225"/>
      <c r="V5457" s="223"/>
      <c r="W5457" s="225"/>
      <c r="AE5457" s="200"/>
      <c r="AM5457" s="203"/>
      <c r="AT5457" s="144"/>
    </row>
    <row r="5458" spans="9:46" s="142" customFormat="1" x14ac:dyDescent="0.15">
      <c r="I5458" s="223"/>
      <c r="P5458" s="224"/>
      <c r="Q5458" s="224"/>
      <c r="R5458" s="224"/>
      <c r="T5458" s="223"/>
      <c r="U5458" s="225"/>
      <c r="V5458" s="223"/>
      <c r="W5458" s="225"/>
      <c r="AE5458" s="200"/>
      <c r="AM5458" s="203"/>
      <c r="AT5458" s="144"/>
    </row>
    <row r="5459" spans="9:46" s="142" customFormat="1" x14ac:dyDescent="0.15">
      <c r="I5459" s="223"/>
      <c r="P5459" s="224"/>
      <c r="Q5459" s="224"/>
      <c r="R5459" s="224"/>
      <c r="T5459" s="223"/>
      <c r="U5459" s="225"/>
      <c r="V5459" s="223"/>
      <c r="W5459" s="225"/>
      <c r="AE5459" s="200"/>
      <c r="AM5459" s="203"/>
      <c r="AT5459" s="144"/>
    </row>
    <row r="5460" spans="9:46" s="142" customFormat="1" x14ac:dyDescent="0.15">
      <c r="I5460" s="223"/>
      <c r="P5460" s="224"/>
      <c r="Q5460" s="224"/>
      <c r="R5460" s="224"/>
      <c r="T5460" s="223"/>
      <c r="U5460" s="225"/>
      <c r="V5460" s="223"/>
      <c r="W5460" s="225"/>
      <c r="AE5460" s="200"/>
      <c r="AM5460" s="203"/>
      <c r="AT5460" s="144"/>
    </row>
    <row r="5461" spans="9:46" s="142" customFormat="1" x14ac:dyDescent="0.15">
      <c r="I5461" s="223"/>
      <c r="P5461" s="224"/>
      <c r="Q5461" s="224"/>
      <c r="R5461" s="224"/>
      <c r="T5461" s="223"/>
      <c r="U5461" s="225"/>
      <c r="V5461" s="223"/>
      <c r="W5461" s="225"/>
      <c r="AE5461" s="200"/>
      <c r="AM5461" s="203"/>
      <c r="AT5461" s="144"/>
    </row>
    <row r="5462" spans="9:46" s="142" customFormat="1" x14ac:dyDescent="0.15">
      <c r="I5462" s="223"/>
      <c r="P5462" s="224"/>
      <c r="Q5462" s="224"/>
      <c r="R5462" s="224"/>
      <c r="T5462" s="223"/>
      <c r="U5462" s="225"/>
      <c r="V5462" s="223"/>
      <c r="W5462" s="225"/>
      <c r="AE5462" s="200"/>
      <c r="AM5462" s="203"/>
      <c r="AT5462" s="144"/>
    </row>
    <row r="5463" spans="9:46" s="142" customFormat="1" x14ac:dyDescent="0.15">
      <c r="I5463" s="223"/>
      <c r="P5463" s="224"/>
      <c r="Q5463" s="224"/>
      <c r="R5463" s="224"/>
      <c r="T5463" s="223"/>
      <c r="U5463" s="225"/>
      <c r="V5463" s="223"/>
      <c r="W5463" s="225"/>
      <c r="AE5463" s="200"/>
      <c r="AM5463" s="203"/>
      <c r="AT5463" s="144"/>
    </row>
    <row r="5464" spans="9:46" s="142" customFormat="1" x14ac:dyDescent="0.15">
      <c r="I5464" s="223"/>
      <c r="P5464" s="224"/>
      <c r="Q5464" s="224"/>
      <c r="R5464" s="224"/>
      <c r="T5464" s="223"/>
      <c r="U5464" s="225"/>
      <c r="V5464" s="223"/>
      <c r="W5464" s="225"/>
      <c r="AE5464" s="200"/>
      <c r="AM5464" s="203"/>
      <c r="AT5464" s="144"/>
    </row>
    <row r="5465" spans="9:46" s="142" customFormat="1" x14ac:dyDescent="0.15">
      <c r="I5465" s="223"/>
      <c r="P5465" s="224"/>
      <c r="Q5465" s="224"/>
      <c r="R5465" s="224"/>
      <c r="T5465" s="223"/>
      <c r="U5465" s="225"/>
      <c r="V5465" s="223"/>
      <c r="W5465" s="225"/>
      <c r="AE5465" s="200"/>
      <c r="AM5465" s="203"/>
      <c r="AT5465" s="144"/>
    </row>
    <row r="5466" spans="9:46" s="142" customFormat="1" x14ac:dyDescent="0.15">
      <c r="I5466" s="223"/>
      <c r="P5466" s="224"/>
      <c r="Q5466" s="224"/>
      <c r="R5466" s="224"/>
      <c r="T5466" s="223"/>
      <c r="U5466" s="225"/>
      <c r="V5466" s="223"/>
      <c r="W5466" s="225"/>
      <c r="AE5466" s="200"/>
      <c r="AM5466" s="203"/>
      <c r="AT5466" s="144"/>
    </row>
    <row r="5467" spans="9:46" s="142" customFormat="1" x14ac:dyDescent="0.15">
      <c r="I5467" s="223"/>
      <c r="P5467" s="224"/>
      <c r="Q5467" s="224"/>
      <c r="R5467" s="224"/>
      <c r="T5467" s="223"/>
      <c r="U5467" s="225"/>
      <c r="V5467" s="223"/>
      <c r="W5467" s="225"/>
      <c r="AE5467" s="200"/>
      <c r="AM5467" s="203"/>
      <c r="AT5467" s="144"/>
    </row>
    <row r="5468" spans="9:46" s="142" customFormat="1" x14ac:dyDescent="0.15">
      <c r="I5468" s="223"/>
      <c r="P5468" s="224"/>
      <c r="Q5468" s="224"/>
      <c r="R5468" s="224"/>
      <c r="T5468" s="223"/>
      <c r="U5468" s="225"/>
      <c r="V5468" s="223"/>
      <c r="W5468" s="225"/>
      <c r="AE5468" s="200"/>
      <c r="AM5468" s="203"/>
      <c r="AT5468" s="144"/>
    </row>
    <row r="5469" spans="9:46" s="142" customFormat="1" x14ac:dyDescent="0.15">
      <c r="I5469" s="223"/>
      <c r="P5469" s="224"/>
      <c r="Q5469" s="224"/>
      <c r="R5469" s="224"/>
      <c r="T5469" s="223"/>
      <c r="U5469" s="225"/>
      <c r="V5469" s="223"/>
      <c r="W5469" s="225"/>
      <c r="AE5469" s="200"/>
      <c r="AM5469" s="203"/>
      <c r="AT5469" s="144"/>
    </row>
    <row r="5470" spans="9:46" s="142" customFormat="1" x14ac:dyDescent="0.15">
      <c r="I5470" s="223"/>
      <c r="P5470" s="224"/>
      <c r="Q5470" s="224"/>
      <c r="R5470" s="224"/>
      <c r="T5470" s="223"/>
      <c r="U5470" s="225"/>
      <c r="V5470" s="223"/>
      <c r="W5470" s="225"/>
      <c r="AE5470" s="200"/>
      <c r="AM5470" s="203"/>
      <c r="AT5470" s="144"/>
    </row>
    <row r="5471" spans="9:46" s="142" customFormat="1" x14ac:dyDescent="0.15">
      <c r="I5471" s="223"/>
      <c r="P5471" s="224"/>
      <c r="Q5471" s="224"/>
      <c r="R5471" s="224"/>
      <c r="T5471" s="223"/>
      <c r="U5471" s="225"/>
      <c r="V5471" s="223"/>
      <c r="W5471" s="225"/>
      <c r="AE5471" s="200"/>
      <c r="AM5471" s="203"/>
      <c r="AT5471" s="144"/>
    </row>
    <row r="5472" spans="9:46" s="142" customFormat="1" x14ac:dyDescent="0.15">
      <c r="I5472" s="223"/>
      <c r="P5472" s="224"/>
      <c r="Q5472" s="224"/>
      <c r="R5472" s="224"/>
      <c r="T5472" s="223"/>
      <c r="U5472" s="225"/>
      <c r="V5472" s="223"/>
      <c r="W5472" s="225"/>
      <c r="AE5472" s="200"/>
      <c r="AM5472" s="203"/>
      <c r="AT5472" s="144"/>
    </row>
    <row r="5473" spans="9:46" s="142" customFormat="1" x14ac:dyDescent="0.15">
      <c r="I5473" s="223"/>
      <c r="P5473" s="224"/>
      <c r="Q5473" s="224"/>
      <c r="R5473" s="224"/>
      <c r="T5473" s="223"/>
      <c r="U5473" s="225"/>
      <c r="V5473" s="223"/>
      <c r="W5473" s="225"/>
      <c r="AE5473" s="200"/>
      <c r="AM5473" s="203"/>
      <c r="AT5473" s="144"/>
    </row>
    <row r="5474" spans="9:46" s="142" customFormat="1" x14ac:dyDescent="0.15">
      <c r="I5474" s="223"/>
      <c r="P5474" s="224"/>
      <c r="Q5474" s="224"/>
      <c r="R5474" s="224"/>
      <c r="T5474" s="223"/>
      <c r="U5474" s="225"/>
      <c r="V5474" s="223"/>
      <c r="W5474" s="225"/>
      <c r="AE5474" s="200"/>
      <c r="AM5474" s="203"/>
      <c r="AT5474" s="144"/>
    </row>
    <row r="5475" spans="9:46" s="142" customFormat="1" x14ac:dyDescent="0.15">
      <c r="I5475" s="223"/>
      <c r="P5475" s="224"/>
      <c r="Q5475" s="224"/>
      <c r="R5475" s="224"/>
      <c r="T5475" s="223"/>
      <c r="U5475" s="225"/>
      <c r="V5475" s="223"/>
      <c r="W5475" s="225"/>
      <c r="AE5475" s="200"/>
      <c r="AM5475" s="203"/>
      <c r="AT5475" s="144"/>
    </row>
    <row r="5476" spans="9:46" s="142" customFormat="1" x14ac:dyDescent="0.15">
      <c r="I5476" s="223"/>
      <c r="P5476" s="224"/>
      <c r="Q5476" s="224"/>
      <c r="R5476" s="224"/>
      <c r="T5476" s="223"/>
      <c r="U5476" s="225"/>
      <c r="V5476" s="223"/>
      <c r="W5476" s="225"/>
      <c r="AE5476" s="200"/>
      <c r="AM5476" s="203"/>
      <c r="AT5476" s="144"/>
    </row>
    <row r="5477" spans="9:46" s="142" customFormat="1" x14ac:dyDescent="0.15">
      <c r="I5477" s="223"/>
      <c r="P5477" s="224"/>
      <c r="Q5477" s="224"/>
      <c r="R5477" s="224"/>
      <c r="T5477" s="223"/>
      <c r="U5477" s="225"/>
      <c r="V5477" s="223"/>
      <c r="W5477" s="225"/>
      <c r="AE5477" s="200"/>
      <c r="AM5477" s="203"/>
      <c r="AT5477" s="144"/>
    </row>
    <row r="5478" spans="9:46" s="142" customFormat="1" x14ac:dyDescent="0.15">
      <c r="I5478" s="223"/>
      <c r="P5478" s="224"/>
      <c r="Q5478" s="224"/>
      <c r="R5478" s="224"/>
      <c r="T5478" s="223"/>
      <c r="U5478" s="225"/>
      <c r="V5478" s="223"/>
      <c r="W5478" s="225"/>
      <c r="AE5478" s="200"/>
      <c r="AM5478" s="203"/>
      <c r="AT5478" s="144"/>
    </row>
    <row r="5479" spans="9:46" s="142" customFormat="1" x14ac:dyDescent="0.15">
      <c r="I5479" s="223"/>
      <c r="P5479" s="224"/>
      <c r="Q5479" s="224"/>
      <c r="R5479" s="224"/>
      <c r="T5479" s="223"/>
      <c r="U5479" s="225"/>
      <c r="V5479" s="223"/>
      <c r="W5479" s="225"/>
      <c r="AE5479" s="200"/>
      <c r="AM5479" s="203"/>
      <c r="AT5479" s="144"/>
    </row>
    <row r="5480" spans="9:46" s="142" customFormat="1" x14ac:dyDescent="0.15">
      <c r="I5480" s="223"/>
      <c r="P5480" s="224"/>
      <c r="Q5480" s="224"/>
      <c r="R5480" s="224"/>
      <c r="T5480" s="223"/>
      <c r="U5480" s="225"/>
      <c r="V5480" s="223"/>
      <c r="W5480" s="225"/>
      <c r="AE5480" s="200"/>
      <c r="AM5480" s="203"/>
      <c r="AT5480" s="144"/>
    </row>
    <row r="5481" spans="9:46" s="142" customFormat="1" x14ac:dyDescent="0.15">
      <c r="I5481" s="223"/>
      <c r="P5481" s="224"/>
      <c r="Q5481" s="224"/>
      <c r="R5481" s="224"/>
      <c r="T5481" s="223"/>
      <c r="U5481" s="225"/>
      <c r="V5481" s="223"/>
      <c r="W5481" s="225"/>
      <c r="AE5481" s="200"/>
      <c r="AM5481" s="203"/>
      <c r="AT5481" s="144"/>
    </row>
    <row r="5482" spans="9:46" s="142" customFormat="1" x14ac:dyDescent="0.15">
      <c r="I5482" s="223"/>
      <c r="P5482" s="224"/>
      <c r="Q5482" s="224"/>
      <c r="R5482" s="224"/>
      <c r="T5482" s="223"/>
      <c r="U5482" s="225"/>
      <c r="V5482" s="223"/>
      <c r="W5482" s="225"/>
      <c r="AE5482" s="200"/>
      <c r="AM5482" s="203"/>
      <c r="AT5482" s="144"/>
    </row>
    <row r="5483" spans="9:46" s="142" customFormat="1" x14ac:dyDescent="0.15">
      <c r="I5483" s="223"/>
      <c r="P5483" s="224"/>
      <c r="Q5483" s="224"/>
      <c r="R5483" s="224"/>
      <c r="T5483" s="223"/>
      <c r="U5483" s="225"/>
      <c r="V5483" s="223"/>
      <c r="W5483" s="225"/>
      <c r="AE5483" s="200"/>
      <c r="AM5483" s="203"/>
      <c r="AT5483" s="144"/>
    </row>
    <row r="5484" spans="9:46" s="142" customFormat="1" x14ac:dyDescent="0.15">
      <c r="I5484" s="223"/>
      <c r="P5484" s="224"/>
      <c r="Q5484" s="224"/>
      <c r="R5484" s="224"/>
      <c r="T5484" s="223"/>
      <c r="U5484" s="225"/>
      <c r="V5484" s="223"/>
      <c r="W5484" s="225"/>
      <c r="AE5484" s="200"/>
      <c r="AM5484" s="203"/>
      <c r="AT5484" s="144"/>
    </row>
    <row r="5485" spans="9:46" s="142" customFormat="1" x14ac:dyDescent="0.15">
      <c r="I5485" s="223"/>
      <c r="P5485" s="224"/>
      <c r="Q5485" s="224"/>
      <c r="R5485" s="224"/>
      <c r="T5485" s="223"/>
      <c r="U5485" s="225"/>
      <c r="V5485" s="223"/>
      <c r="W5485" s="225"/>
      <c r="AE5485" s="200"/>
      <c r="AM5485" s="203"/>
      <c r="AT5485" s="144"/>
    </row>
    <row r="5486" spans="9:46" s="142" customFormat="1" x14ac:dyDescent="0.15">
      <c r="I5486" s="223"/>
      <c r="P5486" s="224"/>
      <c r="Q5486" s="224"/>
      <c r="R5486" s="224"/>
      <c r="T5486" s="223"/>
      <c r="U5486" s="225"/>
      <c r="V5486" s="223"/>
      <c r="W5486" s="225"/>
      <c r="AE5486" s="200"/>
      <c r="AM5486" s="203"/>
      <c r="AT5486" s="144"/>
    </row>
    <row r="5487" spans="9:46" s="142" customFormat="1" x14ac:dyDescent="0.15">
      <c r="I5487" s="223"/>
      <c r="P5487" s="224"/>
      <c r="Q5487" s="224"/>
      <c r="R5487" s="224"/>
      <c r="T5487" s="223"/>
      <c r="U5487" s="225"/>
      <c r="V5487" s="223"/>
      <c r="W5487" s="225"/>
      <c r="AE5487" s="200"/>
      <c r="AM5487" s="203"/>
      <c r="AT5487" s="144"/>
    </row>
    <row r="5488" spans="9:46" s="142" customFormat="1" x14ac:dyDescent="0.15">
      <c r="I5488" s="223"/>
      <c r="P5488" s="224"/>
      <c r="Q5488" s="224"/>
      <c r="R5488" s="224"/>
      <c r="T5488" s="223"/>
      <c r="U5488" s="225"/>
      <c r="V5488" s="223"/>
      <c r="W5488" s="225"/>
      <c r="AE5488" s="200"/>
      <c r="AM5488" s="203"/>
      <c r="AT5488" s="144"/>
    </row>
    <row r="5489" spans="9:46" s="142" customFormat="1" x14ac:dyDescent="0.15">
      <c r="I5489" s="223"/>
      <c r="P5489" s="224"/>
      <c r="Q5489" s="224"/>
      <c r="R5489" s="224"/>
      <c r="T5489" s="223"/>
      <c r="U5489" s="225"/>
      <c r="V5489" s="223"/>
      <c r="W5489" s="225"/>
      <c r="AE5489" s="200"/>
      <c r="AM5489" s="203"/>
      <c r="AT5489" s="144"/>
    </row>
    <row r="5490" spans="9:46" s="142" customFormat="1" x14ac:dyDescent="0.15">
      <c r="I5490" s="223"/>
      <c r="P5490" s="224"/>
      <c r="Q5490" s="224"/>
      <c r="R5490" s="224"/>
      <c r="T5490" s="223"/>
      <c r="U5490" s="225"/>
      <c r="V5490" s="223"/>
      <c r="W5490" s="225"/>
      <c r="AE5490" s="200"/>
      <c r="AM5490" s="203"/>
      <c r="AT5490" s="144"/>
    </row>
    <row r="5491" spans="9:46" s="142" customFormat="1" x14ac:dyDescent="0.15">
      <c r="I5491" s="223"/>
      <c r="P5491" s="224"/>
      <c r="Q5491" s="224"/>
      <c r="R5491" s="224"/>
      <c r="T5491" s="223"/>
      <c r="U5491" s="225"/>
      <c r="V5491" s="223"/>
      <c r="W5491" s="225"/>
      <c r="AE5491" s="200"/>
      <c r="AM5491" s="203"/>
      <c r="AT5491" s="144"/>
    </row>
    <row r="5492" spans="9:46" s="142" customFormat="1" x14ac:dyDescent="0.15">
      <c r="I5492" s="223"/>
      <c r="P5492" s="224"/>
      <c r="Q5492" s="224"/>
      <c r="R5492" s="224"/>
      <c r="T5492" s="223"/>
      <c r="U5492" s="225"/>
      <c r="V5492" s="223"/>
      <c r="W5492" s="225"/>
      <c r="AE5492" s="200"/>
      <c r="AM5492" s="203"/>
      <c r="AT5492" s="144"/>
    </row>
    <row r="5493" spans="9:46" s="142" customFormat="1" x14ac:dyDescent="0.15">
      <c r="I5493" s="223"/>
      <c r="P5493" s="224"/>
      <c r="Q5493" s="224"/>
      <c r="R5493" s="224"/>
      <c r="T5493" s="223"/>
      <c r="U5493" s="225"/>
      <c r="V5493" s="223"/>
      <c r="W5493" s="225"/>
      <c r="AE5493" s="200"/>
      <c r="AM5493" s="203"/>
      <c r="AT5493" s="144"/>
    </row>
    <row r="5494" spans="9:46" s="142" customFormat="1" x14ac:dyDescent="0.15">
      <c r="I5494" s="223"/>
      <c r="P5494" s="224"/>
      <c r="Q5494" s="224"/>
      <c r="R5494" s="224"/>
      <c r="T5494" s="223"/>
      <c r="U5494" s="225"/>
      <c r="V5494" s="223"/>
      <c r="W5494" s="225"/>
      <c r="AE5494" s="200"/>
      <c r="AM5494" s="203"/>
      <c r="AT5494" s="144"/>
    </row>
    <row r="5495" spans="9:46" s="142" customFormat="1" x14ac:dyDescent="0.15">
      <c r="I5495" s="223"/>
      <c r="P5495" s="224"/>
      <c r="Q5495" s="224"/>
      <c r="R5495" s="224"/>
      <c r="T5495" s="223"/>
      <c r="U5495" s="225"/>
      <c r="V5495" s="223"/>
      <c r="W5495" s="225"/>
      <c r="AE5495" s="200"/>
      <c r="AM5495" s="203"/>
      <c r="AT5495" s="144"/>
    </row>
    <row r="5496" spans="9:46" s="142" customFormat="1" x14ac:dyDescent="0.15">
      <c r="I5496" s="223"/>
      <c r="P5496" s="224"/>
      <c r="Q5496" s="224"/>
      <c r="R5496" s="224"/>
      <c r="T5496" s="223"/>
      <c r="U5496" s="225"/>
      <c r="V5496" s="223"/>
      <c r="W5496" s="225"/>
      <c r="AE5496" s="200"/>
      <c r="AM5496" s="203"/>
      <c r="AT5496" s="144"/>
    </row>
    <row r="5497" spans="9:46" s="142" customFormat="1" x14ac:dyDescent="0.15">
      <c r="I5497" s="223"/>
      <c r="P5497" s="224"/>
      <c r="Q5497" s="224"/>
      <c r="R5497" s="224"/>
      <c r="T5497" s="223"/>
      <c r="U5497" s="225"/>
      <c r="V5497" s="223"/>
      <c r="W5497" s="225"/>
      <c r="AE5497" s="200"/>
      <c r="AM5497" s="203"/>
      <c r="AT5497" s="144"/>
    </row>
    <row r="5498" spans="9:46" s="142" customFormat="1" x14ac:dyDescent="0.15">
      <c r="I5498" s="223"/>
      <c r="P5498" s="224"/>
      <c r="Q5498" s="224"/>
      <c r="R5498" s="224"/>
      <c r="T5498" s="223"/>
      <c r="U5498" s="225"/>
      <c r="V5498" s="223"/>
      <c r="W5498" s="225"/>
      <c r="AE5498" s="200"/>
      <c r="AM5498" s="203"/>
      <c r="AT5498" s="144"/>
    </row>
    <row r="5499" spans="9:46" s="142" customFormat="1" x14ac:dyDescent="0.15">
      <c r="I5499" s="223"/>
      <c r="P5499" s="224"/>
      <c r="Q5499" s="224"/>
      <c r="R5499" s="224"/>
      <c r="T5499" s="223"/>
      <c r="U5499" s="225"/>
      <c r="V5499" s="223"/>
      <c r="W5499" s="225"/>
      <c r="AE5499" s="200"/>
      <c r="AM5499" s="203"/>
      <c r="AT5499" s="144"/>
    </row>
    <row r="5500" spans="9:46" s="142" customFormat="1" x14ac:dyDescent="0.15">
      <c r="I5500" s="223"/>
      <c r="P5500" s="224"/>
      <c r="Q5500" s="224"/>
      <c r="R5500" s="224"/>
      <c r="T5500" s="223"/>
      <c r="U5500" s="225"/>
      <c r="V5500" s="223"/>
      <c r="W5500" s="225"/>
      <c r="AE5500" s="200"/>
      <c r="AM5500" s="203"/>
      <c r="AT5500" s="144"/>
    </row>
    <row r="5501" spans="9:46" s="142" customFormat="1" x14ac:dyDescent="0.15">
      <c r="I5501" s="223"/>
      <c r="P5501" s="224"/>
      <c r="Q5501" s="224"/>
      <c r="R5501" s="224"/>
      <c r="T5501" s="223"/>
      <c r="U5501" s="225"/>
      <c r="V5501" s="223"/>
      <c r="W5501" s="225"/>
      <c r="AE5501" s="200"/>
      <c r="AM5501" s="203"/>
      <c r="AT5501" s="144"/>
    </row>
    <row r="5502" spans="9:46" s="142" customFormat="1" x14ac:dyDescent="0.15">
      <c r="I5502" s="223"/>
      <c r="P5502" s="224"/>
      <c r="Q5502" s="224"/>
      <c r="R5502" s="224"/>
      <c r="T5502" s="223"/>
      <c r="U5502" s="225"/>
      <c r="V5502" s="223"/>
      <c r="W5502" s="225"/>
      <c r="AE5502" s="200"/>
      <c r="AM5502" s="203"/>
      <c r="AT5502" s="144"/>
    </row>
    <row r="5503" spans="9:46" s="142" customFormat="1" x14ac:dyDescent="0.15">
      <c r="I5503" s="223"/>
      <c r="P5503" s="224"/>
      <c r="Q5503" s="224"/>
      <c r="R5503" s="224"/>
      <c r="T5503" s="223"/>
      <c r="U5503" s="225"/>
      <c r="V5503" s="223"/>
      <c r="W5503" s="225"/>
      <c r="AE5503" s="200"/>
      <c r="AM5503" s="203"/>
      <c r="AT5503" s="144"/>
    </row>
    <row r="5504" spans="9:46" s="142" customFormat="1" x14ac:dyDescent="0.15">
      <c r="I5504" s="223"/>
      <c r="P5504" s="224"/>
      <c r="Q5504" s="224"/>
      <c r="R5504" s="224"/>
      <c r="T5504" s="223"/>
      <c r="U5504" s="225"/>
      <c r="V5504" s="223"/>
      <c r="W5504" s="225"/>
      <c r="AE5504" s="200"/>
      <c r="AM5504" s="203"/>
      <c r="AT5504" s="144"/>
    </row>
    <row r="5505" spans="9:46" s="142" customFormat="1" x14ac:dyDescent="0.15">
      <c r="I5505" s="223"/>
      <c r="P5505" s="224"/>
      <c r="Q5505" s="224"/>
      <c r="R5505" s="224"/>
      <c r="T5505" s="223"/>
      <c r="U5505" s="225"/>
      <c r="V5505" s="223"/>
      <c r="W5505" s="225"/>
      <c r="AE5505" s="200"/>
      <c r="AM5505" s="203"/>
      <c r="AT5505" s="144"/>
    </row>
    <row r="5506" spans="9:46" s="142" customFormat="1" x14ac:dyDescent="0.15">
      <c r="I5506" s="223"/>
      <c r="P5506" s="224"/>
      <c r="Q5506" s="224"/>
      <c r="R5506" s="224"/>
      <c r="T5506" s="223"/>
      <c r="U5506" s="225"/>
      <c r="V5506" s="223"/>
      <c r="W5506" s="225"/>
      <c r="AE5506" s="200"/>
      <c r="AM5506" s="203"/>
      <c r="AT5506" s="144"/>
    </row>
    <row r="5507" spans="9:46" s="142" customFormat="1" x14ac:dyDescent="0.15">
      <c r="I5507" s="223"/>
      <c r="P5507" s="224"/>
      <c r="Q5507" s="224"/>
      <c r="R5507" s="224"/>
      <c r="T5507" s="223"/>
      <c r="U5507" s="225"/>
      <c r="V5507" s="223"/>
      <c r="W5507" s="225"/>
      <c r="AE5507" s="200"/>
      <c r="AM5507" s="203"/>
      <c r="AT5507" s="144"/>
    </row>
    <row r="5508" spans="9:46" s="142" customFormat="1" x14ac:dyDescent="0.15">
      <c r="I5508" s="223"/>
      <c r="P5508" s="224"/>
      <c r="Q5508" s="224"/>
      <c r="R5508" s="224"/>
      <c r="T5508" s="223"/>
      <c r="U5508" s="225"/>
      <c r="V5508" s="223"/>
      <c r="W5508" s="225"/>
      <c r="AE5508" s="200"/>
      <c r="AM5508" s="203"/>
      <c r="AT5508" s="144"/>
    </row>
    <row r="5509" spans="9:46" s="142" customFormat="1" x14ac:dyDescent="0.15">
      <c r="I5509" s="223"/>
      <c r="P5509" s="224"/>
      <c r="Q5509" s="224"/>
      <c r="R5509" s="224"/>
      <c r="T5509" s="223"/>
      <c r="U5509" s="225"/>
      <c r="V5509" s="223"/>
      <c r="W5509" s="225"/>
      <c r="AE5509" s="200"/>
      <c r="AM5509" s="203"/>
      <c r="AT5509" s="144"/>
    </row>
    <row r="5510" spans="9:46" s="142" customFormat="1" x14ac:dyDescent="0.15">
      <c r="I5510" s="223"/>
      <c r="P5510" s="224"/>
      <c r="Q5510" s="224"/>
      <c r="R5510" s="224"/>
      <c r="T5510" s="223"/>
      <c r="U5510" s="225"/>
      <c r="V5510" s="223"/>
      <c r="W5510" s="225"/>
      <c r="AE5510" s="200"/>
      <c r="AM5510" s="203"/>
      <c r="AT5510" s="144"/>
    </row>
    <row r="5511" spans="9:46" s="142" customFormat="1" x14ac:dyDescent="0.15">
      <c r="I5511" s="223"/>
      <c r="P5511" s="224"/>
      <c r="Q5511" s="224"/>
      <c r="R5511" s="224"/>
      <c r="T5511" s="223"/>
      <c r="U5511" s="225"/>
      <c r="V5511" s="223"/>
      <c r="W5511" s="225"/>
      <c r="AE5511" s="200"/>
      <c r="AM5511" s="203"/>
      <c r="AT5511" s="144"/>
    </row>
    <row r="5512" spans="9:46" s="142" customFormat="1" x14ac:dyDescent="0.15">
      <c r="I5512" s="223"/>
      <c r="P5512" s="224"/>
      <c r="Q5512" s="224"/>
      <c r="R5512" s="224"/>
      <c r="T5512" s="223"/>
      <c r="U5512" s="225"/>
      <c r="V5512" s="223"/>
      <c r="W5512" s="225"/>
      <c r="AE5512" s="200"/>
      <c r="AM5512" s="203"/>
      <c r="AT5512" s="144"/>
    </row>
    <row r="5513" spans="9:46" s="142" customFormat="1" x14ac:dyDescent="0.15">
      <c r="I5513" s="223"/>
      <c r="P5513" s="224"/>
      <c r="Q5513" s="224"/>
      <c r="R5513" s="224"/>
      <c r="T5513" s="223"/>
      <c r="U5513" s="225"/>
      <c r="V5513" s="223"/>
      <c r="W5513" s="225"/>
      <c r="AE5513" s="200"/>
      <c r="AM5513" s="203"/>
      <c r="AT5513" s="144"/>
    </row>
    <row r="5514" spans="9:46" s="142" customFormat="1" x14ac:dyDescent="0.15">
      <c r="I5514" s="223"/>
      <c r="P5514" s="224"/>
      <c r="Q5514" s="224"/>
      <c r="R5514" s="224"/>
      <c r="T5514" s="223"/>
      <c r="U5514" s="225"/>
      <c r="V5514" s="223"/>
      <c r="W5514" s="225"/>
      <c r="AE5514" s="200"/>
      <c r="AM5514" s="203"/>
      <c r="AT5514" s="144"/>
    </row>
    <row r="5515" spans="9:46" s="142" customFormat="1" x14ac:dyDescent="0.15">
      <c r="I5515" s="223"/>
      <c r="P5515" s="224"/>
      <c r="Q5515" s="224"/>
      <c r="R5515" s="224"/>
      <c r="T5515" s="223"/>
      <c r="U5515" s="225"/>
      <c r="V5515" s="223"/>
      <c r="W5515" s="225"/>
      <c r="AE5515" s="200"/>
      <c r="AM5515" s="203"/>
      <c r="AT5515" s="144"/>
    </row>
    <row r="5516" spans="9:46" s="142" customFormat="1" x14ac:dyDescent="0.15">
      <c r="I5516" s="223"/>
      <c r="P5516" s="224"/>
      <c r="Q5516" s="224"/>
      <c r="R5516" s="224"/>
      <c r="T5516" s="223"/>
      <c r="U5516" s="225"/>
      <c r="V5516" s="223"/>
      <c r="W5516" s="225"/>
      <c r="AE5516" s="200"/>
      <c r="AM5516" s="203"/>
      <c r="AT5516" s="144"/>
    </row>
    <row r="5517" spans="9:46" s="142" customFormat="1" x14ac:dyDescent="0.15">
      <c r="I5517" s="223"/>
      <c r="P5517" s="224"/>
      <c r="Q5517" s="224"/>
      <c r="R5517" s="224"/>
      <c r="T5517" s="223"/>
      <c r="U5517" s="225"/>
      <c r="V5517" s="223"/>
      <c r="W5517" s="225"/>
      <c r="AE5517" s="200"/>
      <c r="AM5517" s="203"/>
      <c r="AT5517" s="144"/>
    </row>
    <row r="5518" spans="9:46" s="142" customFormat="1" x14ac:dyDescent="0.15">
      <c r="I5518" s="223"/>
      <c r="P5518" s="224"/>
      <c r="Q5518" s="224"/>
      <c r="R5518" s="224"/>
      <c r="T5518" s="223"/>
      <c r="U5518" s="225"/>
      <c r="V5518" s="223"/>
      <c r="W5518" s="225"/>
      <c r="AE5518" s="200"/>
      <c r="AM5518" s="203"/>
      <c r="AT5518" s="144"/>
    </row>
    <row r="5519" spans="9:46" s="142" customFormat="1" x14ac:dyDescent="0.15">
      <c r="I5519" s="223"/>
      <c r="P5519" s="224"/>
      <c r="Q5519" s="224"/>
      <c r="R5519" s="224"/>
      <c r="T5519" s="223"/>
      <c r="U5519" s="225"/>
      <c r="V5519" s="223"/>
      <c r="W5519" s="225"/>
      <c r="AE5519" s="200"/>
      <c r="AM5519" s="203"/>
      <c r="AT5519" s="144"/>
    </row>
    <row r="5520" spans="9:46" s="142" customFormat="1" x14ac:dyDescent="0.15">
      <c r="I5520" s="223"/>
      <c r="P5520" s="224"/>
      <c r="Q5520" s="224"/>
      <c r="R5520" s="224"/>
      <c r="T5520" s="223"/>
      <c r="U5520" s="225"/>
      <c r="V5520" s="223"/>
      <c r="W5520" s="225"/>
      <c r="AE5520" s="200"/>
      <c r="AM5520" s="203"/>
      <c r="AT5520" s="144"/>
    </row>
    <row r="5521" spans="9:46" s="142" customFormat="1" x14ac:dyDescent="0.15">
      <c r="I5521" s="223"/>
      <c r="P5521" s="224"/>
      <c r="Q5521" s="224"/>
      <c r="R5521" s="224"/>
      <c r="T5521" s="223"/>
      <c r="U5521" s="225"/>
      <c r="V5521" s="223"/>
      <c r="W5521" s="225"/>
      <c r="AE5521" s="200"/>
      <c r="AM5521" s="203"/>
      <c r="AT5521" s="144"/>
    </row>
    <row r="5522" spans="9:46" s="142" customFormat="1" x14ac:dyDescent="0.15">
      <c r="I5522" s="223"/>
      <c r="P5522" s="224"/>
      <c r="Q5522" s="224"/>
      <c r="R5522" s="224"/>
      <c r="T5522" s="223"/>
      <c r="U5522" s="225"/>
      <c r="V5522" s="223"/>
      <c r="W5522" s="225"/>
      <c r="AE5522" s="200"/>
      <c r="AM5522" s="203"/>
      <c r="AT5522" s="144"/>
    </row>
    <row r="5523" spans="9:46" s="142" customFormat="1" x14ac:dyDescent="0.15">
      <c r="I5523" s="223"/>
      <c r="P5523" s="224"/>
      <c r="Q5523" s="224"/>
      <c r="R5523" s="224"/>
      <c r="T5523" s="223"/>
      <c r="U5523" s="225"/>
      <c r="V5523" s="223"/>
      <c r="W5523" s="225"/>
      <c r="AE5523" s="200"/>
      <c r="AM5523" s="203"/>
      <c r="AT5523" s="144"/>
    </row>
    <row r="5524" spans="9:46" s="142" customFormat="1" x14ac:dyDescent="0.15">
      <c r="I5524" s="223"/>
      <c r="P5524" s="224"/>
      <c r="Q5524" s="224"/>
      <c r="R5524" s="224"/>
      <c r="T5524" s="223"/>
      <c r="U5524" s="225"/>
      <c r="V5524" s="223"/>
      <c r="W5524" s="225"/>
      <c r="AE5524" s="200"/>
      <c r="AM5524" s="203"/>
      <c r="AT5524" s="144"/>
    </row>
    <row r="5525" spans="9:46" s="142" customFormat="1" x14ac:dyDescent="0.15">
      <c r="I5525" s="223"/>
      <c r="P5525" s="224"/>
      <c r="Q5525" s="224"/>
      <c r="R5525" s="224"/>
      <c r="T5525" s="223"/>
      <c r="U5525" s="225"/>
      <c r="V5525" s="223"/>
      <c r="W5525" s="225"/>
      <c r="AE5525" s="200"/>
      <c r="AM5525" s="203"/>
      <c r="AT5525" s="144"/>
    </row>
    <row r="5526" spans="9:46" s="142" customFormat="1" x14ac:dyDescent="0.15">
      <c r="I5526" s="223"/>
      <c r="P5526" s="224"/>
      <c r="Q5526" s="224"/>
      <c r="R5526" s="224"/>
      <c r="T5526" s="223"/>
      <c r="U5526" s="225"/>
      <c r="V5526" s="223"/>
      <c r="W5526" s="225"/>
      <c r="AE5526" s="200"/>
      <c r="AM5526" s="203"/>
      <c r="AT5526" s="144"/>
    </row>
    <row r="5527" spans="9:46" s="142" customFormat="1" x14ac:dyDescent="0.15">
      <c r="I5527" s="223"/>
      <c r="P5527" s="224"/>
      <c r="Q5527" s="224"/>
      <c r="R5527" s="224"/>
      <c r="T5527" s="223"/>
      <c r="U5527" s="225"/>
      <c r="V5527" s="223"/>
      <c r="W5527" s="225"/>
      <c r="AE5527" s="200"/>
      <c r="AM5527" s="203"/>
      <c r="AT5527" s="144"/>
    </row>
    <row r="5528" spans="9:46" s="142" customFormat="1" x14ac:dyDescent="0.15">
      <c r="I5528" s="223"/>
      <c r="P5528" s="224"/>
      <c r="Q5528" s="224"/>
      <c r="R5528" s="224"/>
      <c r="T5528" s="223"/>
      <c r="U5528" s="225"/>
      <c r="V5528" s="223"/>
      <c r="W5528" s="225"/>
      <c r="AE5528" s="200"/>
      <c r="AM5528" s="203"/>
      <c r="AT5528" s="144"/>
    </row>
    <row r="5529" spans="9:46" s="142" customFormat="1" x14ac:dyDescent="0.15">
      <c r="I5529" s="223"/>
      <c r="P5529" s="224"/>
      <c r="Q5529" s="224"/>
      <c r="R5529" s="224"/>
      <c r="T5529" s="223"/>
      <c r="U5529" s="225"/>
      <c r="V5529" s="223"/>
      <c r="W5529" s="225"/>
      <c r="AE5529" s="200"/>
      <c r="AM5529" s="203"/>
      <c r="AT5529" s="144"/>
    </row>
    <row r="5530" spans="9:46" s="142" customFormat="1" x14ac:dyDescent="0.15">
      <c r="I5530" s="223"/>
      <c r="P5530" s="224"/>
      <c r="Q5530" s="224"/>
      <c r="R5530" s="224"/>
      <c r="T5530" s="223"/>
      <c r="U5530" s="225"/>
      <c r="V5530" s="223"/>
      <c r="W5530" s="225"/>
      <c r="AE5530" s="200"/>
      <c r="AM5530" s="203"/>
      <c r="AT5530" s="144"/>
    </row>
    <row r="5531" spans="9:46" s="142" customFormat="1" x14ac:dyDescent="0.15">
      <c r="I5531" s="223"/>
      <c r="P5531" s="224"/>
      <c r="Q5531" s="224"/>
      <c r="R5531" s="224"/>
      <c r="T5531" s="223"/>
      <c r="U5531" s="225"/>
      <c r="V5531" s="223"/>
      <c r="W5531" s="225"/>
      <c r="AE5531" s="200"/>
      <c r="AM5531" s="203"/>
      <c r="AT5531" s="144"/>
    </row>
    <row r="5532" spans="9:46" s="142" customFormat="1" x14ac:dyDescent="0.15">
      <c r="I5532" s="223"/>
      <c r="P5532" s="224"/>
      <c r="Q5532" s="224"/>
      <c r="R5532" s="224"/>
      <c r="T5532" s="223"/>
      <c r="U5532" s="225"/>
      <c r="V5532" s="223"/>
      <c r="W5532" s="225"/>
      <c r="AE5532" s="200"/>
      <c r="AM5532" s="203"/>
      <c r="AT5532" s="144"/>
    </row>
    <row r="5533" spans="9:46" s="142" customFormat="1" x14ac:dyDescent="0.15">
      <c r="I5533" s="223"/>
      <c r="P5533" s="224"/>
      <c r="Q5533" s="224"/>
      <c r="R5533" s="224"/>
      <c r="T5533" s="223"/>
      <c r="U5533" s="225"/>
      <c r="V5533" s="223"/>
      <c r="W5533" s="225"/>
      <c r="AE5533" s="200"/>
      <c r="AM5533" s="203"/>
      <c r="AT5533" s="144"/>
    </row>
    <row r="5534" spans="9:46" s="142" customFormat="1" x14ac:dyDescent="0.15">
      <c r="I5534" s="223"/>
      <c r="P5534" s="224"/>
      <c r="Q5534" s="224"/>
      <c r="R5534" s="224"/>
      <c r="T5534" s="223"/>
      <c r="U5534" s="225"/>
      <c r="V5534" s="223"/>
      <c r="W5534" s="225"/>
      <c r="AE5534" s="200"/>
      <c r="AM5534" s="203"/>
      <c r="AT5534" s="144"/>
    </row>
    <row r="5535" spans="9:46" s="142" customFormat="1" x14ac:dyDescent="0.15">
      <c r="I5535" s="223"/>
      <c r="P5535" s="224"/>
      <c r="Q5535" s="224"/>
      <c r="R5535" s="224"/>
      <c r="T5535" s="223"/>
      <c r="U5535" s="225"/>
      <c r="V5535" s="223"/>
      <c r="W5535" s="225"/>
      <c r="AE5535" s="200"/>
      <c r="AM5535" s="203"/>
      <c r="AT5535" s="144"/>
    </row>
    <row r="5536" spans="9:46" s="142" customFormat="1" x14ac:dyDescent="0.15">
      <c r="I5536" s="223"/>
      <c r="P5536" s="224"/>
      <c r="Q5536" s="224"/>
      <c r="R5536" s="224"/>
      <c r="T5536" s="223"/>
      <c r="U5536" s="225"/>
      <c r="V5536" s="223"/>
      <c r="W5536" s="225"/>
      <c r="AE5536" s="200"/>
      <c r="AM5536" s="203"/>
      <c r="AT5536" s="144"/>
    </row>
    <row r="5537" spans="9:46" s="142" customFormat="1" x14ac:dyDescent="0.15">
      <c r="I5537" s="223"/>
      <c r="P5537" s="224"/>
      <c r="Q5537" s="224"/>
      <c r="R5537" s="224"/>
      <c r="T5537" s="223"/>
      <c r="U5537" s="225"/>
      <c r="V5537" s="223"/>
      <c r="W5537" s="225"/>
      <c r="AE5537" s="200"/>
      <c r="AM5537" s="203"/>
      <c r="AT5537" s="144"/>
    </row>
    <row r="5538" spans="9:46" s="142" customFormat="1" x14ac:dyDescent="0.15">
      <c r="I5538" s="223"/>
      <c r="P5538" s="224"/>
      <c r="Q5538" s="224"/>
      <c r="R5538" s="224"/>
      <c r="T5538" s="223"/>
      <c r="U5538" s="225"/>
      <c r="V5538" s="223"/>
      <c r="W5538" s="225"/>
      <c r="AE5538" s="200"/>
      <c r="AM5538" s="203"/>
      <c r="AT5538" s="144"/>
    </row>
    <row r="5539" spans="9:46" s="142" customFormat="1" x14ac:dyDescent="0.15">
      <c r="I5539" s="223"/>
      <c r="P5539" s="224"/>
      <c r="Q5539" s="224"/>
      <c r="R5539" s="224"/>
      <c r="T5539" s="223"/>
      <c r="U5539" s="225"/>
      <c r="V5539" s="223"/>
      <c r="W5539" s="225"/>
      <c r="AE5539" s="200"/>
      <c r="AM5539" s="203"/>
      <c r="AT5539" s="144"/>
    </row>
    <row r="5540" spans="9:46" s="142" customFormat="1" x14ac:dyDescent="0.15">
      <c r="I5540" s="223"/>
      <c r="P5540" s="224"/>
      <c r="Q5540" s="224"/>
      <c r="R5540" s="224"/>
      <c r="T5540" s="223"/>
      <c r="U5540" s="225"/>
      <c r="V5540" s="223"/>
      <c r="W5540" s="225"/>
      <c r="AE5540" s="200"/>
      <c r="AM5540" s="203"/>
      <c r="AT5540" s="144"/>
    </row>
    <row r="5541" spans="9:46" s="142" customFormat="1" x14ac:dyDescent="0.15">
      <c r="I5541" s="223"/>
      <c r="P5541" s="224"/>
      <c r="Q5541" s="224"/>
      <c r="R5541" s="224"/>
      <c r="T5541" s="223"/>
      <c r="U5541" s="225"/>
      <c r="V5541" s="223"/>
      <c r="W5541" s="225"/>
      <c r="AE5541" s="200"/>
      <c r="AM5541" s="203"/>
      <c r="AT5541" s="144"/>
    </row>
    <row r="5542" spans="9:46" s="142" customFormat="1" x14ac:dyDescent="0.15">
      <c r="I5542" s="223"/>
      <c r="P5542" s="224"/>
      <c r="Q5542" s="224"/>
      <c r="R5542" s="224"/>
      <c r="T5542" s="223"/>
      <c r="U5542" s="225"/>
      <c r="V5542" s="223"/>
      <c r="W5542" s="225"/>
      <c r="AE5542" s="200"/>
      <c r="AM5542" s="203"/>
      <c r="AT5542" s="144"/>
    </row>
    <row r="5543" spans="9:46" s="142" customFormat="1" x14ac:dyDescent="0.15">
      <c r="I5543" s="223"/>
      <c r="P5543" s="224"/>
      <c r="Q5543" s="224"/>
      <c r="R5543" s="224"/>
      <c r="T5543" s="223"/>
      <c r="U5543" s="225"/>
      <c r="V5543" s="223"/>
      <c r="W5543" s="225"/>
      <c r="AE5543" s="200"/>
      <c r="AM5543" s="203"/>
      <c r="AT5543" s="144"/>
    </row>
    <row r="5544" spans="9:46" s="142" customFormat="1" x14ac:dyDescent="0.15">
      <c r="I5544" s="223"/>
      <c r="P5544" s="224"/>
      <c r="Q5544" s="224"/>
      <c r="R5544" s="224"/>
      <c r="T5544" s="223"/>
      <c r="U5544" s="225"/>
      <c r="V5544" s="223"/>
      <c r="W5544" s="225"/>
      <c r="AE5544" s="200"/>
      <c r="AM5544" s="203"/>
      <c r="AT5544" s="144"/>
    </row>
    <row r="5545" spans="9:46" s="142" customFormat="1" x14ac:dyDescent="0.15">
      <c r="I5545" s="223"/>
      <c r="P5545" s="224"/>
      <c r="Q5545" s="224"/>
      <c r="R5545" s="224"/>
      <c r="T5545" s="223"/>
      <c r="U5545" s="225"/>
      <c r="V5545" s="223"/>
      <c r="W5545" s="225"/>
      <c r="AE5545" s="200"/>
      <c r="AM5545" s="203"/>
      <c r="AT5545" s="144"/>
    </row>
    <row r="5546" spans="9:46" s="142" customFormat="1" x14ac:dyDescent="0.15">
      <c r="I5546" s="223"/>
      <c r="P5546" s="224"/>
      <c r="Q5546" s="224"/>
      <c r="R5546" s="224"/>
      <c r="T5546" s="223"/>
      <c r="U5546" s="225"/>
      <c r="V5546" s="223"/>
      <c r="W5546" s="225"/>
      <c r="AE5546" s="200"/>
      <c r="AM5546" s="203"/>
      <c r="AT5546" s="144"/>
    </row>
    <row r="5547" spans="9:46" s="142" customFormat="1" x14ac:dyDescent="0.15">
      <c r="I5547" s="223"/>
      <c r="P5547" s="224"/>
      <c r="Q5547" s="224"/>
      <c r="R5547" s="224"/>
      <c r="T5547" s="223"/>
      <c r="U5547" s="225"/>
      <c r="V5547" s="223"/>
      <c r="W5547" s="225"/>
      <c r="AE5547" s="200"/>
      <c r="AM5547" s="203"/>
      <c r="AT5547" s="144"/>
    </row>
    <row r="5548" spans="9:46" s="142" customFormat="1" x14ac:dyDescent="0.15">
      <c r="I5548" s="223"/>
      <c r="P5548" s="224"/>
      <c r="Q5548" s="224"/>
      <c r="R5548" s="224"/>
      <c r="T5548" s="223"/>
      <c r="U5548" s="225"/>
      <c r="V5548" s="223"/>
      <c r="W5548" s="225"/>
      <c r="AE5548" s="200"/>
      <c r="AM5548" s="203"/>
      <c r="AT5548" s="144"/>
    </row>
    <row r="5549" spans="9:46" s="142" customFormat="1" x14ac:dyDescent="0.15">
      <c r="I5549" s="223"/>
      <c r="P5549" s="224"/>
      <c r="Q5549" s="224"/>
      <c r="R5549" s="224"/>
      <c r="T5549" s="223"/>
      <c r="U5549" s="225"/>
      <c r="V5549" s="223"/>
      <c r="W5549" s="225"/>
      <c r="AE5549" s="200"/>
      <c r="AM5549" s="203"/>
      <c r="AT5549" s="144"/>
    </row>
    <row r="5550" spans="9:46" s="142" customFormat="1" x14ac:dyDescent="0.15">
      <c r="I5550" s="223"/>
      <c r="P5550" s="224"/>
      <c r="Q5550" s="224"/>
      <c r="R5550" s="224"/>
      <c r="T5550" s="223"/>
      <c r="U5550" s="225"/>
      <c r="V5550" s="223"/>
      <c r="W5550" s="225"/>
      <c r="AE5550" s="200"/>
      <c r="AM5550" s="203"/>
      <c r="AT5550" s="144"/>
    </row>
    <row r="5551" spans="9:46" s="142" customFormat="1" x14ac:dyDescent="0.15">
      <c r="I5551" s="223"/>
      <c r="P5551" s="224"/>
      <c r="Q5551" s="224"/>
      <c r="R5551" s="224"/>
      <c r="T5551" s="223"/>
      <c r="U5551" s="225"/>
      <c r="V5551" s="223"/>
      <c r="W5551" s="225"/>
      <c r="AE5551" s="200"/>
      <c r="AM5551" s="203"/>
      <c r="AT5551" s="144"/>
    </row>
    <row r="5552" spans="9:46" s="142" customFormat="1" x14ac:dyDescent="0.15">
      <c r="I5552" s="223"/>
      <c r="P5552" s="224"/>
      <c r="Q5552" s="224"/>
      <c r="R5552" s="224"/>
      <c r="T5552" s="223"/>
      <c r="U5552" s="225"/>
      <c r="V5552" s="223"/>
      <c r="W5552" s="225"/>
      <c r="AE5552" s="200"/>
      <c r="AM5552" s="203"/>
      <c r="AT5552" s="144"/>
    </row>
    <row r="5553" spans="9:46" s="142" customFormat="1" x14ac:dyDescent="0.15">
      <c r="I5553" s="223"/>
      <c r="P5553" s="224"/>
      <c r="Q5553" s="224"/>
      <c r="R5553" s="224"/>
      <c r="T5553" s="223"/>
      <c r="U5553" s="225"/>
      <c r="V5553" s="223"/>
      <c r="W5553" s="225"/>
      <c r="AE5553" s="200"/>
      <c r="AM5553" s="203"/>
      <c r="AT5553" s="144"/>
    </row>
    <row r="5554" spans="9:46" s="142" customFormat="1" x14ac:dyDescent="0.15">
      <c r="I5554" s="223"/>
      <c r="P5554" s="224"/>
      <c r="Q5554" s="224"/>
      <c r="R5554" s="224"/>
      <c r="T5554" s="223"/>
      <c r="U5554" s="225"/>
      <c r="V5554" s="223"/>
      <c r="W5554" s="225"/>
      <c r="AE5554" s="200"/>
      <c r="AM5554" s="203"/>
      <c r="AT5554" s="144"/>
    </row>
    <row r="5555" spans="9:46" s="142" customFormat="1" x14ac:dyDescent="0.15">
      <c r="I5555" s="223"/>
      <c r="P5555" s="224"/>
      <c r="Q5555" s="224"/>
      <c r="R5555" s="224"/>
      <c r="T5555" s="223"/>
      <c r="U5555" s="225"/>
      <c r="V5555" s="223"/>
      <c r="W5555" s="225"/>
      <c r="AE5555" s="200"/>
      <c r="AM5555" s="203"/>
      <c r="AT5555" s="144"/>
    </row>
    <row r="5556" spans="9:46" s="142" customFormat="1" x14ac:dyDescent="0.15">
      <c r="I5556" s="223"/>
      <c r="P5556" s="224"/>
      <c r="Q5556" s="224"/>
      <c r="R5556" s="224"/>
      <c r="T5556" s="223"/>
      <c r="U5556" s="225"/>
      <c r="V5556" s="223"/>
      <c r="W5556" s="225"/>
      <c r="AE5556" s="200"/>
      <c r="AM5556" s="203"/>
      <c r="AT5556" s="144"/>
    </row>
    <row r="5557" spans="9:46" s="142" customFormat="1" x14ac:dyDescent="0.15">
      <c r="I5557" s="223"/>
      <c r="P5557" s="224"/>
      <c r="Q5557" s="224"/>
      <c r="R5557" s="224"/>
      <c r="T5557" s="223"/>
      <c r="U5557" s="225"/>
      <c r="V5557" s="223"/>
      <c r="W5557" s="225"/>
      <c r="AE5557" s="200"/>
      <c r="AM5557" s="203"/>
      <c r="AT5557" s="144"/>
    </row>
    <row r="5558" spans="9:46" s="142" customFormat="1" x14ac:dyDescent="0.15">
      <c r="I5558" s="223"/>
      <c r="P5558" s="224"/>
      <c r="Q5558" s="224"/>
      <c r="R5558" s="224"/>
      <c r="T5558" s="223"/>
      <c r="U5558" s="225"/>
      <c r="V5558" s="223"/>
      <c r="W5558" s="225"/>
      <c r="AE5558" s="200"/>
      <c r="AM5558" s="203"/>
      <c r="AT5558" s="144"/>
    </row>
    <row r="5559" spans="9:46" s="142" customFormat="1" x14ac:dyDescent="0.15">
      <c r="I5559" s="223"/>
      <c r="P5559" s="224"/>
      <c r="Q5559" s="224"/>
      <c r="R5559" s="224"/>
      <c r="T5559" s="223"/>
      <c r="U5559" s="225"/>
      <c r="V5559" s="223"/>
      <c r="W5559" s="225"/>
      <c r="AE5559" s="200"/>
      <c r="AM5559" s="203"/>
      <c r="AT5559" s="144"/>
    </row>
    <row r="5560" spans="9:46" s="142" customFormat="1" x14ac:dyDescent="0.15">
      <c r="I5560" s="223"/>
      <c r="P5560" s="224"/>
      <c r="Q5560" s="224"/>
      <c r="R5560" s="224"/>
      <c r="T5560" s="223"/>
      <c r="U5560" s="225"/>
      <c r="V5560" s="223"/>
      <c r="W5560" s="225"/>
      <c r="AE5560" s="200"/>
      <c r="AM5560" s="203"/>
      <c r="AT5560" s="144"/>
    </row>
    <row r="5561" spans="9:46" s="142" customFormat="1" x14ac:dyDescent="0.15">
      <c r="I5561" s="223"/>
      <c r="P5561" s="224"/>
      <c r="Q5561" s="224"/>
      <c r="R5561" s="224"/>
      <c r="T5561" s="223"/>
      <c r="U5561" s="225"/>
      <c r="V5561" s="223"/>
      <c r="W5561" s="225"/>
      <c r="AE5561" s="200"/>
      <c r="AM5561" s="203"/>
      <c r="AT5561" s="144"/>
    </row>
    <row r="5562" spans="9:46" s="142" customFormat="1" x14ac:dyDescent="0.15">
      <c r="I5562" s="223"/>
      <c r="P5562" s="224"/>
      <c r="Q5562" s="224"/>
      <c r="R5562" s="224"/>
      <c r="T5562" s="223"/>
      <c r="U5562" s="225"/>
      <c r="V5562" s="223"/>
      <c r="W5562" s="225"/>
      <c r="AE5562" s="200"/>
      <c r="AM5562" s="203"/>
      <c r="AT5562" s="144"/>
    </row>
    <row r="5563" spans="9:46" s="142" customFormat="1" x14ac:dyDescent="0.15">
      <c r="I5563" s="223"/>
      <c r="P5563" s="224"/>
      <c r="Q5563" s="224"/>
      <c r="R5563" s="224"/>
      <c r="T5563" s="223"/>
      <c r="U5563" s="225"/>
      <c r="V5563" s="223"/>
      <c r="W5563" s="225"/>
      <c r="AE5563" s="200"/>
      <c r="AM5563" s="203"/>
      <c r="AT5563" s="144"/>
    </row>
    <row r="5564" spans="9:46" s="142" customFormat="1" x14ac:dyDescent="0.15">
      <c r="I5564" s="223"/>
      <c r="P5564" s="224"/>
      <c r="Q5564" s="224"/>
      <c r="R5564" s="224"/>
      <c r="T5564" s="223"/>
      <c r="U5564" s="225"/>
      <c r="V5564" s="223"/>
      <c r="W5564" s="225"/>
      <c r="AE5564" s="200"/>
      <c r="AM5564" s="203"/>
      <c r="AT5564" s="144"/>
    </row>
    <row r="5565" spans="9:46" s="142" customFormat="1" x14ac:dyDescent="0.15">
      <c r="I5565" s="223"/>
      <c r="P5565" s="224"/>
      <c r="Q5565" s="224"/>
      <c r="R5565" s="224"/>
      <c r="T5565" s="223"/>
      <c r="U5565" s="225"/>
      <c r="V5565" s="223"/>
      <c r="W5565" s="225"/>
      <c r="AE5565" s="200"/>
      <c r="AM5565" s="203"/>
      <c r="AT5565" s="144"/>
    </row>
    <row r="5566" spans="9:46" s="142" customFormat="1" x14ac:dyDescent="0.15">
      <c r="I5566" s="223"/>
      <c r="P5566" s="224"/>
      <c r="Q5566" s="224"/>
      <c r="R5566" s="224"/>
      <c r="T5566" s="223"/>
      <c r="U5566" s="225"/>
      <c r="V5566" s="223"/>
      <c r="W5566" s="225"/>
      <c r="AE5566" s="200"/>
      <c r="AM5566" s="203"/>
      <c r="AT5566" s="144"/>
    </row>
    <row r="5567" spans="9:46" s="142" customFormat="1" x14ac:dyDescent="0.15">
      <c r="I5567" s="223"/>
      <c r="P5567" s="224"/>
      <c r="Q5567" s="224"/>
      <c r="R5567" s="224"/>
      <c r="T5567" s="223"/>
      <c r="U5567" s="225"/>
      <c r="V5567" s="223"/>
      <c r="W5567" s="225"/>
      <c r="AE5567" s="200"/>
      <c r="AM5567" s="203"/>
      <c r="AT5567" s="144"/>
    </row>
    <row r="5568" spans="9:46" s="142" customFormat="1" x14ac:dyDescent="0.15">
      <c r="I5568" s="223"/>
      <c r="P5568" s="224"/>
      <c r="Q5568" s="224"/>
      <c r="R5568" s="224"/>
      <c r="T5568" s="223"/>
      <c r="U5568" s="225"/>
      <c r="V5568" s="223"/>
      <c r="W5568" s="225"/>
      <c r="AE5568" s="200"/>
      <c r="AM5568" s="203"/>
      <c r="AT5568" s="144"/>
    </row>
    <row r="5569" spans="9:46" s="142" customFormat="1" x14ac:dyDescent="0.15">
      <c r="I5569" s="223"/>
      <c r="P5569" s="224"/>
      <c r="Q5569" s="224"/>
      <c r="R5569" s="224"/>
      <c r="T5569" s="223"/>
      <c r="U5569" s="225"/>
      <c r="V5569" s="223"/>
      <c r="W5569" s="225"/>
      <c r="AE5569" s="200"/>
      <c r="AM5569" s="203"/>
      <c r="AT5569" s="144"/>
    </row>
    <row r="5570" spans="9:46" s="142" customFormat="1" x14ac:dyDescent="0.15">
      <c r="I5570" s="223"/>
      <c r="P5570" s="224"/>
      <c r="Q5570" s="224"/>
      <c r="R5570" s="224"/>
      <c r="T5570" s="223"/>
      <c r="U5570" s="225"/>
      <c r="V5570" s="223"/>
      <c r="W5570" s="225"/>
      <c r="AE5570" s="200"/>
      <c r="AM5570" s="203"/>
      <c r="AT5570" s="144"/>
    </row>
    <row r="5571" spans="9:46" s="142" customFormat="1" x14ac:dyDescent="0.15">
      <c r="I5571" s="223"/>
      <c r="P5571" s="224"/>
      <c r="Q5571" s="224"/>
      <c r="R5571" s="224"/>
      <c r="T5571" s="223"/>
      <c r="U5571" s="225"/>
      <c r="V5571" s="223"/>
      <c r="W5571" s="225"/>
      <c r="AE5571" s="200"/>
      <c r="AM5571" s="203"/>
      <c r="AT5571" s="144"/>
    </row>
    <row r="5572" spans="9:46" s="142" customFormat="1" x14ac:dyDescent="0.15">
      <c r="I5572" s="223"/>
      <c r="P5572" s="224"/>
      <c r="Q5572" s="224"/>
      <c r="R5572" s="224"/>
      <c r="T5572" s="223"/>
      <c r="U5572" s="225"/>
      <c r="V5572" s="223"/>
      <c r="W5572" s="225"/>
      <c r="AE5572" s="200"/>
      <c r="AM5572" s="203"/>
      <c r="AT5572" s="144"/>
    </row>
    <row r="5573" spans="9:46" s="142" customFormat="1" x14ac:dyDescent="0.15">
      <c r="I5573" s="223"/>
      <c r="P5573" s="224"/>
      <c r="Q5573" s="224"/>
      <c r="R5573" s="224"/>
      <c r="T5573" s="223"/>
      <c r="U5573" s="225"/>
      <c r="V5573" s="223"/>
      <c r="W5573" s="225"/>
      <c r="AE5573" s="200"/>
      <c r="AM5573" s="203"/>
      <c r="AT5573" s="144"/>
    </row>
    <row r="5574" spans="9:46" s="142" customFormat="1" x14ac:dyDescent="0.15">
      <c r="I5574" s="223"/>
      <c r="P5574" s="224"/>
      <c r="Q5574" s="224"/>
      <c r="R5574" s="224"/>
      <c r="T5574" s="223"/>
      <c r="U5574" s="225"/>
      <c r="V5574" s="223"/>
      <c r="W5574" s="225"/>
      <c r="AE5574" s="200"/>
      <c r="AM5574" s="203"/>
      <c r="AT5574" s="144"/>
    </row>
    <row r="5575" spans="9:46" s="142" customFormat="1" x14ac:dyDescent="0.15">
      <c r="I5575" s="223"/>
      <c r="P5575" s="224"/>
      <c r="Q5575" s="224"/>
      <c r="R5575" s="224"/>
      <c r="T5575" s="223"/>
      <c r="U5575" s="225"/>
      <c r="V5575" s="223"/>
      <c r="W5575" s="225"/>
      <c r="AE5575" s="200"/>
      <c r="AM5575" s="203"/>
      <c r="AT5575" s="144"/>
    </row>
    <row r="5576" spans="9:46" s="142" customFormat="1" x14ac:dyDescent="0.15">
      <c r="I5576" s="223"/>
      <c r="P5576" s="224"/>
      <c r="Q5576" s="224"/>
      <c r="R5576" s="224"/>
      <c r="T5576" s="223"/>
      <c r="U5576" s="225"/>
      <c r="V5576" s="223"/>
      <c r="W5576" s="225"/>
      <c r="AE5576" s="200"/>
      <c r="AM5576" s="203"/>
      <c r="AT5576" s="144"/>
    </row>
    <row r="5577" spans="9:46" s="142" customFormat="1" x14ac:dyDescent="0.15">
      <c r="I5577" s="223"/>
      <c r="P5577" s="224"/>
      <c r="Q5577" s="224"/>
      <c r="R5577" s="224"/>
      <c r="T5577" s="223"/>
      <c r="U5577" s="225"/>
      <c r="V5577" s="223"/>
      <c r="W5577" s="225"/>
      <c r="AE5577" s="200"/>
      <c r="AM5577" s="203"/>
      <c r="AT5577" s="144"/>
    </row>
    <row r="5578" spans="9:46" s="142" customFormat="1" x14ac:dyDescent="0.15">
      <c r="I5578" s="223"/>
      <c r="P5578" s="224"/>
      <c r="Q5578" s="224"/>
      <c r="R5578" s="224"/>
      <c r="T5578" s="223"/>
      <c r="U5578" s="225"/>
      <c r="V5578" s="223"/>
      <c r="W5578" s="225"/>
      <c r="AE5578" s="200"/>
      <c r="AM5578" s="203"/>
      <c r="AT5578" s="144"/>
    </row>
    <row r="5579" spans="9:46" s="142" customFormat="1" x14ac:dyDescent="0.15">
      <c r="I5579" s="223"/>
      <c r="P5579" s="224"/>
      <c r="Q5579" s="224"/>
      <c r="R5579" s="224"/>
      <c r="T5579" s="223"/>
      <c r="U5579" s="225"/>
      <c r="V5579" s="223"/>
      <c r="W5579" s="225"/>
      <c r="AE5579" s="200"/>
      <c r="AM5579" s="203"/>
      <c r="AT5579" s="144"/>
    </row>
    <row r="5580" spans="9:46" s="142" customFormat="1" x14ac:dyDescent="0.15">
      <c r="I5580" s="223"/>
      <c r="P5580" s="224"/>
      <c r="Q5580" s="224"/>
      <c r="R5580" s="224"/>
      <c r="T5580" s="223"/>
      <c r="U5580" s="225"/>
      <c r="V5580" s="223"/>
      <c r="W5580" s="225"/>
      <c r="AE5580" s="200"/>
      <c r="AM5580" s="203"/>
      <c r="AT5580" s="144"/>
    </row>
    <row r="5581" spans="9:46" s="142" customFormat="1" x14ac:dyDescent="0.15">
      <c r="I5581" s="223"/>
      <c r="P5581" s="224"/>
      <c r="Q5581" s="224"/>
      <c r="R5581" s="224"/>
      <c r="T5581" s="223"/>
      <c r="U5581" s="225"/>
      <c r="V5581" s="223"/>
      <c r="W5581" s="225"/>
      <c r="AE5581" s="200"/>
      <c r="AM5581" s="203"/>
      <c r="AT5581" s="144"/>
    </row>
    <row r="5582" spans="9:46" s="142" customFormat="1" x14ac:dyDescent="0.15">
      <c r="I5582" s="223"/>
      <c r="P5582" s="224"/>
      <c r="Q5582" s="224"/>
      <c r="R5582" s="224"/>
      <c r="T5582" s="223"/>
      <c r="U5582" s="225"/>
      <c r="V5582" s="223"/>
      <c r="W5582" s="225"/>
      <c r="AE5582" s="200"/>
      <c r="AM5582" s="203"/>
      <c r="AT5582" s="144"/>
    </row>
    <row r="5583" spans="9:46" s="142" customFormat="1" x14ac:dyDescent="0.15">
      <c r="I5583" s="223"/>
      <c r="P5583" s="224"/>
      <c r="Q5583" s="224"/>
      <c r="R5583" s="224"/>
      <c r="T5583" s="223"/>
      <c r="U5583" s="225"/>
      <c r="V5583" s="223"/>
      <c r="W5583" s="225"/>
      <c r="AE5583" s="200"/>
      <c r="AM5583" s="203"/>
      <c r="AT5583" s="144"/>
    </row>
    <row r="5584" spans="9:46" s="142" customFormat="1" x14ac:dyDescent="0.15">
      <c r="I5584" s="223"/>
      <c r="P5584" s="224"/>
      <c r="Q5584" s="224"/>
      <c r="R5584" s="224"/>
      <c r="T5584" s="223"/>
      <c r="U5584" s="225"/>
      <c r="V5584" s="223"/>
      <c r="W5584" s="225"/>
      <c r="AE5584" s="200"/>
      <c r="AM5584" s="203"/>
      <c r="AT5584" s="144"/>
    </row>
    <row r="5585" spans="9:46" s="142" customFormat="1" x14ac:dyDescent="0.15">
      <c r="I5585" s="223"/>
      <c r="P5585" s="224"/>
      <c r="Q5585" s="224"/>
      <c r="R5585" s="224"/>
      <c r="T5585" s="223"/>
      <c r="U5585" s="225"/>
      <c r="V5585" s="223"/>
      <c r="W5585" s="225"/>
      <c r="AE5585" s="200"/>
      <c r="AM5585" s="203"/>
      <c r="AT5585" s="144"/>
    </row>
    <row r="5586" spans="9:46" s="142" customFormat="1" x14ac:dyDescent="0.15">
      <c r="I5586" s="223"/>
      <c r="P5586" s="224"/>
      <c r="Q5586" s="224"/>
      <c r="R5586" s="224"/>
      <c r="T5586" s="223"/>
      <c r="U5586" s="225"/>
      <c r="V5586" s="223"/>
      <c r="W5586" s="225"/>
      <c r="AE5586" s="200"/>
      <c r="AM5586" s="203"/>
      <c r="AT5586" s="144"/>
    </row>
    <row r="5587" spans="9:46" s="142" customFormat="1" x14ac:dyDescent="0.15">
      <c r="I5587" s="223"/>
      <c r="P5587" s="224"/>
      <c r="Q5587" s="224"/>
      <c r="R5587" s="224"/>
      <c r="T5587" s="223"/>
      <c r="U5587" s="225"/>
      <c r="V5587" s="223"/>
      <c r="W5587" s="225"/>
      <c r="AE5587" s="200"/>
      <c r="AM5587" s="203"/>
      <c r="AT5587" s="144"/>
    </row>
    <row r="5588" spans="9:46" s="142" customFormat="1" x14ac:dyDescent="0.15">
      <c r="I5588" s="223"/>
      <c r="P5588" s="224"/>
      <c r="Q5588" s="224"/>
      <c r="R5588" s="224"/>
      <c r="T5588" s="223"/>
      <c r="U5588" s="225"/>
      <c r="V5588" s="223"/>
      <c r="W5588" s="225"/>
      <c r="AE5588" s="200"/>
      <c r="AM5588" s="203"/>
      <c r="AT5588" s="144"/>
    </row>
    <row r="5589" spans="9:46" s="142" customFormat="1" x14ac:dyDescent="0.15">
      <c r="I5589" s="223"/>
      <c r="P5589" s="224"/>
      <c r="Q5589" s="224"/>
      <c r="R5589" s="224"/>
      <c r="T5589" s="223"/>
      <c r="U5589" s="225"/>
      <c r="V5589" s="223"/>
      <c r="W5589" s="225"/>
      <c r="AE5589" s="200"/>
      <c r="AM5589" s="203"/>
      <c r="AT5589" s="144"/>
    </row>
    <row r="5590" spans="9:46" s="142" customFormat="1" x14ac:dyDescent="0.15">
      <c r="I5590" s="223"/>
      <c r="P5590" s="224"/>
      <c r="Q5590" s="224"/>
      <c r="R5590" s="224"/>
      <c r="T5590" s="223"/>
      <c r="U5590" s="225"/>
      <c r="V5590" s="223"/>
      <c r="W5590" s="225"/>
      <c r="AE5590" s="200"/>
      <c r="AM5590" s="203"/>
      <c r="AT5590" s="144"/>
    </row>
    <row r="5591" spans="9:46" s="142" customFormat="1" x14ac:dyDescent="0.15">
      <c r="I5591" s="223"/>
      <c r="P5591" s="224"/>
      <c r="Q5591" s="224"/>
      <c r="R5591" s="224"/>
      <c r="T5591" s="223"/>
      <c r="U5591" s="225"/>
      <c r="V5591" s="223"/>
      <c r="W5591" s="225"/>
      <c r="AE5591" s="200"/>
      <c r="AM5591" s="203"/>
      <c r="AT5591" s="144"/>
    </row>
    <row r="5592" spans="9:46" s="142" customFormat="1" x14ac:dyDescent="0.15">
      <c r="I5592" s="223"/>
      <c r="P5592" s="224"/>
      <c r="Q5592" s="224"/>
      <c r="R5592" s="224"/>
      <c r="T5592" s="223"/>
      <c r="U5592" s="225"/>
      <c r="V5592" s="223"/>
      <c r="W5592" s="225"/>
      <c r="AE5592" s="200"/>
      <c r="AM5592" s="203"/>
      <c r="AT5592" s="144"/>
    </row>
    <row r="5593" spans="9:46" s="142" customFormat="1" x14ac:dyDescent="0.15">
      <c r="I5593" s="223"/>
      <c r="P5593" s="224"/>
      <c r="Q5593" s="224"/>
      <c r="R5593" s="224"/>
      <c r="T5593" s="223"/>
      <c r="U5593" s="225"/>
      <c r="V5593" s="223"/>
      <c r="W5593" s="225"/>
      <c r="AE5593" s="200"/>
      <c r="AM5593" s="203"/>
      <c r="AT5593" s="144"/>
    </row>
    <row r="5594" spans="9:46" s="142" customFormat="1" x14ac:dyDescent="0.15">
      <c r="I5594" s="223"/>
      <c r="P5594" s="224"/>
      <c r="Q5594" s="224"/>
      <c r="R5594" s="224"/>
      <c r="T5594" s="223"/>
      <c r="U5594" s="225"/>
      <c r="V5594" s="223"/>
      <c r="W5594" s="225"/>
      <c r="AE5594" s="200"/>
      <c r="AM5594" s="203"/>
      <c r="AT5594" s="144"/>
    </row>
    <row r="5595" spans="9:46" s="142" customFormat="1" x14ac:dyDescent="0.15">
      <c r="I5595" s="223"/>
      <c r="P5595" s="224"/>
      <c r="Q5595" s="224"/>
      <c r="R5595" s="224"/>
      <c r="T5595" s="223"/>
      <c r="U5595" s="225"/>
      <c r="V5595" s="223"/>
      <c r="W5595" s="225"/>
      <c r="AE5595" s="200"/>
      <c r="AM5595" s="203"/>
      <c r="AT5595" s="144"/>
    </row>
    <row r="5596" spans="9:46" s="142" customFormat="1" x14ac:dyDescent="0.15">
      <c r="I5596" s="223"/>
      <c r="P5596" s="224"/>
      <c r="Q5596" s="224"/>
      <c r="R5596" s="224"/>
      <c r="T5596" s="223"/>
      <c r="U5596" s="225"/>
      <c r="V5596" s="223"/>
      <c r="W5596" s="225"/>
      <c r="AE5596" s="200"/>
      <c r="AM5596" s="203"/>
      <c r="AT5596" s="144"/>
    </row>
    <row r="5597" spans="9:46" s="142" customFormat="1" x14ac:dyDescent="0.15">
      <c r="I5597" s="223"/>
      <c r="P5597" s="224"/>
      <c r="Q5597" s="224"/>
      <c r="R5597" s="224"/>
      <c r="T5597" s="223"/>
      <c r="U5597" s="225"/>
      <c r="V5597" s="223"/>
      <c r="W5597" s="225"/>
      <c r="AE5597" s="200"/>
      <c r="AM5597" s="203"/>
      <c r="AT5597" s="144"/>
    </row>
    <row r="5598" spans="9:46" s="142" customFormat="1" x14ac:dyDescent="0.15">
      <c r="I5598" s="223"/>
      <c r="P5598" s="224"/>
      <c r="Q5598" s="224"/>
      <c r="R5598" s="224"/>
      <c r="T5598" s="223"/>
      <c r="U5598" s="225"/>
      <c r="V5598" s="223"/>
      <c r="W5598" s="225"/>
      <c r="AE5598" s="200"/>
      <c r="AM5598" s="203"/>
      <c r="AT5598" s="144"/>
    </row>
    <row r="5599" spans="9:46" s="142" customFormat="1" x14ac:dyDescent="0.15">
      <c r="I5599" s="223"/>
      <c r="P5599" s="224"/>
      <c r="Q5599" s="224"/>
      <c r="R5599" s="224"/>
      <c r="T5599" s="223"/>
      <c r="U5599" s="225"/>
      <c r="V5599" s="223"/>
      <c r="W5599" s="225"/>
      <c r="AE5599" s="200"/>
      <c r="AM5599" s="203"/>
      <c r="AT5599" s="144"/>
    </row>
    <row r="5600" spans="9:46" s="142" customFormat="1" x14ac:dyDescent="0.15">
      <c r="I5600" s="223"/>
      <c r="P5600" s="224"/>
      <c r="Q5600" s="224"/>
      <c r="R5600" s="224"/>
      <c r="T5600" s="223"/>
      <c r="U5600" s="225"/>
      <c r="V5600" s="223"/>
      <c r="W5600" s="225"/>
      <c r="AE5600" s="200"/>
      <c r="AM5600" s="203"/>
      <c r="AT5600" s="144"/>
    </row>
    <row r="5601" spans="9:46" s="142" customFormat="1" x14ac:dyDescent="0.15">
      <c r="I5601" s="223"/>
      <c r="P5601" s="224"/>
      <c r="Q5601" s="224"/>
      <c r="R5601" s="224"/>
      <c r="T5601" s="223"/>
      <c r="U5601" s="225"/>
      <c r="V5601" s="223"/>
      <c r="W5601" s="225"/>
      <c r="AE5601" s="200"/>
      <c r="AM5601" s="203"/>
      <c r="AT5601" s="144"/>
    </row>
    <row r="5602" spans="9:46" s="142" customFormat="1" x14ac:dyDescent="0.15">
      <c r="I5602" s="223"/>
      <c r="P5602" s="224"/>
      <c r="Q5602" s="224"/>
      <c r="R5602" s="224"/>
      <c r="T5602" s="223"/>
      <c r="U5602" s="225"/>
      <c r="V5602" s="223"/>
      <c r="W5602" s="225"/>
      <c r="AE5602" s="200"/>
      <c r="AM5602" s="203"/>
      <c r="AT5602" s="144"/>
    </row>
    <row r="5603" spans="9:46" s="142" customFormat="1" x14ac:dyDescent="0.15">
      <c r="I5603" s="223"/>
      <c r="P5603" s="224"/>
      <c r="Q5603" s="224"/>
      <c r="R5603" s="224"/>
      <c r="T5603" s="223"/>
      <c r="U5603" s="225"/>
      <c r="V5603" s="223"/>
      <c r="W5603" s="225"/>
      <c r="AE5603" s="200"/>
      <c r="AM5603" s="203"/>
      <c r="AT5603" s="144"/>
    </row>
    <row r="5604" spans="9:46" s="142" customFormat="1" x14ac:dyDescent="0.15">
      <c r="I5604" s="223"/>
      <c r="P5604" s="224"/>
      <c r="Q5604" s="224"/>
      <c r="R5604" s="224"/>
      <c r="T5604" s="223"/>
      <c r="U5604" s="225"/>
      <c r="V5604" s="223"/>
      <c r="W5604" s="225"/>
      <c r="AE5604" s="200"/>
      <c r="AM5604" s="203"/>
      <c r="AT5604" s="144"/>
    </row>
    <row r="5605" spans="9:46" s="142" customFormat="1" x14ac:dyDescent="0.15">
      <c r="I5605" s="223"/>
      <c r="P5605" s="224"/>
      <c r="Q5605" s="224"/>
      <c r="R5605" s="224"/>
      <c r="T5605" s="223"/>
      <c r="U5605" s="225"/>
      <c r="V5605" s="223"/>
      <c r="W5605" s="225"/>
      <c r="AE5605" s="200"/>
      <c r="AM5605" s="203"/>
      <c r="AT5605" s="144"/>
    </row>
    <row r="5606" spans="9:46" s="142" customFormat="1" x14ac:dyDescent="0.15">
      <c r="I5606" s="223"/>
      <c r="P5606" s="224"/>
      <c r="Q5606" s="224"/>
      <c r="R5606" s="224"/>
      <c r="T5606" s="223"/>
      <c r="U5606" s="225"/>
      <c r="V5606" s="223"/>
      <c r="W5606" s="225"/>
      <c r="AE5606" s="200"/>
      <c r="AM5606" s="203"/>
      <c r="AT5606" s="144"/>
    </row>
    <row r="5607" spans="9:46" s="142" customFormat="1" x14ac:dyDescent="0.15">
      <c r="I5607" s="223"/>
      <c r="P5607" s="224"/>
      <c r="Q5607" s="224"/>
      <c r="R5607" s="224"/>
      <c r="T5607" s="223"/>
      <c r="U5607" s="225"/>
      <c r="V5607" s="223"/>
      <c r="W5607" s="225"/>
      <c r="AE5607" s="200"/>
      <c r="AM5607" s="203"/>
      <c r="AT5607" s="144"/>
    </row>
    <row r="5608" spans="9:46" s="142" customFormat="1" x14ac:dyDescent="0.15">
      <c r="I5608" s="223"/>
      <c r="P5608" s="224"/>
      <c r="Q5608" s="224"/>
      <c r="R5608" s="224"/>
      <c r="T5608" s="223"/>
      <c r="U5608" s="225"/>
      <c r="V5608" s="223"/>
      <c r="W5608" s="225"/>
      <c r="AE5608" s="200"/>
      <c r="AM5608" s="203"/>
      <c r="AT5608" s="144"/>
    </row>
    <row r="5609" spans="9:46" s="142" customFormat="1" x14ac:dyDescent="0.15">
      <c r="I5609" s="223"/>
      <c r="P5609" s="224"/>
      <c r="Q5609" s="224"/>
      <c r="R5609" s="224"/>
      <c r="T5609" s="223"/>
      <c r="U5609" s="225"/>
      <c r="V5609" s="223"/>
      <c r="W5609" s="225"/>
      <c r="AE5609" s="200"/>
      <c r="AM5609" s="203"/>
      <c r="AT5609" s="144"/>
    </row>
    <row r="5610" spans="9:46" s="142" customFormat="1" x14ac:dyDescent="0.15">
      <c r="I5610" s="223"/>
      <c r="P5610" s="224"/>
      <c r="Q5610" s="224"/>
      <c r="R5610" s="224"/>
      <c r="T5610" s="223"/>
      <c r="U5610" s="225"/>
      <c r="V5610" s="223"/>
      <c r="W5610" s="225"/>
      <c r="AE5610" s="200"/>
      <c r="AM5610" s="203"/>
      <c r="AT5610" s="144"/>
    </row>
    <row r="5611" spans="9:46" s="142" customFormat="1" x14ac:dyDescent="0.15">
      <c r="I5611" s="223"/>
      <c r="P5611" s="224"/>
      <c r="Q5611" s="224"/>
      <c r="R5611" s="224"/>
      <c r="T5611" s="223"/>
      <c r="U5611" s="225"/>
      <c r="V5611" s="223"/>
      <c r="W5611" s="225"/>
      <c r="AE5611" s="200"/>
      <c r="AM5611" s="203"/>
      <c r="AT5611" s="144"/>
    </row>
    <row r="5612" spans="9:46" s="142" customFormat="1" x14ac:dyDescent="0.15">
      <c r="I5612" s="223"/>
      <c r="P5612" s="224"/>
      <c r="Q5612" s="224"/>
      <c r="R5612" s="224"/>
      <c r="T5612" s="223"/>
      <c r="U5612" s="225"/>
      <c r="V5612" s="223"/>
      <c r="W5612" s="225"/>
      <c r="AE5612" s="200"/>
      <c r="AM5612" s="203"/>
      <c r="AT5612" s="144"/>
    </row>
    <row r="5613" spans="9:46" s="142" customFormat="1" x14ac:dyDescent="0.15">
      <c r="I5613" s="223"/>
      <c r="P5613" s="224"/>
      <c r="Q5613" s="224"/>
      <c r="R5613" s="224"/>
      <c r="T5613" s="223"/>
      <c r="U5613" s="225"/>
      <c r="V5613" s="223"/>
      <c r="W5613" s="225"/>
      <c r="AE5613" s="200"/>
      <c r="AM5613" s="203"/>
      <c r="AT5613" s="144"/>
    </row>
    <row r="5614" spans="9:46" s="142" customFormat="1" x14ac:dyDescent="0.15">
      <c r="I5614" s="223"/>
      <c r="P5614" s="224"/>
      <c r="Q5614" s="224"/>
      <c r="R5614" s="224"/>
      <c r="T5614" s="223"/>
      <c r="U5614" s="225"/>
      <c r="V5614" s="223"/>
      <c r="W5614" s="225"/>
      <c r="AE5614" s="200"/>
      <c r="AM5614" s="203"/>
      <c r="AT5614" s="144"/>
    </row>
    <row r="5615" spans="9:46" s="142" customFormat="1" x14ac:dyDescent="0.15">
      <c r="I5615" s="223"/>
      <c r="P5615" s="224"/>
      <c r="Q5615" s="224"/>
      <c r="R5615" s="224"/>
      <c r="T5615" s="223"/>
      <c r="U5615" s="225"/>
      <c r="V5615" s="223"/>
      <c r="W5615" s="225"/>
      <c r="AE5615" s="200"/>
      <c r="AM5615" s="203"/>
      <c r="AT5615" s="144"/>
    </row>
    <row r="5616" spans="9:46" s="142" customFormat="1" x14ac:dyDescent="0.15">
      <c r="I5616" s="223"/>
      <c r="P5616" s="224"/>
      <c r="Q5616" s="224"/>
      <c r="R5616" s="224"/>
      <c r="T5616" s="223"/>
      <c r="U5616" s="225"/>
      <c r="V5616" s="223"/>
      <c r="W5616" s="225"/>
      <c r="AE5616" s="200"/>
      <c r="AM5616" s="203"/>
      <c r="AT5616" s="144"/>
    </row>
    <row r="5617" spans="9:46" s="142" customFormat="1" x14ac:dyDescent="0.15">
      <c r="I5617" s="223"/>
      <c r="P5617" s="224"/>
      <c r="Q5617" s="224"/>
      <c r="R5617" s="224"/>
      <c r="T5617" s="223"/>
      <c r="U5617" s="225"/>
      <c r="V5617" s="223"/>
      <c r="W5617" s="225"/>
      <c r="AE5617" s="200"/>
      <c r="AM5617" s="203"/>
      <c r="AT5617" s="144"/>
    </row>
    <row r="5618" spans="9:46" s="142" customFormat="1" x14ac:dyDescent="0.15">
      <c r="I5618" s="223"/>
      <c r="P5618" s="224"/>
      <c r="Q5618" s="224"/>
      <c r="R5618" s="224"/>
      <c r="T5618" s="223"/>
      <c r="U5618" s="225"/>
      <c r="V5618" s="223"/>
      <c r="W5618" s="225"/>
      <c r="AE5618" s="200"/>
      <c r="AM5618" s="203"/>
      <c r="AT5618" s="144"/>
    </row>
    <row r="5619" spans="9:46" s="142" customFormat="1" x14ac:dyDescent="0.15">
      <c r="I5619" s="223"/>
      <c r="P5619" s="224"/>
      <c r="Q5619" s="224"/>
      <c r="R5619" s="224"/>
      <c r="T5619" s="223"/>
      <c r="U5619" s="225"/>
      <c r="V5619" s="223"/>
      <c r="W5619" s="225"/>
      <c r="AE5619" s="200"/>
      <c r="AM5619" s="203"/>
      <c r="AT5619" s="144"/>
    </row>
    <row r="5620" spans="9:46" s="142" customFormat="1" x14ac:dyDescent="0.15">
      <c r="I5620" s="223"/>
      <c r="P5620" s="224"/>
      <c r="Q5620" s="224"/>
      <c r="R5620" s="224"/>
      <c r="T5620" s="223"/>
      <c r="U5620" s="225"/>
      <c r="V5620" s="223"/>
      <c r="W5620" s="225"/>
      <c r="AE5620" s="200"/>
      <c r="AM5620" s="203"/>
      <c r="AT5620" s="144"/>
    </row>
    <row r="5621" spans="9:46" s="142" customFormat="1" x14ac:dyDescent="0.15">
      <c r="I5621" s="223"/>
      <c r="P5621" s="224"/>
      <c r="Q5621" s="224"/>
      <c r="R5621" s="224"/>
      <c r="T5621" s="223"/>
      <c r="U5621" s="225"/>
      <c r="V5621" s="223"/>
      <c r="W5621" s="225"/>
      <c r="AE5621" s="200"/>
      <c r="AM5621" s="203"/>
      <c r="AT5621" s="144"/>
    </row>
    <row r="5622" spans="9:46" s="142" customFormat="1" x14ac:dyDescent="0.15">
      <c r="I5622" s="223"/>
      <c r="P5622" s="224"/>
      <c r="Q5622" s="224"/>
      <c r="R5622" s="224"/>
      <c r="T5622" s="223"/>
      <c r="U5622" s="225"/>
      <c r="V5622" s="223"/>
      <c r="W5622" s="225"/>
      <c r="AE5622" s="200"/>
      <c r="AM5622" s="203"/>
      <c r="AT5622" s="144"/>
    </row>
    <row r="5623" spans="9:46" s="142" customFormat="1" x14ac:dyDescent="0.15">
      <c r="I5623" s="223"/>
      <c r="P5623" s="224"/>
      <c r="Q5623" s="224"/>
      <c r="R5623" s="224"/>
      <c r="T5623" s="223"/>
      <c r="U5623" s="225"/>
      <c r="V5623" s="223"/>
      <c r="W5623" s="225"/>
      <c r="AE5623" s="200"/>
      <c r="AM5623" s="203"/>
      <c r="AT5623" s="144"/>
    </row>
    <row r="5624" spans="9:46" s="142" customFormat="1" x14ac:dyDescent="0.15">
      <c r="I5624" s="223"/>
      <c r="P5624" s="224"/>
      <c r="Q5624" s="224"/>
      <c r="R5624" s="224"/>
      <c r="T5624" s="223"/>
      <c r="U5624" s="225"/>
      <c r="V5624" s="223"/>
      <c r="W5624" s="225"/>
      <c r="AE5624" s="200"/>
      <c r="AM5624" s="203"/>
      <c r="AT5624" s="144"/>
    </row>
    <row r="5625" spans="9:46" s="142" customFormat="1" x14ac:dyDescent="0.15">
      <c r="I5625" s="223"/>
      <c r="P5625" s="224"/>
      <c r="Q5625" s="224"/>
      <c r="R5625" s="224"/>
      <c r="T5625" s="223"/>
      <c r="U5625" s="225"/>
      <c r="V5625" s="223"/>
      <c r="W5625" s="225"/>
      <c r="AE5625" s="200"/>
      <c r="AM5625" s="203"/>
      <c r="AT5625" s="144"/>
    </row>
    <row r="5626" spans="9:46" s="142" customFormat="1" x14ac:dyDescent="0.15">
      <c r="I5626" s="223"/>
      <c r="P5626" s="224"/>
      <c r="Q5626" s="224"/>
      <c r="R5626" s="224"/>
      <c r="T5626" s="223"/>
      <c r="U5626" s="225"/>
      <c r="V5626" s="223"/>
      <c r="W5626" s="225"/>
      <c r="AE5626" s="200"/>
      <c r="AM5626" s="203"/>
      <c r="AT5626" s="144"/>
    </row>
    <row r="5627" spans="9:46" s="142" customFormat="1" x14ac:dyDescent="0.15">
      <c r="I5627" s="223"/>
      <c r="P5627" s="224"/>
      <c r="Q5627" s="224"/>
      <c r="R5627" s="224"/>
      <c r="T5627" s="223"/>
      <c r="U5627" s="225"/>
      <c r="V5627" s="223"/>
      <c r="W5627" s="225"/>
      <c r="AE5627" s="200"/>
      <c r="AM5627" s="203"/>
      <c r="AT5627" s="144"/>
    </row>
    <row r="5628" spans="9:46" s="142" customFormat="1" x14ac:dyDescent="0.15">
      <c r="I5628" s="223"/>
      <c r="P5628" s="224"/>
      <c r="Q5628" s="224"/>
      <c r="R5628" s="224"/>
      <c r="T5628" s="223"/>
      <c r="U5628" s="225"/>
      <c r="V5628" s="223"/>
      <c r="W5628" s="225"/>
      <c r="AE5628" s="200"/>
      <c r="AM5628" s="203"/>
      <c r="AT5628" s="144"/>
    </row>
    <row r="5629" spans="9:46" s="142" customFormat="1" x14ac:dyDescent="0.15">
      <c r="I5629" s="223"/>
      <c r="P5629" s="224"/>
      <c r="Q5629" s="224"/>
      <c r="R5629" s="224"/>
      <c r="T5629" s="223"/>
      <c r="U5629" s="225"/>
      <c r="V5629" s="223"/>
      <c r="W5629" s="225"/>
      <c r="AE5629" s="200"/>
      <c r="AM5629" s="203"/>
      <c r="AT5629" s="144"/>
    </row>
    <row r="5630" spans="9:46" s="142" customFormat="1" x14ac:dyDescent="0.15">
      <c r="I5630" s="223"/>
      <c r="P5630" s="224"/>
      <c r="Q5630" s="224"/>
      <c r="R5630" s="224"/>
      <c r="T5630" s="223"/>
      <c r="U5630" s="225"/>
      <c r="V5630" s="223"/>
      <c r="W5630" s="225"/>
      <c r="AE5630" s="200"/>
      <c r="AM5630" s="203"/>
      <c r="AT5630" s="144"/>
    </row>
    <row r="5631" spans="9:46" s="142" customFormat="1" x14ac:dyDescent="0.15">
      <c r="I5631" s="223"/>
      <c r="P5631" s="224"/>
      <c r="Q5631" s="224"/>
      <c r="R5631" s="224"/>
      <c r="T5631" s="223"/>
      <c r="U5631" s="225"/>
      <c r="V5631" s="223"/>
      <c r="W5631" s="225"/>
      <c r="AE5631" s="200"/>
      <c r="AM5631" s="203"/>
      <c r="AT5631" s="144"/>
    </row>
    <row r="5632" spans="9:46" s="142" customFormat="1" x14ac:dyDescent="0.15">
      <c r="I5632" s="223"/>
      <c r="P5632" s="224"/>
      <c r="Q5632" s="224"/>
      <c r="R5632" s="224"/>
      <c r="T5632" s="223"/>
      <c r="U5632" s="225"/>
      <c r="V5632" s="223"/>
      <c r="W5632" s="225"/>
      <c r="AE5632" s="200"/>
      <c r="AM5632" s="203"/>
      <c r="AT5632" s="144"/>
    </row>
    <row r="5633" spans="9:46" s="142" customFormat="1" x14ac:dyDescent="0.15">
      <c r="I5633" s="223"/>
      <c r="P5633" s="224"/>
      <c r="Q5633" s="224"/>
      <c r="R5633" s="224"/>
      <c r="T5633" s="223"/>
      <c r="U5633" s="225"/>
      <c r="V5633" s="223"/>
      <c r="W5633" s="225"/>
      <c r="AE5633" s="200"/>
      <c r="AM5633" s="203"/>
      <c r="AT5633" s="144"/>
    </row>
    <row r="5634" spans="9:46" s="142" customFormat="1" x14ac:dyDescent="0.15">
      <c r="I5634" s="223"/>
      <c r="P5634" s="224"/>
      <c r="Q5634" s="224"/>
      <c r="R5634" s="224"/>
      <c r="T5634" s="223"/>
      <c r="U5634" s="225"/>
      <c r="V5634" s="223"/>
      <c r="W5634" s="225"/>
      <c r="AE5634" s="200"/>
      <c r="AM5634" s="203"/>
      <c r="AT5634" s="144"/>
    </row>
    <row r="5635" spans="9:46" s="142" customFormat="1" x14ac:dyDescent="0.15">
      <c r="I5635" s="223"/>
      <c r="P5635" s="224"/>
      <c r="Q5635" s="224"/>
      <c r="R5635" s="224"/>
      <c r="T5635" s="223"/>
      <c r="U5635" s="225"/>
      <c r="V5635" s="223"/>
      <c r="W5635" s="225"/>
      <c r="AE5635" s="200"/>
      <c r="AM5635" s="203"/>
      <c r="AT5635" s="144"/>
    </row>
    <row r="5636" spans="9:46" s="142" customFormat="1" x14ac:dyDescent="0.15">
      <c r="I5636" s="223"/>
      <c r="P5636" s="224"/>
      <c r="Q5636" s="224"/>
      <c r="R5636" s="224"/>
      <c r="T5636" s="223"/>
      <c r="U5636" s="225"/>
      <c r="V5636" s="223"/>
      <c r="W5636" s="225"/>
      <c r="AE5636" s="200"/>
      <c r="AM5636" s="203"/>
      <c r="AT5636" s="144"/>
    </row>
    <row r="5637" spans="9:46" s="142" customFormat="1" x14ac:dyDescent="0.15">
      <c r="I5637" s="223"/>
      <c r="P5637" s="224"/>
      <c r="Q5637" s="224"/>
      <c r="R5637" s="224"/>
      <c r="T5637" s="223"/>
      <c r="U5637" s="225"/>
      <c r="V5637" s="223"/>
      <c r="W5637" s="225"/>
      <c r="AE5637" s="200"/>
      <c r="AM5637" s="203"/>
      <c r="AT5637" s="144"/>
    </row>
    <row r="5638" spans="9:46" s="142" customFormat="1" x14ac:dyDescent="0.15">
      <c r="I5638" s="223"/>
      <c r="P5638" s="224"/>
      <c r="Q5638" s="224"/>
      <c r="R5638" s="224"/>
      <c r="T5638" s="223"/>
      <c r="U5638" s="225"/>
      <c r="V5638" s="223"/>
      <c r="W5638" s="225"/>
      <c r="AE5638" s="200"/>
      <c r="AM5638" s="203"/>
      <c r="AT5638" s="144"/>
    </row>
    <row r="5639" spans="9:46" s="142" customFormat="1" x14ac:dyDescent="0.15">
      <c r="I5639" s="223"/>
      <c r="P5639" s="224"/>
      <c r="Q5639" s="224"/>
      <c r="R5639" s="224"/>
      <c r="T5639" s="223"/>
      <c r="U5639" s="225"/>
      <c r="V5639" s="223"/>
      <c r="W5639" s="225"/>
      <c r="AE5639" s="200"/>
      <c r="AM5639" s="203"/>
      <c r="AT5639" s="144"/>
    </row>
    <row r="5640" spans="9:46" s="142" customFormat="1" x14ac:dyDescent="0.15">
      <c r="I5640" s="223"/>
      <c r="P5640" s="224"/>
      <c r="Q5640" s="224"/>
      <c r="R5640" s="224"/>
      <c r="T5640" s="223"/>
      <c r="U5640" s="225"/>
      <c r="V5640" s="223"/>
      <c r="W5640" s="225"/>
      <c r="AE5640" s="200"/>
      <c r="AM5640" s="203"/>
      <c r="AT5640" s="144"/>
    </row>
    <row r="5641" spans="9:46" s="142" customFormat="1" x14ac:dyDescent="0.15">
      <c r="I5641" s="223"/>
      <c r="P5641" s="224"/>
      <c r="Q5641" s="224"/>
      <c r="R5641" s="224"/>
      <c r="T5641" s="223"/>
      <c r="U5641" s="225"/>
      <c r="V5641" s="223"/>
      <c r="W5641" s="225"/>
      <c r="AE5641" s="200"/>
      <c r="AM5641" s="203"/>
      <c r="AT5641" s="144"/>
    </row>
    <row r="5642" spans="9:46" s="142" customFormat="1" x14ac:dyDescent="0.15">
      <c r="I5642" s="223"/>
      <c r="P5642" s="224"/>
      <c r="Q5642" s="224"/>
      <c r="R5642" s="224"/>
      <c r="T5642" s="223"/>
      <c r="U5642" s="225"/>
      <c r="V5642" s="223"/>
      <c r="W5642" s="225"/>
      <c r="AE5642" s="200"/>
      <c r="AM5642" s="203"/>
      <c r="AT5642" s="144"/>
    </row>
    <row r="5643" spans="9:46" s="142" customFormat="1" x14ac:dyDescent="0.15">
      <c r="I5643" s="223"/>
      <c r="P5643" s="224"/>
      <c r="Q5643" s="224"/>
      <c r="R5643" s="224"/>
      <c r="T5643" s="223"/>
      <c r="U5643" s="225"/>
      <c r="V5643" s="223"/>
      <c r="W5643" s="225"/>
      <c r="AE5643" s="200"/>
      <c r="AM5643" s="203"/>
      <c r="AT5643" s="144"/>
    </row>
    <row r="5644" spans="9:46" s="142" customFormat="1" x14ac:dyDescent="0.15">
      <c r="I5644" s="223"/>
      <c r="P5644" s="224"/>
      <c r="Q5644" s="224"/>
      <c r="R5644" s="224"/>
      <c r="T5644" s="223"/>
      <c r="U5644" s="225"/>
      <c r="V5644" s="223"/>
      <c r="W5644" s="225"/>
      <c r="AE5644" s="200"/>
      <c r="AM5644" s="203"/>
      <c r="AT5644" s="144"/>
    </row>
    <row r="5645" spans="9:46" s="142" customFormat="1" x14ac:dyDescent="0.15">
      <c r="I5645" s="223"/>
      <c r="P5645" s="224"/>
      <c r="Q5645" s="224"/>
      <c r="R5645" s="224"/>
      <c r="T5645" s="223"/>
      <c r="U5645" s="225"/>
      <c r="V5645" s="223"/>
      <c r="W5645" s="225"/>
      <c r="AE5645" s="200"/>
      <c r="AM5645" s="203"/>
      <c r="AT5645" s="144"/>
    </row>
    <row r="5646" spans="9:46" s="142" customFormat="1" x14ac:dyDescent="0.15">
      <c r="I5646" s="223"/>
      <c r="P5646" s="224"/>
      <c r="Q5646" s="224"/>
      <c r="R5646" s="224"/>
      <c r="T5646" s="223"/>
      <c r="U5646" s="225"/>
      <c r="V5646" s="223"/>
      <c r="W5646" s="225"/>
      <c r="AE5646" s="200"/>
      <c r="AM5646" s="203"/>
      <c r="AT5646" s="144"/>
    </row>
    <row r="5647" spans="9:46" s="142" customFormat="1" x14ac:dyDescent="0.15">
      <c r="I5647" s="223"/>
      <c r="P5647" s="224"/>
      <c r="Q5647" s="224"/>
      <c r="R5647" s="224"/>
      <c r="T5647" s="223"/>
      <c r="U5647" s="225"/>
      <c r="V5647" s="223"/>
      <c r="W5647" s="225"/>
      <c r="AE5647" s="200"/>
      <c r="AM5647" s="203"/>
      <c r="AT5647" s="144"/>
    </row>
    <row r="5648" spans="9:46" s="142" customFormat="1" x14ac:dyDescent="0.15">
      <c r="I5648" s="223"/>
      <c r="P5648" s="224"/>
      <c r="Q5648" s="224"/>
      <c r="R5648" s="224"/>
      <c r="T5648" s="223"/>
      <c r="U5648" s="225"/>
      <c r="V5648" s="223"/>
      <c r="W5648" s="225"/>
      <c r="AE5648" s="200"/>
      <c r="AM5648" s="203"/>
      <c r="AT5648" s="144"/>
    </row>
    <row r="5649" spans="9:46" s="142" customFormat="1" x14ac:dyDescent="0.15">
      <c r="I5649" s="223"/>
      <c r="P5649" s="224"/>
      <c r="Q5649" s="224"/>
      <c r="R5649" s="224"/>
      <c r="T5649" s="223"/>
      <c r="U5649" s="225"/>
      <c r="V5649" s="223"/>
      <c r="W5649" s="225"/>
      <c r="AE5649" s="200"/>
      <c r="AM5649" s="203"/>
      <c r="AT5649" s="144"/>
    </row>
    <row r="5650" spans="9:46" s="142" customFormat="1" x14ac:dyDescent="0.15">
      <c r="I5650" s="223"/>
      <c r="P5650" s="224"/>
      <c r="Q5650" s="224"/>
      <c r="R5650" s="224"/>
      <c r="T5650" s="223"/>
      <c r="U5650" s="225"/>
      <c r="V5650" s="223"/>
      <c r="W5650" s="225"/>
      <c r="AE5650" s="200"/>
      <c r="AM5650" s="203"/>
      <c r="AT5650" s="144"/>
    </row>
    <row r="5651" spans="9:46" s="142" customFormat="1" x14ac:dyDescent="0.15">
      <c r="I5651" s="223"/>
      <c r="P5651" s="224"/>
      <c r="Q5651" s="224"/>
      <c r="R5651" s="224"/>
      <c r="T5651" s="223"/>
      <c r="U5651" s="225"/>
      <c r="V5651" s="223"/>
      <c r="W5651" s="225"/>
      <c r="AE5651" s="200"/>
      <c r="AM5651" s="203"/>
      <c r="AT5651" s="144"/>
    </row>
    <row r="5652" spans="9:46" s="142" customFormat="1" x14ac:dyDescent="0.15">
      <c r="I5652" s="223"/>
      <c r="P5652" s="224"/>
      <c r="Q5652" s="224"/>
      <c r="R5652" s="224"/>
      <c r="T5652" s="223"/>
      <c r="U5652" s="225"/>
      <c r="V5652" s="223"/>
      <c r="W5652" s="225"/>
      <c r="AE5652" s="200"/>
      <c r="AM5652" s="203"/>
      <c r="AT5652" s="144"/>
    </row>
    <row r="5653" spans="9:46" s="142" customFormat="1" x14ac:dyDescent="0.15">
      <c r="I5653" s="223"/>
      <c r="P5653" s="224"/>
      <c r="Q5653" s="224"/>
      <c r="R5653" s="224"/>
      <c r="T5653" s="223"/>
      <c r="U5653" s="225"/>
      <c r="V5653" s="223"/>
      <c r="W5653" s="225"/>
      <c r="AE5653" s="200"/>
      <c r="AM5653" s="203"/>
      <c r="AT5653" s="144"/>
    </row>
    <row r="5654" spans="9:46" s="142" customFormat="1" x14ac:dyDescent="0.15">
      <c r="I5654" s="223"/>
      <c r="P5654" s="224"/>
      <c r="Q5654" s="224"/>
      <c r="R5654" s="224"/>
      <c r="T5654" s="223"/>
      <c r="U5654" s="225"/>
      <c r="V5654" s="223"/>
      <c r="W5654" s="225"/>
      <c r="AE5654" s="200"/>
      <c r="AM5654" s="203"/>
      <c r="AT5654" s="144"/>
    </row>
    <row r="5655" spans="9:46" s="142" customFormat="1" x14ac:dyDescent="0.15">
      <c r="I5655" s="223"/>
      <c r="P5655" s="224"/>
      <c r="Q5655" s="224"/>
      <c r="R5655" s="224"/>
      <c r="T5655" s="223"/>
      <c r="U5655" s="225"/>
      <c r="V5655" s="223"/>
      <c r="W5655" s="225"/>
      <c r="AE5655" s="200"/>
      <c r="AM5655" s="203"/>
      <c r="AT5655" s="144"/>
    </row>
    <row r="5656" spans="9:46" s="142" customFormat="1" x14ac:dyDescent="0.15">
      <c r="I5656" s="223"/>
      <c r="P5656" s="224"/>
      <c r="Q5656" s="224"/>
      <c r="R5656" s="224"/>
      <c r="T5656" s="223"/>
      <c r="U5656" s="225"/>
      <c r="V5656" s="223"/>
      <c r="W5656" s="225"/>
      <c r="AE5656" s="200"/>
      <c r="AM5656" s="203"/>
      <c r="AT5656" s="144"/>
    </row>
    <row r="5657" spans="9:46" s="142" customFormat="1" x14ac:dyDescent="0.15">
      <c r="I5657" s="223"/>
      <c r="P5657" s="224"/>
      <c r="Q5657" s="224"/>
      <c r="R5657" s="224"/>
      <c r="T5657" s="223"/>
      <c r="U5657" s="225"/>
      <c r="V5657" s="223"/>
      <c r="W5657" s="225"/>
      <c r="AE5657" s="200"/>
      <c r="AM5657" s="203"/>
      <c r="AT5657" s="144"/>
    </row>
    <row r="5658" spans="9:46" s="142" customFormat="1" x14ac:dyDescent="0.15">
      <c r="I5658" s="223"/>
      <c r="P5658" s="224"/>
      <c r="Q5658" s="224"/>
      <c r="R5658" s="224"/>
      <c r="T5658" s="223"/>
      <c r="U5658" s="225"/>
      <c r="V5658" s="223"/>
      <c r="W5658" s="225"/>
      <c r="AE5658" s="200"/>
      <c r="AM5658" s="203"/>
      <c r="AT5658" s="144"/>
    </row>
    <row r="5659" spans="9:46" s="142" customFormat="1" x14ac:dyDescent="0.15">
      <c r="I5659" s="223"/>
      <c r="P5659" s="224"/>
      <c r="Q5659" s="224"/>
      <c r="R5659" s="224"/>
      <c r="T5659" s="223"/>
      <c r="U5659" s="225"/>
      <c r="V5659" s="223"/>
      <c r="W5659" s="225"/>
      <c r="AE5659" s="200"/>
      <c r="AM5659" s="203"/>
      <c r="AT5659" s="144"/>
    </row>
    <row r="5660" spans="9:46" s="142" customFormat="1" x14ac:dyDescent="0.15">
      <c r="I5660" s="223"/>
      <c r="P5660" s="224"/>
      <c r="Q5660" s="224"/>
      <c r="R5660" s="224"/>
      <c r="T5660" s="223"/>
      <c r="U5660" s="225"/>
      <c r="V5660" s="223"/>
      <c r="W5660" s="225"/>
      <c r="AE5660" s="200"/>
      <c r="AM5660" s="203"/>
      <c r="AT5660" s="144"/>
    </row>
    <row r="5661" spans="9:46" s="142" customFormat="1" x14ac:dyDescent="0.15">
      <c r="I5661" s="223"/>
      <c r="P5661" s="224"/>
      <c r="Q5661" s="224"/>
      <c r="R5661" s="224"/>
      <c r="T5661" s="223"/>
      <c r="U5661" s="225"/>
      <c r="V5661" s="223"/>
      <c r="W5661" s="225"/>
      <c r="AE5661" s="200"/>
      <c r="AM5661" s="203"/>
      <c r="AT5661" s="144"/>
    </row>
    <row r="5662" spans="9:46" s="142" customFormat="1" x14ac:dyDescent="0.15">
      <c r="I5662" s="223"/>
      <c r="P5662" s="224"/>
      <c r="Q5662" s="224"/>
      <c r="R5662" s="224"/>
      <c r="T5662" s="223"/>
      <c r="U5662" s="225"/>
      <c r="V5662" s="223"/>
      <c r="W5662" s="225"/>
      <c r="AE5662" s="200"/>
      <c r="AM5662" s="203"/>
      <c r="AT5662" s="144"/>
    </row>
    <row r="5663" spans="9:46" s="142" customFormat="1" x14ac:dyDescent="0.15">
      <c r="I5663" s="223"/>
      <c r="P5663" s="224"/>
      <c r="Q5663" s="224"/>
      <c r="R5663" s="224"/>
      <c r="T5663" s="223"/>
      <c r="U5663" s="225"/>
      <c r="V5663" s="223"/>
      <c r="W5663" s="225"/>
      <c r="AE5663" s="200"/>
      <c r="AM5663" s="203"/>
      <c r="AT5663" s="144"/>
    </row>
    <row r="5664" spans="9:46" s="142" customFormat="1" x14ac:dyDescent="0.15">
      <c r="I5664" s="223"/>
      <c r="P5664" s="224"/>
      <c r="Q5664" s="224"/>
      <c r="R5664" s="224"/>
      <c r="T5664" s="223"/>
      <c r="U5664" s="225"/>
      <c r="V5664" s="223"/>
      <c r="W5664" s="225"/>
      <c r="AE5664" s="200"/>
      <c r="AM5664" s="203"/>
      <c r="AT5664" s="144"/>
    </row>
    <row r="5665" spans="9:46" s="142" customFormat="1" x14ac:dyDescent="0.15">
      <c r="I5665" s="223"/>
      <c r="P5665" s="224"/>
      <c r="Q5665" s="224"/>
      <c r="R5665" s="224"/>
      <c r="T5665" s="223"/>
      <c r="U5665" s="225"/>
      <c r="V5665" s="223"/>
      <c r="W5665" s="225"/>
      <c r="AE5665" s="200"/>
      <c r="AM5665" s="203"/>
      <c r="AT5665" s="144"/>
    </row>
    <row r="5666" spans="9:46" s="142" customFormat="1" x14ac:dyDescent="0.15">
      <c r="I5666" s="223"/>
      <c r="P5666" s="224"/>
      <c r="Q5666" s="224"/>
      <c r="R5666" s="224"/>
      <c r="T5666" s="223"/>
      <c r="U5666" s="225"/>
      <c r="V5666" s="223"/>
      <c r="W5666" s="225"/>
      <c r="AE5666" s="200"/>
      <c r="AM5666" s="203"/>
      <c r="AT5666" s="144"/>
    </row>
    <row r="5667" spans="9:46" s="142" customFormat="1" x14ac:dyDescent="0.15">
      <c r="I5667" s="223"/>
      <c r="P5667" s="224"/>
      <c r="Q5667" s="224"/>
      <c r="R5667" s="224"/>
      <c r="T5667" s="223"/>
      <c r="U5667" s="225"/>
      <c r="V5667" s="223"/>
      <c r="W5667" s="225"/>
      <c r="AE5667" s="200"/>
      <c r="AM5667" s="203"/>
      <c r="AT5667" s="144"/>
    </row>
    <row r="5668" spans="9:46" s="142" customFormat="1" x14ac:dyDescent="0.15">
      <c r="I5668" s="223"/>
      <c r="P5668" s="224"/>
      <c r="Q5668" s="224"/>
      <c r="R5668" s="224"/>
      <c r="T5668" s="223"/>
      <c r="U5668" s="225"/>
      <c r="V5668" s="223"/>
      <c r="W5668" s="225"/>
      <c r="AE5668" s="200"/>
      <c r="AM5668" s="203"/>
      <c r="AT5668" s="144"/>
    </row>
    <row r="5669" spans="9:46" s="142" customFormat="1" x14ac:dyDescent="0.15">
      <c r="I5669" s="223"/>
      <c r="P5669" s="224"/>
      <c r="Q5669" s="224"/>
      <c r="R5669" s="224"/>
      <c r="T5669" s="223"/>
      <c r="U5669" s="225"/>
      <c r="V5669" s="223"/>
      <c r="W5669" s="225"/>
      <c r="AE5669" s="200"/>
      <c r="AM5669" s="203"/>
      <c r="AT5669" s="144"/>
    </row>
    <row r="5670" spans="9:46" s="142" customFormat="1" x14ac:dyDescent="0.15">
      <c r="I5670" s="223"/>
      <c r="P5670" s="224"/>
      <c r="Q5670" s="224"/>
      <c r="R5670" s="224"/>
      <c r="T5670" s="223"/>
      <c r="U5670" s="225"/>
      <c r="V5670" s="223"/>
      <c r="W5670" s="225"/>
      <c r="AE5670" s="200"/>
      <c r="AM5670" s="203"/>
      <c r="AT5670" s="144"/>
    </row>
    <row r="5671" spans="9:46" s="142" customFormat="1" x14ac:dyDescent="0.15">
      <c r="I5671" s="223"/>
      <c r="P5671" s="224"/>
      <c r="Q5671" s="224"/>
      <c r="R5671" s="224"/>
      <c r="T5671" s="223"/>
      <c r="U5671" s="225"/>
      <c r="V5671" s="223"/>
      <c r="W5671" s="225"/>
      <c r="AE5671" s="200"/>
      <c r="AM5671" s="203"/>
      <c r="AT5671" s="144"/>
    </row>
    <row r="5672" spans="9:46" s="142" customFormat="1" x14ac:dyDescent="0.15">
      <c r="I5672" s="223"/>
      <c r="P5672" s="224"/>
      <c r="Q5672" s="224"/>
      <c r="R5672" s="224"/>
      <c r="T5672" s="223"/>
      <c r="U5672" s="225"/>
      <c r="V5672" s="223"/>
      <c r="W5672" s="225"/>
      <c r="AE5672" s="200"/>
      <c r="AM5672" s="203"/>
      <c r="AT5672" s="144"/>
    </row>
    <row r="5673" spans="9:46" s="142" customFormat="1" x14ac:dyDescent="0.15">
      <c r="I5673" s="223"/>
      <c r="P5673" s="224"/>
      <c r="Q5673" s="224"/>
      <c r="R5673" s="224"/>
      <c r="T5673" s="223"/>
      <c r="U5673" s="225"/>
      <c r="V5673" s="223"/>
      <c r="W5673" s="225"/>
      <c r="AE5673" s="200"/>
      <c r="AM5673" s="203"/>
      <c r="AT5673" s="144"/>
    </row>
    <row r="5674" spans="9:46" s="142" customFormat="1" x14ac:dyDescent="0.15">
      <c r="I5674" s="223"/>
      <c r="P5674" s="224"/>
      <c r="Q5674" s="224"/>
      <c r="R5674" s="224"/>
      <c r="T5674" s="223"/>
      <c r="U5674" s="225"/>
      <c r="V5674" s="223"/>
      <c r="W5674" s="225"/>
      <c r="AE5674" s="200"/>
      <c r="AM5674" s="203"/>
      <c r="AT5674" s="144"/>
    </row>
    <row r="5675" spans="9:46" s="142" customFormat="1" x14ac:dyDescent="0.15">
      <c r="I5675" s="223"/>
      <c r="P5675" s="224"/>
      <c r="Q5675" s="224"/>
      <c r="R5675" s="224"/>
      <c r="T5675" s="223"/>
      <c r="U5675" s="225"/>
      <c r="V5675" s="223"/>
      <c r="W5675" s="225"/>
      <c r="AE5675" s="200"/>
      <c r="AM5675" s="203"/>
      <c r="AT5675" s="144"/>
    </row>
    <row r="5676" spans="9:46" s="142" customFormat="1" x14ac:dyDescent="0.15">
      <c r="I5676" s="223"/>
      <c r="P5676" s="224"/>
      <c r="Q5676" s="224"/>
      <c r="R5676" s="224"/>
      <c r="T5676" s="223"/>
      <c r="U5676" s="225"/>
      <c r="V5676" s="223"/>
      <c r="W5676" s="225"/>
      <c r="AE5676" s="200"/>
      <c r="AM5676" s="203"/>
      <c r="AT5676" s="144"/>
    </row>
    <row r="5677" spans="9:46" s="142" customFormat="1" x14ac:dyDescent="0.15">
      <c r="I5677" s="223"/>
      <c r="P5677" s="224"/>
      <c r="Q5677" s="224"/>
      <c r="R5677" s="224"/>
      <c r="T5677" s="223"/>
      <c r="U5677" s="225"/>
      <c r="V5677" s="223"/>
      <c r="W5677" s="225"/>
      <c r="AE5677" s="200"/>
      <c r="AM5677" s="203"/>
      <c r="AT5677" s="144"/>
    </row>
    <row r="5678" spans="9:46" s="142" customFormat="1" x14ac:dyDescent="0.15">
      <c r="I5678" s="223"/>
      <c r="P5678" s="224"/>
      <c r="Q5678" s="224"/>
      <c r="R5678" s="224"/>
      <c r="T5678" s="223"/>
      <c r="U5678" s="225"/>
      <c r="V5678" s="223"/>
      <c r="W5678" s="225"/>
      <c r="AE5678" s="200"/>
      <c r="AM5678" s="203"/>
      <c r="AT5678" s="144"/>
    </row>
    <row r="5679" spans="9:46" s="142" customFormat="1" x14ac:dyDescent="0.15">
      <c r="I5679" s="223"/>
      <c r="P5679" s="224"/>
      <c r="Q5679" s="224"/>
      <c r="R5679" s="224"/>
      <c r="T5679" s="223"/>
      <c r="U5679" s="225"/>
      <c r="V5679" s="223"/>
      <c r="W5679" s="225"/>
      <c r="AE5679" s="200"/>
      <c r="AM5679" s="203"/>
      <c r="AT5679" s="144"/>
    </row>
    <row r="5680" spans="9:46" s="142" customFormat="1" x14ac:dyDescent="0.15">
      <c r="I5680" s="223"/>
      <c r="P5680" s="224"/>
      <c r="Q5680" s="224"/>
      <c r="R5680" s="224"/>
      <c r="T5680" s="223"/>
      <c r="U5680" s="225"/>
      <c r="V5680" s="223"/>
      <c r="W5680" s="225"/>
      <c r="AE5680" s="200"/>
      <c r="AM5680" s="203"/>
      <c r="AT5680" s="144"/>
    </row>
    <row r="5681" spans="9:46" s="142" customFormat="1" x14ac:dyDescent="0.15">
      <c r="I5681" s="223"/>
      <c r="P5681" s="224"/>
      <c r="Q5681" s="224"/>
      <c r="R5681" s="224"/>
      <c r="T5681" s="223"/>
      <c r="U5681" s="225"/>
      <c r="V5681" s="223"/>
      <c r="W5681" s="225"/>
      <c r="AE5681" s="200"/>
      <c r="AM5681" s="203"/>
      <c r="AT5681" s="144"/>
    </row>
    <row r="5682" spans="9:46" s="142" customFormat="1" x14ac:dyDescent="0.15">
      <c r="I5682" s="223"/>
      <c r="P5682" s="224"/>
      <c r="Q5682" s="224"/>
      <c r="R5682" s="224"/>
      <c r="T5682" s="223"/>
      <c r="U5682" s="225"/>
      <c r="V5682" s="223"/>
      <c r="W5682" s="225"/>
      <c r="AE5682" s="200"/>
      <c r="AM5682" s="203"/>
      <c r="AT5682" s="144"/>
    </row>
    <row r="5683" spans="9:46" s="142" customFormat="1" x14ac:dyDescent="0.15">
      <c r="I5683" s="223"/>
      <c r="P5683" s="224"/>
      <c r="Q5683" s="224"/>
      <c r="R5683" s="224"/>
      <c r="T5683" s="223"/>
      <c r="U5683" s="225"/>
      <c r="V5683" s="223"/>
      <c r="W5683" s="225"/>
      <c r="AE5683" s="200"/>
      <c r="AM5683" s="203"/>
      <c r="AT5683" s="144"/>
    </row>
    <row r="5684" spans="9:46" s="142" customFormat="1" x14ac:dyDescent="0.15">
      <c r="I5684" s="223"/>
      <c r="P5684" s="224"/>
      <c r="Q5684" s="224"/>
      <c r="R5684" s="224"/>
      <c r="T5684" s="223"/>
      <c r="U5684" s="225"/>
      <c r="V5684" s="223"/>
      <c r="W5684" s="225"/>
      <c r="AE5684" s="200"/>
      <c r="AM5684" s="203"/>
      <c r="AT5684" s="144"/>
    </row>
    <row r="5685" spans="9:46" s="142" customFormat="1" x14ac:dyDescent="0.15">
      <c r="I5685" s="223"/>
      <c r="P5685" s="224"/>
      <c r="Q5685" s="224"/>
      <c r="R5685" s="224"/>
      <c r="T5685" s="223"/>
      <c r="U5685" s="225"/>
      <c r="V5685" s="223"/>
      <c r="W5685" s="225"/>
      <c r="AE5685" s="200"/>
      <c r="AM5685" s="203"/>
      <c r="AT5685" s="144"/>
    </row>
    <row r="5686" spans="9:46" s="142" customFormat="1" x14ac:dyDescent="0.15">
      <c r="I5686" s="223"/>
      <c r="P5686" s="224"/>
      <c r="Q5686" s="224"/>
      <c r="R5686" s="224"/>
      <c r="T5686" s="223"/>
      <c r="U5686" s="225"/>
      <c r="V5686" s="223"/>
      <c r="W5686" s="225"/>
      <c r="AE5686" s="200"/>
      <c r="AM5686" s="203"/>
      <c r="AT5686" s="144"/>
    </row>
    <row r="5687" spans="9:46" s="142" customFormat="1" x14ac:dyDescent="0.15">
      <c r="I5687" s="223"/>
      <c r="P5687" s="224"/>
      <c r="Q5687" s="224"/>
      <c r="R5687" s="224"/>
      <c r="T5687" s="223"/>
      <c r="U5687" s="225"/>
      <c r="V5687" s="223"/>
      <c r="W5687" s="225"/>
      <c r="AE5687" s="200"/>
      <c r="AM5687" s="203"/>
      <c r="AT5687" s="144"/>
    </row>
    <row r="5688" spans="9:46" s="142" customFormat="1" x14ac:dyDescent="0.15">
      <c r="I5688" s="223"/>
      <c r="P5688" s="224"/>
      <c r="Q5688" s="224"/>
      <c r="R5688" s="224"/>
      <c r="T5688" s="223"/>
      <c r="U5688" s="225"/>
      <c r="V5688" s="223"/>
      <c r="W5688" s="225"/>
      <c r="AE5688" s="200"/>
      <c r="AM5688" s="203"/>
      <c r="AT5688" s="144"/>
    </row>
    <row r="5689" spans="9:46" s="142" customFormat="1" x14ac:dyDescent="0.15">
      <c r="I5689" s="223"/>
      <c r="P5689" s="224"/>
      <c r="Q5689" s="224"/>
      <c r="R5689" s="224"/>
      <c r="T5689" s="223"/>
      <c r="U5689" s="225"/>
      <c r="V5689" s="223"/>
      <c r="W5689" s="225"/>
      <c r="AE5689" s="200"/>
      <c r="AM5689" s="203"/>
      <c r="AT5689" s="144"/>
    </row>
    <row r="5690" spans="9:46" s="142" customFormat="1" x14ac:dyDescent="0.15">
      <c r="I5690" s="223"/>
      <c r="P5690" s="224"/>
      <c r="Q5690" s="224"/>
      <c r="R5690" s="224"/>
      <c r="T5690" s="223"/>
      <c r="U5690" s="225"/>
      <c r="V5690" s="223"/>
      <c r="W5690" s="225"/>
      <c r="AE5690" s="200"/>
      <c r="AM5690" s="203"/>
      <c r="AT5690" s="144"/>
    </row>
    <row r="5691" spans="9:46" s="142" customFormat="1" x14ac:dyDescent="0.15">
      <c r="I5691" s="223"/>
      <c r="P5691" s="224"/>
      <c r="Q5691" s="224"/>
      <c r="R5691" s="224"/>
      <c r="T5691" s="223"/>
      <c r="U5691" s="225"/>
      <c r="V5691" s="223"/>
      <c r="W5691" s="225"/>
      <c r="AE5691" s="200"/>
      <c r="AM5691" s="203"/>
      <c r="AT5691" s="144"/>
    </row>
    <row r="5692" spans="9:46" s="142" customFormat="1" x14ac:dyDescent="0.15">
      <c r="I5692" s="223"/>
      <c r="P5692" s="224"/>
      <c r="Q5692" s="224"/>
      <c r="R5692" s="224"/>
      <c r="T5692" s="223"/>
      <c r="U5692" s="225"/>
      <c r="V5692" s="223"/>
      <c r="W5692" s="225"/>
      <c r="AE5692" s="200"/>
      <c r="AM5692" s="203"/>
      <c r="AT5692" s="144"/>
    </row>
    <row r="5693" spans="9:46" s="142" customFormat="1" x14ac:dyDescent="0.15">
      <c r="I5693" s="223"/>
      <c r="P5693" s="224"/>
      <c r="Q5693" s="224"/>
      <c r="R5693" s="224"/>
      <c r="T5693" s="223"/>
      <c r="U5693" s="225"/>
      <c r="V5693" s="223"/>
      <c r="W5693" s="225"/>
      <c r="AE5693" s="200"/>
      <c r="AM5693" s="203"/>
      <c r="AT5693" s="144"/>
    </row>
    <row r="5694" spans="9:46" s="142" customFormat="1" x14ac:dyDescent="0.15">
      <c r="I5694" s="223"/>
      <c r="P5694" s="224"/>
      <c r="Q5694" s="224"/>
      <c r="R5694" s="224"/>
      <c r="T5694" s="223"/>
      <c r="U5694" s="225"/>
      <c r="V5694" s="223"/>
      <c r="W5694" s="225"/>
      <c r="AE5694" s="200"/>
      <c r="AM5694" s="203"/>
      <c r="AT5694" s="144"/>
    </row>
    <row r="5695" spans="9:46" s="142" customFormat="1" x14ac:dyDescent="0.15">
      <c r="I5695" s="223"/>
      <c r="P5695" s="224"/>
      <c r="Q5695" s="224"/>
      <c r="R5695" s="224"/>
      <c r="T5695" s="223"/>
      <c r="U5695" s="225"/>
      <c r="V5695" s="223"/>
      <c r="W5695" s="225"/>
      <c r="AE5695" s="200"/>
      <c r="AM5695" s="203"/>
      <c r="AT5695" s="144"/>
    </row>
    <row r="5696" spans="9:46" s="142" customFormat="1" x14ac:dyDescent="0.15">
      <c r="I5696" s="223"/>
      <c r="P5696" s="224"/>
      <c r="Q5696" s="224"/>
      <c r="R5696" s="224"/>
      <c r="T5696" s="223"/>
      <c r="U5696" s="225"/>
      <c r="V5696" s="223"/>
      <c r="W5696" s="225"/>
      <c r="AE5696" s="200"/>
      <c r="AM5696" s="203"/>
      <c r="AT5696" s="144"/>
    </row>
    <row r="5697" spans="9:46" s="142" customFormat="1" x14ac:dyDescent="0.15">
      <c r="I5697" s="223"/>
      <c r="P5697" s="224"/>
      <c r="Q5697" s="224"/>
      <c r="R5697" s="224"/>
      <c r="T5697" s="223"/>
      <c r="U5697" s="225"/>
      <c r="V5697" s="223"/>
      <c r="W5697" s="225"/>
      <c r="AE5697" s="200"/>
      <c r="AM5697" s="203"/>
      <c r="AT5697" s="144"/>
    </row>
    <row r="5698" spans="9:46" s="142" customFormat="1" x14ac:dyDescent="0.15">
      <c r="I5698" s="223"/>
      <c r="P5698" s="224"/>
      <c r="Q5698" s="224"/>
      <c r="R5698" s="224"/>
      <c r="T5698" s="223"/>
      <c r="U5698" s="225"/>
      <c r="V5698" s="223"/>
      <c r="W5698" s="225"/>
      <c r="AE5698" s="200"/>
      <c r="AM5698" s="203"/>
      <c r="AT5698" s="144"/>
    </row>
    <row r="5699" spans="9:46" s="142" customFormat="1" x14ac:dyDescent="0.15">
      <c r="I5699" s="223"/>
      <c r="P5699" s="224"/>
      <c r="Q5699" s="224"/>
      <c r="R5699" s="224"/>
      <c r="T5699" s="223"/>
      <c r="U5699" s="225"/>
      <c r="V5699" s="223"/>
      <c r="W5699" s="225"/>
      <c r="AE5699" s="200"/>
      <c r="AM5699" s="203"/>
      <c r="AT5699" s="144"/>
    </row>
    <row r="5700" spans="9:46" s="142" customFormat="1" x14ac:dyDescent="0.15">
      <c r="I5700" s="223"/>
      <c r="P5700" s="224"/>
      <c r="Q5700" s="224"/>
      <c r="R5700" s="224"/>
      <c r="T5700" s="223"/>
      <c r="U5700" s="225"/>
      <c r="V5700" s="223"/>
      <c r="W5700" s="225"/>
      <c r="AE5700" s="200"/>
      <c r="AM5700" s="203"/>
      <c r="AT5700" s="144"/>
    </row>
    <row r="5701" spans="9:46" s="142" customFormat="1" x14ac:dyDescent="0.15">
      <c r="I5701" s="223"/>
      <c r="P5701" s="224"/>
      <c r="Q5701" s="224"/>
      <c r="R5701" s="224"/>
      <c r="T5701" s="223"/>
      <c r="U5701" s="225"/>
      <c r="V5701" s="223"/>
      <c r="W5701" s="225"/>
      <c r="AE5701" s="200"/>
      <c r="AM5701" s="203"/>
      <c r="AT5701" s="144"/>
    </row>
    <row r="5702" spans="9:46" s="142" customFormat="1" x14ac:dyDescent="0.15">
      <c r="I5702" s="223"/>
      <c r="P5702" s="224"/>
      <c r="Q5702" s="224"/>
      <c r="R5702" s="224"/>
      <c r="T5702" s="223"/>
      <c r="U5702" s="225"/>
      <c r="V5702" s="223"/>
      <c r="W5702" s="225"/>
      <c r="AE5702" s="200"/>
      <c r="AM5702" s="203"/>
      <c r="AT5702" s="144"/>
    </row>
    <row r="5703" spans="9:46" s="142" customFormat="1" x14ac:dyDescent="0.15">
      <c r="I5703" s="223"/>
      <c r="P5703" s="224"/>
      <c r="Q5703" s="224"/>
      <c r="R5703" s="224"/>
      <c r="T5703" s="223"/>
      <c r="U5703" s="225"/>
      <c r="V5703" s="223"/>
      <c r="W5703" s="225"/>
      <c r="AE5703" s="200"/>
      <c r="AM5703" s="203"/>
      <c r="AT5703" s="144"/>
    </row>
    <row r="5704" spans="9:46" s="142" customFormat="1" x14ac:dyDescent="0.15">
      <c r="I5704" s="223"/>
      <c r="P5704" s="224"/>
      <c r="Q5704" s="224"/>
      <c r="R5704" s="224"/>
      <c r="T5704" s="223"/>
      <c r="U5704" s="225"/>
      <c r="V5704" s="223"/>
      <c r="W5704" s="225"/>
      <c r="AE5704" s="200"/>
      <c r="AM5704" s="203"/>
      <c r="AT5704" s="144"/>
    </row>
    <row r="5705" spans="9:46" s="142" customFormat="1" x14ac:dyDescent="0.15">
      <c r="I5705" s="223"/>
      <c r="P5705" s="224"/>
      <c r="Q5705" s="224"/>
      <c r="R5705" s="224"/>
      <c r="T5705" s="223"/>
      <c r="U5705" s="225"/>
      <c r="V5705" s="223"/>
      <c r="W5705" s="225"/>
      <c r="AE5705" s="200"/>
      <c r="AM5705" s="203"/>
      <c r="AT5705" s="144"/>
    </row>
    <row r="5706" spans="9:46" s="142" customFormat="1" x14ac:dyDescent="0.15">
      <c r="I5706" s="223"/>
      <c r="P5706" s="224"/>
      <c r="Q5706" s="224"/>
      <c r="R5706" s="224"/>
      <c r="T5706" s="223"/>
      <c r="U5706" s="225"/>
      <c r="V5706" s="223"/>
      <c r="W5706" s="225"/>
      <c r="AE5706" s="200"/>
      <c r="AM5706" s="203"/>
      <c r="AT5706" s="144"/>
    </row>
    <row r="5707" spans="9:46" s="142" customFormat="1" x14ac:dyDescent="0.15">
      <c r="I5707" s="223"/>
      <c r="P5707" s="224"/>
      <c r="Q5707" s="224"/>
      <c r="R5707" s="224"/>
      <c r="T5707" s="223"/>
      <c r="U5707" s="225"/>
      <c r="V5707" s="223"/>
      <c r="W5707" s="225"/>
      <c r="AE5707" s="200"/>
      <c r="AM5707" s="203"/>
      <c r="AT5707" s="144"/>
    </row>
    <row r="5708" spans="9:46" s="142" customFormat="1" x14ac:dyDescent="0.15">
      <c r="I5708" s="223"/>
      <c r="P5708" s="224"/>
      <c r="Q5708" s="224"/>
      <c r="R5708" s="224"/>
      <c r="T5708" s="223"/>
      <c r="U5708" s="225"/>
      <c r="V5708" s="223"/>
      <c r="W5708" s="225"/>
      <c r="AE5708" s="200"/>
      <c r="AM5708" s="203"/>
      <c r="AT5708" s="144"/>
    </row>
    <row r="5709" spans="9:46" s="142" customFormat="1" x14ac:dyDescent="0.15">
      <c r="I5709" s="223"/>
      <c r="P5709" s="224"/>
      <c r="Q5709" s="224"/>
      <c r="R5709" s="224"/>
      <c r="T5709" s="223"/>
      <c r="U5709" s="225"/>
      <c r="V5709" s="223"/>
      <c r="W5709" s="225"/>
      <c r="AE5709" s="200"/>
      <c r="AM5709" s="203"/>
      <c r="AT5709" s="144"/>
    </row>
    <row r="5710" spans="9:46" s="142" customFormat="1" x14ac:dyDescent="0.15">
      <c r="I5710" s="223"/>
      <c r="P5710" s="224"/>
      <c r="Q5710" s="224"/>
      <c r="R5710" s="224"/>
      <c r="T5710" s="223"/>
      <c r="U5710" s="225"/>
      <c r="V5710" s="223"/>
      <c r="W5710" s="225"/>
      <c r="AE5710" s="200"/>
      <c r="AM5710" s="203"/>
      <c r="AT5710" s="144"/>
    </row>
    <row r="5711" spans="9:46" s="142" customFormat="1" x14ac:dyDescent="0.15">
      <c r="I5711" s="223"/>
      <c r="P5711" s="224"/>
      <c r="Q5711" s="224"/>
      <c r="R5711" s="224"/>
      <c r="T5711" s="223"/>
      <c r="U5711" s="225"/>
      <c r="V5711" s="223"/>
      <c r="W5711" s="225"/>
      <c r="AE5711" s="200"/>
      <c r="AM5711" s="203"/>
      <c r="AT5711" s="144"/>
    </row>
    <row r="5712" spans="9:46" s="142" customFormat="1" x14ac:dyDescent="0.15">
      <c r="I5712" s="223"/>
      <c r="P5712" s="224"/>
      <c r="Q5712" s="224"/>
      <c r="R5712" s="224"/>
      <c r="T5712" s="223"/>
      <c r="U5712" s="225"/>
      <c r="V5712" s="223"/>
      <c r="W5712" s="225"/>
      <c r="AE5712" s="200"/>
      <c r="AM5712" s="203"/>
      <c r="AT5712" s="144"/>
    </row>
    <row r="5713" spans="9:46" s="142" customFormat="1" x14ac:dyDescent="0.15">
      <c r="I5713" s="223"/>
      <c r="P5713" s="224"/>
      <c r="Q5713" s="224"/>
      <c r="R5713" s="224"/>
      <c r="T5713" s="223"/>
      <c r="U5713" s="225"/>
      <c r="V5713" s="223"/>
      <c r="W5713" s="225"/>
      <c r="AE5713" s="200"/>
      <c r="AM5713" s="203"/>
      <c r="AT5713" s="144"/>
    </row>
    <row r="5714" spans="9:46" s="142" customFormat="1" x14ac:dyDescent="0.15">
      <c r="I5714" s="223"/>
      <c r="P5714" s="224"/>
      <c r="Q5714" s="224"/>
      <c r="R5714" s="224"/>
      <c r="T5714" s="223"/>
      <c r="U5714" s="225"/>
      <c r="V5714" s="223"/>
      <c r="W5714" s="225"/>
      <c r="AE5714" s="200"/>
      <c r="AM5714" s="203"/>
      <c r="AT5714" s="144"/>
    </row>
    <row r="5715" spans="9:46" s="142" customFormat="1" x14ac:dyDescent="0.15">
      <c r="I5715" s="223"/>
      <c r="P5715" s="224"/>
      <c r="Q5715" s="224"/>
      <c r="R5715" s="224"/>
      <c r="T5715" s="223"/>
      <c r="U5715" s="225"/>
      <c r="V5715" s="223"/>
      <c r="W5715" s="225"/>
      <c r="AE5715" s="200"/>
      <c r="AM5715" s="203"/>
      <c r="AT5715" s="144"/>
    </row>
    <row r="5716" spans="9:46" s="142" customFormat="1" x14ac:dyDescent="0.15">
      <c r="I5716" s="223"/>
      <c r="P5716" s="224"/>
      <c r="Q5716" s="224"/>
      <c r="R5716" s="224"/>
      <c r="T5716" s="223"/>
      <c r="U5716" s="225"/>
      <c r="V5716" s="223"/>
      <c r="W5716" s="225"/>
      <c r="AE5716" s="200"/>
      <c r="AM5716" s="203"/>
      <c r="AT5716" s="144"/>
    </row>
    <row r="5717" spans="9:46" s="142" customFormat="1" x14ac:dyDescent="0.15">
      <c r="I5717" s="223"/>
      <c r="P5717" s="224"/>
      <c r="Q5717" s="224"/>
      <c r="R5717" s="224"/>
      <c r="T5717" s="223"/>
      <c r="U5717" s="225"/>
      <c r="V5717" s="223"/>
      <c r="W5717" s="225"/>
      <c r="AE5717" s="200"/>
      <c r="AM5717" s="203"/>
      <c r="AT5717" s="144"/>
    </row>
    <row r="5718" spans="9:46" s="142" customFormat="1" x14ac:dyDescent="0.15">
      <c r="I5718" s="223"/>
      <c r="P5718" s="224"/>
      <c r="Q5718" s="224"/>
      <c r="R5718" s="224"/>
      <c r="T5718" s="223"/>
      <c r="U5718" s="225"/>
      <c r="V5718" s="223"/>
      <c r="W5718" s="225"/>
      <c r="AE5718" s="200"/>
      <c r="AM5718" s="203"/>
      <c r="AT5718" s="144"/>
    </row>
    <row r="5719" spans="9:46" s="142" customFormat="1" x14ac:dyDescent="0.15">
      <c r="I5719" s="223"/>
      <c r="P5719" s="224"/>
      <c r="Q5719" s="224"/>
      <c r="R5719" s="224"/>
      <c r="T5719" s="223"/>
      <c r="U5719" s="225"/>
      <c r="V5719" s="223"/>
      <c r="W5719" s="225"/>
      <c r="AE5719" s="200"/>
      <c r="AM5719" s="203"/>
      <c r="AT5719" s="144"/>
    </row>
    <row r="5720" spans="9:46" s="142" customFormat="1" x14ac:dyDescent="0.15">
      <c r="I5720" s="223"/>
      <c r="P5720" s="224"/>
      <c r="Q5720" s="224"/>
      <c r="R5720" s="224"/>
      <c r="T5720" s="223"/>
      <c r="U5720" s="225"/>
      <c r="V5720" s="223"/>
      <c r="W5720" s="225"/>
      <c r="AE5720" s="200"/>
      <c r="AM5720" s="203"/>
      <c r="AT5720" s="144"/>
    </row>
    <row r="5721" spans="9:46" s="142" customFormat="1" x14ac:dyDescent="0.15">
      <c r="I5721" s="223"/>
      <c r="P5721" s="224"/>
      <c r="Q5721" s="224"/>
      <c r="R5721" s="224"/>
      <c r="T5721" s="223"/>
      <c r="U5721" s="225"/>
      <c r="V5721" s="223"/>
      <c r="W5721" s="225"/>
      <c r="AE5721" s="200"/>
      <c r="AM5721" s="203"/>
      <c r="AT5721" s="144"/>
    </row>
    <row r="5722" spans="9:46" s="142" customFormat="1" x14ac:dyDescent="0.15">
      <c r="I5722" s="223"/>
      <c r="P5722" s="224"/>
      <c r="Q5722" s="224"/>
      <c r="R5722" s="224"/>
      <c r="T5722" s="223"/>
      <c r="U5722" s="225"/>
      <c r="V5722" s="223"/>
      <c r="W5722" s="225"/>
      <c r="AE5722" s="200"/>
      <c r="AM5722" s="203"/>
      <c r="AT5722" s="144"/>
    </row>
    <row r="5723" spans="9:46" s="142" customFormat="1" x14ac:dyDescent="0.15">
      <c r="I5723" s="223"/>
      <c r="P5723" s="224"/>
      <c r="Q5723" s="224"/>
      <c r="R5723" s="224"/>
      <c r="T5723" s="223"/>
      <c r="U5723" s="225"/>
      <c r="V5723" s="223"/>
      <c r="W5723" s="225"/>
      <c r="AE5723" s="200"/>
      <c r="AM5723" s="203"/>
      <c r="AT5723" s="144"/>
    </row>
    <row r="5724" spans="9:46" s="142" customFormat="1" x14ac:dyDescent="0.15">
      <c r="I5724" s="223"/>
      <c r="P5724" s="224"/>
      <c r="Q5724" s="224"/>
      <c r="R5724" s="224"/>
      <c r="T5724" s="223"/>
      <c r="U5724" s="225"/>
      <c r="V5724" s="223"/>
      <c r="W5724" s="225"/>
      <c r="AE5724" s="200"/>
      <c r="AM5724" s="203"/>
      <c r="AT5724" s="144"/>
    </row>
    <row r="5725" spans="9:46" s="142" customFormat="1" x14ac:dyDescent="0.15">
      <c r="I5725" s="223"/>
      <c r="P5725" s="224"/>
      <c r="Q5725" s="224"/>
      <c r="R5725" s="224"/>
      <c r="T5725" s="223"/>
      <c r="U5725" s="225"/>
      <c r="V5725" s="223"/>
      <c r="W5725" s="225"/>
      <c r="AE5725" s="200"/>
      <c r="AM5725" s="203"/>
      <c r="AT5725" s="144"/>
    </row>
    <row r="5726" spans="9:46" s="142" customFormat="1" x14ac:dyDescent="0.15">
      <c r="I5726" s="223"/>
      <c r="P5726" s="224"/>
      <c r="Q5726" s="224"/>
      <c r="R5726" s="224"/>
      <c r="T5726" s="223"/>
      <c r="U5726" s="225"/>
      <c r="V5726" s="223"/>
      <c r="W5726" s="225"/>
      <c r="AE5726" s="200"/>
      <c r="AM5726" s="203"/>
      <c r="AT5726" s="144"/>
    </row>
    <row r="5727" spans="9:46" s="142" customFormat="1" x14ac:dyDescent="0.15">
      <c r="I5727" s="223"/>
      <c r="P5727" s="224"/>
      <c r="Q5727" s="224"/>
      <c r="R5727" s="224"/>
      <c r="T5727" s="223"/>
      <c r="U5727" s="225"/>
      <c r="V5727" s="223"/>
      <c r="W5727" s="225"/>
      <c r="AE5727" s="200"/>
      <c r="AM5727" s="203"/>
      <c r="AT5727" s="144"/>
    </row>
    <row r="5728" spans="9:46" s="142" customFormat="1" x14ac:dyDescent="0.15">
      <c r="I5728" s="223"/>
      <c r="P5728" s="224"/>
      <c r="Q5728" s="224"/>
      <c r="R5728" s="224"/>
      <c r="T5728" s="223"/>
      <c r="U5728" s="225"/>
      <c r="V5728" s="223"/>
      <c r="W5728" s="225"/>
      <c r="AE5728" s="200"/>
      <c r="AM5728" s="203"/>
      <c r="AT5728" s="144"/>
    </row>
    <row r="5729" spans="9:46" s="142" customFormat="1" x14ac:dyDescent="0.15">
      <c r="I5729" s="223"/>
      <c r="P5729" s="224"/>
      <c r="Q5729" s="224"/>
      <c r="R5729" s="224"/>
      <c r="T5729" s="223"/>
      <c r="U5729" s="225"/>
      <c r="V5729" s="223"/>
      <c r="W5729" s="225"/>
      <c r="AE5729" s="200"/>
      <c r="AM5729" s="203"/>
      <c r="AT5729" s="144"/>
    </row>
    <row r="5730" spans="9:46" s="142" customFormat="1" x14ac:dyDescent="0.15">
      <c r="I5730" s="223"/>
      <c r="P5730" s="224"/>
      <c r="Q5730" s="224"/>
      <c r="R5730" s="224"/>
      <c r="T5730" s="223"/>
      <c r="U5730" s="225"/>
      <c r="V5730" s="223"/>
      <c r="W5730" s="225"/>
      <c r="AE5730" s="200"/>
      <c r="AM5730" s="203"/>
      <c r="AT5730" s="144"/>
    </row>
    <row r="5731" spans="9:46" s="142" customFormat="1" x14ac:dyDescent="0.15">
      <c r="I5731" s="223"/>
      <c r="P5731" s="224"/>
      <c r="Q5731" s="224"/>
      <c r="R5731" s="224"/>
      <c r="T5731" s="223"/>
      <c r="U5731" s="225"/>
      <c r="V5731" s="223"/>
      <c r="W5731" s="225"/>
      <c r="AE5731" s="200"/>
      <c r="AM5731" s="203"/>
      <c r="AT5731" s="144"/>
    </row>
    <row r="5732" spans="9:46" s="142" customFormat="1" x14ac:dyDescent="0.15">
      <c r="I5732" s="223"/>
      <c r="P5732" s="224"/>
      <c r="Q5732" s="224"/>
      <c r="R5732" s="224"/>
      <c r="T5732" s="223"/>
      <c r="U5732" s="225"/>
      <c r="V5732" s="223"/>
      <c r="W5732" s="225"/>
      <c r="AE5732" s="200"/>
      <c r="AM5732" s="203"/>
      <c r="AT5732" s="144"/>
    </row>
    <row r="5733" spans="9:46" s="142" customFormat="1" x14ac:dyDescent="0.15">
      <c r="I5733" s="223"/>
      <c r="P5733" s="224"/>
      <c r="Q5733" s="224"/>
      <c r="R5733" s="224"/>
      <c r="T5733" s="223"/>
      <c r="U5733" s="225"/>
      <c r="V5733" s="223"/>
      <c r="W5733" s="225"/>
      <c r="AE5733" s="200"/>
      <c r="AM5733" s="203"/>
      <c r="AT5733" s="144"/>
    </row>
    <row r="5734" spans="9:46" s="142" customFormat="1" x14ac:dyDescent="0.15">
      <c r="I5734" s="223"/>
      <c r="P5734" s="224"/>
      <c r="Q5734" s="224"/>
      <c r="R5734" s="224"/>
      <c r="T5734" s="223"/>
      <c r="U5734" s="225"/>
      <c r="V5734" s="223"/>
      <c r="W5734" s="225"/>
      <c r="AE5734" s="200"/>
      <c r="AM5734" s="203"/>
      <c r="AT5734" s="144"/>
    </row>
    <row r="5735" spans="9:46" s="142" customFormat="1" x14ac:dyDescent="0.15">
      <c r="I5735" s="223"/>
      <c r="P5735" s="224"/>
      <c r="Q5735" s="224"/>
      <c r="R5735" s="224"/>
      <c r="T5735" s="223"/>
      <c r="U5735" s="225"/>
      <c r="V5735" s="223"/>
      <c r="W5735" s="225"/>
      <c r="AE5735" s="200"/>
      <c r="AM5735" s="203"/>
      <c r="AT5735" s="144"/>
    </row>
    <row r="5736" spans="9:46" s="142" customFormat="1" x14ac:dyDescent="0.15">
      <c r="I5736" s="223"/>
      <c r="P5736" s="224"/>
      <c r="Q5736" s="224"/>
      <c r="R5736" s="224"/>
      <c r="T5736" s="223"/>
      <c r="U5736" s="225"/>
      <c r="V5736" s="223"/>
      <c r="W5736" s="225"/>
      <c r="AE5736" s="200"/>
      <c r="AM5736" s="203"/>
      <c r="AT5736" s="144"/>
    </row>
    <row r="5737" spans="9:46" s="142" customFormat="1" x14ac:dyDescent="0.15">
      <c r="I5737" s="223"/>
      <c r="P5737" s="224"/>
      <c r="Q5737" s="224"/>
      <c r="R5737" s="224"/>
      <c r="T5737" s="223"/>
      <c r="U5737" s="225"/>
      <c r="V5737" s="223"/>
      <c r="W5737" s="225"/>
      <c r="AE5737" s="200"/>
      <c r="AM5737" s="203"/>
      <c r="AT5737" s="144"/>
    </row>
    <row r="5738" spans="9:46" s="142" customFormat="1" x14ac:dyDescent="0.15">
      <c r="I5738" s="223"/>
      <c r="P5738" s="224"/>
      <c r="Q5738" s="224"/>
      <c r="R5738" s="224"/>
      <c r="T5738" s="223"/>
      <c r="U5738" s="225"/>
      <c r="V5738" s="223"/>
      <c r="W5738" s="225"/>
      <c r="AE5738" s="200"/>
      <c r="AM5738" s="203"/>
      <c r="AT5738" s="144"/>
    </row>
    <row r="5739" spans="9:46" s="142" customFormat="1" x14ac:dyDescent="0.15">
      <c r="I5739" s="223"/>
      <c r="P5739" s="224"/>
      <c r="Q5739" s="224"/>
      <c r="R5739" s="224"/>
      <c r="T5739" s="223"/>
      <c r="U5739" s="225"/>
      <c r="V5739" s="223"/>
      <c r="W5739" s="225"/>
      <c r="AE5739" s="200"/>
      <c r="AM5739" s="203"/>
      <c r="AT5739" s="144"/>
    </row>
    <row r="5740" spans="9:46" s="142" customFormat="1" x14ac:dyDescent="0.15">
      <c r="I5740" s="223"/>
      <c r="P5740" s="224"/>
      <c r="Q5740" s="224"/>
      <c r="R5740" s="224"/>
      <c r="T5740" s="223"/>
      <c r="U5740" s="225"/>
      <c r="V5740" s="223"/>
      <c r="W5740" s="225"/>
      <c r="AE5740" s="200"/>
      <c r="AM5740" s="203"/>
      <c r="AT5740" s="144"/>
    </row>
    <row r="5741" spans="9:46" s="142" customFormat="1" x14ac:dyDescent="0.15">
      <c r="I5741" s="223"/>
      <c r="P5741" s="224"/>
      <c r="Q5741" s="224"/>
      <c r="R5741" s="224"/>
      <c r="T5741" s="223"/>
      <c r="U5741" s="225"/>
      <c r="V5741" s="223"/>
      <c r="W5741" s="225"/>
      <c r="AE5741" s="200"/>
      <c r="AM5741" s="203"/>
      <c r="AT5741" s="144"/>
    </row>
    <row r="5742" spans="9:46" s="142" customFormat="1" x14ac:dyDescent="0.15">
      <c r="I5742" s="223"/>
      <c r="P5742" s="224"/>
      <c r="Q5742" s="224"/>
      <c r="R5742" s="224"/>
      <c r="T5742" s="223"/>
      <c r="U5742" s="225"/>
      <c r="V5742" s="223"/>
      <c r="W5742" s="225"/>
      <c r="AE5742" s="200"/>
      <c r="AM5742" s="203"/>
      <c r="AT5742" s="144"/>
    </row>
    <row r="5743" spans="9:46" s="142" customFormat="1" x14ac:dyDescent="0.15">
      <c r="I5743" s="223"/>
      <c r="P5743" s="224"/>
      <c r="Q5743" s="224"/>
      <c r="R5743" s="224"/>
      <c r="T5743" s="223"/>
      <c r="U5743" s="225"/>
      <c r="V5743" s="223"/>
      <c r="W5743" s="225"/>
      <c r="AE5743" s="200"/>
      <c r="AM5743" s="203"/>
      <c r="AT5743" s="144"/>
    </row>
    <row r="5744" spans="9:46" s="142" customFormat="1" x14ac:dyDescent="0.15">
      <c r="I5744" s="223"/>
      <c r="P5744" s="224"/>
      <c r="Q5744" s="224"/>
      <c r="R5744" s="224"/>
      <c r="T5744" s="223"/>
      <c r="U5744" s="225"/>
      <c r="V5744" s="223"/>
      <c r="W5744" s="225"/>
      <c r="AE5744" s="200"/>
      <c r="AM5744" s="203"/>
      <c r="AT5744" s="144"/>
    </row>
    <row r="5745" spans="9:46" s="142" customFormat="1" x14ac:dyDescent="0.15">
      <c r="I5745" s="223"/>
      <c r="P5745" s="224"/>
      <c r="Q5745" s="224"/>
      <c r="R5745" s="224"/>
      <c r="T5745" s="223"/>
      <c r="U5745" s="225"/>
      <c r="V5745" s="223"/>
      <c r="W5745" s="225"/>
      <c r="AE5745" s="200"/>
      <c r="AM5745" s="203"/>
      <c r="AT5745" s="144"/>
    </row>
    <row r="5746" spans="9:46" s="142" customFormat="1" x14ac:dyDescent="0.15">
      <c r="I5746" s="223"/>
      <c r="P5746" s="224"/>
      <c r="Q5746" s="224"/>
      <c r="R5746" s="224"/>
      <c r="T5746" s="223"/>
      <c r="U5746" s="225"/>
      <c r="V5746" s="223"/>
      <c r="W5746" s="225"/>
      <c r="AE5746" s="200"/>
      <c r="AM5746" s="203"/>
      <c r="AT5746" s="144"/>
    </row>
    <row r="5747" spans="9:46" s="142" customFormat="1" x14ac:dyDescent="0.15">
      <c r="I5747" s="223"/>
      <c r="P5747" s="224"/>
      <c r="Q5747" s="224"/>
      <c r="R5747" s="224"/>
      <c r="T5747" s="223"/>
      <c r="U5747" s="225"/>
      <c r="V5747" s="223"/>
      <c r="W5747" s="225"/>
      <c r="AE5747" s="200"/>
      <c r="AM5747" s="203"/>
      <c r="AT5747" s="144"/>
    </row>
    <row r="5748" spans="9:46" s="142" customFormat="1" x14ac:dyDescent="0.15">
      <c r="I5748" s="223"/>
      <c r="P5748" s="224"/>
      <c r="Q5748" s="224"/>
      <c r="R5748" s="224"/>
      <c r="T5748" s="223"/>
      <c r="U5748" s="225"/>
      <c r="V5748" s="223"/>
      <c r="W5748" s="225"/>
      <c r="AE5748" s="200"/>
      <c r="AM5748" s="203"/>
      <c r="AT5748" s="144"/>
    </row>
    <row r="5749" spans="9:46" s="142" customFormat="1" x14ac:dyDescent="0.15">
      <c r="I5749" s="223"/>
      <c r="P5749" s="224"/>
      <c r="Q5749" s="224"/>
      <c r="R5749" s="224"/>
      <c r="T5749" s="223"/>
      <c r="U5749" s="225"/>
      <c r="V5749" s="223"/>
      <c r="W5749" s="225"/>
      <c r="AE5749" s="200"/>
      <c r="AM5749" s="203"/>
      <c r="AT5749" s="144"/>
    </row>
    <row r="5750" spans="9:46" s="142" customFormat="1" x14ac:dyDescent="0.15">
      <c r="I5750" s="223"/>
      <c r="P5750" s="224"/>
      <c r="Q5750" s="224"/>
      <c r="R5750" s="224"/>
      <c r="T5750" s="223"/>
      <c r="U5750" s="225"/>
      <c r="V5750" s="223"/>
      <c r="W5750" s="225"/>
      <c r="AE5750" s="200"/>
      <c r="AM5750" s="203"/>
      <c r="AT5750" s="144"/>
    </row>
    <row r="5751" spans="9:46" s="142" customFormat="1" x14ac:dyDescent="0.15">
      <c r="I5751" s="223"/>
      <c r="P5751" s="224"/>
      <c r="Q5751" s="224"/>
      <c r="R5751" s="224"/>
      <c r="T5751" s="223"/>
      <c r="U5751" s="225"/>
      <c r="V5751" s="223"/>
      <c r="W5751" s="225"/>
      <c r="AE5751" s="200"/>
      <c r="AM5751" s="203"/>
      <c r="AT5751" s="144"/>
    </row>
    <row r="5752" spans="9:46" s="142" customFormat="1" x14ac:dyDescent="0.15">
      <c r="I5752" s="223"/>
      <c r="P5752" s="224"/>
      <c r="Q5752" s="224"/>
      <c r="R5752" s="224"/>
      <c r="T5752" s="223"/>
      <c r="U5752" s="225"/>
      <c r="V5752" s="223"/>
      <c r="W5752" s="225"/>
      <c r="AE5752" s="200"/>
      <c r="AM5752" s="203"/>
      <c r="AT5752" s="144"/>
    </row>
    <row r="5753" spans="9:46" s="142" customFormat="1" x14ac:dyDescent="0.15">
      <c r="I5753" s="223"/>
      <c r="P5753" s="224"/>
      <c r="Q5753" s="224"/>
      <c r="R5753" s="224"/>
      <c r="T5753" s="223"/>
      <c r="U5753" s="225"/>
      <c r="V5753" s="223"/>
      <c r="W5753" s="225"/>
      <c r="AE5753" s="200"/>
      <c r="AM5753" s="203"/>
      <c r="AT5753" s="144"/>
    </row>
    <row r="5754" spans="9:46" s="142" customFormat="1" x14ac:dyDescent="0.15">
      <c r="I5754" s="223"/>
      <c r="P5754" s="224"/>
      <c r="Q5754" s="224"/>
      <c r="R5754" s="224"/>
      <c r="T5754" s="223"/>
      <c r="U5754" s="225"/>
      <c r="V5754" s="223"/>
      <c r="W5754" s="225"/>
      <c r="AE5754" s="200"/>
      <c r="AM5754" s="203"/>
      <c r="AT5754" s="144"/>
    </row>
    <row r="5755" spans="9:46" s="142" customFormat="1" x14ac:dyDescent="0.15">
      <c r="I5755" s="223"/>
      <c r="P5755" s="224"/>
      <c r="Q5755" s="224"/>
      <c r="R5755" s="224"/>
      <c r="T5755" s="223"/>
      <c r="U5755" s="225"/>
      <c r="V5755" s="223"/>
      <c r="W5755" s="225"/>
      <c r="AE5755" s="200"/>
      <c r="AM5755" s="203"/>
      <c r="AT5755" s="144"/>
    </row>
    <row r="5756" spans="9:46" s="142" customFormat="1" x14ac:dyDescent="0.15">
      <c r="I5756" s="223"/>
      <c r="P5756" s="224"/>
      <c r="Q5756" s="224"/>
      <c r="R5756" s="224"/>
      <c r="T5756" s="223"/>
      <c r="U5756" s="225"/>
      <c r="V5756" s="223"/>
      <c r="W5756" s="225"/>
      <c r="AE5756" s="200"/>
      <c r="AM5756" s="203"/>
      <c r="AT5756" s="144"/>
    </row>
    <row r="5757" spans="9:46" s="142" customFormat="1" x14ac:dyDescent="0.15">
      <c r="I5757" s="223"/>
      <c r="P5757" s="224"/>
      <c r="Q5757" s="224"/>
      <c r="R5757" s="224"/>
      <c r="T5757" s="223"/>
      <c r="U5757" s="225"/>
      <c r="V5757" s="223"/>
      <c r="W5757" s="225"/>
      <c r="AE5757" s="200"/>
      <c r="AM5757" s="203"/>
      <c r="AT5757" s="144"/>
    </row>
    <row r="5758" spans="9:46" s="142" customFormat="1" x14ac:dyDescent="0.15">
      <c r="I5758" s="223"/>
      <c r="P5758" s="224"/>
      <c r="Q5758" s="224"/>
      <c r="R5758" s="224"/>
      <c r="T5758" s="223"/>
      <c r="U5758" s="225"/>
      <c r="V5758" s="223"/>
      <c r="W5758" s="225"/>
      <c r="AE5758" s="200"/>
      <c r="AM5758" s="203"/>
      <c r="AT5758" s="144"/>
    </row>
    <row r="5759" spans="9:46" s="142" customFormat="1" x14ac:dyDescent="0.15">
      <c r="I5759" s="223"/>
      <c r="P5759" s="224"/>
      <c r="Q5759" s="224"/>
      <c r="R5759" s="224"/>
      <c r="T5759" s="223"/>
      <c r="U5759" s="225"/>
      <c r="V5759" s="223"/>
      <c r="W5759" s="225"/>
      <c r="AE5759" s="200"/>
      <c r="AM5759" s="203"/>
      <c r="AT5759" s="144"/>
    </row>
    <row r="5760" spans="9:46" s="142" customFormat="1" x14ac:dyDescent="0.15">
      <c r="I5760" s="223"/>
      <c r="P5760" s="224"/>
      <c r="Q5760" s="224"/>
      <c r="R5760" s="224"/>
      <c r="T5760" s="223"/>
      <c r="U5760" s="225"/>
      <c r="V5760" s="223"/>
      <c r="W5760" s="225"/>
      <c r="AE5760" s="200"/>
      <c r="AM5760" s="203"/>
      <c r="AT5760" s="144"/>
    </row>
    <row r="5761" spans="9:46" s="142" customFormat="1" x14ac:dyDescent="0.15">
      <c r="I5761" s="223"/>
      <c r="P5761" s="224"/>
      <c r="Q5761" s="224"/>
      <c r="R5761" s="224"/>
      <c r="T5761" s="223"/>
      <c r="U5761" s="225"/>
      <c r="V5761" s="223"/>
      <c r="W5761" s="225"/>
      <c r="AE5761" s="200"/>
      <c r="AM5761" s="203"/>
      <c r="AT5761" s="144"/>
    </row>
    <row r="5762" spans="9:46" s="142" customFormat="1" x14ac:dyDescent="0.15">
      <c r="I5762" s="223"/>
      <c r="P5762" s="224"/>
      <c r="Q5762" s="224"/>
      <c r="R5762" s="224"/>
      <c r="T5762" s="223"/>
      <c r="U5762" s="225"/>
      <c r="V5762" s="223"/>
      <c r="W5762" s="225"/>
      <c r="AE5762" s="200"/>
      <c r="AM5762" s="203"/>
      <c r="AT5762" s="144"/>
    </row>
    <row r="5763" spans="9:46" s="142" customFormat="1" x14ac:dyDescent="0.15">
      <c r="I5763" s="223"/>
      <c r="P5763" s="224"/>
      <c r="Q5763" s="224"/>
      <c r="R5763" s="224"/>
      <c r="T5763" s="223"/>
      <c r="U5763" s="225"/>
      <c r="V5763" s="223"/>
      <c r="W5763" s="225"/>
      <c r="AE5763" s="200"/>
      <c r="AM5763" s="203"/>
      <c r="AT5763" s="144"/>
    </row>
    <row r="5764" spans="9:46" s="142" customFormat="1" x14ac:dyDescent="0.15">
      <c r="I5764" s="223"/>
      <c r="P5764" s="224"/>
      <c r="Q5764" s="224"/>
      <c r="R5764" s="224"/>
      <c r="T5764" s="223"/>
      <c r="U5764" s="225"/>
      <c r="V5764" s="223"/>
      <c r="W5764" s="225"/>
      <c r="AE5764" s="200"/>
      <c r="AM5764" s="203"/>
      <c r="AT5764" s="144"/>
    </row>
    <row r="5765" spans="9:46" s="142" customFormat="1" x14ac:dyDescent="0.15">
      <c r="I5765" s="223"/>
      <c r="P5765" s="224"/>
      <c r="Q5765" s="224"/>
      <c r="R5765" s="224"/>
      <c r="T5765" s="223"/>
      <c r="U5765" s="225"/>
      <c r="V5765" s="223"/>
      <c r="W5765" s="225"/>
      <c r="AE5765" s="200"/>
      <c r="AM5765" s="203"/>
      <c r="AT5765" s="144"/>
    </row>
    <row r="5766" spans="9:46" s="142" customFormat="1" x14ac:dyDescent="0.15">
      <c r="I5766" s="223"/>
      <c r="P5766" s="224"/>
      <c r="Q5766" s="224"/>
      <c r="R5766" s="224"/>
      <c r="T5766" s="223"/>
      <c r="U5766" s="225"/>
      <c r="V5766" s="223"/>
      <c r="W5766" s="225"/>
      <c r="AE5766" s="200"/>
      <c r="AM5766" s="203"/>
      <c r="AT5766" s="144"/>
    </row>
    <row r="5767" spans="9:46" s="142" customFormat="1" x14ac:dyDescent="0.15">
      <c r="I5767" s="223"/>
      <c r="P5767" s="224"/>
      <c r="Q5767" s="224"/>
      <c r="R5767" s="224"/>
      <c r="T5767" s="223"/>
      <c r="U5767" s="225"/>
      <c r="V5767" s="223"/>
      <c r="W5767" s="225"/>
      <c r="AE5767" s="200"/>
      <c r="AM5767" s="203"/>
      <c r="AT5767" s="144"/>
    </row>
    <row r="5768" spans="9:46" s="142" customFormat="1" x14ac:dyDescent="0.15">
      <c r="I5768" s="223"/>
      <c r="P5768" s="224"/>
      <c r="Q5768" s="224"/>
      <c r="R5768" s="224"/>
      <c r="T5768" s="223"/>
      <c r="U5768" s="225"/>
      <c r="V5768" s="223"/>
      <c r="W5768" s="225"/>
      <c r="AE5768" s="200"/>
      <c r="AM5768" s="203"/>
      <c r="AT5768" s="144"/>
    </row>
    <row r="5769" spans="9:46" s="142" customFormat="1" x14ac:dyDescent="0.15">
      <c r="I5769" s="223"/>
      <c r="P5769" s="224"/>
      <c r="Q5769" s="224"/>
      <c r="R5769" s="224"/>
      <c r="T5769" s="223"/>
      <c r="U5769" s="225"/>
      <c r="V5769" s="223"/>
      <c r="W5769" s="225"/>
      <c r="AE5769" s="200"/>
      <c r="AM5769" s="203"/>
      <c r="AT5769" s="144"/>
    </row>
    <row r="5770" spans="9:46" s="142" customFormat="1" x14ac:dyDescent="0.15">
      <c r="I5770" s="223"/>
      <c r="P5770" s="224"/>
      <c r="Q5770" s="224"/>
      <c r="R5770" s="224"/>
      <c r="T5770" s="223"/>
      <c r="U5770" s="225"/>
      <c r="V5770" s="223"/>
      <c r="W5770" s="225"/>
      <c r="AE5770" s="200"/>
      <c r="AM5770" s="203"/>
      <c r="AT5770" s="144"/>
    </row>
    <row r="5771" spans="9:46" s="142" customFormat="1" x14ac:dyDescent="0.15">
      <c r="I5771" s="223"/>
      <c r="P5771" s="224"/>
      <c r="Q5771" s="224"/>
      <c r="R5771" s="224"/>
      <c r="T5771" s="223"/>
      <c r="U5771" s="225"/>
      <c r="V5771" s="223"/>
      <c r="W5771" s="225"/>
      <c r="AE5771" s="200"/>
      <c r="AM5771" s="203"/>
      <c r="AT5771" s="144"/>
    </row>
    <row r="5772" spans="9:46" s="142" customFormat="1" x14ac:dyDescent="0.15">
      <c r="I5772" s="223"/>
      <c r="P5772" s="224"/>
      <c r="Q5772" s="224"/>
      <c r="R5772" s="224"/>
      <c r="T5772" s="223"/>
      <c r="U5772" s="225"/>
      <c r="V5772" s="223"/>
      <c r="W5772" s="225"/>
      <c r="AE5772" s="200"/>
      <c r="AM5772" s="203"/>
      <c r="AT5772" s="144"/>
    </row>
    <row r="5773" spans="9:46" s="142" customFormat="1" x14ac:dyDescent="0.15">
      <c r="I5773" s="223"/>
      <c r="P5773" s="224"/>
      <c r="Q5773" s="224"/>
      <c r="R5773" s="224"/>
      <c r="T5773" s="223"/>
      <c r="U5773" s="225"/>
      <c r="V5773" s="223"/>
      <c r="W5773" s="225"/>
      <c r="AE5773" s="200"/>
      <c r="AM5773" s="203"/>
      <c r="AT5773" s="144"/>
    </row>
    <row r="5774" spans="9:46" s="142" customFormat="1" x14ac:dyDescent="0.15">
      <c r="I5774" s="223"/>
      <c r="P5774" s="224"/>
      <c r="Q5774" s="224"/>
      <c r="R5774" s="224"/>
      <c r="T5774" s="223"/>
      <c r="U5774" s="225"/>
      <c r="V5774" s="223"/>
      <c r="W5774" s="225"/>
      <c r="AE5774" s="200"/>
      <c r="AM5774" s="203"/>
      <c r="AT5774" s="144"/>
    </row>
    <row r="5775" spans="9:46" s="142" customFormat="1" x14ac:dyDescent="0.15">
      <c r="I5775" s="223"/>
      <c r="P5775" s="224"/>
      <c r="Q5775" s="224"/>
      <c r="R5775" s="224"/>
      <c r="T5775" s="223"/>
      <c r="U5775" s="225"/>
      <c r="V5775" s="223"/>
      <c r="W5775" s="225"/>
      <c r="AE5775" s="200"/>
      <c r="AM5775" s="203"/>
      <c r="AT5775" s="144"/>
    </row>
    <row r="5776" spans="9:46" s="142" customFormat="1" x14ac:dyDescent="0.15">
      <c r="I5776" s="223"/>
      <c r="P5776" s="224"/>
      <c r="Q5776" s="224"/>
      <c r="R5776" s="224"/>
      <c r="T5776" s="223"/>
      <c r="U5776" s="225"/>
      <c r="V5776" s="223"/>
      <c r="W5776" s="225"/>
      <c r="AE5776" s="200"/>
      <c r="AM5776" s="203"/>
      <c r="AT5776" s="144"/>
    </row>
    <row r="5777" spans="9:46" s="142" customFormat="1" x14ac:dyDescent="0.15">
      <c r="I5777" s="223"/>
      <c r="P5777" s="224"/>
      <c r="Q5777" s="224"/>
      <c r="R5777" s="224"/>
      <c r="T5777" s="223"/>
      <c r="U5777" s="225"/>
      <c r="V5777" s="223"/>
      <c r="W5777" s="225"/>
      <c r="AE5777" s="200"/>
      <c r="AM5777" s="203"/>
      <c r="AT5777" s="144"/>
    </row>
    <row r="5778" spans="9:46" s="142" customFormat="1" x14ac:dyDescent="0.15">
      <c r="I5778" s="223"/>
      <c r="P5778" s="224"/>
      <c r="Q5778" s="224"/>
      <c r="R5778" s="224"/>
      <c r="T5778" s="223"/>
      <c r="U5778" s="225"/>
      <c r="V5778" s="223"/>
      <c r="W5778" s="225"/>
      <c r="AE5778" s="200"/>
      <c r="AM5778" s="203"/>
      <c r="AT5778" s="144"/>
    </row>
    <row r="5779" spans="9:46" s="142" customFormat="1" x14ac:dyDescent="0.15">
      <c r="I5779" s="223"/>
      <c r="P5779" s="224"/>
      <c r="Q5779" s="224"/>
      <c r="R5779" s="224"/>
      <c r="T5779" s="223"/>
      <c r="U5779" s="225"/>
      <c r="V5779" s="223"/>
      <c r="W5779" s="225"/>
      <c r="AE5779" s="200"/>
      <c r="AM5779" s="203"/>
      <c r="AT5779" s="144"/>
    </row>
    <row r="5780" spans="9:46" s="142" customFormat="1" x14ac:dyDescent="0.15">
      <c r="I5780" s="223"/>
      <c r="P5780" s="224"/>
      <c r="Q5780" s="224"/>
      <c r="R5780" s="224"/>
      <c r="T5780" s="223"/>
      <c r="U5780" s="225"/>
      <c r="V5780" s="223"/>
      <c r="W5780" s="225"/>
      <c r="AE5780" s="200"/>
      <c r="AM5780" s="203"/>
      <c r="AT5780" s="144"/>
    </row>
    <row r="5781" spans="9:46" s="142" customFormat="1" x14ac:dyDescent="0.15">
      <c r="I5781" s="223"/>
      <c r="P5781" s="224"/>
      <c r="Q5781" s="224"/>
      <c r="R5781" s="224"/>
      <c r="T5781" s="223"/>
      <c r="U5781" s="225"/>
      <c r="V5781" s="223"/>
      <c r="W5781" s="225"/>
      <c r="AE5781" s="200"/>
      <c r="AM5781" s="203"/>
      <c r="AT5781" s="144"/>
    </row>
    <row r="5782" spans="9:46" s="142" customFormat="1" x14ac:dyDescent="0.15">
      <c r="I5782" s="223"/>
      <c r="P5782" s="224"/>
      <c r="Q5782" s="224"/>
      <c r="R5782" s="224"/>
      <c r="T5782" s="223"/>
      <c r="U5782" s="225"/>
      <c r="V5782" s="223"/>
      <c r="W5782" s="225"/>
      <c r="AE5782" s="200"/>
      <c r="AM5782" s="203"/>
      <c r="AT5782" s="144"/>
    </row>
    <row r="5783" spans="9:46" s="142" customFormat="1" x14ac:dyDescent="0.15">
      <c r="I5783" s="223"/>
      <c r="P5783" s="224"/>
      <c r="Q5783" s="224"/>
      <c r="R5783" s="224"/>
      <c r="T5783" s="223"/>
      <c r="U5783" s="225"/>
      <c r="V5783" s="223"/>
      <c r="W5783" s="225"/>
      <c r="AE5783" s="200"/>
      <c r="AM5783" s="203"/>
      <c r="AT5783" s="144"/>
    </row>
    <row r="5784" spans="9:46" s="142" customFormat="1" x14ac:dyDescent="0.15">
      <c r="I5784" s="223"/>
      <c r="P5784" s="224"/>
      <c r="Q5784" s="224"/>
      <c r="R5784" s="224"/>
      <c r="T5784" s="223"/>
      <c r="U5784" s="225"/>
      <c r="V5784" s="223"/>
      <c r="W5784" s="225"/>
      <c r="AE5784" s="200"/>
      <c r="AM5784" s="203"/>
      <c r="AT5784" s="144"/>
    </row>
    <row r="5785" spans="9:46" s="142" customFormat="1" x14ac:dyDescent="0.15">
      <c r="I5785" s="223"/>
      <c r="P5785" s="224"/>
      <c r="Q5785" s="224"/>
      <c r="R5785" s="224"/>
      <c r="T5785" s="223"/>
      <c r="U5785" s="225"/>
      <c r="V5785" s="223"/>
      <c r="W5785" s="225"/>
      <c r="AE5785" s="200"/>
      <c r="AM5785" s="203"/>
      <c r="AT5785" s="144"/>
    </row>
    <row r="5786" spans="9:46" s="142" customFormat="1" x14ac:dyDescent="0.15">
      <c r="I5786" s="223"/>
      <c r="P5786" s="224"/>
      <c r="Q5786" s="224"/>
      <c r="R5786" s="224"/>
      <c r="T5786" s="223"/>
      <c r="U5786" s="225"/>
      <c r="V5786" s="223"/>
      <c r="W5786" s="225"/>
      <c r="AE5786" s="200"/>
      <c r="AM5786" s="203"/>
      <c r="AT5786" s="144"/>
    </row>
    <row r="5787" spans="9:46" s="142" customFormat="1" x14ac:dyDescent="0.15">
      <c r="I5787" s="223"/>
      <c r="P5787" s="224"/>
      <c r="Q5787" s="224"/>
      <c r="R5787" s="224"/>
      <c r="T5787" s="223"/>
      <c r="U5787" s="225"/>
      <c r="V5787" s="223"/>
      <c r="W5787" s="225"/>
      <c r="AE5787" s="200"/>
      <c r="AM5787" s="203"/>
      <c r="AT5787" s="144"/>
    </row>
    <row r="5788" spans="9:46" s="142" customFormat="1" x14ac:dyDescent="0.15">
      <c r="I5788" s="223"/>
      <c r="P5788" s="224"/>
      <c r="Q5788" s="224"/>
      <c r="R5788" s="224"/>
      <c r="T5788" s="223"/>
      <c r="U5788" s="225"/>
      <c r="V5788" s="223"/>
      <c r="W5788" s="225"/>
      <c r="AE5788" s="200"/>
      <c r="AM5788" s="203"/>
      <c r="AT5788" s="144"/>
    </row>
    <row r="5789" spans="9:46" s="142" customFormat="1" x14ac:dyDescent="0.15">
      <c r="I5789" s="223"/>
      <c r="P5789" s="224"/>
      <c r="Q5789" s="224"/>
      <c r="R5789" s="224"/>
      <c r="T5789" s="223"/>
      <c r="U5789" s="225"/>
      <c r="V5789" s="223"/>
      <c r="W5789" s="225"/>
      <c r="AE5789" s="200"/>
      <c r="AM5789" s="203"/>
      <c r="AT5789" s="144"/>
    </row>
    <row r="5790" spans="9:46" s="142" customFormat="1" x14ac:dyDescent="0.15">
      <c r="I5790" s="223"/>
      <c r="P5790" s="224"/>
      <c r="Q5790" s="224"/>
      <c r="R5790" s="224"/>
      <c r="T5790" s="223"/>
      <c r="U5790" s="225"/>
      <c r="V5790" s="223"/>
      <c r="W5790" s="225"/>
      <c r="AE5790" s="200"/>
      <c r="AM5790" s="203"/>
      <c r="AT5790" s="144"/>
    </row>
    <row r="5791" spans="9:46" s="142" customFormat="1" x14ac:dyDescent="0.15">
      <c r="I5791" s="223"/>
      <c r="P5791" s="224"/>
      <c r="Q5791" s="224"/>
      <c r="R5791" s="224"/>
      <c r="T5791" s="223"/>
      <c r="U5791" s="225"/>
      <c r="V5791" s="223"/>
      <c r="W5791" s="225"/>
      <c r="AE5791" s="200"/>
      <c r="AM5791" s="203"/>
      <c r="AT5791" s="144"/>
    </row>
    <row r="5792" spans="9:46" s="142" customFormat="1" x14ac:dyDescent="0.15">
      <c r="I5792" s="223"/>
      <c r="P5792" s="224"/>
      <c r="Q5792" s="224"/>
      <c r="R5792" s="224"/>
      <c r="T5792" s="223"/>
      <c r="U5792" s="225"/>
      <c r="V5792" s="223"/>
      <c r="W5792" s="225"/>
      <c r="AE5792" s="200"/>
      <c r="AM5792" s="203"/>
      <c r="AT5792" s="144"/>
    </row>
    <row r="5793" spans="9:46" s="142" customFormat="1" x14ac:dyDescent="0.15">
      <c r="I5793" s="223"/>
      <c r="P5793" s="224"/>
      <c r="Q5793" s="224"/>
      <c r="R5793" s="224"/>
      <c r="T5793" s="223"/>
      <c r="U5793" s="225"/>
      <c r="V5793" s="223"/>
      <c r="W5793" s="225"/>
      <c r="AE5793" s="200"/>
      <c r="AM5793" s="203"/>
      <c r="AT5793" s="144"/>
    </row>
    <row r="5794" spans="9:46" s="142" customFormat="1" x14ac:dyDescent="0.15">
      <c r="I5794" s="223"/>
      <c r="P5794" s="224"/>
      <c r="Q5794" s="224"/>
      <c r="R5794" s="224"/>
      <c r="T5794" s="223"/>
      <c r="U5794" s="225"/>
      <c r="V5794" s="223"/>
      <c r="W5794" s="225"/>
      <c r="AE5794" s="200"/>
      <c r="AM5794" s="203"/>
      <c r="AT5794" s="144"/>
    </row>
    <row r="5795" spans="9:46" s="142" customFormat="1" x14ac:dyDescent="0.15">
      <c r="I5795" s="223"/>
      <c r="P5795" s="224"/>
      <c r="Q5795" s="224"/>
      <c r="R5795" s="224"/>
      <c r="T5795" s="223"/>
      <c r="U5795" s="225"/>
      <c r="V5795" s="223"/>
      <c r="W5795" s="225"/>
      <c r="AE5795" s="200"/>
      <c r="AM5795" s="203"/>
      <c r="AT5795" s="144"/>
    </row>
    <row r="5796" spans="9:46" s="142" customFormat="1" x14ac:dyDescent="0.15">
      <c r="I5796" s="223"/>
      <c r="P5796" s="224"/>
      <c r="Q5796" s="224"/>
      <c r="R5796" s="224"/>
      <c r="T5796" s="223"/>
      <c r="U5796" s="225"/>
      <c r="V5796" s="223"/>
      <c r="W5796" s="225"/>
      <c r="AE5796" s="200"/>
      <c r="AM5796" s="203"/>
      <c r="AT5796" s="144"/>
    </row>
    <row r="5797" spans="9:46" s="142" customFormat="1" x14ac:dyDescent="0.15">
      <c r="I5797" s="223"/>
      <c r="P5797" s="224"/>
      <c r="Q5797" s="224"/>
      <c r="R5797" s="224"/>
      <c r="T5797" s="223"/>
      <c r="U5797" s="225"/>
      <c r="V5797" s="223"/>
      <c r="W5797" s="225"/>
      <c r="AE5797" s="200"/>
      <c r="AM5797" s="203"/>
      <c r="AT5797" s="144"/>
    </row>
    <row r="5798" spans="9:46" s="142" customFormat="1" x14ac:dyDescent="0.15">
      <c r="I5798" s="223"/>
      <c r="P5798" s="224"/>
      <c r="Q5798" s="224"/>
      <c r="R5798" s="224"/>
      <c r="T5798" s="223"/>
      <c r="U5798" s="225"/>
      <c r="V5798" s="223"/>
      <c r="W5798" s="225"/>
      <c r="AE5798" s="200"/>
      <c r="AM5798" s="203"/>
      <c r="AT5798" s="144"/>
    </row>
    <row r="5799" spans="9:46" s="142" customFormat="1" x14ac:dyDescent="0.15">
      <c r="I5799" s="223"/>
      <c r="P5799" s="224"/>
      <c r="Q5799" s="224"/>
      <c r="R5799" s="224"/>
      <c r="T5799" s="223"/>
      <c r="U5799" s="225"/>
      <c r="V5799" s="223"/>
      <c r="W5799" s="225"/>
      <c r="AE5799" s="200"/>
      <c r="AM5799" s="203"/>
      <c r="AT5799" s="144"/>
    </row>
    <row r="5800" spans="9:46" s="142" customFormat="1" x14ac:dyDescent="0.15">
      <c r="I5800" s="223"/>
      <c r="P5800" s="224"/>
      <c r="Q5800" s="224"/>
      <c r="R5800" s="224"/>
      <c r="T5800" s="223"/>
      <c r="U5800" s="225"/>
      <c r="V5800" s="223"/>
      <c r="W5800" s="225"/>
      <c r="AE5800" s="200"/>
      <c r="AM5800" s="203"/>
      <c r="AT5800" s="144"/>
    </row>
    <row r="5801" spans="9:46" s="142" customFormat="1" x14ac:dyDescent="0.15">
      <c r="I5801" s="223"/>
      <c r="P5801" s="224"/>
      <c r="Q5801" s="224"/>
      <c r="R5801" s="224"/>
      <c r="T5801" s="223"/>
      <c r="U5801" s="225"/>
      <c r="V5801" s="223"/>
      <c r="W5801" s="225"/>
      <c r="AE5801" s="200"/>
      <c r="AM5801" s="203"/>
      <c r="AT5801" s="144"/>
    </row>
    <row r="5802" spans="9:46" s="142" customFormat="1" x14ac:dyDescent="0.15">
      <c r="I5802" s="223"/>
      <c r="P5802" s="224"/>
      <c r="Q5802" s="224"/>
      <c r="R5802" s="224"/>
      <c r="T5802" s="223"/>
      <c r="U5802" s="225"/>
      <c r="V5802" s="223"/>
      <c r="W5802" s="225"/>
      <c r="AE5802" s="200"/>
      <c r="AM5802" s="203"/>
      <c r="AT5802" s="144"/>
    </row>
    <row r="5803" spans="9:46" s="142" customFormat="1" x14ac:dyDescent="0.15">
      <c r="I5803" s="223"/>
      <c r="P5803" s="224"/>
      <c r="Q5803" s="224"/>
      <c r="R5803" s="224"/>
      <c r="T5803" s="223"/>
      <c r="U5803" s="225"/>
      <c r="V5803" s="223"/>
      <c r="W5803" s="225"/>
      <c r="AE5803" s="200"/>
      <c r="AM5803" s="203"/>
      <c r="AT5803" s="144"/>
    </row>
    <row r="5804" spans="9:46" s="142" customFormat="1" x14ac:dyDescent="0.15">
      <c r="I5804" s="223"/>
      <c r="P5804" s="224"/>
      <c r="Q5804" s="224"/>
      <c r="R5804" s="224"/>
      <c r="T5804" s="223"/>
      <c r="U5804" s="225"/>
      <c r="V5804" s="223"/>
      <c r="W5804" s="225"/>
      <c r="AE5804" s="200"/>
      <c r="AM5804" s="203"/>
      <c r="AT5804" s="144"/>
    </row>
    <row r="5805" spans="9:46" s="142" customFormat="1" x14ac:dyDescent="0.15">
      <c r="I5805" s="223"/>
      <c r="P5805" s="224"/>
      <c r="Q5805" s="224"/>
      <c r="R5805" s="224"/>
      <c r="T5805" s="223"/>
      <c r="U5805" s="225"/>
      <c r="V5805" s="223"/>
      <c r="W5805" s="225"/>
      <c r="AE5805" s="200"/>
      <c r="AM5805" s="203"/>
      <c r="AT5805" s="144"/>
    </row>
    <row r="5806" spans="9:46" s="142" customFormat="1" x14ac:dyDescent="0.15">
      <c r="I5806" s="223"/>
      <c r="P5806" s="224"/>
      <c r="Q5806" s="224"/>
      <c r="R5806" s="224"/>
      <c r="T5806" s="223"/>
      <c r="U5806" s="225"/>
      <c r="V5806" s="223"/>
      <c r="W5806" s="225"/>
      <c r="AE5806" s="200"/>
      <c r="AM5806" s="203"/>
      <c r="AT5806" s="144"/>
    </row>
    <row r="5807" spans="9:46" s="142" customFormat="1" x14ac:dyDescent="0.15">
      <c r="I5807" s="223"/>
      <c r="P5807" s="224"/>
      <c r="Q5807" s="224"/>
      <c r="R5807" s="224"/>
      <c r="T5807" s="223"/>
      <c r="U5807" s="225"/>
      <c r="V5807" s="223"/>
      <c r="W5807" s="225"/>
      <c r="AE5807" s="200"/>
      <c r="AM5807" s="203"/>
      <c r="AT5807" s="144"/>
    </row>
    <row r="5808" spans="9:46" s="142" customFormat="1" x14ac:dyDescent="0.15">
      <c r="I5808" s="223"/>
      <c r="P5808" s="224"/>
      <c r="Q5808" s="224"/>
      <c r="R5808" s="224"/>
      <c r="T5808" s="223"/>
      <c r="U5808" s="225"/>
      <c r="V5808" s="223"/>
      <c r="W5808" s="225"/>
      <c r="AE5808" s="200"/>
      <c r="AM5808" s="203"/>
      <c r="AT5808" s="144"/>
    </row>
    <row r="5809" spans="9:46" s="142" customFormat="1" x14ac:dyDescent="0.15">
      <c r="I5809" s="223"/>
      <c r="P5809" s="224"/>
      <c r="Q5809" s="224"/>
      <c r="R5809" s="224"/>
      <c r="T5809" s="223"/>
      <c r="U5809" s="225"/>
      <c r="V5809" s="223"/>
      <c r="W5809" s="225"/>
      <c r="AE5809" s="200"/>
      <c r="AM5809" s="203"/>
      <c r="AT5809" s="144"/>
    </row>
    <row r="5810" spans="9:46" s="142" customFormat="1" x14ac:dyDescent="0.15">
      <c r="I5810" s="223"/>
      <c r="P5810" s="224"/>
      <c r="Q5810" s="224"/>
      <c r="R5810" s="224"/>
      <c r="T5810" s="223"/>
      <c r="U5810" s="225"/>
      <c r="V5810" s="223"/>
      <c r="W5810" s="225"/>
      <c r="AE5810" s="200"/>
      <c r="AM5810" s="203"/>
      <c r="AT5810" s="144"/>
    </row>
    <row r="5811" spans="9:46" s="142" customFormat="1" x14ac:dyDescent="0.15">
      <c r="I5811" s="223"/>
      <c r="P5811" s="224"/>
      <c r="Q5811" s="224"/>
      <c r="R5811" s="224"/>
      <c r="T5811" s="223"/>
      <c r="U5811" s="225"/>
      <c r="V5811" s="223"/>
      <c r="W5811" s="225"/>
      <c r="AE5811" s="200"/>
      <c r="AM5811" s="203"/>
      <c r="AT5811" s="144"/>
    </row>
    <row r="5812" spans="9:46" s="142" customFormat="1" x14ac:dyDescent="0.15">
      <c r="I5812" s="223"/>
      <c r="P5812" s="224"/>
      <c r="Q5812" s="224"/>
      <c r="R5812" s="224"/>
      <c r="T5812" s="223"/>
      <c r="U5812" s="225"/>
      <c r="V5812" s="223"/>
      <c r="W5812" s="225"/>
      <c r="AE5812" s="200"/>
      <c r="AM5812" s="203"/>
      <c r="AT5812" s="144"/>
    </row>
    <row r="5813" spans="9:46" s="142" customFormat="1" x14ac:dyDescent="0.15">
      <c r="I5813" s="223"/>
      <c r="P5813" s="224"/>
      <c r="Q5813" s="224"/>
      <c r="R5813" s="224"/>
      <c r="T5813" s="223"/>
      <c r="U5813" s="225"/>
      <c r="V5813" s="223"/>
      <c r="W5813" s="225"/>
      <c r="AE5813" s="200"/>
      <c r="AM5813" s="203"/>
      <c r="AT5813" s="144"/>
    </row>
    <row r="5814" spans="9:46" s="142" customFormat="1" x14ac:dyDescent="0.15">
      <c r="I5814" s="223"/>
      <c r="P5814" s="224"/>
      <c r="Q5814" s="224"/>
      <c r="R5814" s="224"/>
      <c r="T5814" s="223"/>
      <c r="U5814" s="225"/>
      <c r="V5814" s="223"/>
      <c r="W5814" s="225"/>
      <c r="AE5814" s="200"/>
      <c r="AM5814" s="203"/>
      <c r="AT5814" s="144"/>
    </row>
    <row r="5815" spans="9:46" s="142" customFormat="1" x14ac:dyDescent="0.15">
      <c r="I5815" s="223"/>
      <c r="P5815" s="224"/>
      <c r="Q5815" s="224"/>
      <c r="R5815" s="224"/>
      <c r="T5815" s="223"/>
      <c r="U5815" s="225"/>
      <c r="V5815" s="223"/>
      <c r="W5815" s="225"/>
      <c r="AE5815" s="200"/>
      <c r="AM5815" s="203"/>
      <c r="AT5815" s="144"/>
    </row>
    <row r="5816" spans="9:46" s="142" customFormat="1" x14ac:dyDescent="0.15">
      <c r="I5816" s="223"/>
      <c r="P5816" s="224"/>
      <c r="Q5816" s="224"/>
      <c r="R5816" s="224"/>
      <c r="T5816" s="223"/>
      <c r="U5816" s="225"/>
      <c r="V5816" s="223"/>
      <c r="W5816" s="225"/>
      <c r="AE5816" s="200"/>
      <c r="AM5816" s="203"/>
      <c r="AT5816" s="144"/>
    </row>
    <row r="5817" spans="9:46" s="142" customFormat="1" x14ac:dyDescent="0.15">
      <c r="I5817" s="223"/>
      <c r="P5817" s="224"/>
      <c r="Q5817" s="224"/>
      <c r="R5817" s="224"/>
      <c r="T5817" s="223"/>
      <c r="U5817" s="225"/>
      <c r="V5817" s="223"/>
      <c r="W5817" s="225"/>
      <c r="AE5817" s="200"/>
      <c r="AM5817" s="203"/>
      <c r="AT5817" s="144"/>
    </row>
    <row r="5818" spans="9:46" s="142" customFormat="1" x14ac:dyDescent="0.15">
      <c r="I5818" s="223"/>
      <c r="P5818" s="224"/>
      <c r="Q5818" s="224"/>
      <c r="R5818" s="224"/>
      <c r="T5818" s="223"/>
      <c r="U5818" s="225"/>
      <c r="V5818" s="223"/>
      <c r="W5818" s="225"/>
      <c r="AE5818" s="200"/>
      <c r="AM5818" s="203"/>
      <c r="AT5818" s="144"/>
    </row>
    <row r="5819" spans="9:46" s="142" customFormat="1" x14ac:dyDescent="0.15">
      <c r="I5819" s="223"/>
      <c r="P5819" s="224"/>
      <c r="Q5819" s="224"/>
      <c r="R5819" s="224"/>
      <c r="T5819" s="223"/>
      <c r="U5819" s="225"/>
      <c r="V5819" s="223"/>
      <c r="W5819" s="225"/>
      <c r="AE5819" s="200"/>
      <c r="AM5819" s="203"/>
      <c r="AT5819" s="144"/>
    </row>
    <row r="5820" spans="9:46" s="142" customFormat="1" x14ac:dyDescent="0.15">
      <c r="I5820" s="223"/>
      <c r="P5820" s="224"/>
      <c r="Q5820" s="224"/>
      <c r="R5820" s="224"/>
      <c r="T5820" s="223"/>
      <c r="U5820" s="225"/>
      <c r="V5820" s="223"/>
      <c r="W5820" s="225"/>
      <c r="AE5820" s="200"/>
      <c r="AM5820" s="203"/>
      <c r="AT5820" s="144"/>
    </row>
    <row r="5821" spans="9:46" s="142" customFormat="1" x14ac:dyDescent="0.15">
      <c r="I5821" s="223"/>
      <c r="P5821" s="224"/>
      <c r="Q5821" s="224"/>
      <c r="R5821" s="224"/>
      <c r="T5821" s="223"/>
      <c r="U5821" s="225"/>
      <c r="V5821" s="223"/>
      <c r="W5821" s="225"/>
      <c r="AE5821" s="200"/>
      <c r="AM5821" s="203"/>
      <c r="AT5821" s="144"/>
    </row>
    <row r="5822" spans="9:46" s="142" customFormat="1" x14ac:dyDescent="0.15">
      <c r="I5822" s="223"/>
      <c r="P5822" s="224"/>
      <c r="Q5822" s="224"/>
      <c r="R5822" s="224"/>
      <c r="T5822" s="223"/>
      <c r="U5822" s="225"/>
      <c r="V5822" s="223"/>
      <c r="W5822" s="225"/>
      <c r="AE5822" s="200"/>
      <c r="AM5822" s="203"/>
      <c r="AT5822" s="144"/>
    </row>
    <row r="5823" spans="9:46" s="142" customFormat="1" x14ac:dyDescent="0.15">
      <c r="I5823" s="223"/>
      <c r="P5823" s="224"/>
      <c r="Q5823" s="224"/>
      <c r="R5823" s="224"/>
      <c r="T5823" s="223"/>
      <c r="U5823" s="225"/>
      <c r="V5823" s="223"/>
      <c r="W5823" s="225"/>
      <c r="AE5823" s="200"/>
      <c r="AM5823" s="203"/>
      <c r="AT5823" s="144"/>
    </row>
    <row r="5824" spans="9:46" s="142" customFormat="1" x14ac:dyDescent="0.15">
      <c r="I5824" s="223"/>
      <c r="P5824" s="224"/>
      <c r="Q5824" s="224"/>
      <c r="R5824" s="224"/>
      <c r="T5824" s="223"/>
      <c r="U5824" s="225"/>
      <c r="V5824" s="223"/>
      <c r="W5824" s="225"/>
      <c r="AE5824" s="200"/>
      <c r="AM5824" s="203"/>
      <c r="AT5824" s="144"/>
    </row>
    <row r="5825" spans="9:46" s="142" customFormat="1" x14ac:dyDescent="0.15">
      <c r="I5825" s="223"/>
      <c r="P5825" s="224"/>
      <c r="Q5825" s="224"/>
      <c r="R5825" s="224"/>
      <c r="T5825" s="223"/>
      <c r="U5825" s="225"/>
      <c r="V5825" s="223"/>
      <c r="W5825" s="225"/>
      <c r="AE5825" s="200"/>
      <c r="AM5825" s="203"/>
      <c r="AT5825" s="144"/>
    </row>
    <row r="5826" spans="9:46" s="142" customFormat="1" x14ac:dyDescent="0.15">
      <c r="I5826" s="223"/>
      <c r="P5826" s="224"/>
      <c r="Q5826" s="224"/>
      <c r="R5826" s="224"/>
      <c r="T5826" s="223"/>
      <c r="U5826" s="225"/>
      <c r="V5826" s="223"/>
      <c r="W5826" s="225"/>
      <c r="AE5826" s="200"/>
      <c r="AM5826" s="203"/>
      <c r="AT5826" s="144"/>
    </row>
    <row r="5827" spans="9:46" s="142" customFormat="1" x14ac:dyDescent="0.15">
      <c r="I5827" s="223"/>
      <c r="P5827" s="224"/>
      <c r="Q5827" s="224"/>
      <c r="R5827" s="224"/>
      <c r="T5827" s="223"/>
      <c r="U5827" s="225"/>
      <c r="V5827" s="223"/>
      <c r="W5827" s="225"/>
      <c r="AE5827" s="200"/>
      <c r="AM5827" s="203"/>
      <c r="AT5827" s="144"/>
    </row>
    <row r="5828" spans="9:46" s="142" customFormat="1" x14ac:dyDescent="0.15">
      <c r="I5828" s="223"/>
      <c r="P5828" s="224"/>
      <c r="Q5828" s="224"/>
      <c r="R5828" s="224"/>
      <c r="T5828" s="223"/>
      <c r="U5828" s="225"/>
      <c r="V5828" s="223"/>
      <c r="W5828" s="225"/>
      <c r="AE5828" s="200"/>
      <c r="AM5828" s="203"/>
      <c r="AT5828" s="144"/>
    </row>
    <row r="5829" spans="9:46" s="142" customFormat="1" x14ac:dyDescent="0.15">
      <c r="I5829" s="223"/>
      <c r="P5829" s="224"/>
      <c r="Q5829" s="224"/>
      <c r="R5829" s="224"/>
      <c r="T5829" s="223"/>
      <c r="U5829" s="225"/>
      <c r="V5829" s="223"/>
      <c r="W5829" s="225"/>
      <c r="AE5829" s="200"/>
      <c r="AM5829" s="203"/>
      <c r="AT5829" s="144"/>
    </row>
    <row r="5830" spans="9:46" s="142" customFormat="1" x14ac:dyDescent="0.15">
      <c r="I5830" s="223"/>
      <c r="P5830" s="224"/>
      <c r="Q5830" s="224"/>
      <c r="R5830" s="224"/>
      <c r="T5830" s="223"/>
      <c r="U5830" s="225"/>
      <c r="V5830" s="223"/>
      <c r="W5830" s="225"/>
      <c r="AE5830" s="200"/>
      <c r="AM5830" s="203"/>
      <c r="AT5830" s="144"/>
    </row>
    <row r="5831" spans="9:46" s="142" customFormat="1" x14ac:dyDescent="0.15">
      <c r="I5831" s="223"/>
      <c r="P5831" s="224"/>
      <c r="Q5831" s="224"/>
      <c r="R5831" s="224"/>
      <c r="T5831" s="223"/>
      <c r="U5831" s="225"/>
      <c r="V5831" s="223"/>
      <c r="W5831" s="225"/>
      <c r="AE5831" s="200"/>
      <c r="AM5831" s="203"/>
      <c r="AT5831" s="144"/>
    </row>
    <row r="5832" spans="9:46" s="142" customFormat="1" x14ac:dyDescent="0.15">
      <c r="I5832" s="223"/>
      <c r="P5832" s="224"/>
      <c r="Q5832" s="224"/>
      <c r="R5832" s="224"/>
      <c r="T5832" s="223"/>
      <c r="U5832" s="225"/>
      <c r="V5832" s="223"/>
      <c r="W5832" s="225"/>
      <c r="AE5832" s="200"/>
      <c r="AM5832" s="203"/>
      <c r="AT5832" s="144"/>
    </row>
    <row r="5833" spans="9:46" s="142" customFormat="1" x14ac:dyDescent="0.15">
      <c r="I5833" s="223"/>
      <c r="P5833" s="224"/>
      <c r="Q5833" s="224"/>
      <c r="R5833" s="224"/>
      <c r="T5833" s="223"/>
      <c r="U5833" s="225"/>
      <c r="V5833" s="223"/>
      <c r="W5833" s="225"/>
      <c r="AE5833" s="200"/>
      <c r="AM5833" s="203"/>
      <c r="AT5833" s="144"/>
    </row>
    <row r="5834" spans="9:46" s="142" customFormat="1" x14ac:dyDescent="0.15">
      <c r="I5834" s="223"/>
      <c r="P5834" s="224"/>
      <c r="Q5834" s="224"/>
      <c r="R5834" s="224"/>
      <c r="T5834" s="223"/>
      <c r="U5834" s="225"/>
      <c r="V5834" s="223"/>
      <c r="W5834" s="225"/>
      <c r="AE5834" s="200"/>
      <c r="AM5834" s="203"/>
      <c r="AT5834" s="144"/>
    </row>
    <row r="5835" spans="9:46" s="142" customFormat="1" x14ac:dyDescent="0.15">
      <c r="I5835" s="223"/>
      <c r="P5835" s="224"/>
      <c r="Q5835" s="224"/>
      <c r="R5835" s="224"/>
      <c r="T5835" s="223"/>
      <c r="U5835" s="225"/>
      <c r="V5835" s="223"/>
      <c r="W5835" s="225"/>
      <c r="AE5835" s="200"/>
      <c r="AM5835" s="203"/>
      <c r="AT5835" s="144"/>
    </row>
    <row r="5836" spans="9:46" s="142" customFormat="1" x14ac:dyDescent="0.15">
      <c r="I5836" s="223"/>
      <c r="P5836" s="224"/>
      <c r="Q5836" s="224"/>
      <c r="R5836" s="224"/>
      <c r="T5836" s="223"/>
      <c r="U5836" s="225"/>
      <c r="V5836" s="223"/>
      <c r="W5836" s="225"/>
      <c r="AE5836" s="200"/>
      <c r="AM5836" s="203"/>
      <c r="AT5836" s="144"/>
    </row>
    <row r="5837" spans="9:46" s="142" customFormat="1" x14ac:dyDescent="0.15">
      <c r="I5837" s="223"/>
      <c r="P5837" s="224"/>
      <c r="Q5837" s="224"/>
      <c r="R5837" s="224"/>
      <c r="T5837" s="223"/>
      <c r="U5837" s="225"/>
      <c r="V5837" s="223"/>
      <c r="W5837" s="225"/>
      <c r="AE5837" s="200"/>
      <c r="AM5837" s="203"/>
      <c r="AT5837" s="144"/>
    </row>
    <row r="5838" spans="9:46" s="142" customFormat="1" x14ac:dyDescent="0.15">
      <c r="I5838" s="223"/>
      <c r="P5838" s="224"/>
      <c r="Q5838" s="224"/>
      <c r="R5838" s="224"/>
      <c r="T5838" s="223"/>
      <c r="U5838" s="225"/>
      <c r="V5838" s="223"/>
      <c r="W5838" s="225"/>
      <c r="AE5838" s="200"/>
      <c r="AM5838" s="203"/>
      <c r="AT5838" s="144"/>
    </row>
    <row r="5839" spans="9:46" s="142" customFormat="1" x14ac:dyDescent="0.15">
      <c r="I5839" s="223"/>
      <c r="P5839" s="224"/>
      <c r="Q5839" s="224"/>
      <c r="R5839" s="224"/>
      <c r="T5839" s="223"/>
      <c r="U5839" s="225"/>
      <c r="V5839" s="223"/>
      <c r="W5839" s="225"/>
      <c r="AE5839" s="200"/>
      <c r="AM5839" s="203"/>
      <c r="AT5839" s="144"/>
    </row>
    <row r="5840" spans="9:46" s="142" customFormat="1" x14ac:dyDescent="0.15">
      <c r="I5840" s="223"/>
      <c r="P5840" s="224"/>
      <c r="Q5840" s="224"/>
      <c r="R5840" s="224"/>
      <c r="T5840" s="223"/>
      <c r="U5840" s="225"/>
      <c r="V5840" s="223"/>
      <c r="W5840" s="225"/>
      <c r="AE5840" s="200"/>
      <c r="AM5840" s="203"/>
      <c r="AT5840" s="144"/>
    </row>
    <row r="5841" spans="9:46" s="142" customFormat="1" x14ac:dyDescent="0.15">
      <c r="I5841" s="223"/>
      <c r="P5841" s="224"/>
      <c r="Q5841" s="224"/>
      <c r="R5841" s="224"/>
      <c r="T5841" s="223"/>
      <c r="U5841" s="225"/>
      <c r="V5841" s="223"/>
      <c r="W5841" s="225"/>
      <c r="AE5841" s="200"/>
      <c r="AM5841" s="203"/>
      <c r="AT5841" s="144"/>
    </row>
    <row r="5842" spans="9:46" s="142" customFormat="1" x14ac:dyDescent="0.15">
      <c r="I5842" s="223"/>
      <c r="P5842" s="224"/>
      <c r="Q5842" s="224"/>
      <c r="R5842" s="224"/>
      <c r="T5842" s="223"/>
      <c r="U5842" s="225"/>
      <c r="V5842" s="223"/>
      <c r="W5842" s="225"/>
      <c r="AE5842" s="200"/>
      <c r="AM5842" s="203"/>
      <c r="AT5842" s="144"/>
    </row>
    <row r="5843" spans="9:46" s="142" customFormat="1" x14ac:dyDescent="0.15">
      <c r="I5843" s="223"/>
      <c r="P5843" s="224"/>
      <c r="Q5843" s="224"/>
      <c r="R5843" s="224"/>
      <c r="T5843" s="223"/>
      <c r="U5843" s="225"/>
      <c r="V5843" s="223"/>
      <c r="W5843" s="225"/>
      <c r="AE5843" s="200"/>
      <c r="AM5843" s="203"/>
      <c r="AT5843" s="144"/>
    </row>
    <row r="5844" spans="9:46" s="142" customFormat="1" x14ac:dyDescent="0.15">
      <c r="I5844" s="223"/>
      <c r="P5844" s="224"/>
      <c r="Q5844" s="224"/>
      <c r="R5844" s="224"/>
      <c r="T5844" s="223"/>
      <c r="U5844" s="225"/>
      <c r="V5844" s="223"/>
      <c r="W5844" s="225"/>
      <c r="AE5844" s="200"/>
      <c r="AM5844" s="203"/>
      <c r="AT5844" s="144"/>
    </row>
    <row r="5845" spans="9:46" s="142" customFormat="1" x14ac:dyDescent="0.15">
      <c r="I5845" s="223"/>
      <c r="P5845" s="224"/>
      <c r="Q5845" s="224"/>
      <c r="R5845" s="224"/>
      <c r="T5845" s="223"/>
      <c r="U5845" s="225"/>
      <c r="V5845" s="223"/>
      <c r="W5845" s="225"/>
      <c r="AE5845" s="200"/>
      <c r="AM5845" s="203"/>
      <c r="AT5845" s="144"/>
    </row>
    <row r="5846" spans="9:46" s="142" customFormat="1" x14ac:dyDescent="0.15">
      <c r="I5846" s="223"/>
      <c r="P5846" s="224"/>
      <c r="Q5846" s="224"/>
      <c r="R5846" s="224"/>
      <c r="T5846" s="223"/>
      <c r="U5846" s="225"/>
      <c r="V5846" s="223"/>
      <c r="W5846" s="225"/>
      <c r="AE5846" s="200"/>
      <c r="AM5846" s="203"/>
      <c r="AT5846" s="144"/>
    </row>
    <row r="5847" spans="9:46" s="142" customFormat="1" x14ac:dyDescent="0.15">
      <c r="I5847" s="223"/>
      <c r="P5847" s="224"/>
      <c r="Q5847" s="224"/>
      <c r="R5847" s="224"/>
      <c r="T5847" s="223"/>
      <c r="U5847" s="225"/>
      <c r="V5847" s="223"/>
      <c r="W5847" s="225"/>
      <c r="AE5847" s="200"/>
      <c r="AM5847" s="203"/>
      <c r="AT5847" s="144"/>
    </row>
    <row r="5848" spans="9:46" s="142" customFormat="1" x14ac:dyDescent="0.15">
      <c r="I5848" s="223"/>
      <c r="P5848" s="224"/>
      <c r="Q5848" s="224"/>
      <c r="R5848" s="224"/>
      <c r="T5848" s="223"/>
      <c r="U5848" s="225"/>
      <c r="V5848" s="223"/>
      <c r="W5848" s="225"/>
      <c r="AE5848" s="200"/>
      <c r="AM5848" s="203"/>
      <c r="AT5848" s="144"/>
    </row>
    <row r="5849" spans="9:46" s="142" customFormat="1" x14ac:dyDescent="0.15">
      <c r="I5849" s="223"/>
      <c r="P5849" s="224"/>
      <c r="Q5849" s="224"/>
      <c r="R5849" s="224"/>
      <c r="T5849" s="223"/>
      <c r="U5849" s="225"/>
      <c r="V5849" s="223"/>
      <c r="W5849" s="225"/>
      <c r="AE5849" s="200"/>
      <c r="AM5849" s="203"/>
      <c r="AT5849" s="144"/>
    </row>
    <row r="5850" spans="9:46" s="142" customFormat="1" x14ac:dyDescent="0.15">
      <c r="I5850" s="223"/>
      <c r="P5850" s="224"/>
      <c r="Q5850" s="224"/>
      <c r="R5850" s="224"/>
      <c r="T5850" s="223"/>
      <c r="U5850" s="225"/>
      <c r="V5850" s="223"/>
      <c r="W5850" s="225"/>
      <c r="AE5850" s="200"/>
      <c r="AM5850" s="203"/>
      <c r="AT5850" s="144"/>
    </row>
    <row r="5851" spans="9:46" s="142" customFormat="1" x14ac:dyDescent="0.15">
      <c r="I5851" s="223"/>
      <c r="P5851" s="224"/>
      <c r="Q5851" s="224"/>
      <c r="R5851" s="224"/>
      <c r="T5851" s="223"/>
      <c r="U5851" s="225"/>
      <c r="V5851" s="223"/>
      <c r="W5851" s="225"/>
      <c r="AE5851" s="200"/>
      <c r="AM5851" s="203"/>
      <c r="AT5851" s="144"/>
    </row>
    <row r="5852" spans="9:46" s="142" customFormat="1" x14ac:dyDescent="0.15">
      <c r="I5852" s="223"/>
      <c r="P5852" s="224"/>
      <c r="Q5852" s="224"/>
      <c r="R5852" s="224"/>
      <c r="T5852" s="223"/>
      <c r="U5852" s="225"/>
      <c r="V5852" s="223"/>
      <c r="W5852" s="225"/>
      <c r="AE5852" s="200"/>
      <c r="AM5852" s="203"/>
      <c r="AT5852" s="144"/>
    </row>
    <row r="5853" spans="9:46" s="142" customFormat="1" x14ac:dyDescent="0.15">
      <c r="I5853" s="223"/>
      <c r="P5853" s="224"/>
      <c r="Q5853" s="224"/>
      <c r="R5853" s="224"/>
      <c r="T5853" s="223"/>
      <c r="U5853" s="225"/>
      <c r="V5853" s="223"/>
      <c r="W5853" s="225"/>
      <c r="AE5853" s="200"/>
      <c r="AM5853" s="203"/>
      <c r="AT5853" s="144"/>
    </row>
    <row r="5854" spans="9:46" s="142" customFormat="1" x14ac:dyDescent="0.15">
      <c r="I5854" s="223"/>
      <c r="P5854" s="224"/>
      <c r="Q5854" s="224"/>
      <c r="R5854" s="224"/>
      <c r="T5854" s="223"/>
      <c r="U5854" s="225"/>
      <c r="V5854" s="223"/>
      <c r="W5854" s="225"/>
      <c r="AE5854" s="200"/>
      <c r="AM5854" s="203"/>
      <c r="AT5854" s="144"/>
    </row>
    <row r="5855" spans="9:46" s="142" customFormat="1" x14ac:dyDescent="0.15">
      <c r="I5855" s="223"/>
      <c r="P5855" s="224"/>
      <c r="Q5855" s="224"/>
      <c r="R5855" s="224"/>
      <c r="T5855" s="223"/>
      <c r="U5855" s="225"/>
      <c r="V5855" s="223"/>
      <c r="W5855" s="225"/>
      <c r="AE5855" s="200"/>
      <c r="AM5855" s="203"/>
      <c r="AT5855" s="144"/>
    </row>
    <row r="5856" spans="9:46" s="142" customFormat="1" x14ac:dyDescent="0.15">
      <c r="I5856" s="223"/>
      <c r="P5856" s="224"/>
      <c r="Q5856" s="224"/>
      <c r="R5856" s="224"/>
      <c r="T5856" s="223"/>
      <c r="U5856" s="225"/>
      <c r="V5856" s="223"/>
      <c r="W5856" s="225"/>
      <c r="AE5856" s="200"/>
      <c r="AM5856" s="203"/>
      <c r="AT5856" s="144"/>
    </row>
    <row r="5857" spans="9:46" s="142" customFormat="1" x14ac:dyDescent="0.15">
      <c r="I5857" s="223"/>
      <c r="P5857" s="224"/>
      <c r="Q5857" s="224"/>
      <c r="R5857" s="224"/>
      <c r="T5857" s="223"/>
      <c r="U5857" s="225"/>
      <c r="V5857" s="223"/>
      <c r="W5857" s="225"/>
      <c r="AE5857" s="200"/>
      <c r="AM5857" s="203"/>
      <c r="AT5857" s="144"/>
    </row>
    <row r="5858" spans="9:46" s="142" customFormat="1" x14ac:dyDescent="0.15">
      <c r="I5858" s="223"/>
      <c r="P5858" s="224"/>
      <c r="Q5858" s="224"/>
      <c r="R5858" s="224"/>
      <c r="T5858" s="223"/>
      <c r="U5858" s="225"/>
      <c r="V5858" s="223"/>
      <c r="W5858" s="225"/>
      <c r="AE5858" s="200"/>
      <c r="AM5858" s="203"/>
      <c r="AT5858" s="144"/>
    </row>
    <row r="5859" spans="9:46" s="142" customFormat="1" x14ac:dyDescent="0.15">
      <c r="I5859" s="223"/>
      <c r="P5859" s="224"/>
      <c r="Q5859" s="224"/>
      <c r="R5859" s="224"/>
      <c r="T5859" s="223"/>
      <c r="U5859" s="225"/>
      <c r="V5859" s="223"/>
      <c r="W5859" s="225"/>
      <c r="AE5859" s="200"/>
      <c r="AM5859" s="203"/>
      <c r="AT5859" s="144"/>
    </row>
    <row r="5860" spans="9:46" s="142" customFormat="1" x14ac:dyDescent="0.15">
      <c r="I5860" s="223"/>
      <c r="P5860" s="224"/>
      <c r="Q5860" s="224"/>
      <c r="R5860" s="224"/>
      <c r="T5860" s="223"/>
      <c r="U5860" s="225"/>
      <c r="V5860" s="223"/>
      <c r="W5860" s="225"/>
      <c r="AE5860" s="200"/>
      <c r="AM5860" s="203"/>
      <c r="AT5860" s="144"/>
    </row>
    <row r="5861" spans="9:46" s="142" customFormat="1" x14ac:dyDescent="0.15">
      <c r="I5861" s="223"/>
      <c r="P5861" s="224"/>
      <c r="Q5861" s="224"/>
      <c r="R5861" s="224"/>
      <c r="T5861" s="223"/>
      <c r="U5861" s="225"/>
      <c r="V5861" s="223"/>
      <c r="W5861" s="225"/>
      <c r="AE5861" s="200"/>
      <c r="AM5861" s="203"/>
      <c r="AT5861" s="144"/>
    </row>
    <row r="5862" spans="9:46" s="142" customFormat="1" x14ac:dyDescent="0.15">
      <c r="I5862" s="223"/>
      <c r="P5862" s="224"/>
      <c r="Q5862" s="224"/>
      <c r="R5862" s="224"/>
      <c r="T5862" s="223"/>
      <c r="U5862" s="225"/>
      <c r="V5862" s="223"/>
      <c r="W5862" s="225"/>
      <c r="AE5862" s="200"/>
      <c r="AM5862" s="203"/>
      <c r="AT5862" s="144"/>
    </row>
    <row r="5863" spans="9:46" s="142" customFormat="1" x14ac:dyDescent="0.15">
      <c r="I5863" s="223"/>
      <c r="P5863" s="224"/>
      <c r="Q5863" s="224"/>
      <c r="R5863" s="224"/>
      <c r="T5863" s="223"/>
      <c r="U5863" s="225"/>
      <c r="V5863" s="223"/>
      <c r="W5863" s="225"/>
      <c r="AE5863" s="200"/>
      <c r="AM5863" s="203"/>
      <c r="AT5863" s="144"/>
    </row>
    <row r="5864" spans="9:46" s="142" customFormat="1" x14ac:dyDescent="0.15">
      <c r="I5864" s="223"/>
      <c r="P5864" s="224"/>
      <c r="Q5864" s="224"/>
      <c r="R5864" s="224"/>
      <c r="T5864" s="223"/>
      <c r="U5864" s="225"/>
      <c r="V5864" s="223"/>
      <c r="W5864" s="225"/>
      <c r="AE5864" s="200"/>
      <c r="AM5864" s="203"/>
      <c r="AT5864" s="144"/>
    </row>
    <row r="5865" spans="9:46" s="142" customFormat="1" x14ac:dyDescent="0.15">
      <c r="I5865" s="223"/>
      <c r="P5865" s="224"/>
      <c r="Q5865" s="224"/>
      <c r="R5865" s="224"/>
      <c r="T5865" s="223"/>
      <c r="U5865" s="225"/>
      <c r="V5865" s="223"/>
      <c r="W5865" s="225"/>
      <c r="AE5865" s="200"/>
      <c r="AM5865" s="203"/>
      <c r="AT5865" s="144"/>
    </row>
    <row r="5866" spans="9:46" s="142" customFormat="1" x14ac:dyDescent="0.15">
      <c r="I5866" s="223"/>
      <c r="P5866" s="224"/>
      <c r="Q5866" s="224"/>
      <c r="R5866" s="224"/>
      <c r="T5866" s="223"/>
      <c r="U5866" s="225"/>
      <c r="V5866" s="223"/>
      <c r="W5866" s="225"/>
      <c r="AE5866" s="200"/>
      <c r="AM5866" s="203"/>
      <c r="AT5866" s="144"/>
    </row>
    <row r="5867" spans="9:46" s="142" customFormat="1" x14ac:dyDescent="0.15">
      <c r="I5867" s="223"/>
      <c r="P5867" s="224"/>
      <c r="Q5867" s="224"/>
      <c r="R5867" s="224"/>
      <c r="T5867" s="223"/>
      <c r="U5867" s="225"/>
      <c r="V5867" s="223"/>
      <c r="W5867" s="225"/>
      <c r="AE5867" s="200"/>
      <c r="AM5867" s="203"/>
      <c r="AT5867" s="144"/>
    </row>
    <row r="5868" spans="9:46" s="142" customFormat="1" x14ac:dyDescent="0.15">
      <c r="I5868" s="223"/>
      <c r="P5868" s="224"/>
      <c r="Q5868" s="224"/>
      <c r="R5868" s="224"/>
      <c r="T5868" s="223"/>
      <c r="U5868" s="225"/>
      <c r="V5868" s="223"/>
      <c r="W5868" s="225"/>
      <c r="AE5868" s="200"/>
      <c r="AM5868" s="203"/>
      <c r="AT5868" s="144"/>
    </row>
    <row r="5869" spans="9:46" s="142" customFormat="1" x14ac:dyDescent="0.15">
      <c r="I5869" s="223"/>
      <c r="P5869" s="224"/>
      <c r="Q5869" s="224"/>
      <c r="R5869" s="224"/>
      <c r="T5869" s="223"/>
      <c r="U5869" s="225"/>
      <c r="V5869" s="223"/>
      <c r="W5869" s="225"/>
      <c r="AE5869" s="200"/>
      <c r="AM5869" s="203"/>
      <c r="AT5869" s="144"/>
    </row>
    <row r="5870" spans="9:46" s="142" customFormat="1" x14ac:dyDescent="0.15">
      <c r="I5870" s="223"/>
      <c r="P5870" s="224"/>
      <c r="Q5870" s="224"/>
      <c r="R5870" s="224"/>
      <c r="T5870" s="223"/>
      <c r="U5870" s="225"/>
      <c r="V5870" s="223"/>
      <c r="W5870" s="225"/>
      <c r="AE5870" s="200"/>
      <c r="AM5870" s="203"/>
      <c r="AT5870" s="144"/>
    </row>
    <row r="5871" spans="9:46" s="142" customFormat="1" x14ac:dyDescent="0.15">
      <c r="I5871" s="223"/>
      <c r="P5871" s="224"/>
      <c r="Q5871" s="224"/>
      <c r="R5871" s="224"/>
      <c r="T5871" s="223"/>
      <c r="U5871" s="225"/>
      <c r="V5871" s="223"/>
      <c r="W5871" s="225"/>
      <c r="AE5871" s="200"/>
      <c r="AM5871" s="203"/>
      <c r="AT5871" s="144"/>
    </row>
    <row r="5872" spans="9:46" s="142" customFormat="1" x14ac:dyDescent="0.15">
      <c r="I5872" s="223"/>
      <c r="P5872" s="224"/>
      <c r="Q5872" s="224"/>
      <c r="R5872" s="224"/>
      <c r="T5872" s="223"/>
      <c r="U5872" s="225"/>
      <c r="V5872" s="223"/>
      <c r="W5872" s="225"/>
      <c r="AE5872" s="200"/>
      <c r="AM5872" s="203"/>
      <c r="AT5872" s="144"/>
    </row>
    <row r="5873" spans="9:46" s="142" customFormat="1" x14ac:dyDescent="0.15">
      <c r="I5873" s="223"/>
      <c r="P5873" s="224"/>
      <c r="Q5873" s="224"/>
      <c r="R5873" s="224"/>
      <c r="T5873" s="223"/>
      <c r="U5873" s="225"/>
      <c r="V5873" s="223"/>
      <c r="W5873" s="225"/>
      <c r="AE5873" s="200"/>
      <c r="AM5873" s="203"/>
      <c r="AT5873" s="144"/>
    </row>
    <row r="5874" spans="9:46" s="142" customFormat="1" x14ac:dyDescent="0.15">
      <c r="I5874" s="223"/>
      <c r="P5874" s="224"/>
      <c r="Q5874" s="224"/>
      <c r="R5874" s="224"/>
      <c r="T5874" s="223"/>
      <c r="U5874" s="225"/>
      <c r="V5874" s="223"/>
      <c r="W5874" s="225"/>
      <c r="AE5874" s="200"/>
      <c r="AM5874" s="203"/>
      <c r="AT5874" s="144"/>
    </row>
    <row r="5875" spans="9:46" s="142" customFormat="1" x14ac:dyDescent="0.15">
      <c r="I5875" s="223"/>
      <c r="P5875" s="224"/>
      <c r="Q5875" s="224"/>
      <c r="R5875" s="224"/>
      <c r="T5875" s="223"/>
      <c r="U5875" s="225"/>
      <c r="V5875" s="223"/>
      <c r="W5875" s="225"/>
      <c r="AE5875" s="200"/>
      <c r="AM5875" s="203"/>
      <c r="AT5875" s="144"/>
    </row>
    <row r="5876" spans="9:46" s="142" customFormat="1" x14ac:dyDescent="0.15">
      <c r="I5876" s="223"/>
      <c r="P5876" s="224"/>
      <c r="Q5876" s="224"/>
      <c r="R5876" s="224"/>
      <c r="T5876" s="223"/>
      <c r="U5876" s="225"/>
      <c r="V5876" s="223"/>
      <c r="W5876" s="225"/>
      <c r="AE5876" s="200"/>
      <c r="AM5876" s="203"/>
      <c r="AT5876" s="144"/>
    </row>
    <row r="5877" spans="9:46" s="142" customFormat="1" x14ac:dyDescent="0.15">
      <c r="I5877" s="223"/>
      <c r="P5877" s="224"/>
      <c r="Q5877" s="224"/>
      <c r="R5877" s="224"/>
      <c r="T5877" s="223"/>
      <c r="U5877" s="225"/>
      <c r="V5877" s="223"/>
      <c r="W5877" s="225"/>
      <c r="AE5877" s="200"/>
      <c r="AM5877" s="203"/>
      <c r="AT5877" s="144"/>
    </row>
    <row r="5878" spans="9:46" s="142" customFormat="1" x14ac:dyDescent="0.15">
      <c r="I5878" s="223"/>
      <c r="P5878" s="224"/>
      <c r="Q5878" s="224"/>
      <c r="R5878" s="224"/>
      <c r="T5878" s="223"/>
      <c r="U5878" s="225"/>
      <c r="V5878" s="223"/>
      <c r="W5878" s="225"/>
      <c r="AE5878" s="200"/>
      <c r="AM5878" s="203"/>
      <c r="AT5878" s="144"/>
    </row>
    <row r="5879" spans="9:46" s="142" customFormat="1" x14ac:dyDescent="0.15">
      <c r="I5879" s="223"/>
      <c r="P5879" s="224"/>
      <c r="Q5879" s="224"/>
      <c r="R5879" s="224"/>
      <c r="T5879" s="223"/>
      <c r="U5879" s="225"/>
      <c r="V5879" s="223"/>
      <c r="W5879" s="225"/>
      <c r="AE5879" s="200"/>
      <c r="AM5879" s="203"/>
      <c r="AT5879" s="144"/>
    </row>
    <row r="5880" spans="9:46" s="142" customFormat="1" x14ac:dyDescent="0.15">
      <c r="I5880" s="223"/>
      <c r="P5880" s="224"/>
      <c r="Q5880" s="224"/>
      <c r="R5880" s="224"/>
      <c r="T5880" s="223"/>
      <c r="U5880" s="225"/>
      <c r="V5880" s="223"/>
      <c r="W5880" s="225"/>
      <c r="AE5880" s="200"/>
      <c r="AM5880" s="203"/>
      <c r="AT5880" s="144"/>
    </row>
    <row r="5881" spans="9:46" s="142" customFormat="1" x14ac:dyDescent="0.15">
      <c r="I5881" s="223"/>
      <c r="P5881" s="224"/>
      <c r="Q5881" s="224"/>
      <c r="R5881" s="224"/>
      <c r="T5881" s="223"/>
      <c r="U5881" s="225"/>
      <c r="V5881" s="223"/>
      <c r="W5881" s="225"/>
      <c r="AE5881" s="200"/>
      <c r="AM5881" s="203"/>
      <c r="AT5881" s="144"/>
    </row>
    <row r="5882" spans="9:46" s="142" customFormat="1" x14ac:dyDescent="0.15">
      <c r="I5882" s="223"/>
      <c r="P5882" s="224"/>
      <c r="Q5882" s="224"/>
      <c r="R5882" s="224"/>
      <c r="T5882" s="223"/>
      <c r="U5882" s="225"/>
      <c r="V5882" s="223"/>
      <c r="W5882" s="225"/>
      <c r="AE5882" s="200"/>
      <c r="AM5882" s="203"/>
      <c r="AT5882" s="144"/>
    </row>
    <row r="5883" spans="9:46" s="142" customFormat="1" x14ac:dyDescent="0.15">
      <c r="I5883" s="223"/>
      <c r="P5883" s="224"/>
      <c r="Q5883" s="224"/>
      <c r="R5883" s="224"/>
      <c r="T5883" s="223"/>
      <c r="U5883" s="225"/>
      <c r="V5883" s="223"/>
      <c r="W5883" s="225"/>
      <c r="AE5883" s="200"/>
      <c r="AM5883" s="203"/>
      <c r="AT5883" s="144"/>
    </row>
    <row r="5884" spans="9:46" s="142" customFormat="1" x14ac:dyDescent="0.15">
      <c r="I5884" s="223"/>
      <c r="P5884" s="224"/>
      <c r="Q5884" s="224"/>
      <c r="R5884" s="224"/>
      <c r="T5884" s="223"/>
      <c r="U5884" s="225"/>
      <c r="V5884" s="223"/>
      <c r="W5884" s="225"/>
      <c r="AE5884" s="200"/>
      <c r="AM5884" s="203"/>
      <c r="AT5884" s="144"/>
    </row>
    <row r="5885" spans="9:46" s="142" customFormat="1" x14ac:dyDescent="0.15">
      <c r="I5885" s="223"/>
      <c r="P5885" s="224"/>
      <c r="Q5885" s="224"/>
      <c r="R5885" s="224"/>
      <c r="T5885" s="223"/>
      <c r="U5885" s="225"/>
      <c r="V5885" s="223"/>
      <c r="W5885" s="225"/>
      <c r="AE5885" s="200"/>
      <c r="AM5885" s="203"/>
      <c r="AT5885" s="144"/>
    </row>
    <row r="5886" spans="9:46" s="142" customFormat="1" x14ac:dyDescent="0.15">
      <c r="I5886" s="223"/>
      <c r="P5886" s="224"/>
      <c r="Q5886" s="224"/>
      <c r="R5886" s="224"/>
      <c r="T5886" s="223"/>
      <c r="U5886" s="225"/>
      <c r="V5886" s="223"/>
      <c r="W5886" s="225"/>
      <c r="AE5886" s="200"/>
      <c r="AM5886" s="203"/>
      <c r="AT5886" s="144"/>
    </row>
    <row r="5887" spans="9:46" s="142" customFormat="1" x14ac:dyDescent="0.15">
      <c r="I5887" s="223"/>
      <c r="P5887" s="224"/>
      <c r="Q5887" s="224"/>
      <c r="R5887" s="224"/>
      <c r="T5887" s="223"/>
      <c r="U5887" s="225"/>
      <c r="V5887" s="223"/>
      <c r="W5887" s="225"/>
      <c r="AE5887" s="200"/>
      <c r="AM5887" s="203"/>
      <c r="AT5887" s="144"/>
    </row>
    <row r="5888" spans="9:46" s="142" customFormat="1" x14ac:dyDescent="0.15">
      <c r="I5888" s="223"/>
      <c r="P5888" s="224"/>
      <c r="Q5888" s="224"/>
      <c r="R5888" s="224"/>
      <c r="T5888" s="223"/>
      <c r="U5888" s="225"/>
      <c r="V5888" s="223"/>
      <c r="W5888" s="225"/>
      <c r="AE5888" s="200"/>
      <c r="AM5888" s="203"/>
      <c r="AT5888" s="144"/>
    </row>
    <row r="5889" spans="9:46" s="142" customFormat="1" x14ac:dyDescent="0.15">
      <c r="I5889" s="223"/>
      <c r="P5889" s="224"/>
      <c r="Q5889" s="224"/>
      <c r="R5889" s="224"/>
      <c r="T5889" s="223"/>
      <c r="U5889" s="225"/>
      <c r="V5889" s="223"/>
      <c r="W5889" s="225"/>
      <c r="AE5889" s="200"/>
      <c r="AM5889" s="203"/>
      <c r="AT5889" s="144"/>
    </row>
    <row r="5890" spans="9:46" s="142" customFormat="1" x14ac:dyDescent="0.15">
      <c r="I5890" s="223"/>
      <c r="P5890" s="224"/>
      <c r="Q5890" s="224"/>
      <c r="R5890" s="224"/>
      <c r="T5890" s="223"/>
      <c r="U5890" s="225"/>
      <c r="V5890" s="223"/>
      <c r="W5890" s="225"/>
      <c r="AE5890" s="200"/>
      <c r="AM5890" s="203"/>
      <c r="AT5890" s="144"/>
    </row>
    <row r="5891" spans="9:46" s="142" customFormat="1" x14ac:dyDescent="0.15">
      <c r="I5891" s="223"/>
      <c r="P5891" s="224"/>
      <c r="Q5891" s="224"/>
      <c r="R5891" s="224"/>
      <c r="T5891" s="223"/>
      <c r="U5891" s="225"/>
      <c r="V5891" s="223"/>
      <c r="W5891" s="225"/>
      <c r="AE5891" s="200"/>
      <c r="AM5891" s="203"/>
      <c r="AT5891" s="144"/>
    </row>
    <row r="5892" spans="9:46" s="142" customFormat="1" x14ac:dyDescent="0.15">
      <c r="I5892" s="223"/>
      <c r="P5892" s="224"/>
      <c r="Q5892" s="224"/>
      <c r="R5892" s="224"/>
      <c r="T5892" s="223"/>
      <c r="U5892" s="225"/>
      <c r="V5892" s="223"/>
      <c r="W5892" s="225"/>
      <c r="AE5892" s="200"/>
      <c r="AM5892" s="203"/>
      <c r="AT5892" s="144"/>
    </row>
    <row r="5893" spans="9:46" s="142" customFormat="1" x14ac:dyDescent="0.15">
      <c r="I5893" s="223"/>
      <c r="P5893" s="224"/>
      <c r="Q5893" s="224"/>
      <c r="R5893" s="224"/>
      <c r="T5893" s="223"/>
      <c r="U5893" s="225"/>
      <c r="V5893" s="223"/>
      <c r="W5893" s="225"/>
      <c r="AE5893" s="200"/>
      <c r="AM5893" s="203"/>
      <c r="AT5893" s="144"/>
    </row>
    <row r="5894" spans="9:46" s="142" customFormat="1" x14ac:dyDescent="0.15">
      <c r="I5894" s="223"/>
      <c r="P5894" s="224"/>
      <c r="Q5894" s="224"/>
      <c r="R5894" s="224"/>
      <c r="T5894" s="223"/>
      <c r="U5894" s="225"/>
      <c r="V5894" s="223"/>
      <c r="W5894" s="225"/>
      <c r="AE5894" s="200"/>
      <c r="AM5894" s="203"/>
      <c r="AT5894" s="144"/>
    </row>
    <row r="5895" spans="9:46" s="142" customFormat="1" x14ac:dyDescent="0.15">
      <c r="I5895" s="223"/>
      <c r="P5895" s="224"/>
      <c r="Q5895" s="224"/>
      <c r="R5895" s="224"/>
      <c r="T5895" s="223"/>
      <c r="U5895" s="225"/>
      <c r="V5895" s="223"/>
      <c r="W5895" s="225"/>
      <c r="AE5895" s="200"/>
      <c r="AM5895" s="203"/>
      <c r="AT5895" s="144"/>
    </row>
    <row r="5896" spans="9:46" s="142" customFormat="1" x14ac:dyDescent="0.15">
      <c r="I5896" s="223"/>
      <c r="P5896" s="224"/>
      <c r="Q5896" s="224"/>
      <c r="R5896" s="224"/>
      <c r="T5896" s="223"/>
      <c r="U5896" s="225"/>
      <c r="V5896" s="223"/>
      <c r="W5896" s="225"/>
      <c r="AE5896" s="200"/>
      <c r="AM5896" s="203"/>
      <c r="AT5896" s="144"/>
    </row>
    <row r="5897" spans="9:46" s="142" customFormat="1" x14ac:dyDescent="0.15">
      <c r="I5897" s="223"/>
      <c r="P5897" s="224"/>
      <c r="Q5897" s="224"/>
      <c r="R5897" s="224"/>
      <c r="T5897" s="223"/>
      <c r="U5897" s="225"/>
      <c r="V5897" s="223"/>
      <c r="W5897" s="225"/>
      <c r="AE5897" s="200"/>
      <c r="AM5897" s="203"/>
      <c r="AT5897" s="144"/>
    </row>
    <row r="5898" spans="9:46" s="142" customFormat="1" x14ac:dyDescent="0.15">
      <c r="I5898" s="223"/>
      <c r="P5898" s="224"/>
      <c r="Q5898" s="224"/>
      <c r="R5898" s="224"/>
      <c r="T5898" s="223"/>
      <c r="U5898" s="225"/>
      <c r="V5898" s="223"/>
      <c r="W5898" s="225"/>
      <c r="AE5898" s="200"/>
      <c r="AM5898" s="203"/>
      <c r="AT5898" s="144"/>
    </row>
    <row r="5899" spans="9:46" s="142" customFormat="1" x14ac:dyDescent="0.15">
      <c r="I5899" s="223"/>
      <c r="P5899" s="224"/>
      <c r="Q5899" s="224"/>
      <c r="R5899" s="224"/>
      <c r="T5899" s="223"/>
      <c r="U5899" s="225"/>
      <c r="V5899" s="223"/>
      <c r="W5899" s="225"/>
      <c r="AE5899" s="200"/>
      <c r="AM5899" s="203"/>
      <c r="AT5899" s="144"/>
    </row>
    <row r="5900" spans="9:46" s="142" customFormat="1" x14ac:dyDescent="0.15">
      <c r="I5900" s="223"/>
      <c r="P5900" s="224"/>
      <c r="Q5900" s="224"/>
      <c r="R5900" s="224"/>
      <c r="T5900" s="223"/>
      <c r="U5900" s="225"/>
      <c r="V5900" s="223"/>
      <c r="W5900" s="225"/>
      <c r="AE5900" s="200"/>
      <c r="AM5900" s="203"/>
      <c r="AT5900" s="144"/>
    </row>
    <row r="5901" spans="9:46" s="142" customFormat="1" x14ac:dyDescent="0.15">
      <c r="I5901" s="223"/>
      <c r="P5901" s="224"/>
      <c r="Q5901" s="224"/>
      <c r="R5901" s="224"/>
      <c r="T5901" s="223"/>
      <c r="U5901" s="225"/>
      <c r="V5901" s="223"/>
      <c r="W5901" s="225"/>
      <c r="AE5901" s="200"/>
      <c r="AM5901" s="203"/>
      <c r="AT5901" s="144"/>
    </row>
    <row r="5902" spans="9:46" s="142" customFormat="1" x14ac:dyDescent="0.15">
      <c r="I5902" s="223"/>
      <c r="P5902" s="224"/>
      <c r="Q5902" s="224"/>
      <c r="R5902" s="224"/>
      <c r="T5902" s="223"/>
      <c r="U5902" s="225"/>
      <c r="V5902" s="223"/>
      <c r="W5902" s="225"/>
      <c r="AE5902" s="200"/>
      <c r="AM5902" s="203"/>
      <c r="AT5902" s="144"/>
    </row>
    <row r="5903" spans="9:46" s="142" customFormat="1" x14ac:dyDescent="0.15">
      <c r="I5903" s="223"/>
      <c r="P5903" s="224"/>
      <c r="Q5903" s="224"/>
      <c r="R5903" s="224"/>
      <c r="T5903" s="223"/>
      <c r="U5903" s="225"/>
      <c r="V5903" s="223"/>
      <c r="W5903" s="225"/>
      <c r="AE5903" s="200"/>
      <c r="AM5903" s="203"/>
      <c r="AT5903" s="144"/>
    </row>
    <row r="5904" spans="9:46" s="142" customFormat="1" x14ac:dyDescent="0.15">
      <c r="I5904" s="223"/>
      <c r="P5904" s="224"/>
      <c r="Q5904" s="224"/>
      <c r="R5904" s="224"/>
      <c r="T5904" s="223"/>
      <c r="U5904" s="225"/>
      <c r="V5904" s="223"/>
      <c r="W5904" s="225"/>
      <c r="AE5904" s="200"/>
      <c r="AM5904" s="203"/>
      <c r="AT5904" s="144"/>
    </row>
    <row r="5905" spans="9:46" s="142" customFormat="1" x14ac:dyDescent="0.15">
      <c r="I5905" s="223"/>
      <c r="P5905" s="224"/>
      <c r="Q5905" s="224"/>
      <c r="R5905" s="224"/>
      <c r="T5905" s="223"/>
      <c r="U5905" s="225"/>
      <c r="V5905" s="223"/>
      <c r="W5905" s="225"/>
      <c r="AE5905" s="200"/>
      <c r="AM5905" s="203"/>
      <c r="AT5905" s="144"/>
    </row>
    <row r="5906" spans="9:46" s="142" customFormat="1" x14ac:dyDescent="0.15">
      <c r="I5906" s="223"/>
      <c r="P5906" s="224"/>
      <c r="Q5906" s="224"/>
      <c r="R5906" s="224"/>
      <c r="T5906" s="223"/>
      <c r="U5906" s="225"/>
      <c r="V5906" s="223"/>
      <c r="W5906" s="225"/>
      <c r="AE5906" s="200"/>
      <c r="AM5906" s="203"/>
      <c r="AT5906" s="144"/>
    </row>
    <row r="5907" spans="9:46" s="142" customFormat="1" x14ac:dyDescent="0.15">
      <c r="I5907" s="223"/>
      <c r="P5907" s="224"/>
      <c r="Q5907" s="224"/>
      <c r="R5907" s="224"/>
      <c r="T5907" s="223"/>
      <c r="U5907" s="225"/>
      <c r="V5907" s="223"/>
      <c r="W5907" s="225"/>
      <c r="AE5907" s="200"/>
      <c r="AM5907" s="203"/>
      <c r="AT5907" s="144"/>
    </row>
    <row r="5908" spans="9:46" s="142" customFormat="1" x14ac:dyDescent="0.15">
      <c r="I5908" s="223"/>
      <c r="P5908" s="224"/>
      <c r="Q5908" s="224"/>
      <c r="R5908" s="224"/>
      <c r="T5908" s="223"/>
      <c r="U5908" s="225"/>
      <c r="V5908" s="223"/>
      <c r="W5908" s="225"/>
      <c r="AE5908" s="200"/>
      <c r="AM5908" s="203"/>
      <c r="AT5908" s="144"/>
    </row>
    <row r="5909" spans="9:46" s="142" customFormat="1" x14ac:dyDescent="0.15">
      <c r="I5909" s="223"/>
      <c r="P5909" s="224"/>
      <c r="Q5909" s="224"/>
      <c r="R5909" s="224"/>
      <c r="T5909" s="223"/>
      <c r="U5909" s="225"/>
      <c r="V5909" s="223"/>
      <c r="W5909" s="225"/>
      <c r="AE5909" s="200"/>
      <c r="AM5909" s="203"/>
      <c r="AT5909" s="144"/>
    </row>
    <row r="5910" spans="9:46" s="142" customFormat="1" x14ac:dyDescent="0.15">
      <c r="I5910" s="223"/>
      <c r="P5910" s="224"/>
      <c r="Q5910" s="224"/>
      <c r="R5910" s="224"/>
      <c r="T5910" s="223"/>
      <c r="U5910" s="225"/>
      <c r="V5910" s="223"/>
      <c r="W5910" s="225"/>
      <c r="AE5910" s="200"/>
      <c r="AM5910" s="203"/>
      <c r="AT5910" s="144"/>
    </row>
    <row r="5911" spans="9:46" s="142" customFormat="1" x14ac:dyDescent="0.15">
      <c r="I5911" s="223"/>
      <c r="P5911" s="224"/>
      <c r="Q5911" s="224"/>
      <c r="R5911" s="224"/>
      <c r="T5911" s="223"/>
      <c r="U5911" s="225"/>
      <c r="V5911" s="223"/>
      <c r="W5911" s="225"/>
      <c r="AE5911" s="200"/>
      <c r="AM5911" s="203"/>
      <c r="AT5911" s="144"/>
    </row>
    <row r="5912" spans="9:46" s="142" customFormat="1" x14ac:dyDescent="0.15">
      <c r="I5912" s="223"/>
      <c r="P5912" s="224"/>
      <c r="Q5912" s="224"/>
      <c r="R5912" s="224"/>
      <c r="T5912" s="223"/>
      <c r="U5912" s="225"/>
      <c r="V5912" s="223"/>
      <c r="W5912" s="225"/>
      <c r="AE5912" s="200"/>
      <c r="AM5912" s="203"/>
      <c r="AT5912" s="144"/>
    </row>
    <row r="5913" spans="9:46" s="142" customFormat="1" x14ac:dyDescent="0.15">
      <c r="I5913" s="223"/>
      <c r="P5913" s="224"/>
      <c r="Q5913" s="224"/>
      <c r="R5913" s="224"/>
      <c r="T5913" s="223"/>
      <c r="U5913" s="225"/>
      <c r="V5913" s="223"/>
      <c r="W5913" s="225"/>
      <c r="AE5913" s="200"/>
      <c r="AM5913" s="203"/>
      <c r="AT5913" s="144"/>
    </row>
    <row r="5914" spans="9:46" s="142" customFormat="1" x14ac:dyDescent="0.15">
      <c r="I5914" s="223"/>
      <c r="P5914" s="224"/>
      <c r="Q5914" s="224"/>
      <c r="R5914" s="224"/>
      <c r="T5914" s="223"/>
      <c r="U5914" s="225"/>
      <c r="V5914" s="223"/>
      <c r="W5914" s="225"/>
      <c r="AE5914" s="200"/>
      <c r="AM5914" s="203"/>
      <c r="AT5914" s="144"/>
    </row>
    <row r="5915" spans="9:46" s="142" customFormat="1" x14ac:dyDescent="0.15">
      <c r="I5915" s="223"/>
      <c r="P5915" s="224"/>
      <c r="Q5915" s="224"/>
      <c r="R5915" s="224"/>
      <c r="T5915" s="223"/>
      <c r="U5915" s="225"/>
      <c r="V5915" s="223"/>
      <c r="W5915" s="225"/>
      <c r="AE5915" s="200"/>
      <c r="AM5915" s="203"/>
      <c r="AT5915" s="144"/>
    </row>
    <row r="5916" spans="9:46" s="142" customFormat="1" x14ac:dyDescent="0.15">
      <c r="I5916" s="223"/>
      <c r="P5916" s="224"/>
      <c r="Q5916" s="224"/>
      <c r="R5916" s="224"/>
      <c r="T5916" s="223"/>
      <c r="U5916" s="225"/>
      <c r="V5916" s="223"/>
      <c r="W5916" s="225"/>
      <c r="AE5916" s="200"/>
      <c r="AM5916" s="203"/>
      <c r="AT5916" s="144"/>
    </row>
    <row r="5917" spans="9:46" s="142" customFormat="1" x14ac:dyDescent="0.15">
      <c r="I5917" s="223"/>
      <c r="P5917" s="224"/>
      <c r="Q5917" s="224"/>
      <c r="R5917" s="224"/>
      <c r="T5917" s="223"/>
      <c r="U5917" s="225"/>
      <c r="V5917" s="223"/>
      <c r="W5917" s="225"/>
      <c r="AE5917" s="200"/>
      <c r="AM5917" s="203"/>
      <c r="AT5917" s="144"/>
    </row>
    <row r="5918" spans="9:46" s="142" customFormat="1" x14ac:dyDescent="0.15">
      <c r="I5918" s="223"/>
      <c r="P5918" s="224"/>
      <c r="Q5918" s="224"/>
      <c r="R5918" s="224"/>
      <c r="T5918" s="223"/>
      <c r="U5918" s="225"/>
      <c r="V5918" s="223"/>
      <c r="W5918" s="225"/>
      <c r="AE5918" s="200"/>
      <c r="AM5918" s="203"/>
      <c r="AT5918" s="144"/>
    </row>
    <row r="5919" spans="9:46" s="142" customFormat="1" x14ac:dyDescent="0.15">
      <c r="I5919" s="223"/>
      <c r="P5919" s="224"/>
      <c r="Q5919" s="224"/>
      <c r="R5919" s="224"/>
      <c r="T5919" s="223"/>
      <c r="U5919" s="225"/>
      <c r="V5919" s="223"/>
      <c r="W5919" s="225"/>
      <c r="AE5919" s="200"/>
      <c r="AM5919" s="203"/>
      <c r="AT5919" s="144"/>
    </row>
    <row r="5920" spans="9:46" s="142" customFormat="1" x14ac:dyDescent="0.15">
      <c r="I5920" s="223"/>
      <c r="P5920" s="224"/>
      <c r="Q5920" s="224"/>
      <c r="R5920" s="224"/>
      <c r="T5920" s="223"/>
      <c r="U5920" s="225"/>
      <c r="V5920" s="223"/>
      <c r="W5920" s="225"/>
      <c r="AE5920" s="200"/>
      <c r="AM5920" s="203"/>
      <c r="AT5920" s="144"/>
    </row>
    <row r="5921" spans="9:46" s="142" customFormat="1" x14ac:dyDescent="0.15">
      <c r="I5921" s="223"/>
      <c r="P5921" s="224"/>
      <c r="Q5921" s="224"/>
      <c r="R5921" s="224"/>
      <c r="T5921" s="223"/>
      <c r="U5921" s="225"/>
      <c r="V5921" s="223"/>
      <c r="W5921" s="225"/>
      <c r="AE5921" s="200"/>
      <c r="AM5921" s="203"/>
      <c r="AT5921" s="144"/>
    </row>
    <row r="5922" spans="9:46" s="142" customFormat="1" x14ac:dyDescent="0.15">
      <c r="I5922" s="223"/>
      <c r="P5922" s="224"/>
      <c r="Q5922" s="224"/>
      <c r="R5922" s="224"/>
      <c r="T5922" s="223"/>
      <c r="U5922" s="225"/>
      <c r="V5922" s="223"/>
      <c r="W5922" s="225"/>
      <c r="AE5922" s="200"/>
      <c r="AM5922" s="203"/>
      <c r="AT5922" s="144"/>
    </row>
    <row r="5923" spans="9:46" s="142" customFormat="1" x14ac:dyDescent="0.15">
      <c r="I5923" s="223"/>
      <c r="P5923" s="224"/>
      <c r="Q5923" s="224"/>
      <c r="R5923" s="224"/>
      <c r="T5923" s="223"/>
      <c r="U5923" s="225"/>
      <c r="V5923" s="223"/>
      <c r="W5923" s="225"/>
      <c r="AE5923" s="200"/>
      <c r="AM5923" s="203"/>
      <c r="AT5923" s="144"/>
    </row>
    <row r="5924" spans="9:46" s="142" customFormat="1" x14ac:dyDescent="0.15">
      <c r="I5924" s="223"/>
      <c r="P5924" s="224"/>
      <c r="Q5924" s="224"/>
      <c r="R5924" s="224"/>
      <c r="T5924" s="223"/>
      <c r="U5924" s="225"/>
      <c r="V5924" s="223"/>
      <c r="W5924" s="225"/>
      <c r="AE5924" s="200"/>
      <c r="AM5924" s="203"/>
      <c r="AT5924" s="144"/>
    </row>
    <row r="5925" spans="9:46" s="142" customFormat="1" x14ac:dyDescent="0.15">
      <c r="I5925" s="223"/>
      <c r="P5925" s="224"/>
      <c r="Q5925" s="224"/>
      <c r="R5925" s="224"/>
      <c r="T5925" s="223"/>
      <c r="U5925" s="225"/>
      <c r="V5925" s="223"/>
      <c r="W5925" s="225"/>
      <c r="AE5925" s="200"/>
      <c r="AM5925" s="203"/>
      <c r="AT5925" s="144"/>
    </row>
    <row r="5926" spans="9:46" s="142" customFormat="1" x14ac:dyDescent="0.15">
      <c r="I5926" s="223"/>
      <c r="P5926" s="224"/>
      <c r="Q5926" s="224"/>
      <c r="R5926" s="224"/>
      <c r="T5926" s="223"/>
      <c r="U5926" s="225"/>
      <c r="V5926" s="223"/>
      <c r="W5926" s="225"/>
      <c r="AE5926" s="200"/>
      <c r="AM5926" s="203"/>
      <c r="AT5926" s="144"/>
    </row>
    <row r="5927" spans="9:46" s="142" customFormat="1" x14ac:dyDescent="0.15">
      <c r="I5927" s="223"/>
      <c r="P5927" s="224"/>
      <c r="Q5927" s="224"/>
      <c r="R5927" s="224"/>
      <c r="T5927" s="223"/>
      <c r="U5927" s="225"/>
      <c r="V5927" s="223"/>
      <c r="W5927" s="225"/>
      <c r="AE5927" s="200"/>
      <c r="AM5927" s="203"/>
      <c r="AT5927" s="144"/>
    </row>
    <row r="5928" spans="9:46" s="142" customFormat="1" x14ac:dyDescent="0.15">
      <c r="I5928" s="223"/>
      <c r="P5928" s="224"/>
      <c r="Q5928" s="224"/>
      <c r="R5928" s="224"/>
      <c r="T5928" s="223"/>
      <c r="U5928" s="225"/>
      <c r="V5928" s="223"/>
      <c r="W5928" s="225"/>
      <c r="AE5928" s="200"/>
      <c r="AM5928" s="203"/>
      <c r="AT5928" s="144"/>
    </row>
    <row r="5929" spans="9:46" s="142" customFormat="1" x14ac:dyDescent="0.15">
      <c r="I5929" s="223"/>
      <c r="P5929" s="224"/>
      <c r="Q5929" s="224"/>
      <c r="R5929" s="224"/>
      <c r="T5929" s="223"/>
      <c r="U5929" s="225"/>
      <c r="V5929" s="223"/>
      <c r="W5929" s="225"/>
      <c r="AE5929" s="200"/>
      <c r="AM5929" s="203"/>
      <c r="AT5929" s="144"/>
    </row>
    <row r="5930" spans="9:46" s="142" customFormat="1" x14ac:dyDescent="0.15">
      <c r="I5930" s="223"/>
      <c r="P5930" s="224"/>
      <c r="Q5930" s="224"/>
      <c r="R5930" s="224"/>
      <c r="T5930" s="223"/>
      <c r="U5930" s="225"/>
      <c r="V5930" s="223"/>
      <c r="W5930" s="225"/>
      <c r="AE5930" s="200"/>
      <c r="AM5930" s="203"/>
      <c r="AT5930" s="144"/>
    </row>
    <row r="5931" spans="9:46" s="142" customFormat="1" x14ac:dyDescent="0.15">
      <c r="I5931" s="223"/>
      <c r="P5931" s="224"/>
      <c r="Q5931" s="224"/>
      <c r="R5931" s="224"/>
      <c r="T5931" s="223"/>
      <c r="U5931" s="225"/>
      <c r="V5931" s="223"/>
      <c r="W5931" s="225"/>
      <c r="AE5931" s="200"/>
      <c r="AM5931" s="203"/>
      <c r="AT5931" s="144"/>
    </row>
    <row r="5932" spans="9:46" s="142" customFormat="1" x14ac:dyDescent="0.15">
      <c r="I5932" s="223"/>
      <c r="P5932" s="224"/>
      <c r="Q5932" s="224"/>
      <c r="R5932" s="224"/>
      <c r="T5932" s="223"/>
      <c r="U5932" s="225"/>
      <c r="V5932" s="223"/>
      <c r="W5932" s="225"/>
      <c r="AE5932" s="200"/>
      <c r="AM5932" s="203"/>
      <c r="AT5932" s="144"/>
    </row>
    <row r="5933" spans="9:46" s="142" customFormat="1" x14ac:dyDescent="0.15">
      <c r="I5933" s="223"/>
      <c r="P5933" s="224"/>
      <c r="Q5933" s="224"/>
      <c r="R5933" s="224"/>
      <c r="T5933" s="223"/>
      <c r="U5933" s="225"/>
      <c r="V5933" s="223"/>
      <c r="W5933" s="225"/>
      <c r="AE5933" s="200"/>
      <c r="AM5933" s="203"/>
      <c r="AT5933" s="144"/>
    </row>
    <row r="5934" spans="9:46" s="142" customFormat="1" x14ac:dyDescent="0.15">
      <c r="I5934" s="223"/>
      <c r="P5934" s="224"/>
      <c r="Q5934" s="224"/>
      <c r="R5934" s="224"/>
      <c r="T5934" s="223"/>
      <c r="U5934" s="225"/>
      <c r="V5934" s="223"/>
      <c r="W5934" s="225"/>
      <c r="AE5934" s="200"/>
      <c r="AM5934" s="203"/>
      <c r="AT5934" s="144"/>
    </row>
    <row r="5935" spans="9:46" s="142" customFormat="1" x14ac:dyDescent="0.15">
      <c r="I5935" s="223"/>
      <c r="P5935" s="224"/>
      <c r="Q5935" s="224"/>
      <c r="R5935" s="224"/>
      <c r="T5935" s="223"/>
      <c r="U5935" s="225"/>
      <c r="V5935" s="223"/>
      <c r="W5935" s="225"/>
      <c r="AE5935" s="200"/>
      <c r="AM5935" s="203"/>
      <c r="AT5935" s="144"/>
    </row>
    <row r="5936" spans="9:46" s="142" customFormat="1" x14ac:dyDescent="0.15">
      <c r="I5936" s="223"/>
      <c r="P5936" s="224"/>
      <c r="Q5936" s="224"/>
      <c r="R5936" s="224"/>
      <c r="T5936" s="223"/>
      <c r="U5936" s="225"/>
      <c r="V5936" s="223"/>
      <c r="W5936" s="225"/>
      <c r="AE5936" s="200"/>
      <c r="AM5936" s="203"/>
      <c r="AT5936" s="144"/>
    </row>
    <row r="5937" spans="9:46" s="142" customFormat="1" x14ac:dyDescent="0.15">
      <c r="I5937" s="223"/>
      <c r="P5937" s="224"/>
      <c r="Q5937" s="224"/>
      <c r="R5937" s="224"/>
      <c r="T5937" s="223"/>
      <c r="U5937" s="225"/>
      <c r="V5937" s="223"/>
      <c r="W5937" s="225"/>
      <c r="AE5937" s="200"/>
      <c r="AM5937" s="203"/>
      <c r="AT5937" s="144"/>
    </row>
    <row r="5938" spans="9:46" s="142" customFormat="1" x14ac:dyDescent="0.15">
      <c r="I5938" s="223"/>
      <c r="P5938" s="224"/>
      <c r="Q5938" s="224"/>
      <c r="R5938" s="224"/>
      <c r="T5938" s="223"/>
      <c r="U5938" s="225"/>
      <c r="V5938" s="223"/>
      <c r="W5938" s="225"/>
      <c r="AE5938" s="200"/>
      <c r="AM5938" s="203"/>
      <c r="AT5938" s="144"/>
    </row>
    <row r="5939" spans="9:46" s="142" customFormat="1" x14ac:dyDescent="0.15">
      <c r="I5939" s="223"/>
      <c r="P5939" s="224"/>
      <c r="Q5939" s="224"/>
      <c r="R5939" s="224"/>
      <c r="T5939" s="223"/>
      <c r="U5939" s="225"/>
      <c r="V5939" s="223"/>
      <c r="W5939" s="225"/>
      <c r="AE5939" s="200"/>
      <c r="AM5939" s="203"/>
      <c r="AT5939" s="144"/>
    </row>
    <row r="5940" spans="9:46" s="142" customFormat="1" x14ac:dyDescent="0.15">
      <c r="I5940" s="223"/>
      <c r="P5940" s="224"/>
      <c r="Q5940" s="224"/>
      <c r="R5940" s="224"/>
      <c r="T5940" s="223"/>
      <c r="U5940" s="225"/>
      <c r="V5940" s="223"/>
      <c r="W5940" s="225"/>
      <c r="AE5940" s="200"/>
      <c r="AM5940" s="203"/>
      <c r="AT5940" s="144"/>
    </row>
    <row r="5941" spans="9:46" s="142" customFormat="1" x14ac:dyDescent="0.15">
      <c r="I5941" s="223"/>
      <c r="P5941" s="224"/>
      <c r="Q5941" s="224"/>
      <c r="R5941" s="224"/>
      <c r="T5941" s="223"/>
      <c r="U5941" s="225"/>
      <c r="V5941" s="223"/>
      <c r="W5941" s="225"/>
      <c r="AE5941" s="200"/>
      <c r="AM5941" s="203"/>
      <c r="AT5941" s="144"/>
    </row>
    <row r="5942" spans="9:46" s="142" customFormat="1" x14ac:dyDescent="0.15">
      <c r="I5942" s="223"/>
      <c r="P5942" s="224"/>
      <c r="Q5942" s="224"/>
      <c r="R5942" s="224"/>
      <c r="T5942" s="223"/>
      <c r="U5942" s="225"/>
      <c r="V5942" s="223"/>
      <c r="W5942" s="225"/>
      <c r="AE5942" s="200"/>
      <c r="AM5942" s="203"/>
      <c r="AT5942" s="144"/>
    </row>
    <row r="5943" spans="9:46" s="142" customFormat="1" x14ac:dyDescent="0.15">
      <c r="I5943" s="223"/>
      <c r="P5943" s="224"/>
      <c r="Q5943" s="224"/>
      <c r="R5943" s="224"/>
      <c r="T5943" s="223"/>
      <c r="U5943" s="225"/>
      <c r="V5943" s="223"/>
      <c r="W5943" s="225"/>
      <c r="AE5943" s="200"/>
      <c r="AM5943" s="203"/>
      <c r="AT5943" s="144"/>
    </row>
    <row r="5944" spans="9:46" s="142" customFormat="1" x14ac:dyDescent="0.15">
      <c r="I5944" s="223"/>
      <c r="P5944" s="224"/>
      <c r="Q5944" s="224"/>
      <c r="R5944" s="224"/>
      <c r="T5944" s="223"/>
      <c r="U5944" s="225"/>
      <c r="V5944" s="223"/>
      <c r="W5944" s="225"/>
      <c r="AE5944" s="200"/>
      <c r="AM5944" s="203"/>
      <c r="AT5944" s="144"/>
    </row>
    <row r="5945" spans="9:46" s="142" customFormat="1" x14ac:dyDescent="0.15">
      <c r="I5945" s="223"/>
      <c r="P5945" s="224"/>
      <c r="Q5945" s="224"/>
      <c r="R5945" s="224"/>
      <c r="T5945" s="223"/>
      <c r="U5945" s="225"/>
      <c r="V5945" s="223"/>
      <c r="W5945" s="225"/>
      <c r="AE5945" s="200"/>
      <c r="AM5945" s="203"/>
      <c r="AT5945" s="144"/>
    </row>
    <row r="5946" spans="9:46" s="142" customFormat="1" x14ac:dyDescent="0.15">
      <c r="I5946" s="223"/>
      <c r="P5946" s="224"/>
      <c r="Q5946" s="224"/>
      <c r="R5946" s="224"/>
      <c r="T5946" s="223"/>
      <c r="U5946" s="225"/>
      <c r="V5946" s="223"/>
      <c r="W5946" s="225"/>
      <c r="AE5946" s="200"/>
      <c r="AM5946" s="203"/>
      <c r="AT5946" s="144"/>
    </row>
    <row r="5947" spans="9:46" s="142" customFormat="1" x14ac:dyDescent="0.15">
      <c r="I5947" s="223"/>
      <c r="P5947" s="224"/>
      <c r="Q5947" s="224"/>
      <c r="R5947" s="224"/>
      <c r="T5947" s="223"/>
      <c r="U5947" s="225"/>
      <c r="V5947" s="223"/>
      <c r="W5947" s="225"/>
      <c r="AE5947" s="200"/>
      <c r="AM5947" s="203"/>
      <c r="AT5947" s="144"/>
    </row>
    <row r="5948" spans="9:46" s="142" customFormat="1" x14ac:dyDescent="0.15">
      <c r="I5948" s="223"/>
      <c r="P5948" s="224"/>
      <c r="Q5948" s="224"/>
      <c r="R5948" s="224"/>
      <c r="T5948" s="223"/>
      <c r="U5948" s="225"/>
      <c r="V5948" s="223"/>
      <c r="W5948" s="225"/>
      <c r="AE5948" s="200"/>
      <c r="AM5948" s="203"/>
      <c r="AT5948" s="144"/>
    </row>
    <row r="5949" spans="9:46" s="142" customFormat="1" x14ac:dyDescent="0.15">
      <c r="I5949" s="223"/>
      <c r="P5949" s="224"/>
      <c r="Q5949" s="224"/>
      <c r="R5949" s="224"/>
      <c r="T5949" s="223"/>
      <c r="U5949" s="225"/>
      <c r="V5949" s="223"/>
      <c r="W5949" s="225"/>
      <c r="AE5949" s="200"/>
      <c r="AM5949" s="203"/>
      <c r="AT5949" s="144"/>
    </row>
    <row r="5950" spans="9:46" s="142" customFormat="1" x14ac:dyDescent="0.15">
      <c r="I5950" s="223"/>
      <c r="P5950" s="224"/>
      <c r="Q5950" s="224"/>
      <c r="R5950" s="224"/>
      <c r="T5950" s="223"/>
      <c r="U5950" s="225"/>
      <c r="V5950" s="223"/>
      <c r="W5950" s="225"/>
      <c r="AE5950" s="200"/>
      <c r="AM5950" s="203"/>
      <c r="AT5950" s="144"/>
    </row>
    <row r="5951" spans="9:46" s="142" customFormat="1" x14ac:dyDescent="0.15">
      <c r="I5951" s="223"/>
      <c r="P5951" s="224"/>
      <c r="Q5951" s="224"/>
      <c r="R5951" s="224"/>
      <c r="T5951" s="223"/>
      <c r="U5951" s="225"/>
      <c r="V5951" s="223"/>
      <c r="W5951" s="225"/>
      <c r="AE5951" s="200"/>
      <c r="AM5951" s="203"/>
      <c r="AT5951" s="144"/>
    </row>
    <row r="5952" spans="9:46" s="142" customFormat="1" x14ac:dyDescent="0.15">
      <c r="I5952" s="223"/>
      <c r="P5952" s="224"/>
      <c r="Q5952" s="224"/>
      <c r="R5952" s="224"/>
      <c r="T5952" s="223"/>
      <c r="U5952" s="225"/>
      <c r="V5952" s="223"/>
      <c r="W5952" s="225"/>
      <c r="AE5952" s="200"/>
      <c r="AM5952" s="203"/>
      <c r="AT5952" s="144"/>
    </row>
    <row r="5953" spans="9:46" s="142" customFormat="1" x14ac:dyDescent="0.15">
      <c r="I5953" s="223"/>
      <c r="P5953" s="224"/>
      <c r="Q5953" s="224"/>
      <c r="R5953" s="224"/>
      <c r="T5953" s="223"/>
      <c r="U5953" s="225"/>
      <c r="V5953" s="223"/>
      <c r="W5953" s="225"/>
      <c r="AE5953" s="200"/>
      <c r="AM5953" s="203"/>
      <c r="AT5953" s="144"/>
    </row>
    <row r="5954" spans="9:46" s="142" customFormat="1" x14ac:dyDescent="0.15">
      <c r="I5954" s="223"/>
      <c r="P5954" s="224"/>
      <c r="Q5954" s="224"/>
      <c r="R5954" s="224"/>
      <c r="T5954" s="223"/>
      <c r="U5954" s="225"/>
      <c r="V5954" s="223"/>
      <c r="W5954" s="225"/>
      <c r="AE5954" s="200"/>
      <c r="AM5954" s="203"/>
      <c r="AT5954" s="144"/>
    </row>
    <row r="5955" spans="9:46" s="142" customFormat="1" x14ac:dyDescent="0.15">
      <c r="I5955" s="223"/>
      <c r="P5955" s="224"/>
      <c r="Q5955" s="224"/>
      <c r="R5955" s="224"/>
      <c r="T5955" s="223"/>
      <c r="U5955" s="225"/>
      <c r="V5955" s="223"/>
      <c r="W5955" s="225"/>
      <c r="AE5955" s="200"/>
      <c r="AM5955" s="203"/>
      <c r="AT5955" s="144"/>
    </row>
    <row r="5956" spans="9:46" s="142" customFormat="1" x14ac:dyDescent="0.15">
      <c r="I5956" s="223"/>
      <c r="P5956" s="224"/>
      <c r="Q5956" s="224"/>
      <c r="R5956" s="224"/>
      <c r="T5956" s="223"/>
      <c r="U5956" s="225"/>
      <c r="V5956" s="223"/>
      <c r="W5956" s="225"/>
      <c r="AE5956" s="200"/>
      <c r="AM5956" s="203"/>
      <c r="AT5956" s="144"/>
    </row>
    <row r="5957" spans="9:46" s="142" customFormat="1" x14ac:dyDescent="0.15">
      <c r="I5957" s="223"/>
      <c r="P5957" s="224"/>
      <c r="Q5957" s="224"/>
      <c r="R5957" s="224"/>
      <c r="T5957" s="223"/>
      <c r="U5957" s="225"/>
      <c r="V5957" s="223"/>
      <c r="W5957" s="225"/>
      <c r="AE5957" s="200"/>
      <c r="AM5957" s="203"/>
      <c r="AT5957" s="144"/>
    </row>
    <row r="5958" spans="9:46" s="142" customFormat="1" x14ac:dyDescent="0.15">
      <c r="I5958" s="223"/>
      <c r="P5958" s="224"/>
      <c r="Q5958" s="224"/>
      <c r="R5958" s="224"/>
      <c r="T5958" s="223"/>
      <c r="U5958" s="225"/>
      <c r="V5958" s="223"/>
      <c r="W5958" s="225"/>
      <c r="AE5958" s="200"/>
      <c r="AM5958" s="203"/>
      <c r="AT5958" s="144"/>
    </row>
    <row r="5959" spans="9:46" s="142" customFormat="1" x14ac:dyDescent="0.15">
      <c r="I5959" s="223"/>
      <c r="P5959" s="224"/>
      <c r="Q5959" s="224"/>
      <c r="R5959" s="224"/>
      <c r="T5959" s="223"/>
      <c r="U5959" s="225"/>
      <c r="V5959" s="223"/>
      <c r="W5959" s="225"/>
      <c r="AE5959" s="200"/>
      <c r="AM5959" s="203"/>
      <c r="AT5959" s="144"/>
    </row>
    <row r="5960" spans="9:46" s="142" customFormat="1" x14ac:dyDescent="0.15">
      <c r="I5960" s="223"/>
      <c r="P5960" s="224"/>
      <c r="Q5960" s="224"/>
      <c r="R5960" s="224"/>
      <c r="T5960" s="223"/>
      <c r="U5960" s="225"/>
      <c r="V5960" s="223"/>
      <c r="W5960" s="225"/>
      <c r="AE5960" s="200"/>
      <c r="AM5960" s="203"/>
      <c r="AT5960" s="144"/>
    </row>
    <row r="5961" spans="9:46" s="142" customFormat="1" x14ac:dyDescent="0.15">
      <c r="I5961" s="223"/>
      <c r="P5961" s="224"/>
      <c r="Q5961" s="224"/>
      <c r="R5961" s="224"/>
      <c r="T5961" s="223"/>
      <c r="U5961" s="225"/>
      <c r="V5961" s="223"/>
      <c r="W5961" s="225"/>
      <c r="AE5961" s="200"/>
      <c r="AM5961" s="203"/>
      <c r="AT5961" s="144"/>
    </row>
    <row r="5962" spans="9:46" s="142" customFormat="1" x14ac:dyDescent="0.15">
      <c r="I5962" s="223"/>
      <c r="P5962" s="224"/>
      <c r="Q5962" s="224"/>
      <c r="R5962" s="224"/>
      <c r="T5962" s="223"/>
      <c r="U5962" s="225"/>
      <c r="V5962" s="223"/>
      <c r="W5962" s="225"/>
      <c r="AE5962" s="200"/>
      <c r="AM5962" s="203"/>
      <c r="AT5962" s="144"/>
    </row>
    <row r="5963" spans="9:46" s="142" customFormat="1" x14ac:dyDescent="0.15">
      <c r="I5963" s="223"/>
      <c r="P5963" s="224"/>
      <c r="Q5963" s="224"/>
      <c r="R5963" s="224"/>
      <c r="T5963" s="223"/>
      <c r="U5963" s="225"/>
      <c r="V5963" s="223"/>
      <c r="W5963" s="225"/>
      <c r="AE5963" s="200"/>
      <c r="AM5963" s="203"/>
      <c r="AT5963" s="144"/>
    </row>
    <row r="5964" spans="9:46" s="142" customFormat="1" x14ac:dyDescent="0.15">
      <c r="I5964" s="223"/>
      <c r="P5964" s="224"/>
      <c r="Q5964" s="224"/>
      <c r="R5964" s="224"/>
      <c r="T5964" s="223"/>
      <c r="U5964" s="225"/>
      <c r="V5964" s="223"/>
      <c r="W5964" s="225"/>
      <c r="AE5964" s="200"/>
      <c r="AM5964" s="203"/>
      <c r="AT5964" s="144"/>
    </row>
    <row r="5965" spans="9:46" s="142" customFormat="1" x14ac:dyDescent="0.15">
      <c r="I5965" s="223"/>
      <c r="P5965" s="224"/>
      <c r="Q5965" s="224"/>
      <c r="R5965" s="224"/>
      <c r="T5965" s="223"/>
      <c r="U5965" s="225"/>
      <c r="V5965" s="223"/>
      <c r="W5965" s="225"/>
      <c r="AE5965" s="200"/>
      <c r="AM5965" s="203"/>
      <c r="AT5965" s="144"/>
    </row>
    <row r="5966" spans="9:46" s="142" customFormat="1" x14ac:dyDescent="0.15">
      <c r="I5966" s="223"/>
      <c r="P5966" s="224"/>
      <c r="Q5966" s="224"/>
      <c r="R5966" s="224"/>
      <c r="T5966" s="223"/>
      <c r="U5966" s="225"/>
      <c r="V5966" s="223"/>
      <c r="W5966" s="225"/>
      <c r="AE5966" s="200"/>
      <c r="AM5966" s="203"/>
      <c r="AT5966" s="144"/>
    </row>
    <row r="5967" spans="9:46" s="142" customFormat="1" x14ac:dyDescent="0.15">
      <c r="I5967" s="223"/>
      <c r="P5967" s="224"/>
      <c r="Q5967" s="224"/>
      <c r="R5967" s="224"/>
      <c r="T5967" s="223"/>
      <c r="U5967" s="225"/>
      <c r="V5967" s="223"/>
      <c r="W5967" s="225"/>
      <c r="AE5967" s="200"/>
      <c r="AM5967" s="203"/>
      <c r="AT5967" s="144"/>
    </row>
    <row r="5968" spans="9:46" s="142" customFormat="1" x14ac:dyDescent="0.15">
      <c r="I5968" s="223"/>
      <c r="P5968" s="224"/>
      <c r="Q5968" s="224"/>
      <c r="R5968" s="224"/>
      <c r="T5968" s="223"/>
      <c r="U5968" s="225"/>
      <c r="V5968" s="223"/>
      <c r="W5968" s="225"/>
      <c r="AE5968" s="200"/>
      <c r="AM5968" s="203"/>
      <c r="AT5968" s="144"/>
    </row>
    <row r="5969" spans="9:46" s="142" customFormat="1" x14ac:dyDescent="0.15">
      <c r="I5969" s="223"/>
      <c r="P5969" s="224"/>
      <c r="Q5969" s="224"/>
      <c r="R5969" s="224"/>
      <c r="T5969" s="223"/>
      <c r="U5969" s="225"/>
      <c r="V5969" s="223"/>
      <c r="W5969" s="225"/>
      <c r="AE5969" s="200"/>
      <c r="AM5969" s="203"/>
      <c r="AT5969" s="144"/>
    </row>
    <row r="5970" spans="9:46" s="142" customFormat="1" x14ac:dyDescent="0.15">
      <c r="I5970" s="223"/>
      <c r="P5970" s="224"/>
      <c r="Q5970" s="224"/>
      <c r="R5970" s="224"/>
      <c r="T5970" s="223"/>
      <c r="U5970" s="225"/>
      <c r="V5970" s="223"/>
      <c r="W5970" s="225"/>
      <c r="AE5970" s="200"/>
      <c r="AM5970" s="203"/>
      <c r="AT5970" s="144"/>
    </row>
    <row r="5971" spans="9:46" s="142" customFormat="1" x14ac:dyDescent="0.15">
      <c r="I5971" s="223"/>
      <c r="P5971" s="224"/>
      <c r="Q5971" s="224"/>
      <c r="R5971" s="224"/>
      <c r="T5971" s="223"/>
      <c r="U5971" s="225"/>
      <c r="V5971" s="223"/>
      <c r="W5971" s="225"/>
      <c r="AE5971" s="200"/>
      <c r="AM5971" s="203"/>
      <c r="AT5971" s="144"/>
    </row>
    <row r="5972" spans="9:46" s="142" customFormat="1" x14ac:dyDescent="0.15">
      <c r="I5972" s="223"/>
      <c r="P5972" s="224"/>
      <c r="Q5972" s="224"/>
      <c r="R5972" s="224"/>
      <c r="T5972" s="223"/>
      <c r="U5972" s="225"/>
      <c r="V5972" s="223"/>
      <c r="W5972" s="225"/>
      <c r="AE5972" s="200"/>
      <c r="AM5972" s="203"/>
      <c r="AT5972" s="144"/>
    </row>
    <row r="5973" spans="9:46" s="142" customFormat="1" x14ac:dyDescent="0.15">
      <c r="I5973" s="223"/>
      <c r="P5973" s="224"/>
      <c r="Q5973" s="224"/>
      <c r="R5973" s="224"/>
      <c r="T5973" s="223"/>
      <c r="U5973" s="225"/>
      <c r="V5973" s="223"/>
      <c r="W5973" s="225"/>
      <c r="AE5973" s="200"/>
      <c r="AM5973" s="203"/>
      <c r="AT5973" s="144"/>
    </row>
    <row r="5974" spans="9:46" s="142" customFormat="1" x14ac:dyDescent="0.15">
      <c r="I5974" s="223"/>
      <c r="P5974" s="224"/>
      <c r="Q5974" s="224"/>
      <c r="R5974" s="224"/>
      <c r="T5974" s="223"/>
      <c r="U5974" s="225"/>
      <c r="V5974" s="223"/>
      <c r="W5974" s="225"/>
      <c r="AE5974" s="200"/>
      <c r="AM5974" s="203"/>
      <c r="AT5974" s="144"/>
    </row>
    <row r="5975" spans="9:46" s="142" customFormat="1" x14ac:dyDescent="0.15">
      <c r="I5975" s="223"/>
      <c r="P5975" s="224"/>
      <c r="Q5975" s="224"/>
      <c r="R5975" s="224"/>
      <c r="T5975" s="223"/>
      <c r="U5975" s="225"/>
      <c r="V5975" s="223"/>
      <c r="W5975" s="225"/>
      <c r="AE5975" s="200"/>
      <c r="AM5975" s="203"/>
      <c r="AT5975" s="144"/>
    </row>
    <row r="5976" spans="9:46" s="142" customFormat="1" x14ac:dyDescent="0.15">
      <c r="I5976" s="223"/>
      <c r="P5976" s="224"/>
      <c r="Q5976" s="224"/>
      <c r="R5976" s="224"/>
      <c r="T5976" s="223"/>
      <c r="U5976" s="225"/>
      <c r="V5976" s="223"/>
      <c r="W5976" s="225"/>
      <c r="AE5976" s="200"/>
      <c r="AM5976" s="203"/>
      <c r="AT5976" s="144"/>
    </row>
    <row r="5977" spans="9:46" s="142" customFormat="1" x14ac:dyDescent="0.15">
      <c r="I5977" s="223"/>
      <c r="P5977" s="224"/>
      <c r="Q5977" s="224"/>
      <c r="R5977" s="224"/>
      <c r="T5977" s="223"/>
      <c r="U5977" s="225"/>
      <c r="V5977" s="223"/>
      <c r="W5977" s="225"/>
      <c r="AE5977" s="200"/>
      <c r="AM5977" s="203"/>
      <c r="AT5977" s="144"/>
    </row>
    <row r="5978" spans="9:46" s="142" customFormat="1" x14ac:dyDescent="0.15">
      <c r="I5978" s="223"/>
      <c r="P5978" s="224"/>
      <c r="Q5978" s="224"/>
      <c r="R5978" s="224"/>
      <c r="T5978" s="223"/>
      <c r="U5978" s="225"/>
      <c r="V5978" s="223"/>
      <c r="W5978" s="225"/>
      <c r="AE5978" s="200"/>
      <c r="AM5978" s="203"/>
      <c r="AT5978" s="144"/>
    </row>
    <row r="5979" spans="9:46" s="142" customFormat="1" x14ac:dyDescent="0.15">
      <c r="I5979" s="223"/>
      <c r="P5979" s="224"/>
      <c r="Q5979" s="224"/>
      <c r="R5979" s="224"/>
      <c r="T5979" s="223"/>
      <c r="U5979" s="225"/>
      <c r="V5979" s="223"/>
      <c r="W5979" s="225"/>
      <c r="AE5979" s="200"/>
      <c r="AM5979" s="203"/>
      <c r="AT5979" s="144"/>
    </row>
    <row r="5980" spans="9:46" s="142" customFormat="1" x14ac:dyDescent="0.15">
      <c r="I5980" s="223"/>
      <c r="P5980" s="224"/>
      <c r="Q5980" s="224"/>
      <c r="R5980" s="224"/>
      <c r="T5980" s="223"/>
      <c r="U5980" s="225"/>
      <c r="V5980" s="223"/>
      <c r="W5980" s="225"/>
      <c r="AE5980" s="200"/>
      <c r="AM5980" s="203"/>
      <c r="AT5980" s="144"/>
    </row>
    <row r="5981" spans="9:46" s="142" customFormat="1" x14ac:dyDescent="0.15">
      <c r="I5981" s="223"/>
      <c r="P5981" s="224"/>
      <c r="Q5981" s="224"/>
      <c r="R5981" s="224"/>
      <c r="T5981" s="223"/>
      <c r="U5981" s="225"/>
      <c r="V5981" s="223"/>
      <c r="W5981" s="225"/>
      <c r="AE5981" s="200"/>
      <c r="AM5981" s="203"/>
      <c r="AT5981" s="144"/>
    </row>
    <row r="5982" spans="9:46" s="142" customFormat="1" x14ac:dyDescent="0.15">
      <c r="I5982" s="223"/>
      <c r="P5982" s="224"/>
      <c r="Q5982" s="224"/>
      <c r="R5982" s="224"/>
      <c r="T5982" s="223"/>
      <c r="U5982" s="225"/>
      <c r="V5982" s="223"/>
      <c r="W5982" s="225"/>
      <c r="AE5982" s="200"/>
      <c r="AM5982" s="203"/>
      <c r="AT5982" s="144"/>
    </row>
    <row r="5983" spans="9:46" s="142" customFormat="1" x14ac:dyDescent="0.15">
      <c r="I5983" s="223"/>
      <c r="P5983" s="224"/>
      <c r="Q5983" s="224"/>
      <c r="R5983" s="224"/>
      <c r="T5983" s="223"/>
      <c r="U5983" s="225"/>
      <c r="V5983" s="223"/>
      <c r="W5983" s="225"/>
      <c r="AE5983" s="200"/>
      <c r="AM5983" s="203"/>
      <c r="AT5983" s="144"/>
    </row>
    <row r="5984" spans="9:46" s="142" customFormat="1" x14ac:dyDescent="0.15">
      <c r="I5984" s="223"/>
      <c r="P5984" s="224"/>
      <c r="Q5984" s="224"/>
      <c r="R5984" s="224"/>
      <c r="T5984" s="223"/>
      <c r="U5984" s="225"/>
      <c r="V5984" s="223"/>
      <c r="W5984" s="225"/>
      <c r="AE5984" s="200"/>
      <c r="AM5984" s="203"/>
      <c r="AT5984" s="144"/>
    </row>
    <row r="5985" spans="9:46" s="142" customFormat="1" x14ac:dyDescent="0.15">
      <c r="I5985" s="223"/>
      <c r="P5985" s="224"/>
      <c r="Q5985" s="224"/>
      <c r="R5985" s="224"/>
      <c r="T5985" s="223"/>
      <c r="U5985" s="225"/>
      <c r="V5985" s="223"/>
      <c r="W5985" s="225"/>
      <c r="AE5985" s="200"/>
      <c r="AM5985" s="203"/>
      <c r="AT5985" s="144"/>
    </row>
    <row r="5986" spans="9:46" s="142" customFormat="1" x14ac:dyDescent="0.15">
      <c r="I5986" s="223"/>
      <c r="P5986" s="224"/>
      <c r="Q5986" s="224"/>
      <c r="R5986" s="224"/>
      <c r="T5986" s="223"/>
      <c r="U5986" s="225"/>
      <c r="V5986" s="223"/>
      <c r="W5986" s="225"/>
      <c r="AE5986" s="200"/>
      <c r="AM5986" s="203"/>
      <c r="AT5986" s="144"/>
    </row>
    <row r="5987" spans="9:46" s="142" customFormat="1" x14ac:dyDescent="0.15">
      <c r="I5987" s="223"/>
      <c r="P5987" s="224"/>
      <c r="Q5987" s="224"/>
      <c r="R5987" s="224"/>
      <c r="T5987" s="223"/>
      <c r="U5987" s="225"/>
      <c r="V5987" s="223"/>
      <c r="W5987" s="225"/>
      <c r="AE5987" s="200"/>
      <c r="AM5987" s="203"/>
      <c r="AT5987" s="144"/>
    </row>
    <row r="5988" spans="9:46" s="142" customFormat="1" x14ac:dyDescent="0.15">
      <c r="I5988" s="223"/>
      <c r="P5988" s="224"/>
      <c r="Q5988" s="224"/>
      <c r="R5988" s="224"/>
      <c r="T5988" s="223"/>
      <c r="U5988" s="225"/>
      <c r="V5988" s="223"/>
      <c r="W5988" s="225"/>
      <c r="AE5988" s="200"/>
      <c r="AM5988" s="203"/>
      <c r="AT5988" s="144"/>
    </row>
    <row r="5989" spans="9:46" s="142" customFormat="1" x14ac:dyDescent="0.15">
      <c r="I5989" s="223"/>
      <c r="P5989" s="224"/>
      <c r="Q5989" s="224"/>
      <c r="R5989" s="224"/>
      <c r="T5989" s="223"/>
      <c r="U5989" s="225"/>
      <c r="V5989" s="223"/>
      <c r="W5989" s="225"/>
      <c r="AE5989" s="200"/>
      <c r="AM5989" s="203"/>
      <c r="AT5989" s="144"/>
    </row>
    <row r="5990" spans="9:46" s="142" customFormat="1" x14ac:dyDescent="0.15">
      <c r="I5990" s="223"/>
      <c r="P5990" s="224"/>
      <c r="Q5990" s="224"/>
      <c r="R5990" s="224"/>
      <c r="T5990" s="223"/>
      <c r="U5990" s="225"/>
      <c r="V5990" s="223"/>
      <c r="W5990" s="225"/>
      <c r="AE5990" s="200"/>
      <c r="AM5990" s="203"/>
      <c r="AT5990" s="144"/>
    </row>
    <row r="5991" spans="9:46" s="142" customFormat="1" x14ac:dyDescent="0.15">
      <c r="I5991" s="223"/>
      <c r="P5991" s="224"/>
      <c r="Q5991" s="224"/>
      <c r="R5991" s="224"/>
      <c r="T5991" s="223"/>
      <c r="U5991" s="225"/>
      <c r="V5991" s="223"/>
      <c r="W5991" s="225"/>
      <c r="AE5991" s="200"/>
      <c r="AM5991" s="203"/>
      <c r="AT5991" s="144"/>
    </row>
    <row r="5992" spans="9:46" s="142" customFormat="1" x14ac:dyDescent="0.15">
      <c r="I5992" s="223"/>
      <c r="P5992" s="224"/>
      <c r="Q5992" s="224"/>
      <c r="R5992" s="224"/>
      <c r="T5992" s="223"/>
      <c r="U5992" s="225"/>
      <c r="V5992" s="223"/>
      <c r="W5992" s="225"/>
      <c r="AE5992" s="200"/>
      <c r="AM5992" s="203"/>
      <c r="AT5992" s="144"/>
    </row>
    <row r="5993" spans="9:46" s="142" customFormat="1" x14ac:dyDescent="0.15">
      <c r="I5993" s="223"/>
      <c r="P5993" s="224"/>
      <c r="Q5993" s="224"/>
      <c r="R5993" s="224"/>
      <c r="T5993" s="223"/>
      <c r="U5993" s="225"/>
      <c r="V5993" s="223"/>
      <c r="W5993" s="225"/>
      <c r="AE5993" s="200"/>
      <c r="AM5993" s="203"/>
      <c r="AT5993" s="144"/>
    </row>
    <row r="5994" spans="9:46" s="142" customFormat="1" x14ac:dyDescent="0.15">
      <c r="I5994" s="223"/>
      <c r="P5994" s="224"/>
      <c r="Q5994" s="224"/>
      <c r="R5994" s="224"/>
      <c r="T5994" s="223"/>
      <c r="U5994" s="225"/>
      <c r="V5994" s="223"/>
      <c r="W5994" s="225"/>
      <c r="AE5994" s="200"/>
      <c r="AM5994" s="203"/>
      <c r="AT5994" s="144"/>
    </row>
    <row r="5995" spans="9:46" s="142" customFormat="1" x14ac:dyDescent="0.15">
      <c r="I5995" s="223"/>
      <c r="P5995" s="224"/>
      <c r="Q5995" s="224"/>
      <c r="R5995" s="224"/>
      <c r="T5995" s="223"/>
      <c r="U5995" s="225"/>
      <c r="V5995" s="223"/>
      <c r="W5995" s="225"/>
      <c r="AE5995" s="200"/>
      <c r="AM5995" s="203"/>
      <c r="AT5995" s="144"/>
    </row>
    <row r="5996" spans="9:46" s="142" customFormat="1" x14ac:dyDescent="0.15">
      <c r="I5996" s="223"/>
      <c r="P5996" s="224"/>
      <c r="Q5996" s="224"/>
      <c r="R5996" s="224"/>
      <c r="T5996" s="223"/>
      <c r="U5996" s="225"/>
      <c r="V5996" s="223"/>
      <c r="W5996" s="225"/>
      <c r="AE5996" s="200"/>
      <c r="AM5996" s="203"/>
      <c r="AT5996" s="144"/>
    </row>
    <row r="5997" spans="9:46" s="142" customFormat="1" x14ac:dyDescent="0.15">
      <c r="I5997" s="223"/>
      <c r="P5997" s="224"/>
      <c r="Q5997" s="224"/>
      <c r="R5997" s="224"/>
      <c r="T5997" s="223"/>
      <c r="U5997" s="225"/>
      <c r="V5997" s="223"/>
      <c r="W5997" s="225"/>
      <c r="AE5997" s="200"/>
      <c r="AM5997" s="203"/>
      <c r="AT5997" s="144"/>
    </row>
    <row r="5998" spans="9:46" s="142" customFormat="1" x14ac:dyDescent="0.15">
      <c r="I5998" s="223"/>
      <c r="P5998" s="224"/>
      <c r="Q5998" s="224"/>
      <c r="R5998" s="224"/>
      <c r="T5998" s="223"/>
      <c r="U5998" s="225"/>
      <c r="V5998" s="223"/>
      <c r="W5998" s="225"/>
      <c r="AE5998" s="200"/>
      <c r="AM5998" s="203"/>
      <c r="AT5998" s="144"/>
    </row>
    <row r="5999" spans="9:46" s="142" customFormat="1" x14ac:dyDescent="0.15">
      <c r="I5999" s="223"/>
      <c r="P5999" s="224"/>
      <c r="Q5999" s="224"/>
      <c r="R5999" s="224"/>
      <c r="T5999" s="223"/>
      <c r="U5999" s="225"/>
      <c r="V5999" s="223"/>
      <c r="W5999" s="225"/>
      <c r="AE5999" s="200"/>
      <c r="AM5999" s="203"/>
      <c r="AT5999" s="144"/>
    </row>
    <row r="6000" spans="9:46" s="142" customFormat="1" x14ac:dyDescent="0.15">
      <c r="I6000" s="223"/>
      <c r="P6000" s="224"/>
      <c r="Q6000" s="224"/>
      <c r="R6000" s="224"/>
      <c r="T6000" s="223"/>
      <c r="U6000" s="225"/>
      <c r="V6000" s="223"/>
      <c r="W6000" s="225"/>
      <c r="AE6000" s="200"/>
      <c r="AM6000" s="203"/>
      <c r="AT6000" s="144"/>
    </row>
    <row r="6001" spans="9:46" s="142" customFormat="1" x14ac:dyDescent="0.15">
      <c r="I6001" s="223"/>
      <c r="P6001" s="224"/>
      <c r="Q6001" s="224"/>
      <c r="R6001" s="224"/>
      <c r="T6001" s="223"/>
      <c r="U6001" s="225"/>
      <c r="V6001" s="223"/>
      <c r="W6001" s="225"/>
      <c r="AE6001" s="200"/>
      <c r="AM6001" s="203"/>
      <c r="AT6001" s="144"/>
    </row>
    <row r="6002" spans="9:46" s="142" customFormat="1" x14ac:dyDescent="0.15">
      <c r="I6002" s="223"/>
      <c r="P6002" s="224"/>
      <c r="Q6002" s="224"/>
      <c r="R6002" s="224"/>
      <c r="T6002" s="223"/>
      <c r="U6002" s="225"/>
      <c r="V6002" s="223"/>
      <c r="W6002" s="225"/>
      <c r="AE6002" s="200"/>
      <c r="AM6002" s="203"/>
      <c r="AT6002" s="144"/>
    </row>
    <row r="6003" spans="9:46" s="142" customFormat="1" x14ac:dyDescent="0.15">
      <c r="I6003" s="223"/>
      <c r="P6003" s="224"/>
      <c r="Q6003" s="224"/>
      <c r="R6003" s="224"/>
      <c r="T6003" s="223"/>
      <c r="U6003" s="225"/>
      <c r="V6003" s="223"/>
      <c r="W6003" s="225"/>
      <c r="AE6003" s="200"/>
      <c r="AM6003" s="203"/>
      <c r="AT6003" s="144"/>
    </row>
    <row r="6004" spans="9:46" s="142" customFormat="1" x14ac:dyDescent="0.15">
      <c r="I6004" s="223"/>
      <c r="P6004" s="224"/>
      <c r="Q6004" s="224"/>
      <c r="R6004" s="224"/>
      <c r="T6004" s="223"/>
      <c r="U6004" s="225"/>
      <c r="V6004" s="223"/>
      <c r="W6004" s="225"/>
      <c r="AE6004" s="200"/>
      <c r="AM6004" s="203"/>
      <c r="AT6004" s="144"/>
    </row>
    <row r="6005" spans="9:46" s="142" customFormat="1" x14ac:dyDescent="0.15">
      <c r="I6005" s="223"/>
      <c r="P6005" s="224"/>
      <c r="Q6005" s="224"/>
      <c r="R6005" s="224"/>
      <c r="T6005" s="223"/>
      <c r="U6005" s="225"/>
      <c r="V6005" s="223"/>
      <c r="W6005" s="225"/>
      <c r="AE6005" s="200"/>
      <c r="AM6005" s="203"/>
      <c r="AT6005" s="144"/>
    </row>
    <row r="6006" spans="9:46" s="142" customFormat="1" x14ac:dyDescent="0.15">
      <c r="I6006" s="223"/>
      <c r="P6006" s="224"/>
      <c r="Q6006" s="224"/>
      <c r="R6006" s="224"/>
      <c r="T6006" s="223"/>
      <c r="U6006" s="225"/>
      <c r="V6006" s="223"/>
      <c r="W6006" s="225"/>
      <c r="AE6006" s="200"/>
      <c r="AM6006" s="203"/>
      <c r="AT6006" s="144"/>
    </row>
    <row r="6007" spans="9:46" s="142" customFormat="1" x14ac:dyDescent="0.15">
      <c r="I6007" s="223"/>
      <c r="P6007" s="224"/>
      <c r="Q6007" s="224"/>
      <c r="R6007" s="224"/>
      <c r="T6007" s="223"/>
      <c r="U6007" s="225"/>
      <c r="V6007" s="223"/>
      <c r="W6007" s="225"/>
      <c r="AE6007" s="200"/>
      <c r="AM6007" s="203"/>
      <c r="AT6007" s="144"/>
    </row>
    <row r="6008" spans="9:46" s="142" customFormat="1" x14ac:dyDescent="0.15">
      <c r="I6008" s="223"/>
      <c r="P6008" s="224"/>
      <c r="Q6008" s="224"/>
      <c r="R6008" s="224"/>
      <c r="T6008" s="223"/>
      <c r="U6008" s="225"/>
      <c r="V6008" s="223"/>
      <c r="W6008" s="225"/>
      <c r="AE6008" s="200"/>
      <c r="AM6008" s="203"/>
      <c r="AT6008" s="144"/>
    </row>
    <row r="6009" spans="9:46" s="142" customFormat="1" x14ac:dyDescent="0.15">
      <c r="I6009" s="223"/>
      <c r="P6009" s="224"/>
      <c r="Q6009" s="224"/>
      <c r="R6009" s="224"/>
      <c r="T6009" s="223"/>
      <c r="U6009" s="225"/>
      <c r="V6009" s="223"/>
      <c r="W6009" s="225"/>
      <c r="AE6009" s="200"/>
      <c r="AM6009" s="203"/>
      <c r="AT6009" s="144"/>
    </row>
    <row r="6010" spans="9:46" s="142" customFormat="1" x14ac:dyDescent="0.15">
      <c r="I6010" s="223"/>
      <c r="P6010" s="224"/>
      <c r="Q6010" s="224"/>
      <c r="R6010" s="224"/>
      <c r="T6010" s="223"/>
      <c r="U6010" s="225"/>
      <c r="V6010" s="223"/>
      <c r="W6010" s="225"/>
      <c r="AE6010" s="200"/>
      <c r="AM6010" s="203"/>
      <c r="AT6010" s="144"/>
    </row>
    <row r="6011" spans="9:46" s="142" customFormat="1" x14ac:dyDescent="0.15">
      <c r="I6011" s="223"/>
      <c r="P6011" s="224"/>
      <c r="Q6011" s="224"/>
      <c r="R6011" s="224"/>
      <c r="T6011" s="223"/>
      <c r="U6011" s="225"/>
      <c r="V6011" s="223"/>
      <c r="W6011" s="225"/>
      <c r="AE6011" s="200"/>
      <c r="AM6011" s="203"/>
      <c r="AT6011" s="144"/>
    </row>
    <row r="6012" spans="9:46" s="142" customFormat="1" x14ac:dyDescent="0.15">
      <c r="I6012" s="223"/>
      <c r="P6012" s="224"/>
      <c r="Q6012" s="224"/>
      <c r="R6012" s="224"/>
      <c r="T6012" s="223"/>
      <c r="U6012" s="225"/>
      <c r="V6012" s="223"/>
      <c r="W6012" s="225"/>
      <c r="AE6012" s="200"/>
      <c r="AM6012" s="203"/>
      <c r="AT6012" s="144"/>
    </row>
    <row r="6013" spans="9:46" s="142" customFormat="1" x14ac:dyDescent="0.15">
      <c r="I6013" s="223"/>
      <c r="P6013" s="224"/>
      <c r="Q6013" s="224"/>
      <c r="R6013" s="224"/>
      <c r="T6013" s="223"/>
      <c r="U6013" s="225"/>
      <c r="V6013" s="223"/>
      <c r="W6013" s="225"/>
      <c r="AE6013" s="200"/>
      <c r="AM6013" s="203"/>
      <c r="AT6013" s="144"/>
    </row>
    <row r="6014" spans="9:46" s="142" customFormat="1" x14ac:dyDescent="0.15">
      <c r="I6014" s="223"/>
      <c r="P6014" s="224"/>
      <c r="Q6014" s="224"/>
      <c r="R6014" s="224"/>
      <c r="T6014" s="223"/>
      <c r="U6014" s="225"/>
      <c r="V6014" s="223"/>
      <c r="W6014" s="225"/>
      <c r="AE6014" s="200"/>
      <c r="AM6014" s="203"/>
      <c r="AT6014" s="144"/>
    </row>
    <row r="6015" spans="9:46" s="142" customFormat="1" x14ac:dyDescent="0.15">
      <c r="I6015" s="223"/>
      <c r="P6015" s="224"/>
      <c r="Q6015" s="224"/>
      <c r="R6015" s="224"/>
      <c r="T6015" s="223"/>
      <c r="U6015" s="225"/>
      <c r="V6015" s="223"/>
      <c r="W6015" s="225"/>
      <c r="AE6015" s="200"/>
      <c r="AM6015" s="203"/>
      <c r="AT6015" s="144"/>
    </row>
    <row r="6016" spans="9:46" s="142" customFormat="1" x14ac:dyDescent="0.15">
      <c r="I6016" s="223"/>
      <c r="P6016" s="224"/>
      <c r="Q6016" s="224"/>
      <c r="R6016" s="224"/>
      <c r="T6016" s="223"/>
      <c r="U6016" s="225"/>
      <c r="V6016" s="223"/>
      <c r="W6016" s="225"/>
      <c r="AE6016" s="200"/>
      <c r="AM6016" s="203"/>
      <c r="AT6016" s="144"/>
    </row>
    <row r="6017" spans="9:46" s="142" customFormat="1" x14ac:dyDescent="0.15">
      <c r="I6017" s="223"/>
      <c r="P6017" s="224"/>
      <c r="Q6017" s="224"/>
      <c r="R6017" s="224"/>
      <c r="T6017" s="223"/>
      <c r="U6017" s="225"/>
      <c r="V6017" s="223"/>
      <c r="W6017" s="225"/>
      <c r="AE6017" s="200"/>
      <c r="AM6017" s="203"/>
      <c r="AT6017" s="144"/>
    </row>
    <row r="6018" spans="9:46" s="142" customFormat="1" x14ac:dyDescent="0.15">
      <c r="I6018" s="223"/>
      <c r="P6018" s="224"/>
      <c r="Q6018" s="224"/>
      <c r="R6018" s="224"/>
      <c r="T6018" s="223"/>
      <c r="U6018" s="225"/>
      <c r="V6018" s="223"/>
      <c r="W6018" s="225"/>
      <c r="AE6018" s="200"/>
      <c r="AM6018" s="203"/>
      <c r="AT6018" s="144"/>
    </row>
    <row r="6019" spans="9:46" s="142" customFormat="1" x14ac:dyDescent="0.15">
      <c r="I6019" s="223"/>
      <c r="P6019" s="224"/>
      <c r="Q6019" s="224"/>
      <c r="R6019" s="224"/>
      <c r="T6019" s="223"/>
      <c r="U6019" s="225"/>
      <c r="V6019" s="223"/>
      <c r="W6019" s="225"/>
      <c r="AE6019" s="200"/>
      <c r="AM6019" s="203"/>
      <c r="AT6019" s="144"/>
    </row>
    <row r="6020" spans="9:46" s="142" customFormat="1" x14ac:dyDescent="0.15">
      <c r="I6020" s="223"/>
      <c r="P6020" s="224"/>
      <c r="Q6020" s="224"/>
      <c r="R6020" s="224"/>
      <c r="T6020" s="223"/>
      <c r="U6020" s="225"/>
      <c r="V6020" s="223"/>
      <c r="W6020" s="225"/>
      <c r="AE6020" s="200"/>
      <c r="AM6020" s="203"/>
      <c r="AT6020" s="144"/>
    </row>
    <row r="6021" spans="9:46" s="142" customFormat="1" x14ac:dyDescent="0.15">
      <c r="I6021" s="223"/>
      <c r="P6021" s="224"/>
      <c r="Q6021" s="224"/>
      <c r="R6021" s="224"/>
      <c r="T6021" s="223"/>
      <c r="U6021" s="225"/>
      <c r="V6021" s="223"/>
      <c r="W6021" s="225"/>
      <c r="AE6021" s="200"/>
      <c r="AM6021" s="203"/>
      <c r="AT6021" s="144"/>
    </row>
    <row r="6022" spans="9:46" s="142" customFormat="1" x14ac:dyDescent="0.15">
      <c r="I6022" s="223"/>
      <c r="P6022" s="224"/>
      <c r="Q6022" s="224"/>
      <c r="R6022" s="224"/>
      <c r="T6022" s="223"/>
      <c r="U6022" s="225"/>
      <c r="V6022" s="223"/>
      <c r="W6022" s="225"/>
      <c r="AE6022" s="200"/>
      <c r="AM6022" s="203"/>
      <c r="AT6022" s="144"/>
    </row>
    <row r="6023" spans="9:46" s="142" customFormat="1" x14ac:dyDescent="0.15">
      <c r="I6023" s="223"/>
      <c r="P6023" s="224"/>
      <c r="Q6023" s="224"/>
      <c r="R6023" s="224"/>
      <c r="T6023" s="223"/>
      <c r="U6023" s="225"/>
      <c r="V6023" s="223"/>
      <c r="W6023" s="225"/>
      <c r="AE6023" s="200"/>
      <c r="AM6023" s="203"/>
      <c r="AT6023" s="144"/>
    </row>
    <row r="6024" spans="9:46" s="142" customFormat="1" x14ac:dyDescent="0.15">
      <c r="I6024" s="223"/>
      <c r="P6024" s="224"/>
      <c r="Q6024" s="224"/>
      <c r="R6024" s="224"/>
      <c r="T6024" s="223"/>
      <c r="U6024" s="225"/>
      <c r="V6024" s="223"/>
      <c r="W6024" s="225"/>
      <c r="AE6024" s="200"/>
      <c r="AM6024" s="203"/>
      <c r="AT6024" s="144"/>
    </row>
    <row r="6025" spans="9:46" s="142" customFormat="1" x14ac:dyDescent="0.15">
      <c r="I6025" s="223"/>
      <c r="P6025" s="224"/>
      <c r="Q6025" s="224"/>
      <c r="R6025" s="224"/>
      <c r="T6025" s="223"/>
      <c r="U6025" s="225"/>
      <c r="V6025" s="223"/>
      <c r="W6025" s="225"/>
      <c r="AE6025" s="200"/>
      <c r="AM6025" s="203"/>
      <c r="AT6025" s="144"/>
    </row>
    <row r="6026" spans="9:46" s="142" customFormat="1" x14ac:dyDescent="0.15">
      <c r="I6026" s="223"/>
      <c r="P6026" s="224"/>
      <c r="Q6026" s="224"/>
      <c r="R6026" s="224"/>
      <c r="T6026" s="223"/>
      <c r="U6026" s="225"/>
      <c r="V6026" s="223"/>
      <c r="W6026" s="225"/>
      <c r="AE6026" s="200"/>
      <c r="AM6026" s="203"/>
      <c r="AT6026" s="144"/>
    </row>
    <row r="6027" spans="9:46" s="142" customFormat="1" x14ac:dyDescent="0.15">
      <c r="I6027" s="223"/>
      <c r="P6027" s="224"/>
      <c r="Q6027" s="224"/>
      <c r="R6027" s="224"/>
      <c r="T6027" s="223"/>
      <c r="U6027" s="225"/>
      <c r="V6027" s="223"/>
      <c r="W6027" s="225"/>
      <c r="AE6027" s="200"/>
      <c r="AM6027" s="203"/>
      <c r="AT6027" s="144"/>
    </row>
    <row r="6028" spans="9:46" s="142" customFormat="1" x14ac:dyDescent="0.15">
      <c r="I6028" s="223"/>
      <c r="P6028" s="224"/>
      <c r="Q6028" s="224"/>
      <c r="R6028" s="224"/>
      <c r="T6028" s="223"/>
      <c r="U6028" s="225"/>
      <c r="V6028" s="223"/>
      <c r="W6028" s="225"/>
      <c r="AE6028" s="200"/>
      <c r="AM6028" s="203"/>
      <c r="AT6028" s="144"/>
    </row>
    <row r="6029" spans="9:46" s="142" customFormat="1" x14ac:dyDescent="0.15">
      <c r="I6029" s="223"/>
      <c r="P6029" s="224"/>
      <c r="Q6029" s="224"/>
      <c r="R6029" s="224"/>
      <c r="T6029" s="223"/>
      <c r="U6029" s="225"/>
      <c r="V6029" s="223"/>
      <c r="W6029" s="225"/>
      <c r="AE6029" s="200"/>
      <c r="AM6029" s="203"/>
      <c r="AT6029" s="144"/>
    </row>
    <row r="6030" spans="9:46" s="142" customFormat="1" x14ac:dyDescent="0.15">
      <c r="I6030" s="223"/>
      <c r="P6030" s="224"/>
      <c r="Q6030" s="224"/>
      <c r="R6030" s="224"/>
      <c r="T6030" s="223"/>
      <c r="U6030" s="225"/>
      <c r="V6030" s="223"/>
      <c r="W6030" s="225"/>
      <c r="AE6030" s="200"/>
      <c r="AM6030" s="203"/>
      <c r="AT6030" s="144"/>
    </row>
    <row r="6031" spans="9:46" s="142" customFormat="1" x14ac:dyDescent="0.15">
      <c r="I6031" s="223"/>
      <c r="P6031" s="224"/>
      <c r="Q6031" s="224"/>
      <c r="R6031" s="224"/>
      <c r="T6031" s="223"/>
      <c r="U6031" s="225"/>
      <c r="V6031" s="223"/>
      <c r="W6031" s="225"/>
      <c r="AE6031" s="200"/>
      <c r="AM6031" s="203"/>
      <c r="AT6031" s="144"/>
    </row>
    <row r="6032" spans="9:46" s="142" customFormat="1" x14ac:dyDescent="0.15">
      <c r="I6032" s="223"/>
      <c r="P6032" s="224"/>
      <c r="Q6032" s="224"/>
      <c r="R6032" s="224"/>
      <c r="T6032" s="223"/>
      <c r="U6032" s="225"/>
      <c r="V6032" s="223"/>
      <c r="W6032" s="225"/>
      <c r="AE6032" s="200"/>
      <c r="AM6032" s="203"/>
      <c r="AT6032" s="144"/>
    </row>
    <row r="6033" spans="9:46" s="142" customFormat="1" x14ac:dyDescent="0.15">
      <c r="I6033" s="223"/>
      <c r="P6033" s="224"/>
      <c r="Q6033" s="224"/>
      <c r="R6033" s="224"/>
      <c r="T6033" s="223"/>
      <c r="U6033" s="225"/>
      <c r="V6033" s="223"/>
      <c r="W6033" s="225"/>
      <c r="AE6033" s="200"/>
      <c r="AM6033" s="203"/>
      <c r="AT6033" s="144"/>
    </row>
    <row r="6034" spans="9:46" s="142" customFormat="1" x14ac:dyDescent="0.15">
      <c r="I6034" s="223"/>
      <c r="P6034" s="224"/>
      <c r="Q6034" s="224"/>
      <c r="R6034" s="224"/>
      <c r="T6034" s="223"/>
      <c r="U6034" s="225"/>
      <c r="V6034" s="223"/>
      <c r="W6034" s="225"/>
      <c r="AE6034" s="200"/>
      <c r="AM6034" s="203"/>
      <c r="AT6034" s="144"/>
    </row>
    <row r="6035" spans="9:46" s="142" customFormat="1" x14ac:dyDescent="0.15">
      <c r="I6035" s="223"/>
      <c r="P6035" s="224"/>
      <c r="Q6035" s="224"/>
      <c r="R6035" s="224"/>
      <c r="T6035" s="223"/>
      <c r="U6035" s="225"/>
      <c r="V6035" s="223"/>
      <c r="W6035" s="225"/>
      <c r="AE6035" s="200"/>
      <c r="AM6035" s="203"/>
      <c r="AT6035" s="144"/>
    </row>
    <row r="6036" spans="9:46" s="142" customFormat="1" x14ac:dyDescent="0.15">
      <c r="I6036" s="223"/>
      <c r="P6036" s="224"/>
      <c r="Q6036" s="224"/>
      <c r="R6036" s="224"/>
      <c r="T6036" s="223"/>
      <c r="U6036" s="225"/>
      <c r="V6036" s="223"/>
      <c r="W6036" s="225"/>
      <c r="AE6036" s="200"/>
      <c r="AM6036" s="203"/>
      <c r="AT6036" s="144"/>
    </row>
    <row r="6037" spans="9:46" s="142" customFormat="1" x14ac:dyDescent="0.15">
      <c r="I6037" s="223"/>
      <c r="P6037" s="224"/>
      <c r="Q6037" s="224"/>
      <c r="R6037" s="224"/>
      <c r="T6037" s="223"/>
      <c r="U6037" s="225"/>
      <c r="V6037" s="223"/>
      <c r="W6037" s="225"/>
      <c r="AE6037" s="200"/>
      <c r="AM6037" s="203"/>
      <c r="AT6037" s="144"/>
    </row>
    <row r="6038" spans="9:46" s="142" customFormat="1" x14ac:dyDescent="0.15">
      <c r="I6038" s="223"/>
      <c r="P6038" s="224"/>
      <c r="Q6038" s="224"/>
      <c r="R6038" s="224"/>
      <c r="T6038" s="223"/>
      <c r="U6038" s="225"/>
      <c r="V6038" s="223"/>
      <c r="W6038" s="225"/>
      <c r="AE6038" s="200"/>
      <c r="AM6038" s="203"/>
      <c r="AT6038" s="144"/>
    </row>
    <row r="6039" spans="9:46" s="142" customFormat="1" x14ac:dyDescent="0.15">
      <c r="I6039" s="223"/>
      <c r="P6039" s="224"/>
      <c r="Q6039" s="224"/>
      <c r="R6039" s="224"/>
      <c r="T6039" s="223"/>
      <c r="U6039" s="225"/>
      <c r="V6039" s="223"/>
      <c r="W6039" s="225"/>
      <c r="AE6039" s="200"/>
      <c r="AM6039" s="203"/>
      <c r="AT6039" s="144"/>
    </row>
    <row r="6040" spans="9:46" s="142" customFormat="1" x14ac:dyDescent="0.15">
      <c r="I6040" s="223"/>
      <c r="P6040" s="224"/>
      <c r="Q6040" s="224"/>
      <c r="R6040" s="224"/>
      <c r="T6040" s="223"/>
      <c r="U6040" s="225"/>
      <c r="V6040" s="223"/>
      <c r="W6040" s="225"/>
      <c r="AE6040" s="200"/>
      <c r="AM6040" s="203"/>
      <c r="AT6040" s="144"/>
    </row>
    <row r="6041" spans="9:46" s="142" customFormat="1" x14ac:dyDescent="0.15">
      <c r="I6041" s="223"/>
      <c r="P6041" s="224"/>
      <c r="Q6041" s="224"/>
      <c r="R6041" s="224"/>
      <c r="T6041" s="223"/>
      <c r="U6041" s="225"/>
      <c r="V6041" s="223"/>
      <c r="W6041" s="225"/>
      <c r="AE6041" s="200"/>
      <c r="AM6041" s="203"/>
      <c r="AT6041" s="144"/>
    </row>
    <row r="6042" spans="9:46" s="142" customFormat="1" x14ac:dyDescent="0.15">
      <c r="I6042" s="223"/>
      <c r="P6042" s="224"/>
      <c r="Q6042" s="224"/>
      <c r="R6042" s="224"/>
      <c r="T6042" s="223"/>
      <c r="U6042" s="225"/>
      <c r="V6042" s="223"/>
      <c r="W6042" s="225"/>
      <c r="AE6042" s="200"/>
      <c r="AM6042" s="203"/>
      <c r="AT6042" s="144"/>
    </row>
    <row r="6043" spans="9:46" s="142" customFormat="1" x14ac:dyDescent="0.15">
      <c r="I6043" s="223"/>
      <c r="P6043" s="224"/>
      <c r="Q6043" s="224"/>
      <c r="R6043" s="224"/>
      <c r="T6043" s="223"/>
      <c r="U6043" s="225"/>
      <c r="V6043" s="223"/>
      <c r="W6043" s="225"/>
      <c r="AE6043" s="200"/>
      <c r="AM6043" s="203"/>
      <c r="AT6043" s="144"/>
    </row>
    <row r="6044" spans="9:46" s="142" customFormat="1" x14ac:dyDescent="0.15">
      <c r="I6044" s="223"/>
      <c r="P6044" s="224"/>
      <c r="Q6044" s="224"/>
      <c r="R6044" s="224"/>
      <c r="T6044" s="223"/>
      <c r="U6044" s="225"/>
      <c r="V6044" s="223"/>
      <c r="W6044" s="225"/>
      <c r="AE6044" s="200"/>
      <c r="AM6044" s="203"/>
      <c r="AT6044" s="144"/>
    </row>
    <row r="6045" spans="9:46" s="142" customFormat="1" x14ac:dyDescent="0.15">
      <c r="I6045" s="223"/>
      <c r="P6045" s="224"/>
      <c r="Q6045" s="224"/>
      <c r="R6045" s="224"/>
      <c r="T6045" s="223"/>
      <c r="U6045" s="225"/>
      <c r="V6045" s="223"/>
      <c r="W6045" s="225"/>
      <c r="AE6045" s="200"/>
      <c r="AM6045" s="203"/>
      <c r="AT6045" s="144"/>
    </row>
    <row r="6046" spans="9:46" s="142" customFormat="1" x14ac:dyDescent="0.15">
      <c r="I6046" s="223"/>
      <c r="P6046" s="224"/>
      <c r="Q6046" s="224"/>
      <c r="R6046" s="224"/>
      <c r="T6046" s="223"/>
      <c r="U6046" s="225"/>
      <c r="V6046" s="223"/>
      <c r="W6046" s="225"/>
      <c r="AE6046" s="200"/>
      <c r="AM6046" s="203"/>
      <c r="AT6046" s="144"/>
    </row>
    <row r="6047" spans="9:46" s="142" customFormat="1" x14ac:dyDescent="0.15">
      <c r="I6047" s="223"/>
      <c r="P6047" s="224"/>
      <c r="Q6047" s="224"/>
      <c r="R6047" s="224"/>
      <c r="T6047" s="223"/>
      <c r="U6047" s="225"/>
      <c r="V6047" s="223"/>
      <c r="W6047" s="225"/>
      <c r="AE6047" s="200"/>
      <c r="AM6047" s="203"/>
      <c r="AT6047" s="144"/>
    </row>
    <row r="6048" spans="9:46" s="142" customFormat="1" x14ac:dyDescent="0.15">
      <c r="I6048" s="223"/>
      <c r="P6048" s="224"/>
      <c r="Q6048" s="224"/>
      <c r="R6048" s="224"/>
      <c r="T6048" s="223"/>
      <c r="U6048" s="225"/>
      <c r="V6048" s="223"/>
      <c r="W6048" s="225"/>
      <c r="AE6048" s="200"/>
      <c r="AM6048" s="203"/>
      <c r="AT6048" s="144"/>
    </row>
    <row r="6049" spans="9:46" s="142" customFormat="1" x14ac:dyDescent="0.15">
      <c r="I6049" s="223"/>
      <c r="P6049" s="224"/>
      <c r="Q6049" s="224"/>
      <c r="R6049" s="224"/>
      <c r="T6049" s="223"/>
      <c r="U6049" s="225"/>
      <c r="V6049" s="223"/>
      <c r="W6049" s="225"/>
      <c r="AE6049" s="200"/>
      <c r="AM6049" s="203"/>
      <c r="AT6049" s="144"/>
    </row>
    <row r="6050" spans="9:46" s="142" customFormat="1" x14ac:dyDescent="0.15">
      <c r="I6050" s="223"/>
      <c r="P6050" s="224"/>
      <c r="Q6050" s="224"/>
      <c r="R6050" s="224"/>
      <c r="T6050" s="223"/>
      <c r="U6050" s="225"/>
      <c r="V6050" s="223"/>
      <c r="W6050" s="225"/>
      <c r="AE6050" s="200"/>
      <c r="AM6050" s="203"/>
      <c r="AT6050" s="144"/>
    </row>
    <row r="6051" spans="9:46" s="142" customFormat="1" x14ac:dyDescent="0.15">
      <c r="I6051" s="223"/>
      <c r="P6051" s="224"/>
      <c r="Q6051" s="224"/>
      <c r="R6051" s="224"/>
      <c r="T6051" s="223"/>
      <c r="U6051" s="225"/>
      <c r="V6051" s="223"/>
      <c r="W6051" s="225"/>
      <c r="AE6051" s="200"/>
      <c r="AM6051" s="203"/>
      <c r="AT6051" s="144"/>
    </row>
    <row r="6052" spans="9:46" s="142" customFormat="1" x14ac:dyDescent="0.15">
      <c r="I6052" s="223"/>
      <c r="P6052" s="224"/>
      <c r="Q6052" s="224"/>
      <c r="R6052" s="224"/>
      <c r="T6052" s="223"/>
      <c r="U6052" s="225"/>
      <c r="V6052" s="223"/>
      <c r="W6052" s="225"/>
      <c r="AE6052" s="200"/>
      <c r="AM6052" s="203"/>
      <c r="AT6052" s="144"/>
    </row>
    <row r="6053" spans="9:46" s="142" customFormat="1" x14ac:dyDescent="0.15">
      <c r="I6053" s="223"/>
      <c r="P6053" s="224"/>
      <c r="Q6053" s="224"/>
      <c r="R6053" s="224"/>
      <c r="T6053" s="223"/>
      <c r="U6053" s="225"/>
      <c r="V6053" s="223"/>
      <c r="W6053" s="225"/>
      <c r="AE6053" s="200"/>
      <c r="AM6053" s="203"/>
      <c r="AT6053" s="144"/>
    </row>
    <row r="6054" spans="9:46" s="142" customFormat="1" x14ac:dyDescent="0.15">
      <c r="I6054" s="223"/>
      <c r="P6054" s="224"/>
      <c r="Q6054" s="224"/>
      <c r="R6054" s="224"/>
      <c r="T6054" s="223"/>
      <c r="U6054" s="225"/>
      <c r="V6054" s="223"/>
      <c r="W6054" s="225"/>
      <c r="AE6054" s="200"/>
      <c r="AM6054" s="203"/>
      <c r="AT6054" s="144"/>
    </row>
    <row r="6055" spans="9:46" s="142" customFormat="1" x14ac:dyDescent="0.15">
      <c r="I6055" s="223"/>
      <c r="P6055" s="224"/>
      <c r="Q6055" s="224"/>
      <c r="R6055" s="224"/>
      <c r="T6055" s="223"/>
      <c r="U6055" s="225"/>
      <c r="V6055" s="223"/>
      <c r="W6055" s="225"/>
      <c r="AE6055" s="200"/>
      <c r="AM6055" s="203"/>
      <c r="AT6055" s="144"/>
    </row>
    <row r="6056" spans="9:46" s="142" customFormat="1" x14ac:dyDescent="0.15">
      <c r="I6056" s="223"/>
      <c r="P6056" s="224"/>
      <c r="Q6056" s="224"/>
      <c r="R6056" s="224"/>
      <c r="T6056" s="223"/>
      <c r="U6056" s="225"/>
      <c r="V6056" s="223"/>
      <c r="W6056" s="225"/>
      <c r="AE6056" s="200"/>
      <c r="AM6056" s="203"/>
      <c r="AT6056" s="144"/>
    </row>
    <row r="6057" spans="9:46" s="142" customFormat="1" x14ac:dyDescent="0.15">
      <c r="I6057" s="223"/>
      <c r="P6057" s="224"/>
      <c r="Q6057" s="224"/>
      <c r="R6057" s="224"/>
      <c r="T6057" s="223"/>
      <c r="U6057" s="225"/>
      <c r="V6057" s="223"/>
      <c r="W6057" s="225"/>
      <c r="AE6057" s="200"/>
      <c r="AM6057" s="203"/>
      <c r="AT6057" s="144"/>
    </row>
    <row r="6058" spans="9:46" s="142" customFormat="1" x14ac:dyDescent="0.15">
      <c r="I6058" s="223"/>
      <c r="P6058" s="224"/>
      <c r="Q6058" s="224"/>
      <c r="R6058" s="224"/>
      <c r="T6058" s="223"/>
      <c r="U6058" s="225"/>
      <c r="V6058" s="223"/>
      <c r="W6058" s="225"/>
      <c r="AE6058" s="200"/>
      <c r="AM6058" s="203"/>
      <c r="AT6058" s="144"/>
    </row>
    <row r="6059" spans="9:46" s="142" customFormat="1" x14ac:dyDescent="0.15">
      <c r="I6059" s="223"/>
      <c r="P6059" s="224"/>
      <c r="Q6059" s="224"/>
      <c r="R6059" s="224"/>
      <c r="T6059" s="223"/>
      <c r="U6059" s="225"/>
      <c r="V6059" s="223"/>
      <c r="W6059" s="225"/>
      <c r="AE6059" s="200"/>
      <c r="AM6059" s="203"/>
      <c r="AT6059" s="144"/>
    </row>
    <row r="6060" spans="9:46" s="142" customFormat="1" x14ac:dyDescent="0.15">
      <c r="I6060" s="223"/>
      <c r="P6060" s="224"/>
      <c r="Q6060" s="224"/>
      <c r="R6060" s="224"/>
      <c r="T6060" s="223"/>
      <c r="U6060" s="225"/>
      <c r="V6060" s="223"/>
      <c r="W6060" s="225"/>
      <c r="AE6060" s="200"/>
      <c r="AM6060" s="203"/>
      <c r="AT6060" s="144"/>
    </row>
    <row r="6061" spans="9:46" s="142" customFormat="1" x14ac:dyDescent="0.15">
      <c r="I6061" s="223"/>
      <c r="P6061" s="224"/>
      <c r="Q6061" s="224"/>
      <c r="R6061" s="224"/>
      <c r="T6061" s="223"/>
      <c r="U6061" s="225"/>
      <c r="V6061" s="223"/>
      <c r="W6061" s="225"/>
      <c r="AE6061" s="200"/>
      <c r="AM6061" s="203"/>
      <c r="AT6061" s="144"/>
    </row>
    <row r="6062" spans="9:46" s="142" customFormat="1" x14ac:dyDescent="0.15">
      <c r="I6062" s="223"/>
      <c r="P6062" s="224"/>
      <c r="Q6062" s="224"/>
      <c r="R6062" s="224"/>
      <c r="T6062" s="223"/>
      <c r="U6062" s="225"/>
      <c r="V6062" s="223"/>
      <c r="W6062" s="225"/>
      <c r="AE6062" s="200"/>
      <c r="AM6062" s="203"/>
      <c r="AT6062" s="144"/>
    </row>
    <row r="6063" spans="9:46" s="142" customFormat="1" x14ac:dyDescent="0.15">
      <c r="I6063" s="223"/>
      <c r="P6063" s="224"/>
      <c r="Q6063" s="224"/>
      <c r="R6063" s="224"/>
      <c r="T6063" s="223"/>
      <c r="U6063" s="225"/>
      <c r="V6063" s="223"/>
      <c r="W6063" s="225"/>
      <c r="AE6063" s="200"/>
      <c r="AM6063" s="203"/>
      <c r="AT6063" s="144"/>
    </row>
    <row r="6064" spans="9:46" s="142" customFormat="1" x14ac:dyDescent="0.15">
      <c r="I6064" s="223"/>
      <c r="P6064" s="224"/>
      <c r="Q6064" s="224"/>
      <c r="R6064" s="224"/>
      <c r="T6064" s="223"/>
      <c r="U6064" s="225"/>
      <c r="V6064" s="223"/>
      <c r="W6064" s="225"/>
      <c r="AE6064" s="200"/>
      <c r="AM6064" s="203"/>
      <c r="AT6064" s="144"/>
    </row>
    <row r="6065" spans="9:46" s="142" customFormat="1" x14ac:dyDescent="0.15">
      <c r="I6065" s="223"/>
      <c r="P6065" s="224"/>
      <c r="Q6065" s="224"/>
      <c r="R6065" s="224"/>
      <c r="T6065" s="223"/>
      <c r="U6065" s="225"/>
      <c r="V6065" s="223"/>
      <c r="W6065" s="225"/>
      <c r="AE6065" s="200"/>
      <c r="AM6065" s="203"/>
      <c r="AT6065" s="144"/>
    </row>
    <row r="6066" spans="9:46" s="142" customFormat="1" x14ac:dyDescent="0.15">
      <c r="I6066" s="223"/>
      <c r="P6066" s="224"/>
      <c r="Q6066" s="224"/>
      <c r="R6066" s="224"/>
      <c r="T6066" s="223"/>
      <c r="U6066" s="225"/>
      <c r="V6066" s="223"/>
      <c r="W6066" s="225"/>
      <c r="AE6066" s="200"/>
      <c r="AM6066" s="203"/>
      <c r="AT6066" s="144"/>
    </row>
    <row r="6067" spans="9:46" s="142" customFormat="1" x14ac:dyDescent="0.15">
      <c r="I6067" s="223"/>
      <c r="P6067" s="224"/>
      <c r="Q6067" s="224"/>
      <c r="R6067" s="224"/>
      <c r="T6067" s="223"/>
      <c r="U6067" s="225"/>
      <c r="V6067" s="223"/>
      <c r="W6067" s="225"/>
      <c r="AE6067" s="200"/>
      <c r="AM6067" s="203"/>
      <c r="AT6067" s="144"/>
    </row>
    <row r="6068" spans="9:46" s="142" customFormat="1" x14ac:dyDescent="0.15">
      <c r="I6068" s="223"/>
      <c r="P6068" s="224"/>
      <c r="Q6068" s="224"/>
      <c r="R6068" s="224"/>
      <c r="T6068" s="223"/>
      <c r="U6068" s="225"/>
      <c r="V6068" s="223"/>
      <c r="W6068" s="225"/>
      <c r="AE6068" s="200"/>
      <c r="AM6068" s="203"/>
      <c r="AT6068" s="144"/>
    </row>
    <row r="6069" spans="9:46" s="142" customFormat="1" x14ac:dyDescent="0.15">
      <c r="I6069" s="223"/>
      <c r="P6069" s="224"/>
      <c r="Q6069" s="224"/>
      <c r="R6069" s="224"/>
      <c r="T6069" s="223"/>
      <c r="U6069" s="225"/>
      <c r="V6069" s="223"/>
      <c r="W6069" s="225"/>
      <c r="AE6069" s="200"/>
      <c r="AM6069" s="203"/>
      <c r="AT6069" s="144"/>
    </row>
    <row r="6070" spans="9:46" s="142" customFormat="1" x14ac:dyDescent="0.15">
      <c r="I6070" s="223"/>
      <c r="P6070" s="224"/>
      <c r="Q6070" s="224"/>
      <c r="R6070" s="224"/>
      <c r="T6070" s="223"/>
      <c r="U6070" s="225"/>
      <c r="V6070" s="223"/>
      <c r="W6070" s="225"/>
      <c r="AE6070" s="200"/>
      <c r="AM6070" s="203"/>
      <c r="AT6070" s="144"/>
    </row>
    <row r="6071" spans="9:46" s="142" customFormat="1" x14ac:dyDescent="0.15">
      <c r="I6071" s="223"/>
      <c r="P6071" s="224"/>
      <c r="Q6071" s="224"/>
      <c r="R6071" s="224"/>
      <c r="T6071" s="223"/>
      <c r="U6071" s="225"/>
      <c r="V6071" s="223"/>
      <c r="W6071" s="225"/>
      <c r="AE6071" s="200"/>
      <c r="AM6071" s="203"/>
      <c r="AT6071" s="144"/>
    </row>
    <row r="6072" spans="9:46" s="142" customFormat="1" x14ac:dyDescent="0.15">
      <c r="I6072" s="223"/>
      <c r="P6072" s="224"/>
      <c r="Q6072" s="224"/>
      <c r="R6072" s="224"/>
      <c r="T6072" s="223"/>
      <c r="U6072" s="225"/>
      <c r="V6072" s="223"/>
      <c r="W6072" s="225"/>
      <c r="AE6072" s="200"/>
      <c r="AM6072" s="203"/>
      <c r="AT6072" s="144"/>
    </row>
    <row r="6073" spans="9:46" s="142" customFormat="1" x14ac:dyDescent="0.15">
      <c r="I6073" s="223"/>
      <c r="P6073" s="224"/>
      <c r="Q6073" s="224"/>
      <c r="R6073" s="224"/>
      <c r="T6073" s="223"/>
      <c r="U6073" s="225"/>
      <c r="V6073" s="223"/>
      <c r="W6073" s="225"/>
      <c r="AE6073" s="200"/>
      <c r="AM6073" s="203"/>
      <c r="AT6073" s="144"/>
    </row>
    <row r="6074" spans="9:46" s="142" customFormat="1" x14ac:dyDescent="0.15">
      <c r="I6074" s="223"/>
      <c r="P6074" s="224"/>
      <c r="Q6074" s="224"/>
      <c r="R6074" s="224"/>
      <c r="T6074" s="223"/>
      <c r="U6074" s="225"/>
      <c r="V6074" s="223"/>
      <c r="W6074" s="225"/>
      <c r="AE6074" s="200"/>
      <c r="AM6074" s="203"/>
      <c r="AT6074" s="144"/>
    </row>
    <row r="6075" spans="9:46" s="142" customFormat="1" x14ac:dyDescent="0.15">
      <c r="I6075" s="223"/>
      <c r="P6075" s="224"/>
      <c r="Q6075" s="224"/>
      <c r="R6075" s="224"/>
      <c r="T6075" s="223"/>
      <c r="U6075" s="225"/>
      <c r="V6075" s="223"/>
      <c r="W6075" s="225"/>
      <c r="AE6075" s="200"/>
      <c r="AM6075" s="203"/>
      <c r="AT6075" s="144"/>
    </row>
    <row r="6076" spans="9:46" s="142" customFormat="1" x14ac:dyDescent="0.15">
      <c r="I6076" s="223"/>
      <c r="P6076" s="224"/>
      <c r="Q6076" s="224"/>
      <c r="R6076" s="224"/>
      <c r="T6076" s="223"/>
      <c r="U6076" s="225"/>
      <c r="V6076" s="223"/>
      <c r="W6076" s="225"/>
      <c r="AE6076" s="200"/>
      <c r="AM6076" s="203"/>
      <c r="AT6076" s="144"/>
    </row>
    <row r="6077" spans="9:46" s="142" customFormat="1" x14ac:dyDescent="0.15">
      <c r="I6077" s="223"/>
      <c r="P6077" s="224"/>
      <c r="Q6077" s="224"/>
      <c r="R6077" s="224"/>
      <c r="T6077" s="223"/>
      <c r="U6077" s="225"/>
      <c r="V6077" s="223"/>
      <c r="W6077" s="225"/>
      <c r="AE6077" s="200"/>
      <c r="AM6077" s="203"/>
      <c r="AT6077" s="144"/>
    </row>
    <row r="6078" spans="9:46" s="142" customFormat="1" x14ac:dyDescent="0.15">
      <c r="I6078" s="223"/>
      <c r="P6078" s="224"/>
      <c r="Q6078" s="224"/>
      <c r="R6078" s="224"/>
      <c r="T6078" s="223"/>
      <c r="U6078" s="225"/>
      <c r="V6078" s="223"/>
      <c r="W6078" s="225"/>
      <c r="AE6078" s="200"/>
      <c r="AM6078" s="203"/>
      <c r="AT6078" s="144"/>
    </row>
    <row r="6079" spans="9:46" s="142" customFormat="1" x14ac:dyDescent="0.15">
      <c r="I6079" s="223"/>
      <c r="P6079" s="224"/>
      <c r="Q6079" s="224"/>
      <c r="R6079" s="224"/>
      <c r="T6079" s="223"/>
      <c r="U6079" s="225"/>
      <c r="V6079" s="223"/>
      <c r="W6079" s="225"/>
      <c r="AE6079" s="200"/>
      <c r="AM6079" s="203"/>
      <c r="AT6079" s="144"/>
    </row>
    <row r="6080" spans="9:46" s="142" customFormat="1" x14ac:dyDescent="0.15">
      <c r="I6080" s="223"/>
      <c r="P6080" s="224"/>
      <c r="Q6080" s="224"/>
      <c r="R6080" s="224"/>
      <c r="T6080" s="223"/>
      <c r="U6080" s="225"/>
      <c r="V6080" s="223"/>
      <c r="W6080" s="225"/>
      <c r="AE6080" s="200"/>
      <c r="AM6080" s="203"/>
      <c r="AT6080" s="144"/>
    </row>
    <row r="6081" spans="9:46" s="142" customFormat="1" x14ac:dyDescent="0.15">
      <c r="I6081" s="223"/>
      <c r="P6081" s="224"/>
      <c r="Q6081" s="224"/>
      <c r="R6081" s="224"/>
      <c r="T6081" s="223"/>
      <c r="U6081" s="225"/>
      <c r="V6081" s="223"/>
      <c r="W6081" s="225"/>
      <c r="AE6081" s="200"/>
      <c r="AM6081" s="203"/>
      <c r="AT6081" s="144"/>
    </row>
    <row r="6082" spans="9:46" s="142" customFormat="1" x14ac:dyDescent="0.15">
      <c r="I6082" s="223"/>
      <c r="P6082" s="224"/>
      <c r="Q6082" s="224"/>
      <c r="R6082" s="224"/>
      <c r="T6082" s="223"/>
      <c r="U6082" s="225"/>
      <c r="V6082" s="223"/>
      <c r="W6082" s="225"/>
      <c r="AE6082" s="200"/>
      <c r="AM6082" s="203"/>
      <c r="AT6082" s="144"/>
    </row>
    <row r="6083" spans="9:46" s="142" customFormat="1" x14ac:dyDescent="0.15">
      <c r="I6083" s="223"/>
      <c r="P6083" s="224"/>
      <c r="Q6083" s="224"/>
      <c r="R6083" s="224"/>
      <c r="T6083" s="223"/>
      <c r="U6083" s="225"/>
      <c r="V6083" s="223"/>
      <c r="W6083" s="225"/>
      <c r="AE6083" s="200"/>
      <c r="AM6083" s="203"/>
      <c r="AT6083" s="144"/>
    </row>
    <row r="6084" spans="9:46" s="142" customFormat="1" x14ac:dyDescent="0.15">
      <c r="I6084" s="223"/>
      <c r="P6084" s="224"/>
      <c r="Q6084" s="224"/>
      <c r="R6084" s="224"/>
      <c r="T6084" s="223"/>
      <c r="U6084" s="225"/>
      <c r="V6084" s="223"/>
      <c r="W6084" s="225"/>
      <c r="AE6084" s="200"/>
      <c r="AM6084" s="203"/>
      <c r="AT6084" s="144"/>
    </row>
    <row r="6085" spans="9:46" s="142" customFormat="1" x14ac:dyDescent="0.15">
      <c r="I6085" s="223"/>
      <c r="P6085" s="224"/>
      <c r="Q6085" s="224"/>
      <c r="R6085" s="224"/>
      <c r="T6085" s="223"/>
      <c r="U6085" s="225"/>
      <c r="V6085" s="223"/>
      <c r="W6085" s="225"/>
      <c r="AE6085" s="200"/>
      <c r="AM6085" s="203"/>
      <c r="AT6085" s="144"/>
    </row>
    <row r="6086" spans="9:46" s="142" customFormat="1" x14ac:dyDescent="0.15">
      <c r="I6086" s="223"/>
      <c r="P6086" s="224"/>
      <c r="Q6086" s="224"/>
      <c r="R6086" s="224"/>
      <c r="T6086" s="223"/>
      <c r="U6086" s="225"/>
      <c r="V6086" s="223"/>
      <c r="W6086" s="225"/>
      <c r="AE6086" s="200"/>
      <c r="AM6086" s="203"/>
      <c r="AT6086" s="144"/>
    </row>
    <row r="6087" spans="9:46" s="142" customFormat="1" x14ac:dyDescent="0.15">
      <c r="I6087" s="223"/>
      <c r="P6087" s="224"/>
      <c r="Q6087" s="224"/>
      <c r="R6087" s="224"/>
      <c r="T6087" s="223"/>
      <c r="U6087" s="225"/>
      <c r="V6087" s="223"/>
      <c r="W6087" s="225"/>
      <c r="AE6087" s="200"/>
      <c r="AM6087" s="203"/>
      <c r="AT6087" s="144"/>
    </row>
    <row r="6088" spans="9:46" s="142" customFormat="1" x14ac:dyDescent="0.15">
      <c r="I6088" s="223"/>
      <c r="P6088" s="224"/>
      <c r="Q6088" s="224"/>
      <c r="R6088" s="224"/>
      <c r="T6088" s="223"/>
      <c r="U6088" s="225"/>
      <c r="V6088" s="223"/>
      <c r="W6088" s="225"/>
      <c r="AE6088" s="200"/>
      <c r="AM6088" s="203"/>
      <c r="AT6088" s="144"/>
    </row>
    <row r="6089" spans="9:46" s="142" customFormat="1" x14ac:dyDescent="0.15">
      <c r="I6089" s="223"/>
      <c r="P6089" s="224"/>
      <c r="Q6089" s="224"/>
      <c r="R6089" s="224"/>
      <c r="T6089" s="223"/>
      <c r="U6089" s="225"/>
      <c r="V6089" s="223"/>
      <c r="W6089" s="225"/>
      <c r="AE6089" s="200"/>
      <c r="AM6089" s="203"/>
      <c r="AT6089" s="144"/>
    </row>
    <row r="6090" spans="9:46" s="142" customFormat="1" x14ac:dyDescent="0.15">
      <c r="I6090" s="223"/>
      <c r="P6090" s="224"/>
      <c r="Q6090" s="224"/>
      <c r="R6090" s="224"/>
      <c r="T6090" s="223"/>
      <c r="U6090" s="225"/>
      <c r="V6090" s="223"/>
      <c r="W6090" s="225"/>
      <c r="AE6090" s="200"/>
      <c r="AM6090" s="203"/>
      <c r="AT6090" s="144"/>
    </row>
    <row r="6091" spans="9:46" s="142" customFormat="1" x14ac:dyDescent="0.15">
      <c r="I6091" s="223"/>
      <c r="P6091" s="224"/>
      <c r="Q6091" s="224"/>
      <c r="R6091" s="224"/>
      <c r="T6091" s="223"/>
      <c r="U6091" s="225"/>
      <c r="V6091" s="223"/>
      <c r="W6091" s="225"/>
      <c r="AE6091" s="200"/>
      <c r="AM6091" s="203"/>
      <c r="AT6091" s="144"/>
    </row>
    <row r="6092" spans="9:46" s="142" customFormat="1" x14ac:dyDescent="0.15">
      <c r="I6092" s="223"/>
      <c r="P6092" s="224"/>
      <c r="Q6092" s="224"/>
      <c r="R6092" s="224"/>
      <c r="T6092" s="223"/>
      <c r="U6092" s="225"/>
      <c r="V6092" s="223"/>
      <c r="W6092" s="225"/>
      <c r="AE6092" s="200"/>
      <c r="AM6092" s="203"/>
      <c r="AT6092" s="144"/>
    </row>
    <row r="6093" spans="9:46" s="142" customFormat="1" x14ac:dyDescent="0.15">
      <c r="I6093" s="223"/>
      <c r="P6093" s="224"/>
      <c r="Q6093" s="224"/>
      <c r="R6093" s="224"/>
      <c r="T6093" s="223"/>
      <c r="U6093" s="225"/>
      <c r="V6093" s="223"/>
      <c r="W6093" s="225"/>
      <c r="AE6093" s="200"/>
      <c r="AM6093" s="203"/>
      <c r="AT6093" s="144"/>
    </row>
    <row r="6094" spans="9:46" s="142" customFormat="1" x14ac:dyDescent="0.15">
      <c r="I6094" s="223"/>
      <c r="P6094" s="224"/>
      <c r="Q6094" s="224"/>
      <c r="R6094" s="224"/>
      <c r="T6094" s="223"/>
      <c r="U6094" s="225"/>
      <c r="V6094" s="223"/>
      <c r="W6094" s="225"/>
      <c r="AE6094" s="200"/>
      <c r="AM6094" s="203"/>
      <c r="AT6094" s="144"/>
    </row>
    <row r="6095" spans="9:46" s="142" customFormat="1" x14ac:dyDescent="0.15">
      <c r="I6095" s="223"/>
      <c r="P6095" s="224"/>
      <c r="Q6095" s="224"/>
      <c r="R6095" s="224"/>
      <c r="T6095" s="223"/>
      <c r="U6095" s="225"/>
      <c r="V6095" s="223"/>
      <c r="W6095" s="225"/>
      <c r="AE6095" s="200"/>
      <c r="AM6095" s="203"/>
      <c r="AT6095" s="144"/>
    </row>
    <row r="6096" spans="9:46" s="142" customFormat="1" x14ac:dyDescent="0.15">
      <c r="I6096" s="223"/>
      <c r="P6096" s="224"/>
      <c r="Q6096" s="224"/>
      <c r="R6096" s="224"/>
      <c r="T6096" s="223"/>
      <c r="U6096" s="225"/>
      <c r="V6096" s="223"/>
      <c r="W6096" s="225"/>
      <c r="AE6096" s="200"/>
      <c r="AM6096" s="203"/>
      <c r="AT6096" s="144"/>
    </row>
    <row r="6097" spans="9:46" s="142" customFormat="1" x14ac:dyDescent="0.15">
      <c r="I6097" s="223"/>
      <c r="P6097" s="224"/>
      <c r="Q6097" s="224"/>
      <c r="R6097" s="224"/>
      <c r="T6097" s="223"/>
      <c r="U6097" s="225"/>
      <c r="V6097" s="223"/>
      <c r="W6097" s="225"/>
      <c r="AE6097" s="200"/>
      <c r="AM6097" s="203"/>
      <c r="AT6097" s="144"/>
    </row>
    <row r="6098" spans="9:46" s="142" customFormat="1" x14ac:dyDescent="0.15">
      <c r="I6098" s="223"/>
      <c r="P6098" s="224"/>
      <c r="Q6098" s="224"/>
      <c r="R6098" s="224"/>
      <c r="T6098" s="223"/>
      <c r="U6098" s="225"/>
      <c r="V6098" s="223"/>
      <c r="W6098" s="225"/>
      <c r="AE6098" s="200"/>
      <c r="AM6098" s="203"/>
      <c r="AT6098" s="144"/>
    </row>
    <row r="6099" spans="9:46" s="142" customFormat="1" x14ac:dyDescent="0.15">
      <c r="I6099" s="223"/>
      <c r="P6099" s="224"/>
      <c r="Q6099" s="224"/>
      <c r="R6099" s="224"/>
      <c r="T6099" s="223"/>
      <c r="U6099" s="225"/>
      <c r="V6099" s="223"/>
      <c r="W6099" s="225"/>
      <c r="AE6099" s="200"/>
      <c r="AM6099" s="203"/>
      <c r="AT6099" s="144"/>
    </row>
    <row r="6100" spans="9:46" s="142" customFormat="1" x14ac:dyDescent="0.15">
      <c r="I6100" s="223"/>
      <c r="P6100" s="224"/>
      <c r="Q6100" s="224"/>
      <c r="R6100" s="224"/>
      <c r="T6100" s="223"/>
      <c r="U6100" s="225"/>
      <c r="V6100" s="223"/>
      <c r="W6100" s="225"/>
      <c r="AE6100" s="200"/>
      <c r="AM6100" s="203"/>
      <c r="AT6100" s="144"/>
    </row>
    <row r="6101" spans="9:46" s="142" customFormat="1" x14ac:dyDescent="0.15">
      <c r="I6101" s="223"/>
      <c r="P6101" s="224"/>
      <c r="Q6101" s="224"/>
      <c r="R6101" s="224"/>
      <c r="T6101" s="223"/>
      <c r="U6101" s="225"/>
      <c r="V6101" s="223"/>
      <c r="W6101" s="225"/>
      <c r="AE6101" s="200"/>
      <c r="AM6101" s="203"/>
      <c r="AT6101" s="144"/>
    </row>
    <row r="6102" spans="9:46" s="142" customFormat="1" x14ac:dyDescent="0.15">
      <c r="I6102" s="223"/>
      <c r="P6102" s="224"/>
      <c r="Q6102" s="224"/>
      <c r="R6102" s="224"/>
      <c r="T6102" s="223"/>
      <c r="U6102" s="225"/>
      <c r="V6102" s="223"/>
      <c r="W6102" s="225"/>
      <c r="AE6102" s="200"/>
      <c r="AM6102" s="203"/>
      <c r="AT6102" s="144"/>
    </row>
    <row r="6103" spans="9:46" s="142" customFormat="1" x14ac:dyDescent="0.15">
      <c r="I6103" s="223"/>
      <c r="P6103" s="224"/>
      <c r="Q6103" s="224"/>
      <c r="R6103" s="224"/>
      <c r="T6103" s="223"/>
      <c r="U6103" s="225"/>
      <c r="V6103" s="223"/>
      <c r="W6103" s="225"/>
      <c r="AE6103" s="200"/>
      <c r="AM6103" s="203"/>
      <c r="AT6103" s="144"/>
    </row>
    <row r="6104" spans="9:46" s="142" customFormat="1" x14ac:dyDescent="0.15">
      <c r="I6104" s="223"/>
      <c r="P6104" s="224"/>
      <c r="Q6104" s="224"/>
      <c r="R6104" s="224"/>
      <c r="T6104" s="223"/>
      <c r="U6104" s="225"/>
      <c r="V6104" s="223"/>
      <c r="W6104" s="225"/>
      <c r="AE6104" s="200"/>
      <c r="AM6104" s="203"/>
      <c r="AT6104" s="144"/>
    </row>
    <row r="6105" spans="9:46" s="142" customFormat="1" x14ac:dyDescent="0.15">
      <c r="I6105" s="223"/>
      <c r="P6105" s="224"/>
      <c r="Q6105" s="224"/>
      <c r="R6105" s="224"/>
      <c r="T6105" s="223"/>
      <c r="U6105" s="225"/>
      <c r="V6105" s="223"/>
      <c r="W6105" s="225"/>
      <c r="AE6105" s="200"/>
      <c r="AM6105" s="203"/>
      <c r="AT6105" s="144"/>
    </row>
    <row r="6106" spans="9:46" s="142" customFormat="1" x14ac:dyDescent="0.15">
      <c r="I6106" s="223"/>
      <c r="P6106" s="224"/>
      <c r="Q6106" s="224"/>
      <c r="R6106" s="224"/>
      <c r="T6106" s="223"/>
      <c r="U6106" s="225"/>
      <c r="V6106" s="223"/>
      <c r="W6106" s="225"/>
      <c r="AE6106" s="200"/>
      <c r="AM6106" s="203"/>
      <c r="AT6106" s="144"/>
    </row>
    <row r="6107" spans="9:46" s="142" customFormat="1" x14ac:dyDescent="0.15">
      <c r="I6107" s="223"/>
      <c r="P6107" s="224"/>
      <c r="Q6107" s="224"/>
      <c r="R6107" s="224"/>
      <c r="T6107" s="223"/>
      <c r="U6107" s="225"/>
      <c r="V6107" s="223"/>
      <c r="W6107" s="225"/>
      <c r="AE6107" s="200"/>
      <c r="AM6107" s="203"/>
      <c r="AT6107" s="144"/>
    </row>
    <row r="6108" spans="9:46" s="142" customFormat="1" x14ac:dyDescent="0.15">
      <c r="I6108" s="223"/>
      <c r="P6108" s="224"/>
      <c r="Q6108" s="224"/>
      <c r="R6108" s="224"/>
      <c r="T6108" s="223"/>
      <c r="U6108" s="225"/>
      <c r="V6108" s="223"/>
      <c r="W6108" s="225"/>
      <c r="AE6108" s="200"/>
      <c r="AM6108" s="203"/>
      <c r="AT6108" s="144"/>
    </row>
    <row r="6109" spans="9:46" s="142" customFormat="1" x14ac:dyDescent="0.15">
      <c r="I6109" s="223"/>
      <c r="P6109" s="224"/>
      <c r="Q6109" s="224"/>
      <c r="R6109" s="224"/>
      <c r="T6109" s="223"/>
      <c r="U6109" s="225"/>
      <c r="V6109" s="223"/>
      <c r="W6109" s="225"/>
      <c r="AE6109" s="200"/>
      <c r="AM6109" s="203"/>
      <c r="AT6109" s="144"/>
    </row>
    <row r="6110" spans="9:46" s="142" customFormat="1" x14ac:dyDescent="0.15">
      <c r="I6110" s="223"/>
      <c r="P6110" s="224"/>
      <c r="Q6110" s="224"/>
      <c r="R6110" s="224"/>
      <c r="T6110" s="223"/>
      <c r="U6110" s="225"/>
      <c r="V6110" s="223"/>
      <c r="W6110" s="225"/>
      <c r="AE6110" s="200"/>
      <c r="AM6110" s="203"/>
      <c r="AT6110" s="144"/>
    </row>
    <row r="6111" spans="9:46" s="142" customFormat="1" x14ac:dyDescent="0.15">
      <c r="I6111" s="223"/>
      <c r="P6111" s="224"/>
      <c r="Q6111" s="224"/>
      <c r="R6111" s="224"/>
      <c r="T6111" s="223"/>
      <c r="U6111" s="225"/>
      <c r="V6111" s="223"/>
      <c r="W6111" s="225"/>
      <c r="AE6111" s="200"/>
      <c r="AM6111" s="203"/>
      <c r="AT6111" s="144"/>
    </row>
    <row r="6112" spans="9:46" s="142" customFormat="1" x14ac:dyDescent="0.15">
      <c r="I6112" s="223"/>
      <c r="P6112" s="224"/>
      <c r="Q6112" s="224"/>
      <c r="R6112" s="224"/>
      <c r="T6112" s="223"/>
      <c r="U6112" s="225"/>
      <c r="V6112" s="223"/>
      <c r="W6112" s="225"/>
      <c r="AE6112" s="200"/>
      <c r="AM6112" s="203"/>
      <c r="AT6112" s="144"/>
    </row>
    <row r="6113" spans="9:46" s="142" customFormat="1" x14ac:dyDescent="0.15">
      <c r="I6113" s="223"/>
      <c r="P6113" s="224"/>
      <c r="Q6113" s="224"/>
      <c r="R6113" s="224"/>
      <c r="T6113" s="223"/>
      <c r="U6113" s="225"/>
      <c r="V6113" s="223"/>
      <c r="W6113" s="225"/>
      <c r="AE6113" s="200"/>
      <c r="AM6113" s="203"/>
      <c r="AT6113" s="144"/>
    </row>
    <row r="6114" spans="9:46" s="142" customFormat="1" x14ac:dyDescent="0.15">
      <c r="I6114" s="223"/>
      <c r="P6114" s="224"/>
      <c r="Q6114" s="224"/>
      <c r="R6114" s="224"/>
      <c r="T6114" s="223"/>
      <c r="U6114" s="225"/>
      <c r="V6114" s="223"/>
      <c r="W6114" s="225"/>
      <c r="AE6114" s="200"/>
      <c r="AM6114" s="203"/>
      <c r="AT6114" s="144"/>
    </row>
    <row r="6115" spans="9:46" s="142" customFormat="1" x14ac:dyDescent="0.15">
      <c r="I6115" s="223"/>
      <c r="P6115" s="224"/>
      <c r="Q6115" s="224"/>
      <c r="R6115" s="224"/>
      <c r="T6115" s="223"/>
      <c r="U6115" s="225"/>
      <c r="V6115" s="223"/>
      <c r="W6115" s="225"/>
      <c r="AE6115" s="200"/>
      <c r="AM6115" s="203"/>
      <c r="AT6115" s="144"/>
    </row>
    <row r="6116" spans="9:46" s="142" customFormat="1" x14ac:dyDescent="0.15">
      <c r="I6116" s="223"/>
      <c r="P6116" s="224"/>
      <c r="Q6116" s="224"/>
      <c r="R6116" s="224"/>
      <c r="T6116" s="223"/>
      <c r="U6116" s="225"/>
      <c r="V6116" s="223"/>
      <c r="W6116" s="225"/>
      <c r="AE6116" s="200"/>
      <c r="AM6116" s="203"/>
      <c r="AT6116" s="144"/>
    </row>
    <row r="6117" spans="9:46" s="142" customFormat="1" x14ac:dyDescent="0.15">
      <c r="I6117" s="223"/>
      <c r="P6117" s="224"/>
      <c r="Q6117" s="224"/>
      <c r="R6117" s="224"/>
      <c r="T6117" s="223"/>
      <c r="U6117" s="225"/>
      <c r="V6117" s="223"/>
      <c r="W6117" s="225"/>
      <c r="AE6117" s="200"/>
      <c r="AM6117" s="203"/>
      <c r="AT6117" s="144"/>
    </row>
    <row r="6118" spans="9:46" s="142" customFormat="1" x14ac:dyDescent="0.15">
      <c r="I6118" s="223"/>
      <c r="P6118" s="224"/>
      <c r="Q6118" s="224"/>
      <c r="R6118" s="224"/>
      <c r="T6118" s="223"/>
      <c r="U6118" s="225"/>
      <c r="V6118" s="223"/>
      <c r="W6118" s="225"/>
      <c r="AE6118" s="200"/>
      <c r="AM6118" s="203"/>
      <c r="AT6118" s="144"/>
    </row>
    <row r="6119" spans="9:46" s="142" customFormat="1" x14ac:dyDescent="0.15">
      <c r="I6119" s="223"/>
      <c r="P6119" s="224"/>
      <c r="Q6119" s="224"/>
      <c r="R6119" s="224"/>
      <c r="T6119" s="223"/>
      <c r="U6119" s="225"/>
      <c r="V6119" s="223"/>
      <c r="W6119" s="225"/>
      <c r="AE6119" s="200"/>
      <c r="AM6119" s="203"/>
      <c r="AT6119" s="144"/>
    </row>
    <row r="6120" spans="9:46" s="142" customFormat="1" x14ac:dyDescent="0.15">
      <c r="I6120" s="223"/>
      <c r="P6120" s="224"/>
      <c r="Q6120" s="224"/>
      <c r="R6120" s="224"/>
      <c r="T6120" s="223"/>
      <c r="U6120" s="225"/>
      <c r="V6120" s="223"/>
      <c r="W6120" s="225"/>
      <c r="AE6120" s="200"/>
      <c r="AM6120" s="203"/>
      <c r="AT6120" s="144"/>
    </row>
    <row r="6121" spans="9:46" s="142" customFormat="1" x14ac:dyDescent="0.15">
      <c r="I6121" s="223"/>
      <c r="P6121" s="224"/>
      <c r="Q6121" s="224"/>
      <c r="R6121" s="224"/>
      <c r="T6121" s="223"/>
      <c r="U6121" s="225"/>
      <c r="V6121" s="223"/>
      <c r="W6121" s="225"/>
      <c r="AE6121" s="200"/>
      <c r="AM6121" s="203"/>
      <c r="AT6121" s="144"/>
    </row>
    <row r="6122" spans="9:46" s="142" customFormat="1" x14ac:dyDescent="0.15">
      <c r="I6122" s="223"/>
      <c r="P6122" s="224"/>
      <c r="Q6122" s="224"/>
      <c r="R6122" s="224"/>
      <c r="T6122" s="223"/>
      <c r="U6122" s="225"/>
      <c r="V6122" s="223"/>
      <c r="W6122" s="225"/>
      <c r="AE6122" s="200"/>
      <c r="AM6122" s="203"/>
      <c r="AT6122" s="144"/>
    </row>
    <row r="6123" spans="9:46" s="142" customFormat="1" x14ac:dyDescent="0.15">
      <c r="I6123" s="223"/>
      <c r="P6123" s="224"/>
      <c r="Q6123" s="224"/>
      <c r="R6123" s="224"/>
      <c r="T6123" s="223"/>
      <c r="U6123" s="225"/>
      <c r="V6123" s="223"/>
      <c r="W6123" s="225"/>
      <c r="AE6123" s="200"/>
      <c r="AM6123" s="203"/>
      <c r="AT6123" s="144"/>
    </row>
    <row r="6124" spans="9:46" s="142" customFormat="1" x14ac:dyDescent="0.15">
      <c r="I6124" s="223"/>
      <c r="P6124" s="224"/>
      <c r="Q6124" s="224"/>
      <c r="R6124" s="224"/>
      <c r="T6124" s="223"/>
      <c r="U6124" s="225"/>
      <c r="V6124" s="223"/>
      <c r="W6124" s="225"/>
      <c r="AE6124" s="200"/>
      <c r="AM6124" s="203"/>
      <c r="AT6124" s="144"/>
    </row>
    <row r="6125" spans="9:46" s="142" customFormat="1" x14ac:dyDescent="0.15">
      <c r="I6125" s="223"/>
      <c r="P6125" s="224"/>
      <c r="Q6125" s="224"/>
      <c r="R6125" s="224"/>
      <c r="T6125" s="223"/>
      <c r="U6125" s="225"/>
      <c r="V6125" s="223"/>
      <c r="W6125" s="225"/>
      <c r="AE6125" s="200"/>
      <c r="AM6125" s="203"/>
      <c r="AT6125" s="144"/>
    </row>
    <row r="6126" spans="9:46" s="142" customFormat="1" x14ac:dyDescent="0.15">
      <c r="I6126" s="223"/>
      <c r="P6126" s="224"/>
      <c r="Q6126" s="224"/>
      <c r="R6126" s="224"/>
      <c r="T6126" s="223"/>
      <c r="U6126" s="225"/>
      <c r="V6126" s="223"/>
      <c r="W6126" s="225"/>
      <c r="AE6126" s="200"/>
      <c r="AM6126" s="203"/>
      <c r="AT6126" s="144"/>
    </row>
    <row r="6127" spans="9:46" s="142" customFormat="1" x14ac:dyDescent="0.15">
      <c r="I6127" s="223"/>
      <c r="P6127" s="224"/>
      <c r="Q6127" s="224"/>
      <c r="R6127" s="224"/>
      <c r="T6127" s="223"/>
      <c r="U6127" s="225"/>
      <c r="V6127" s="223"/>
      <c r="W6127" s="225"/>
      <c r="AE6127" s="200"/>
      <c r="AM6127" s="203"/>
      <c r="AT6127" s="144"/>
    </row>
    <row r="6128" spans="9:46" s="142" customFormat="1" x14ac:dyDescent="0.15">
      <c r="I6128" s="223"/>
      <c r="P6128" s="224"/>
      <c r="Q6128" s="224"/>
      <c r="R6128" s="224"/>
      <c r="T6128" s="223"/>
      <c r="U6128" s="225"/>
      <c r="V6128" s="223"/>
      <c r="W6128" s="225"/>
      <c r="AE6128" s="200"/>
      <c r="AM6128" s="203"/>
      <c r="AT6128" s="144"/>
    </row>
    <row r="6129" spans="9:46" s="142" customFormat="1" x14ac:dyDescent="0.15">
      <c r="I6129" s="223"/>
      <c r="P6129" s="224"/>
      <c r="Q6129" s="224"/>
      <c r="R6129" s="224"/>
      <c r="T6129" s="223"/>
      <c r="U6129" s="225"/>
      <c r="V6129" s="223"/>
      <c r="W6129" s="225"/>
      <c r="AE6129" s="200"/>
      <c r="AM6129" s="203"/>
      <c r="AT6129" s="144"/>
    </row>
    <row r="6130" spans="9:46" s="142" customFormat="1" x14ac:dyDescent="0.15">
      <c r="I6130" s="223"/>
      <c r="P6130" s="224"/>
      <c r="Q6130" s="224"/>
      <c r="R6130" s="224"/>
      <c r="T6130" s="223"/>
      <c r="U6130" s="225"/>
      <c r="V6130" s="223"/>
      <c r="W6130" s="225"/>
      <c r="AE6130" s="200"/>
      <c r="AM6130" s="203"/>
      <c r="AT6130" s="144"/>
    </row>
    <row r="6131" spans="9:46" s="142" customFormat="1" x14ac:dyDescent="0.15">
      <c r="I6131" s="223"/>
      <c r="P6131" s="224"/>
      <c r="Q6131" s="224"/>
      <c r="R6131" s="224"/>
      <c r="T6131" s="223"/>
      <c r="U6131" s="225"/>
      <c r="V6131" s="223"/>
      <c r="W6131" s="225"/>
      <c r="AE6131" s="200"/>
      <c r="AM6131" s="203"/>
      <c r="AT6131" s="144"/>
    </row>
    <row r="6132" spans="9:46" s="142" customFormat="1" x14ac:dyDescent="0.15">
      <c r="I6132" s="223"/>
      <c r="P6132" s="224"/>
      <c r="Q6132" s="224"/>
      <c r="R6132" s="224"/>
      <c r="T6132" s="223"/>
      <c r="U6132" s="225"/>
      <c r="V6132" s="223"/>
      <c r="W6132" s="225"/>
      <c r="AE6132" s="200"/>
      <c r="AM6132" s="203"/>
      <c r="AT6132" s="144"/>
    </row>
    <row r="6133" spans="9:46" s="142" customFormat="1" x14ac:dyDescent="0.15">
      <c r="I6133" s="223"/>
      <c r="P6133" s="224"/>
      <c r="Q6133" s="224"/>
      <c r="R6133" s="224"/>
      <c r="T6133" s="223"/>
      <c r="U6133" s="225"/>
      <c r="V6133" s="223"/>
      <c r="W6133" s="225"/>
      <c r="AE6133" s="200"/>
      <c r="AM6133" s="203"/>
      <c r="AT6133" s="144"/>
    </row>
    <row r="6134" spans="9:46" s="142" customFormat="1" x14ac:dyDescent="0.15">
      <c r="I6134" s="223"/>
      <c r="P6134" s="224"/>
      <c r="Q6134" s="224"/>
      <c r="R6134" s="224"/>
      <c r="T6134" s="223"/>
      <c r="U6134" s="225"/>
      <c r="V6134" s="223"/>
      <c r="W6134" s="225"/>
      <c r="AE6134" s="200"/>
      <c r="AM6134" s="203"/>
      <c r="AT6134" s="144"/>
    </row>
    <row r="6135" spans="9:46" s="142" customFormat="1" x14ac:dyDescent="0.15">
      <c r="I6135" s="223"/>
      <c r="P6135" s="224"/>
      <c r="Q6135" s="224"/>
      <c r="R6135" s="224"/>
      <c r="T6135" s="223"/>
      <c r="U6135" s="225"/>
      <c r="V6135" s="223"/>
      <c r="W6135" s="225"/>
      <c r="AE6135" s="200"/>
      <c r="AM6135" s="203"/>
      <c r="AT6135" s="144"/>
    </row>
    <row r="6136" spans="9:46" s="142" customFormat="1" x14ac:dyDescent="0.15">
      <c r="I6136" s="223"/>
      <c r="P6136" s="224"/>
      <c r="Q6136" s="224"/>
      <c r="R6136" s="224"/>
      <c r="T6136" s="223"/>
      <c r="U6136" s="225"/>
      <c r="V6136" s="223"/>
      <c r="W6136" s="225"/>
      <c r="AE6136" s="200"/>
      <c r="AM6136" s="203"/>
      <c r="AT6136" s="144"/>
    </row>
    <row r="6137" spans="9:46" s="142" customFormat="1" x14ac:dyDescent="0.15">
      <c r="I6137" s="223"/>
      <c r="P6137" s="224"/>
      <c r="Q6137" s="224"/>
      <c r="R6137" s="224"/>
      <c r="T6137" s="223"/>
      <c r="U6137" s="225"/>
      <c r="V6137" s="223"/>
      <c r="W6137" s="225"/>
      <c r="AE6137" s="200"/>
      <c r="AM6137" s="203"/>
      <c r="AT6137" s="144"/>
    </row>
    <row r="6138" spans="9:46" s="142" customFormat="1" x14ac:dyDescent="0.15">
      <c r="I6138" s="223"/>
      <c r="P6138" s="224"/>
      <c r="Q6138" s="224"/>
      <c r="R6138" s="224"/>
      <c r="T6138" s="223"/>
      <c r="U6138" s="225"/>
      <c r="V6138" s="223"/>
      <c r="W6138" s="225"/>
      <c r="AE6138" s="200"/>
      <c r="AM6138" s="203"/>
      <c r="AT6138" s="144"/>
    </row>
    <row r="6139" spans="9:46" s="142" customFormat="1" x14ac:dyDescent="0.15">
      <c r="I6139" s="223"/>
      <c r="P6139" s="224"/>
      <c r="Q6139" s="224"/>
      <c r="R6139" s="224"/>
      <c r="T6139" s="223"/>
      <c r="U6139" s="225"/>
      <c r="V6139" s="223"/>
      <c r="W6139" s="225"/>
      <c r="AE6139" s="200"/>
      <c r="AM6139" s="203"/>
      <c r="AT6139" s="144"/>
    </row>
    <row r="6140" spans="9:46" s="142" customFormat="1" x14ac:dyDescent="0.15">
      <c r="I6140" s="223"/>
      <c r="P6140" s="224"/>
      <c r="Q6140" s="224"/>
      <c r="R6140" s="224"/>
      <c r="T6140" s="223"/>
      <c r="U6140" s="225"/>
      <c r="V6140" s="223"/>
      <c r="W6140" s="225"/>
      <c r="AE6140" s="200"/>
      <c r="AM6140" s="203"/>
      <c r="AT6140" s="144"/>
    </row>
    <row r="6141" spans="9:46" s="142" customFormat="1" x14ac:dyDescent="0.15">
      <c r="I6141" s="223"/>
      <c r="P6141" s="224"/>
      <c r="Q6141" s="224"/>
      <c r="R6141" s="224"/>
      <c r="T6141" s="223"/>
      <c r="U6141" s="225"/>
      <c r="V6141" s="223"/>
      <c r="W6141" s="225"/>
      <c r="AE6141" s="200"/>
      <c r="AM6141" s="203"/>
      <c r="AT6141" s="144"/>
    </row>
    <row r="6142" spans="9:46" s="142" customFormat="1" x14ac:dyDescent="0.15">
      <c r="I6142" s="223"/>
      <c r="P6142" s="224"/>
      <c r="Q6142" s="224"/>
      <c r="R6142" s="224"/>
      <c r="T6142" s="223"/>
      <c r="U6142" s="225"/>
      <c r="V6142" s="223"/>
      <c r="W6142" s="225"/>
      <c r="AE6142" s="200"/>
      <c r="AM6142" s="203"/>
      <c r="AT6142" s="144"/>
    </row>
    <row r="6143" spans="9:46" s="142" customFormat="1" x14ac:dyDescent="0.15">
      <c r="I6143" s="223"/>
      <c r="P6143" s="224"/>
      <c r="Q6143" s="224"/>
      <c r="R6143" s="224"/>
      <c r="T6143" s="223"/>
      <c r="U6143" s="225"/>
      <c r="V6143" s="223"/>
      <c r="W6143" s="225"/>
      <c r="AE6143" s="200"/>
      <c r="AM6143" s="203"/>
      <c r="AT6143" s="144"/>
    </row>
    <row r="6144" spans="9:46" s="142" customFormat="1" x14ac:dyDescent="0.15">
      <c r="I6144" s="223"/>
      <c r="P6144" s="224"/>
      <c r="Q6144" s="224"/>
      <c r="R6144" s="224"/>
      <c r="T6144" s="223"/>
      <c r="U6144" s="225"/>
      <c r="V6144" s="223"/>
      <c r="W6144" s="225"/>
      <c r="AE6144" s="200"/>
      <c r="AM6144" s="203"/>
      <c r="AT6144" s="144"/>
    </row>
    <row r="6145" spans="9:46" s="142" customFormat="1" x14ac:dyDescent="0.15">
      <c r="I6145" s="223"/>
      <c r="P6145" s="224"/>
      <c r="Q6145" s="224"/>
      <c r="R6145" s="224"/>
      <c r="T6145" s="223"/>
      <c r="U6145" s="225"/>
      <c r="V6145" s="223"/>
      <c r="W6145" s="225"/>
      <c r="AE6145" s="200"/>
      <c r="AM6145" s="203"/>
      <c r="AT6145" s="144"/>
    </row>
    <row r="6146" spans="9:46" s="142" customFormat="1" x14ac:dyDescent="0.15">
      <c r="I6146" s="223"/>
      <c r="P6146" s="224"/>
      <c r="Q6146" s="224"/>
      <c r="R6146" s="224"/>
      <c r="T6146" s="223"/>
      <c r="U6146" s="225"/>
      <c r="V6146" s="223"/>
      <c r="W6146" s="225"/>
      <c r="AE6146" s="200"/>
      <c r="AM6146" s="203"/>
      <c r="AT6146" s="144"/>
    </row>
    <row r="6147" spans="9:46" s="142" customFormat="1" x14ac:dyDescent="0.15">
      <c r="I6147" s="223"/>
      <c r="P6147" s="224"/>
      <c r="Q6147" s="224"/>
      <c r="R6147" s="224"/>
      <c r="T6147" s="223"/>
      <c r="U6147" s="225"/>
      <c r="V6147" s="223"/>
      <c r="W6147" s="225"/>
      <c r="AE6147" s="200"/>
      <c r="AM6147" s="203"/>
      <c r="AT6147" s="144"/>
    </row>
    <row r="6148" spans="9:46" s="142" customFormat="1" x14ac:dyDescent="0.15">
      <c r="I6148" s="223"/>
      <c r="P6148" s="224"/>
      <c r="Q6148" s="224"/>
      <c r="R6148" s="224"/>
      <c r="T6148" s="223"/>
      <c r="U6148" s="225"/>
      <c r="V6148" s="223"/>
      <c r="W6148" s="225"/>
      <c r="AE6148" s="200"/>
      <c r="AM6148" s="203"/>
      <c r="AT6148" s="144"/>
    </row>
    <row r="6149" spans="9:46" s="142" customFormat="1" x14ac:dyDescent="0.15">
      <c r="I6149" s="223"/>
      <c r="P6149" s="224"/>
      <c r="Q6149" s="224"/>
      <c r="R6149" s="224"/>
      <c r="T6149" s="223"/>
      <c r="U6149" s="225"/>
      <c r="V6149" s="223"/>
      <c r="W6149" s="225"/>
      <c r="AE6149" s="200"/>
      <c r="AM6149" s="203"/>
      <c r="AT6149" s="144"/>
    </row>
    <row r="6150" spans="9:46" s="142" customFormat="1" x14ac:dyDescent="0.15">
      <c r="I6150" s="223"/>
      <c r="P6150" s="224"/>
      <c r="Q6150" s="224"/>
      <c r="R6150" s="224"/>
      <c r="T6150" s="223"/>
      <c r="U6150" s="225"/>
      <c r="V6150" s="223"/>
      <c r="W6150" s="225"/>
      <c r="AE6150" s="200"/>
      <c r="AM6150" s="203"/>
      <c r="AT6150" s="144"/>
    </row>
    <row r="6151" spans="9:46" s="142" customFormat="1" x14ac:dyDescent="0.15">
      <c r="I6151" s="223"/>
      <c r="P6151" s="224"/>
      <c r="Q6151" s="224"/>
      <c r="R6151" s="224"/>
      <c r="T6151" s="223"/>
      <c r="U6151" s="225"/>
      <c r="V6151" s="223"/>
      <c r="W6151" s="225"/>
      <c r="AE6151" s="200"/>
      <c r="AM6151" s="203"/>
      <c r="AT6151" s="144"/>
    </row>
    <row r="6152" spans="9:46" s="142" customFormat="1" x14ac:dyDescent="0.15">
      <c r="I6152" s="223"/>
      <c r="P6152" s="224"/>
      <c r="Q6152" s="224"/>
      <c r="R6152" s="224"/>
      <c r="T6152" s="223"/>
      <c r="U6152" s="225"/>
      <c r="V6152" s="223"/>
      <c r="W6152" s="225"/>
      <c r="AE6152" s="200"/>
      <c r="AM6152" s="203"/>
      <c r="AT6152" s="144"/>
    </row>
    <row r="6153" spans="9:46" s="142" customFormat="1" x14ac:dyDescent="0.15">
      <c r="I6153" s="223"/>
      <c r="P6153" s="224"/>
      <c r="Q6153" s="224"/>
      <c r="R6153" s="224"/>
      <c r="T6153" s="223"/>
      <c r="U6153" s="225"/>
      <c r="V6153" s="223"/>
      <c r="W6153" s="225"/>
      <c r="AE6153" s="200"/>
      <c r="AM6153" s="203"/>
      <c r="AT6153" s="144"/>
    </row>
    <row r="6154" spans="9:46" s="142" customFormat="1" x14ac:dyDescent="0.15">
      <c r="I6154" s="223"/>
      <c r="P6154" s="224"/>
      <c r="Q6154" s="224"/>
      <c r="R6154" s="224"/>
      <c r="T6154" s="223"/>
      <c r="U6154" s="225"/>
      <c r="V6154" s="223"/>
      <c r="W6154" s="225"/>
      <c r="AE6154" s="200"/>
      <c r="AM6154" s="203"/>
      <c r="AT6154" s="144"/>
    </row>
    <row r="6155" spans="9:46" s="142" customFormat="1" x14ac:dyDescent="0.15">
      <c r="I6155" s="223"/>
      <c r="P6155" s="224"/>
      <c r="Q6155" s="224"/>
      <c r="R6155" s="224"/>
      <c r="T6155" s="223"/>
      <c r="U6155" s="225"/>
      <c r="V6155" s="223"/>
      <c r="W6155" s="225"/>
      <c r="AE6155" s="200"/>
      <c r="AM6155" s="203"/>
      <c r="AT6155" s="144"/>
    </row>
    <row r="6156" spans="9:46" s="142" customFormat="1" x14ac:dyDescent="0.15">
      <c r="I6156" s="223"/>
      <c r="P6156" s="224"/>
      <c r="Q6156" s="224"/>
      <c r="R6156" s="224"/>
      <c r="T6156" s="223"/>
      <c r="U6156" s="225"/>
      <c r="V6156" s="223"/>
      <c r="W6156" s="225"/>
      <c r="AE6156" s="200"/>
      <c r="AM6156" s="203"/>
      <c r="AT6156" s="144"/>
    </row>
    <row r="6157" spans="9:46" s="142" customFormat="1" x14ac:dyDescent="0.15">
      <c r="I6157" s="223"/>
      <c r="P6157" s="224"/>
      <c r="Q6157" s="224"/>
      <c r="R6157" s="224"/>
      <c r="T6157" s="223"/>
      <c r="U6157" s="225"/>
      <c r="V6157" s="223"/>
      <c r="W6157" s="225"/>
      <c r="AE6157" s="200"/>
      <c r="AM6157" s="203"/>
      <c r="AT6157" s="144"/>
    </row>
    <row r="6158" spans="9:46" s="142" customFormat="1" x14ac:dyDescent="0.15">
      <c r="I6158" s="223"/>
      <c r="P6158" s="224"/>
      <c r="Q6158" s="224"/>
      <c r="R6158" s="224"/>
      <c r="T6158" s="223"/>
      <c r="U6158" s="225"/>
      <c r="V6158" s="223"/>
      <c r="W6158" s="225"/>
      <c r="AE6158" s="200"/>
      <c r="AM6158" s="203"/>
      <c r="AT6158" s="144"/>
    </row>
    <row r="6159" spans="9:46" s="142" customFormat="1" x14ac:dyDescent="0.15">
      <c r="I6159" s="223"/>
      <c r="P6159" s="224"/>
      <c r="Q6159" s="224"/>
      <c r="R6159" s="224"/>
      <c r="T6159" s="223"/>
      <c r="U6159" s="225"/>
      <c r="V6159" s="223"/>
      <c r="W6159" s="225"/>
      <c r="AE6159" s="200"/>
      <c r="AM6159" s="203"/>
      <c r="AT6159" s="144"/>
    </row>
    <row r="6160" spans="9:46" s="142" customFormat="1" x14ac:dyDescent="0.15">
      <c r="I6160" s="223"/>
      <c r="P6160" s="224"/>
      <c r="Q6160" s="224"/>
      <c r="R6160" s="224"/>
      <c r="T6160" s="223"/>
      <c r="U6160" s="225"/>
      <c r="V6160" s="223"/>
      <c r="W6160" s="225"/>
      <c r="AE6160" s="200"/>
      <c r="AM6160" s="203"/>
      <c r="AT6160" s="144"/>
    </row>
    <row r="6161" spans="9:46" s="142" customFormat="1" x14ac:dyDescent="0.15">
      <c r="I6161" s="223"/>
      <c r="P6161" s="224"/>
      <c r="Q6161" s="224"/>
      <c r="R6161" s="224"/>
      <c r="T6161" s="223"/>
      <c r="U6161" s="225"/>
      <c r="V6161" s="223"/>
      <c r="W6161" s="225"/>
      <c r="AE6161" s="200"/>
      <c r="AM6161" s="203"/>
      <c r="AT6161" s="144"/>
    </row>
    <row r="6162" spans="9:46" s="142" customFormat="1" x14ac:dyDescent="0.15">
      <c r="I6162" s="223"/>
      <c r="P6162" s="224"/>
      <c r="Q6162" s="224"/>
      <c r="R6162" s="224"/>
      <c r="T6162" s="223"/>
      <c r="U6162" s="225"/>
      <c r="V6162" s="223"/>
      <c r="W6162" s="225"/>
      <c r="AE6162" s="200"/>
      <c r="AM6162" s="203"/>
      <c r="AT6162" s="144"/>
    </row>
    <row r="6163" spans="9:46" s="142" customFormat="1" x14ac:dyDescent="0.15">
      <c r="I6163" s="223"/>
      <c r="P6163" s="224"/>
      <c r="Q6163" s="224"/>
      <c r="R6163" s="224"/>
      <c r="T6163" s="223"/>
      <c r="U6163" s="225"/>
      <c r="V6163" s="223"/>
      <c r="W6163" s="225"/>
      <c r="AE6163" s="200"/>
      <c r="AM6163" s="203"/>
      <c r="AT6163" s="144"/>
    </row>
    <row r="6164" spans="9:46" s="142" customFormat="1" x14ac:dyDescent="0.15">
      <c r="I6164" s="223"/>
      <c r="P6164" s="224"/>
      <c r="Q6164" s="224"/>
      <c r="R6164" s="224"/>
      <c r="T6164" s="223"/>
      <c r="U6164" s="225"/>
      <c r="V6164" s="223"/>
      <c r="W6164" s="225"/>
      <c r="AE6164" s="200"/>
      <c r="AM6164" s="203"/>
      <c r="AT6164" s="144"/>
    </row>
    <row r="6165" spans="9:46" s="142" customFormat="1" x14ac:dyDescent="0.15">
      <c r="I6165" s="223"/>
      <c r="P6165" s="224"/>
      <c r="Q6165" s="224"/>
      <c r="R6165" s="224"/>
      <c r="T6165" s="223"/>
      <c r="U6165" s="225"/>
      <c r="V6165" s="223"/>
      <c r="W6165" s="225"/>
      <c r="AE6165" s="200"/>
      <c r="AM6165" s="203"/>
      <c r="AT6165" s="144"/>
    </row>
    <row r="6166" spans="9:46" s="142" customFormat="1" x14ac:dyDescent="0.15">
      <c r="I6166" s="223"/>
      <c r="P6166" s="224"/>
      <c r="Q6166" s="224"/>
      <c r="R6166" s="224"/>
      <c r="T6166" s="223"/>
      <c r="U6166" s="225"/>
      <c r="V6166" s="223"/>
      <c r="W6166" s="225"/>
      <c r="AE6166" s="200"/>
      <c r="AM6166" s="203"/>
      <c r="AT6166" s="144"/>
    </row>
    <row r="6167" spans="9:46" s="142" customFormat="1" x14ac:dyDescent="0.15">
      <c r="I6167" s="223"/>
      <c r="P6167" s="224"/>
      <c r="Q6167" s="224"/>
      <c r="R6167" s="224"/>
      <c r="T6167" s="223"/>
      <c r="U6167" s="225"/>
      <c r="V6167" s="223"/>
      <c r="W6167" s="225"/>
      <c r="AE6167" s="200"/>
      <c r="AM6167" s="203"/>
      <c r="AT6167" s="144"/>
    </row>
    <row r="6168" spans="9:46" s="142" customFormat="1" x14ac:dyDescent="0.15">
      <c r="I6168" s="223"/>
      <c r="P6168" s="224"/>
      <c r="Q6168" s="224"/>
      <c r="R6168" s="224"/>
      <c r="T6168" s="223"/>
      <c r="U6168" s="225"/>
      <c r="V6168" s="223"/>
      <c r="W6168" s="225"/>
      <c r="AE6168" s="200"/>
      <c r="AM6168" s="203"/>
      <c r="AT6168" s="144"/>
    </row>
    <row r="6169" spans="9:46" s="142" customFormat="1" x14ac:dyDescent="0.15">
      <c r="I6169" s="223"/>
      <c r="P6169" s="224"/>
      <c r="Q6169" s="224"/>
      <c r="R6169" s="224"/>
      <c r="T6169" s="223"/>
      <c r="U6169" s="225"/>
      <c r="V6169" s="223"/>
      <c r="W6169" s="225"/>
      <c r="AE6169" s="200"/>
      <c r="AM6169" s="203"/>
      <c r="AT6169" s="144"/>
    </row>
    <row r="6170" spans="9:46" s="142" customFormat="1" x14ac:dyDescent="0.15">
      <c r="I6170" s="223"/>
      <c r="P6170" s="224"/>
      <c r="Q6170" s="224"/>
      <c r="R6170" s="224"/>
      <c r="T6170" s="223"/>
      <c r="U6170" s="225"/>
      <c r="V6170" s="223"/>
      <c r="W6170" s="225"/>
      <c r="AE6170" s="200"/>
      <c r="AM6170" s="203"/>
      <c r="AT6170" s="144"/>
    </row>
    <row r="6171" spans="9:46" s="142" customFormat="1" x14ac:dyDescent="0.15">
      <c r="I6171" s="223"/>
      <c r="P6171" s="224"/>
      <c r="Q6171" s="224"/>
      <c r="R6171" s="224"/>
      <c r="T6171" s="223"/>
      <c r="U6171" s="225"/>
      <c r="V6171" s="223"/>
      <c r="W6171" s="225"/>
      <c r="AE6171" s="200"/>
      <c r="AM6171" s="203"/>
      <c r="AT6171" s="144"/>
    </row>
    <row r="6172" spans="9:46" s="142" customFormat="1" x14ac:dyDescent="0.15">
      <c r="I6172" s="223"/>
      <c r="P6172" s="224"/>
      <c r="Q6172" s="224"/>
      <c r="R6172" s="224"/>
      <c r="T6172" s="223"/>
      <c r="U6172" s="225"/>
      <c r="V6172" s="223"/>
      <c r="W6172" s="225"/>
      <c r="AE6172" s="200"/>
      <c r="AM6172" s="203"/>
      <c r="AT6172" s="144"/>
    </row>
    <row r="6173" spans="9:46" s="142" customFormat="1" x14ac:dyDescent="0.15">
      <c r="I6173" s="223"/>
      <c r="P6173" s="224"/>
      <c r="Q6173" s="224"/>
      <c r="R6173" s="224"/>
      <c r="T6173" s="223"/>
      <c r="U6173" s="225"/>
      <c r="V6173" s="223"/>
      <c r="W6173" s="225"/>
      <c r="AE6173" s="200"/>
      <c r="AM6173" s="203"/>
      <c r="AT6173" s="144"/>
    </row>
    <row r="6174" spans="9:46" s="142" customFormat="1" x14ac:dyDescent="0.15">
      <c r="I6174" s="223"/>
      <c r="P6174" s="224"/>
      <c r="Q6174" s="224"/>
      <c r="R6174" s="224"/>
      <c r="T6174" s="223"/>
      <c r="U6174" s="225"/>
      <c r="V6174" s="223"/>
      <c r="W6174" s="225"/>
      <c r="AE6174" s="200"/>
      <c r="AM6174" s="203"/>
      <c r="AT6174" s="144"/>
    </row>
    <row r="6175" spans="9:46" s="142" customFormat="1" x14ac:dyDescent="0.15">
      <c r="I6175" s="223"/>
      <c r="P6175" s="224"/>
      <c r="Q6175" s="224"/>
      <c r="R6175" s="224"/>
      <c r="T6175" s="223"/>
      <c r="U6175" s="225"/>
      <c r="V6175" s="223"/>
      <c r="W6175" s="225"/>
      <c r="AE6175" s="200"/>
      <c r="AM6175" s="203"/>
      <c r="AT6175" s="144"/>
    </row>
    <row r="6176" spans="9:46" s="142" customFormat="1" x14ac:dyDescent="0.15">
      <c r="I6176" s="223"/>
      <c r="P6176" s="224"/>
      <c r="Q6176" s="224"/>
      <c r="R6176" s="224"/>
      <c r="T6176" s="223"/>
      <c r="U6176" s="225"/>
      <c r="V6176" s="223"/>
      <c r="W6176" s="225"/>
      <c r="AE6176" s="200"/>
      <c r="AM6176" s="203"/>
      <c r="AT6176" s="144"/>
    </row>
    <row r="6177" spans="9:46" s="142" customFormat="1" x14ac:dyDescent="0.15">
      <c r="I6177" s="223"/>
      <c r="P6177" s="224"/>
      <c r="Q6177" s="224"/>
      <c r="R6177" s="224"/>
      <c r="T6177" s="223"/>
      <c r="U6177" s="225"/>
      <c r="V6177" s="223"/>
      <c r="W6177" s="225"/>
      <c r="AE6177" s="200"/>
      <c r="AM6177" s="203"/>
      <c r="AT6177" s="144"/>
    </row>
    <row r="6178" spans="9:46" s="142" customFormat="1" x14ac:dyDescent="0.15">
      <c r="I6178" s="223"/>
      <c r="P6178" s="224"/>
      <c r="Q6178" s="224"/>
      <c r="R6178" s="224"/>
      <c r="T6178" s="223"/>
      <c r="U6178" s="225"/>
      <c r="V6178" s="223"/>
      <c r="W6178" s="225"/>
      <c r="AE6178" s="200"/>
      <c r="AM6178" s="203"/>
      <c r="AT6178" s="144"/>
    </row>
    <row r="6179" spans="9:46" s="142" customFormat="1" x14ac:dyDescent="0.15">
      <c r="I6179" s="223"/>
      <c r="P6179" s="224"/>
      <c r="Q6179" s="224"/>
      <c r="R6179" s="224"/>
      <c r="T6179" s="223"/>
      <c r="U6179" s="225"/>
      <c r="V6179" s="223"/>
      <c r="W6179" s="225"/>
      <c r="AE6179" s="200"/>
      <c r="AM6179" s="203"/>
      <c r="AT6179" s="144"/>
    </row>
    <row r="6180" spans="9:46" s="142" customFormat="1" x14ac:dyDescent="0.15">
      <c r="I6180" s="223"/>
      <c r="P6180" s="224"/>
      <c r="Q6180" s="224"/>
      <c r="R6180" s="224"/>
      <c r="T6180" s="223"/>
      <c r="U6180" s="225"/>
      <c r="V6180" s="223"/>
      <c r="W6180" s="225"/>
      <c r="AE6180" s="200"/>
      <c r="AM6180" s="203"/>
      <c r="AT6180" s="144"/>
    </row>
    <row r="6181" spans="9:46" s="142" customFormat="1" x14ac:dyDescent="0.15">
      <c r="I6181" s="223"/>
      <c r="P6181" s="224"/>
      <c r="Q6181" s="224"/>
      <c r="R6181" s="224"/>
      <c r="T6181" s="223"/>
      <c r="U6181" s="225"/>
      <c r="V6181" s="223"/>
      <c r="W6181" s="225"/>
      <c r="AE6181" s="200"/>
      <c r="AM6181" s="203"/>
      <c r="AT6181" s="144"/>
    </row>
    <row r="6182" spans="9:46" s="142" customFormat="1" x14ac:dyDescent="0.15">
      <c r="I6182" s="223"/>
      <c r="P6182" s="224"/>
      <c r="Q6182" s="224"/>
      <c r="R6182" s="224"/>
      <c r="T6182" s="223"/>
      <c r="U6182" s="225"/>
      <c r="V6182" s="223"/>
      <c r="W6182" s="225"/>
      <c r="AE6182" s="200"/>
      <c r="AM6182" s="203"/>
      <c r="AT6182" s="144"/>
    </row>
    <row r="6183" spans="9:46" s="142" customFormat="1" x14ac:dyDescent="0.15">
      <c r="I6183" s="223"/>
      <c r="P6183" s="224"/>
      <c r="Q6183" s="224"/>
      <c r="R6183" s="224"/>
      <c r="T6183" s="223"/>
      <c r="U6183" s="225"/>
      <c r="V6183" s="223"/>
      <c r="W6183" s="225"/>
      <c r="AE6183" s="200"/>
      <c r="AM6183" s="203"/>
      <c r="AT6183" s="144"/>
    </row>
    <row r="6184" spans="9:46" s="142" customFormat="1" x14ac:dyDescent="0.15">
      <c r="I6184" s="223"/>
      <c r="P6184" s="224"/>
      <c r="Q6184" s="224"/>
      <c r="R6184" s="224"/>
      <c r="T6184" s="223"/>
      <c r="U6184" s="225"/>
      <c r="V6184" s="223"/>
      <c r="W6184" s="225"/>
      <c r="AE6184" s="200"/>
      <c r="AM6184" s="203"/>
      <c r="AT6184" s="144"/>
    </row>
    <row r="6185" spans="9:46" s="142" customFormat="1" x14ac:dyDescent="0.15">
      <c r="I6185" s="223"/>
      <c r="P6185" s="224"/>
      <c r="Q6185" s="224"/>
      <c r="R6185" s="224"/>
      <c r="T6185" s="223"/>
      <c r="U6185" s="225"/>
      <c r="V6185" s="223"/>
      <c r="W6185" s="225"/>
      <c r="AE6185" s="200"/>
      <c r="AM6185" s="203"/>
      <c r="AT6185" s="144"/>
    </row>
    <row r="6186" spans="9:46" s="142" customFormat="1" x14ac:dyDescent="0.15">
      <c r="I6186" s="223"/>
      <c r="P6186" s="224"/>
      <c r="Q6186" s="224"/>
      <c r="R6186" s="224"/>
      <c r="T6186" s="223"/>
      <c r="U6186" s="225"/>
      <c r="V6186" s="223"/>
      <c r="W6186" s="225"/>
      <c r="AE6186" s="200"/>
      <c r="AM6186" s="203"/>
      <c r="AT6186" s="144"/>
    </row>
    <row r="6187" spans="9:46" s="142" customFormat="1" x14ac:dyDescent="0.15">
      <c r="I6187" s="223"/>
      <c r="P6187" s="224"/>
      <c r="Q6187" s="224"/>
      <c r="R6187" s="224"/>
      <c r="T6187" s="223"/>
      <c r="U6187" s="225"/>
      <c r="V6187" s="223"/>
      <c r="W6187" s="225"/>
      <c r="AE6187" s="200"/>
      <c r="AM6187" s="203"/>
      <c r="AT6187" s="144"/>
    </row>
    <row r="6188" spans="9:46" s="142" customFormat="1" x14ac:dyDescent="0.15">
      <c r="I6188" s="223"/>
      <c r="P6188" s="224"/>
      <c r="Q6188" s="224"/>
      <c r="R6188" s="224"/>
      <c r="T6188" s="223"/>
      <c r="U6188" s="225"/>
      <c r="V6188" s="223"/>
      <c r="W6188" s="225"/>
      <c r="AE6188" s="200"/>
      <c r="AM6188" s="203"/>
      <c r="AT6188" s="144"/>
    </row>
    <row r="6189" spans="9:46" s="142" customFormat="1" x14ac:dyDescent="0.15">
      <c r="I6189" s="223"/>
      <c r="P6189" s="224"/>
      <c r="Q6189" s="224"/>
      <c r="R6189" s="224"/>
      <c r="T6189" s="223"/>
      <c r="U6189" s="225"/>
      <c r="V6189" s="223"/>
      <c r="W6189" s="225"/>
      <c r="AE6189" s="200"/>
      <c r="AM6189" s="203"/>
      <c r="AT6189" s="144"/>
    </row>
    <row r="6190" spans="9:46" s="142" customFormat="1" x14ac:dyDescent="0.15">
      <c r="I6190" s="223"/>
      <c r="P6190" s="224"/>
      <c r="Q6190" s="224"/>
      <c r="R6190" s="224"/>
      <c r="T6190" s="223"/>
      <c r="U6190" s="225"/>
      <c r="V6190" s="223"/>
      <c r="W6190" s="225"/>
      <c r="AE6190" s="200"/>
      <c r="AM6190" s="203"/>
      <c r="AT6190" s="144"/>
    </row>
    <row r="6191" spans="9:46" s="142" customFormat="1" x14ac:dyDescent="0.15">
      <c r="I6191" s="223"/>
      <c r="P6191" s="224"/>
      <c r="Q6191" s="224"/>
      <c r="R6191" s="224"/>
      <c r="T6191" s="223"/>
      <c r="U6191" s="225"/>
      <c r="V6191" s="223"/>
      <c r="W6191" s="225"/>
      <c r="AE6191" s="200"/>
      <c r="AM6191" s="203"/>
      <c r="AT6191" s="144"/>
    </row>
    <row r="6192" spans="9:46" s="142" customFormat="1" x14ac:dyDescent="0.15">
      <c r="I6192" s="223"/>
      <c r="P6192" s="224"/>
      <c r="Q6192" s="224"/>
      <c r="R6192" s="224"/>
      <c r="T6192" s="223"/>
      <c r="U6192" s="225"/>
      <c r="V6192" s="223"/>
      <c r="W6192" s="225"/>
      <c r="AE6192" s="200"/>
      <c r="AM6192" s="203"/>
      <c r="AT6192" s="144"/>
    </row>
    <row r="6193" spans="9:46" s="142" customFormat="1" x14ac:dyDescent="0.15">
      <c r="I6193" s="223"/>
      <c r="P6193" s="224"/>
      <c r="Q6193" s="224"/>
      <c r="R6193" s="224"/>
      <c r="T6193" s="223"/>
      <c r="U6193" s="225"/>
      <c r="V6193" s="223"/>
      <c r="W6193" s="225"/>
      <c r="AE6193" s="200"/>
      <c r="AM6193" s="203"/>
      <c r="AT6193" s="144"/>
    </row>
    <row r="6194" spans="9:46" s="142" customFormat="1" x14ac:dyDescent="0.15">
      <c r="I6194" s="223"/>
      <c r="P6194" s="224"/>
      <c r="Q6194" s="224"/>
      <c r="R6194" s="224"/>
      <c r="T6194" s="223"/>
      <c r="U6194" s="225"/>
      <c r="V6194" s="223"/>
      <c r="W6194" s="225"/>
      <c r="AE6194" s="200"/>
      <c r="AM6194" s="203"/>
      <c r="AT6194" s="144"/>
    </row>
    <row r="6195" spans="9:46" s="142" customFormat="1" x14ac:dyDescent="0.15">
      <c r="I6195" s="223"/>
      <c r="P6195" s="224"/>
      <c r="Q6195" s="224"/>
      <c r="R6195" s="224"/>
      <c r="T6195" s="223"/>
      <c r="U6195" s="225"/>
      <c r="V6195" s="223"/>
      <c r="W6195" s="225"/>
      <c r="AE6195" s="200"/>
      <c r="AM6195" s="203"/>
      <c r="AT6195" s="144"/>
    </row>
    <row r="6196" spans="9:46" s="142" customFormat="1" x14ac:dyDescent="0.15">
      <c r="I6196" s="223"/>
      <c r="P6196" s="224"/>
      <c r="Q6196" s="224"/>
      <c r="R6196" s="224"/>
      <c r="T6196" s="223"/>
      <c r="U6196" s="225"/>
      <c r="V6196" s="223"/>
      <c r="W6196" s="225"/>
      <c r="AE6196" s="200"/>
      <c r="AM6196" s="203"/>
      <c r="AT6196" s="144"/>
    </row>
    <row r="6197" spans="9:46" s="142" customFormat="1" x14ac:dyDescent="0.15">
      <c r="I6197" s="223"/>
      <c r="P6197" s="224"/>
      <c r="Q6197" s="224"/>
      <c r="R6197" s="224"/>
      <c r="T6197" s="223"/>
      <c r="U6197" s="225"/>
      <c r="V6197" s="223"/>
      <c r="W6197" s="225"/>
      <c r="AE6197" s="200"/>
      <c r="AM6197" s="203"/>
      <c r="AT6197" s="144"/>
    </row>
    <row r="6198" spans="9:46" s="142" customFormat="1" x14ac:dyDescent="0.15">
      <c r="I6198" s="223"/>
      <c r="P6198" s="224"/>
      <c r="Q6198" s="224"/>
      <c r="R6198" s="224"/>
      <c r="T6198" s="223"/>
      <c r="U6198" s="225"/>
      <c r="V6198" s="223"/>
      <c r="W6198" s="225"/>
      <c r="AE6198" s="200"/>
      <c r="AM6198" s="203"/>
      <c r="AT6198" s="144"/>
    </row>
    <row r="6199" spans="9:46" s="142" customFormat="1" x14ac:dyDescent="0.15">
      <c r="I6199" s="223"/>
      <c r="P6199" s="224"/>
      <c r="Q6199" s="224"/>
      <c r="R6199" s="224"/>
      <c r="T6199" s="223"/>
      <c r="U6199" s="225"/>
      <c r="V6199" s="223"/>
      <c r="W6199" s="225"/>
      <c r="AE6199" s="200"/>
      <c r="AM6199" s="203"/>
      <c r="AT6199" s="144"/>
    </row>
    <row r="6200" spans="9:46" s="142" customFormat="1" x14ac:dyDescent="0.15">
      <c r="I6200" s="223"/>
      <c r="P6200" s="224"/>
      <c r="Q6200" s="224"/>
      <c r="R6200" s="224"/>
      <c r="T6200" s="223"/>
      <c r="U6200" s="225"/>
      <c r="V6200" s="223"/>
      <c r="W6200" s="225"/>
      <c r="AE6200" s="200"/>
      <c r="AM6200" s="203"/>
      <c r="AT6200" s="144"/>
    </row>
    <row r="6201" spans="9:46" s="142" customFormat="1" x14ac:dyDescent="0.15">
      <c r="I6201" s="223"/>
      <c r="P6201" s="224"/>
      <c r="Q6201" s="224"/>
      <c r="R6201" s="224"/>
      <c r="T6201" s="223"/>
      <c r="U6201" s="225"/>
      <c r="V6201" s="223"/>
      <c r="W6201" s="225"/>
      <c r="AE6201" s="200"/>
      <c r="AM6201" s="203"/>
      <c r="AT6201" s="144"/>
    </row>
    <row r="6202" spans="9:46" s="142" customFormat="1" x14ac:dyDescent="0.15">
      <c r="I6202" s="223"/>
      <c r="P6202" s="224"/>
      <c r="Q6202" s="224"/>
      <c r="R6202" s="224"/>
      <c r="T6202" s="223"/>
      <c r="U6202" s="225"/>
      <c r="V6202" s="223"/>
      <c r="W6202" s="225"/>
      <c r="AE6202" s="200"/>
      <c r="AM6202" s="203"/>
      <c r="AT6202" s="144"/>
    </row>
    <row r="6203" spans="9:46" s="142" customFormat="1" x14ac:dyDescent="0.15">
      <c r="I6203" s="223"/>
      <c r="P6203" s="224"/>
      <c r="Q6203" s="224"/>
      <c r="R6203" s="224"/>
      <c r="T6203" s="223"/>
      <c r="U6203" s="225"/>
      <c r="V6203" s="223"/>
      <c r="W6203" s="225"/>
      <c r="AE6203" s="200"/>
      <c r="AM6203" s="203"/>
      <c r="AT6203" s="144"/>
    </row>
    <row r="6204" spans="9:46" s="142" customFormat="1" x14ac:dyDescent="0.15">
      <c r="I6204" s="223"/>
      <c r="P6204" s="224"/>
      <c r="Q6204" s="224"/>
      <c r="R6204" s="224"/>
      <c r="T6204" s="223"/>
      <c r="U6204" s="225"/>
      <c r="V6204" s="223"/>
      <c r="W6204" s="225"/>
      <c r="AE6204" s="200"/>
      <c r="AM6204" s="203"/>
      <c r="AT6204" s="144"/>
    </row>
    <row r="6205" spans="9:46" s="142" customFormat="1" x14ac:dyDescent="0.15">
      <c r="I6205" s="223"/>
      <c r="P6205" s="224"/>
      <c r="Q6205" s="224"/>
      <c r="R6205" s="224"/>
      <c r="T6205" s="223"/>
      <c r="U6205" s="225"/>
      <c r="V6205" s="223"/>
      <c r="W6205" s="225"/>
      <c r="AE6205" s="200"/>
      <c r="AM6205" s="203"/>
      <c r="AT6205" s="144"/>
    </row>
    <row r="6206" spans="9:46" s="142" customFormat="1" x14ac:dyDescent="0.15">
      <c r="I6206" s="223"/>
      <c r="P6206" s="224"/>
      <c r="Q6206" s="224"/>
      <c r="R6206" s="224"/>
      <c r="T6206" s="223"/>
      <c r="U6206" s="225"/>
      <c r="V6206" s="223"/>
      <c r="W6206" s="225"/>
      <c r="AE6206" s="200"/>
      <c r="AM6206" s="203"/>
      <c r="AT6206" s="144"/>
    </row>
    <row r="6207" spans="9:46" s="142" customFormat="1" x14ac:dyDescent="0.15">
      <c r="I6207" s="223"/>
      <c r="P6207" s="224"/>
      <c r="Q6207" s="224"/>
      <c r="R6207" s="224"/>
      <c r="T6207" s="223"/>
      <c r="U6207" s="225"/>
      <c r="V6207" s="223"/>
      <c r="W6207" s="225"/>
      <c r="AE6207" s="200"/>
      <c r="AM6207" s="203"/>
      <c r="AT6207" s="144"/>
    </row>
    <row r="6208" spans="9:46" s="142" customFormat="1" x14ac:dyDescent="0.15">
      <c r="I6208" s="223"/>
      <c r="P6208" s="224"/>
      <c r="Q6208" s="224"/>
      <c r="R6208" s="224"/>
      <c r="T6208" s="223"/>
      <c r="U6208" s="225"/>
      <c r="V6208" s="223"/>
      <c r="W6208" s="225"/>
      <c r="AE6208" s="200"/>
      <c r="AM6208" s="203"/>
      <c r="AT6208" s="144"/>
    </row>
    <row r="6209" spans="9:46" s="142" customFormat="1" x14ac:dyDescent="0.15">
      <c r="I6209" s="223"/>
      <c r="P6209" s="224"/>
      <c r="Q6209" s="224"/>
      <c r="R6209" s="224"/>
      <c r="T6209" s="223"/>
      <c r="U6209" s="225"/>
      <c r="V6209" s="223"/>
      <c r="W6209" s="225"/>
      <c r="AE6209" s="200"/>
      <c r="AM6209" s="203"/>
      <c r="AT6209" s="144"/>
    </row>
    <row r="6210" spans="9:46" s="142" customFormat="1" x14ac:dyDescent="0.15">
      <c r="I6210" s="223"/>
      <c r="P6210" s="224"/>
      <c r="Q6210" s="224"/>
      <c r="R6210" s="224"/>
      <c r="T6210" s="223"/>
      <c r="U6210" s="225"/>
      <c r="V6210" s="223"/>
      <c r="W6210" s="225"/>
      <c r="AE6210" s="200"/>
      <c r="AM6210" s="203"/>
      <c r="AT6210" s="144"/>
    </row>
    <row r="6211" spans="9:46" s="142" customFormat="1" x14ac:dyDescent="0.15">
      <c r="I6211" s="223"/>
      <c r="P6211" s="224"/>
      <c r="Q6211" s="224"/>
      <c r="R6211" s="224"/>
      <c r="T6211" s="223"/>
      <c r="U6211" s="225"/>
      <c r="V6211" s="223"/>
      <c r="W6211" s="225"/>
      <c r="AE6211" s="200"/>
      <c r="AM6211" s="203"/>
      <c r="AT6211" s="144"/>
    </row>
    <row r="6212" spans="9:46" s="142" customFormat="1" x14ac:dyDescent="0.15">
      <c r="I6212" s="223"/>
      <c r="P6212" s="224"/>
      <c r="Q6212" s="224"/>
      <c r="R6212" s="224"/>
      <c r="T6212" s="223"/>
      <c r="U6212" s="225"/>
      <c r="V6212" s="223"/>
      <c r="W6212" s="225"/>
      <c r="AE6212" s="200"/>
      <c r="AM6212" s="203"/>
      <c r="AT6212" s="144"/>
    </row>
    <row r="6213" spans="9:46" s="142" customFormat="1" x14ac:dyDescent="0.15">
      <c r="I6213" s="223"/>
      <c r="P6213" s="224"/>
      <c r="Q6213" s="224"/>
      <c r="R6213" s="224"/>
      <c r="T6213" s="223"/>
      <c r="U6213" s="225"/>
      <c r="V6213" s="223"/>
      <c r="W6213" s="225"/>
      <c r="AE6213" s="200"/>
      <c r="AM6213" s="203"/>
      <c r="AT6213" s="144"/>
    </row>
    <row r="6214" spans="9:46" s="142" customFormat="1" x14ac:dyDescent="0.15">
      <c r="I6214" s="223"/>
      <c r="P6214" s="224"/>
      <c r="Q6214" s="224"/>
      <c r="R6214" s="224"/>
      <c r="T6214" s="223"/>
      <c r="U6214" s="225"/>
      <c r="V6214" s="223"/>
      <c r="W6214" s="225"/>
      <c r="AE6214" s="200"/>
      <c r="AM6214" s="203"/>
      <c r="AT6214" s="144"/>
    </row>
    <row r="6215" spans="9:46" s="142" customFormat="1" x14ac:dyDescent="0.15">
      <c r="I6215" s="223"/>
      <c r="P6215" s="224"/>
      <c r="Q6215" s="224"/>
      <c r="R6215" s="224"/>
      <c r="T6215" s="223"/>
      <c r="U6215" s="225"/>
      <c r="V6215" s="223"/>
      <c r="W6215" s="225"/>
      <c r="AE6215" s="200"/>
      <c r="AM6215" s="203"/>
      <c r="AT6215" s="144"/>
    </row>
    <row r="6216" spans="9:46" s="142" customFormat="1" x14ac:dyDescent="0.15">
      <c r="I6216" s="223"/>
      <c r="P6216" s="224"/>
      <c r="Q6216" s="224"/>
      <c r="R6216" s="224"/>
      <c r="T6216" s="223"/>
      <c r="U6216" s="225"/>
      <c r="V6216" s="223"/>
      <c r="W6216" s="225"/>
      <c r="AE6216" s="200"/>
      <c r="AM6216" s="203"/>
      <c r="AT6216" s="144"/>
    </row>
    <row r="6217" spans="9:46" s="142" customFormat="1" x14ac:dyDescent="0.15">
      <c r="I6217" s="223"/>
      <c r="P6217" s="224"/>
      <c r="Q6217" s="224"/>
      <c r="R6217" s="224"/>
      <c r="T6217" s="223"/>
      <c r="U6217" s="225"/>
      <c r="V6217" s="223"/>
      <c r="W6217" s="225"/>
      <c r="AE6217" s="200"/>
      <c r="AM6217" s="203"/>
      <c r="AT6217" s="144"/>
    </row>
    <row r="6218" spans="9:46" s="142" customFormat="1" x14ac:dyDescent="0.15">
      <c r="I6218" s="223"/>
      <c r="P6218" s="224"/>
      <c r="Q6218" s="224"/>
      <c r="R6218" s="224"/>
      <c r="T6218" s="223"/>
      <c r="U6218" s="225"/>
      <c r="V6218" s="223"/>
      <c r="W6218" s="225"/>
      <c r="AE6218" s="200"/>
      <c r="AM6218" s="203"/>
      <c r="AT6218" s="144"/>
    </row>
    <row r="6219" spans="9:46" s="142" customFormat="1" x14ac:dyDescent="0.15">
      <c r="I6219" s="223"/>
      <c r="P6219" s="224"/>
      <c r="Q6219" s="224"/>
      <c r="R6219" s="224"/>
      <c r="T6219" s="223"/>
      <c r="U6219" s="225"/>
      <c r="V6219" s="223"/>
      <c r="W6219" s="225"/>
      <c r="AE6219" s="200"/>
      <c r="AM6219" s="203"/>
      <c r="AT6219" s="144"/>
    </row>
    <row r="6220" spans="9:46" s="142" customFormat="1" x14ac:dyDescent="0.15">
      <c r="I6220" s="223"/>
      <c r="P6220" s="224"/>
      <c r="Q6220" s="224"/>
      <c r="R6220" s="224"/>
      <c r="T6220" s="223"/>
      <c r="U6220" s="225"/>
      <c r="V6220" s="223"/>
      <c r="W6220" s="225"/>
      <c r="AE6220" s="200"/>
      <c r="AM6220" s="203"/>
      <c r="AT6220" s="144"/>
    </row>
    <row r="6221" spans="9:46" s="142" customFormat="1" x14ac:dyDescent="0.15">
      <c r="I6221" s="223"/>
      <c r="P6221" s="224"/>
      <c r="Q6221" s="224"/>
      <c r="R6221" s="224"/>
      <c r="T6221" s="223"/>
      <c r="U6221" s="225"/>
      <c r="V6221" s="223"/>
      <c r="W6221" s="225"/>
      <c r="AE6221" s="200"/>
      <c r="AM6221" s="203"/>
      <c r="AT6221" s="144"/>
    </row>
    <row r="6222" spans="9:46" s="142" customFormat="1" x14ac:dyDescent="0.15">
      <c r="I6222" s="223"/>
      <c r="P6222" s="224"/>
      <c r="Q6222" s="224"/>
      <c r="R6222" s="224"/>
      <c r="T6222" s="223"/>
      <c r="U6222" s="225"/>
      <c r="V6222" s="223"/>
      <c r="W6222" s="225"/>
      <c r="AE6222" s="200"/>
      <c r="AM6222" s="203"/>
      <c r="AT6222" s="144"/>
    </row>
    <row r="6223" spans="9:46" s="142" customFormat="1" x14ac:dyDescent="0.15">
      <c r="I6223" s="223"/>
      <c r="P6223" s="224"/>
      <c r="Q6223" s="224"/>
      <c r="R6223" s="224"/>
      <c r="T6223" s="223"/>
      <c r="U6223" s="225"/>
      <c r="V6223" s="223"/>
      <c r="W6223" s="225"/>
      <c r="AE6223" s="200"/>
      <c r="AM6223" s="203"/>
      <c r="AT6223" s="144"/>
    </row>
    <row r="6224" spans="9:46" s="142" customFormat="1" x14ac:dyDescent="0.15">
      <c r="I6224" s="223"/>
      <c r="P6224" s="224"/>
      <c r="Q6224" s="224"/>
      <c r="R6224" s="224"/>
      <c r="T6224" s="223"/>
      <c r="U6224" s="225"/>
      <c r="V6224" s="223"/>
      <c r="W6224" s="225"/>
      <c r="AE6224" s="200"/>
      <c r="AM6224" s="203"/>
      <c r="AT6224" s="144"/>
    </row>
    <row r="6225" spans="9:46" s="142" customFormat="1" x14ac:dyDescent="0.15">
      <c r="I6225" s="223"/>
      <c r="P6225" s="224"/>
      <c r="Q6225" s="224"/>
      <c r="R6225" s="224"/>
      <c r="T6225" s="223"/>
      <c r="U6225" s="225"/>
      <c r="V6225" s="223"/>
      <c r="W6225" s="225"/>
      <c r="AE6225" s="200"/>
      <c r="AM6225" s="203"/>
      <c r="AT6225" s="144"/>
    </row>
    <row r="6226" spans="9:46" s="142" customFormat="1" x14ac:dyDescent="0.15">
      <c r="I6226" s="223"/>
      <c r="P6226" s="224"/>
      <c r="Q6226" s="224"/>
      <c r="R6226" s="224"/>
      <c r="T6226" s="223"/>
      <c r="U6226" s="225"/>
      <c r="V6226" s="223"/>
      <c r="W6226" s="225"/>
      <c r="AE6226" s="200"/>
      <c r="AM6226" s="203"/>
      <c r="AT6226" s="144"/>
    </row>
    <row r="6227" spans="9:46" s="142" customFormat="1" x14ac:dyDescent="0.15">
      <c r="I6227" s="223"/>
      <c r="P6227" s="224"/>
      <c r="Q6227" s="224"/>
      <c r="R6227" s="224"/>
      <c r="T6227" s="223"/>
      <c r="U6227" s="225"/>
      <c r="V6227" s="223"/>
      <c r="W6227" s="225"/>
      <c r="AE6227" s="200"/>
      <c r="AM6227" s="203"/>
      <c r="AT6227" s="144"/>
    </row>
    <row r="6228" spans="9:46" s="142" customFormat="1" x14ac:dyDescent="0.15">
      <c r="I6228" s="223"/>
      <c r="P6228" s="224"/>
      <c r="Q6228" s="224"/>
      <c r="R6228" s="224"/>
      <c r="T6228" s="223"/>
      <c r="U6228" s="225"/>
      <c r="V6228" s="223"/>
      <c r="W6228" s="225"/>
      <c r="AE6228" s="200"/>
      <c r="AM6228" s="203"/>
      <c r="AT6228" s="144"/>
    </row>
    <row r="6229" spans="9:46" s="142" customFormat="1" x14ac:dyDescent="0.15">
      <c r="I6229" s="223"/>
      <c r="P6229" s="224"/>
      <c r="Q6229" s="224"/>
      <c r="R6229" s="224"/>
      <c r="T6229" s="223"/>
      <c r="U6229" s="225"/>
      <c r="V6229" s="223"/>
      <c r="W6229" s="225"/>
      <c r="AE6229" s="200"/>
      <c r="AM6229" s="203"/>
      <c r="AT6229" s="144"/>
    </row>
    <row r="6230" spans="9:46" s="142" customFormat="1" x14ac:dyDescent="0.15">
      <c r="I6230" s="223"/>
      <c r="P6230" s="224"/>
      <c r="Q6230" s="224"/>
      <c r="R6230" s="224"/>
      <c r="T6230" s="223"/>
      <c r="U6230" s="225"/>
      <c r="V6230" s="223"/>
      <c r="W6230" s="225"/>
      <c r="AE6230" s="200"/>
      <c r="AM6230" s="203"/>
      <c r="AT6230" s="144"/>
    </row>
    <row r="6231" spans="9:46" s="142" customFormat="1" x14ac:dyDescent="0.15">
      <c r="I6231" s="223"/>
      <c r="P6231" s="224"/>
      <c r="Q6231" s="224"/>
      <c r="R6231" s="224"/>
      <c r="T6231" s="223"/>
      <c r="U6231" s="225"/>
      <c r="V6231" s="223"/>
      <c r="W6231" s="225"/>
      <c r="AE6231" s="200"/>
      <c r="AM6231" s="203"/>
      <c r="AT6231" s="144"/>
    </row>
    <row r="6232" spans="9:46" s="142" customFormat="1" x14ac:dyDescent="0.15">
      <c r="I6232" s="223"/>
      <c r="P6232" s="224"/>
      <c r="Q6232" s="224"/>
      <c r="R6232" s="224"/>
      <c r="T6232" s="223"/>
      <c r="U6232" s="225"/>
      <c r="V6232" s="223"/>
      <c r="W6232" s="225"/>
      <c r="AE6232" s="200"/>
      <c r="AM6232" s="203"/>
      <c r="AT6232" s="144"/>
    </row>
    <row r="6233" spans="9:46" s="142" customFormat="1" x14ac:dyDescent="0.15">
      <c r="I6233" s="223"/>
      <c r="P6233" s="224"/>
      <c r="Q6233" s="224"/>
      <c r="R6233" s="224"/>
      <c r="T6233" s="223"/>
      <c r="U6233" s="225"/>
      <c r="V6233" s="223"/>
      <c r="W6233" s="225"/>
      <c r="AE6233" s="200"/>
      <c r="AM6233" s="203"/>
      <c r="AT6233" s="144"/>
    </row>
    <row r="6234" spans="9:46" s="142" customFormat="1" x14ac:dyDescent="0.15">
      <c r="I6234" s="223"/>
      <c r="P6234" s="224"/>
      <c r="Q6234" s="224"/>
      <c r="R6234" s="224"/>
      <c r="T6234" s="223"/>
      <c r="U6234" s="225"/>
      <c r="V6234" s="223"/>
      <c r="W6234" s="225"/>
      <c r="AE6234" s="200"/>
      <c r="AM6234" s="203"/>
      <c r="AT6234" s="144"/>
    </row>
    <row r="6235" spans="9:46" s="142" customFormat="1" x14ac:dyDescent="0.15">
      <c r="I6235" s="223"/>
      <c r="P6235" s="224"/>
      <c r="Q6235" s="224"/>
      <c r="R6235" s="224"/>
      <c r="T6235" s="223"/>
      <c r="U6235" s="225"/>
      <c r="V6235" s="223"/>
      <c r="W6235" s="225"/>
      <c r="AE6235" s="200"/>
      <c r="AM6235" s="203"/>
      <c r="AT6235" s="144"/>
    </row>
    <row r="6236" spans="9:46" s="142" customFormat="1" x14ac:dyDescent="0.15">
      <c r="I6236" s="223"/>
      <c r="P6236" s="224"/>
      <c r="Q6236" s="224"/>
      <c r="R6236" s="224"/>
      <c r="T6236" s="223"/>
      <c r="U6236" s="225"/>
      <c r="V6236" s="223"/>
      <c r="W6236" s="225"/>
      <c r="AE6236" s="200"/>
      <c r="AM6236" s="203"/>
      <c r="AT6236" s="144"/>
    </row>
    <row r="6237" spans="9:46" s="142" customFormat="1" x14ac:dyDescent="0.15">
      <c r="I6237" s="223"/>
      <c r="P6237" s="224"/>
      <c r="Q6237" s="224"/>
      <c r="R6237" s="224"/>
      <c r="T6237" s="223"/>
      <c r="U6237" s="225"/>
      <c r="V6237" s="223"/>
      <c r="W6237" s="225"/>
      <c r="AE6237" s="200"/>
      <c r="AM6237" s="203"/>
      <c r="AT6237" s="144"/>
    </row>
    <row r="6238" spans="9:46" s="142" customFormat="1" x14ac:dyDescent="0.15">
      <c r="I6238" s="223"/>
      <c r="P6238" s="224"/>
      <c r="Q6238" s="224"/>
      <c r="R6238" s="224"/>
      <c r="T6238" s="223"/>
      <c r="U6238" s="225"/>
      <c r="V6238" s="223"/>
      <c r="W6238" s="225"/>
      <c r="AE6238" s="200"/>
      <c r="AM6238" s="203"/>
      <c r="AT6238" s="144"/>
    </row>
    <row r="6239" spans="9:46" s="142" customFormat="1" x14ac:dyDescent="0.15">
      <c r="I6239" s="223"/>
      <c r="P6239" s="224"/>
      <c r="Q6239" s="224"/>
      <c r="R6239" s="224"/>
      <c r="T6239" s="223"/>
      <c r="U6239" s="225"/>
      <c r="V6239" s="223"/>
      <c r="W6239" s="225"/>
      <c r="AE6239" s="200"/>
      <c r="AM6239" s="203"/>
      <c r="AT6239" s="144"/>
    </row>
    <row r="6240" spans="9:46" s="142" customFormat="1" x14ac:dyDescent="0.15">
      <c r="I6240" s="223"/>
      <c r="P6240" s="224"/>
      <c r="Q6240" s="224"/>
      <c r="R6240" s="224"/>
      <c r="T6240" s="223"/>
      <c r="U6240" s="225"/>
      <c r="V6240" s="223"/>
      <c r="W6240" s="225"/>
      <c r="AE6240" s="200"/>
      <c r="AM6240" s="203"/>
      <c r="AT6240" s="144"/>
    </row>
    <row r="6241" spans="9:46" s="142" customFormat="1" x14ac:dyDescent="0.15">
      <c r="I6241" s="223"/>
      <c r="P6241" s="224"/>
      <c r="Q6241" s="224"/>
      <c r="R6241" s="224"/>
      <c r="T6241" s="223"/>
      <c r="U6241" s="225"/>
      <c r="V6241" s="223"/>
      <c r="W6241" s="225"/>
      <c r="AE6241" s="200"/>
      <c r="AM6241" s="203"/>
      <c r="AT6241" s="144"/>
    </row>
    <row r="6242" spans="9:46" s="142" customFormat="1" x14ac:dyDescent="0.15">
      <c r="I6242" s="223"/>
      <c r="P6242" s="224"/>
      <c r="Q6242" s="224"/>
      <c r="R6242" s="224"/>
      <c r="T6242" s="223"/>
      <c r="U6242" s="225"/>
      <c r="V6242" s="223"/>
      <c r="W6242" s="225"/>
      <c r="AE6242" s="200"/>
      <c r="AM6242" s="203"/>
      <c r="AT6242" s="144"/>
    </row>
    <row r="6243" spans="9:46" s="142" customFormat="1" x14ac:dyDescent="0.15">
      <c r="I6243" s="223"/>
      <c r="P6243" s="224"/>
      <c r="Q6243" s="224"/>
      <c r="R6243" s="224"/>
      <c r="T6243" s="223"/>
      <c r="U6243" s="225"/>
      <c r="V6243" s="223"/>
      <c r="W6243" s="225"/>
      <c r="AE6243" s="200"/>
      <c r="AM6243" s="203"/>
      <c r="AT6243" s="144"/>
    </row>
    <row r="6244" spans="9:46" s="142" customFormat="1" x14ac:dyDescent="0.15">
      <c r="I6244" s="223"/>
      <c r="P6244" s="224"/>
      <c r="Q6244" s="224"/>
      <c r="R6244" s="224"/>
      <c r="T6244" s="223"/>
      <c r="U6244" s="225"/>
      <c r="V6244" s="223"/>
      <c r="W6244" s="225"/>
      <c r="AE6244" s="200"/>
      <c r="AM6244" s="203"/>
      <c r="AT6244" s="144"/>
    </row>
    <row r="6245" spans="9:46" s="142" customFormat="1" x14ac:dyDescent="0.15">
      <c r="I6245" s="223"/>
      <c r="P6245" s="224"/>
      <c r="Q6245" s="224"/>
      <c r="R6245" s="224"/>
      <c r="T6245" s="223"/>
      <c r="U6245" s="225"/>
      <c r="V6245" s="223"/>
      <c r="W6245" s="225"/>
      <c r="AE6245" s="200"/>
      <c r="AM6245" s="203"/>
      <c r="AT6245" s="144"/>
    </row>
    <row r="6246" spans="9:46" s="142" customFormat="1" x14ac:dyDescent="0.15">
      <c r="I6246" s="223"/>
      <c r="P6246" s="224"/>
      <c r="Q6246" s="224"/>
      <c r="R6246" s="224"/>
      <c r="T6246" s="223"/>
      <c r="U6246" s="225"/>
      <c r="V6246" s="223"/>
      <c r="W6246" s="225"/>
      <c r="AE6246" s="200"/>
      <c r="AM6246" s="203"/>
      <c r="AT6246" s="144"/>
    </row>
    <row r="6247" spans="9:46" s="142" customFormat="1" x14ac:dyDescent="0.15">
      <c r="I6247" s="223"/>
      <c r="P6247" s="224"/>
      <c r="Q6247" s="224"/>
      <c r="R6247" s="224"/>
      <c r="T6247" s="223"/>
      <c r="U6247" s="225"/>
      <c r="V6247" s="223"/>
      <c r="W6247" s="225"/>
      <c r="AE6247" s="200"/>
      <c r="AM6247" s="203"/>
      <c r="AT6247" s="144"/>
    </row>
    <row r="6248" spans="9:46" s="142" customFormat="1" x14ac:dyDescent="0.15">
      <c r="I6248" s="223"/>
      <c r="P6248" s="224"/>
      <c r="Q6248" s="224"/>
      <c r="R6248" s="224"/>
      <c r="T6248" s="223"/>
      <c r="U6248" s="225"/>
      <c r="V6248" s="223"/>
      <c r="W6248" s="225"/>
      <c r="AE6248" s="200"/>
      <c r="AM6248" s="203"/>
      <c r="AT6248" s="144"/>
    </row>
    <row r="6249" spans="9:46" s="142" customFormat="1" x14ac:dyDescent="0.15">
      <c r="I6249" s="223"/>
      <c r="P6249" s="224"/>
      <c r="Q6249" s="224"/>
      <c r="R6249" s="224"/>
      <c r="T6249" s="223"/>
      <c r="U6249" s="225"/>
      <c r="V6249" s="223"/>
      <c r="W6249" s="225"/>
      <c r="AE6249" s="200"/>
      <c r="AM6249" s="203"/>
      <c r="AT6249" s="144"/>
    </row>
    <row r="6250" spans="9:46" s="142" customFormat="1" x14ac:dyDescent="0.15">
      <c r="I6250" s="223"/>
      <c r="P6250" s="224"/>
      <c r="Q6250" s="224"/>
      <c r="R6250" s="224"/>
      <c r="T6250" s="223"/>
      <c r="U6250" s="225"/>
      <c r="V6250" s="223"/>
      <c r="W6250" s="225"/>
      <c r="AE6250" s="200"/>
      <c r="AM6250" s="203"/>
      <c r="AT6250" s="144"/>
    </row>
    <row r="6251" spans="9:46" s="142" customFormat="1" x14ac:dyDescent="0.15">
      <c r="I6251" s="223"/>
      <c r="P6251" s="224"/>
      <c r="Q6251" s="224"/>
      <c r="R6251" s="224"/>
      <c r="T6251" s="223"/>
      <c r="U6251" s="225"/>
      <c r="V6251" s="223"/>
      <c r="W6251" s="225"/>
      <c r="AE6251" s="200"/>
      <c r="AM6251" s="203"/>
      <c r="AT6251" s="144"/>
    </row>
    <row r="6252" spans="9:46" s="142" customFormat="1" x14ac:dyDescent="0.15">
      <c r="I6252" s="223"/>
      <c r="P6252" s="224"/>
      <c r="Q6252" s="224"/>
      <c r="R6252" s="224"/>
      <c r="T6252" s="223"/>
      <c r="U6252" s="225"/>
      <c r="V6252" s="223"/>
      <c r="W6252" s="225"/>
      <c r="AE6252" s="200"/>
      <c r="AM6252" s="203"/>
      <c r="AT6252" s="144"/>
    </row>
    <row r="6253" spans="9:46" s="142" customFormat="1" x14ac:dyDescent="0.15">
      <c r="I6253" s="223"/>
      <c r="P6253" s="224"/>
      <c r="Q6253" s="224"/>
      <c r="R6253" s="224"/>
      <c r="T6253" s="223"/>
      <c r="U6253" s="225"/>
      <c r="V6253" s="223"/>
      <c r="W6253" s="225"/>
      <c r="AE6253" s="200"/>
      <c r="AM6253" s="203"/>
      <c r="AT6253" s="144"/>
    </row>
    <row r="6254" spans="9:46" s="142" customFormat="1" x14ac:dyDescent="0.15">
      <c r="I6254" s="223"/>
      <c r="P6254" s="224"/>
      <c r="Q6254" s="224"/>
      <c r="R6254" s="224"/>
      <c r="T6254" s="223"/>
      <c r="U6254" s="225"/>
      <c r="V6254" s="223"/>
      <c r="W6254" s="225"/>
      <c r="AE6254" s="200"/>
      <c r="AM6254" s="203"/>
      <c r="AT6254" s="144"/>
    </row>
    <row r="6255" spans="9:46" s="142" customFormat="1" x14ac:dyDescent="0.15">
      <c r="I6255" s="223"/>
      <c r="P6255" s="224"/>
      <c r="Q6255" s="224"/>
      <c r="R6255" s="224"/>
      <c r="T6255" s="223"/>
      <c r="U6255" s="225"/>
      <c r="V6255" s="223"/>
      <c r="W6255" s="225"/>
      <c r="AE6255" s="200"/>
      <c r="AM6255" s="203"/>
      <c r="AT6255" s="144"/>
    </row>
    <row r="6256" spans="9:46" s="142" customFormat="1" x14ac:dyDescent="0.15">
      <c r="I6256" s="223"/>
      <c r="P6256" s="224"/>
      <c r="Q6256" s="224"/>
      <c r="R6256" s="224"/>
      <c r="T6256" s="223"/>
      <c r="U6256" s="225"/>
      <c r="V6256" s="223"/>
      <c r="W6256" s="225"/>
      <c r="AE6256" s="200"/>
      <c r="AM6256" s="203"/>
      <c r="AT6256" s="144"/>
    </row>
    <row r="6257" spans="9:46" s="142" customFormat="1" x14ac:dyDescent="0.15">
      <c r="I6257" s="223"/>
      <c r="P6257" s="224"/>
      <c r="Q6257" s="224"/>
      <c r="R6257" s="224"/>
      <c r="T6257" s="223"/>
      <c r="U6257" s="225"/>
      <c r="V6257" s="223"/>
      <c r="W6257" s="225"/>
      <c r="AE6257" s="200"/>
      <c r="AM6257" s="203"/>
      <c r="AT6257" s="144"/>
    </row>
    <row r="6258" spans="9:46" s="142" customFormat="1" x14ac:dyDescent="0.15">
      <c r="I6258" s="223"/>
      <c r="P6258" s="224"/>
      <c r="Q6258" s="224"/>
      <c r="R6258" s="224"/>
      <c r="T6258" s="223"/>
      <c r="U6258" s="225"/>
      <c r="V6258" s="223"/>
      <c r="W6258" s="225"/>
      <c r="AE6258" s="200"/>
      <c r="AM6258" s="203"/>
      <c r="AT6258" s="144"/>
    </row>
    <row r="6259" spans="9:46" s="142" customFormat="1" x14ac:dyDescent="0.15">
      <c r="I6259" s="223"/>
      <c r="P6259" s="224"/>
      <c r="Q6259" s="224"/>
      <c r="R6259" s="224"/>
      <c r="T6259" s="223"/>
      <c r="U6259" s="225"/>
      <c r="V6259" s="223"/>
      <c r="W6259" s="225"/>
      <c r="AE6259" s="200"/>
      <c r="AM6259" s="203"/>
      <c r="AT6259" s="144"/>
    </row>
    <row r="6260" spans="9:46" s="142" customFormat="1" x14ac:dyDescent="0.15">
      <c r="I6260" s="223"/>
      <c r="P6260" s="224"/>
      <c r="Q6260" s="224"/>
      <c r="R6260" s="224"/>
      <c r="T6260" s="223"/>
      <c r="U6260" s="225"/>
      <c r="V6260" s="223"/>
      <c r="W6260" s="225"/>
      <c r="AE6260" s="200"/>
      <c r="AM6260" s="203"/>
      <c r="AT6260" s="144"/>
    </row>
    <row r="6261" spans="9:46" s="142" customFormat="1" x14ac:dyDescent="0.15">
      <c r="I6261" s="223"/>
      <c r="P6261" s="224"/>
      <c r="Q6261" s="224"/>
      <c r="R6261" s="224"/>
      <c r="T6261" s="223"/>
      <c r="U6261" s="225"/>
      <c r="V6261" s="223"/>
      <c r="W6261" s="225"/>
      <c r="AE6261" s="200"/>
      <c r="AM6261" s="203"/>
      <c r="AT6261" s="144"/>
    </row>
    <row r="6262" spans="9:46" s="142" customFormat="1" x14ac:dyDescent="0.15">
      <c r="I6262" s="223"/>
      <c r="P6262" s="224"/>
      <c r="Q6262" s="224"/>
      <c r="R6262" s="224"/>
      <c r="T6262" s="223"/>
      <c r="U6262" s="225"/>
      <c r="V6262" s="223"/>
      <c r="W6262" s="225"/>
      <c r="AE6262" s="200"/>
      <c r="AM6262" s="203"/>
      <c r="AT6262" s="144"/>
    </row>
    <row r="6263" spans="9:46" s="142" customFormat="1" x14ac:dyDescent="0.15">
      <c r="I6263" s="223"/>
      <c r="P6263" s="224"/>
      <c r="Q6263" s="224"/>
      <c r="R6263" s="224"/>
      <c r="T6263" s="223"/>
      <c r="U6263" s="225"/>
      <c r="V6263" s="223"/>
      <c r="W6263" s="225"/>
      <c r="AE6263" s="200"/>
      <c r="AM6263" s="203"/>
      <c r="AT6263" s="144"/>
    </row>
    <row r="6264" spans="9:46" s="142" customFormat="1" x14ac:dyDescent="0.15">
      <c r="I6264" s="223"/>
      <c r="P6264" s="224"/>
      <c r="Q6264" s="224"/>
      <c r="R6264" s="224"/>
      <c r="T6264" s="223"/>
      <c r="U6264" s="225"/>
      <c r="V6264" s="223"/>
      <c r="W6264" s="225"/>
      <c r="AE6264" s="200"/>
      <c r="AM6264" s="203"/>
      <c r="AT6264" s="144"/>
    </row>
    <row r="6265" spans="9:46" s="142" customFormat="1" x14ac:dyDescent="0.15">
      <c r="I6265" s="223"/>
      <c r="P6265" s="224"/>
      <c r="Q6265" s="224"/>
      <c r="R6265" s="224"/>
      <c r="T6265" s="223"/>
      <c r="U6265" s="225"/>
      <c r="V6265" s="223"/>
      <c r="W6265" s="225"/>
      <c r="AE6265" s="200"/>
      <c r="AM6265" s="203"/>
      <c r="AT6265" s="144"/>
    </row>
    <row r="6266" spans="9:46" s="142" customFormat="1" x14ac:dyDescent="0.15">
      <c r="I6266" s="223"/>
      <c r="P6266" s="224"/>
      <c r="Q6266" s="224"/>
      <c r="R6266" s="224"/>
      <c r="T6266" s="223"/>
      <c r="U6266" s="225"/>
      <c r="V6266" s="223"/>
      <c r="W6266" s="225"/>
      <c r="AE6266" s="200"/>
      <c r="AM6266" s="203"/>
      <c r="AT6266" s="144"/>
    </row>
    <row r="6267" spans="9:46" s="142" customFormat="1" x14ac:dyDescent="0.15">
      <c r="I6267" s="223"/>
      <c r="P6267" s="224"/>
      <c r="Q6267" s="224"/>
      <c r="R6267" s="224"/>
      <c r="T6267" s="223"/>
      <c r="U6267" s="225"/>
      <c r="V6267" s="223"/>
      <c r="W6267" s="225"/>
      <c r="AE6267" s="200"/>
      <c r="AM6267" s="203"/>
      <c r="AT6267" s="144"/>
    </row>
    <row r="6268" spans="9:46" s="142" customFormat="1" x14ac:dyDescent="0.15">
      <c r="I6268" s="223"/>
      <c r="P6268" s="224"/>
      <c r="Q6268" s="224"/>
      <c r="R6268" s="224"/>
      <c r="T6268" s="223"/>
      <c r="U6268" s="225"/>
      <c r="V6268" s="223"/>
      <c r="W6268" s="225"/>
      <c r="AE6268" s="200"/>
      <c r="AM6268" s="203"/>
      <c r="AT6268" s="144"/>
    </row>
    <row r="6269" spans="9:46" s="142" customFormat="1" x14ac:dyDescent="0.15">
      <c r="I6269" s="223"/>
      <c r="P6269" s="224"/>
      <c r="Q6269" s="224"/>
      <c r="R6269" s="224"/>
      <c r="T6269" s="223"/>
      <c r="U6269" s="225"/>
      <c r="V6269" s="223"/>
      <c r="W6269" s="225"/>
      <c r="AE6269" s="200"/>
      <c r="AM6269" s="203"/>
      <c r="AT6269" s="144"/>
    </row>
    <row r="6270" spans="9:46" s="142" customFormat="1" x14ac:dyDescent="0.15">
      <c r="I6270" s="223"/>
      <c r="P6270" s="224"/>
      <c r="Q6270" s="224"/>
      <c r="R6270" s="224"/>
      <c r="T6270" s="223"/>
      <c r="U6270" s="225"/>
      <c r="V6270" s="223"/>
      <c r="W6270" s="225"/>
      <c r="AE6270" s="200"/>
      <c r="AM6270" s="203"/>
      <c r="AT6270" s="144"/>
    </row>
    <row r="6271" spans="9:46" s="142" customFormat="1" x14ac:dyDescent="0.15">
      <c r="I6271" s="223"/>
      <c r="P6271" s="224"/>
      <c r="Q6271" s="224"/>
      <c r="R6271" s="224"/>
      <c r="T6271" s="223"/>
      <c r="U6271" s="225"/>
      <c r="V6271" s="223"/>
      <c r="W6271" s="225"/>
      <c r="AE6271" s="200"/>
      <c r="AM6271" s="203"/>
      <c r="AT6271" s="144"/>
    </row>
    <row r="6272" spans="9:46" s="142" customFormat="1" x14ac:dyDescent="0.15">
      <c r="I6272" s="223"/>
      <c r="P6272" s="224"/>
      <c r="Q6272" s="224"/>
      <c r="R6272" s="224"/>
      <c r="T6272" s="223"/>
      <c r="U6272" s="225"/>
      <c r="V6272" s="223"/>
      <c r="W6272" s="225"/>
      <c r="AE6272" s="200"/>
      <c r="AM6272" s="203"/>
      <c r="AT6272" s="144"/>
    </row>
    <row r="6273" spans="9:46" s="142" customFormat="1" x14ac:dyDescent="0.15">
      <c r="I6273" s="223"/>
      <c r="P6273" s="224"/>
      <c r="Q6273" s="224"/>
      <c r="R6273" s="224"/>
      <c r="T6273" s="223"/>
      <c r="U6273" s="225"/>
      <c r="V6273" s="223"/>
      <c r="W6273" s="225"/>
      <c r="AE6273" s="200"/>
      <c r="AM6273" s="203"/>
      <c r="AT6273" s="144"/>
    </row>
    <row r="6274" spans="9:46" s="142" customFormat="1" x14ac:dyDescent="0.15">
      <c r="I6274" s="223"/>
      <c r="P6274" s="224"/>
      <c r="Q6274" s="224"/>
      <c r="R6274" s="224"/>
      <c r="T6274" s="223"/>
      <c r="U6274" s="225"/>
      <c r="V6274" s="223"/>
      <c r="W6274" s="225"/>
      <c r="AE6274" s="200"/>
      <c r="AM6274" s="203"/>
      <c r="AT6274" s="144"/>
    </row>
    <row r="6275" spans="9:46" s="142" customFormat="1" x14ac:dyDescent="0.15">
      <c r="I6275" s="223"/>
      <c r="P6275" s="224"/>
      <c r="Q6275" s="224"/>
      <c r="R6275" s="224"/>
      <c r="T6275" s="223"/>
      <c r="U6275" s="225"/>
      <c r="V6275" s="223"/>
      <c r="W6275" s="225"/>
      <c r="AE6275" s="200"/>
      <c r="AM6275" s="203"/>
      <c r="AT6275" s="144"/>
    </row>
    <row r="6276" spans="9:46" s="142" customFormat="1" x14ac:dyDescent="0.15">
      <c r="I6276" s="223"/>
      <c r="P6276" s="224"/>
      <c r="Q6276" s="224"/>
      <c r="R6276" s="224"/>
      <c r="T6276" s="223"/>
      <c r="U6276" s="225"/>
      <c r="V6276" s="223"/>
      <c r="W6276" s="225"/>
      <c r="AE6276" s="200"/>
      <c r="AM6276" s="203"/>
      <c r="AT6276" s="144"/>
    </row>
    <row r="6277" spans="9:46" s="142" customFormat="1" x14ac:dyDescent="0.15">
      <c r="I6277" s="223"/>
      <c r="P6277" s="224"/>
      <c r="Q6277" s="224"/>
      <c r="R6277" s="224"/>
      <c r="T6277" s="223"/>
      <c r="U6277" s="225"/>
      <c r="V6277" s="223"/>
      <c r="W6277" s="225"/>
      <c r="AE6277" s="200"/>
      <c r="AM6277" s="203"/>
      <c r="AT6277" s="144"/>
    </row>
    <row r="6278" spans="9:46" s="142" customFormat="1" x14ac:dyDescent="0.15">
      <c r="I6278" s="223"/>
      <c r="P6278" s="224"/>
      <c r="Q6278" s="224"/>
      <c r="R6278" s="224"/>
      <c r="T6278" s="223"/>
      <c r="U6278" s="225"/>
      <c r="V6278" s="223"/>
      <c r="W6278" s="225"/>
      <c r="AE6278" s="200"/>
      <c r="AM6278" s="203"/>
      <c r="AT6278" s="144"/>
    </row>
    <row r="6279" spans="9:46" s="142" customFormat="1" x14ac:dyDescent="0.15">
      <c r="I6279" s="223"/>
      <c r="P6279" s="224"/>
      <c r="Q6279" s="224"/>
      <c r="R6279" s="224"/>
      <c r="T6279" s="223"/>
      <c r="U6279" s="225"/>
      <c r="V6279" s="223"/>
      <c r="W6279" s="225"/>
      <c r="AE6279" s="200"/>
      <c r="AM6279" s="203"/>
      <c r="AT6279" s="144"/>
    </row>
    <row r="6280" spans="9:46" s="142" customFormat="1" x14ac:dyDescent="0.15">
      <c r="I6280" s="223"/>
      <c r="P6280" s="224"/>
      <c r="Q6280" s="224"/>
      <c r="R6280" s="224"/>
      <c r="T6280" s="223"/>
      <c r="U6280" s="225"/>
      <c r="V6280" s="223"/>
      <c r="W6280" s="225"/>
      <c r="AE6280" s="200"/>
      <c r="AM6280" s="203"/>
      <c r="AT6280" s="144"/>
    </row>
    <row r="6281" spans="9:46" s="142" customFormat="1" x14ac:dyDescent="0.15">
      <c r="I6281" s="223"/>
      <c r="P6281" s="224"/>
      <c r="Q6281" s="224"/>
      <c r="R6281" s="224"/>
      <c r="T6281" s="223"/>
      <c r="U6281" s="225"/>
      <c r="V6281" s="223"/>
      <c r="W6281" s="225"/>
      <c r="AE6281" s="200"/>
      <c r="AM6281" s="203"/>
      <c r="AT6281" s="144"/>
    </row>
    <row r="6282" spans="9:46" s="142" customFormat="1" x14ac:dyDescent="0.15">
      <c r="I6282" s="223"/>
      <c r="P6282" s="224"/>
      <c r="Q6282" s="224"/>
      <c r="R6282" s="224"/>
      <c r="T6282" s="223"/>
      <c r="U6282" s="225"/>
      <c r="V6282" s="223"/>
      <c r="W6282" s="225"/>
      <c r="AE6282" s="200"/>
      <c r="AM6282" s="203"/>
      <c r="AT6282" s="144"/>
    </row>
    <row r="6283" spans="9:46" s="142" customFormat="1" x14ac:dyDescent="0.15">
      <c r="I6283" s="223"/>
      <c r="P6283" s="224"/>
      <c r="Q6283" s="224"/>
      <c r="R6283" s="224"/>
      <c r="T6283" s="223"/>
      <c r="U6283" s="225"/>
      <c r="V6283" s="223"/>
      <c r="W6283" s="225"/>
      <c r="AE6283" s="200"/>
      <c r="AM6283" s="203"/>
      <c r="AT6283" s="144"/>
    </row>
    <row r="6284" spans="9:46" s="142" customFormat="1" x14ac:dyDescent="0.15">
      <c r="I6284" s="223"/>
      <c r="P6284" s="224"/>
      <c r="Q6284" s="224"/>
      <c r="R6284" s="224"/>
      <c r="T6284" s="223"/>
      <c r="U6284" s="225"/>
      <c r="V6284" s="223"/>
      <c r="W6284" s="225"/>
      <c r="AE6284" s="200"/>
      <c r="AM6284" s="203"/>
      <c r="AT6284" s="144"/>
    </row>
    <row r="6285" spans="9:46" s="142" customFormat="1" x14ac:dyDescent="0.15">
      <c r="I6285" s="223"/>
      <c r="P6285" s="224"/>
      <c r="Q6285" s="224"/>
      <c r="R6285" s="224"/>
      <c r="T6285" s="223"/>
      <c r="U6285" s="225"/>
      <c r="V6285" s="223"/>
      <c r="W6285" s="225"/>
      <c r="AE6285" s="200"/>
      <c r="AM6285" s="203"/>
      <c r="AT6285" s="144"/>
    </row>
    <row r="6286" spans="9:46" s="142" customFormat="1" x14ac:dyDescent="0.15">
      <c r="I6286" s="223"/>
      <c r="P6286" s="224"/>
      <c r="Q6286" s="224"/>
      <c r="R6286" s="224"/>
      <c r="T6286" s="223"/>
      <c r="U6286" s="225"/>
      <c r="V6286" s="223"/>
      <c r="W6286" s="225"/>
      <c r="AE6286" s="200"/>
      <c r="AM6286" s="203"/>
      <c r="AT6286" s="144"/>
    </row>
    <row r="6287" spans="9:46" s="142" customFormat="1" x14ac:dyDescent="0.15">
      <c r="I6287" s="223"/>
      <c r="P6287" s="224"/>
      <c r="Q6287" s="224"/>
      <c r="R6287" s="224"/>
      <c r="T6287" s="223"/>
      <c r="U6287" s="225"/>
      <c r="V6287" s="223"/>
      <c r="W6287" s="225"/>
      <c r="AE6287" s="200"/>
      <c r="AM6287" s="203"/>
      <c r="AT6287" s="144"/>
    </row>
    <row r="6288" spans="9:46" s="142" customFormat="1" x14ac:dyDescent="0.15">
      <c r="I6288" s="223"/>
      <c r="P6288" s="224"/>
      <c r="Q6288" s="224"/>
      <c r="R6288" s="224"/>
      <c r="T6288" s="223"/>
      <c r="U6288" s="225"/>
      <c r="V6288" s="223"/>
      <c r="W6288" s="225"/>
      <c r="AE6288" s="200"/>
      <c r="AM6288" s="203"/>
      <c r="AT6288" s="144"/>
    </row>
    <row r="6289" spans="9:46" s="142" customFormat="1" x14ac:dyDescent="0.15">
      <c r="I6289" s="223"/>
      <c r="P6289" s="224"/>
      <c r="Q6289" s="224"/>
      <c r="R6289" s="224"/>
      <c r="T6289" s="223"/>
      <c r="U6289" s="225"/>
      <c r="V6289" s="223"/>
      <c r="W6289" s="225"/>
      <c r="AE6289" s="200"/>
      <c r="AM6289" s="203"/>
      <c r="AT6289" s="144"/>
    </row>
    <row r="6290" spans="9:46" s="142" customFormat="1" x14ac:dyDescent="0.15">
      <c r="I6290" s="223"/>
      <c r="P6290" s="224"/>
      <c r="Q6290" s="224"/>
      <c r="R6290" s="224"/>
      <c r="T6290" s="223"/>
      <c r="U6290" s="225"/>
      <c r="V6290" s="223"/>
      <c r="W6290" s="225"/>
      <c r="AE6290" s="200"/>
      <c r="AM6290" s="203"/>
      <c r="AT6290" s="144"/>
    </row>
    <row r="6291" spans="9:46" s="142" customFormat="1" x14ac:dyDescent="0.15">
      <c r="I6291" s="223"/>
      <c r="P6291" s="224"/>
      <c r="Q6291" s="224"/>
      <c r="R6291" s="224"/>
      <c r="T6291" s="223"/>
      <c r="U6291" s="225"/>
      <c r="V6291" s="223"/>
      <c r="W6291" s="225"/>
      <c r="AE6291" s="200"/>
      <c r="AM6291" s="203"/>
      <c r="AT6291" s="144"/>
    </row>
    <row r="6292" spans="9:46" s="142" customFormat="1" x14ac:dyDescent="0.15">
      <c r="I6292" s="223"/>
      <c r="P6292" s="224"/>
      <c r="Q6292" s="224"/>
      <c r="R6292" s="224"/>
      <c r="T6292" s="223"/>
      <c r="U6292" s="225"/>
      <c r="V6292" s="223"/>
      <c r="W6292" s="225"/>
      <c r="AE6292" s="200"/>
      <c r="AM6292" s="203"/>
      <c r="AT6292" s="144"/>
    </row>
    <row r="6293" spans="9:46" s="142" customFormat="1" x14ac:dyDescent="0.15">
      <c r="I6293" s="223"/>
      <c r="P6293" s="224"/>
      <c r="Q6293" s="224"/>
      <c r="R6293" s="224"/>
      <c r="T6293" s="223"/>
      <c r="U6293" s="225"/>
      <c r="V6293" s="223"/>
      <c r="W6293" s="225"/>
      <c r="AE6293" s="200"/>
      <c r="AM6293" s="203"/>
      <c r="AT6293" s="144"/>
    </row>
    <row r="6294" spans="9:46" s="142" customFormat="1" x14ac:dyDescent="0.15">
      <c r="I6294" s="223"/>
      <c r="P6294" s="224"/>
      <c r="Q6294" s="224"/>
      <c r="R6294" s="224"/>
      <c r="T6294" s="223"/>
      <c r="U6294" s="225"/>
      <c r="V6294" s="223"/>
      <c r="W6294" s="225"/>
      <c r="AE6294" s="200"/>
      <c r="AM6294" s="203"/>
      <c r="AT6294" s="144"/>
    </row>
    <row r="6295" spans="9:46" s="142" customFormat="1" x14ac:dyDescent="0.15">
      <c r="I6295" s="223"/>
      <c r="P6295" s="224"/>
      <c r="Q6295" s="224"/>
      <c r="R6295" s="224"/>
      <c r="T6295" s="223"/>
      <c r="U6295" s="225"/>
      <c r="V6295" s="223"/>
      <c r="W6295" s="225"/>
      <c r="AE6295" s="200"/>
      <c r="AM6295" s="203"/>
      <c r="AT6295" s="144"/>
    </row>
    <row r="6296" spans="9:46" s="142" customFormat="1" x14ac:dyDescent="0.15">
      <c r="I6296" s="223"/>
      <c r="P6296" s="224"/>
      <c r="Q6296" s="224"/>
      <c r="R6296" s="224"/>
      <c r="T6296" s="223"/>
      <c r="U6296" s="225"/>
      <c r="V6296" s="223"/>
      <c r="W6296" s="225"/>
      <c r="AE6296" s="200"/>
      <c r="AM6296" s="203"/>
      <c r="AT6296" s="144"/>
    </row>
    <row r="6297" spans="9:46" s="142" customFormat="1" x14ac:dyDescent="0.15">
      <c r="I6297" s="223"/>
      <c r="P6297" s="224"/>
      <c r="Q6297" s="224"/>
      <c r="R6297" s="224"/>
      <c r="T6297" s="223"/>
      <c r="U6297" s="225"/>
      <c r="V6297" s="223"/>
      <c r="W6297" s="225"/>
      <c r="AE6297" s="200"/>
      <c r="AM6297" s="203"/>
      <c r="AT6297" s="144"/>
    </row>
    <row r="6298" spans="9:46" s="142" customFormat="1" x14ac:dyDescent="0.15">
      <c r="I6298" s="223"/>
      <c r="P6298" s="224"/>
      <c r="Q6298" s="224"/>
      <c r="R6298" s="224"/>
      <c r="T6298" s="223"/>
      <c r="U6298" s="225"/>
      <c r="V6298" s="223"/>
      <c r="W6298" s="225"/>
      <c r="AE6298" s="200"/>
      <c r="AM6298" s="203"/>
      <c r="AT6298" s="144"/>
    </row>
    <row r="6299" spans="9:46" s="142" customFormat="1" x14ac:dyDescent="0.15">
      <c r="I6299" s="223"/>
      <c r="P6299" s="224"/>
      <c r="Q6299" s="224"/>
      <c r="R6299" s="224"/>
      <c r="T6299" s="223"/>
      <c r="U6299" s="225"/>
      <c r="V6299" s="223"/>
      <c r="W6299" s="225"/>
      <c r="AE6299" s="200"/>
      <c r="AM6299" s="203"/>
      <c r="AT6299" s="144"/>
    </row>
    <row r="6300" spans="9:46" s="142" customFormat="1" x14ac:dyDescent="0.15">
      <c r="I6300" s="223"/>
      <c r="P6300" s="224"/>
      <c r="Q6300" s="224"/>
      <c r="R6300" s="224"/>
      <c r="T6300" s="223"/>
      <c r="U6300" s="225"/>
      <c r="V6300" s="223"/>
      <c r="W6300" s="225"/>
      <c r="AE6300" s="200"/>
      <c r="AM6300" s="203"/>
      <c r="AT6300" s="144"/>
    </row>
    <row r="6301" spans="9:46" s="142" customFormat="1" x14ac:dyDescent="0.15">
      <c r="I6301" s="223"/>
      <c r="P6301" s="224"/>
      <c r="Q6301" s="224"/>
      <c r="R6301" s="224"/>
      <c r="T6301" s="223"/>
      <c r="U6301" s="225"/>
      <c r="V6301" s="223"/>
      <c r="W6301" s="225"/>
      <c r="AE6301" s="200"/>
      <c r="AM6301" s="203"/>
      <c r="AT6301" s="144"/>
    </row>
    <row r="6302" spans="9:46" s="142" customFormat="1" x14ac:dyDescent="0.15">
      <c r="I6302" s="223"/>
      <c r="P6302" s="224"/>
      <c r="Q6302" s="224"/>
      <c r="R6302" s="224"/>
      <c r="T6302" s="223"/>
      <c r="U6302" s="225"/>
      <c r="V6302" s="223"/>
      <c r="W6302" s="225"/>
      <c r="AE6302" s="200"/>
      <c r="AM6302" s="203"/>
      <c r="AT6302" s="144"/>
    </row>
    <row r="6303" spans="9:46" s="142" customFormat="1" x14ac:dyDescent="0.15">
      <c r="I6303" s="223"/>
      <c r="P6303" s="224"/>
      <c r="Q6303" s="224"/>
      <c r="R6303" s="224"/>
      <c r="T6303" s="223"/>
      <c r="U6303" s="225"/>
      <c r="V6303" s="223"/>
      <c r="W6303" s="225"/>
      <c r="AE6303" s="200"/>
      <c r="AM6303" s="203"/>
      <c r="AT6303" s="144"/>
    </row>
    <row r="6304" spans="9:46" s="142" customFormat="1" x14ac:dyDescent="0.15">
      <c r="I6304" s="223"/>
      <c r="P6304" s="224"/>
      <c r="Q6304" s="224"/>
      <c r="R6304" s="224"/>
      <c r="T6304" s="223"/>
      <c r="U6304" s="225"/>
      <c r="V6304" s="223"/>
      <c r="W6304" s="225"/>
      <c r="AE6304" s="200"/>
      <c r="AM6304" s="203"/>
      <c r="AT6304" s="144"/>
    </row>
    <row r="6305" spans="9:46" s="142" customFormat="1" x14ac:dyDescent="0.15">
      <c r="I6305" s="223"/>
      <c r="P6305" s="224"/>
      <c r="Q6305" s="224"/>
      <c r="R6305" s="224"/>
      <c r="T6305" s="223"/>
      <c r="U6305" s="225"/>
      <c r="V6305" s="223"/>
      <c r="W6305" s="225"/>
      <c r="AE6305" s="200"/>
      <c r="AM6305" s="203"/>
      <c r="AT6305" s="144"/>
    </row>
    <row r="6306" spans="9:46" s="142" customFormat="1" x14ac:dyDescent="0.15">
      <c r="I6306" s="223"/>
      <c r="P6306" s="224"/>
      <c r="Q6306" s="224"/>
      <c r="R6306" s="224"/>
      <c r="T6306" s="223"/>
      <c r="U6306" s="225"/>
      <c r="V6306" s="223"/>
      <c r="W6306" s="225"/>
      <c r="AE6306" s="200"/>
      <c r="AM6306" s="203"/>
      <c r="AT6306" s="144"/>
    </row>
    <row r="6307" spans="9:46" s="142" customFormat="1" x14ac:dyDescent="0.15">
      <c r="I6307" s="223"/>
      <c r="P6307" s="224"/>
      <c r="Q6307" s="224"/>
      <c r="R6307" s="224"/>
      <c r="T6307" s="223"/>
      <c r="U6307" s="225"/>
      <c r="V6307" s="223"/>
      <c r="W6307" s="225"/>
      <c r="AE6307" s="200"/>
      <c r="AM6307" s="203"/>
      <c r="AT6307" s="144"/>
    </row>
    <row r="6308" spans="9:46" s="142" customFormat="1" x14ac:dyDescent="0.15">
      <c r="I6308" s="223"/>
      <c r="P6308" s="224"/>
      <c r="Q6308" s="224"/>
      <c r="R6308" s="224"/>
      <c r="T6308" s="223"/>
      <c r="U6308" s="225"/>
      <c r="V6308" s="223"/>
      <c r="W6308" s="225"/>
      <c r="AE6308" s="200"/>
      <c r="AM6308" s="203"/>
      <c r="AT6308" s="144"/>
    </row>
    <row r="6309" spans="9:46" s="142" customFormat="1" x14ac:dyDescent="0.15">
      <c r="I6309" s="223"/>
      <c r="P6309" s="224"/>
      <c r="Q6309" s="224"/>
      <c r="R6309" s="224"/>
      <c r="T6309" s="223"/>
      <c r="U6309" s="225"/>
      <c r="V6309" s="223"/>
      <c r="W6309" s="225"/>
      <c r="AE6309" s="200"/>
      <c r="AM6309" s="203"/>
      <c r="AT6309" s="144"/>
    </row>
    <row r="6310" spans="9:46" s="142" customFormat="1" x14ac:dyDescent="0.15">
      <c r="I6310" s="223"/>
      <c r="P6310" s="224"/>
      <c r="Q6310" s="224"/>
      <c r="R6310" s="224"/>
      <c r="T6310" s="223"/>
      <c r="U6310" s="225"/>
      <c r="V6310" s="223"/>
      <c r="W6310" s="225"/>
      <c r="AE6310" s="200"/>
      <c r="AM6310" s="203"/>
      <c r="AT6310" s="144"/>
    </row>
    <row r="6311" spans="9:46" s="142" customFormat="1" x14ac:dyDescent="0.15">
      <c r="I6311" s="223"/>
      <c r="P6311" s="224"/>
      <c r="Q6311" s="224"/>
      <c r="R6311" s="224"/>
      <c r="T6311" s="223"/>
      <c r="U6311" s="225"/>
      <c r="V6311" s="223"/>
      <c r="W6311" s="225"/>
      <c r="AE6311" s="200"/>
      <c r="AM6311" s="203"/>
      <c r="AT6311" s="144"/>
    </row>
    <row r="6312" spans="9:46" s="142" customFormat="1" x14ac:dyDescent="0.15">
      <c r="I6312" s="223"/>
      <c r="P6312" s="224"/>
      <c r="Q6312" s="224"/>
      <c r="R6312" s="224"/>
      <c r="T6312" s="223"/>
      <c r="U6312" s="225"/>
      <c r="V6312" s="223"/>
      <c r="W6312" s="225"/>
      <c r="AE6312" s="200"/>
      <c r="AM6312" s="203"/>
      <c r="AT6312" s="144"/>
    </row>
    <row r="6313" spans="9:46" s="142" customFormat="1" x14ac:dyDescent="0.15">
      <c r="I6313" s="223"/>
      <c r="P6313" s="224"/>
      <c r="Q6313" s="224"/>
      <c r="R6313" s="224"/>
      <c r="T6313" s="223"/>
      <c r="U6313" s="225"/>
      <c r="V6313" s="223"/>
      <c r="W6313" s="225"/>
      <c r="AE6313" s="200"/>
      <c r="AM6313" s="203"/>
      <c r="AT6313" s="144"/>
    </row>
    <row r="6314" spans="9:46" s="142" customFormat="1" x14ac:dyDescent="0.15">
      <c r="I6314" s="223"/>
      <c r="P6314" s="224"/>
      <c r="Q6314" s="224"/>
      <c r="R6314" s="224"/>
      <c r="T6314" s="223"/>
      <c r="U6314" s="225"/>
      <c r="V6314" s="223"/>
      <c r="W6314" s="225"/>
      <c r="AE6314" s="200"/>
      <c r="AM6314" s="203"/>
      <c r="AT6314" s="144"/>
    </row>
    <row r="6315" spans="9:46" s="142" customFormat="1" x14ac:dyDescent="0.15">
      <c r="I6315" s="223"/>
      <c r="P6315" s="224"/>
      <c r="Q6315" s="224"/>
      <c r="R6315" s="224"/>
      <c r="T6315" s="223"/>
      <c r="U6315" s="225"/>
      <c r="V6315" s="223"/>
      <c r="W6315" s="225"/>
      <c r="AE6315" s="200"/>
      <c r="AM6315" s="203"/>
      <c r="AT6315" s="144"/>
    </row>
    <row r="6316" spans="9:46" s="142" customFormat="1" x14ac:dyDescent="0.15">
      <c r="I6316" s="223"/>
      <c r="P6316" s="224"/>
      <c r="Q6316" s="224"/>
      <c r="R6316" s="224"/>
      <c r="T6316" s="223"/>
      <c r="U6316" s="225"/>
      <c r="V6316" s="223"/>
      <c r="W6316" s="225"/>
      <c r="AE6316" s="200"/>
      <c r="AM6316" s="203"/>
      <c r="AT6316" s="144"/>
    </row>
    <row r="6317" spans="9:46" s="142" customFormat="1" x14ac:dyDescent="0.15">
      <c r="I6317" s="223"/>
      <c r="P6317" s="224"/>
      <c r="Q6317" s="224"/>
      <c r="R6317" s="224"/>
      <c r="T6317" s="223"/>
      <c r="U6317" s="225"/>
      <c r="V6317" s="223"/>
      <c r="W6317" s="225"/>
      <c r="AE6317" s="200"/>
      <c r="AM6317" s="203"/>
      <c r="AT6317" s="144"/>
    </row>
    <row r="6318" spans="9:46" s="142" customFormat="1" x14ac:dyDescent="0.15">
      <c r="I6318" s="223"/>
      <c r="P6318" s="224"/>
      <c r="Q6318" s="224"/>
      <c r="R6318" s="224"/>
      <c r="T6318" s="223"/>
      <c r="U6318" s="225"/>
      <c r="V6318" s="223"/>
      <c r="W6318" s="225"/>
      <c r="AE6318" s="200"/>
      <c r="AM6318" s="203"/>
      <c r="AT6318" s="144"/>
    </row>
    <row r="6319" spans="9:46" s="142" customFormat="1" x14ac:dyDescent="0.15">
      <c r="I6319" s="223"/>
      <c r="P6319" s="224"/>
      <c r="Q6319" s="224"/>
      <c r="R6319" s="224"/>
      <c r="T6319" s="223"/>
      <c r="U6319" s="225"/>
      <c r="V6319" s="223"/>
      <c r="W6319" s="225"/>
      <c r="AE6319" s="200"/>
      <c r="AM6319" s="203"/>
      <c r="AT6319" s="144"/>
    </row>
    <row r="6320" spans="9:46" s="142" customFormat="1" x14ac:dyDescent="0.15">
      <c r="I6320" s="223"/>
      <c r="P6320" s="224"/>
      <c r="Q6320" s="224"/>
      <c r="R6320" s="224"/>
      <c r="T6320" s="223"/>
      <c r="U6320" s="225"/>
      <c r="V6320" s="223"/>
      <c r="W6320" s="225"/>
      <c r="AE6320" s="200"/>
      <c r="AM6320" s="203"/>
      <c r="AT6320" s="144"/>
    </row>
    <row r="6321" spans="9:46" s="142" customFormat="1" x14ac:dyDescent="0.15">
      <c r="I6321" s="223"/>
      <c r="P6321" s="224"/>
      <c r="Q6321" s="224"/>
      <c r="R6321" s="224"/>
      <c r="T6321" s="223"/>
      <c r="U6321" s="225"/>
      <c r="V6321" s="223"/>
      <c r="W6321" s="225"/>
      <c r="AE6321" s="200"/>
      <c r="AM6321" s="203"/>
      <c r="AT6321" s="144"/>
    </row>
    <row r="6322" spans="9:46" s="142" customFormat="1" x14ac:dyDescent="0.15">
      <c r="I6322" s="223"/>
      <c r="P6322" s="224"/>
      <c r="Q6322" s="224"/>
      <c r="R6322" s="224"/>
      <c r="T6322" s="223"/>
      <c r="U6322" s="225"/>
      <c r="V6322" s="223"/>
      <c r="W6322" s="225"/>
      <c r="AE6322" s="200"/>
      <c r="AM6322" s="203"/>
      <c r="AT6322" s="144"/>
    </row>
    <row r="6323" spans="9:46" s="142" customFormat="1" x14ac:dyDescent="0.15">
      <c r="I6323" s="223"/>
      <c r="P6323" s="224"/>
      <c r="Q6323" s="224"/>
      <c r="R6323" s="224"/>
      <c r="T6323" s="223"/>
      <c r="U6323" s="225"/>
      <c r="V6323" s="223"/>
      <c r="W6323" s="225"/>
      <c r="AE6323" s="200"/>
      <c r="AM6323" s="203"/>
      <c r="AT6323" s="144"/>
    </row>
    <row r="6324" spans="9:46" s="142" customFormat="1" x14ac:dyDescent="0.15">
      <c r="I6324" s="223"/>
      <c r="P6324" s="224"/>
      <c r="Q6324" s="224"/>
      <c r="R6324" s="224"/>
      <c r="T6324" s="223"/>
      <c r="U6324" s="225"/>
      <c r="V6324" s="223"/>
      <c r="W6324" s="225"/>
      <c r="AE6324" s="200"/>
      <c r="AM6324" s="203"/>
      <c r="AT6324" s="144"/>
    </row>
    <row r="6325" spans="9:46" s="142" customFormat="1" x14ac:dyDescent="0.15">
      <c r="I6325" s="223"/>
      <c r="P6325" s="224"/>
      <c r="Q6325" s="224"/>
      <c r="R6325" s="224"/>
      <c r="T6325" s="223"/>
      <c r="U6325" s="225"/>
      <c r="V6325" s="223"/>
      <c r="W6325" s="225"/>
      <c r="AE6325" s="200"/>
      <c r="AM6325" s="203"/>
      <c r="AT6325" s="144"/>
    </row>
    <row r="6326" spans="9:46" s="142" customFormat="1" x14ac:dyDescent="0.15">
      <c r="I6326" s="223"/>
      <c r="P6326" s="224"/>
      <c r="Q6326" s="224"/>
      <c r="R6326" s="224"/>
      <c r="T6326" s="223"/>
      <c r="U6326" s="225"/>
      <c r="V6326" s="223"/>
      <c r="W6326" s="225"/>
      <c r="AE6326" s="200"/>
      <c r="AM6326" s="203"/>
      <c r="AT6326" s="144"/>
    </row>
    <row r="6327" spans="9:46" s="142" customFormat="1" x14ac:dyDescent="0.15">
      <c r="I6327" s="223"/>
      <c r="P6327" s="224"/>
      <c r="Q6327" s="224"/>
      <c r="R6327" s="224"/>
      <c r="T6327" s="223"/>
      <c r="U6327" s="225"/>
      <c r="V6327" s="223"/>
      <c r="W6327" s="225"/>
      <c r="AE6327" s="200"/>
      <c r="AM6327" s="203"/>
      <c r="AT6327" s="144"/>
    </row>
    <row r="6328" spans="9:46" s="142" customFormat="1" x14ac:dyDescent="0.15">
      <c r="I6328" s="223"/>
      <c r="P6328" s="224"/>
      <c r="Q6328" s="224"/>
      <c r="R6328" s="224"/>
      <c r="T6328" s="223"/>
      <c r="U6328" s="225"/>
      <c r="V6328" s="223"/>
      <c r="W6328" s="225"/>
      <c r="AE6328" s="200"/>
      <c r="AM6328" s="203"/>
      <c r="AT6328" s="144"/>
    </row>
    <row r="6329" spans="9:46" s="142" customFormat="1" x14ac:dyDescent="0.15">
      <c r="I6329" s="223"/>
      <c r="P6329" s="224"/>
      <c r="Q6329" s="224"/>
      <c r="R6329" s="224"/>
      <c r="T6329" s="223"/>
      <c r="U6329" s="225"/>
      <c r="V6329" s="223"/>
      <c r="W6329" s="225"/>
      <c r="AE6329" s="200"/>
      <c r="AM6329" s="203"/>
      <c r="AT6329" s="144"/>
    </row>
    <row r="6330" spans="9:46" s="142" customFormat="1" x14ac:dyDescent="0.15">
      <c r="I6330" s="223"/>
      <c r="P6330" s="224"/>
      <c r="Q6330" s="224"/>
      <c r="R6330" s="224"/>
      <c r="T6330" s="223"/>
      <c r="U6330" s="225"/>
      <c r="V6330" s="223"/>
      <c r="W6330" s="225"/>
      <c r="AE6330" s="200"/>
      <c r="AM6330" s="203"/>
      <c r="AT6330" s="144"/>
    </row>
    <row r="6331" spans="9:46" s="142" customFormat="1" x14ac:dyDescent="0.15">
      <c r="I6331" s="223"/>
      <c r="P6331" s="224"/>
      <c r="Q6331" s="224"/>
      <c r="R6331" s="224"/>
      <c r="T6331" s="223"/>
      <c r="U6331" s="225"/>
      <c r="V6331" s="223"/>
      <c r="W6331" s="225"/>
      <c r="AE6331" s="200"/>
      <c r="AM6331" s="203"/>
      <c r="AT6331" s="144"/>
    </row>
    <row r="6332" spans="9:46" s="142" customFormat="1" x14ac:dyDescent="0.15">
      <c r="I6332" s="223"/>
      <c r="P6332" s="224"/>
      <c r="Q6332" s="224"/>
      <c r="R6332" s="224"/>
      <c r="T6332" s="223"/>
      <c r="U6332" s="225"/>
      <c r="V6332" s="223"/>
      <c r="W6332" s="225"/>
      <c r="AE6332" s="200"/>
      <c r="AM6332" s="203"/>
      <c r="AT6332" s="144"/>
    </row>
    <row r="6333" spans="9:46" s="142" customFormat="1" x14ac:dyDescent="0.15">
      <c r="I6333" s="223"/>
      <c r="P6333" s="224"/>
      <c r="Q6333" s="224"/>
      <c r="R6333" s="224"/>
      <c r="T6333" s="223"/>
      <c r="U6333" s="225"/>
      <c r="V6333" s="223"/>
      <c r="W6333" s="225"/>
      <c r="AE6333" s="200"/>
      <c r="AM6333" s="203"/>
      <c r="AT6333" s="144"/>
    </row>
    <row r="6334" spans="9:46" s="142" customFormat="1" x14ac:dyDescent="0.15">
      <c r="I6334" s="223"/>
      <c r="P6334" s="224"/>
      <c r="Q6334" s="224"/>
      <c r="R6334" s="224"/>
      <c r="T6334" s="223"/>
      <c r="U6334" s="225"/>
      <c r="V6334" s="223"/>
      <c r="W6334" s="225"/>
      <c r="AE6334" s="200"/>
      <c r="AM6334" s="203"/>
      <c r="AT6334" s="144"/>
    </row>
    <row r="6335" spans="9:46" s="142" customFormat="1" x14ac:dyDescent="0.15">
      <c r="I6335" s="223"/>
      <c r="P6335" s="224"/>
      <c r="Q6335" s="224"/>
      <c r="R6335" s="224"/>
      <c r="T6335" s="223"/>
      <c r="U6335" s="225"/>
      <c r="V6335" s="223"/>
      <c r="W6335" s="225"/>
      <c r="AE6335" s="200"/>
      <c r="AM6335" s="203"/>
      <c r="AT6335" s="144"/>
    </row>
    <row r="6336" spans="9:46" s="142" customFormat="1" x14ac:dyDescent="0.15">
      <c r="I6336" s="223"/>
      <c r="P6336" s="224"/>
      <c r="Q6336" s="224"/>
      <c r="R6336" s="224"/>
      <c r="T6336" s="223"/>
      <c r="U6336" s="225"/>
      <c r="V6336" s="223"/>
      <c r="W6336" s="225"/>
      <c r="AE6336" s="200"/>
      <c r="AM6336" s="203"/>
      <c r="AT6336" s="144"/>
    </row>
    <row r="6337" spans="9:46" s="142" customFormat="1" x14ac:dyDescent="0.15">
      <c r="I6337" s="223"/>
      <c r="P6337" s="224"/>
      <c r="Q6337" s="224"/>
      <c r="R6337" s="224"/>
      <c r="T6337" s="223"/>
      <c r="U6337" s="225"/>
      <c r="V6337" s="223"/>
      <c r="W6337" s="225"/>
      <c r="AE6337" s="200"/>
      <c r="AM6337" s="203"/>
      <c r="AT6337" s="144"/>
    </row>
    <row r="6338" spans="9:46" s="142" customFormat="1" x14ac:dyDescent="0.15">
      <c r="I6338" s="223"/>
      <c r="P6338" s="224"/>
      <c r="Q6338" s="224"/>
      <c r="R6338" s="224"/>
      <c r="T6338" s="223"/>
      <c r="U6338" s="225"/>
      <c r="V6338" s="223"/>
      <c r="W6338" s="225"/>
      <c r="AE6338" s="200"/>
      <c r="AM6338" s="203"/>
      <c r="AT6338" s="144"/>
    </row>
    <row r="6339" spans="9:46" s="142" customFormat="1" x14ac:dyDescent="0.15">
      <c r="I6339" s="223"/>
      <c r="P6339" s="224"/>
      <c r="Q6339" s="224"/>
      <c r="R6339" s="224"/>
      <c r="T6339" s="223"/>
      <c r="U6339" s="225"/>
      <c r="V6339" s="223"/>
      <c r="W6339" s="225"/>
      <c r="AE6339" s="200"/>
      <c r="AM6339" s="203"/>
      <c r="AT6339" s="144"/>
    </row>
    <row r="6340" spans="9:46" s="142" customFormat="1" x14ac:dyDescent="0.15">
      <c r="I6340" s="223"/>
      <c r="P6340" s="224"/>
      <c r="Q6340" s="224"/>
      <c r="R6340" s="224"/>
      <c r="T6340" s="223"/>
      <c r="U6340" s="225"/>
      <c r="V6340" s="223"/>
      <c r="W6340" s="225"/>
      <c r="AE6340" s="200"/>
      <c r="AM6340" s="203"/>
      <c r="AT6340" s="144"/>
    </row>
    <row r="6341" spans="9:46" s="142" customFormat="1" x14ac:dyDescent="0.15">
      <c r="I6341" s="223"/>
      <c r="P6341" s="224"/>
      <c r="Q6341" s="224"/>
      <c r="R6341" s="224"/>
      <c r="T6341" s="223"/>
      <c r="U6341" s="225"/>
      <c r="V6341" s="223"/>
      <c r="W6341" s="225"/>
      <c r="AE6341" s="200"/>
      <c r="AM6341" s="203"/>
      <c r="AT6341" s="144"/>
    </row>
    <row r="6342" spans="9:46" s="142" customFormat="1" x14ac:dyDescent="0.15">
      <c r="I6342" s="223"/>
      <c r="P6342" s="224"/>
      <c r="Q6342" s="224"/>
      <c r="R6342" s="224"/>
      <c r="T6342" s="223"/>
      <c r="U6342" s="225"/>
      <c r="V6342" s="223"/>
      <c r="W6342" s="225"/>
      <c r="AE6342" s="200"/>
      <c r="AM6342" s="203"/>
      <c r="AT6342" s="144"/>
    </row>
    <row r="6343" spans="9:46" s="142" customFormat="1" x14ac:dyDescent="0.15">
      <c r="I6343" s="223"/>
      <c r="P6343" s="224"/>
      <c r="Q6343" s="224"/>
      <c r="R6343" s="224"/>
      <c r="T6343" s="223"/>
      <c r="U6343" s="225"/>
      <c r="V6343" s="223"/>
      <c r="W6343" s="225"/>
      <c r="AE6343" s="200"/>
      <c r="AM6343" s="203"/>
      <c r="AT6343" s="144"/>
    </row>
    <row r="6344" spans="9:46" s="142" customFormat="1" x14ac:dyDescent="0.15">
      <c r="I6344" s="223"/>
      <c r="P6344" s="224"/>
      <c r="Q6344" s="224"/>
      <c r="R6344" s="224"/>
      <c r="T6344" s="223"/>
      <c r="U6344" s="225"/>
      <c r="V6344" s="223"/>
      <c r="W6344" s="225"/>
      <c r="AE6344" s="200"/>
      <c r="AM6344" s="203"/>
      <c r="AT6344" s="144"/>
    </row>
    <row r="6345" spans="9:46" s="142" customFormat="1" x14ac:dyDescent="0.15">
      <c r="I6345" s="223"/>
      <c r="P6345" s="224"/>
      <c r="Q6345" s="224"/>
      <c r="R6345" s="224"/>
      <c r="T6345" s="223"/>
      <c r="U6345" s="225"/>
      <c r="V6345" s="223"/>
      <c r="W6345" s="225"/>
      <c r="AE6345" s="200"/>
      <c r="AM6345" s="203"/>
      <c r="AT6345" s="144"/>
    </row>
    <row r="6346" spans="9:46" s="142" customFormat="1" x14ac:dyDescent="0.15">
      <c r="I6346" s="223"/>
      <c r="P6346" s="224"/>
      <c r="Q6346" s="224"/>
      <c r="R6346" s="224"/>
      <c r="T6346" s="223"/>
      <c r="U6346" s="225"/>
      <c r="V6346" s="223"/>
      <c r="W6346" s="225"/>
      <c r="AE6346" s="200"/>
      <c r="AM6346" s="203"/>
      <c r="AT6346" s="144"/>
    </row>
    <row r="6347" spans="9:46" s="142" customFormat="1" x14ac:dyDescent="0.15">
      <c r="I6347" s="223"/>
      <c r="P6347" s="224"/>
      <c r="Q6347" s="224"/>
      <c r="R6347" s="224"/>
      <c r="T6347" s="223"/>
      <c r="U6347" s="225"/>
      <c r="V6347" s="223"/>
      <c r="W6347" s="225"/>
      <c r="AE6347" s="200"/>
      <c r="AM6347" s="203"/>
      <c r="AT6347" s="144"/>
    </row>
    <row r="6348" spans="9:46" s="142" customFormat="1" x14ac:dyDescent="0.15">
      <c r="I6348" s="223"/>
      <c r="P6348" s="224"/>
      <c r="Q6348" s="224"/>
      <c r="R6348" s="224"/>
      <c r="T6348" s="223"/>
      <c r="U6348" s="225"/>
      <c r="V6348" s="223"/>
      <c r="W6348" s="225"/>
      <c r="AE6348" s="200"/>
      <c r="AM6348" s="203"/>
      <c r="AT6348" s="144"/>
    </row>
    <row r="6349" spans="9:46" s="142" customFormat="1" x14ac:dyDescent="0.15">
      <c r="I6349" s="223"/>
      <c r="P6349" s="224"/>
      <c r="Q6349" s="224"/>
      <c r="R6349" s="224"/>
      <c r="T6349" s="223"/>
      <c r="U6349" s="225"/>
      <c r="V6349" s="223"/>
      <c r="W6349" s="225"/>
      <c r="AE6349" s="200"/>
      <c r="AM6349" s="203"/>
      <c r="AT6349" s="144"/>
    </row>
    <row r="6350" spans="9:46" s="142" customFormat="1" x14ac:dyDescent="0.15">
      <c r="I6350" s="223"/>
      <c r="P6350" s="224"/>
      <c r="Q6350" s="224"/>
      <c r="R6350" s="224"/>
      <c r="T6350" s="223"/>
      <c r="U6350" s="225"/>
      <c r="V6350" s="223"/>
      <c r="W6350" s="225"/>
      <c r="AE6350" s="200"/>
      <c r="AM6350" s="203"/>
      <c r="AT6350" s="144"/>
    </row>
    <row r="6351" spans="9:46" s="142" customFormat="1" x14ac:dyDescent="0.15">
      <c r="I6351" s="223"/>
      <c r="P6351" s="224"/>
      <c r="Q6351" s="224"/>
      <c r="R6351" s="224"/>
      <c r="T6351" s="223"/>
      <c r="U6351" s="225"/>
      <c r="V6351" s="223"/>
      <c r="W6351" s="225"/>
      <c r="AE6351" s="200"/>
      <c r="AM6351" s="203"/>
      <c r="AT6351" s="144"/>
    </row>
    <row r="6352" spans="9:46" s="142" customFormat="1" x14ac:dyDescent="0.15">
      <c r="I6352" s="223"/>
      <c r="P6352" s="224"/>
      <c r="Q6352" s="224"/>
      <c r="R6352" s="224"/>
      <c r="T6352" s="223"/>
      <c r="U6352" s="225"/>
      <c r="V6352" s="223"/>
      <c r="W6352" s="225"/>
      <c r="AE6352" s="200"/>
      <c r="AM6352" s="203"/>
      <c r="AT6352" s="144"/>
    </row>
    <row r="6353" spans="9:46" s="142" customFormat="1" x14ac:dyDescent="0.15">
      <c r="I6353" s="223"/>
      <c r="P6353" s="224"/>
      <c r="Q6353" s="224"/>
      <c r="R6353" s="224"/>
      <c r="T6353" s="223"/>
      <c r="U6353" s="225"/>
      <c r="V6353" s="223"/>
      <c r="W6353" s="225"/>
      <c r="AE6353" s="200"/>
      <c r="AM6353" s="203"/>
      <c r="AT6353" s="144"/>
    </row>
    <row r="6354" spans="9:46" s="142" customFormat="1" x14ac:dyDescent="0.15">
      <c r="I6354" s="223"/>
      <c r="P6354" s="224"/>
      <c r="Q6354" s="224"/>
      <c r="R6354" s="224"/>
      <c r="T6354" s="223"/>
      <c r="U6354" s="225"/>
      <c r="V6354" s="223"/>
      <c r="W6354" s="225"/>
      <c r="AE6354" s="200"/>
      <c r="AM6354" s="203"/>
      <c r="AT6354" s="144"/>
    </row>
    <row r="6355" spans="9:46" s="142" customFormat="1" x14ac:dyDescent="0.15">
      <c r="I6355" s="223"/>
      <c r="P6355" s="224"/>
      <c r="Q6355" s="224"/>
      <c r="R6355" s="224"/>
      <c r="T6355" s="223"/>
      <c r="U6355" s="225"/>
      <c r="V6355" s="223"/>
      <c r="W6355" s="225"/>
      <c r="AE6355" s="200"/>
      <c r="AM6355" s="203"/>
      <c r="AT6355" s="144"/>
    </row>
    <row r="6356" spans="9:46" s="142" customFormat="1" x14ac:dyDescent="0.15">
      <c r="I6356" s="223"/>
      <c r="P6356" s="224"/>
      <c r="Q6356" s="224"/>
      <c r="R6356" s="224"/>
      <c r="T6356" s="223"/>
      <c r="U6356" s="225"/>
      <c r="V6356" s="223"/>
      <c r="W6356" s="225"/>
      <c r="AE6356" s="200"/>
      <c r="AM6356" s="203"/>
      <c r="AT6356" s="144"/>
    </row>
    <row r="6357" spans="9:46" s="142" customFormat="1" x14ac:dyDescent="0.15">
      <c r="I6357" s="223"/>
      <c r="P6357" s="224"/>
      <c r="Q6357" s="224"/>
      <c r="R6357" s="224"/>
      <c r="T6357" s="223"/>
      <c r="U6357" s="225"/>
      <c r="V6357" s="223"/>
      <c r="W6357" s="225"/>
      <c r="AE6357" s="200"/>
      <c r="AM6357" s="203"/>
      <c r="AT6357" s="144"/>
    </row>
    <row r="6358" spans="9:46" s="142" customFormat="1" x14ac:dyDescent="0.15">
      <c r="I6358" s="223"/>
      <c r="P6358" s="224"/>
      <c r="Q6358" s="224"/>
      <c r="R6358" s="224"/>
      <c r="T6358" s="223"/>
      <c r="U6358" s="225"/>
      <c r="V6358" s="223"/>
      <c r="W6358" s="225"/>
      <c r="AE6358" s="200"/>
      <c r="AM6358" s="203"/>
      <c r="AT6358" s="144"/>
    </row>
    <row r="6359" spans="9:46" s="142" customFormat="1" x14ac:dyDescent="0.15">
      <c r="I6359" s="223"/>
      <c r="P6359" s="224"/>
      <c r="Q6359" s="224"/>
      <c r="R6359" s="224"/>
      <c r="T6359" s="223"/>
      <c r="U6359" s="225"/>
      <c r="V6359" s="223"/>
      <c r="W6359" s="225"/>
      <c r="AE6359" s="200"/>
      <c r="AM6359" s="203"/>
      <c r="AT6359" s="144"/>
    </row>
    <row r="6360" spans="9:46" s="142" customFormat="1" x14ac:dyDescent="0.15">
      <c r="I6360" s="223"/>
      <c r="P6360" s="224"/>
      <c r="Q6360" s="224"/>
      <c r="R6360" s="224"/>
      <c r="T6360" s="223"/>
      <c r="U6360" s="225"/>
      <c r="V6360" s="223"/>
      <c r="W6360" s="225"/>
      <c r="AE6360" s="200"/>
      <c r="AM6360" s="203"/>
      <c r="AT6360" s="144"/>
    </row>
    <row r="6361" spans="9:46" s="142" customFormat="1" x14ac:dyDescent="0.15">
      <c r="I6361" s="223"/>
      <c r="P6361" s="224"/>
      <c r="Q6361" s="224"/>
      <c r="R6361" s="224"/>
      <c r="T6361" s="223"/>
      <c r="U6361" s="225"/>
      <c r="V6361" s="223"/>
      <c r="W6361" s="225"/>
      <c r="AE6361" s="200"/>
      <c r="AM6361" s="203"/>
      <c r="AT6361" s="144"/>
    </row>
    <row r="6362" spans="9:46" s="142" customFormat="1" x14ac:dyDescent="0.15">
      <c r="I6362" s="223"/>
      <c r="P6362" s="224"/>
      <c r="Q6362" s="224"/>
      <c r="R6362" s="224"/>
      <c r="T6362" s="223"/>
      <c r="U6362" s="225"/>
      <c r="V6362" s="223"/>
      <c r="W6362" s="225"/>
      <c r="AE6362" s="200"/>
      <c r="AM6362" s="203"/>
      <c r="AT6362" s="144"/>
    </row>
    <row r="6363" spans="9:46" s="142" customFormat="1" x14ac:dyDescent="0.15">
      <c r="I6363" s="223"/>
      <c r="P6363" s="224"/>
      <c r="Q6363" s="224"/>
      <c r="R6363" s="224"/>
      <c r="T6363" s="223"/>
      <c r="U6363" s="225"/>
      <c r="V6363" s="223"/>
      <c r="W6363" s="225"/>
      <c r="AE6363" s="200"/>
      <c r="AM6363" s="203"/>
      <c r="AT6363" s="144"/>
    </row>
    <row r="6364" spans="9:46" s="142" customFormat="1" x14ac:dyDescent="0.15">
      <c r="I6364" s="223"/>
      <c r="P6364" s="224"/>
      <c r="Q6364" s="224"/>
      <c r="R6364" s="224"/>
      <c r="T6364" s="223"/>
      <c r="U6364" s="225"/>
      <c r="V6364" s="223"/>
      <c r="W6364" s="225"/>
      <c r="AE6364" s="200"/>
      <c r="AM6364" s="203"/>
      <c r="AT6364" s="144"/>
    </row>
    <row r="6365" spans="9:46" s="142" customFormat="1" x14ac:dyDescent="0.15">
      <c r="I6365" s="223"/>
      <c r="P6365" s="224"/>
      <c r="Q6365" s="224"/>
      <c r="R6365" s="224"/>
      <c r="T6365" s="223"/>
      <c r="U6365" s="225"/>
      <c r="V6365" s="223"/>
      <c r="W6365" s="225"/>
      <c r="AE6365" s="200"/>
      <c r="AM6365" s="203"/>
      <c r="AT6365" s="144"/>
    </row>
    <row r="6366" spans="9:46" s="142" customFormat="1" x14ac:dyDescent="0.15">
      <c r="I6366" s="223"/>
      <c r="P6366" s="224"/>
      <c r="Q6366" s="224"/>
      <c r="R6366" s="224"/>
      <c r="T6366" s="223"/>
      <c r="U6366" s="225"/>
      <c r="V6366" s="223"/>
      <c r="W6366" s="225"/>
      <c r="AE6366" s="200"/>
      <c r="AM6366" s="203"/>
      <c r="AT6366" s="144"/>
    </row>
    <row r="6367" spans="9:46" s="142" customFormat="1" x14ac:dyDescent="0.15">
      <c r="I6367" s="223"/>
      <c r="P6367" s="224"/>
      <c r="Q6367" s="224"/>
      <c r="R6367" s="224"/>
      <c r="T6367" s="223"/>
      <c r="U6367" s="225"/>
      <c r="V6367" s="223"/>
      <c r="W6367" s="225"/>
      <c r="AE6367" s="200"/>
      <c r="AM6367" s="203"/>
      <c r="AT6367" s="144"/>
    </row>
    <row r="6368" spans="9:46" s="142" customFormat="1" x14ac:dyDescent="0.15">
      <c r="I6368" s="223"/>
      <c r="P6368" s="224"/>
      <c r="Q6368" s="224"/>
      <c r="R6368" s="224"/>
      <c r="T6368" s="223"/>
      <c r="U6368" s="225"/>
      <c r="V6368" s="223"/>
      <c r="W6368" s="225"/>
      <c r="AE6368" s="200"/>
      <c r="AM6368" s="203"/>
      <c r="AT6368" s="144"/>
    </row>
    <row r="6369" spans="9:46" s="142" customFormat="1" x14ac:dyDescent="0.15">
      <c r="I6369" s="223"/>
      <c r="P6369" s="224"/>
      <c r="Q6369" s="224"/>
      <c r="R6369" s="224"/>
      <c r="T6369" s="223"/>
      <c r="U6369" s="225"/>
      <c r="V6369" s="223"/>
      <c r="W6369" s="225"/>
      <c r="AE6369" s="200"/>
      <c r="AM6369" s="203"/>
      <c r="AT6369" s="144"/>
    </row>
    <row r="6370" spans="9:46" s="142" customFormat="1" x14ac:dyDescent="0.15">
      <c r="I6370" s="223"/>
      <c r="P6370" s="224"/>
      <c r="Q6370" s="224"/>
      <c r="R6370" s="224"/>
      <c r="T6370" s="223"/>
      <c r="U6370" s="225"/>
      <c r="V6370" s="223"/>
      <c r="W6370" s="225"/>
      <c r="AE6370" s="200"/>
      <c r="AM6370" s="203"/>
      <c r="AT6370" s="144"/>
    </row>
    <row r="6371" spans="9:46" s="142" customFormat="1" x14ac:dyDescent="0.15">
      <c r="I6371" s="223"/>
      <c r="P6371" s="224"/>
      <c r="Q6371" s="224"/>
      <c r="R6371" s="224"/>
      <c r="T6371" s="223"/>
      <c r="U6371" s="225"/>
      <c r="V6371" s="223"/>
      <c r="W6371" s="225"/>
      <c r="AE6371" s="200"/>
      <c r="AM6371" s="203"/>
      <c r="AT6371" s="144"/>
    </row>
    <row r="6372" spans="9:46" s="142" customFormat="1" x14ac:dyDescent="0.15">
      <c r="I6372" s="223"/>
      <c r="P6372" s="224"/>
      <c r="Q6372" s="224"/>
      <c r="R6372" s="224"/>
      <c r="T6372" s="223"/>
      <c r="U6372" s="225"/>
      <c r="V6372" s="223"/>
      <c r="W6372" s="225"/>
      <c r="AE6372" s="200"/>
      <c r="AM6372" s="203"/>
      <c r="AT6372" s="144"/>
    </row>
    <row r="6373" spans="9:46" s="142" customFormat="1" x14ac:dyDescent="0.15">
      <c r="I6373" s="223"/>
      <c r="P6373" s="224"/>
      <c r="Q6373" s="224"/>
      <c r="R6373" s="224"/>
      <c r="T6373" s="223"/>
      <c r="U6373" s="225"/>
      <c r="V6373" s="223"/>
      <c r="W6373" s="225"/>
      <c r="AE6373" s="200"/>
      <c r="AM6373" s="203"/>
      <c r="AT6373" s="144"/>
    </row>
    <row r="6374" spans="9:46" s="142" customFormat="1" x14ac:dyDescent="0.15">
      <c r="I6374" s="223"/>
      <c r="P6374" s="224"/>
      <c r="Q6374" s="224"/>
      <c r="R6374" s="224"/>
      <c r="T6374" s="223"/>
      <c r="U6374" s="225"/>
      <c r="V6374" s="223"/>
      <c r="W6374" s="225"/>
      <c r="AE6374" s="200"/>
      <c r="AM6374" s="203"/>
      <c r="AT6374" s="144"/>
    </row>
    <row r="6375" spans="9:46" s="142" customFormat="1" x14ac:dyDescent="0.15">
      <c r="I6375" s="223"/>
      <c r="P6375" s="224"/>
      <c r="Q6375" s="224"/>
      <c r="R6375" s="224"/>
      <c r="T6375" s="223"/>
      <c r="U6375" s="225"/>
      <c r="V6375" s="223"/>
      <c r="W6375" s="225"/>
      <c r="AE6375" s="200"/>
      <c r="AM6375" s="203"/>
      <c r="AT6375" s="144"/>
    </row>
    <row r="6376" spans="9:46" s="142" customFormat="1" x14ac:dyDescent="0.15">
      <c r="I6376" s="223"/>
      <c r="P6376" s="224"/>
      <c r="Q6376" s="224"/>
      <c r="R6376" s="224"/>
      <c r="T6376" s="223"/>
      <c r="U6376" s="225"/>
      <c r="V6376" s="223"/>
      <c r="W6376" s="225"/>
      <c r="AE6376" s="200"/>
      <c r="AM6376" s="203"/>
      <c r="AT6376" s="144"/>
    </row>
    <row r="6377" spans="9:46" s="142" customFormat="1" x14ac:dyDescent="0.15">
      <c r="I6377" s="223"/>
      <c r="P6377" s="224"/>
      <c r="Q6377" s="224"/>
      <c r="R6377" s="224"/>
      <c r="T6377" s="223"/>
      <c r="U6377" s="225"/>
      <c r="V6377" s="223"/>
      <c r="W6377" s="225"/>
      <c r="AE6377" s="200"/>
      <c r="AM6377" s="203"/>
      <c r="AT6377" s="144"/>
    </row>
    <row r="6378" spans="9:46" s="142" customFormat="1" x14ac:dyDescent="0.15">
      <c r="I6378" s="223"/>
      <c r="P6378" s="224"/>
      <c r="Q6378" s="224"/>
      <c r="R6378" s="224"/>
      <c r="T6378" s="223"/>
      <c r="U6378" s="225"/>
      <c r="V6378" s="223"/>
      <c r="W6378" s="225"/>
      <c r="AE6378" s="200"/>
      <c r="AM6378" s="203"/>
      <c r="AT6378" s="144"/>
    </row>
    <row r="6379" spans="9:46" s="142" customFormat="1" x14ac:dyDescent="0.15">
      <c r="I6379" s="223"/>
      <c r="P6379" s="224"/>
      <c r="Q6379" s="224"/>
      <c r="R6379" s="224"/>
      <c r="T6379" s="223"/>
      <c r="U6379" s="225"/>
      <c r="V6379" s="223"/>
      <c r="W6379" s="225"/>
      <c r="AE6379" s="200"/>
      <c r="AM6379" s="203"/>
      <c r="AT6379" s="144"/>
    </row>
    <row r="6380" spans="9:46" s="142" customFormat="1" x14ac:dyDescent="0.15">
      <c r="I6380" s="223"/>
      <c r="P6380" s="224"/>
      <c r="Q6380" s="224"/>
      <c r="R6380" s="224"/>
      <c r="T6380" s="223"/>
      <c r="U6380" s="225"/>
      <c r="V6380" s="223"/>
      <c r="W6380" s="225"/>
      <c r="AE6380" s="200"/>
      <c r="AM6380" s="203"/>
      <c r="AT6380" s="144"/>
    </row>
    <row r="6381" spans="9:46" s="142" customFormat="1" x14ac:dyDescent="0.15">
      <c r="I6381" s="223"/>
      <c r="P6381" s="224"/>
      <c r="Q6381" s="224"/>
      <c r="R6381" s="224"/>
      <c r="T6381" s="223"/>
      <c r="U6381" s="225"/>
      <c r="V6381" s="223"/>
      <c r="W6381" s="225"/>
      <c r="AE6381" s="200"/>
      <c r="AM6381" s="203"/>
      <c r="AT6381" s="144"/>
    </row>
    <row r="6382" spans="9:46" s="142" customFormat="1" x14ac:dyDescent="0.15">
      <c r="I6382" s="223"/>
      <c r="P6382" s="224"/>
      <c r="Q6382" s="224"/>
      <c r="R6382" s="224"/>
      <c r="T6382" s="223"/>
      <c r="U6382" s="225"/>
      <c r="V6382" s="223"/>
      <c r="W6382" s="225"/>
      <c r="AE6382" s="200"/>
      <c r="AM6382" s="203"/>
      <c r="AT6382" s="144"/>
    </row>
    <row r="6383" spans="9:46" s="142" customFormat="1" x14ac:dyDescent="0.15">
      <c r="I6383" s="223"/>
      <c r="P6383" s="224"/>
      <c r="Q6383" s="224"/>
      <c r="R6383" s="224"/>
      <c r="T6383" s="223"/>
      <c r="U6383" s="225"/>
      <c r="V6383" s="223"/>
      <c r="W6383" s="225"/>
      <c r="AE6383" s="200"/>
      <c r="AM6383" s="203"/>
      <c r="AT6383" s="144"/>
    </row>
    <row r="6384" spans="9:46" s="142" customFormat="1" x14ac:dyDescent="0.15">
      <c r="I6384" s="223"/>
      <c r="P6384" s="224"/>
      <c r="Q6384" s="224"/>
      <c r="R6384" s="224"/>
      <c r="T6384" s="223"/>
      <c r="U6384" s="225"/>
      <c r="V6384" s="223"/>
      <c r="W6384" s="225"/>
      <c r="AE6384" s="200"/>
      <c r="AM6384" s="203"/>
      <c r="AT6384" s="144"/>
    </row>
    <row r="6385" spans="9:46" s="142" customFormat="1" x14ac:dyDescent="0.15">
      <c r="I6385" s="223"/>
      <c r="P6385" s="224"/>
      <c r="Q6385" s="224"/>
      <c r="R6385" s="224"/>
      <c r="T6385" s="223"/>
      <c r="U6385" s="225"/>
      <c r="V6385" s="223"/>
      <c r="W6385" s="225"/>
      <c r="AE6385" s="200"/>
      <c r="AM6385" s="203"/>
      <c r="AT6385" s="144"/>
    </row>
    <row r="6386" spans="9:46" s="142" customFormat="1" x14ac:dyDescent="0.15">
      <c r="I6386" s="223"/>
      <c r="P6386" s="224"/>
      <c r="Q6386" s="224"/>
      <c r="R6386" s="224"/>
      <c r="T6386" s="223"/>
      <c r="U6386" s="225"/>
      <c r="V6386" s="223"/>
      <c r="W6386" s="225"/>
      <c r="AE6386" s="200"/>
      <c r="AM6386" s="203"/>
      <c r="AT6386" s="144"/>
    </row>
    <row r="6387" spans="9:46" s="142" customFormat="1" x14ac:dyDescent="0.15">
      <c r="I6387" s="223"/>
      <c r="P6387" s="224"/>
      <c r="Q6387" s="224"/>
      <c r="R6387" s="224"/>
      <c r="T6387" s="223"/>
      <c r="U6387" s="225"/>
      <c r="V6387" s="223"/>
      <c r="W6387" s="225"/>
      <c r="AE6387" s="200"/>
      <c r="AM6387" s="203"/>
      <c r="AT6387" s="144"/>
    </row>
    <row r="6388" spans="9:46" s="142" customFormat="1" x14ac:dyDescent="0.15">
      <c r="I6388" s="223"/>
      <c r="P6388" s="224"/>
      <c r="Q6388" s="224"/>
      <c r="R6388" s="224"/>
      <c r="T6388" s="223"/>
      <c r="U6388" s="225"/>
      <c r="V6388" s="223"/>
      <c r="W6388" s="225"/>
      <c r="AE6388" s="200"/>
      <c r="AM6388" s="203"/>
      <c r="AT6388" s="144"/>
    </row>
    <row r="6389" spans="9:46" s="142" customFormat="1" x14ac:dyDescent="0.15">
      <c r="I6389" s="223"/>
      <c r="P6389" s="224"/>
      <c r="Q6389" s="224"/>
      <c r="R6389" s="224"/>
      <c r="T6389" s="223"/>
      <c r="U6389" s="225"/>
      <c r="V6389" s="223"/>
      <c r="W6389" s="225"/>
      <c r="AE6389" s="200"/>
      <c r="AM6389" s="203"/>
      <c r="AT6389" s="144"/>
    </row>
    <row r="6390" spans="9:46" s="142" customFormat="1" x14ac:dyDescent="0.15">
      <c r="I6390" s="223"/>
      <c r="P6390" s="224"/>
      <c r="Q6390" s="224"/>
      <c r="R6390" s="224"/>
      <c r="T6390" s="223"/>
      <c r="U6390" s="225"/>
      <c r="V6390" s="223"/>
      <c r="W6390" s="225"/>
      <c r="AE6390" s="200"/>
      <c r="AM6390" s="203"/>
      <c r="AT6390" s="144"/>
    </row>
    <row r="6391" spans="9:46" s="142" customFormat="1" x14ac:dyDescent="0.15">
      <c r="I6391" s="223"/>
      <c r="P6391" s="224"/>
      <c r="Q6391" s="224"/>
      <c r="R6391" s="224"/>
      <c r="T6391" s="223"/>
      <c r="U6391" s="225"/>
      <c r="V6391" s="223"/>
      <c r="W6391" s="225"/>
      <c r="AE6391" s="200"/>
      <c r="AM6391" s="203"/>
      <c r="AT6391" s="144"/>
    </row>
    <row r="6392" spans="9:46" s="142" customFormat="1" x14ac:dyDescent="0.15">
      <c r="I6392" s="223"/>
      <c r="P6392" s="224"/>
      <c r="Q6392" s="224"/>
      <c r="R6392" s="224"/>
      <c r="T6392" s="223"/>
      <c r="U6392" s="225"/>
      <c r="V6392" s="223"/>
      <c r="W6392" s="225"/>
      <c r="AE6392" s="200"/>
      <c r="AM6392" s="203"/>
      <c r="AT6392" s="144"/>
    </row>
    <row r="6393" spans="9:46" s="142" customFormat="1" x14ac:dyDescent="0.15">
      <c r="I6393" s="223"/>
      <c r="P6393" s="224"/>
      <c r="Q6393" s="224"/>
      <c r="R6393" s="224"/>
      <c r="T6393" s="223"/>
      <c r="U6393" s="225"/>
      <c r="V6393" s="223"/>
      <c r="W6393" s="225"/>
      <c r="AE6393" s="200"/>
      <c r="AM6393" s="203"/>
      <c r="AT6393" s="144"/>
    </row>
    <row r="6394" spans="9:46" s="142" customFormat="1" x14ac:dyDescent="0.15">
      <c r="I6394" s="223"/>
      <c r="P6394" s="224"/>
      <c r="Q6394" s="224"/>
      <c r="R6394" s="224"/>
      <c r="T6394" s="223"/>
      <c r="U6394" s="225"/>
      <c r="V6394" s="223"/>
      <c r="W6394" s="225"/>
      <c r="AE6394" s="200"/>
      <c r="AM6394" s="203"/>
      <c r="AT6394" s="144"/>
    </row>
    <row r="6395" spans="9:46" s="142" customFormat="1" x14ac:dyDescent="0.15">
      <c r="I6395" s="223"/>
      <c r="P6395" s="224"/>
      <c r="Q6395" s="224"/>
      <c r="R6395" s="224"/>
      <c r="T6395" s="223"/>
      <c r="U6395" s="225"/>
      <c r="V6395" s="223"/>
      <c r="W6395" s="225"/>
      <c r="AE6395" s="200"/>
      <c r="AM6395" s="203"/>
      <c r="AT6395" s="144"/>
    </row>
    <row r="6396" spans="9:46" s="142" customFormat="1" x14ac:dyDescent="0.15">
      <c r="I6396" s="223"/>
      <c r="P6396" s="224"/>
      <c r="Q6396" s="224"/>
      <c r="R6396" s="224"/>
      <c r="T6396" s="223"/>
      <c r="U6396" s="225"/>
      <c r="V6396" s="223"/>
      <c r="W6396" s="225"/>
      <c r="AE6396" s="200"/>
      <c r="AM6396" s="203"/>
      <c r="AT6396" s="144"/>
    </row>
    <row r="6397" spans="9:46" s="142" customFormat="1" x14ac:dyDescent="0.15">
      <c r="I6397" s="223"/>
      <c r="P6397" s="224"/>
      <c r="Q6397" s="224"/>
      <c r="R6397" s="224"/>
      <c r="T6397" s="223"/>
      <c r="U6397" s="225"/>
      <c r="V6397" s="223"/>
      <c r="W6397" s="225"/>
      <c r="AE6397" s="200"/>
      <c r="AM6397" s="203"/>
      <c r="AT6397" s="144"/>
    </row>
    <row r="6398" spans="9:46" s="142" customFormat="1" x14ac:dyDescent="0.15">
      <c r="I6398" s="223"/>
      <c r="P6398" s="224"/>
      <c r="Q6398" s="224"/>
      <c r="R6398" s="224"/>
      <c r="T6398" s="223"/>
      <c r="U6398" s="225"/>
      <c r="V6398" s="223"/>
      <c r="W6398" s="225"/>
      <c r="AE6398" s="200"/>
      <c r="AM6398" s="203"/>
      <c r="AT6398" s="144"/>
    </row>
    <row r="6399" spans="9:46" s="142" customFormat="1" x14ac:dyDescent="0.15">
      <c r="I6399" s="223"/>
      <c r="P6399" s="224"/>
      <c r="Q6399" s="224"/>
      <c r="R6399" s="224"/>
      <c r="T6399" s="223"/>
      <c r="U6399" s="225"/>
      <c r="V6399" s="223"/>
      <c r="W6399" s="225"/>
      <c r="AE6399" s="200"/>
      <c r="AM6399" s="203"/>
      <c r="AT6399" s="144"/>
    </row>
    <row r="6400" spans="9:46" s="142" customFormat="1" x14ac:dyDescent="0.15">
      <c r="I6400" s="223"/>
      <c r="P6400" s="224"/>
      <c r="Q6400" s="224"/>
      <c r="R6400" s="224"/>
      <c r="T6400" s="223"/>
      <c r="U6400" s="225"/>
      <c r="V6400" s="223"/>
      <c r="W6400" s="225"/>
      <c r="AE6400" s="200"/>
      <c r="AM6400" s="203"/>
      <c r="AT6400" s="144"/>
    </row>
    <row r="6401" spans="9:46" s="142" customFormat="1" x14ac:dyDescent="0.15">
      <c r="I6401" s="223"/>
      <c r="P6401" s="224"/>
      <c r="Q6401" s="224"/>
      <c r="R6401" s="224"/>
      <c r="T6401" s="223"/>
      <c r="U6401" s="225"/>
      <c r="V6401" s="223"/>
      <c r="W6401" s="225"/>
      <c r="AE6401" s="200"/>
      <c r="AM6401" s="203"/>
      <c r="AT6401" s="144"/>
    </row>
    <row r="6402" spans="9:46" s="142" customFormat="1" x14ac:dyDescent="0.15">
      <c r="I6402" s="223"/>
      <c r="P6402" s="224"/>
      <c r="Q6402" s="224"/>
      <c r="R6402" s="224"/>
      <c r="T6402" s="223"/>
      <c r="U6402" s="225"/>
      <c r="V6402" s="223"/>
      <c r="W6402" s="225"/>
      <c r="AE6402" s="200"/>
      <c r="AM6402" s="203"/>
      <c r="AT6402" s="144"/>
    </row>
    <row r="6403" spans="9:46" s="142" customFormat="1" x14ac:dyDescent="0.15">
      <c r="I6403" s="223"/>
      <c r="P6403" s="224"/>
      <c r="Q6403" s="224"/>
      <c r="R6403" s="224"/>
      <c r="T6403" s="223"/>
      <c r="U6403" s="225"/>
      <c r="V6403" s="223"/>
      <c r="W6403" s="225"/>
      <c r="AE6403" s="200"/>
      <c r="AM6403" s="203"/>
      <c r="AT6403" s="144"/>
    </row>
    <row r="6404" spans="9:46" s="142" customFormat="1" x14ac:dyDescent="0.15">
      <c r="I6404" s="223"/>
      <c r="P6404" s="224"/>
      <c r="Q6404" s="224"/>
      <c r="R6404" s="224"/>
      <c r="T6404" s="223"/>
      <c r="U6404" s="225"/>
      <c r="V6404" s="223"/>
      <c r="W6404" s="225"/>
      <c r="AE6404" s="200"/>
      <c r="AM6404" s="203"/>
      <c r="AT6404" s="144"/>
    </row>
    <row r="6405" spans="9:46" s="142" customFormat="1" x14ac:dyDescent="0.15">
      <c r="I6405" s="223"/>
      <c r="P6405" s="224"/>
      <c r="Q6405" s="224"/>
      <c r="R6405" s="224"/>
      <c r="T6405" s="223"/>
      <c r="U6405" s="225"/>
      <c r="V6405" s="223"/>
      <c r="W6405" s="225"/>
      <c r="AE6405" s="200"/>
      <c r="AM6405" s="203"/>
      <c r="AT6405" s="144"/>
    </row>
    <row r="6406" spans="9:46" s="142" customFormat="1" x14ac:dyDescent="0.15">
      <c r="I6406" s="223"/>
      <c r="P6406" s="224"/>
      <c r="Q6406" s="224"/>
      <c r="R6406" s="224"/>
      <c r="T6406" s="223"/>
      <c r="U6406" s="225"/>
      <c r="V6406" s="223"/>
      <c r="W6406" s="225"/>
      <c r="AE6406" s="200"/>
      <c r="AM6406" s="203"/>
      <c r="AT6406" s="144"/>
    </row>
    <row r="6407" spans="9:46" s="142" customFormat="1" x14ac:dyDescent="0.15">
      <c r="I6407" s="223"/>
      <c r="P6407" s="224"/>
      <c r="Q6407" s="224"/>
      <c r="R6407" s="224"/>
      <c r="T6407" s="223"/>
      <c r="U6407" s="225"/>
      <c r="V6407" s="223"/>
      <c r="W6407" s="225"/>
      <c r="AE6407" s="200"/>
      <c r="AM6407" s="203"/>
      <c r="AT6407" s="144"/>
    </row>
    <row r="6408" spans="9:46" s="142" customFormat="1" x14ac:dyDescent="0.15">
      <c r="I6408" s="223"/>
      <c r="P6408" s="224"/>
      <c r="Q6408" s="224"/>
      <c r="R6408" s="224"/>
      <c r="T6408" s="223"/>
      <c r="U6408" s="225"/>
      <c r="V6408" s="223"/>
      <c r="W6408" s="225"/>
      <c r="AE6408" s="200"/>
      <c r="AM6408" s="203"/>
      <c r="AT6408" s="144"/>
    </row>
    <row r="6409" spans="9:46" s="142" customFormat="1" x14ac:dyDescent="0.15">
      <c r="I6409" s="223"/>
      <c r="P6409" s="224"/>
      <c r="Q6409" s="224"/>
      <c r="R6409" s="224"/>
      <c r="T6409" s="223"/>
      <c r="U6409" s="225"/>
      <c r="V6409" s="223"/>
      <c r="W6409" s="225"/>
      <c r="AE6409" s="200"/>
      <c r="AM6409" s="203"/>
      <c r="AT6409" s="144"/>
    </row>
    <row r="6410" spans="9:46" s="142" customFormat="1" x14ac:dyDescent="0.15">
      <c r="I6410" s="223"/>
      <c r="P6410" s="224"/>
      <c r="Q6410" s="224"/>
      <c r="R6410" s="224"/>
      <c r="T6410" s="223"/>
      <c r="U6410" s="225"/>
      <c r="V6410" s="223"/>
      <c r="W6410" s="225"/>
      <c r="AE6410" s="200"/>
      <c r="AM6410" s="203"/>
      <c r="AT6410" s="144"/>
    </row>
    <row r="6411" spans="9:46" s="142" customFormat="1" x14ac:dyDescent="0.15">
      <c r="I6411" s="223"/>
      <c r="P6411" s="224"/>
      <c r="Q6411" s="224"/>
      <c r="R6411" s="224"/>
      <c r="T6411" s="223"/>
      <c r="U6411" s="225"/>
      <c r="V6411" s="223"/>
      <c r="W6411" s="225"/>
      <c r="AE6411" s="200"/>
      <c r="AM6411" s="203"/>
      <c r="AT6411" s="144"/>
    </row>
    <row r="6412" spans="9:46" s="142" customFormat="1" x14ac:dyDescent="0.15">
      <c r="I6412" s="223"/>
      <c r="P6412" s="224"/>
      <c r="Q6412" s="224"/>
      <c r="R6412" s="224"/>
      <c r="T6412" s="223"/>
      <c r="U6412" s="225"/>
      <c r="V6412" s="223"/>
      <c r="W6412" s="225"/>
      <c r="AE6412" s="200"/>
      <c r="AM6412" s="203"/>
      <c r="AT6412" s="144"/>
    </row>
    <row r="6413" spans="9:46" s="142" customFormat="1" x14ac:dyDescent="0.15">
      <c r="I6413" s="223"/>
      <c r="P6413" s="224"/>
      <c r="Q6413" s="224"/>
      <c r="R6413" s="224"/>
      <c r="T6413" s="223"/>
      <c r="U6413" s="225"/>
      <c r="V6413" s="223"/>
      <c r="W6413" s="225"/>
      <c r="AE6413" s="200"/>
      <c r="AM6413" s="203"/>
      <c r="AT6413" s="144"/>
    </row>
    <row r="6414" spans="9:46" s="142" customFormat="1" x14ac:dyDescent="0.15">
      <c r="I6414" s="223"/>
      <c r="P6414" s="224"/>
      <c r="Q6414" s="224"/>
      <c r="R6414" s="224"/>
      <c r="T6414" s="223"/>
      <c r="U6414" s="225"/>
      <c r="V6414" s="223"/>
      <c r="W6414" s="225"/>
      <c r="AE6414" s="200"/>
      <c r="AM6414" s="203"/>
      <c r="AT6414" s="144"/>
    </row>
    <row r="6415" spans="9:46" s="142" customFormat="1" x14ac:dyDescent="0.15">
      <c r="I6415" s="223"/>
      <c r="P6415" s="224"/>
      <c r="Q6415" s="224"/>
      <c r="R6415" s="224"/>
      <c r="T6415" s="223"/>
      <c r="U6415" s="225"/>
      <c r="V6415" s="223"/>
      <c r="W6415" s="225"/>
      <c r="AE6415" s="200"/>
      <c r="AM6415" s="203"/>
      <c r="AT6415" s="144"/>
    </row>
    <row r="6416" spans="9:46" s="142" customFormat="1" x14ac:dyDescent="0.15">
      <c r="I6416" s="223"/>
      <c r="P6416" s="224"/>
      <c r="Q6416" s="224"/>
      <c r="R6416" s="224"/>
      <c r="T6416" s="223"/>
      <c r="U6416" s="225"/>
      <c r="V6416" s="223"/>
      <c r="W6416" s="225"/>
      <c r="AE6416" s="200"/>
      <c r="AM6416" s="203"/>
      <c r="AT6416" s="144"/>
    </row>
    <row r="6417" spans="9:46" s="142" customFormat="1" x14ac:dyDescent="0.15">
      <c r="I6417" s="223"/>
      <c r="P6417" s="224"/>
      <c r="Q6417" s="224"/>
      <c r="R6417" s="224"/>
      <c r="T6417" s="223"/>
      <c r="U6417" s="225"/>
      <c r="V6417" s="223"/>
      <c r="W6417" s="225"/>
      <c r="AE6417" s="200"/>
      <c r="AM6417" s="203"/>
      <c r="AT6417" s="144"/>
    </row>
    <row r="6418" spans="9:46" s="142" customFormat="1" x14ac:dyDescent="0.15">
      <c r="I6418" s="223"/>
      <c r="P6418" s="224"/>
      <c r="Q6418" s="224"/>
      <c r="R6418" s="224"/>
      <c r="T6418" s="223"/>
      <c r="U6418" s="225"/>
      <c r="V6418" s="223"/>
      <c r="W6418" s="225"/>
      <c r="AE6418" s="200"/>
      <c r="AM6418" s="203"/>
      <c r="AT6418" s="144"/>
    </row>
    <row r="6419" spans="9:46" s="142" customFormat="1" x14ac:dyDescent="0.15">
      <c r="I6419" s="223"/>
      <c r="P6419" s="224"/>
      <c r="Q6419" s="224"/>
      <c r="R6419" s="224"/>
      <c r="T6419" s="223"/>
      <c r="U6419" s="225"/>
      <c r="V6419" s="223"/>
      <c r="W6419" s="225"/>
      <c r="AE6419" s="200"/>
      <c r="AM6419" s="203"/>
      <c r="AT6419" s="144"/>
    </row>
    <row r="6420" spans="9:46" s="142" customFormat="1" x14ac:dyDescent="0.15">
      <c r="I6420" s="223"/>
      <c r="P6420" s="224"/>
      <c r="Q6420" s="224"/>
      <c r="R6420" s="224"/>
      <c r="T6420" s="223"/>
      <c r="U6420" s="225"/>
      <c r="V6420" s="223"/>
      <c r="W6420" s="225"/>
      <c r="AE6420" s="200"/>
      <c r="AM6420" s="203"/>
      <c r="AT6420" s="144"/>
    </row>
    <row r="6421" spans="9:46" s="142" customFormat="1" x14ac:dyDescent="0.15">
      <c r="I6421" s="223"/>
      <c r="P6421" s="224"/>
      <c r="Q6421" s="224"/>
      <c r="R6421" s="224"/>
      <c r="T6421" s="223"/>
      <c r="U6421" s="225"/>
      <c r="V6421" s="223"/>
      <c r="W6421" s="225"/>
      <c r="AE6421" s="200"/>
      <c r="AM6421" s="203"/>
      <c r="AT6421" s="144"/>
    </row>
    <row r="6422" spans="9:46" s="142" customFormat="1" x14ac:dyDescent="0.15">
      <c r="I6422" s="223"/>
      <c r="P6422" s="224"/>
      <c r="Q6422" s="224"/>
      <c r="R6422" s="224"/>
      <c r="T6422" s="223"/>
      <c r="U6422" s="225"/>
      <c r="V6422" s="223"/>
      <c r="W6422" s="225"/>
      <c r="AE6422" s="200"/>
      <c r="AM6422" s="203"/>
      <c r="AT6422" s="144"/>
    </row>
    <row r="6423" spans="9:46" s="142" customFormat="1" x14ac:dyDescent="0.15">
      <c r="I6423" s="223"/>
      <c r="P6423" s="224"/>
      <c r="Q6423" s="224"/>
      <c r="R6423" s="224"/>
      <c r="T6423" s="223"/>
      <c r="U6423" s="225"/>
      <c r="V6423" s="223"/>
      <c r="W6423" s="225"/>
      <c r="AE6423" s="200"/>
      <c r="AM6423" s="203"/>
      <c r="AT6423" s="144"/>
    </row>
    <row r="6424" spans="9:46" s="142" customFormat="1" x14ac:dyDescent="0.15">
      <c r="I6424" s="223"/>
      <c r="P6424" s="224"/>
      <c r="Q6424" s="224"/>
      <c r="R6424" s="224"/>
      <c r="T6424" s="223"/>
      <c r="U6424" s="225"/>
      <c r="V6424" s="223"/>
      <c r="W6424" s="225"/>
      <c r="AE6424" s="200"/>
      <c r="AM6424" s="203"/>
      <c r="AT6424" s="144"/>
    </row>
    <row r="6425" spans="9:46" s="142" customFormat="1" x14ac:dyDescent="0.15">
      <c r="I6425" s="223"/>
      <c r="P6425" s="224"/>
      <c r="Q6425" s="224"/>
      <c r="R6425" s="224"/>
      <c r="T6425" s="223"/>
      <c r="U6425" s="225"/>
      <c r="V6425" s="223"/>
      <c r="W6425" s="225"/>
      <c r="AE6425" s="200"/>
      <c r="AM6425" s="203"/>
      <c r="AT6425" s="144"/>
    </row>
    <row r="6426" spans="9:46" s="142" customFormat="1" x14ac:dyDescent="0.15">
      <c r="I6426" s="223"/>
      <c r="P6426" s="224"/>
      <c r="Q6426" s="224"/>
      <c r="R6426" s="224"/>
      <c r="T6426" s="223"/>
      <c r="U6426" s="225"/>
      <c r="V6426" s="223"/>
      <c r="W6426" s="225"/>
      <c r="AE6426" s="200"/>
      <c r="AM6426" s="203"/>
      <c r="AT6426" s="144"/>
    </row>
    <row r="6427" spans="9:46" s="142" customFormat="1" x14ac:dyDescent="0.15">
      <c r="I6427" s="223"/>
      <c r="P6427" s="224"/>
      <c r="Q6427" s="224"/>
      <c r="R6427" s="224"/>
      <c r="T6427" s="223"/>
      <c r="U6427" s="225"/>
      <c r="V6427" s="223"/>
      <c r="W6427" s="225"/>
      <c r="AE6427" s="200"/>
      <c r="AM6427" s="203"/>
      <c r="AT6427" s="144"/>
    </row>
    <row r="6428" spans="9:46" s="142" customFormat="1" x14ac:dyDescent="0.15">
      <c r="I6428" s="223"/>
      <c r="P6428" s="224"/>
      <c r="Q6428" s="224"/>
      <c r="R6428" s="224"/>
      <c r="T6428" s="223"/>
      <c r="U6428" s="225"/>
      <c r="V6428" s="223"/>
      <c r="W6428" s="225"/>
      <c r="AE6428" s="200"/>
      <c r="AM6428" s="203"/>
      <c r="AT6428" s="144"/>
    </row>
    <row r="6429" spans="9:46" s="142" customFormat="1" x14ac:dyDescent="0.15">
      <c r="I6429" s="223"/>
      <c r="P6429" s="224"/>
      <c r="Q6429" s="224"/>
      <c r="R6429" s="224"/>
      <c r="T6429" s="223"/>
      <c r="U6429" s="225"/>
      <c r="V6429" s="223"/>
      <c r="W6429" s="225"/>
      <c r="AE6429" s="200"/>
      <c r="AM6429" s="203"/>
      <c r="AT6429" s="144"/>
    </row>
    <row r="6430" spans="9:46" s="142" customFormat="1" x14ac:dyDescent="0.15">
      <c r="I6430" s="223"/>
      <c r="P6430" s="224"/>
      <c r="Q6430" s="224"/>
      <c r="R6430" s="224"/>
      <c r="T6430" s="223"/>
      <c r="U6430" s="225"/>
      <c r="V6430" s="223"/>
      <c r="W6430" s="225"/>
      <c r="AE6430" s="200"/>
      <c r="AM6430" s="203"/>
      <c r="AT6430" s="144"/>
    </row>
    <row r="6431" spans="9:46" s="142" customFormat="1" x14ac:dyDescent="0.15">
      <c r="I6431" s="223"/>
      <c r="P6431" s="224"/>
      <c r="Q6431" s="224"/>
      <c r="R6431" s="224"/>
      <c r="T6431" s="223"/>
      <c r="U6431" s="225"/>
      <c r="V6431" s="223"/>
      <c r="W6431" s="225"/>
      <c r="AE6431" s="200"/>
      <c r="AM6431" s="203"/>
      <c r="AT6431" s="144"/>
    </row>
    <row r="6432" spans="9:46" s="142" customFormat="1" x14ac:dyDescent="0.15">
      <c r="I6432" s="223"/>
      <c r="P6432" s="224"/>
      <c r="Q6432" s="224"/>
      <c r="R6432" s="224"/>
      <c r="T6432" s="223"/>
      <c r="U6432" s="225"/>
      <c r="V6432" s="223"/>
      <c r="W6432" s="225"/>
      <c r="AE6432" s="200"/>
      <c r="AM6432" s="203"/>
      <c r="AT6432" s="144"/>
    </row>
    <row r="6433" spans="9:46" s="142" customFormat="1" x14ac:dyDescent="0.15">
      <c r="I6433" s="223"/>
      <c r="P6433" s="224"/>
      <c r="Q6433" s="224"/>
      <c r="R6433" s="224"/>
      <c r="T6433" s="223"/>
      <c r="U6433" s="225"/>
      <c r="V6433" s="223"/>
      <c r="W6433" s="225"/>
      <c r="AE6433" s="200"/>
      <c r="AM6433" s="203"/>
      <c r="AT6433" s="144"/>
    </row>
    <row r="6434" spans="9:46" s="142" customFormat="1" x14ac:dyDescent="0.15">
      <c r="I6434" s="223"/>
      <c r="P6434" s="224"/>
      <c r="Q6434" s="224"/>
      <c r="R6434" s="224"/>
      <c r="T6434" s="223"/>
      <c r="U6434" s="225"/>
      <c r="V6434" s="223"/>
      <c r="W6434" s="225"/>
      <c r="AE6434" s="200"/>
      <c r="AM6434" s="203"/>
      <c r="AT6434" s="144"/>
    </row>
    <row r="6435" spans="9:46" s="142" customFormat="1" x14ac:dyDescent="0.15">
      <c r="I6435" s="223"/>
      <c r="P6435" s="224"/>
      <c r="Q6435" s="224"/>
      <c r="R6435" s="224"/>
      <c r="T6435" s="223"/>
      <c r="U6435" s="225"/>
      <c r="V6435" s="223"/>
      <c r="W6435" s="225"/>
      <c r="AE6435" s="200"/>
      <c r="AM6435" s="203"/>
      <c r="AT6435" s="144"/>
    </row>
    <row r="6436" spans="9:46" s="142" customFormat="1" x14ac:dyDescent="0.15">
      <c r="I6436" s="223"/>
      <c r="P6436" s="224"/>
      <c r="Q6436" s="224"/>
      <c r="R6436" s="224"/>
      <c r="T6436" s="223"/>
      <c r="U6436" s="225"/>
      <c r="V6436" s="223"/>
      <c r="W6436" s="225"/>
      <c r="AE6436" s="200"/>
      <c r="AM6436" s="203"/>
      <c r="AT6436" s="144"/>
    </row>
    <row r="6437" spans="9:46" s="142" customFormat="1" x14ac:dyDescent="0.15">
      <c r="I6437" s="223"/>
      <c r="P6437" s="224"/>
      <c r="Q6437" s="224"/>
      <c r="R6437" s="224"/>
      <c r="T6437" s="223"/>
      <c r="U6437" s="225"/>
      <c r="V6437" s="223"/>
      <c r="W6437" s="225"/>
      <c r="AE6437" s="200"/>
      <c r="AM6437" s="203"/>
      <c r="AT6437" s="144"/>
    </row>
    <row r="6438" spans="9:46" s="142" customFormat="1" x14ac:dyDescent="0.15">
      <c r="I6438" s="223"/>
      <c r="P6438" s="224"/>
      <c r="Q6438" s="224"/>
      <c r="R6438" s="224"/>
      <c r="T6438" s="223"/>
      <c r="U6438" s="225"/>
      <c r="V6438" s="223"/>
      <c r="W6438" s="225"/>
      <c r="AE6438" s="200"/>
      <c r="AM6438" s="203"/>
      <c r="AT6438" s="144"/>
    </row>
    <row r="6439" spans="9:46" s="142" customFormat="1" x14ac:dyDescent="0.15">
      <c r="I6439" s="223"/>
      <c r="P6439" s="224"/>
      <c r="Q6439" s="224"/>
      <c r="R6439" s="224"/>
      <c r="T6439" s="223"/>
      <c r="U6439" s="225"/>
      <c r="V6439" s="223"/>
      <c r="W6439" s="225"/>
      <c r="AE6439" s="200"/>
      <c r="AM6439" s="203"/>
      <c r="AT6439" s="144"/>
    </row>
    <row r="6440" spans="9:46" s="142" customFormat="1" x14ac:dyDescent="0.15">
      <c r="I6440" s="223"/>
      <c r="P6440" s="224"/>
      <c r="Q6440" s="224"/>
      <c r="R6440" s="224"/>
      <c r="T6440" s="223"/>
      <c r="U6440" s="225"/>
      <c r="V6440" s="223"/>
      <c r="W6440" s="225"/>
      <c r="AE6440" s="200"/>
      <c r="AM6440" s="203"/>
      <c r="AT6440" s="144"/>
    </row>
    <row r="6441" spans="9:46" s="142" customFormat="1" x14ac:dyDescent="0.15">
      <c r="I6441" s="223"/>
      <c r="P6441" s="224"/>
      <c r="Q6441" s="224"/>
      <c r="R6441" s="224"/>
      <c r="T6441" s="223"/>
      <c r="U6441" s="225"/>
      <c r="V6441" s="223"/>
      <c r="W6441" s="225"/>
      <c r="AE6441" s="200"/>
      <c r="AM6441" s="203"/>
      <c r="AT6441" s="144"/>
    </row>
    <row r="6442" spans="9:46" s="142" customFormat="1" x14ac:dyDescent="0.15">
      <c r="I6442" s="223"/>
      <c r="P6442" s="224"/>
      <c r="Q6442" s="224"/>
      <c r="R6442" s="224"/>
      <c r="T6442" s="223"/>
      <c r="U6442" s="225"/>
      <c r="V6442" s="223"/>
      <c r="W6442" s="225"/>
      <c r="AE6442" s="200"/>
      <c r="AM6442" s="203"/>
      <c r="AT6442" s="144"/>
    </row>
    <row r="6443" spans="9:46" s="142" customFormat="1" x14ac:dyDescent="0.15">
      <c r="I6443" s="223"/>
      <c r="P6443" s="224"/>
      <c r="Q6443" s="224"/>
      <c r="R6443" s="224"/>
      <c r="T6443" s="223"/>
      <c r="U6443" s="225"/>
      <c r="V6443" s="223"/>
      <c r="W6443" s="225"/>
      <c r="AE6443" s="200"/>
      <c r="AM6443" s="203"/>
      <c r="AT6443" s="144"/>
    </row>
    <row r="6444" spans="9:46" s="142" customFormat="1" x14ac:dyDescent="0.15">
      <c r="I6444" s="223"/>
      <c r="P6444" s="224"/>
      <c r="Q6444" s="224"/>
      <c r="R6444" s="224"/>
      <c r="T6444" s="223"/>
      <c r="U6444" s="225"/>
      <c r="V6444" s="223"/>
      <c r="W6444" s="225"/>
      <c r="AE6444" s="200"/>
      <c r="AM6444" s="203"/>
      <c r="AT6444" s="144"/>
    </row>
    <row r="6445" spans="9:46" s="142" customFormat="1" x14ac:dyDescent="0.15">
      <c r="I6445" s="223"/>
      <c r="P6445" s="224"/>
      <c r="Q6445" s="224"/>
      <c r="R6445" s="224"/>
      <c r="T6445" s="223"/>
      <c r="U6445" s="225"/>
      <c r="V6445" s="223"/>
      <c r="W6445" s="225"/>
      <c r="AE6445" s="200"/>
      <c r="AM6445" s="203"/>
      <c r="AT6445" s="144"/>
    </row>
    <row r="6446" spans="9:46" s="142" customFormat="1" x14ac:dyDescent="0.15">
      <c r="I6446" s="223"/>
      <c r="P6446" s="224"/>
      <c r="Q6446" s="224"/>
      <c r="R6446" s="224"/>
      <c r="T6446" s="223"/>
      <c r="U6446" s="225"/>
      <c r="V6446" s="223"/>
      <c r="W6446" s="225"/>
      <c r="AE6446" s="200"/>
      <c r="AM6446" s="203"/>
      <c r="AT6446" s="144"/>
    </row>
    <row r="6447" spans="9:46" s="142" customFormat="1" x14ac:dyDescent="0.15">
      <c r="I6447" s="223"/>
      <c r="P6447" s="224"/>
      <c r="Q6447" s="224"/>
      <c r="R6447" s="224"/>
      <c r="T6447" s="223"/>
      <c r="U6447" s="225"/>
      <c r="V6447" s="223"/>
      <c r="W6447" s="225"/>
      <c r="AE6447" s="200"/>
      <c r="AM6447" s="203"/>
      <c r="AT6447" s="144"/>
    </row>
    <row r="6448" spans="9:46" s="142" customFormat="1" x14ac:dyDescent="0.15">
      <c r="I6448" s="223"/>
      <c r="P6448" s="224"/>
      <c r="Q6448" s="224"/>
      <c r="R6448" s="224"/>
      <c r="T6448" s="223"/>
      <c r="U6448" s="225"/>
      <c r="V6448" s="223"/>
      <c r="W6448" s="225"/>
      <c r="AE6448" s="200"/>
      <c r="AM6448" s="203"/>
      <c r="AT6448" s="144"/>
    </row>
    <row r="6449" spans="9:46" s="142" customFormat="1" x14ac:dyDescent="0.15">
      <c r="I6449" s="223"/>
      <c r="P6449" s="224"/>
      <c r="Q6449" s="224"/>
      <c r="R6449" s="224"/>
      <c r="T6449" s="223"/>
      <c r="U6449" s="225"/>
      <c r="V6449" s="223"/>
      <c r="W6449" s="225"/>
      <c r="AE6449" s="200"/>
      <c r="AM6449" s="203"/>
      <c r="AT6449" s="144"/>
    </row>
    <row r="6450" spans="9:46" s="142" customFormat="1" x14ac:dyDescent="0.15">
      <c r="I6450" s="223"/>
      <c r="P6450" s="224"/>
      <c r="Q6450" s="224"/>
      <c r="R6450" s="224"/>
      <c r="T6450" s="223"/>
      <c r="U6450" s="225"/>
      <c r="V6450" s="223"/>
      <c r="W6450" s="225"/>
      <c r="AE6450" s="200"/>
      <c r="AM6450" s="203"/>
      <c r="AT6450" s="144"/>
    </row>
    <row r="6451" spans="9:46" s="142" customFormat="1" x14ac:dyDescent="0.15">
      <c r="I6451" s="223"/>
      <c r="P6451" s="224"/>
      <c r="Q6451" s="224"/>
      <c r="R6451" s="224"/>
      <c r="T6451" s="223"/>
      <c r="U6451" s="225"/>
      <c r="V6451" s="223"/>
      <c r="W6451" s="225"/>
      <c r="AE6451" s="200"/>
      <c r="AM6451" s="203"/>
      <c r="AT6451" s="144"/>
    </row>
    <row r="6452" spans="9:46" s="142" customFormat="1" x14ac:dyDescent="0.15">
      <c r="I6452" s="223"/>
      <c r="P6452" s="224"/>
      <c r="Q6452" s="224"/>
      <c r="R6452" s="224"/>
      <c r="T6452" s="223"/>
      <c r="U6452" s="225"/>
      <c r="V6452" s="223"/>
      <c r="W6452" s="225"/>
      <c r="AE6452" s="200"/>
      <c r="AM6452" s="203"/>
      <c r="AT6452" s="144"/>
    </row>
    <row r="6453" spans="9:46" s="142" customFormat="1" x14ac:dyDescent="0.15">
      <c r="I6453" s="223"/>
      <c r="P6453" s="224"/>
      <c r="Q6453" s="224"/>
      <c r="R6453" s="224"/>
      <c r="T6453" s="223"/>
      <c r="U6453" s="225"/>
      <c r="V6453" s="223"/>
      <c r="W6453" s="225"/>
      <c r="AE6453" s="200"/>
      <c r="AM6453" s="203"/>
      <c r="AT6453" s="144"/>
    </row>
    <row r="6454" spans="9:46" s="142" customFormat="1" x14ac:dyDescent="0.15">
      <c r="I6454" s="223"/>
      <c r="P6454" s="224"/>
      <c r="Q6454" s="224"/>
      <c r="R6454" s="224"/>
      <c r="T6454" s="223"/>
      <c r="U6454" s="225"/>
      <c r="V6454" s="223"/>
      <c r="W6454" s="225"/>
      <c r="AE6454" s="200"/>
      <c r="AM6454" s="203"/>
      <c r="AT6454" s="144"/>
    </row>
    <row r="6455" spans="9:46" s="142" customFormat="1" x14ac:dyDescent="0.15">
      <c r="I6455" s="223"/>
      <c r="P6455" s="224"/>
      <c r="Q6455" s="224"/>
      <c r="R6455" s="224"/>
      <c r="T6455" s="223"/>
      <c r="U6455" s="225"/>
      <c r="V6455" s="223"/>
      <c r="W6455" s="225"/>
      <c r="AE6455" s="200"/>
      <c r="AM6455" s="203"/>
      <c r="AT6455" s="144"/>
    </row>
    <row r="6456" spans="9:46" s="142" customFormat="1" x14ac:dyDescent="0.15">
      <c r="I6456" s="223"/>
      <c r="P6456" s="224"/>
      <c r="Q6456" s="224"/>
      <c r="R6456" s="224"/>
      <c r="T6456" s="223"/>
      <c r="U6456" s="225"/>
      <c r="V6456" s="223"/>
      <c r="W6456" s="225"/>
      <c r="AE6456" s="200"/>
      <c r="AM6456" s="203"/>
      <c r="AT6456" s="144"/>
    </row>
    <row r="6457" spans="9:46" s="142" customFormat="1" x14ac:dyDescent="0.15">
      <c r="I6457" s="223"/>
      <c r="P6457" s="224"/>
      <c r="Q6457" s="224"/>
      <c r="R6457" s="224"/>
      <c r="T6457" s="223"/>
      <c r="U6457" s="225"/>
      <c r="V6457" s="223"/>
      <c r="W6457" s="225"/>
      <c r="AE6457" s="200"/>
      <c r="AM6457" s="203"/>
      <c r="AT6457" s="144"/>
    </row>
    <row r="6458" spans="9:46" s="142" customFormat="1" x14ac:dyDescent="0.15">
      <c r="I6458" s="223"/>
      <c r="P6458" s="224"/>
      <c r="Q6458" s="224"/>
      <c r="R6458" s="224"/>
      <c r="T6458" s="223"/>
      <c r="U6458" s="225"/>
      <c r="V6458" s="223"/>
      <c r="W6458" s="225"/>
      <c r="AE6458" s="200"/>
      <c r="AM6458" s="203"/>
      <c r="AT6458" s="144"/>
    </row>
    <row r="6459" spans="9:46" s="142" customFormat="1" x14ac:dyDescent="0.15">
      <c r="I6459" s="223"/>
      <c r="P6459" s="224"/>
      <c r="Q6459" s="224"/>
      <c r="R6459" s="224"/>
      <c r="T6459" s="223"/>
      <c r="U6459" s="225"/>
      <c r="V6459" s="223"/>
      <c r="W6459" s="225"/>
      <c r="AE6459" s="200"/>
      <c r="AM6459" s="203"/>
      <c r="AT6459" s="144"/>
    </row>
    <row r="6460" spans="9:46" s="142" customFormat="1" x14ac:dyDescent="0.15">
      <c r="I6460" s="223"/>
      <c r="P6460" s="224"/>
      <c r="Q6460" s="224"/>
      <c r="R6460" s="224"/>
      <c r="T6460" s="223"/>
      <c r="U6460" s="225"/>
      <c r="V6460" s="223"/>
      <c r="W6460" s="225"/>
      <c r="AE6460" s="200"/>
      <c r="AM6460" s="203"/>
      <c r="AT6460" s="144"/>
    </row>
    <row r="6461" spans="9:46" s="142" customFormat="1" x14ac:dyDescent="0.15">
      <c r="I6461" s="223"/>
      <c r="P6461" s="224"/>
      <c r="Q6461" s="224"/>
      <c r="R6461" s="224"/>
      <c r="T6461" s="223"/>
      <c r="U6461" s="225"/>
      <c r="V6461" s="223"/>
      <c r="W6461" s="225"/>
      <c r="AE6461" s="200"/>
      <c r="AM6461" s="203"/>
      <c r="AT6461" s="144"/>
    </row>
    <row r="6462" spans="9:46" s="142" customFormat="1" x14ac:dyDescent="0.15">
      <c r="I6462" s="223"/>
      <c r="P6462" s="224"/>
      <c r="Q6462" s="224"/>
      <c r="R6462" s="224"/>
      <c r="T6462" s="223"/>
      <c r="U6462" s="225"/>
      <c r="V6462" s="223"/>
      <c r="W6462" s="225"/>
      <c r="AE6462" s="200"/>
      <c r="AM6462" s="203"/>
      <c r="AT6462" s="144"/>
    </row>
    <row r="6463" spans="9:46" s="142" customFormat="1" x14ac:dyDescent="0.15">
      <c r="I6463" s="223"/>
      <c r="P6463" s="224"/>
      <c r="Q6463" s="224"/>
      <c r="R6463" s="224"/>
      <c r="T6463" s="223"/>
      <c r="U6463" s="225"/>
      <c r="V6463" s="223"/>
      <c r="W6463" s="225"/>
      <c r="AE6463" s="200"/>
      <c r="AM6463" s="203"/>
      <c r="AT6463" s="144"/>
    </row>
    <row r="6464" spans="9:46" s="142" customFormat="1" x14ac:dyDescent="0.15">
      <c r="I6464" s="223"/>
      <c r="P6464" s="224"/>
      <c r="Q6464" s="224"/>
      <c r="R6464" s="224"/>
      <c r="T6464" s="223"/>
      <c r="U6464" s="225"/>
      <c r="V6464" s="223"/>
      <c r="W6464" s="225"/>
      <c r="AE6464" s="200"/>
      <c r="AM6464" s="203"/>
      <c r="AT6464" s="144"/>
    </row>
    <row r="6465" spans="9:46" s="142" customFormat="1" x14ac:dyDescent="0.15">
      <c r="I6465" s="223"/>
      <c r="P6465" s="224"/>
      <c r="Q6465" s="224"/>
      <c r="R6465" s="224"/>
      <c r="T6465" s="223"/>
      <c r="U6465" s="225"/>
      <c r="V6465" s="223"/>
      <c r="W6465" s="225"/>
      <c r="AE6465" s="200"/>
      <c r="AM6465" s="203"/>
      <c r="AT6465" s="144"/>
    </row>
    <row r="6466" spans="9:46" s="142" customFormat="1" x14ac:dyDescent="0.15">
      <c r="I6466" s="223"/>
      <c r="P6466" s="224"/>
      <c r="Q6466" s="224"/>
      <c r="R6466" s="224"/>
      <c r="T6466" s="223"/>
      <c r="U6466" s="225"/>
      <c r="V6466" s="223"/>
      <c r="W6466" s="225"/>
      <c r="AE6466" s="200"/>
      <c r="AM6466" s="203"/>
      <c r="AT6466" s="144"/>
    </row>
    <row r="6467" spans="9:46" s="142" customFormat="1" x14ac:dyDescent="0.15">
      <c r="I6467" s="223"/>
      <c r="P6467" s="224"/>
      <c r="Q6467" s="224"/>
      <c r="R6467" s="224"/>
      <c r="T6467" s="223"/>
      <c r="U6467" s="225"/>
      <c r="V6467" s="223"/>
      <c r="W6467" s="225"/>
      <c r="AE6467" s="200"/>
      <c r="AM6467" s="203"/>
      <c r="AT6467" s="144"/>
    </row>
    <row r="6468" spans="9:46" s="142" customFormat="1" x14ac:dyDescent="0.15">
      <c r="I6468" s="223"/>
      <c r="P6468" s="224"/>
      <c r="Q6468" s="224"/>
      <c r="R6468" s="224"/>
      <c r="T6468" s="223"/>
      <c r="U6468" s="225"/>
      <c r="V6468" s="223"/>
      <c r="W6468" s="225"/>
      <c r="AE6468" s="200"/>
      <c r="AM6468" s="203"/>
      <c r="AT6468" s="144"/>
    </row>
    <row r="6469" spans="9:46" s="142" customFormat="1" x14ac:dyDescent="0.15">
      <c r="I6469" s="223"/>
      <c r="P6469" s="224"/>
      <c r="Q6469" s="224"/>
      <c r="R6469" s="224"/>
      <c r="T6469" s="223"/>
      <c r="U6469" s="225"/>
      <c r="V6469" s="223"/>
      <c r="W6469" s="225"/>
      <c r="AE6469" s="200"/>
      <c r="AM6469" s="203"/>
      <c r="AT6469" s="144"/>
    </row>
    <row r="6470" spans="9:46" s="142" customFormat="1" x14ac:dyDescent="0.15">
      <c r="I6470" s="223"/>
      <c r="P6470" s="224"/>
      <c r="Q6470" s="224"/>
      <c r="R6470" s="224"/>
      <c r="T6470" s="223"/>
      <c r="U6470" s="225"/>
      <c r="V6470" s="223"/>
      <c r="W6470" s="225"/>
      <c r="AE6470" s="200"/>
      <c r="AM6470" s="203"/>
      <c r="AT6470" s="144"/>
    </row>
    <row r="6471" spans="9:46" s="142" customFormat="1" x14ac:dyDescent="0.15">
      <c r="I6471" s="223"/>
      <c r="P6471" s="224"/>
      <c r="Q6471" s="224"/>
      <c r="R6471" s="224"/>
      <c r="T6471" s="223"/>
      <c r="U6471" s="225"/>
      <c r="V6471" s="223"/>
      <c r="W6471" s="225"/>
      <c r="AE6471" s="200"/>
      <c r="AM6471" s="203"/>
      <c r="AT6471" s="144"/>
    </row>
    <row r="6472" spans="9:46" s="142" customFormat="1" x14ac:dyDescent="0.15">
      <c r="I6472" s="223"/>
      <c r="P6472" s="224"/>
      <c r="Q6472" s="224"/>
      <c r="R6472" s="224"/>
      <c r="T6472" s="223"/>
      <c r="U6472" s="225"/>
      <c r="V6472" s="223"/>
      <c r="W6472" s="225"/>
      <c r="AE6472" s="200"/>
      <c r="AM6472" s="203"/>
      <c r="AT6472" s="144"/>
    </row>
    <row r="6473" spans="9:46" s="142" customFormat="1" x14ac:dyDescent="0.15">
      <c r="I6473" s="223"/>
      <c r="P6473" s="224"/>
      <c r="Q6473" s="224"/>
      <c r="R6473" s="224"/>
      <c r="T6473" s="223"/>
      <c r="U6473" s="225"/>
      <c r="V6473" s="223"/>
      <c r="W6473" s="225"/>
      <c r="AE6473" s="200"/>
      <c r="AM6473" s="203"/>
      <c r="AT6473" s="144"/>
    </row>
    <row r="6474" spans="9:46" s="142" customFormat="1" x14ac:dyDescent="0.15">
      <c r="I6474" s="223"/>
      <c r="P6474" s="224"/>
      <c r="Q6474" s="224"/>
      <c r="R6474" s="224"/>
      <c r="T6474" s="223"/>
      <c r="U6474" s="225"/>
      <c r="V6474" s="223"/>
      <c r="W6474" s="225"/>
      <c r="AE6474" s="200"/>
      <c r="AM6474" s="203"/>
      <c r="AT6474" s="144"/>
    </row>
    <row r="6475" spans="9:46" s="142" customFormat="1" x14ac:dyDescent="0.15">
      <c r="I6475" s="223"/>
      <c r="P6475" s="224"/>
      <c r="Q6475" s="224"/>
      <c r="R6475" s="224"/>
      <c r="T6475" s="223"/>
      <c r="U6475" s="225"/>
      <c r="V6475" s="223"/>
      <c r="W6475" s="225"/>
      <c r="AE6475" s="200"/>
      <c r="AM6475" s="203"/>
      <c r="AT6475" s="144"/>
    </row>
    <row r="6476" spans="9:46" s="142" customFormat="1" x14ac:dyDescent="0.15">
      <c r="I6476" s="223"/>
      <c r="P6476" s="224"/>
      <c r="Q6476" s="224"/>
      <c r="R6476" s="224"/>
      <c r="T6476" s="223"/>
      <c r="U6476" s="225"/>
      <c r="V6476" s="223"/>
      <c r="W6476" s="225"/>
      <c r="AE6476" s="200"/>
      <c r="AM6476" s="203"/>
      <c r="AT6476" s="144"/>
    </row>
    <row r="6477" spans="9:46" s="142" customFormat="1" x14ac:dyDescent="0.15">
      <c r="I6477" s="223"/>
      <c r="P6477" s="224"/>
      <c r="Q6477" s="224"/>
      <c r="R6477" s="224"/>
      <c r="T6477" s="223"/>
      <c r="U6477" s="225"/>
      <c r="V6477" s="223"/>
      <c r="W6477" s="225"/>
      <c r="AE6477" s="200"/>
      <c r="AM6477" s="203"/>
      <c r="AT6477" s="144"/>
    </row>
    <row r="6478" spans="9:46" s="142" customFormat="1" x14ac:dyDescent="0.15">
      <c r="I6478" s="223"/>
      <c r="P6478" s="224"/>
      <c r="Q6478" s="224"/>
      <c r="R6478" s="224"/>
      <c r="T6478" s="223"/>
      <c r="U6478" s="225"/>
      <c r="V6478" s="223"/>
      <c r="W6478" s="225"/>
      <c r="AE6478" s="200"/>
      <c r="AM6478" s="203"/>
      <c r="AT6478" s="144"/>
    </row>
    <row r="6479" spans="9:46" s="142" customFormat="1" x14ac:dyDescent="0.15">
      <c r="I6479" s="223"/>
      <c r="P6479" s="224"/>
      <c r="Q6479" s="224"/>
      <c r="R6479" s="224"/>
      <c r="T6479" s="223"/>
      <c r="U6479" s="225"/>
      <c r="V6479" s="223"/>
      <c r="W6479" s="225"/>
      <c r="AE6479" s="200"/>
      <c r="AM6479" s="203"/>
      <c r="AT6479" s="144"/>
    </row>
    <row r="6480" spans="9:46" s="142" customFormat="1" x14ac:dyDescent="0.15">
      <c r="I6480" s="223"/>
      <c r="P6480" s="224"/>
      <c r="Q6480" s="224"/>
      <c r="R6480" s="224"/>
      <c r="T6480" s="223"/>
      <c r="U6480" s="225"/>
      <c r="V6480" s="223"/>
      <c r="W6480" s="225"/>
      <c r="AE6480" s="200"/>
      <c r="AM6480" s="203"/>
      <c r="AT6480" s="144"/>
    </row>
    <row r="6481" spans="9:46" s="142" customFormat="1" x14ac:dyDescent="0.15">
      <c r="I6481" s="223"/>
      <c r="P6481" s="224"/>
      <c r="Q6481" s="224"/>
      <c r="R6481" s="224"/>
      <c r="T6481" s="223"/>
      <c r="U6481" s="225"/>
      <c r="V6481" s="223"/>
      <c r="W6481" s="225"/>
      <c r="AE6481" s="200"/>
      <c r="AM6481" s="203"/>
      <c r="AT6481" s="144"/>
    </row>
    <row r="6482" spans="9:46" s="142" customFormat="1" x14ac:dyDescent="0.15">
      <c r="I6482" s="223"/>
      <c r="P6482" s="224"/>
      <c r="Q6482" s="224"/>
      <c r="R6482" s="224"/>
      <c r="T6482" s="223"/>
      <c r="U6482" s="225"/>
      <c r="V6482" s="223"/>
      <c r="W6482" s="225"/>
      <c r="AE6482" s="200"/>
      <c r="AM6482" s="203"/>
      <c r="AT6482" s="144"/>
    </row>
    <row r="6483" spans="9:46" s="142" customFormat="1" x14ac:dyDescent="0.15">
      <c r="I6483" s="223"/>
      <c r="P6483" s="224"/>
      <c r="Q6483" s="224"/>
      <c r="R6483" s="224"/>
      <c r="T6483" s="223"/>
      <c r="U6483" s="225"/>
      <c r="V6483" s="223"/>
      <c r="W6483" s="225"/>
      <c r="AE6483" s="200"/>
      <c r="AM6483" s="203"/>
      <c r="AT6483" s="144"/>
    </row>
    <row r="6484" spans="9:46" s="142" customFormat="1" x14ac:dyDescent="0.15">
      <c r="I6484" s="223"/>
      <c r="P6484" s="224"/>
      <c r="Q6484" s="224"/>
      <c r="R6484" s="224"/>
      <c r="T6484" s="223"/>
      <c r="U6484" s="225"/>
      <c r="V6484" s="223"/>
      <c r="W6484" s="225"/>
      <c r="AE6484" s="200"/>
      <c r="AM6484" s="203"/>
      <c r="AT6484" s="144"/>
    </row>
    <row r="6485" spans="9:46" s="142" customFormat="1" x14ac:dyDescent="0.15">
      <c r="I6485" s="223"/>
      <c r="P6485" s="224"/>
      <c r="Q6485" s="224"/>
      <c r="R6485" s="224"/>
      <c r="T6485" s="223"/>
      <c r="U6485" s="225"/>
      <c r="V6485" s="223"/>
      <c r="W6485" s="225"/>
      <c r="AE6485" s="200"/>
      <c r="AM6485" s="203"/>
      <c r="AT6485" s="144"/>
    </row>
    <row r="6486" spans="9:46" s="142" customFormat="1" x14ac:dyDescent="0.15">
      <c r="I6486" s="223"/>
      <c r="P6486" s="224"/>
      <c r="Q6486" s="224"/>
      <c r="R6486" s="224"/>
      <c r="T6486" s="223"/>
      <c r="U6486" s="225"/>
      <c r="V6486" s="223"/>
      <c r="W6486" s="225"/>
      <c r="AE6486" s="200"/>
      <c r="AM6486" s="203"/>
      <c r="AT6486" s="144"/>
    </row>
    <row r="6487" spans="9:46" s="142" customFormat="1" x14ac:dyDescent="0.15">
      <c r="I6487" s="223"/>
      <c r="P6487" s="224"/>
      <c r="Q6487" s="224"/>
      <c r="R6487" s="224"/>
      <c r="T6487" s="223"/>
      <c r="U6487" s="225"/>
      <c r="V6487" s="223"/>
      <c r="W6487" s="225"/>
      <c r="AE6487" s="200"/>
      <c r="AM6487" s="203"/>
      <c r="AT6487" s="144"/>
    </row>
    <row r="6488" spans="9:46" s="142" customFormat="1" x14ac:dyDescent="0.15">
      <c r="I6488" s="223"/>
      <c r="P6488" s="224"/>
      <c r="Q6488" s="224"/>
      <c r="R6488" s="224"/>
      <c r="T6488" s="223"/>
      <c r="U6488" s="225"/>
      <c r="V6488" s="223"/>
      <c r="W6488" s="225"/>
      <c r="AE6488" s="200"/>
      <c r="AM6488" s="203"/>
      <c r="AT6488" s="144"/>
    </row>
    <row r="6489" spans="9:46" s="142" customFormat="1" x14ac:dyDescent="0.15">
      <c r="I6489" s="223"/>
      <c r="P6489" s="224"/>
      <c r="Q6489" s="224"/>
      <c r="R6489" s="224"/>
      <c r="T6489" s="223"/>
      <c r="U6489" s="225"/>
      <c r="V6489" s="223"/>
      <c r="W6489" s="225"/>
      <c r="AE6489" s="200"/>
      <c r="AM6489" s="203"/>
      <c r="AT6489" s="144"/>
    </row>
    <row r="6490" spans="9:46" s="142" customFormat="1" x14ac:dyDescent="0.15">
      <c r="I6490" s="223"/>
      <c r="P6490" s="224"/>
      <c r="Q6490" s="224"/>
      <c r="R6490" s="224"/>
      <c r="T6490" s="223"/>
      <c r="U6490" s="225"/>
      <c r="V6490" s="223"/>
      <c r="W6490" s="225"/>
      <c r="AE6490" s="200"/>
      <c r="AM6490" s="203"/>
      <c r="AT6490" s="144"/>
    </row>
    <row r="6491" spans="9:46" s="142" customFormat="1" x14ac:dyDescent="0.15">
      <c r="I6491" s="223"/>
      <c r="P6491" s="224"/>
      <c r="Q6491" s="224"/>
      <c r="R6491" s="224"/>
      <c r="T6491" s="223"/>
      <c r="U6491" s="225"/>
      <c r="V6491" s="223"/>
      <c r="W6491" s="225"/>
      <c r="AE6491" s="200"/>
      <c r="AM6491" s="203"/>
      <c r="AT6491" s="144"/>
    </row>
    <row r="6492" spans="9:46" s="142" customFormat="1" x14ac:dyDescent="0.15">
      <c r="I6492" s="223"/>
      <c r="P6492" s="224"/>
      <c r="Q6492" s="224"/>
      <c r="R6492" s="224"/>
      <c r="T6492" s="223"/>
      <c r="U6492" s="225"/>
      <c r="V6492" s="223"/>
      <c r="W6492" s="225"/>
      <c r="AE6492" s="200"/>
      <c r="AM6492" s="203"/>
      <c r="AT6492" s="144"/>
    </row>
    <row r="6493" spans="9:46" s="142" customFormat="1" x14ac:dyDescent="0.15">
      <c r="I6493" s="223"/>
      <c r="P6493" s="224"/>
      <c r="Q6493" s="224"/>
      <c r="R6493" s="224"/>
      <c r="T6493" s="223"/>
      <c r="U6493" s="225"/>
      <c r="V6493" s="223"/>
      <c r="W6493" s="225"/>
      <c r="AE6493" s="200"/>
      <c r="AM6493" s="203"/>
      <c r="AT6493" s="144"/>
    </row>
    <row r="6494" spans="9:46" s="142" customFormat="1" x14ac:dyDescent="0.15">
      <c r="I6494" s="223"/>
      <c r="P6494" s="224"/>
      <c r="Q6494" s="224"/>
      <c r="R6494" s="224"/>
      <c r="T6494" s="223"/>
      <c r="U6494" s="225"/>
      <c r="V6494" s="223"/>
      <c r="W6494" s="225"/>
      <c r="AE6494" s="200"/>
      <c r="AM6494" s="203"/>
      <c r="AT6494" s="144"/>
    </row>
    <row r="6495" spans="9:46" s="142" customFormat="1" x14ac:dyDescent="0.15">
      <c r="I6495" s="223"/>
      <c r="P6495" s="224"/>
      <c r="Q6495" s="224"/>
      <c r="R6495" s="224"/>
      <c r="T6495" s="223"/>
      <c r="U6495" s="225"/>
      <c r="V6495" s="223"/>
      <c r="W6495" s="225"/>
      <c r="AE6495" s="200"/>
      <c r="AM6495" s="203"/>
      <c r="AT6495" s="144"/>
    </row>
    <row r="6496" spans="9:46" s="142" customFormat="1" x14ac:dyDescent="0.15">
      <c r="I6496" s="223"/>
      <c r="P6496" s="224"/>
      <c r="Q6496" s="224"/>
      <c r="R6496" s="224"/>
      <c r="T6496" s="223"/>
      <c r="U6496" s="225"/>
      <c r="V6496" s="223"/>
      <c r="W6496" s="225"/>
      <c r="AE6496" s="200"/>
      <c r="AM6496" s="203"/>
      <c r="AT6496" s="144"/>
    </row>
    <row r="6497" spans="9:46" s="142" customFormat="1" x14ac:dyDescent="0.15">
      <c r="I6497" s="223"/>
      <c r="P6497" s="224"/>
      <c r="Q6497" s="224"/>
      <c r="R6497" s="224"/>
      <c r="T6497" s="223"/>
      <c r="U6497" s="225"/>
      <c r="V6497" s="223"/>
      <c r="W6497" s="225"/>
      <c r="AE6497" s="200"/>
      <c r="AM6497" s="203"/>
      <c r="AT6497" s="144"/>
    </row>
    <row r="6498" spans="9:46" s="142" customFormat="1" x14ac:dyDescent="0.15">
      <c r="I6498" s="223"/>
      <c r="P6498" s="224"/>
      <c r="Q6498" s="224"/>
      <c r="R6498" s="224"/>
      <c r="T6498" s="223"/>
      <c r="U6498" s="225"/>
      <c r="V6498" s="223"/>
      <c r="W6498" s="225"/>
      <c r="AE6498" s="200"/>
      <c r="AM6498" s="203"/>
      <c r="AT6498" s="144"/>
    </row>
    <row r="6499" spans="9:46" s="142" customFormat="1" x14ac:dyDescent="0.15">
      <c r="I6499" s="223"/>
      <c r="P6499" s="224"/>
      <c r="Q6499" s="224"/>
      <c r="R6499" s="224"/>
      <c r="T6499" s="223"/>
      <c r="U6499" s="225"/>
      <c r="V6499" s="223"/>
      <c r="W6499" s="225"/>
      <c r="AE6499" s="200"/>
      <c r="AM6499" s="203"/>
      <c r="AT6499" s="144"/>
    </row>
    <row r="6500" spans="9:46" s="142" customFormat="1" x14ac:dyDescent="0.15">
      <c r="I6500" s="223"/>
      <c r="P6500" s="224"/>
      <c r="Q6500" s="224"/>
      <c r="R6500" s="224"/>
      <c r="T6500" s="223"/>
      <c r="U6500" s="225"/>
      <c r="V6500" s="223"/>
      <c r="W6500" s="225"/>
      <c r="AE6500" s="200"/>
      <c r="AM6500" s="203"/>
      <c r="AT6500" s="144"/>
    </row>
    <row r="6501" spans="9:46" s="142" customFormat="1" x14ac:dyDescent="0.15">
      <c r="I6501" s="223"/>
      <c r="P6501" s="224"/>
      <c r="Q6501" s="224"/>
      <c r="R6501" s="224"/>
      <c r="T6501" s="223"/>
      <c r="U6501" s="225"/>
      <c r="V6501" s="223"/>
      <c r="W6501" s="225"/>
      <c r="AE6501" s="200"/>
      <c r="AM6501" s="203"/>
      <c r="AT6501" s="144"/>
    </row>
    <row r="6502" spans="9:46" s="142" customFormat="1" x14ac:dyDescent="0.15">
      <c r="I6502" s="223"/>
      <c r="P6502" s="224"/>
      <c r="Q6502" s="224"/>
      <c r="R6502" s="224"/>
      <c r="T6502" s="223"/>
      <c r="U6502" s="225"/>
      <c r="V6502" s="223"/>
      <c r="W6502" s="225"/>
      <c r="AE6502" s="200"/>
      <c r="AM6502" s="203"/>
      <c r="AT6502" s="144"/>
    </row>
    <row r="6503" spans="9:46" s="142" customFormat="1" x14ac:dyDescent="0.15">
      <c r="I6503" s="223"/>
      <c r="P6503" s="224"/>
      <c r="Q6503" s="224"/>
      <c r="R6503" s="224"/>
      <c r="T6503" s="223"/>
      <c r="U6503" s="225"/>
      <c r="V6503" s="223"/>
      <c r="W6503" s="225"/>
      <c r="AE6503" s="200"/>
      <c r="AM6503" s="203"/>
      <c r="AT6503" s="144"/>
    </row>
    <row r="6504" spans="9:46" s="142" customFormat="1" x14ac:dyDescent="0.15">
      <c r="I6504" s="223"/>
      <c r="P6504" s="224"/>
      <c r="Q6504" s="224"/>
      <c r="R6504" s="224"/>
      <c r="T6504" s="223"/>
      <c r="U6504" s="225"/>
      <c r="V6504" s="223"/>
      <c r="W6504" s="225"/>
      <c r="AE6504" s="200"/>
      <c r="AM6504" s="203"/>
      <c r="AT6504" s="144"/>
    </row>
    <row r="6505" spans="9:46" s="142" customFormat="1" x14ac:dyDescent="0.15">
      <c r="I6505" s="223"/>
      <c r="P6505" s="224"/>
      <c r="Q6505" s="224"/>
      <c r="R6505" s="224"/>
      <c r="T6505" s="223"/>
      <c r="U6505" s="225"/>
      <c r="V6505" s="223"/>
      <c r="W6505" s="225"/>
      <c r="AE6505" s="200"/>
      <c r="AM6505" s="203"/>
      <c r="AT6505" s="144"/>
    </row>
    <row r="6506" spans="9:46" s="142" customFormat="1" x14ac:dyDescent="0.15">
      <c r="I6506" s="223"/>
      <c r="P6506" s="224"/>
      <c r="Q6506" s="224"/>
      <c r="R6506" s="224"/>
      <c r="T6506" s="223"/>
      <c r="U6506" s="225"/>
      <c r="V6506" s="223"/>
      <c r="W6506" s="225"/>
      <c r="AE6506" s="200"/>
      <c r="AM6506" s="203"/>
      <c r="AT6506" s="144"/>
    </row>
    <row r="6507" spans="9:46" s="142" customFormat="1" x14ac:dyDescent="0.15">
      <c r="I6507" s="223"/>
      <c r="P6507" s="224"/>
      <c r="Q6507" s="224"/>
      <c r="R6507" s="224"/>
      <c r="T6507" s="223"/>
      <c r="U6507" s="225"/>
      <c r="V6507" s="223"/>
      <c r="W6507" s="225"/>
      <c r="AE6507" s="200"/>
      <c r="AM6507" s="203"/>
      <c r="AT6507" s="144"/>
    </row>
    <row r="6508" spans="9:46" s="142" customFormat="1" x14ac:dyDescent="0.15">
      <c r="I6508" s="223"/>
      <c r="P6508" s="224"/>
      <c r="Q6508" s="224"/>
      <c r="R6508" s="224"/>
      <c r="T6508" s="223"/>
      <c r="U6508" s="225"/>
      <c r="V6508" s="223"/>
      <c r="W6508" s="225"/>
      <c r="AE6508" s="200"/>
      <c r="AM6508" s="203"/>
      <c r="AT6508" s="144"/>
    </row>
    <row r="6509" spans="9:46" s="142" customFormat="1" x14ac:dyDescent="0.15">
      <c r="I6509" s="223"/>
      <c r="P6509" s="224"/>
      <c r="Q6509" s="224"/>
      <c r="R6509" s="224"/>
      <c r="T6509" s="223"/>
      <c r="U6509" s="225"/>
      <c r="V6509" s="223"/>
      <c r="W6509" s="225"/>
      <c r="AE6509" s="200"/>
      <c r="AM6509" s="203"/>
      <c r="AT6509" s="144"/>
    </row>
    <row r="6510" spans="9:46" s="142" customFormat="1" x14ac:dyDescent="0.15">
      <c r="I6510" s="223"/>
      <c r="P6510" s="224"/>
      <c r="Q6510" s="224"/>
      <c r="R6510" s="224"/>
      <c r="T6510" s="223"/>
      <c r="U6510" s="225"/>
      <c r="V6510" s="223"/>
      <c r="W6510" s="225"/>
      <c r="AE6510" s="200"/>
      <c r="AM6510" s="203"/>
      <c r="AT6510" s="144"/>
    </row>
    <row r="6511" spans="9:46" s="142" customFormat="1" x14ac:dyDescent="0.15">
      <c r="I6511" s="223"/>
      <c r="P6511" s="224"/>
      <c r="Q6511" s="224"/>
      <c r="R6511" s="224"/>
      <c r="T6511" s="223"/>
      <c r="U6511" s="225"/>
      <c r="V6511" s="223"/>
      <c r="W6511" s="225"/>
      <c r="AE6511" s="200"/>
      <c r="AM6511" s="203"/>
      <c r="AT6511" s="144"/>
    </row>
    <row r="6512" spans="9:46" s="142" customFormat="1" x14ac:dyDescent="0.15">
      <c r="I6512" s="223"/>
      <c r="P6512" s="224"/>
      <c r="Q6512" s="224"/>
      <c r="R6512" s="224"/>
      <c r="T6512" s="223"/>
      <c r="U6512" s="225"/>
      <c r="V6512" s="223"/>
      <c r="W6512" s="225"/>
      <c r="AE6512" s="200"/>
      <c r="AM6512" s="203"/>
      <c r="AT6512" s="144"/>
    </row>
    <row r="6513" spans="9:46" s="142" customFormat="1" x14ac:dyDescent="0.15">
      <c r="I6513" s="223"/>
      <c r="P6513" s="224"/>
      <c r="Q6513" s="224"/>
      <c r="R6513" s="224"/>
      <c r="T6513" s="223"/>
      <c r="U6513" s="225"/>
      <c r="V6513" s="223"/>
      <c r="W6513" s="225"/>
      <c r="AE6513" s="200"/>
      <c r="AM6513" s="203"/>
      <c r="AT6513" s="144"/>
    </row>
    <row r="6514" spans="9:46" s="142" customFormat="1" x14ac:dyDescent="0.15">
      <c r="I6514" s="223"/>
      <c r="P6514" s="224"/>
      <c r="Q6514" s="224"/>
      <c r="R6514" s="224"/>
      <c r="T6514" s="223"/>
      <c r="U6514" s="225"/>
      <c r="V6514" s="223"/>
      <c r="W6514" s="225"/>
      <c r="AE6514" s="200"/>
      <c r="AM6514" s="203"/>
      <c r="AT6514" s="144"/>
    </row>
    <row r="6515" spans="9:46" s="142" customFormat="1" x14ac:dyDescent="0.15">
      <c r="I6515" s="223"/>
      <c r="P6515" s="224"/>
      <c r="Q6515" s="224"/>
      <c r="R6515" s="224"/>
      <c r="T6515" s="223"/>
      <c r="U6515" s="225"/>
      <c r="V6515" s="223"/>
      <c r="W6515" s="225"/>
      <c r="AE6515" s="200"/>
      <c r="AM6515" s="203"/>
      <c r="AT6515" s="144"/>
    </row>
    <row r="6516" spans="9:46" s="142" customFormat="1" x14ac:dyDescent="0.15">
      <c r="I6516" s="223"/>
      <c r="P6516" s="224"/>
      <c r="Q6516" s="224"/>
      <c r="R6516" s="224"/>
      <c r="T6516" s="223"/>
      <c r="U6516" s="225"/>
      <c r="V6516" s="223"/>
      <c r="W6516" s="225"/>
      <c r="AE6516" s="200"/>
      <c r="AM6516" s="203"/>
      <c r="AT6516" s="144"/>
    </row>
    <row r="6517" spans="9:46" s="142" customFormat="1" x14ac:dyDescent="0.15">
      <c r="I6517" s="223"/>
      <c r="P6517" s="224"/>
      <c r="Q6517" s="224"/>
      <c r="R6517" s="224"/>
      <c r="T6517" s="223"/>
      <c r="U6517" s="225"/>
      <c r="V6517" s="223"/>
      <c r="W6517" s="225"/>
      <c r="AE6517" s="200"/>
      <c r="AM6517" s="203"/>
      <c r="AT6517" s="144"/>
    </row>
    <row r="6518" spans="9:46" s="142" customFormat="1" x14ac:dyDescent="0.15">
      <c r="I6518" s="223"/>
      <c r="P6518" s="224"/>
      <c r="Q6518" s="224"/>
      <c r="R6518" s="224"/>
      <c r="T6518" s="223"/>
      <c r="U6518" s="225"/>
      <c r="V6518" s="223"/>
      <c r="W6518" s="225"/>
      <c r="AE6518" s="200"/>
      <c r="AM6518" s="203"/>
      <c r="AT6518" s="144"/>
    </row>
    <row r="6519" spans="9:46" s="142" customFormat="1" x14ac:dyDescent="0.15">
      <c r="I6519" s="223"/>
      <c r="P6519" s="224"/>
      <c r="Q6519" s="224"/>
      <c r="R6519" s="224"/>
      <c r="T6519" s="223"/>
      <c r="U6519" s="225"/>
      <c r="V6519" s="223"/>
      <c r="W6519" s="225"/>
      <c r="AE6519" s="200"/>
      <c r="AM6519" s="203"/>
      <c r="AT6519" s="144"/>
    </row>
    <row r="6520" spans="9:46" s="142" customFormat="1" x14ac:dyDescent="0.15">
      <c r="I6520" s="223"/>
      <c r="P6520" s="224"/>
      <c r="Q6520" s="224"/>
      <c r="R6520" s="224"/>
      <c r="T6520" s="223"/>
      <c r="U6520" s="225"/>
      <c r="V6520" s="223"/>
      <c r="W6520" s="225"/>
      <c r="AE6520" s="200"/>
      <c r="AM6520" s="203"/>
      <c r="AT6520" s="144"/>
    </row>
    <row r="6521" spans="9:46" s="142" customFormat="1" x14ac:dyDescent="0.15">
      <c r="I6521" s="223"/>
      <c r="P6521" s="224"/>
      <c r="Q6521" s="224"/>
      <c r="R6521" s="224"/>
      <c r="T6521" s="223"/>
      <c r="U6521" s="225"/>
      <c r="V6521" s="223"/>
      <c r="W6521" s="225"/>
      <c r="AE6521" s="200"/>
      <c r="AM6521" s="203"/>
      <c r="AT6521" s="144"/>
    </row>
    <row r="6522" spans="9:46" s="142" customFormat="1" x14ac:dyDescent="0.15">
      <c r="I6522" s="223"/>
      <c r="P6522" s="224"/>
      <c r="Q6522" s="224"/>
      <c r="R6522" s="224"/>
      <c r="T6522" s="223"/>
      <c r="U6522" s="225"/>
      <c r="V6522" s="223"/>
      <c r="W6522" s="225"/>
      <c r="AE6522" s="200"/>
      <c r="AM6522" s="203"/>
      <c r="AT6522" s="144"/>
    </row>
    <row r="6523" spans="9:46" s="142" customFormat="1" x14ac:dyDescent="0.15">
      <c r="I6523" s="223"/>
      <c r="P6523" s="224"/>
      <c r="Q6523" s="224"/>
      <c r="R6523" s="224"/>
      <c r="T6523" s="223"/>
      <c r="U6523" s="225"/>
      <c r="V6523" s="223"/>
      <c r="W6523" s="225"/>
      <c r="AE6523" s="200"/>
      <c r="AM6523" s="203"/>
      <c r="AT6523" s="144"/>
    </row>
    <row r="6524" spans="9:46" s="142" customFormat="1" x14ac:dyDescent="0.15">
      <c r="I6524" s="223"/>
      <c r="P6524" s="224"/>
      <c r="Q6524" s="224"/>
      <c r="R6524" s="224"/>
      <c r="T6524" s="223"/>
      <c r="U6524" s="225"/>
      <c r="V6524" s="223"/>
      <c r="W6524" s="225"/>
      <c r="AE6524" s="200"/>
      <c r="AM6524" s="203"/>
      <c r="AT6524" s="144"/>
    </row>
    <row r="6525" spans="9:46" s="142" customFormat="1" x14ac:dyDescent="0.15">
      <c r="I6525" s="223"/>
      <c r="P6525" s="224"/>
      <c r="Q6525" s="224"/>
      <c r="R6525" s="224"/>
      <c r="T6525" s="223"/>
      <c r="U6525" s="225"/>
      <c r="V6525" s="223"/>
      <c r="W6525" s="225"/>
      <c r="AE6525" s="200"/>
      <c r="AM6525" s="203"/>
      <c r="AT6525" s="144"/>
    </row>
    <row r="6526" spans="9:46" s="142" customFormat="1" x14ac:dyDescent="0.15">
      <c r="I6526" s="223"/>
      <c r="P6526" s="224"/>
      <c r="Q6526" s="224"/>
      <c r="R6526" s="224"/>
      <c r="T6526" s="223"/>
      <c r="U6526" s="225"/>
      <c r="V6526" s="223"/>
      <c r="W6526" s="225"/>
      <c r="AE6526" s="200"/>
      <c r="AM6526" s="203"/>
      <c r="AT6526" s="144"/>
    </row>
    <row r="6527" spans="9:46" s="142" customFormat="1" x14ac:dyDescent="0.15">
      <c r="I6527" s="223"/>
      <c r="P6527" s="224"/>
      <c r="Q6527" s="224"/>
      <c r="R6527" s="224"/>
      <c r="T6527" s="223"/>
      <c r="U6527" s="225"/>
      <c r="V6527" s="223"/>
      <c r="W6527" s="225"/>
      <c r="AE6527" s="200"/>
      <c r="AM6527" s="203"/>
      <c r="AT6527" s="144"/>
    </row>
    <row r="6528" spans="9:46" s="142" customFormat="1" x14ac:dyDescent="0.15">
      <c r="I6528" s="223"/>
      <c r="P6528" s="224"/>
      <c r="Q6528" s="224"/>
      <c r="R6528" s="224"/>
      <c r="T6528" s="223"/>
      <c r="U6528" s="225"/>
      <c r="V6528" s="223"/>
      <c r="W6528" s="225"/>
      <c r="AE6528" s="200"/>
      <c r="AM6528" s="203"/>
      <c r="AT6528" s="144"/>
    </row>
    <row r="6529" spans="9:46" s="142" customFormat="1" x14ac:dyDescent="0.15">
      <c r="I6529" s="223"/>
      <c r="P6529" s="224"/>
      <c r="Q6529" s="224"/>
      <c r="R6529" s="224"/>
      <c r="T6529" s="223"/>
      <c r="U6529" s="225"/>
      <c r="V6529" s="223"/>
      <c r="W6529" s="225"/>
      <c r="AE6529" s="200"/>
      <c r="AM6529" s="203"/>
      <c r="AT6529" s="144"/>
    </row>
    <row r="6530" spans="9:46" s="142" customFormat="1" x14ac:dyDescent="0.15">
      <c r="I6530" s="223"/>
      <c r="P6530" s="224"/>
      <c r="Q6530" s="224"/>
      <c r="R6530" s="224"/>
      <c r="T6530" s="223"/>
      <c r="U6530" s="225"/>
      <c r="V6530" s="223"/>
      <c r="W6530" s="225"/>
      <c r="AE6530" s="200"/>
      <c r="AM6530" s="203"/>
      <c r="AT6530" s="144"/>
    </row>
    <row r="6531" spans="9:46" s="142" customFormat="1" x14ac:dyDescent="0.15">
      <c r="I6531" s="223"/>
      <c r="P6531" s="224"/>
      <c r="Q6531" s="224"/>
      <c r="R6531" s="224"/>
      <c r="T6531" s="223"/>
      <c r="U6531" s="225"/>
      <c r="V6531" s="223"/>
      <c r="W6531" s="225"/>
      <c r="AE6531" s="200"/>
      <c r="AM6531" s="203"/>
      <c r="AT6531" s="144"/>
    </row>
    <row r="6532" spans="9:46" s="142" customFormat="1" x14ac:dyDescent="0.15">
      <c r="I6532" s="223"/>
      <c r="P6532" s="224"/>
      <c r="Q6532" s="224"/>
      <c r="R6532" s="224"/>
      <c r="T6532" s="223"/>
      <c r="U6532" s="225"/>
      <c r="V6532" s="223"/>
      <c r="W6532" s="225"/>
      <c r="AE6532" s="200"/>
      <c r="AM6532" s="203"/>
      <c r="AT6532" s="144"/>
    </row>
    <row r="6533" spans="9:46" s="142" customFormat="1" x14ac:dyDescent="0.15">
      <c r="I6533" s="223"/>
      <c r="P6533" s="224"/>
      <c r="Q6533" s="224"/>
      <c r="R6533" s="224"/>
      <c r="T6533" s="223"/>
      <c r="U6533" s="225"/>
      <c r="V6533" s="223"/>
      <c r="W6533" s="225"/>
      <c r="AE6533" s="200"/>
      <c r="AM6533" s="203"/>
      <c r="AT6533" s="144"/>
    </row>
    <row r="6534" spans="9:46" s="142" customFormat="1" x14ac:dyDescent="0.15">
      <c r="I6534" s="223"/>
      <c r="P6534" s="224"/>
      <c r="Q6534" s="224"/>
      <c r="R6534" s="224"/>
      <c r="T6534" s="223"/>
      <c r="U6534" s="225"/>
      <c r="V6534" s="223"/>
      <c r="W6534" s="225"/>
      <c r="AE6534" s="200"/>
      <c r="AM6534" s="203"/>
      <c r="AT6534" s="144"/>
    </row>
    <row r="6535" spans="9:46" s="142" customFormat="1" x14ac:dyDescent="0.15">
      <c r="I6535" s="223"/>
      <c r="P6535" s="224"/>
      <c r="Q6535" s="224"/>
      <c r="R6535" s="224"/>
      <c r="T6535" s="223"/>
      <c r="U6535" s="225"/>
      <c r="V6535" s="223"/>
      <c r="W6535" s="225"/>
      <c r="AE6535" s="200"/>
      <c r="AM6535" s="203"/>
      <c r="AT6535" s="144"/>
    </row>
    <row r="6536" spans="9:46" s="142" customFormat="1" x14ac:dyDescent="0.15">
      <c r="I6536" s="223"/>
      <c r="P6536" s="224"/>
      <c r="Q6536" s="224"/>
      <c r="R6536" s="224"/>
      <c r="T6536" s="223"/>
      <c r="U6536" s="225"/>
      <c r="V6536" s="223"/>
      <c r="W6536" s="225"/>
      <c r="AE6536" s="200"/>
      <c r="AM6536" s="203"/>
      <c r="AT6536" s="144"/>
    </row>
    <row r="6537" spans="9:46" s="142" customFormat="1" x14ac:dyDescent="0.15">
      <c r="I6537" s="223"/>
      <c r="P6537" s="224"/>
      <c r="Q6537" s="224"/>
      <c r="R6537" s="224"/>
      <c r="T6537" s="223"/>
      <c r="U6537" s="225"/>
      <c r="V6537" s="223"/>
      <c r="W6537" s="225"/>
      <c r="AE6537" s="200"/>
      <c r="AM6537" s="203"/>
      <c r="AT6537" s="144"/>
    </row>
    <row r="6538" spans="9:46" s="142" customFormat="1" x14ac:dyDescent="0.15">
      <c r="I6538" s="223"/>
      <c r="P6538" s="224"/>
      <c r="Q6538" s="224"/>
      <c r="R6538" s="224"/>
      <c r="T6538" s="223"/>
      <c r="U6538" s="225"/>
      <c r="V6538" s="223"/>
      <c r="W6538" s="225"/>
      <c r="AE6538" s="200"/>
      <c r="AM6538" s="203"/>
      <c r="AT6538" s="144"/>
    </row>
    <row r="6539" spans="9:46" s="142" customFormat="1" x14ac:dyDescent="0.15">
      <c r="I6539" s="223"/>
      <c r="P6539" s="224"/>
      <c r="Q6539" s="224"/>
      <c r="R6539" s="224"/>
      <c r="T6539" s="223"/>
      <c r="U6539" s="225"/>
      <c r="V6539" s="223"/>
      <c r="W6539" s="225"/>
      <c r="AE6539" s="200"/>
      <c r="AM6539" s="203"/>
      <c r="AT6539" s="144"/>
    </row>
    <row r="6540" spans="9:46" s="142" customFormat="1" x14ac:dyDescent="0.15">
      <c r="I6540" s="223"/>
      <c r="P6540" s="224"/>
      <c r="Q6540" s="224"/>
      <c r="R6540" s="224"/>
      <c r="T6540" s="223"/>
      <c r="U6540" s="225"/>
      <c r="V6540" s="223"/>
      <c r="W6540" s="225"/>
      <c r="AE6540" s="200"/>
      <c r="AM6540" s="203"/>
      <c r="AT6540" s="144"/>
    </row>
    <row r="6541" spans="9:46" s="142" customFormat="1" x14ac:dyDescent="0.15">
      <c r="I6541" s="223"/>
      <c r="P6541" s="224"/>
      <c r="Q6541" s="224"/>
      <c r="R6541" s="224"/>
      <c r="T6541" s="223"/>
      <c r="U6541" s="225"/>
      <c r="V6541" s="223"/>
      <c r="W6541" s="225"/>
      <c r="AE6541" s="200"/>
      <c r="AM6541" s="203"/>
      <c r="AT6541" s="144"/>
    </row>
    <row r="6542" spans="9:46" s="142" customFormat="1" x14ac:dyDescent="0.15">
      <c r="I6542" s="223"/>
      <c r="P6542" s="224"/>
      <c r="Q6542" s="224"/>
      <c r="R6542" s="224"/>
      <c r="T6542" s="223"/>
      <c r="U6542" s="225"/>
      <c r="V6542" s="223"/>
      <c r="W6542" s="225"/>
      <c r="AE6542" s="200"/>
      <c r="AM6542" s="203"/>
      <c r="AT6542" s="144"/>
    </row>
    <row r="6543" spans="9:46" s="142" customFormat="1" x14ac:dyDescent="0.15">
      <c r="I6543" s="223"/>
      <c r="P6543" s="224"/>
      <c r="Q6543" s="224"/>
      <c r="R6543" s="224"/>
      <c r="T6543" s="223"/>
      <c r="U6543" s="225"/>
      <c r="V6543" s="223"/>
      <c r="W6543" s="225"/>
      <c r="AE6543" s="200"/>
      <c r="AM6543" s="203"/>
      <c r="AT6543" s="144"/>
    </row>
    <row r="6544" spans="9:46" s="142" customFormat="1" x14ac:dyDescent="0.15">
      <c r="I6544" s="223"/>
      <c r="P6544" s="224"/>
      <c r="Q6544" s="224"/>
      <c r="R6544" s="224"/>
      <c r="T6544" s="223"/>
      <c r="U6544" s="225"/>
      <c r="V6544" s="223"/>
      <c r="W6544" s="225"/>
      <c r="AE6544" s="200"/>
      <c r="AM6544" s="203"/>
      <c r="AT6544" s="144"/>
    </row>
    <row r="6545" spans="9:46" s="142" customFormat="1" x14ac:dyDescent="0.15">
      <c r="I6545" s="223"/>
      <c r="P6545" s="224"/>
      <c r="Q6545" s="224"/>
      <c r="R6545" s="224"/>
      <c r="T6545" s="223"/>
      <c r="U6545" s="225"/>
      <c r="V6545" s="223"/>
      <c r="W6545" s="225"/>
      <c r="AE6545" s="200"/>
      <c r="AM6545" s="203"/>
      <c r="AT6545" s="144"/>
    </row>
    <row r="6546" spans="9:46" s="142" customFormat="1" x14ac:dyDescent="0.15">
      <c r="I6546" s="223"/>
      <c r="P6546" s="224"/>
      <c r="Q6546" s="224"/>
      <c r="R6546" s="224"/>
      <c r="T6546" s="223"/>
      <c r="U6546" s="225"/>
      <c r="V6546" s="223"/>
      <c r="W6546" s="225"/>
      <c r="AE6546" s="200"/>
      <c r="AM6546" s="203"/>
      <c r="AT6546" s="144"/>
    </row>
    <row r="6547" spans="9:46" s="142" customFormat="1" x14ac:dyDescent="0.15">
      <c r="I6547" s="223"/>
      <c r="P6547" s="224"/>
      <c r="Q6547" s="224"/>
      <c r="R6547" s="224"/>
      <c r="T6547" s="223"/>
      <c r="U6547" s="225"/>
      <c r="V6547" s="223"/>
      <c r="W6547" s="225"/>
      <c r="AE6547" s="200"/>
      <c r="AM6547" s="203"/>
      <c r="AT6547" s="144"/>
    </row>
    <row r="6548" spans="9:46" s="142" customFormat="1" x14ac:dyDescent="0.15">
      <c r="I6548" s="223"/>
      <c r="P6548" s="224"/>
      <c r="Q6548" s="224"/>
      <c r="R6548" s="224"/>
      <c r="T6548" s="223"/>
      <c r="U6548" s="225"/>
      <c r="V6548" s="223"/>
      <c r="W6548" s="225"/>
      <c r="AE6548" s="200"/>
      <c r="AM6548" s="203"/>
      <c r="AT6548" s="144"/>
    </row>
    <row r="6549" spans="9:46" s="142" customFormat="1" x14ac:dyDescent="0.15">
      <c r="I6549" s="223"/>
      <c r="P6549" s="224"/>
      <c r="Q6549" s="224"/>
      <c r="R6549" s="224"/>
      <c r="T6549" s="223"/>
      <c r="U6549" s="225"/>
      <c r="V6549" s="223"/>
      <c r="W6549" s="225"/>
      <c r="AE6549" s="200"/>
      <c r="AM6549" s="203"/>
      <c r="AT6549" s="144"/>
    </row>
    <row r="6550" spans="9:46" s="142" customFormat="1" x14ac:dyDescent="0.15">
      <c r="I6550" s="223"/>
      <c r="P6550" s="224"/>
      <c r="Q6550" s="224"/>
      <c r="R6550" s="224"/>
      <c r="T6550" s="223"/>
      <c r="U6550" s="225"/>
      <c r="V6550" s="223"/>
      <c r="W6550" s="225"/>
      <c r="AE6550" s="200"/>
      <c r="AM6550" s="203"/>
      <c r="AT6550" s="144"/>
    </row>
    <row r="6551" spans="9:46" s="142" customFormat="1" x14ac:dyDescent="0.15">
      <c r="I6551" s="223"/>
      <c r="P6551" s="224"/>
      <c r="Q6551" s="224"/>
      <c r="R6551" s="224"/>
      <c r="T6551" s="223"/>
      <c r="U6551" s="225"/>
      <c r="V6551" s="223"/>
      <c r="W6551" s="225"/>
      <c r="AE6551" s="200"/>
      <c r="AM6551" s="203"/>
      <c r="AT6551" s="144"/>
    </row>
    <row r="6552" spans="9:46" s="142" customFormat="1" x14ac:dyDescent="0.15">
      <c r="I6552" s="223"/>
      <c r="P6552" s="224"/>
      <c r="Q6552" s="224"/>
      <c r="R6552" s="224"/>
      <c r="T6552" s="223"/>
      <c r="U6552" s="225"/>
      <c r="V6552" s="223"/>
      <c r="W6552" s="225"/>
      <c r="AE6552" s="200"/>
      <c r="AM6552" s="203"/>
      <c r="AT6552" s="144"/>
    </row>
    <row r="6553" spans="9:46" s="142" customFormat="1" x14ac:dyDescent="0.15">
      <c r="I6553" s="223"/>
      <c r="P6553" s="224"/>
      <c r="Q6553" s="224"/>
      <c r="R6553" s="224"/>
      <c r="T6553" s="223"/>
      <c r="U6553" s="225"/>
      <c r="V6553" s="223"/>
      <c r="W6553" s="225"/>
      <c r="AE6553" s="200"/>
      <c r="AM6553" s="203"/>
      <c r="AT6553" s="144"/>
    </row>
    <row r="6554" spans="9:46" s="142" customFormat="1" x14ac:dyDescent="0.15">
      <c r="I6554" s="223"/>
      <c r="P6554" s="224"/>
      <c r="Q6554" s="224"/>
      <c r="R6554" s="224"/>
      <c r="T6554" s="223"/>
      <c r="U6554" s="225"/>
      <c r="V6554" s="223"/>
      <c r="W6554" s="225"/>
      <c r="AE6554" s="200"/>
      <c r="AM6554" s="203"/>
      <c r="AT6554" s="144"/>
    </row>
    <row r="6555" spans="9:46" s="142" customFormat="1" x14ac:dyDescent="0.15">
      <c r="I6555" s="223"/>
      <c r="P6555" s="224"/>
      <c r="Q6555" s="224"/>
      <c r="R6555" s="224"/>
      <c r="T6555" s="223"/>
      <c r="U6555" s="225"/>
      <c r="V6555" s="223"/>
      <c r="W6555" s="225"/>
      <c r="AE6555" s="200"/>
      <c r="AM6555" s="203"/>
      <c r="AT6555" s="144"/>
    </row>
    <row r="6556" spans="9:46" s="142" customFormat="1" x14ac:dyDescent="0.15">
      <c r="I6556" s="223"/>
      <c r="P6556" s="224"/>
      <c r="Q6556" s="224"/>
      <c r="R6556" s="224"/>
      <c r="T6556" s="223"/>
      <c r="U6556" s="225"/>
      <c r="V6556" s="223"/>
      <c r="W6556" s="225"/>
      <c r="AE6556" s="200"/>
      <c r="AM6556" s="203"/>
      <c r="AT6556" s="144"/>
    </row>
    <row r="6557" spans="9:46" s="142" customFormat="1" x14ac:dyDescent="0.15">
      <c r="I6557" s="223"/>
      <c r="P6557" s="224"/>
      <c r="Q6557" s="224"/>
      <c r="R6557" s="224"/>
      <c r="T6557" s="223"/>
      <c r="U6557" s="225"/>
      <c r="V6557" s="223"/>
      <c r="W6557" s="225"/>
      <c r="AE6557" s="200"/>
      <c r="AM6557" s="203"/>
      <c r="AT6557" s="144"/>
    </row>
    <row r="6558" spans="9:46" s="142" customFormat="1" x14ac:dyDescent="0.15">
      <c r="I6558" s="223"/>
      <c r="P6558" s="224"/>
      <c r="Q6558" s="224"/>
      <c r="R6558" s="224"/>
      <c r="T6558" s="223"/>
      <c r="U6558" s="225"/>
      <c r="V6558" s="223"/>
      <c r="W6558" s="225"/>
      <c r="AE6558" s="200"/>
      <c r="AM6558" s="203"/>
      <c r="AT6558" s="144"/>
    </row>
    <row r="6559" spans="9:46" s="142" customFormat="1" x14ac:dyDescent="0.15">
      <c r="I6559" s="223"/>
      <c r="P6559" s="224"/>
      <c r="Q6559" s="224"/>
      <c r="R6559" s="224"/>
      <c r="T6559" s="223"/>
      <c r="U6559" s="225"/>
      <c r="V6559" s="223"/>
      <c r="W6559" s="225"/>
      <c r="AE6559" s="200"/>
      <c r="AM6559" s="203"/>
      <c r="AT6559" s="144"/>
    </row>
    <row r="6560" spans="9:46" s="142" customFormat="1" x14ac:dyDescent="0.15">
      <c r="I6560" s="223"/>
      <c r="P6560" s="224"/>
      <c r="Q6560" s="224"/>
      <c r="R6560" s="224"/>
      <c r="T6560" s="223"/>
      <c r="U6560" s="225"/>
      <c r="V6560" s="223"/>
      <c r="W6560" s="225"/>
      <c r="AE6560" s="200"/>
      <c r="AM6560" s="203"/>
      <c r="AT6560" s="144"/>
    </row>
    <row r="6561" spans="9:46" s="142" customFormat="1" x14ac:dyDescent="0.15">
      <c r="I6561" s="223"/>
      <c r="P6561" s="224"/>
      <c r="Q6561" s="224"/>
      <c r="R6561" s="224"/>
      <c r="T6561" s="223"/>
      <c r="U6561" s="225"/>
      <c r="V6561" s="223"/>
      <c r="W6561" s="225"/>
      <c r="AE6561" s="200"/>
      <c r="AM6561" s="203"/>
      <c r="AT6561" s="144"/>
    </row>
    <row r="6562" spans="9:46" s="142" customFormat="1" x14ac:dyDescent="0.15">
      <c r="I6562" s="223"/>
      <c r="P6562" s="224"/>
      <c r="Q6562" s="224"/>
      <c r="R6562" s="224"/>
      <c r="T6562" s="223"/>
      <c r="U6562" s="225"/>
      <c r="V6562" s="223"/>
      <c r="W6562" s="225"/>
      <c r="AE6562" s="200"/>
      <c r="AM6562" s="203"/>
      <c r="AT6562" s="144"/>
    </row>
    <row r="6563" spans="9:46" s="142" customFormat="1" x14ac:dyDescent="0.15">
      <c r="I6563" s="223"/>
      <c r="P6563" s="224"/>
      <c r="Q6563" s="224"/>
      <c r="R6563" s="224"/>
      <c r="T6563" s="223"/>
      <c r="U6563" s="225"/>
      <c r="V6563" s="223"/>
      <c r="W6563" s="225"/>
      <c r="AE6563" s="200"/>
      <c r="AM6563" s="203"/>
      <c r="AT6563" s="144"/>
    </row>
    <row r="6564" spans="9:46" s="142" customFormat="1" x14ac:dyDescent="0.15">
      <c r="I6564" s="223"/>
      <c r="P6564" s="224"/>
      <c r="Q6564" s="224"/>
      <c r="R6564" s="224"/>
      <c r="T6564" s="223"/>
      <c r="U6564" s="225"/>
      <c r="V6564" s="223"/>
      <c r="W6564" s="225"/>
      <c r="AE6564" s="200"/>
      <c r="AM6564" s="203"/>
      <c r="AT6564" s="144"/>
    </row>
    <row r="6565" spans="9:46" s="142" customFormat="1" x14ac:dyDescent="0.15">
      <c r="I6565" s="223"/>
      <c r="P6565" s="224"/>
      <c r="Q6565" s="224"/>
      <c r="R6565" s="224"/>
      <c r="T6565" s="223"/>
      <c r="U6565" s="225"/>
      <c r="V6565" s="223"/>
      <c r="W6565" s="225"/>
      <c r="AE6565" s="200"/>
      <c r="AM6565" s="203"/>
      <c r="AT6565" s="144"/>
    </row>
    <row r="6566" spans="9:46" s="142" customFormat="1" x14ac:dyDescent="0.15">
      <c r="I6566" s="223"/>
      <c r="P6566" s="224"/>
      <c r="Q6566" s="224"/>
      <c r="R6566" s="224"/>
      <c r="T6566" s="223"/>
      <c r="U6566" s="225"/>
      <c r="V6566" s="223"/>
      <c r="W6566" s="225"/>
      <c r="AE6566" s="200"/>
      <c r="AM6566" s="203"/>
      <c r="AT6566" s="144"/>
    </row>
    <row r="6567" spans="9:46" s="142" customFormat="1" x14ac:dyDescent="0.15">
      <c r="I6567" s="223"/>
      <c r="P6567" s="224"/>
      <c r="Q6567" s="224"/>
      <c r="R6567" s="224"/>
      <c r="T6567" s="223"/>
      <c r="U6567" s="225"/>
      <c r="V6567" s="223"/>
      <c r="W6567" s="225"/>
      <c r="AE6567" s="200"/>
      <c r="AM6567" s="203"/>
      <c r="AT6567" s="144"/>
    </row>
    <row r="6568" spans="9:46" s="142" customFormat="1" x14ac:dyDescent="0.15">
      <c r="I6568" s="223"/>
      <c r="P6568" s="224"/>
      <c r="Q6568" s="224"/>
      <c r="R6568" s="224"/>
      <c r="T6568" s="223"/>
      <c r="U6568" s="225"/>
      <c r="V6568" s="223"/>
      <c r="W6568" s="225"/>
      <c r="AE6568" s="200"/>
      <c r="AM6568" s="203"/>
      <c r="AT6568" s="144"/>
    </row>
    <row r="6569" spans="9:46" s="142" customFormat="1" x14ac:dyDescent="0.15">
      <c r="I6569" s="223"/>
      <c r="P6569" s="224"/>
      <c r="Q6569" s="224"/>
      <c r="R6569" s="224"/>
      <c r="T6569" s="223"/>
      <c r="U6569" s="225"/>
      <c r="V6569" s="223"/>
      <c r="W6569" s="225"/>
      <c r="AE6569" s="200"/>
      <c r="AM6569" s="203"/>
      <c r="AT6569" s="144"/>
    </row>
    <row r="6570" spans="9:46" s="142" customFormat="1" x14ac:dyDescent="0.15">
      <c r="I6570" s="223"/>
      <c r="P6570" s="224"/>
      <c r="Q6570" s="224"/>
      <c r="R6570" s="224"/>
      <c r="T6570" s="223"/>
      <c r="U6570" s="225"/>
      <c r="V6570" s="223"/>
      <c r="W6570" s="225"/>
      <c r="AE6570" s="200"/>
      <c r="AM6570" s="203"/>
      <c r="AT6570" s="144"/>
    </row>
    <row r="6571" spans="9:46" s="142" customFormat="1" x14ac:dyDescent="0.15">
      <c r="I6571" s="223"/>
      <c r="P6571" s="224"/>
      <c r="Q6571" s="224"/>
      <c r="R6571" s="224"/>
      <c r="T6571" s="223"/>
      <c r="U6571" s="225"/>
      <c r="V6571" s="223"/>
      <c r="W6571" s="225"/>
      <c r="AE6571" s="200"/>
      <c r="AM6571" s="203"/>
      <c r="AT6571" s="144"/>
    </row>
    <row r="6572" spans="9:46" s="142" customFormat="1" x14ac:dyDescent="0.15">
      <c r="I6572" s="223"/>
      <c r="P6572" s="224"/>
      <c r="Q6572" s="224"/>
      <c r="R6572" s="224"/>
      <c r="T6572" s="223"/>
      <c r="U6572" s="225"/>
      <c r="V6572" s="223"/>
      <c r="W6572" s="225"/>
      <c r="AE6572" s="200"/>
      <c r="AM6572" s="203"/>
      <c r="AT6572" s="144"/>
    </row>
    <row r="6573" spans="9:46" s="142" customFormat="1" x14ac:dyDescent="0.15">
      <c r="I6573" s="223"/>
      <c r="P6573" s="224"/>
      <c r="Q6573" s="224"/>
      <c r="R6573" s="224"/>
      <c r="T6573" s="223"/>
      <c r="U6573" s="225"/>
      <c r="V6573" s="223"/>
      <c r="W6573" s="225"/>
      <c r="AE6573" s="200"/>
      <c r="AM6573" s="203"/>
      <c r="AT6573" s="144"/>
    </row>
    <row r="6574" spans="9:46" s="142" customFormat="1" x14ac:dyDescent="0.15">
      <c r="I6574" s="223"/>
      <c r="P6574" s="224"/>
      <c r="Q6574" s="224"/>
      <c r="R6574" s="224"/>
      <c r="T6574" s="223"/>
      <c r="U6574" s="225"/>
      <c r="V6574" s="223"/>
      <c r="W6574" s="225"/>
      <c r="AE6574" s="200"/>
      <c r="AM6574" s="203"/>
      <c r="AT6574" s="144"/>
    </row>
    <row r="6575" spans="9:46" s="142" customFormat="1" x14ac:dyDescent="0.15">
      <c r="I6575" s="223"/>
      <c r="P6575" s="224"/>
      <c r="Q6575" s="224"/>
      <c r="R6575" s="224"/>
      <c r="T6575" s="223"/>
      <c r="U6575" s="225"/>
      <c r="V6575" s="223"/>
      <c r="W6575" s="225"/>
      <c r="AE6575" s="200"/>
      <c r="AM6575" s="203"/>
      <c r="AT6575" s="144"/>
    </row>
    <row r="6576" spans="9:46" s="142" customFormat="1" x14ac:dyDescent="0.15">
      <c r="I6576" s="223"/>
      <c r="P6576" s="224"/>
      <c r="Q6576" s="224"/>
      <c r="R6576" s="224"/>
      <c r="T6576" s="223"/>
      <c r="U6576" s="225"/>
      <c r="V6576" s="223"/>
      <c r="W6576" s="225"/>
      <c r="AE6576" s="200"/>
      <c r="AM6576" s="203"/>
      <c r="AT6576" s="144"/>
    </row>
    <row r="6577" spans="9:46" s="142" customFormat="1" x14ac:dyDescent="0.15">
      <c r="I6577" s="223"/>
      <c r="P6577" s="224"/>
      <c r="Q6577" s="224"/>
      <c r="R6577" s="224"/>
      <c r="T6577" s="223"/>
      <c r="U6577" s="225"/>
      <c r="V6577" s="223"/>
      <c r="W6577" s="225"/>
      <c r="AE6577" s="200"/>
      <c r="AM6577" s="203"/>
      <c r="AT6577" s="144"/>
    </row>
    <row r="6578" spans="9:46" s="142" customFormat="1" x14ac:dyDescent="0.15">
      <c r="I6578" s="223"/>
      <c r="P6578" s="224"/>
      <c r="Q6578" s="224"/>
      <c r="R6578" s="224"/>
      <c r="T6578" s="223"/>
      <c r="U6578" s="225"/>
      <c r="V6578" s="223"/>
      <c r="W6578" s="225"/>
      <c r="AE6578" s="200"/>
      <c r="AM6578" s="203"/>
      <c r="AT6578" s="144"/>
    </row>
    <row r="6579" spans="9:46" s="142" customFormat="1" x14ac:dyDescent="0.15">
      <c r="I6579" s="223"/>
      <c r="P6579" s="224"/>
      <c r="Q6579" s="224"/>
      <c r="R6579" s="224"/>
      <c r="T6579" s="223"/>
      <c r="U6579" s="225"/>
      <c r="V6579" s="223"/>
      <c r="W6579" s="225"/>
      <c r="AE6579" s="200"/>
      <c r="AM6579" s="203"/>
      <c r="AT6579" s="144"/>
    </row>
    <row r="6580" spans="9:46" s="142" customFormat="1" x14ac:dyDescent="0.15">
      <c r="I6580" s="223"/>
      <c r="P6580" s="224"/>
      <c r="Q6580" s="224"/>
      <c r="R6580" s="224"/>
      <c r="T6580" s="223"/>
      <c r="U6580" s="225"/>
      <c r="V6580" s="223"/>
      <c r="W6580" s="225"/>
      <c r="AE6580" s="200"/>
      <c r="AM6580" s="203"/>
      <c r="AT6580" s="144"/>
    </row>
    <row r="6581" spans="9:46" s="142" customFormat="1" x14ac:dyDescent="0.15">
      <c r="I6581" s="223"/>
      <c r="P6581" s="224"/>
      <c r="Q6581" s="224"/>
      <c r="R6581" s="224"/>
      <c r="T6581" s="223"/>
      <c r="U6581" s="225"/>
      <c r="V6581" s="223"/>
      <c r="W6581" s="225"/>
      <c r="AE6581" s="200"/>
      <c r="AM6581" s="203"/>
      <c r="AT6581" s="144"/>
    </row>
    <row r="6582" spans="9:46" s="142" customFormat="1" x14ac:dyDescent="0.15">
      <c r="I6582" s="223"/>
      <c r="P6582" s="224"/>
      <c r="Q6582" s="224"/>
      <c r="R6582" s="224"/>
      <c r="T6582" s="223"/>
      <c r="U6582" s="225"/>
      <c r="V6582" s="223"/>
      <c r="W6582" s="225"/>
      <c r="AE6582" s="200"/>
      <c r="AM6582" s="203"/>
      <c r="AT6582" s="144"/>
    </row>
    <row r="6583" spans="9:46" s="142" customFormat="1" x14ac:dyDescent="0.15">
      <c r="I6583" s="223"/>
      <c r="P6583" s="224"/>
      <c r="Q6583" s="224"/>
      <c r="R6583" s="224"/>
      <c r="T6583" s="223"/>
      <c r="U6583" s="225"/>
      <c r="V6583" s="223"/>
      <c r="W6583" s="225"/>
      <c r="AE6583" s="200"/>
      <c r="AM6583" s="203"/>
      <c r="AT6583" s="144"/>
    </row>
    <row r="6584" spans="9:46" s="142" customFormat="1" x14ac:dyDescent="0.15">
      <c r="I6584" s="223"/>
      <c r="P6584" s="224"/>
      <c r="Q6584" s="224"/>
      <c r="R6584" s="224"/>
      <c r="T6584" s="223"/>
      <c r="U6584" s="225"/>
      <c r="V6584" s="223"/>
      <c r="W6584" s="225"/>
      <c r="AE6584" s="200"/>
      <c r="AM6584" s="203"/>
      <c r="AT6584" s="144"/>
    </row>
    <row r="6585" spans="9:46" s="142" customFormat="1" x14ac:dyDescent="0.15">
      <c r="I6585" s="223"/>
      <c r="P6585" s="224"/>
      <c r="Q6585" s="224"/>
      <c r="R6585" s="224"/>
      <c r="T6585" s="223"/>
      <c r="U6585" s="225"/>
      <c r="V6585" s="223"/>
      <c r="W6585" s="225"/>
      <c r="AE6585" s="200"/>
      <c r="AM6585" s="203"/>
      <c r="AT6585" s="144"/>
    </row>
    <row r="6586" spans="9:46" s="142" customFormat="1" x14ac:dyDescent="0.15">
      <c r="I6586" s="223"/>
      <c r="P6586" s="224"/>
      <c r="Q6586" s="224"/>
      <c r="R6586" s="224"/>
      <c r="T6586" s="223"/>
      <c r="U6586" s="225"/>
      <c r="V6586" s="223"/>
      <c r="W6586" s="225"/>
      <c r="AE6586" s="200"/>
      <c r="AM6586" s="203"/>
      <c r="AT6586" s="144"/>
    </row>
    <row r="6587" spans="9:46" s="142" customFormat="1" x14ac:dyDescent="0.15">
      <c r="I6587" s="223"/>
      <c r="P6587" s="224"/>
      <c r="Q6587" s="224"/>
      <c r="R6587" s="224"/>
      <c r="T6587" s="223"/>
      <c r="U6587" s="225"/>
      <c r="V6587" s="223"/>
      <c r="W6587" s="225"/>
      <c r="AE6587" s="200"/>
      <c r="AM6587" s="203"/>
      <c r="AT6587" s="144"/>
    </row>
    <row r="6588" spans="9:46" s="142" customFormat="1" x14ac:dyDescent="0.15">
      <c r="I6588" s="223"/>
      <c r="P6588" s="224"/>
      <c r="Q6588" s="224"/>
      <c r="R6588" s="224"/>
      <c r="T6588" s="223"/>
      <c r="U6588" s="225"/>
      <c r="V6588" s="223"/>
      <c r="W6588" s="225"/>
      <c r="AE6588" s="200"/>
      <c r="AM6588" s="203"/>
      <c r="AT6588" s="144"/>
    </row>
    <row r="6589" spans="9:46" s="142" customFormat="1" x14ac:dyDescent="0.15">
      <c r="I6589" s="223"/>
      <c r="P6589" s="224"/>
      <c r="Q6589" s="224"/>
      <c r="R6589" s="224"/>
      <c r="T6589" s="223"/>
      <c r="U6589" s="225"/>
      <c r="V6589" s="223"/>
      <c r="W6589" s="225"/>
      <c r="AE6589" s="200"/>
      <c r="AM6589" s="203"/>
      <c r="AT6589" s="144"/>
    </row>
    <row r="6590" spans="9:46" s="142" customFormat="1" x14ac:dyDescent="0.15">
      <c r="I6590" s="223"/>
      <c r="P6590" s="224"/>
      <c r="Q6590" s="224"/>
      <c r="R6590" s="224"/>
      <c r="T6590" s="223"/>
      <c r="U6590" s="225"/>
      <c r="V6590" s="223"/>
      <c r="W6590" s="225"/>
      <c r="AE6590" s="200"/>
      <c r="AM6590" s="203"/>
      <c r="AT6590" s="144"/>
    </row>
    <row r="6591" spans="9:46" s="142" customFormat="1" x14ac:dyDescent="0.15">
      <c r="I6591" s="223"/>
      <c r="P6591" s="224"/>
      <c r="Q6591" s="224"/>
      <c r="R6591" s="224"/>
      <c r="T6591" s="223"/>
      <c r="U6591" s="225"/>
      <c r="V6591" s="223"/>
      <c r="W6591" s="225"/>
      <c r="AE6591" s="200"/>
      <c r="AM6591" s="203"/>
      <c r="AT6591" s="144"/>
    </row>
    <row r="6592" spans="9:46" s="142" customFormat="1" x14ac:dyDescent="0.15">
      <c r="I6592" s="223"/>
      <c r="P6592" s="224"/>
      <c r="Q6592" s="224"/>
      <c r="R6592" s="224"/>
      <c r="T6592" s="223"/>
      <c r="U6592" s="225"/>
      <c r="V6592" s="223"/>
      <c r="W6592" s="225"/>
      <c r="AE6592" s="200"/>
      <c r="AM6592" s="203"/>
      <c r="AT6592" s="144"/>
    </row>
    <row r="6593" spans="9:46" s="142" customFormat="1" x14ac:dyDescent="0.15">
      <c r="I6593" s="223"/>
      <c r="P6593" s="224"/>
      <c r="Q6593" s="224"/>
      <c r="R6593" s="224"/>
      <c r="T6593" s="223"/>
      <c r="U6593" s="225"/>
      <c r="V6593" s="223"/>
      <c r="W6593" s="225"/>
      <c r="AE6593" s="200"/>
      <c r="AM6593" s="203"/>
      <c r="AT6593" s="144"/>
    </row>
    <row r="6594" spans="9:46" s="142" customFormat="1" x14ac:dyDescent="0.15">
      <c r="I6594" s="223"/>
      <c r="P6594" s="224"/>
      <c r="Q6594" s="224"/>
      <c r="R6594" s="224"/>
      <c r="T6594" s="223"/>
      <c r="U6594" s="225"/>
      <c r="V6594" s="223"/>
      <c r="W6594" s="225"/>
      <c r="AE6594" s="200"/>
      <c r="AM6594" s="203"/>
      <c r="AT6594" s="144"/>
    </row>
    <row r="6595" spans="9:46" s="142" customFormat="1" x14ac:dyDescent="0.15">
      <c r="I6595" s="223"/>
      <c r="P6595" s="224"/>
      <c r="Q6595" s="224"/>
      <c r="R6595" s="224"/>
      <c r="T6595" s="223"/>
      <c r="U6595" s="225"/>
      <c r="V6595" s="223"/>
      <c r="W6595" s="225"/>
      <c r="AE6595" s="200"/>
      <c r="AM6595" s="203"/>
      <c r="AT6595" s="144"/>
    </row>
    <row r="6596" spans="9:46" s="142" customFormat="1" x14ac:dyDescent="0.15">
      <c r="I6596" s="223"/>
      <c r="P6596" s="224"/>
      <c r="Q6596" s="224"/>
      <c r="R6596" s="224"/>
      <c r="T6596" s="223"/>
      <c r="U6596" s="225"/>
      <c r="V6596" s="223"/>
      <c r="W6596" s="225"/>
      <c r="AE6596" s="200"/>
      <c r="AM6596" s="203"/>
      <c r="AT6596" s="144"/>
    </row>
    <row r="6597" spans="9:46" s="142" customFormat="1" x14ac:dyDescent="0.15">
      <c r="I6597" s="223"/>
      <c r="P6597" s="224"/>
      <c r="Q6597" s="224"/>
      <c r="R6597" s="224"/>
      <c r="T6597" s="223"/>
      <c r="U6597" s="225"/>
      <c r="V6597" s="223"/>
      <c r="W6597" s="225"/>
      <c r="AE6597" s="200"/>
      <c r="AM6597" s="203"/>
      <c r="AT6597" s="144"/>
    </row>
    <row r="6598" spans="9:46" s="142" customFormat="1" x14ac:dyDescent="0.15">
      <c r="I6598" s="223"/>
      <c r="P6598" s="224"/>
      <c r="Q6598" s="224"/>
      <c r="R6598" s="224"/>
      <c r="T6598" s="223"/>
      <c r="U6598" s="225"/>
      <c r="V6598" s="223"/>
      <c r="W6598" s="225"/>
      <c r="AE6598" s="200"/>
      <c r="AM6598" s="203"/>
      <c r="AT6598" s="144"/>
    </row>
    <row r="6599" spans="9:46" s="142" customFormat="1" x14ac:dyDescent="0.15">
      <c r="I6599" s="223"/>
      <c r="P6599" s="224"/>
      <c r="Q6599" s="224"/>
      <c r="R6599" s="224"/>
      <c r="T6599" s="223"/>
      <c r="U6599" s="225"/>
      <c r="V6599" s="223"/>
      <c r="W6599" s="225"/>
      <c r="AE6599" s="200"/>
      <c r="AM6599" s="203"/>
      <c r="AT6599" s="144"/>
    </row>
    <row r="6600" spans="9:46" s="142" customFormat="1" x14ac:dyDescent="0.15">
      <c r="I6600" s="223"/>
      <c r="P6600" s="224"/>
      <c r="Q6600" s="224"/>
      <c r="R6600" s="224"/>
      <c r="T6600" s="223"/>
      <c r="U6600" s="225"/>
      <c r="V6600" s="223"/>
      <c r="W6600" s="225"/>
      <c r="AE6600" s="200"/>
      <c r="AM6600" s="203"/>
      <c r="AT6600" s="144"/>
    </row>
    <row r="6601" spans="9:46" s="142" customFormat="1" x14ac:dyDescent="0.15">
      <c r="I6601" s="223"/>
      <c r="P6601" s="224"/>
      <c r="Q6601" s="224"/>
      <c r="R6601" s="224"/>
      <c r="T6601" s="223"/>
      <c r="U6601" s="225"/>
      <c r="V6601" s="223"/>
      <c r="W6601" s="225"/>
      <c r="AE6601" s="200"/>
      <c r="AM6601" s="203"/>
      <c r="AT6601" s="144"/>
    </row>
    <row r="6602" spans="9:46" s="142" customFormat="1" x14ac:dyDescent="0.15">
      <c r="I6602" s="223"/>
      <c r="P6602" s="224"/>
      <c r="Q6602" s="224"/>
      <c r="R6602" s="224"/>
      <c r="T6602" s="223"/>
      <c r="U6602" s="225"/>
      <c r="V6602" s="223"/>
      <c r="W6602" s="225"/>
      <c r="AE6602" s="200"/>
      <c r="AM6602" s="203"/>
      <c r="AT6602" s="144"/>
    </row>
    <row r="6603" spans="9:46" s="142" customFormat="1" x14ac:dyDescent="0.15">
      <c r="I6603" s="223"/>
      <c r="P6603" s="224"/>
      <c r="Q6603" s="224"/>
      <c r="R6603" s="224"/>
      <c r="T6603" s="223"/>
      <c r="U6603" s="225"/>
      <c r="V6603" s="223"/>
      <c r="W6603" s="225"/>
      <c r="AE6603" s="200"/>
      <c r="AM6603" s="203"/>
      <c r="AT6603" s="144"/>
    </row>
    <row r="6604" spans="9:46" s="142" customFormat="1" x14ac:dyDescent="0.15">
      <c r="I6604" s="223"/>
      <c r="P6604" s="224"/>
      <c r="Q6604" s="224"/>
      <c r="R6604" s="224"/>
      <c r="T6604" s="223"/>
      <c r="U6604" s="225"/>
      <c r="V6604" s="223"/>
      <c r="W6604" s="225"/>
      <c r="AE6604" s="200"/>
      <c r="AM6604" s="203"/>
      <c r="AT6604" s="144"/>
    </row>
    <row r="6605" spans="9:46" s="142" customFormat="1" x14ac:dyDescent="0.15">
      <c r="I6605" s="223"/>
      <c r="P6605" s="224"/>
      <c r="Q6605" s="224"/>
      <c r="R6605" s="224"/>
      <c r="T6605" s="223"/>
      <c r="U6605" s="225"/>
      <c r="V6605" s="223"/>
      <c r="W6605" s="225"/>
      <c r="AE6605" s="200"/>
      <c r="AM6605" s="203"/>
      <c r="AT6605" s="144"/>
    </row>
    <row r="6606" spans="9:46" s="142" customFormat="1" x14ac:dyDescent="0.15">
      <c r="I6606" s="223"/>
      <c r="P6606" s="224"/>
      <c r="Q6606" s="224"/>
      <c r="R6606" s="224"/>
      <c r="T6606" s="223"/>
      <c r="U6606" s="225"/>
      <c r="V6606" s="223"/>
      <c r="W6606" s="225"/>
      <c r="AE6606" s="200"/>
      <c r="AM6606" s="203"/>
      <c r="AT6606" s="144"/>
    </row>
    <row r="6607" spans="9:46" s="142" customFormat="1" x14ac:dyDescent="0.15">
      <c r="I6607" s="223"/>
      <c r="P6607" s="224"/>
      <c r="Q6607" s="224"/>
      <c r="R6607" s="224"/>
      <c r="T6607" s="223"/>
      <c r="U6607" s="225"/>
      <c r="V6607" s="223"/>
      <c r="W6607" s="225"/>
      <c r="AE6607" s="200"/>
      <c r="AM6607" s="203"/>
      <c r="AT6607" s="144"/>
    </row>
    <row r="6608" spans="9:46" s="142" customFormat="1" x14ac:dyDescent="0.15">
      <c r="I6608" s="223"/>
      <c r="P6608" s="224"/>
      <c r="Q6608" s="224"/>
      <c r="R6608" s="224"/>
      <c r="T6608" s="223"/>
      <c r="U6608" s="225"/>
      <c r="V6608" s="223"/>
      <c r="W6608" s="225"/>
      <c r="AE6608" s="200"/>
      <c r="AM6608" s="203"/>
      <c r="AT6608" s="144"/>
    </row>
    <row r="6609" spans="9:46" s="142" customFormat="1" x14ac:dyDescent="0.15">
      <c r="I6609" s="223"/>
      <c r="P6609" s="224"/>
      <c r="Q6609" s="224"/>
      <c r="R6609" s="224"/>
      <c r="T6609" s="223"/>
      <c r="U6609" s="225"/>
      <c r="V6609" s="223"/>
      <c r="W6609" s="225"/>
      <c r="AE6609" s="200"/>
      <c r="AM6609" s="203"/>
      <c r="AT6609" s="144"/>
    </row>
    <row r="6610" spans="9:46" s="142" customFormat="1" x14ac:dyDescent="0.15">
      <c r="I6610" s="223"/>
      <c r="P6610" s="224"/>
      <c r="Q6610" s="224"/>
      <c r="R6610" s="224"/>
      <c r="T6610" s="223"/>
      <c r="U6610" s="225"/>
      <c r="V6610" s="223"/>
      <c r="W6610" s="225"/>
      <c r="AE6610" s="200"/>
      <c r="AM6610" s="203"/>
      <c r="AT6610" s="144"/>
    </row>
    <row r="6611" spans="9:46" s="142" customFormat="1" x14ac:dyDescent="0.15">
      <c r="I6611" s="223"/>
      <c r="P6611" s="224"/>
      <c r="Q6611" s="224"/>
      <c r="R6611" s="224"/>
      <c r="T6611" s="223"/>
      <c r="U6611" s="225"/>
      <c r="V6611" s="223"/>
      <c r="W6611" s="225"/>
      <c r="AE6611" s="200"/>
      <c r="AM6611" s="203"/>
      <c r="AT6611" s="144"/>
    </row>
    <row r="6612" spans="9:46" s="142" customFormat="1" x14ac:dyDescent="0.15">
      <c r="I6612" s="223"/>
      <c r="P6612" s="224"/>
      <c r="Q6612" s="224"/>
      <c r="R6612" s="224"/>
      <c r="T6612" s="223"/>
      <c r="U6612" s="225"/>
      <c r="V6612" s="223"/>
      <c r="W6612" s="225"/>
      <c r="AE6612" s="200"/>
      <c r="AM6612" s="203"/>
      <c r="AT6612" s="144"/>
    </row>
    <row r="6613" spans="9:46" s="142" customFormat="1" x14ac:dyDescent="0.15">
      <c r="I6613" s="223"/>
      <c r="P6613" s="224"/>
      <c r="Q6613" s="224"/>
      <c r="R6613" s="224"/>
      <c r="T6613" s="223"/>
      <c r="U6613" s="225"/>
      <c r="V6613" s="223"/>
      <c r="W6613" s="225"/>
      <c r="AE6613" s="200"/>
      <c r="AM6613" s="203"/>
      <c r="AT6613" s="144"/>
    </row>
    <row r="6614" spans="9:46" s="142" customFormat="1" x14ac:dyDescent="0.15">
      <c r="I6614" s="223"/>
      <c r="P6614" s="224"/>
      <c r="Q6614" s="224"/>
      <c r="R6614" s="224"/>
      <c r="T6614" s="223"/>
      <c r="U6614" s="225"/>
      <c r="V6614" s="223"/>
      <c r="W6614" s="225"/>
      <c r="AE6614" s="200"/>
      <c r="AM6614" s="203"/>
      <c r="AT6614" s="144"/>
    </row>
    <row r="6615" spans="9:46" s="142" customFormat="1" x14ac:dyDescent="0.15">
      <c r="I6615" s="223"/>
      <c r="P6615" s="224"/>
      <c r="Q6615" s="224"/>
      <c r="R6615" s="224"/>
      <c r="T6615" s="223"/>
      <c r="U6615" s="225"/>
      <c r="V6615" s="223"/>
      <c r="W6615" s="225"/>
      <c r="AE6615" s="200"/>
      <c r="AM6615" s="203"/>
      <c r="AT6615" s="144"/>
    </row>
    <row r="6616" spans="9:46" s="142" customFormat="1" x14ac:dyDescent="0.15">
      <c r="I6616" s="223"/>
      <c r="P6616" s="224"/>
      <c r="Q6616" s="224"/>
      <c r="R6616" s="224"/>
      <c r="T6616" s="223"/>
      <c r="U6616" s="225"/>
      <c r="V6616" s="223"/>
      <c r="W6616" s="225"/>
      <c r="AE6616" s="200"/>
      <c r="AM6616" s="203"/>
      <c r="AT6616" s="144"/>
    </row>
    <row r="6617" spans="9:46" s="142" customFormat="1" x14ac:dyDescent="0.15">
      <c r="I6617" s="223"/>
      <c r="P6617" s="224"/>
      <c r="Q6617" s="224"/>
      <c r="R6617" s="224"/>
      <c r="T6617" s="223"/>
      <c r="U6617" s="225"/>
      <c r="V6617" s="223"/>
      <c r="W6617" s="225"/>
      <c r="AE6617" s="200"/>
      <c r="AM6617" s="203"/>
      <c r="AT6617" s="144"/>
    </row>
    <row r="6618" spans="9:46" s="142" customFormat="1" x14ac:dyDescent="0.15">
      <c r="I6618" s="223"/>
      <c r="P6618" s="224"/>
      <c r="Q6618" s="224"/>
      <c r="R6618" s="224"/>
      <c r="T6618" s="223"/>
      <c r="U6618" s="225"/>
      <c r="V6618" s="223"/>
      <c r="W6618" s="225"/>
      <c r="AE6618" s="200"/>
      <c r="AM6618" s="203"/>
      <c r="AT6618" s="144"/>
    </row>
    <row r="6619" spans="9:46" s="142" customFormat="1" x14ac:dyDescent="0.15">
      <c r="I6619" s="223"/>
      <c r="P6619" s="224"/>
      <c r="Q6619" s="224"/>
      <c r="R6619" s="224"/>
      <c r="T6619" s="223"/>
      <c r="U6619" s="225"/>
      <c r="V6619" s="223"/>
      <c r="W6619" s="225"/>
      <c r="AE6619" s="200"/>
      <c r="AM6619" s="203"/>
      <c r="AT6619" s="144"/>
    </row>
    <row r="6620" spans="9:46" s="142" customFormat="1" x14ac:dyDescent="0.15">
      <c r="I6620" s="223"/>
      <c r="P6620" s="224"/>
      <c r="Q6620" s="224"/>
      <c r="R6620" s="224"/>
      <c r="T6620" s="223"/>
      <c r="U6620" s="225"/>
      <c r="V6620" s="223"/>
      <c r="W6620" s="225"/>
      <c r="AE6620" s="200"/>
      <c r="AM6620" s="203"/>
      <c r="AT6620" s="144"/>
    </row>
    <row r="6621" spans="9:46" s="142" customFormat="1" x14ac:dyDescent="0.15">
      <c r="I6621" s="223"/>
      <c r="P6621" s="224"/>
      <c r="Q6621" s="224"/>
      <c r="R6621" s="224"/>
      <c r="T6621" s="223"/>
      <c r="U6621" s="225"/>
      <c r="V6621" s="223"/>
      <c r="W6621" s="225"/>
      <c r="AE6621" s="200"/>
      <c r="AM6621" s="203"/>
      <c r="AT6621" s="144"/>
    </row>
    <row r="6622" spans="9:46" s="142" customFormat="1" x14ac:dyDescent="0.15">
      <c r="I6622" s="223"/>
      <c r="P6622" s="224"/>
      <c r="Q6622" s="224"/>
      <c r="R6622" s="224"/>
      <c r="T6622" s="223"/>
      <c r="U6622" s="225"/>
      <c r="V6622" s="223"/>
      <c r="W6622" s="225"/>
      <c r="AE6622" s="200"/>
      <c r="AM6622" s="203"/>
      <c r="AT6622" s="144"/>
    </row>
    <row r="6623" spans="9:46" s="142" customFormat="1" x14ac:dyDescent="0.15">
      <c r="I6623" s="223"/>
      <c r="P6623" s="224"/>
      <c r="Q6623" s="224"/>
      <c r="R6623" s="224"/>
      <c r="T6623" s="223"/>
      <c r="U6623" s="225"/>
      <c r="V6623" s="223"/>
      <c r="W6623" s="225"/>
      <c r="AE6623" s="200"/>
      <c r="AM6623" s="203"/>
      <c r="AT6623" s="144"/>
    </row>
    <row r="6624" spans="9:46" s="142" customFormat="1" x14ac:dyDescent="0.15">
      <c r="I6624" s="223"/>
      <c r="P6624" s="224"/>
      <c r="Q6624" s="224"/>
      <c r="R6624" s="224"/>
      <c r="T6624" s="223"/>
      <c r="U6624" s="225"/>
      <c r="V6624" s="223"/>
      <c r="W6624" s="225"/>
      <c r="AE6624" s="200"/>
      <c r="AM6624" s="203"/>
      <c r="AT6624" s="144"/>
    </row>
    <row r="6625" spans="9:46" s="142" customFormat="1" x14ac:dyDescent="0.15">
      <c r="I6625" s="223"/>
      <c r="P6625" s="224"/>
      <c r="Q6625" s="224"/>
      <c r="R6625" s="224"/>
      <c r="T6625" s="223"/>
      <c r="U6625" s="225"/>
      <c r="V6625" s="223"/>
      <c r="W6625" s="225"/>
      <c r="AE6625" s="200"/>
      <c r="AM6625" s="203"/>
      <c r="AT6625" s="144"/>
    </row>
    <row r="6626" spans="9:46" s="142" customFormat="1" x14ac:dyDescent="0.15">
      <c r="I6626" s="223"/>
      <c r="P6626" s="224"/>
      <c r="Q6626" s="224"/>
      <c r="R6626" s="224"/>
      <c r="T6626" s="223"/>
      <c r="U6626" s="225"/>
      <c r="V6626" s="223"/>
      <c r="W6626" s="225"/>
      <c r="AE6626" s="200"/>
      <c r="AM6626" s="203"/>
      <c r="AT6626" s="144"/>
    </row>
    <row r="6627" spans="9:46" s="142" customFormat="1" x14ac:dyDescent="0.15">
      <c r="I6627" s="223"/>
      <c r="P6627" s="224"/>
      <c r="Q6627" s="224"/>
      <c r="R6627" s="224"/>
      <c r="T6627" s="223"/>
      <c r="U6627" s="225"/>
      <c r="V6627" s="223"/>
      <c r="W6627" s="225"/>
      <c r="AE6627" s="200"/>
      <c r="AM6627" s="203"/>
      <c r="AT6627" s="144"/>
    </row>
    <row r="6628" spans="9:46" s="142" customFormat="1" x14ac:dyDescent="0.15">
      <c r="I6628" s="223"/>
      <c r="P6628" s="224"/>
      <c r="Q6628" s="224"/>
      <c r="R6628" s="224"/>
      <c r="T6628" s="223"/>
      <c r="U6628" s="225"/>
      <c r="V6628" s="223"/>
      <c r="W6628" s="225"/>
      <c r="AE6628" s="200"/>
      <c r="AM6628" s="203"/>
      <c r="AT6628" s="144"/>
    </row>
    <row r="6629" spans="9:46" s="142" customFormat="1" x14ac:dyDescent="0.15">
      <c r="I6629" s="223"/>
      <c r="P6629" s="224"/>
      <c r="Q6629" s="224"/>
      <c r="R6629" s="224"/>
      <c r="T6629" s="223"/>
      <c r="U6629" s="225"/>
      <c r="V6629" s="223"/>
      <c r="W6629" s="225"/>
      <c r="AE6629" s="200"/>
      <c r="AM6629" s="203"/>
      <c r="AT6629" s="144"/>
    </row>
    <row r="6630" spans="9:46" s="142" customFormat="1" x14ac:dyDescent="0.15">
      <c r="I6630" s="223"/>
      <c r="P6630" s="224"/>
      <c r="Q6630" s="224"/>
      <c r="R6630" s="224"/>
      <c r="T6630" s="223"/>
      <c r="U6630" s="225"/>
      <c r="V6630" s="223"/>
      <c r="W6630" s="225"/>
      <c r="AE6630" s="200"/>
      <c r="AM6630" s="203"/>
      <c r="AT6630" s="144"/>
    </row>
    <row r="6631" spans="9:46" s="142" customFormat="1" x14ac:dyDescent="0.15">
      <c r="I6631" s="223"/>
      <c r="P6631" s="224"/>
      <c r="Q6631" s="224"/>
      <c r="R6631" s="224"/>
      <c r="T6631" s="223"/>
      <c r="U6631" s="225"/>
      <c r="V6631" s="223"/>
      <c r="W6631" s="225"/>
      <c r="AE6631" s="200"/>
      <c r="AM6631" s="203"/>
      <c r="AT6631" s="144"/>
    </row>
    <row r="6632" spans="9:46" s="142" customFormat="1" x14ac:dyDescent="0.15">
      <c r="I6632" s="223"/>
      <c r="P6632" s="224"/>
      <c r="Q6632" s="224"/>
      <c r="R6632" s="224"/>
      <c r="T6632" s="223"/>
      <c r="U6632" s="225"/>
      <c r="V6632" s="223"/>
      <c r="W6632" s="225"/>
      <c r="AE6632" s="200"/>
      <c r="AM6632" s="203"/>
      <c r="AT6632" s="144"/>
    </row>
    <row r="6633" spans="9:46" s="142" customFormat="1" x14ac:dyDescent="0.15">
      <c r="I6633" s="223"/>
      <c r="P6633" s="224"/>
      <c r="Q6633" s="224"/>
      <c r="R6633" s="224"/>
      <c r="T6633" s="223"/>
      <c r="U6633" s="225"/>
      <c r="V6633" s="223"/>
      <c r="W6633" s="225"/>
      <c r="AE6633" s="200"/>
      <c r="AM6633" s="203"/>
      <c r="AT6633" s="144"/>
    </row>
    <row r="6634" spans="9:46" s="142" customFormat="1" x14ac:dyDescent="0.15">
      <c r="I6634" s="223"/>
      <c r="P6634" s="224"/>
      <c r="Q6634" s="224"/>
      <c r="R6634" s="224"/>
      <c r="T6634" s="223"/>
      <c r="U6634" s="225"/>
      <c r="V6634" s="223"/>
      <c r="W6634" s="225"/>
      <c r="AE6634" s="200"/>
      <c r="AM6634" s="203"/>
      <c r="AT6634" s="144"/>
    </row>
    <row r="6635" spans="9:46" s="142" customFormat="1" x14ac:dyDescent="0.15">
      <c r="I6635" s="223"/>
      <c r="P6635" s="224"/>
      <c r="Q6635" s="224"/>
      <c r="R6635" s="224"/>
      <c r="T6635" s="223"/>
      <c r="U6635" s="225"/>
      <c r="V6635" s="223"/>
      <c r="W6635" s="225"/>
      <c r="AE6635" s="200"/>
      <c r="AM6635" s="203"/>
      <c r="AT6635" s="144"/>
    </row>
    <row r="6636" spans="9:46" s="142" customFormat="1" x14ac:dyDescent="0.15">
      <c r="I6636" s="223"/>
      <c r="P6636" s="224"/>
      <c r="Q6636" s="224"/>
      <c r="R6636" s="224"/>
      <c r="T6636" s="223"/>
      <c r="U6636" s="225"/>
      <c r="V6636" s="223"/>
      <c r="W6636" s="225"/>
      <c r="AE6636" s="200"/>
      <c r="AM6636" s="203"/>
      <c r="AT6636" s="144"/>
    </row>
    <row r="6637" spans="9:46" s="142" customFormat="1" x14ac:dyDescent="0.15">
      <c r="I6637" s="223"/>
      <c r="P6637" s="224"/>
      <c r="Q6637" s="224"/>
      <c r="R6637" s="224"/>
      <c r="T6637" s="223"/>
      <c r="U6637" s="225"/>
      <c r="V6637" s="223"/>
      <c r="W6637" s="225"/>
      <c r="AE6637" s="200"/>
      <c r="AM6637" s="203"/>
      <c r="AT6637" s="144"/>
    </row>
    <row r="6638" spans="9:46" s="142" customFormat="1" x14ac:dyDescent="0.15">
      <c r="I6638" s="223"/>
      <c r="P6638" s="224"/>
      <c r="Q6638" s="224"/>
      <c r="R6638" s="224"/>
      <c r="T6638" s="223"/>
      <c r="U6638" s="225"/>
      <c r="V6638" s="223"/>
      <c r="W6638" s="225"/>
      <c r="AE6638" s="200"/>
      <c r="AM6638" s="203"/>
      <c r="AT6638" s="144"/>
    </row>
    <row r="6639" spans="9:46" s="142" customFormat="1" x14ac:dyDescent="0.15">
      <c r="I6639" s="223"/>
      <c r="P6639" s="224"/>
      <c r="Q6639" s="224"/>
      <c r="R6639" s="224"/>
      <c r="T6639" s="223"/>
      <c r="U6639" s="225"/>
      <c r="V6639" s="223"/>
      <c r="W6639" s="225"/>
      <c r="AE6639" s="200"/>
      <c r="AM6639" s="203"/>
      <c r="AT6639" s="144"/>
    </row>
    <row r="6640" spans="9:46" s="142" customFormat="1" x14ac:dyDescent="0.15">
      <c r="I6640" s="223"/>
      <c r="P6640" s="224"/>
      <c r="Q6640" s="224"/>
      <c r="R6640" s="224"/>
      <c r="T6640" s="223"/>
      <c r="U6640" s="225"/>
      <c r="V6640" s="223"/>
      <c r="W6640" s="225"/>
      <c r="AE6640" s="200"/>
      <c r="AM6640" s="203"/>
      <c r="AT6640" s="144"/>
    </row>
    <row r="6641" spans="9:46" s="142" customFormat="1" x14ac:dyDescent="0.15">
      <c r="I6641" s="223"/>
      <c r="P6641" s="224"/>
      <c r="Q6641" s="224"/>
      <c r="R6641" s="224"/>
      <c r="T6641" s="223"/>
      <c r="U6641" s="225"/>
      <c r="V6641" s="223"/>
      <c r="W6641" s="225"/>
      <c r="AE6641" s="200"/>
      <c r="AM6641" s="203"/>
      <c r="AT6641" s="144"/>
    </row>
    <row r="6642" spans="9:46" s="142" customFormat="1" x14ac:dyDescent="0.15">
      <c r="I6642" s="223"/>
      <c r="P6642" s="224"/>
      <c r="Q6642" s="224"/>
      <c r="R6642" s="224"/>
      <c r="T6642" s="223"/>
      <c r="U6642" s="225"/>
      <c r="V6642" s="223"/>
      <c r="W6642" s="225"/>
      <c r="AE6642" s="200"/>
      <c r="AM6642" s="203"/>
      <c r="AT6642" s="144"/>
    </row>
    <row r="6643" spans="9:46" s="142" customFormat="1" x14ac:dyDescent="0.15">
      <c r="I6643" s="223"/>
      <c r="P6643" s="224"/>
      <c r="Q6643" s="224"/>
      <c r="R6643" s="224"/>
      <c r="T6643" s="223"/>
      <c r="U6643" s="225"/>
      <c r="V6643" s="223"/>
      <c r="W6643" s="225"/>
      <c r="AE6643" s="200"/>
      <c r="AM6643" s="203"/>
      <c r="AT6643" s="144"/>
    </row>
    <row r="6644" spans="9:46" s="142" customFormat="1" x14ac:dyDescent="0.15">
      <c r="I6644" s="223"/>
      <c r="P6644" s="224"/>
      <c r="Q6644" s="224"/>
      <c r="R6644" s="224"/>
      <c r="T6644" s="223"/>
      <c r="U6644" s="225"/>
      <c r="V6644" s="223"/>
      <c r="W6644" s="225"/>
      <c r="AE6644" s="200"/>
      <c r="AM6644" s="203"/>
      <c r="AT6644" s="144"/>
    </row>
    <row r="6645" spans="9:46" s="142" customFormat="1" x14ac:dyDescent="0.15">
      <c r="I6645" s="223"/>
      <c r="P6645" s="224"/>
      <c r="Q6645" s="224"/>
      <c r="R6645" s="224"/>
      <c r="T6645" s="223"/>
      <c r="U6645" s="225"/>
      <c r="V6645" s="223"/>
      <c r="W6645" s="225"/>
      <c r="AE6645" s="200"/>
      <c r="AM6645" s="203"/>
      <c r="AT6645" s="144"/>
    </row>
    <row r="6646" spans="9:46" s="142" customFormat="1" x14ac:dyDescent="0.15">
      <c r="I6646" s="223"/>
      <c r="P6646" s="224"/>
      <c r="Q6646" s="224"/>
      <c r="R6646" s="224"/>
      <c r="T6646" s="223"/>
      <c r="U6646" s="225"/>
      <c r="V6646" s="223"/>
      <c r="W6646" s="225"/>
      <c r="AE6646" s="200"/>
      <c r="AM6646" s="203"/>
      <c r="AT6646" s="144"/>
    </row>
    <row r="6647" spans="9:46" s="142" customFormat="1" x14ac:dyDescent="0.15">
      <c r="I6647" s="223"/>
      <c r="P6647" s="224"/>
      <c r="Q6647" s="224"/>
      <c r="R6647" s="224"/>
      <c r="T6647" s="223"/>
      <c r="U6647" s="225"/>
      <c r="V6647" s="223"/>
      <c r="W6647" s="225"/>
      <c r="AE6647" s="200"/>
      <c r="AM6647" s="203"/>
      <c r="AT6647" s="144"/>
    </row>
    <row r="6648" spans="9:46" s="142" customFormat="1" x14ac:dyDescent="0.15">
      <c r="I6648" s="223"/>
      <c r="P6648" s="224"/>
      <c r="Q6648" s="224"/>
      <c r="R6648" s="224"/>
      <c r="T6648" s="223"/>
      <c r="U6648" s="225"/>
      <c r="V6648" s="223"/>
      <c r="W6648" s="225"/>
      <c r="AE6648" s="200"/>
      <c r="AM6648" s="203"/>
      <c r="AT6648" s="144"/>
    </row>
    <row r="6649" spans="9:46" s="142" customFormat="1" x14ac:dyDescent="0.15">
      <c r="I6649" s="223"/>
      <c r="P6649" s="224"/>
      <c r="Q6649" s="224"/>
      <c r="R6649" s="224"/>
      <c r="T6649" s="223"/>
      <c r="U6649" s="225"/>
      <c r="V6649" s="223"/>
      <c r="W6649" s="225"/>
      <c r="AE6649" s="200"/>
      <c r="AM6649" s="203"/>
      <c r="AT6649" s="144"/>
    </row>
    <row r="6650" spans="9:46" s="142" customFormat="1" x14ac:dyDescent="0.15">
      <c r="I6650" s="223"/>
      <c r="P6650" s="224"/>
      <c r="Q6650" s="224"/>
      <c r="R6650" s="224"/>
      <c r="T6650" s="223"/>
      <c r="U6650" s="225"/>
      <c r="V6650" s="223"/>
      <c r="W6650" s="225"/>
      <c r="AE6650" s="200"/>
      <c r="AM6650" s="203"/>
      <c r="AT6650" s="144"/>
    </row>
    <row r="6651" spans="9:46" s="142" customFormat="1" x14ac:dyDescent="0.15">
      <c r="I6651" s="223"/>
      <c r="P6651" s="224"/>
      <c r="Q6651" s="224"/>
      <c r="R6651" s="224"/>
      <c r="T6651" s="223"/>
      <c r="U6651" s="225"/>
      <c r="V6651" s="223"/>
      <c r="W6651" s="225"/>
      <c r="AE6651" s="200"/>
      <c r="AM6651" s="203"/>
      <c r="AT6651" s="144"/>
    </row>
    <row r="6652" spans="9:46" s="142" customFormat="1" x14ac:dyDescent="0.15">
      <c r="I6652" s="223"/>
      <c r="P6652" s="224"/>
      <c r="Q6652" s="224"/>
      <c r="R6652" s="224"/>
      <c r="T6652" s="223"/>
      <c r="U6652" s="225"/>
      <c r="V6652" s="223"/>
      <c r="W6652" s="225"/>
      <c r="AE6652" s="200"/>
      <c r="AM6652" s="203"/>
      <c r="AT6652" s="144"/>
    </row>
    <row r="6653" spans="9:46" s="142" customFormat="1" x14ac:dyDescent="0.15">
      <c r="I6653" s="223"/>
      <c r="P6653" s="224"/>
      <c r="Q6653" s="224"/>
      <c r="R6653" s="224"/>
      <c r="T6653" s="223"/>
      <c r="U6653" s="225"/>
      <c r="V6653" s="223"/>
      <c r="W6653" s="225"/>
      <c r="AE6653" s="200"/>
      <c r="AM6653" s="203"/>
      <c r="AT6653" s="144"/>
    </row>
    <row r="6654" spans="9:46" s="142" customFormat="1" x14ac:dyDescent="0.15">
      <c r="I6654" s="223"/>
      <c r="P6654" s="224"/>
      <c r="Q6654" s="224"/>
      <c r="R6654" s="224"/>
      <c r="T6654" s="223"/>
      <c r="U6654" s="225"/>
      <c r="V6654" s="223"/>
      <c r="W6654" s="225"/>
      <c r="AE6654" s="200"/>
      <c r="AM6654" s="203"/>
      <c r="AT6654" s="144"/>
    </row>
    <row r="6655" spans="9:46" s="142" customFormat="1" x14ac:dyDescent="0.15">
      <c r="I6655" s="223"/>
      <c r="P6655" s="224"/>
      <c r="Q6655" s="224"/>
      <c r="R6655" s="224"/>
      <c r="T6655" s="223"/>
      <c r="U6655" s="225"/>
      <c r="V6655" s="223"/>
      <c r="W6655" s="225"/>
      <c r="AE6655" s="200"/>
      <c r="AM6655" s="203"/>
      <c r="AT6655" s="144"/>
    </row>
    <row r="6656" spans="9:46" s="142" customFormat="1" x14ac:dyDescent="0.15">
      <c r="I6656" s="223"/>
      <c r="P6656" s="224"/>
      <c r="Q6656" s="224"/>
      <c r="R6656" s="224"/>
      <c r="T6656" s="223"/>
      <c r="U6656" s="225"/>
      <c r="V6656" s="223"/>
      <c r="W6656" s="225"/>
      <c r="AE6656" s="200"/>
      <c r="AM6656" s="203"/>
      <c r="AT6656" s="144"/>
    </row>
    <row r="6657" spans="9:46" s="142" customFormat="1" x14ac:dyDescent="0.15">
      <c r="I6657" s="223"/>
      <c r="P6657" s="224"/>
      <c r="Q6657" s="224"/>
      <c r="R6657" s="224"/>
      <c r="T6657" s="223"/>
      <c r="U6657" s="225"/>
      <c r="V6657" s="223"/>
      <c r="W6657" s="225"/>
      <c r="AE6657" s="200"/>
      <c r="AM6657" s="203"/>
      <c r="AT6657" s="144"/>
    </row>
    <row r="6658" spans="9:46" s="142" customFormat="1" x14ac:dyDescent="0.15">
      <c r="I6658" s="223"/>
      <c r="P6658" s="224"/>
      <c r="Q6658" s="224"/>
      <c r="R6658" s="224"/>
      <c r="T6658" s="223"/>
      <c r="U6658" s="225"/>
      <c r="V6658" s="223"/>
      <c r="W6658" s="225"/>
      <c r="AE6658" s="200"/>
      <c r="AM6658" s="203"/>
      <c r="AT6658" s="144"/>
    </row>
    <row r="6659" spans="9:46" s="142" customFormat="1" x14ac:dyDescent="0.15">
      <c r="I6659" s="223"/>
      <c r="P6659" s="224"/>
      <c r="Q6659" s="224"/>
      <c r="R6659" s="224"/>
      <c r="T6659" s="223"/>
      <c r="U6659" s="225"/>
      <c r="V6659" s="223"/>
      <c r="W6659" s="225"/>
      <c r="AE6659" s="200"/>
      <c r="AM6659" s="203"/>
      <c r="AT6659" s="144"/>
    </row>
    <row r="6660" spans="9:46" s="142" customFormat="1" x14ac:dyDescent="0.15">
      <c r="I6660" s="223"/>
      <c r="P6660" s="224"/>
      <c r="Q6660" s="224"/>
      <c r="R6660" s="224"/>
      <c r="T6660" s="223"/>
      <c r="U6660" s="225"/>
      <c r="V6660" s="223"/>
      <c r="W6660" s="225"/>
      <c r="AE6660" s="200"/>
      <c r="AM6660" s="203"/>
      <c r="AT6660" s="144"/>
    </row>
    <row r="6661" spans="9:46" s="142" customFormat="1" x14ac:dyDescent="0.15">
      <c r="I6661" s="223"/>
      <c r="P6661" s="224"/>
      <c r="Q6661" s="224"/>
      <c r="R6661" s="224"/>
      <c r="T6661" s="223"/>
      <c r="U6661" s="225"/>
      <c r="V6661" s="223"/>
      <c r="W6661" s="225"/>
      <c r="AE6661" s="200"/>
      <c r="AM6661" s="203"/>
      <c r="AT6661" s="144"/>
    </row>
    <row r="6662" spans="9:46" s="142" customFormat="1" x14ac:dyDescent="0.15">
      <c r="I6662" s="223"/>
      <c r="P6662" s="224"/>
      <c r="Q6662" s="224"/>
      <c r="R6662" s="224"/>
      <c r="T6662" s="223"/>
      <c r="U6662" s="225"/>
      <c r="V6662" s="223"/>
      <c r="W6662" s="225"/>
      <c r="AE6662" s="200"/>
      <c r="AM6662" s="203"/>
      <c r="AT6662" s="144"/>
    </row>
    <row r="6663" spans="9:46" s="142" customFormat="1" x14ac:dyDescent="0.15">
      <c r="I6663" s="223"/>
      <c r="P6663" s="224"/>
      <c r="Q6663" s="224"/>
      <c r="R6663" s="224"/>
      <c r="T6663" s="223"/>
      <c r="U6663" s="225"/>
      <c r="V6663" s="223"/>
      <c r="W6663" s="225"/>
      <c r="AE6663" s="200"/>
      <c r="AM6663" s="203"/>
      <c r="AT6663" s="144"/>
    </row>
    <row r="6664" spans="9:46" s="142" customFormat="1" x14ac:dyDescent="0.15">
      <c r="I6664" s="223"/>
      <c r="P6664" s="224"/>
      <c r="Q6664" s="224"/>
      <c r="R6664" s="224"/>
      <c r="T6664" s="223"/>
      <c r="U6664" s="225"/>
      <c r="V6664" s="223"/>
      <c r="W6664" s="225"/>
      <c r="AE6664" s="200"/>
      <c r="AM6664" s="203"/>
      <c r="AT6664" s="144"/>
    </row>
    <row r="6665" spans="9:46" s="142" customFormat="1" x14ac:dyDescent="0.15">
      <c r="I6665" s="223"/>
      <c r="P6665" s="224"/>
      <c r="Q6665" s="224"/>
      <c r="R6665" s="224"/>
      <c r="T6665" s="223"/>
      <c r="U6665" s="225"/>
      <c r="V6665" s="223"/>
      <c r="W6665" s="225"/>
      <c r="AE6665" s="200"/>
      <c r="AM6665" s="203"/>
      <c r="AT6665" s="144"/>
    </row>
    <row r="6666" spans="9:46" s="142" customFormat="1" x14ac:dyDescent="0.15">
      <c r="I6666" s="223"/>
      <c r="P6666" s="224"/>
      <c r="Q6666" s="224"/>
      <c r="R6666" s="224"/>
      <c r="T6666" s="223"/>
      <c r="U6666" s="225"/>
      <c r="V6666" s="223"/>
      <c r="W6666" s="225"/>
      <c r="AE6666" s="200"/>
      <c r="AM6666" s="203"/>
      <c r="AT6666" s="144"/>
    </row>
    <row r="6667" spans="9:46" s="142" customFormat="1" x14ac:dyDescent="0.15">
      <c r="I6667" s="223"/>
      <c r="P6667" s="224"/>
      <c r="Q6667" s="224"/>
      <c r="R6667" s="224"/>
      <c r="T6667" s="223"/>
      <c r="U6667" s="225"/>
      <c r="V6667" s="223"/>
      <c r="W6667" s="225"/>
      <c r="AE6667" s="200"/>
      <c r="AM6667" s="203"/>
      <c r="AT6667" s="144"/>
    </row>
    <row r="6668" spans="9:46" s="142" customFormat="1" x14ac:dyDescent="0.15">
      <c r="I6668" s="223"/>
      <c r="P6668" s="224"/>
      <c r="Q6668" s="224"/>
      <c r="R6668" s="224"/>
      <c r="T6668" s="223"/>
      <c r="U6668" s="225"/>
      <c r="V6668" s="223"/>
      <c r="W6668" s="225"/>
      <c r="AE6668" s="200"/>
      <c r="AM6668" s="203"/>
      <c r="AT6668" s="144"/>
    </row>
    <row r="6669" spans="9:46" s="142" customFormat="1" x14ac:dyDescent="0.15">
      <c r="I6669" s="223"/>
      <c r="P6669" s="224"/>
      <c r="Q6669" s="224"/>
      <c r="R6669" s="224"/>
      <c r="T6669" s="223"/>
      <c r="U6669" s="225"/>
      <c r="V6669" s="223"/>
      <c r="W6669" s="225"/>
      <c r="AE6669" s="200"/>
      <c r="AM6669" s="203"/>
      <c r="AT6669" s="144"/>
    </row>
    <row r="6670" spans="9:46" s="142" customFormat="1" x14ac:dyDescent="0.15">
      <c r="I6670" s="223"/>
      <c r="P6670" s="224"/>
      <c r="Q6670" s="224"/>
      <c r="R6670" s="224"/>
      <c r="T6670" s="223"/>
      <c r="U6670" s="225"/>
      <c r="V6670" s="223"/>
      <c r="W6670" s="225"/>
      <c r="AE6670" s="200"/>
      <c r="AM6670" s="203"/>
      <c r="AT6670" s="144"/>
    </row>
    <row r="6671" spans="9:46" s="142" customFormat="1" x14ac:dyDescent="0.15">
      <c r="I6671" s="223"/>
      <c r="P6671" s="224"/>
      <c r="Q6671" s="224"/>
      <c r="R6671" s="224"/>
      <c r="T6671" s="223"/>
      <c r="U6671" s="225"/>
      <c r="V6671" s="223"/>
      <c r="W6671" s="225"/>
      <c r="AE6671" s="200"/>
      <c r="AM6671" s="203"/>
      <c r="AT6671" s="144"/>
    </row>
    <row r="6672" spans="9:46" s="142" customFormat="1" x14ac:dyDescent="0.15">
      <c r="I6672" s="223"/>
      <c r="P6672" s="224"/>
      <c r="Q6672" s="224"/>
      <c r="R6672" s="224"/>
      <c r="T6672" s="223"/>
      <c r="U6672" s="225"/>
      <c r="V6672" s="223"/>
      <c r="W6672" s="225"/>
      <c r="AE6672" s="200"/>
      <c r="AM6672" s="203"/>
      <c r="AT6672" s="144"/>
    </row>
    <row r="6673" spans="9:46" s="142" customFormat="1" x14ac:dyDescent="0.15">
      <c r="I6673" s="223"/>
      <c r="P6673" s="224"/>
      <c r="Q6673" s="224"/>
      <c r="R6673" s="224"/>
      <c r="T6673" s="223"/>
      <c r="U6673" s="225"/>
      <c r="V6673" s="223"/>
      <c r="W6673" s="225"/>
      <c r="AE6673" s="200"/>
      <c r="AM6673" s="203"/>
      <c r="AT6673" s="144"/>
    </row>
    <row r="6674" spans="9:46" s="142" customFormat="1" x14ac:dyDescent="0.15">
      <c r="I6674" s="223"/>
      <c r="P6674" s="224"/>
      <c r="Q6674" s="224"/>
      <c r="R6674" s="224"/>
      <c r="T6674" s="223"/>
      <c r="U6674" s="225"/>
      <c r="V6674" s="223"/>
      <c r="W6674" s="225"/>
      <c r="AE6674" s="200"/>
      <c r="AM6674" s="203"/>
      <c r="AT6674" s="144"/>
    </row>
    <row r="6675" spans="9:46" s="142" customFormat="1" x14ac:dyDescent="0.15">
      <c r="I6675" s="223"/>
      <c r="P6675" s="224"/>
      <c r="Q6675" s="224"/>
      <c r="R6675" s="224"/>
      <c r="T6675" s="223"/>
      <c r="U6675" s="225"/>
      <c r="V6675" s="223"/>
      <c r="W6675" s="225"/>
      <c r="AE6675" s="200"/>
      <c r="AM6675" s="203"/>
      <c r="AT6675" s="144"/>
    </row>
    <row r="6676" spans="9:46" s="142" customFormat="1" x14ac:dyDescent="0.15">
      <c r="I6676" s="223"/>
      <c r="P6676" s="224"/>
      <c r="Q6676" s="224"/>
      <c r="R6676" s="224"/>
      <c r="T6676" s="223"/>
      <c r="U6676" s="225"/>
      <c r="V6676" s="223"/>
      <c r="W6676" s="225"/>
      <c r="AE6676" s="200"/>
      <c r="AM6676" s="203"/>
      <c r="AT6676" s="144"/>
    </row>
    <row r="6677" spans="9:46" s="142" customFormat="1" x14ac:dyDescent="0.15">
      <c r="I6677" s="223"/>
      <c r="P6677" s="224"/>
      <c r="Q6677" s="224"/>
      <c r="R6677" s="224"/>
      <c r="T6677" s="223"/>
      <c r="U6677" s="225"/>
      <c r="V6677" s="223"/>
      <c r="W6677" s="225"/>
      <c r="AE6677" s="200"/>
      <c r="AM6677" s="203"/>
      <c r="AT6677" s="144"/>
    </row>
    <row r="6678" spans="9:46" s="142" customFormat="1" x14ac:dyDescent="0.15">
      <c r="I6678" s="223"/>
      <c r="P6678" s="224"/>
      <c r="Q6678" s="224"/>
      <c r="R6678" s="224"/>
      <c r="T6678" s="223"/>
      <c r="U6678" s="225"/>
      <c r="V6678" s="223"/>
      <c r="W6678" s="225"/>
      <c r="AE6678" s="200"/>
      <c r="AM6678" s="203"/>
      <c r="AT6678" s="144"/>
    </row>
    <row r="6679" spans="9:46" s="142" customFormat="1" x14ac:dyDescent="0.15">
      <c r="I6679" s="223"/>
      <c r="P6679" s="224"/>
      <c r="Q6679" s="224"/>
      <c r="R6679" s="224"/>
      <c r="T6679" s="223"/>
      <c r="U6679" s="225"/>
      <c r="V6679" s="223"/>
      <c r="W6679" s="225"/>
      <c r="AE6679" s="200"/>
      <c r="AM6679" s="203"/>
      <c r="AT6679" s="144"/>
    </row>
    <row r="6680" spans="9:46" s="142" customFormat="1" x14ac:dyDescent="0.15">
      <c r="I6680" s="223"/>
      <c r="P6680" s="224"/>
      <c r="Q6680" s="224"/>
      <c r="R6680" s="224"/>
      <c r="T6680" s="223"/>
      <c r="U6680" s="225"/>
      <c r="V6680" s="223"/>
      <c r="W6680" s="225"/>
      <c r="AE6680" s="200"/>
      <c r="AM6680" s="203"/>
      <c r="AT6680" s="144"/>
    </row>
    <row r="6681" spans="9:46" s="142" customFormat="1" x14ac:dyDescent="0.15">
      <c r="I6681" s="223"/>
      <c r="P6681" s="224"/>
      <c r="Q6681" s="224"/>
      <c r="R6681" s="224"/>
      <c r="T6681" s="223"/>
      <c r="U6681" s="225"/>
      <c r="V6681" s="223"/>
      <c r="W6681" s="225"/>
      <c r="AE6681" s="200"/>
      <c r="AM6681" s="203"/>
      <c r="AT6681" s="144"/>
    </row>
    <row r="6682" spans="9:46" s="142" customFormat="1" x14ac:dyDescent="0.15">
      <c r="I6682" s="223"/>
      <c r="P6682" s="224"/>
      <c r="Q6682" s="224"/>
      <c r="R6682" s="224"/>
      <c r="T6682" s="223"/>
      <c r="U6682" s="225"/>
      <c r="V6682" s="223"/>
      <c r="W6682" s="225"/>
      <c r="AE6682" s="200"/>
      <c r="AM6682" s="203"/>
      <c r="AT6682" s="144"/>
    </row>
    <row r="6683" spans="9:46" s="142" customFormat="1" x14ac:dyDescent="0.15">
      <c r="I6683" s="223"/>
      <c r="P6683" s="224"/>
      <c r="Q6683" s="224"/>
      <c r="R6683" s="224"/>
      <c r="T6683" s="223"/>
      <c r="U6683" s="225"/>
      <c r="V6683" s="223"/>
      <c r="W6683" s="225"/>
      <c r="AE6683" s="200"/>
      <c r="AM6683" s="203"/>
      <c r="AT6683" s="144"/>
    </row>
    <row r="6684" spans="9:46" s="142" customFormat="1" x14ac:dyDescent="0.15">
      <c r="I6684" s="223"/>
      <c r="P6684" s="224"/>
      <c r="Q6684" s="224"/>
      <c r="R6684" s="224"/>
      <c r="T6684" s="223"/>
      <c r="U6684" s="225"/>
      <c r="V6684" s="223"/>
      <c r="W6684" s="225"/>
      <c r="AE6684" s="200"/>
      <c r="AM6684" s="203"/>
      <c r="AT6684" s="144"/>
    </row>
    <row r="6685" spans="9:46" s="142" customFormat="1" x14ac:dyDescent="0.15">
      <c r="I6685" s="223"/>
      <c r="P6685" s="224"/>
      <c r="Q6685" s="224"/>
      <c r="R6685" s="224"/>
      <c r="T6685" s="223"/>
      <c r="U6685" s="225"/>
      <c r="V6685" s="223"/>
      <c r="W6685" s="225"/>
      <c r="AE6685" s="200"/>
      <c r="AM6685" s="203"/>
      <c r="AT6685" s="144"/>
    </row>
    <row r="6686" spans="9:46" s="142" customFormat="1" x14ac:dyDescent="0.15">
      <c r="I6686" s="223"/>
      <c r="P6686" s="224"/>
      <c r="Q6686" s="224"/>
      <c r="R6686" s="224"/>
      <c r="T6686" s="223"/>
      <c r="U6686" s="225"/>
      <c r="V6686" s="223"/>
      <c r="W6686" s="225"/>
      <c r="AE6686" s="200"/>
      <c r="AM6686" s="203"/>
      <c r="AT6686" s="144"/>
    </row>
    <row r="6687" spans="9:46" s="142" customFormat="1" x14ac:dyDescent="0.15">
      <c r="I6687" s="223"/>
      <c r="P6687" s="224"/>
      <c r="Q6687" s="224"/>
      <c r="R6687" s="224"/>
      <c r="T6687" s="223"/>
      <c r="U6687" s="225"/>
      <c r="V6687" s="223"/>
      <c r="W6687" s="225"/>
      <c r="AE6687" s="200"/>
      <c r="AM6687" s="203"/>
      <c r="AT6687" s="144"/>
    </row>
    <row r="6688" spans="9:46" s="142" customFormat="1" x14ac:dyDescent="0.15">
      <c r="I6688" s="223"/>
      <c r="P6688" s="224"/>
      <c r="Q6688" s="224"/>
      <c r="R6688" s="224"/>
      <c r="T6688" s="223"/>
      <c r="U6688" s="225"/>
      <c r="V6688" s="223"/>
      <c r="W6688" s="225"/>
      <c r="AE6688" s="200"/>
      <c r="AM6688" s="203"/>
      <c r="AT6688" s="144"/>
    </row>
    <row r="6689" spans="9:46" s="142" customFormat="1" x14ac:dyDescent="0.15">
      <c r="I6689" s="223"/>
      <c r="P6689" s="224"/>
      <c r="Q6689" s="224"/>
      <c r="R6689" s="224"/>
      <c r="T6689" s="223"/>
      <c r="U6689" s="225"/>
      <c r="V6689" s="223"/>
      <c r="W6689" s="225"/>
      <c r="AE6689" s="200"/>
      <c r="AM6689" s="203"/>
      <c r="AT6689" s="144"/>
    </row>
    <row r="6690" spans="9:46" s="142" customFormat="1" x14ac:dyDescent="0.15">
      <c r="I6690" s="223"/>
      <c r="P6690" s="224"/>
      <c r="Q6690" s="224"/>
      <c r="R6690" s="224"/>
      <c r="T6690" s="223"/>
      <c r="U6690" s="225"/>
      <c r="V6690" s="223"/>
      <c r="W6690" s="225"/>
      <c r="AE6690" s="200"/>
      <c r="AM6690" s="203"/>
      <c r="AT6690" s="144"/>
    </row>
    <row r="6691" spans="9:46" s="142" customFormat="1" x14ac:dyDescent="0.15">
      <c r="I6691" s="223"/>
      <c r="P6691" s="224"/>
      <c r="Q6691" s="224"/>
      <c r="R6691" s="224"/>
      <c r="T6691" s="223"/>
      <c r="U6691" s="225"/>
      <c r="V6691" s="223"/>
      <c r="W6691" s="225"/>
      <c r="AE6691" s="200"/>
      <c r="AM6691" s="203"/>
      <c r="AT6691" s="144"/>
    </row>
    <row r="6692" spans="9:46" s="142" customFormat="1" x14ac:dyDescent="0.15">
      <c r="I6692" s="223"/>
      <c r="P6692" s="224"/>
      <c r="Q6692" s="224"/>
      <c r="R6692" s="224"/>
      <c r="T6692" s="223"/>
      <c r="U6692" s="225"/>
      <c r="V6692" s="223"/>
      <c r="W6692" s="225"/>
      <c r="AE6692" s="200"/>
      <c r="AM6692" s="203"/>
      <c r="AT6692" s="144"/>
    </row>
    <row r="6693" spans="9:46" s="142" customFormat="1" x14ac:dyDescent="0.15">
      <c r="I6693" s="223"/>
      <c r="P6693" s="224"/>
      <c r="Q6693" s="224"/>
      <c r="R6693" s="224"/>
      <c r="T6693" s="223"/>
      <c r="U6693" s="225"/>
      <c r="V6693" s="223"/>
      <c r="W6693" s="225"/>
      <c r="AE6693" s="200"/>
      <c r="AM6693" s="203"/>
      <c r="AT6693" s="144"/>
    </row>
    <row r="6694" spans="9:46" s="142" customFormat="1" x14ac:dyDescent="0.15">
      <c r="I6694" s="223"/>
      <c r="P6694" s="224"/>
      <c r="Q6694" s="224"/>
      <c r="R6694" s="224"/>
      <c r="T6694" s="223"/>
      <c r="U6694" s="225"/>
      <c r="V6694" s="223"/>
      <c r="W6694" s="225"/>
      <c r="AE6694" s="200"/>
      <c r="AM6694" s="203"/>
      <c r="AT6694" s="144"/>
    </row>
    <row r="6695" spans="9:46" s="142" customFormat="1" x14ac:dyDescent="0.15">
      <c r="I6695" s="223"/>
      <c r="P6695" s="224"/>
      <c r="Q6695" s="224"/>
      <c r="R6695" s="224"/>
      <c r="T6695" s="223"/>
      <c r="U6695" s="225"/>
      <c r="V6695" s="223"/>
      <c r="W6695" s="225"/>
      <c r="AE6695" s="200"/>
      <c r="AM6695" s="203"/>
      <c r="AT6695" s="144"/>
    </row>
    <row r="6696" spans="9:46" s="142" customFormat="1" x14ac:dyDescent="0.15">
      <c r="I6696" s="223"/>
      <c r="P6696" s="224"/>
      <c r="Q6696" s="224"/>
      <c r="R6696" s="224"/>
      <c r="T6696" s="223"/>
      <c r="U6696" s="225"/>
      <c r="V6696" s="223"/>
      <c r="W6696" s="225"/>
      <c r="AE6696" s="200"/>
      <c r="AM6696" s="203"/>
      <c r="AT6696" s="144"/>
    </row>
    <row r="6697" spans="9:46" s="142" customFormat="1" x14ac:dyDescent="0.15">
      <c r="I6697" s="223"/>
      <c r="P6697" s="224"/>
      <c r="Q6697" s="224"/>
      <c r="R6697" s="224"/>
      <c r="T6697" s="223"/>
      <c r="U6697" s="225"/>
      <c r="V6697" s="223"/>
      <c r="W6697" s="225"/>
      <c r="AE6697" s="200"/>
      <c r="AM6697" s="203"/>
      <c r="AT6697" s="144"/>
    </row>
    <row r="6698" spans="9:46" s="142" customFormat="1" x14ac:dyDescent="0.15">
      <c r="I6698" s="223"/>
      <c r="P6698" s="224"/>
      <c r="Q6698" s="224"/>
      <c r="R6698" s="224"/>
      <c r="T6698" s="223"/>
      <c r="U6698" s="225"/>
      <c r="V6698" s="223"/>
      <c r="W6698" s="225"/>
      <c r="AE6698" s="200"/>
      <c r="AM6698" s="203"/>
      <c r="AT6698" s="144"/>
    </row>
    <row r="6699" spans="9:46" s="142" customFormat="1" x14ac:dyDescent="0.15">
      <c r="I6699" s="223"/>
      <c r="P6699" s="224"/>
      <c r="Q6699" s="224"/>
      <c r="R6699" s="224"/>
      <c r="T6699" s="223"/>
      <c r="U6699" s="225"/>
      <c r="V6699" s="223"/>
      <c r="W6699" s="225"/>
      <c r="AE6699" s="200"/>
      <c r="AM6699" s="203"/>
      <c r="AT6699" s="144"/>
    </row>
    <row r="6700" spans="9:46" s="142" customFormat="1" x14ac:dyDescent="0.15">
      <c r="I6700" s="223"/>
      <c r="P6700" s="224"/>
      <c r="Q6700" s="224"/>
      <c r="R6700" s="224"/>
      <c r="T6700" s="223"/>
      <c r="U6700" s="225"/>
      <c r="V6700" s="223"/>
      <c r="W6700" s="225"/>
      <c r="AE6700" s="200"/>
      <c r="AM6700" s="203"/>
      <c r="AT6700" s="144"/>
    </row>
    <row r="6701" spans="9:46" s="142" customFormat="1" x14ac:dyDescent="0.15">
      <c r="I6701" s="223"/>
      <c r="P6701" s="224"/>
      <c r="Q6701" s="224"/>
      <c r="R6701" s="224"/>
      <c r="T6701" s="223"/>
      <c r="U6701" s="225"/>
      <c r="V6701" s="223"/>
      <c r="W6701" s="225"/>
      <c r="AE6701" s="200"/>
      <c r="AM6701" s="203"/>
      <c r="AT6701" s="144"/>
    </row>
    <row r="6702" spans="9:46" s="142" customFormat="1" x14ac:dyDescent="0.15">
      <c r="I6702" s="223"/>
      <c r="P6702" s="224"/>
      <c r="Q6702" s="224"/>
      <c r="R6702" s="224"/>
      <c r="T6702" s="223"/>
      <c r="U6702" s="225"/>
      <c r="V6702" s="223"/>
      <c r="W6702" s="225"/>
      <c r="AE6702" s="200"/>
      <c r="AM6702" s="203"/>
      <c r="AT6702" s="144"/>
    </row>
    <row r="6703" spans="9:46" s="142" customFormat="1" x14ac:dyDescent="0.15">
      <c r="I6703" s="223"/>
      <c r="P6703" s="224"/>
      <c r="Q6703" s="224"/>
      <c r="R6703" s="224"/>
      <c r="T6703" s="223"/>
      <c r="U6703" s="225"/>
      <c r="V6703" s="223"/>
      <c r="W6703" s="225"/>
      <c r="AE6703" s="200"/>
      <c r="AM6703" s="203"/>
      <c r="AT6703" s="144"/>
    </row>
    <row r="6704" spans="9:46" s="142" customFormat="1" x14ac:dyDescent="0.15">
      <c r="I6704" s="223"/>
      <c r="P6704" s="224"/>
      <c r="Q6704" s="224"/>
      <c r="R6704" s="224"/>
      <c r="T6704" s="223"/>
      <c r="U6704" s="225"/>
      <c r="V6704" s="223"/>
      <c r="W6704" s="225"/>
      <c r="AE6704" s="200"/>
      <c r="AM6704" s="203"/>
      <c r="AT6704" s="144"/>
    </row>
    <row r="6705" spans="9:46" s="142" customFormat="1" x14ac:dyDescent="0.15">
      <c r="I6705" s="223"/>
      <c r="P6705" s="224"/>
      <c r="Q6705" s="224"/>
      <c r="R6705" s="224"/>
      <c r="T6705" s="223"/>
      <c r="U6705" s="225"/>
      <c r="V6705" s="223"/>
      <c r="W6705" s="225"/>
      <c r="AE6705" s="200"/>
      <c r="AM6705" s="203"/>
      <c r="AT6705" s="144"/>
    </row>
    <row r="6706" spans="9:46" s="142" customFormat="1" x14ac:dyDescent="0.15">
      <c r="I6706" s="223"/>
      <c r="P6706" s="224"/>
      <c r="Q6706" s="224"/>
      <c r="R6706" s="224"/>
      <c r="T6706" s="223"/>
      <c r="U6706" s="225"/>
      <c r="V6706" s="223"/>
      <c r="W6706" s="225"/>
      <c r="AE6706" s="200"/>
      <c r="AM6706" s="203"/>
      <c r="AT6706" s="144"/>
    </row>
    <row r="6707" spans="9:46" s="142" customFormat="1" x14ac:dyDescent="0.15">
      <c r="I6707" s="223"/>
      <c r="P6707" s="224"/>
      <c r="Q6707" s="224"/>
      <c r="R6707" s="224"/>
      <c r="T6707" s="223"/>
      <c r="U6707" s="225"/>
      <c r="V6707" s="223"/>
      <c r="W6707" s="225"/>
      <c r="AE6707" s="200"/>
      <c r="AM6707" s="203"/>
      <c r="AT6707" s="144"/>
    </row>
    <row r="6708" spans="9:46" s="142" customFormat="1" x14ac:dyDescent="0.15">
      <c r="I6708" s="223"/>
      <c r="P6708" s="224"/>
      <c r="Q6708" s="224"/>
      <c r="R6708" s="224"/>
      <c r="T6708" s="223"/>
      <c r="U6708" s="225"/>
      <c r="V6708" s="223"/>
      <c r="W6708" s="225"/>
      <c r="AE6708" s="200"/>
      <c r="AM6708" s="203"/>
      <c r="AT6708" s="144"/>
    </row>
    <row r="6709" spans="9:46" s="142" customFormat="1" x14ac:dyDescent="0.15">
      <c r="I6709" s="223"/>
      <c r="P6709" s="224"/>
      <c r="Q6709" s="224"/>
      <c r="R6709" s="224"/>
      <c r="T6709" s="223"/>
      <c r="U6709" s="225"/>
      <c r="V6709" s="223"/>
      <c r="W6709" s="225"/>
      <c r="AE6709" s="200"/>
      <c r="AM6709" s="203"/>
      <c r="AT6709" s="144"/>
    </row>
    <row r="6710" spans="9:46" s="142" customFormat="1" x14ac:dyDescent="0.15">
      <c r="I6710" s="223"/>
      <c r="P6710" s="224"/>
      <c r="Q6710" s="224"/>
      <c r="R6710" s="224"/>
      <c r="T6710" s="223"/>
      <c r="U6710" s="225"/>
      <c r="V6710" s="223"/>
      <c r="W6710" s="225"/>
      <c r="AE6710" s="200"/>
      <c r="AM6710" s="203"/>
      <c r="AT6710" s="144"/>
    </row>
    <row r="6711" spans="9:46" s="142" customFormat="1" x14ac:dyDescent="0.15">
      <c r="I6711" s="223"/>
      <c r="P6711" s="224"/>
      <c r="Q6711" s="224"/>
      <c r="R6711" s="224"/>
      <c r="T6711" s="223"/>
      <c r="U6711" s="225"/>
      <c r="V6711" s="223"/>
      <c r="W6711" s="225"/>
      <c r="AE6711" s="200"/>
      <c r="AM6711" s="203"/>
      <c r="AT6711" s="144"/>
    </row>
    <row r="6712" spans="9:46" s="142" customFormat="1" x14ac:dyDescent="0.15">
      <c r="I6712" s="223"/>
      <c r="P6712" s="224"/>
      <c r="Q6712" s="224"/>
      <c r="R6712" s="224"/>
      <c r="T6712" s="223"/>
      <c r="U6712" s="225"/>
      <c r="V6712" s="223"/>
      <c r="W6712" s="225"/>
      <c r="AE6712" s="200"/>
      <c r="AM6712" s="203"/>
      <c r="AT6712" s="144"/>
    </row>
    <row r="6713" spans="9:46" s="142" customFormat="1" x14ac:dyDescent="0.15">
      <c r="I6713" s="223"/>
      <c r="P6713" s="224"/>
      <c r="Q6713" s="224"/>
      <c r="R6713" s="224"/>
      <c r="T6713" s="223"/>
      <c r="U6713" s="225"/>
      <c r="V6713" s="223"/>
      <c r="W6713" s="225"/>
      <c r="AE6713" s="200"/>
      <c r="AM6713" s="203"/>
      <c r="AT6713" s="144"/>
    </row>
    <row r="6714" spans="9:46" s="142" customFormat="1" x14ac:dyDescent="0.15">
      <c r="I6714" s="223"/>
      <c r="P6714" s="224"/>
      <c r="Q6714" s="224"/>
      <c r="R6714" s="224"/>
      <c r="T6714" s="223"/>
      <c r="U6714" s="225"/>
      <c r="V6714" s="223"/>
      <c r="W6714" s="225"/>
      <c r="AE6714" s="200"/>
      <c r="AM6714" s="203"/>
      <c r="AT6714" s="144"/>
    </row>
    <row r="6715" spans="9:46" s="142" customFormat="1" x14ac:dyDescent="0.15">
      <c r="I6715" s="223"/>
      <c r="P6715" s="224"/>
      <c r="Q6715" s="224"/>
      <c r="R6715" s="224"/>
      <c r="T6715" s="223"/>
      <c r="U6715" s="225"/>
      <c r="V6715" s="223"/>
      <c r="W6715" s="225"/>
      <c r="AE6715" s="200"/>
      <c r="AM6715" s="203"/>
      <c r="AT6715" s="144"/>
    </row>
    <row r="6716" spans="9:46" s="142" customFormat="1" x14ac:dyDescent="0.15">
      <c r="I6716" s="223"/>
      <c r="P6716" s="224"/>
      <c r="Q6716" s="224"/>
      <c r="R6716" s="224"/>
      <c r="T6716" s="223"/>
      <c r="U6716" s="225"/>
      <c r="V6716" s="223"/>
      <c r="W6716" s="225"/>
      <c r="AE6716" s="200"/>
      <c r="AM6716" s="203"/>
      <c r="AT6716" s="144"/>
    </row>
    <row r="6717" spans="9:46" s="142" customFormat="1" x14ac:dyDescent="0.15">
      <c r="I6717" s="223"/>
      <c r="P6717" s="224"/>
      <c r="Q6717" s="224"/>
      <c r="R6717" s="224"/>
      <c r="T6717" s="223"/>
      <c r="U6717" s="225"/>
      <c r="V6717" s="223"/>
      <c r="W6717" s="225"/>
      <c r="AE6717" s="200"/>
      <c r="AM6717" s="203"/>
      <c r="AT6717" s="144"/>
    </row>
    <row r="6718" spans="9:46" s="142" customFormat="1" x14ac:dyDescent="0.15">
      <c r="I6718" s="223"/>
      <c r="P6718" s="224"/>
      <c r="Q6718" s="224"/>
      <c r="R6718" s="224"/>
      <c r="T6718" s="223"/>
      <c r="U6718" s="225"/>
      <c r="V6718" s="223"/>
      <c r="W6718" s="225"/>
      <c r="AE6718" s="200"/>
      <c r="AM6718" s="203"/>
      <c r="AT6718" s="144"/>
    </row>
    <row r="6719" spans="9:46" s="142" customFormat="1" x14ac:dyDescent="0.15">
      <c r="I6719" s="223"/>
      <c r="P6719" s="224"/>
      <c r="Q6719" s="224"/>
      <c r="R6719" s="224"/>
      <c r="T6719" s="223"/>
      <c r="U6719" s="225"/>
      <c r="V6719" s="223"/>
      <c r="W6719" s="225"/>
      <c r="AE6719" s="200"/>
      <c r="AM6719" s="203"/>
      <c r="AT6719" s="144"/>
    </row>
    <row r="6720" spans="9:46" s="142" customFormat="1" x14ac:dyDescent="0.15">
      <c r="I6720" s="223"/>
      <c r="P6720" s="224"/>
      <c r="Q6720" s="224"/>
      <c r="R6720" s="224"/>
      <c r="T6720" s="223"/>
      <c r="U6720" s="225"/>
      <c r="V6720" s="223"/>
      <c r="W6720" s="225"/>
      <c r="AE6720" s="200"/>
      <c r="AM6720" s="203"/>
      <c r="AT6720" s="144"/>
    </row>
    <row r="6721" spans="9:46" s="142" customFormat="1" x14ac:dyDescent="0.15">
      <c r="I6721" s="223"/>
      <c r="P6721" s="224"/>
      <c r="Q6721" s="224"/>
      <c r="R6721" s="224"/>
      <c r="T6721" s="223"/>
      <c r="U6721" s="225"/>
      <c r="V6721" s="223"/>
      <c r="W6721" s="225"/>
      <c r="AE6721" s="200"/>
      <c r="AM6721" s="203"/>
      <c r="AT6721" s="144"/>
    </row>
    <row r="6722" spans="9:46" s="142" customFormat="1" x14ac:dyDescent="0.15">
      <c r="I6722" s="223"/>
      <c r="P6722" s="224"/>
      <c r="Q6722" s="224"/>
      <c r="R6722" s="224"/>
      <c r="T6722" s="223"/>
      <c r="U6722" s="225"/>
      <c r="V6722" s="223"/>
      <c r="W6722" s="225"/>
      <c r="AE6722" s="200"/>
      <c r="AM6722" s="203"/>
      <c r="AT6722" s="144"/>
    </row>
    <row r="6723" spans="9:46" s="142" customFormat="1" x14ac:dyDescent="0.15">
      <c r="I6723" s="223"/>
      <c r="P6723" s="224"/>
      <c r="Q6723" s="224"/>
      <c r="R6723" s="224"/>
      <c r="T6723" s="223"/>
      <c r="U6723" s="225"/>
      <c r="V6723" s="223"/>
      <c r="W6723" s="225"/>
      <c r="AE6723" s="200"/>
      <c r="AM6723" s="203"/>
      <c r="AT6723" s="144"/>
    </row>
    <row r="6724" spans="9:46" s="142" customFormat="1" x14ac:dyDescent="0.15">
      <c r="I6724" s="223"/>
      <c r="P6724" s="224"/>
      <c r="Q6724" s="224"/>
      <c r="R6724" s="224"/>
      <c r="T6724" s="223"/>
      <c r="U6724" s="225"/>
      <c r="V6724" s="223"/>
      <c r="W6724" s="225"/>
      <c r="AE6724" s="200"/>
      <c r="AM6724" s="203"/>
      <c r="AT6724" s="144"/>
    </row>
    <row r="6725" spans="9:46" s="142" customFormat="1" x14ac:dyDescent="0.15">
      <c r="I6725" s="223"/>
      <c r="P6725" s="224"/>
      <c r="Q6725" s="224"/>
      <c r="R6725" s="224"/>
      <c r="T6725" s="223"/>
      <c r="U6725" s="225"/>
      <c r="V6725" s="223"/>
      <c r="W6725" s="225"/>
      <c r="AE6725" s="200"/>
      <c r="AM6725" s="203"/>
      <c r="AT6725" s="144"/>
    </row>
    <row r="6726" spans="9:46" s="142" customFormat="1" x14ac:dyDescent="0.15">
      <c r="I6726" s="223"/>
      <c r="P6726" s="224"/>
      <c r="Q6726" s="224"/>
      <c r="R6726" s="224"/>
      <c r="T6726" s="223"/>
      <c r="U6726" s="225"/>
      <c r="V6726" s="223"/>
      <c r="W6726" s="225"/>
      <c r="AE6726" s="200"/>
      <c r="AM6726" s="203"/>
      <c r="AT6726" s="144"/>
    </row>
    <row r="6727" spans="9:46" s="142" customFormat="1" x14ac:dyDescent="0.15">
      <c r="I6727" s="223"/>
      <c r="P6727" s="224"/>
      <c r="Q6727" s="224"/>
      <c r="R6727" s="224"/>
      <c r="T6727" s="223"/>
      <c r="U6727" s="225"/>
      <c r="V6727" s="223"/>
      <c r="W6727" s="225"/>
      <c r="AE6727" s="200"/>
      <c r="AM6727" s="203"/>
      <c r="AT6727" s="144"/>
    </row>
    <row r="6728" spans="9:46" s="142" customFormat="1" x14ac:dyDescent="0.15">
      <c r="I6728" s="223"/>
      <c r="P6728" s="224"/>
      <c r="Q6728" s="224"/>
      <c r="R6728" s="224"/>
      <c r="T6728" s="223"/>
      <c r="U6728" s="225"/>
      <c r="V6728" s="223"/>
      <c r="W6728" s="225"/>
      <c r="AE6728" s="200"/>
      <c r="AM6728" s="203"/>
      <c r="AT6728" s="144"/>
    </row>
    <row r="6729" spans="9:46" s="142" customFormat="1" x14ac:dyDescent="0.15">
      <c r="I6729" s="223"/>
      <c r="P6729" s="224"/>
      <c r="Q6729" s="224"/>
      <c r="R6729" s="224"/>
      <c r="T6729" s="223"/>
      <c r="U6729" s="225"/>
      <c r="V6729" s="223"/>
      <c r="W6729" s="225"/>
      <c r="AE6729" s="200"/>
      <c r="AM6729" s="203"/>
      <c r="AT6729" s="144"/>
    </row>
    <row r="6730" spans="9:46" s="142" customFormat="1" x14ac:dyDescent="0.15">
      <c r="I6730" s="223"/>
      <c r="P6730" s="224"/>
      <c r="Q6730" s="224"/>
      <c r="R6730" s="224"/>
      <c r="T6730" s="223"/>
      <c r="U6730" s="225"/>
      <c r="V6730" s="223"/>
      <c r="W6730" s="225"/>
      <c r="AE6730" s="200"/>
      <c r="AM6730" s="203"/>
      <c r="AT6730" s="144"/>
    </row>
    <row r="6731" spans="9:46" s="142" customFormat="1" x14ac:dyDescent="0.15">
      <c r="I6731" s="223"/>
      <c r="P6731" s="224"/>
      <c r="Q6731" s="224"/>
      <c r="R6731" s="224"/>
      <c r="T6731" s="223"/>
      <c r="U6731" s="225"/>
      <c r="V6731" s="223"/>
      <c r="W6731" s="225"/>
      <c r="AE6731" s="200"/>
      <c r="AM6731" s="203"/>
      <c r="AT6731" s="144"/>
    </row>
    <row r="6732" spans="9:46" s="142" customFormat="1" x14ac:dyDescent="0.15">
      <c r="I6732" s="223"/>
      <c r="P6732" s="224"/>
      <c r="Q6732" s="224"/>
      <c r="R6732" s="224"/>
      <c r="T6732" s="223"/>
      <c r="U6732" s="225"/>
      <c r="V6732" s="223"/>
      <c r="W6732" s="225"/>
      <c r="AE6732" s="200"/>
      <c r="AM6732" s="203"/>
      <c r="AT6732" s="144"/>
    </row>
    <row r="6733" spans="9:46" s="142" customFormat="1" x14ac:dyDescent="0.15">
      <c r="I6733" s="223"/>
      <c r="P6733" s="224"/>
      <c r="Q6733" s="224"/>
      <c r="R6733" s="224"/>
      <c r="T6733" s="223"/>
      <c r="U6733" s="225"/>
      <c r="V6733" s="223"/>
      <c r="W6733" s="225"/>
      <c r="AE6733" s="200"/>
      <c r="AM6733" s="203"/>
      <c r="AT6733" s="144"/>
    </row>
    <row r="6734" spans="9:46" s="142" customFormat="1" x14ac:dyDescent="0.15">
      <c r="I6734" s="223"/>
      <c r="P6734" s="224"/>
      <c r="Q6734" s="224"/>
      <c r="R6734" s="224"/>
      <c r="T6734" s="223"/>
      <c r="U6734" s="225"/>
      <c r="V6734" s="223"/>
      <c r="W6734" s="225"/>
      <c r="AE6734" s="200"/>
      <c r="AM6734" s="203"/>
      <c r="AT6734" s="144"/>
    </row>
    <row r="6735" spans="9:46" s="142" customFormat="1" x14ac:dyDescent="0.15">
      <c r="I6735" s="223"/>
      <c r="P6735" s="224"/>
      <c r="Q6735" s="224"/>
      <c r="R6735" s="224"/>
      <c r="T6735" s="223"/>
      <c r="U6735" s="225"/>
      <c r="V6735" s="223"/>
      <c r="W6735" s="225"/>
      <c r="AE6735" s="200"/>
      <c r="AM6735" s="203"/>
      <c r="AT6735" s="144"/>
    </row>
    <row r="6736" spans="9:46" s="142" customFormat="1" x14ac:dyDescent="0.15">
      <c r="I6736" s="223"/>
      <c r="P6736" s="224"/>
      <c r="Q6736" s="224"/>
      <c r="R6736" s="224"/>
      <c r="T6736" s="223"/>
      <c r="U6736" s="225"/>
      <c r="V6736" s="223"/>
      <c r="W6736" s="225"/>
      <c r="AE6736" s="200"/>
      <c r="AM6736" s="203"/>
      <c r="AT6736" s="144"/>
    </row>
    <row r="6737" spans="9:46" s="142" customFormat="1" x14ac:dyDescent="0.15">
      <c r="I6737" s="223"/>
      <c r="P6737" s="224"/>
      <c r="Q6737" s="224"/>
      <c r="R6737" s="224"/>
      <c r="T6737" s="223"/>
      <c r="U6737" s="225"/>
      <c r="V6737" s="223"/>
      <c r="W6737" s="225"/>
      <c r="AE6737" s="200"/>
      <c r="AM6737" s="203"/>
      <c r="AT6737" s="144"/>
    </row>
    <row r="6738" spans="9:46" s="142" customFormat="1" x14ac:dyDescent="0.15">
      <c r="I6738" s="223"/>
      <c r="P6738" s="224"/>
      <c r="Q6738" s="224"/>
      <c r="R6738" s="224"/>
      <c r="T6738" s="223"/>
      <c r="U6738" s="225"/>
      <c r="V6738" s="223"/>
      <c r="W6738" s="225"/>
      <c r="AE6738" s="200"/>
      <c r="AM6738" s="203"/>
      <c r="AT6738" s="144"/>
    </row>
    <row r="6739" spans="9:46" s="142" customFormat="1" x14ac:dyDescent="0.15">
      <c r="I6739" s="223"/>
      <c r="P6739" s="224"/>
      <c r="Q6739" s="224"/>
      <c r="R6739" s="224"/>
      <c r="T6739" s="223"/>
      <c r="U6739" s="225"/>
      <c r="V6739" s="223"/>
      <c r="W6739" s="225"/>
      <c r="AE6739" s="200"/>
      <c r="AM6739" s="203"/>
      <c r="AT6739" s="144"/>
    </row>
    <row r="6740" spans="9:46" s="142" customFormat="1" x14ac:dyDescent="0.15">
      <c r="I6740" s="223"/>
      <c r="P6740" s="224"/>
      <c r="Q6740" s="224"/>
      <c r="R6740" s="224"/>
      <c r="T6740" s="223"/>
      <c r="U6740" s="225"/>
      <c r="V6740" s="223"/>
      <c r="W6740" s="225"/>
      <c r="AE6740" s="200"/>
      <c r="AM6740" s="203"/>
      <c r="AT6740" s="144"/>
    </row>
    <row r="6741" spans="9:46" s="142" customFormat="1" x14ac:dyDescent="0.15">
      <c r="I6741" s="223"/>
      <c r="P6741" s="224"/>
      <c r="Q6741" s="224"/>
      <c r="R6741" s="224"/>
      <c r="T6741" s="223"/>
      <c r="U6741" s="225"/>
      <c r="V6741" s="223"/>
      <c r="W6741" s="225"/>
      <c r="AE6741" s="200"/>
      <c r="AM6741" s="203"/>
      <c r="AT6741" s="144"/>
    </row>
    <row r="6742" spans="9:46" s="142" customFormat="1" x14ac:dyDescent="0.15">
      <c r="I6742" s="223"/>
      <c r="P6742" s="224"/>
      <c r="Q6742" s="224"/>
      <c r="R6742" s="224"/>
      <c r="T6742" s="223"/>
      <c r="U6742" s="225"/>
      <c r="V6742" s="223"/>
      <c r="W6742" s="225"/>
      <c r="AE6742" s="200"/>
      <c r="AM6742" s="203"/>
      <c r="AT6742" s="144"/>
    </row>
    <row r="6743" spans="9:46" s="142" customFormat="1" x14ac:dyDescent="0.15">
      <c r="I6743" s="223"/>
      <c r="P6743" s="224"/>
      <c r="Q6743" s="224"/>
      <c r="R6743" s="224"/>
      <c r="T6743" s="223"/>
      <c r="U6743" s="225"/>
      <c r="V6743" s="223"/>
      <c r="W6743" s="225"/>
      <c r="AE6743" s="200"/>
      <c r="AM6743" s="203"/>
      <c r="AT6743" s="144"/>
    </row>
    <row r="6744" spans="9:46" s="142" customFormat="1" x14ac:dyDescent="0.15">
      <c r="I6744" s="223"/>
      <c r="P6744" s="224"/>
      <c r="Q6744" s="224"/>
      <c r="R6744" s="224"/>
      <c r="T6744" s="223"/>
      <c r="U6744" s="225"/>
      <c r="V6744" s="223"/>
      <c r="W6744" s="225"/>
      <c r="AE6744" s="200"/>
      <c r="AM6744" s="203"/>
      <c r="AT6744" s="144"/>
    </row>
    <row r="6745" spans="9:46" s="142" customFormat="1" x14ac:dyDescent="0.15">
      <c r="I6745" s="223"/>
      <c r="P6745" s="224"/>
      <c r="Q6745" s="224"/>
      <c r="R6745" s="224"/>
      <c r="T6745" s="223"/>
      <c r="U6745" s="225"/>
      <c r="V6745" s="223"/>
      <c r="W6745" s="225"/>
      <c r="AE6745" s="200"/>
      <c r="AM6745" s="203"/>
      <c r="AT6745" s="144"/>
    </row>
    <row r="6746" spans="9:46" s="142" customFormat="1" x14ac:dyDescent="0.15">
      <c r="I6746" s="223"/>
      <c r="P6746" s="224"/>
      <c r="Q6746" s="224"/>
      <c r="R6746" s="224"/>
      <c r="T6746" s="223"/>
      <c r="U6746" s="225"/>
      <c r="V6746" s="223"/>
      <c r="W6746" s="225"/>
      <c r="AE6746" s="200"/>
      <c r="AM6746" s="203"/>
      <c r="AT6746" s="144"/>
    </row>
    <row r="6747" spans="9:46" s="142" customFormat="1" x14ac:dyDescent="0.15">
      <c r="I6747" s="223"/>
      <c r="P6747" s="224"/>
      <c r="Q6747" s="224"/>
      <c r="R6747" s="224"/>
      <c r="T6747" s="223"/>
      <c r="U6747" s="225"/>
      <c r="V6747" s="223"/>
      <c r="W6747" s="225"/>
      <c r="AE6747" s="200"/>
      <c r="AM6747" s="203"/>
      <c r="AT6747" s="144"/>
    </row>
    <row r="6748" spans="9:46" s="142" customFormat="1" x14ac:dyDescent="0.15">
      <c r="I6748" s="223"/>
      <c r="P6748" s="224"/>
      <c r="Q6748" s="224"/>
      <c r="R6748" s="224"/>
      <c r="T6748" s="223"/>
      <c r="U6748" s="225"/>
      <c r="V6748" s="223"/>
      <c r="W6748" s="225"/>
      <c r="AE6748" s="200"/>
      <c r="AM6748" s="203"/>
      <c r="AT6748" s="144"/>
    </row>
    <row r="6749" spans="9:46" s="142" customFormat="1" x14ac:dyDescent="0.15">
      <c r="I6749" s="223"/>
      <c r="P6749" s="224"/>
      <c r="Q6749" s="224"/>
      <c r="R6749" s="224"/>
      <c r="T6749" s="223"/>
      <c r="U6749" s="225"/>
      <c r="V6749" s="223"/>
      <c r="W6749" s="225"/>
      <c r="AE6749" s="200"/>
      <c r="AM6749" s="203"/>
      <c r="AT6749" s="144"/>
    </row>
    <row r="6750" spans="9:46" s="142" customFormat="1" x14ac:dyDescent="0.15">
      <c r="I6750" s="223"/>
      <c r="P6750" s="224"/>
      <c r="Q6750" s="224"/>
      <c r="R6750" s="224"/>
      <c r="T6750" s="223"/>
      <c r="U6750" s="225"/>
      <c r="V6750" s="223"/>
      <c r="W6750" s="225"/>
      <c r="AE6750" s="200"/>
      <c r="AM6750" s="203"/>
      <c r="AT6750" s="144"/>
    </row>
    <row r="6751" spans="9:46" s="142" customFormat="1" x14ac:dyDescent="0.15">
      <c r="I6751" s="223"/>
      <c r="P6751" s="224"/>
      <c r="Q6751" s="224"/>
      <c r="R6751" s="224"/>
      <c r="T6751" s="223"/>
      <c r="U6751" s="225"/>
      <c r="V6751" s="223"/>
      <c r="W6751" s="225"/>
      <c r="AE6751" s="200"/>
      <c r="AM6751" s="203"/>
      <c r="AT6751" s="144"/>
    </row>
    <row r="6752" spans="9:46" s="142" customFormat="1" x14ac:dyDescent="0.15">
      <c r="I6752" s="223"/>
      <c r="P6752" s="224"/>
      <c r="Q6752" s="224"/>
      <c r="R6752" s="224"/>
      <c r="T6752" s="223"/>
      <c r="U6752" s="225"/>
      <c r="V6752" s="223"/>
      <c r="W6752" s="225"/>
      <c r="AE6752" s="200"/>
      <c r="AM6752" s="203"/>
      <c r="AT6752" s="144"/>
    </row>
    <row r="6753" spans="9:46" s="142" customFormat="1" x14ac:dyDescent="0.15">
      <c r="I6753" s="223"/>
      <c r="P6753" s="224"/>
      <c r="Q6753" s="224"/>
      <c r="R6753" s="224"/>
      <c r="T6753" s="223"/>
      <c r="U6753" s="225"/>
      <c r="V6753" s="223"/>
      <c r="W6753" s="225"/>
      <c r="AE6753" s="200"/>
      <c r="AM6753" s="203"/>
      <c r="AT6753" s="144"/>
    </row>
    <row r="6754" spans="9:46" s="142" customFormat="1" x14ac:dyDescent="0.15">
      <c r="I6754" s="223"/>
      <c r="P6754" s="224"/>
      <c r="Q6754" s="224"/>
      <c r="R6754" s="224"/>
      <c r="T6754" s="223"/>
      <c r="U6754" s="225"/>
      <c r="V6754" s="223"/>
      <c r="W6754" s="225"/>
      <c r="AE6754" s="200"/>
      <c r="AM6754" s="203"/>
      <c r="AT6754" s="144"/>
    </row>
    <row r="6755" spans="9:46" s="142" customFormat="1" x14ac:dyDescent="0.15">
      <c r="I6755" s="223"/>
      <c r="P6755" s="224"/>
      <c r="Q6755" s="224"/>
      <c r="R6755" s="224"/>
      <c r="T6755" s="223"/>
      <c r="U6755" s="225"/>
      <c r="V6755" s="223"/>
      <c r="W6755" s="225"/>
      <c r="AE6755" s="200"/>
      <c r="AM6755" s="203"/>
      <c r="AT6755" s="144"/>
    </row>
    <row r="6756" spans="9:46" s="142" customFormat="1" x14ac:dyDescent="0.15">
      <c r="I6756" s="223"/>
      <c r="P6756" s="224"/>
      <c r="Q6756" s="224"/>
      <c r="R6756" s="224"/>
      <c r="T6756" s="223"/>
      <c r="U6756" s="225"/>
      <c r="V6756" s="223"/>
      <c r="W6756" s="225"/>
      <c r="AE6756" s="200"/>
      <c r="AM6756" s="203"/>
      <c r="AT6756" s="144"/>
    </row>
    <row r="6757" spans="9:46" s="142" customFormat="1" x14ac:dyDescent="0.15">
      <c r="I6757" s="223"/>
      <c r="P6757" s="224"/>
      <c r="Q6757" s="224"/>
      <c r="R6757" s="224"/>
      <c r="T6757" s="223"/>
      <c r="U6757" s="225"/>
      <c r="V6757" s="223"/>
      <c r="W6757" s="225"/>
      <c r="AE6757" s="200"/>
      <c r="AM6757" s="203"/>
      <c r="AT6757" s="144"/>
    </row>
    <row r="6758" spans="9:46" s="142" customFormat="1" x14ac:dyDescent="0.15">
      <c r="I6758" s="223"/>
      <c r="P6758" s="224"/>
      <c r="Q6758" s="224"/>
      <c r="R6758" s="224"/>
      <c r="T6758" s="223"/>
      <c r="U6758" s="225"/>
      <c r="V6758" s="223"/>
      <c r="W6758" s="225"/>
      <c r="AE6758" s="200"/>
      <c r="AM6758" s="203"/>
      <c r="AT6758" s="144"/>
    </row>
    <row r="6759" spans="9:46" s="142" customFormat="1" x14ac:dyDescent="0.15">
      <c r="I6759" s="223"/>
      <c r="P6759" s="224"/>
      <c r="Q6759" s="224"/>
      <c r="R6759" s="224"/>
      <c r="T6759" s="223"/>
      <c r="U6759" s="225"/>
      <c r="V6759" s="223"/>
      <c r="W6759" s="225"/>
      <c r="AE6759" s="200"/>
      <c r="AM6759" s="203"/>
      <c r="AT6759" s="144"/>
    </row>
    <row r="6760" spans="9:46" s="142" customFormat="1" x14ac:dyDescent="0.15">
      <c r="I6760" s="223"/>
      <c r="P6760" s="224"/>
      <c r="Q6760" s="224"/>
      <c r="R6760" s="224"/>
      <c r="T6760" s="223"/>
      <c r="U6760" s="225"/>
      <c r="V6760" s="223"/>
      <c r="W6760" s="225"/>
      <c r="AE6760" s="200"/>
      <c r="AM6760" s="203"/>
      <c r="AT6760" s="144"/>
    </row>
    <row r="6761" spans="9:46" s="142" customFormat="1" x14ac:dyDescent="0.15">
      <c r="I6761" s="223"/>
      <c r="P6761" s="224"/>
      <c r="Q6761" s="224"/>
      <c r="R6761" s="224"/>
      <c r="T6761" s="223"/>
      <c r="U6761" s="225"/>
      <c r="V6761" s="223"/>
      <c r="W6761" s="225"/>
      <c r="AE6761" s="200"/>
      <c r="AM6761" s="203"/>
      <c r="AT6761" s="144"/>
    </row>
    <row r="6762" spans="9:46" s="142" customFormat="1" x14ac:dyDescent="0.15">
      <c r="I6762" s="223"/>
      <c r="P6762" s="224"/>
      <c r="Q6762" s="224"/>
      <c r="R6762" s="224"/>
      <c r="T6762" s="223"/>
      <c r="U6762" s="225"/>
      <c r="V6762" s="223"/>
      <c r="W6762" s="225"/>
      <c r="AE6762" s="200"/>
      <c r="AM6762" s="203"/>
      <c r="AT6762" s="144"/>
    </row>
    <row r="6763" spans="9:46" s="142" customFormat="1" x14ac:dyDescent="0.15">
      <c r="I6763" s="223"/>
      <c r="P6763" s="224"/>
      <c r="Q6763" s="224"/>
      <c r="R6763" s="224"/>
      <c r="T6763" s="223"/>
      <c r="U6763" s="225"/>
      <c r="V6763" s="223"/>
      <c r="W6763" s="225"/>
      <c r="AE6763" s="200"/>
      <c r="AM6763" s="203"/>
      <c r="AT6763" s="144"/>
    </row>
    <row r="6764" spans="9:46" s="142" customFormat="1" x14ac:dyDescent="0.15">
      <c r="I6764" s="223"/>
      <c r="P6764" s="224"/>
      <c r="Q6764" s="224"/>
      <c r="R6764" s="224"/>
      <c r="T6764" s="223"/>
      <c r="U6764" s="225"/>
      <c r="V6764" s="223"/>
      <c r="W6764" s="225"/>
      <c r="AE6764" s="200"/>
      <c r="AM6764" s="203"/>
      <c r="AT6764" s="144"/>
    </row>
    <row r="6765" spans="9:46" s="142" customFormat="1" x14ac:dyDescent="0.15">
      <c r="I6765" s="223"/>
      <c r="P6765" s="224"/>
      <c r="Q6765" s="224"/>
      <c r="R6765" s="224"/>
      <c r="T6765" s="223"/>
      <c r="U6765" s="225"/>
      <c r="V6765" s="223"/>
      <c r="W6765" s="225"/>
      <c r="AE6765" s="200"/>
      <c r="AM6765" s="203"/>
      <c r="AT6765" s="144"/>
    </row>
    <row r="6766" spans="9:46" s="142" customFormat="1" x14ac:dyDescent="0.15">
      <c r="I6766" s="223"/>
      <c r="P6766" s="224"/>
      <c r="Q6766" s="224"/>
      <c r="R6766" s="224"/>
      <c r="T6766" s="223"/>
      <c r="U6766" s="225"/>
      <c r="V6766" s="223"/>
      <c r="W6766" s="225"/>
      <c r="AE6766" s="200"/>
      <c r="AM6766" s="203"/>
      <c r="AT6766" s="144"/>
    </row>
    <row r="6767" spans="9:46" s="142" customFormat="1" x14ac:dyDescent="0.15">
      <c r="I6767" s="223"/>
      <c r="P6767" s="224"/>
      <c r="Q6767" s="224"/>
      <c r="R6767" s="224"/>
      <c r="T6767" s="223"/>
      <c r="U6767" s="225"/>
      <c r="V6767" s="223"/>
      <c r="W6767" s="225"/>
      <c r="AE6767" s="200"/>
      <c r="AM6767" s="203"/>
      <c r="AT6767" s="144"/>
    </row>
    <row r="6768" spans="9:46" s="142" customFormat="1" x14ac:dyDescent="0.15">
      <c r="I6768" s="223"/>
      <c r="P6768" s="224"/>
      <c r="Q6768" s="224"/>
      <c r="R6768" s="224"/>
      <c r="T6768" s="223"/>
      <c r="U6768" s="225"/>
      <c r="V6768" s="223"/>
      <c r="W6768" s="225"/>
      <c r="AE6768" s="200"/>
      <c r="AM6768" s="203"/>
      <c r="AT6768" s="144"/>
    </row>
    <row r="6769" spans="9:46" s="142" customFormat="1" x14ac:dyDescent="0.15">
      <c r="I6769" s="223"/>
      <c r="P6769" s="224"/>
      <c r="Q6769" s="224"/>
      <c r="R6769" s="224"/>
      <c r="T6769" s="223"/>
      <c r="U6769" s="225"/>
      <c r="V6769" s="223"/>
      <c r="W6769" s="225"/>
      <c r="AE6769" s="200"/>
      <c r="AM6769" s="203"/>
      <c r="AT6769" s="144"/>
    </row>
    <row r="6770" spans="9:46" s="142" customFormat="1" x14ac:dyDescent="0.15">
      <c r="I6770" s="223"/>
      <c r="P6770" s="224"/>
      <c r="Q6770" s="224"/>
      <c r="R6770" s="224"/>
      <c r="T6770" s="223"/>
      <c r="U6770" s="225"/>
      <c r="V6770" s="223"/>
      <c r="W6770" s="225"/>
      <c r="AE6770" s="200"/>
      <c r="AM6770" s="203"/>
      <c r="AT6770" s="144"/>
    </row>
    <row r="6771" spans="9:46" s="142" customFormat="1" x14ac:dyDescent="0.15">
      <c r="I6771" s="223"/>
      <c r="P6771" s="224"/>
      <c r="Q6771" s="224"/>
      <c r="R6771" s="224"/>
      <c r="T6771" s="223"/>
      <c r="U6771" s="225"/>
      <c r="V6771" s="223"/>
      <c r="W6771" s="225"/>
      <c r="AE6771" s="200"/>
      <c r="AM6771" s="203"/>
      <c r="AT6771" s="144"/>
    </row>
    <row r="6772" spans="9:46" s="142" customFormat="1" x14ac:dyDescent="0.15">
      <c r="I6772" s="223"/>
      <c r="P6772" s="224"/>
      <c r="Q6772" s="224"/>
      <c r="R6772" s="224"/>
      <c r="T6772" s="223"/>
      <c r="U6772" s="225"/>
      <c r="V6772" s="223"/>
      <c r="W6772" s="225"/>
      <c r="AE6772" s="200"/>
      <c r="AM6772" s="203"/>
      <c r="AT6772" s="144"/>
    </row>
    <row r="6773" spans="9:46" s="142" customFormat="1" x14ac:dyDescent="0.15">
      <c r="I6773" s="223"/>
      <c r="P6773" s="224"/>
      <c r="Q6773" s="224"/>
      <c r="R6773" s="224"/>
      <c r="T6773" s="223"/>
      <c r="U6773" s="225"/>
      <c r="V6773" s="223"/>
      <c r="W6773" s="225"/>
      <c r="AE6773" s="200"/>
      <c r="AM6773" s="203"/>
      <c r="AT6773" s="144"/>
    </row>
    <row r="6774" spans="9:46" s="142" customFormat="1" x14ac:dyDescent="0.15">
      <c r="I6774" s="223"/>
      <c r="P6774" s="224"/>
      <c r="Q6774" s="224"/>
      <c r="R6774" s="224"/>
      <c r="T6774" s="223"/>
      <c r="U6774" s="225"/>
      <c r="V6774" s="223"/>
      <c r="W6774" s="225"/>
      <c r="AE6774" s="200"/>
      <c r="AM6774" s="203"/>
      <c r="AT6774" s="144"/>
    </row>
    <row r="6775" spans="9:46" s="142" customFormat="1" x14ac:dyDescent="0.15">
      <c r="I6775" s="223"/>
      <c r="P6775" s="224"/>
      <c r="Q6775" s="224"/>
      <c r="R6775" s="224"/>
      <c r="T6775" s="223"/>
      <c r="U6775" s="225"/>
      <c r="V6775" s="223"/>
      <c r="W6775" s="225"/>
      <c r="AE6775" s="200"/>
      <c r="AM6775" s="203"/>
      <c r="AT6775" s="144"/>
    </row>
    <row r="6776" spans="9:46" s="142" customFormat="1" x14ac:dyDescent="0.15">
      <c r="I6776" s="223"/>
      <c r="P6776" s="224"/>
      <c r="Q6776" s="224"/>
      <c r="R6776" s="224"/>
      <c r="T6776" s="223"/>
      <c r="U6776" s="225"/>
      <c r="V6776" s="223"/>
      <c r="W6776" s="225"/>
      <c r="AE6776" s="200"/>
      <c r="AM6776" s="203"/>
      <c r="AT6776" s="144"/>
    </row>
    <row r="6777" spans="9:46" s="142" customFormat="1" x14ac:dyDescent="0.15">
      <c r="I6777" s="223"/>
      <c r="P6777" s="224"/>
      <c r="Q6777" s="224"/>
      <c r="R6777" s="224"/>
      <c r="T6777" s="223"/>
      <c r="U6777" s="225"/>
      <c r="V6777" s="223"/>
      <c r="W6777" s="225"/>
      <c r="AE6777" s="200"/>
      <c r="AM6777" s="203"/>
      <c r="AT6777" s="144"/>
    </row>
    <row r="6778" spans="9:46" s="142" customFormat="1" x14ac:dyDescent="0.15">
      <c r="I6778" s="223"/>
      <c r="P6778" s="224"/>
      <c r="Q6778" s="224"/>
      <c r="R6778" s="224"/>
      <c r="T6778" s="223"/>
      <c r="U6778" s="225"/>
      <c r="V6778" s="223"/>
      <c r="W6778" s="225"/>
      <c r="AE6778" s="200"/>
      <c r="AM6778" s="203"/>
      <c r="AT6778" s="144"/>
    </row>
    <row r="6779" spans="9:46" s="142" customFormat="1" x14ac:dyDescent="0.15">
      <c r="I6779" s="223"/>
      <c r="P6779" s="224"/>
      <c r="Q6779" s="224"/>
      <c r="R6779" s="224"/>
      <c r="T6779" s="223"/>
      <c r="U6779" s="225"/>
      <c r="V6779" s="223"/>
      <c r="W6779" s="225"/>
      <c r="AE6779" s="200"/>
      <c r="AM6779" s="203"/>
      <c r="AT6779" s="144"/>
    </row>
    <row r="6780" spans="9:46" s="142" customFormat="1" x14ac:dyDescent="0.15">
      <c r="I6780" s="223"/>
      <c r="P6780" s="224"/>
      <c r="Q6780" s="224"/>
      <c r="R6780" s="224"/>
      <c r="T6780" s="223"/>
      <c r="U6780" s="225"/>
      <c r="V6780" s="223"/>
      <c r="W6780" s="225"/>
      <c r="AE6780" s="200"/>
      <c r="AM6780" s="203"/>
      <c r="AT6780" s="144"/>
    </row>
    <row r="6781" spans="9:46" s="142" customFormat="1" x14ac:dyDescent="0.15">
      <c r="I6781" s="223"/>
      <c r="P6781" s="224"/>
      <c r="Q6781" s="224"/>
      <c r="R6781" s="224"/>
      <c r="T6781" s="223"/>
      <c r="U6781" s="225"/>
      <c r="V6781" s="223"/>
      <c r="W6781" s="225"/>
      <c r="AE6781" s="200"/>
      <c r="AM6781" s="203"/>
      <c r="AT6781" s="144"/>
    </row>
    <row r="6782" spans="9:46" s="142" customFormat="1" x14ac:dyDescent="0.15">
      <c r="I6782" s="223"/>
      <c r="P6782" s="224"/>
      <c r="Q6782" s="224"/>
      <c r="R6782" s="224"/>
      <c r="T6782" s="223"/>
      <c r="U6782" s="225"/>
      <c r="V6782" s="223"/>
      <c r="W6782" s="225"/>
      <c r="AE6782" s="200"/>
      <c r="AM6782" s="203"/>
      <c r="AT6782" s="144"/>
    </row>
    <row r="6783" spans="9:46" s="142" customFormat="1" x14ac:dyDescent="0.15">
      <c r="I6783" s="223"/>
      <c r="P6783" s="224"/>
      <c r="Q6783" s="224"/>
      <c r="R6783" s="224"/>
      <c r="T6783" s="223"/>
      <c r="U6783" s="225"/>
      <c r="V6783" s="223"/>
      <c r="W6783" s="225"/>
      <c r="AE6783" s="200"/>
      <c r="AM6783" s="203"/>
      <c r="AT6783" s="144"/>
    </row>
    <row r="6784" spans="9:46" s="142" customFormat="1" x14ac:dyDescent="0.15">
      <c r="I6784" s="223"/>
      <c r="P6784" s="224"/>
      <c r="Q6784" s="224"/>
      <c r="R6784" s="224"/>
      <c r="T6784" s="223"/>
      <c r="U6784" s="225"/>
      <c r="V6784" s="223"/>
      <c r="W6784" s="225"/>
      <c r="AE6784" s="200"/>
      <c r="AM6784" s="203"/>
      <c r="AT6784" s="144"/>
    </row>
    <row r="6785" spans="9:46" s="142" customFormat="1" x14ac:dyDescent="0.15">
      <c r="I6785" s="223"/>
      <c r="P6785" s="224"/>
      <c r="Q6785" s="224"/>
      <c r="R6785" s="224"/>
      <c r="T6785" s="223"/>
      <c r="U6785" s="225"/>
      <c r="V6785" s="223"/>
      <c r="W6785" s="225"/>
      <c r="AE6785" s="200"/>
      <c r="AM6785" s="203"/>
      <c r="AT6785" s="144"/>
    </row>
    <row r="6786" spans="9:46" s="142" customFormat="1" x14ac:dyDescent="0.15">
      <c r="I6786" s="223"/>
      <c r="P6786" s="224"/>
      <c r="Q6786" s="224"/>
      <c r="R6786" s="224"/>
      <c r="T6786" s="223"/>
      <c r="U6786" s="225"/>
      <c r="V6786" s="223"/>
      <c r="W6786" s="225"/>
      <c r="AE6786" s="200"/>
      <c r="AM6786" s="203"/>
      <c r="AT6786" s="144"/>
    </row>
    <row r="6787" spans="9:46" s="142" customFormat="1" x14ac:dyDescent="0.15">
      <c r="I6787" s="223"/>
      <c r="P6787" s="224"/>
      <c r="Q6787" s="224"/>
      <c r="R6787" s="224"/>
      <c r="T6787" s="223"/>
      <c r="U6787" s="225"/>
      <c r="V6787" s="223"/>
      <c r="W6787" s="225"/>
      <c r="AE6787" s="200"/>
      <c r="AM6787" s="203"/>
      <c r="AT6787" s="144"/>
    </row>
    <row r="6788" spans="9:46" s="142" customFormat="1" x14ac:dyDescent="0.15">
      <c r="I6788" s="223"/>
      <c r="P6788" s="224"/>
      <c r="Q6788" s="224"/>
      <c r="R6788" s="224"/>
      <c r="T6788" s="223"/>
      <c r="U6788" s="225"/>
      <c r="V6788" s="223"/>
      <c r="W6788" s="225"/>
      <c r="AE6788" s="200"/>
      <c r="AM6788" s="203"/>
      <c r="AT6788" s="144"/>
    </row>
    <row r="6789" spans="9:46" s="142" customFormat="1" x14ac:dyDescent="0.15">
      <c r="I6789" s="223"/>
      <c r="P6789" s="224"/>
      <c r="Q6789" s="224"/>
      <c r="R6789" s="224"/>
      <c r="T6789" s="223"/>
      <c r="U6789" s="225"/>
      <c r="V6789" s="223"/>
      <c r="W6789" s="225"/>
      <c r="AE6789" s="200"/>
      <c r="AM6789" s="203"/>
      <c r="AT6789" s="144"/>
    </row>
    <row r="6790" spans="9:46" s="142" customFormat="1" x14ac:dyDescent="0.15">
      <c r="I6790" s="223"/>
      <c r="P6790" s="224"/>
      <c r="Q6790" s="224"/>
      <c r="R6790" s="224"/>
      <c r="T6790" s="223"/>
      <c r="U6790" s="225"/>
      <c r="V6790" s="223"/>
      <c r="W6790" s="225"/>
      <c r="AE6790" s="200"/>
      <c r="AM6790" s="203"/>
      <c r="AT6790" s="144"/>
    </row>
    <row r="6791" spans="9:46" s="142" customFormat="1" x14ac:dyDescent="0.15">
      <c r="I6791" s="223"/>
      <c r="P6791" s="224"/>
      <c r="Q6791" s="224"/>
      <c r="R6791" s="224"/>
      <c r="T6791" s="223"/>
      <c r="U6791" s="225"/>
      <c r="V6791" s="223"/>
      <c r="W6791" s="225"/>
      <c r="AE6791" s="200"/>
      <c r="AM6791" s="203"/>
      <c r="AT6791" s="144"/>
    </row>
    <row r="6792" spans="9:46" s="142" customFormat="1" x14ac:dyDescent="0.15">
      <c r="I6792" s="223"/>
      <c r="P6792" s="224"/>
      <c r="Q6792" s="224"/>
      <c r="R6792" s="224"/>
      <c r="T6792" s="223"/>
      <c r="U6792" s="225"/>
      <c r="V6792" s="223"/>
      <c r="W6792" s="225"/>
      <c r="AE6792" s="200"/>
      <c r="AM6792" s="203"/>
      <c r="AT6792" s="144"/>
    </row>
    <row r="6793" spans="9:46" s="142" customFormat="1" x14ac:dyDescent="0.15">
      <c r="I6793" s="223"/>
      <c r="P6793" s="224"/>
      <c r="Q6793" s="224"/>
      <c r="R6793" s="224"/>
      <c r="T6793" s="223"/>
      <c r="U6793" s="225"/>
      <c r="V6793" s="223"/>
      <c r="W6793" s="225"/>
      <c r="AE6793" s="200"/>
      <c r="AM6793" s="203"/>
      <c r="AT6793" s="144"/>
    </row>
    <row r="6794" spans="9:46" s="142" customFormat="1" x14ac:dyDescent="0.15">
      <c r="I6794" s="223"/>
      <c r="P6794" s="224"/>
      <c r="Q6794" s="224"/>
      <c r="R6794" s="224"/>
      <c r="T6794" s="223"/>
      <c r="U6794" s="225"/>
      <c r="V6794" s="223"/>
      <c r="W6794" s="225"/>
      <c r="AE6794" s="200"/>
      <c r="AM6794" s="203"/>
      <c r="AT6794" s="144"/>
    </row>
    <row r="6795" spans="9:46" s="142" customFormat="1" x14ac:dyDescent="0.15">
      <c r="I6795" s="223"/>
      <c r="P6795" s="224"/>
      <c r="Q6795" s="224"/>
      <c r="R6795" s="224"/>
      <c r="T6795" s="223"/>
      <c r="U6795" s="225"/>
      <c r="V6795" s="223"/>
      <c r="W6795" s="225"/>
      <c r="AE6795" s="200"/>
      <c r="AM6795" s="203"/>
      <c r="AT6795" s="144"/>
    </row>
    <row r="6796" spans="9:46" s="142" customFormat="1" x14ac:dyDescent="0.15">
      <c r="I6796" s="223"/>
      <c r="P6796" s="224"/>
      <c r="Q6796" s="224"/>
      <c r="R6796" s="224"/>
      <c r="T6796" s="223"/>
      <c r="U6796" s="225"/>
      <c r="V6796" s="223"/>
      <c r="W6796" s="225"/>
      <c r="AE6796" s="200"/>
      <c r="AM6796" s="203"/>
      <c r="AT6796" s="144"/>
    </row>
    <row r="6797" spans="9:46" s="142" customFormat="1" x14ac:dyDescent="0.15">
      <c r="I6797" s="223"/>
      <c r="P6797" s="224"/>
      <c r="Q6797" s="224"/>
      <c r="R6797" s="224"/>
      <c r="T6797" s="223"/>
      <c r="U6797" s="225"/>
      <c r="V6797" s="223"/>
      <c r="W6797" s="225"/>
      <c r="AE6797" s="200"/>
      <c r="AM6797" s="203"/>
      <c r="AT6797" s="144"/>
    </row>
    <row r="6798" spans="9:46" s="142" customFormat="1" x14ac:dyDescent="0.15">
      <c r="I6798" s="223"/>
      <c r="P6798" s="224"/>
      <c r="Q6798" s="224"/>
      <c r="R6798" s="224"/>
      <c r="T6798" s="223"/>
      <c r="U6798" s="225"/>
      <c r="V6798" s="223"/>
      <c r="W6798" s="225"/>
      <c r="AE6798" s="200"/>
      <c r="AM6798" s="203"/>
      <c r="AT6798" s="144"/>
    </row>
    <row r="6799" spans="9:46" s="142" customFormat="1" x14ac:dyDescent="0.15">
      <c r="I6799" s="223"/>
      <c r="P6799" s="224"/>
      <c r="Q6799" s="224"/>
      <c r="R6799" s="224"/>
      <c r="T6799" s="223"/>
      <c r="U6799" s="225"/>
      <c r="V6799" s="223"/>
      <c r="W6799" s="225"/>
      <c r="AE6799" s="200"/>
      <c r="AM6799" s="203"/>
      <c r="AT6799" s="144"/>
    </row>
    <row r="6800" spans="9:46" s="142" customFormat="1" x14ac:dyDescent="0.15">
      <c r="I6800" s="223"/>
      <c r="P6800" s="224"/>
      <c r="Q6800" s="224"/>
      <c r="R6800" s="224"/>
      <c r="T6800" s="223"/>
      <c r="U6800" s="225"/>
      <c r="V6800" s="223"/>
      <c r="W6800" s="225"/>
      <c r="AE6800" s="200"/>
      <c r="AM6800" s="203"/>
      <c r="AT6800" s="144"/>
    </row>
    <row r="6801" spans="9:46" s="142" customFormat="1" x14ac:dyDescent="0.15">
      <c r="I6801" s="223"/>
      <c r="P6801" s="224"/>
      <c r="Q6801" s="224"/>
      <c r="R6801" s="224"/>
      <c r="T6801" s="223"/>
      <c r="U6801" s="225"/>
      <c r="V6801" s="223"/>
      <c r="W6801" s="225"/>
      <c r="AE6801" s="200"/>
      <c r="AM6801" s="203"/>
      <c r="AT6801" s="144"/>
    </row>
    <row r="6802" spans="9:46" s="142" customFormat="1" x14ac:dyDescent="0.15">
      <c r="I6802" s="223"/>
      <c r="P6802" s="224"/>
      <c r="Q6802" s="224"/>
      <c r="R6802" s="224"/>
      <c r="T6802" s="223"/>
      <c r="U6802" s="225"/>
      <c r="V6802" s="223"/>
      <c r="W6802" s="225"/>
      <c r="AE6802" s="200"/>
      <c r="AM6802" s="203"/>
      <c r="AT6802" s="144"/>
    </row>
    <row r="6803" spans="9:46" s="142" customFormat="1" x14ac:dyDescent="0.15">
      <c r="I6803" s="223"/>
      <c r="P6803" s="224"/>
      <c r="Q6803" s="224"/>
      <c r="R6803" s="224"/>
      <c r="T6803" s="223"/>
      <c r="U6803" s="225"/>
      <c r="V6803" s="223"/>
      <c r="W6803" s="225"/>
      <c r="AE6803" s="200"/>
      <c r="AM6803" s="203"/>
      <c r="AT6803" s="144"/>
    </row>
    <row r="6804" spans="9:46" s="142" customFormat="1" x14ac:dyDescent="0.15">
      <c r="I6804" s="223"/>
      <c r="P6804" s="224"/>
      <c r="Q6804" s="224"/>
      <c r="R6804" s="224"/>
      <c r="T6804" s="223"/>
      <c r="U6804" s="225"/>
      <c r="V6804" s="223"/>
      <c r="W6804" s="225"/>
      <c r="AE6804" s="200"/>
      <c r="AM6804" s="203"/>
      <c r="AT6804" s="144"/>
    </row>
    <row r="6805" spans="9:46" s="142" customFormat="1" x14ac:dyDescent="0.15">
      <c r="I6805" s="223"/>
      <c r="P6805" s="224"/>
      <c r="Q6805" s="224"/>
      <c r="R6805" s="224"/>
      <c r="T6805" s="223"/>
      <c r="U6805" s="225"/>
      <c r="V6805" s="223"/>
      <c r="W6805" s="225"/>
      <c r="AE6805" s="200"/>
      <c r="AM6805" s="203"/>
      <c r="AT6805" s="144"/>
    </row>
    <row r="6806" spans="9:46" s="142" customFormat="1" x14ac:dyDescent="0.15">
      <c r="I6806" s="223"/>
      <c r="P6806" s="224"/>
      <c r="Q6806" s="224"/>
      <c r="R6806" s="224"/>
      <c r="T6806" s="223"/>
      <c r="U6806" s="225"/>
      <c r="V6806" s="223"/>
      <c r="W6806" s="225"/>
      <c r="AE6806" s="200"/>
      <c r="AM6806" s="203"/>
      <c r="AT6806" s="144"/>
    </row>
    <row r="6807" spans="9:46" s="142" customFormat="1" x14ac:dyDescent="0.15">
      <c r="I6807" s="223"/>
      <c r="P6807" s="224"/>
      <c r="Q6807" s="224"/>
      <c r="R6807" s="224"/>
      <c r="T6807" s="223"/>
      <c r="U6807" s="225"/>
      <c r="V6807" s="223"/>
      <c r="W6807" s="225"/>
      <c r="AE6807" s="200"/>
      <c r="AM6807" s="203"/>
      <c r="AT6807" s="144"/>
    </row>
    <row r="6808" spans="9:46" s="142" customFormat="1" x14ac:dyDescent="0.15">
      <c r="I6808" s="223"/>
      <c r="P6808" s="224"/>
      <c r="Q6808" s="224"/>
      <c r="R6808" s="224"/>
      <c r="T6808" s="223"/>
      <c r="U6808" s="225"/>
      <c r="V6808" s="223"/>
      <c r="W6808" s="225"/>
      <c r="AE6808" s="200"/>
      <c r="AM6808" s="203"/>
      <c r="AT6808" s="144"/>
    </row>
    <row r="6809" spans="9:46" s="142" customFormat="1" x14ac:dyDescent="0.15">
      <c r="I6809" s="223"/>
      <c r="P6809" s="224"/>
      <c r="Q6809" s="224"/>
      <c r="R6809" s="224"/>
      <c r="T6809" s="223"/>
      <c r="U6809" s="225"/>
      <c r="V6809" s="223"/>
      <c r="W6809" s="225"/>
      <c r="AE6809" s="200"/>
      <c r="AM6809" s="203"/>
      <c r="AT6809" s="144"/>
    </row>
    <row r="6810" spans="9:46" s="142" customFormat="1" x14ac:dyDescent="0.15">
      <c r="I6810" s="223"/>
      <c r="P6810" s="224"/>
      <c r="Q6810" s="224"/>
      <c r="R6810" s="224"/>
      <c r="T6810" s="223"/>
      <c r="U6810" s="225"/>
      <c r="V6810" s="223"/>
      <c r="W6810" s="225"/>
      <c r="AE6810" s="200"/>
      <c r="AM6810" s="203"/>
      <c r="AT6810" s="144"/>
    </row>
    <row r="6811" spans="9:46" s="142" customFormat="1" x14ac:dyDescent="0.15">
      <c r="I6811" s="223"/>
      <c r="P6811" s="224"/>
      <c r="Q6811" s="224"/>
      <c r="R6811" s="224"/>
      <c r="T6811" s="223"/>
      <c r="U6811" s="225"/>
      <c r="V6811" s="223"/>
      <c r="W6811" s="225"/>
      <c r="AE6811" s="200"/>
      <c r="AM6811" s="203"/>
      <c r="AT6811" s="144"/>
    </row>
    <row r="6812" spans="9:46" s="142" customFormat="1" x14ac:dyDescent="0.15">
      <c r="I6812" s="223"/>
      <c r="P6812" s="224"/>
      <c r="Q6812" s="224"/>
      <c r="R6812" s="224"/>
      <c r="T6812" s="223"/>
      <c r="U6812" s="225"/>
      <c r="V6812" s="223"/>
      <c r="W6812" s="225"/>
      <c r="AE6812" s="200"/>
      <c r="AM6812" s="203"/>
      <c r="AT6812" s="144"/>
    </row>
    <row r="6813" spans="9:46" s="142" customFormat="1" x14ac:dyDescent="0.15">
      <c r="I6813" s="223"/>
      <c r="P6813" s="224"/>
      <c r="Q6813" s="224"/>
      <c r="R6813" s="224"/>
      <c r="T6813" s="223"/>
      <c r="U6813" s="225"/>
      <c r="V6813" s="223"/>
      <c r="W6813" s="225"/>
      <c r="AE6813" s="200"/>
      <c r="AM6813" s="203"/>
      <c r="AT6813" s="144"/>
    </row>
    <row r="6814" spans="9:46" s="142" customFormat="1" x14ac:dyDescent="0.15">
      <c r="I6814" s="223"/>
      <c r="P6814" s="224"/>
      <c r="Q6814" s="224"/>
      <c r="R6814" s="224"/>
      <c r="T6814" s="223"/>
      <c r="U6814" s="225"/>
      <c r="V6814" s="223"/>
      <c r="W6814" s="225"/>
      <c r="AE6814" s="200"/>
      <c r="AM6814" s="203"/>
      <c r="AT6814" s="144"/>
    </row>
    <row r="6815" spans="9:46" s="142" customFormat="1" x14ac:dyDescent="0.15">
      <c r="I6815" s="223"/>
      <c r="P6815" s="224"/>
      <c r="Q6815" s="224"/>
      <c r="R6815" s="224"/>
      <c r="T6815" s="223"/>
      <c r="U6815" s="225"/>
      <c r="V6815" s="223"/>
      <c r="W6815" s="225"/>
      <c r="AE6815" s="200"/>
      <c r="AM6815" s="203"/>
      <c r="AT6815" s="144"/>
    </row>
    <row r="6816" spans="9:46" s="142" customFormat="1" x14ac:dyDescent="0.15">
      <c r="I6816" s="223"/>
      <c r="P6816" s="224"/>
      <c r="Q6816" s="224"/>
      <c r="R6816" s="224"/>
      <c r="T6816" s="223"/>
      <c r="U6816" s="225"/>
      <c r="V6816" s="223"/>
      <c r="W6816" s="225"/>
      <c r="AE6816" s="200"/>
      <c r="AM6816" s="203"/>
      <c r="AT6816" s="144"/>
    </row>
    <row r="6817" spans="9:46" s="142" customFormat="1" x14ac:dyDescent="0.15">
      <c r="I6817" s="223"/>
      <c r="P6817" s="224"/>
      <c r="Q6817" s="224"/>
      <c r="R6817" s="224"/>
      <c r="T6817" s="223"/>
      <c r="U6817" s="225"/>
      <c r="V6817" s="223"/>
      <c r="W6817" s="225"/>
      <c r="AE6817" s="200"/>
      <c r="AM6817" s="203"/>
      <c r="AT6817" s="144"/>
    </row>
    <row r="6818" spans="9:46" s="142" customFormat="1" x14ac:dyDescent="0.15">
      <c r="I6818" s="223"/>
      <c r="P6818" s="224"/>
      <c r="Q6818" s="224"/>
      <c r="R6818" s="224"/>
      <c r="T6818" s="223"/>
      <c r="U6818" s="225"/>
      <c r="V6818" s="223"/>
      <c r="W6818" s="225"/>
      <c r="AE6818" s="200"/>
      <c r="AM6818" s="203"/>
      <c r="AT6818" s="144"/>
    </row>
    <row r="6819" spans="9:46" s="142" customFormat="1" x14ac:dyDescent="0.15">
      <c r="I6819" s="223"/>
      <c r="P6819" s="224"/>
      <c r="Q6819" s="224"/>
      <c r="R6819" s="224"/>
      <c r="T6819" s="223"/>
      <c r="U6819" s="225"/>
      <c r="V6819" s="223"/>
      <c r="W6819" s="225"/>
      <c r="AE6819" s="200"/>
      <c r="AM6819" s="203"/>
      <c r="AT6819" s="144"/>
    </row>
    <row r="6820" spans="9:46" s="142" customFormat="1" x14ac:dyDescent="0.15">
      <c r="I6820" s="223"/>
      <c r="P6820" s="224"/>
      <c r="Q6820" s="224"/>
      <c r="R6820" s="224"/>
      <c r="T6820" s="223"/>
      <c r="U6820" s="225"/>
      <c r="V6820" s="223"/>
      <c r="W6820" s="225"/>
      <c r="AE6820" s="200"/>
      <c r="AM6820" s="203"/>
      <c r="AT6820" s="144"/>
    </row>
    <row r="6821" spans="9:46" s="142" customFormat="1" x14ac:dyDescent="0.15">
      <c r="I6821" s="223"/>
      <c r="P6821" s="224"/>
      <c r="Q6821" s="224"/>
      <c r="R6821" s="224"/>
      <c r="T6821" s="223"/>
      <c r="U6821" s="225"/>
      <c r="V6821" s="223"/>
      <c r="W6821" s="225"/>
      <c r="AE6821" s="200"/>
      <c r="AM6821" s="203"/>
      <c r="AT6821" s="144"/>
    </row>
    <row r="6822" spans="9:46" s="142" customFormat="1" x14ac:dyDescent="0.15">
      <c r="I6822" s="223"/>
      <c r="P6822" s="224"/>
      <c r="Q6822" s="224"/>
      <c r="R6822" s="224"/>
      <c r="T6822" s="223"/>
      <c r="U6822" s="225"/>
      <c r="V6822" s="223"/>
      <c r="W6822" s="225"/>
      <c r="AE6822" s="200"/>
      <c r="AM6822" s="203"/>
      <c r="AT6822" s="144"/>
    </row>
    <row r="6823" spans="9:46" s="142" customFormat="1" x14ac:dyDescent="0.15">
      <c r="I6823" s="223"/>
      <c r="P6823" s="224"/>
      <c r="Q6823" s="224"/>
      <c r="R6823" s="224"/>
      <c r="T6823" s="223"/>
      <c r="U6823" s="225"/>
      <c r="V6823" s="223"/>
      <c r="W6823" s="225"/>
      <c r="AE6823" s="200"/>
      <c r="AM6823" s="203"/>
      <c r="AT6823" s="144"/>
    </row>
    <row r="6824" spans="9:46" s="142" customFormat="1" x14ac:dyDescent="0.15">
      <c r="I6824" s="223"/>
      <c r="P6824" s="224"/>
      <c r="Q6824" s="224"/>
      <c r="R6824" s="224"/>
      <c r="T6824" s="223"/>
      <c r="U6824" s="225"/>
      <c r="V6824" s="223"/>
      <c r="W6824" s="225"/>
      <c r="AE6824" s="200"/>
      <c r="AM6824" s="203"/>
      <c r="AT6824" s="144"/>
    </row>
    <row r="6825" spans="9:46" s="142" customFormat="1" x14ac:dyDescent="0.15">
      <c r="I6825" s="223"/>
      <c r="P6825" s="224"/>
      <c r="Q6825" s="224"/>
      <c r="R6825" s="224"/>
      <c r="T6825" s="223"/>
      <c r="U6825" s="225"/>
      <c r="V6825" s="223"/>
      <c r="W6825" s="225"/>
      <c r="AE6825" s="200"/>
      <c r="AM6825" s="203"/>
      <c r="AT6825" s="144"/>
    </row>
    <row r="6826" spans="9:46" s="142" customFormat="1" x14ac:dyDescent="0.15">
      <c r="I6826" s="223"/>
      <c r="P6826" s="224"/>
      <c r="Q6826" s="224"/>
      <c r="R6826" s="224"/>
      <c r="T6826" s="223"/>
      <c r="U6826" s="225"/>
      <c r="V6826" s="223"/>
      <c r="W6826" s="225"/>
      <c r="AE6826" s="200"/>
      <c r="AM6826" s="203"/>
      <c r="AT6826" s="144"/>
    </row>
    <row r="6827" spans="9:46" s="142" customFormat="1" x14ac:dyDescent="0.15">
      <c r="I6827" s="223"/>
      <c r="P6827" s="224"/>
      <c r="Q6827" s="224"/>
      <c r="R6827" s="224"/>
      <c r="T6827" s="223"/>
      <c r="U6827" s="225"/>
      <c r="V6827" s="223"/>
      <c r="W6827" s="225"/>
      <c r="AE6827" s="200"/>
      <c r="AM6827" s="203"/>
      <c r="AT6827" s="144"/>
    </row>
    <row r="6828" spans="9:46" s="142" customFormat="1" x14ac:dyDescent="0.15">
      <c r="I6828" s="223"/>
      <c r="P6828" s="224"/>
      <c r="Q6828" s="224"/>
      <c r="R6828" s="224"/>
      <c r="T6828" s="223"/>
      <c r="U6828" s="225"/>
      <c r="V6828" s="223"/>
      <c r="W6828" s="225"/>
      <c r="AE6828" s="200"/>
      <c r="AM6828" s="203"/>
      <c r="AT6828" s="144"/>
    </row>
    <row r="6829" spans="9:46" s="142" customFormat="1" x14ac:dyDescent="0.15">
      <c r="I6829" s="223"/>
      <c r="P6829" s="224"/>
      <c r="Q6829" s="224"/>
      <c r="R6829" s="224"/>
      <c r="T6829" s="223"/>
      <c r="U6829" s="225"/>
      <c r="V6829" s="223"/>
      <c r="W6829" s="225"/>
      <c r="AE6829" s="200"/>
      <c r="AM6829" s="203"/>
      <c r="AT6829" s="144"/>
    </row>
    <row r="6830" spans="9:46" s="142" customFormat="1" x14ac:dyDescent="0.15">
      <c r="I6830" s="223"/>
      <c r="P6830" s="224"/>
      <c r="Q6830" s="224"/>
      <c r="R6830" s="224"/>
      <c r="T6830" s="223"/>
      <c r="U6830" s="225"/>
      <c r="V6830" s="223"/>
      <c r="W6830" s="225"/>
      <c r="AE6830" s="200"/>
      <c r="AM6830" s="203"/>
      <c r="AT6830" s="144"/>
    </row>
    <row r="6831" spans="9:46" s="142" customFormat="1" x14ac:dyDescent="0.15">
      <c r="I6831" s="223"/>
      <c r="P6831" s="224"/>
      <c r="Q6831" s="224"/>
      <c r="R6831" s="224"/>
      <c r="T6831" s="223"/>
      <c r="U6831" s="225"/>
      <c r="V6831" s="223"/>
      <c r="W6831" s="225"/>
      <c r="AE6831" s="200"/>
      <c r="AM6831" s="203"/>
      <c r="AT6831" s="144"/>
    </row>
    <row r="6832" spans="9:46" s="142" customFormat="1" x14ac:dyDescent="0.15">
      <c r="I6832" s="223"/>
      <c r="P6832" s="224"/>
      <c r="Q6832" s="224"/>
      <c r="R6832" s="224"/>
      <c r="T6832" s="223"/>
      <c r="U6832" s="225"/>
      <c r="V6832" s="223"/>
      <c r="W6832" s="225"/>
      <c r="AE6832" s="200"/>
      <c r="AM6832" s="203"/>
      <c r="AT6832" s="144"/>
    </row>
    <row r="6833" spans="9:46" s="142" customFormat="1" x14ac:dyDescent="0.15">
      <c r="I6833" s="223"/>
      <c r="P6833" s="224"/>
      <c r="Q6833" s="224"/>
      <c r="R6833" s="224"/>
      <c r="T6833" s="223"/>
      <c r="U6833" s="225"/>
      <c r="V6833" s="223"/>
      <c r="W6833" s="225"/>
      <c r="AE6833" s="200"/>
      <c r="AM6833" s="203"/>
      <c r="AT6833" s="144"/>
    </row>
    <row r="6834" spans="9:46" s="142" customFormat="1" x14ac:dyDescent="0.15">
      <c r="I6834" s="223"/>
      <c r="P6834" s="224"/>
      <c r="Q6834" s="224"/>
      <c r="R6834" s="224"/>
      <c r="T6834" s="223"/>
      <c r="U6834" s="225"/>
      <c r="V6834" s="223"/>
      <c r="W6834" s="225"/>
      <c r="AE6834" s="200"/>
      <c r="AM6834" s="203"/>
      <c r="AT6834" s="144"/>
    </row>
    <row r="6835" spans="9:46" s="142" customFormat="1" x14ac:dyDescent="0.15">
      <c r="I6835" s="223"/>
      <c r="P6835" s="224"/>
      <c r="Q6835" s="224"/>
      <c r="R6835" s="224"/>
      <c r="T6835" s="223"/>
      <c r="U6835" s="225"/>
      <c r="V6835" s="223"/>
      <c r="W6835" s="225"/>
      <c r="AE6835" s="200"/>
      <c r="AM6835" s="203"/>
      <c r="AT6835" s="144"/>
    </row>
    <row r="6836" spans="9:46" s="142" customFormat="1" x14ac:dyDescent="0.15">
      <c r="I6836" s="223"/>
      <c r="P6836" s="224"/>
      <c r="Q6836" s="224"/>
      <c r="R6836" s="224"/>
      <c r="T6836" s="223"/>
      <c r="U6836" s="225"/>
      <c r="V6836" s="223"/>
      <c r="W6836" s="225"/>
      <c r="AE6836" s="200"/>
      <c r="AM6836" s="203"/>
      <c r="AT6836" s="144"/>
    </row>
    <row r="6837" spans="9:46" s="142" customFormat="1" x14ac:dyDescent="0.15">
      <c r="I6837" s="223"/>
      <c r="P6837" s="224"/>
      <c r="Q6837" s="224"/>
      <c r="R6837" s="224"/>
      <c r="T6837" s="223"/>
      <c r="U6837" s="225"/>
      <c r="V6837" s="223"/>
      <c r="W6837" s="225"/>
      <c r="AE6837" s="200"/>
      <c r="AM6837" s="203"/>
      <c r="AT6837" s="144"/>
    </row>
    <row r="6838" spans="9:46" s="142" customFormat="1" x14ac:dyDescent="0.15">
      <c r="I6838" s="223"/>
      <c r="P6838" s="224"/>
      <c r="Q6838" s="224"/>
      <c r="R6838" s="224"/>
      <c r="T6838" s="223"/>
      <c r="U6838" s="225"/>
      <c r="V6838" s="223"/>
      <c r="W6838" s="225"/>
      <c r="AE6838" s="200"/>
      <c r="AM6838" s="203"/>
      <c r="AT6838" s="144"/>
    </row>
    <row r="6839" spans="9:46" s="142" customFormat="1" x14ac:dyDescent="0.15">
      <c r="I6839" s="223"/>
      <c r="P6839" s="224"/>
      <c r="Q6839" s="224"/>
      <c r="R6839" s="224"/>
      <c r="T6839" s="223"/>
      <c r="U6839" s="225"/>
      <c r="V6839" s="223"/>
      <c r="W6839" s="225"/>
      <c r="AE6839" s="200"/>
      <c r="AM6839" s="203"/>
      <c r="AT6839" s="144"/>
    </row>
    <row r="6840" spans="9:46" s="142" customFormat="1" x14ac:dyDescent="0.15">
      <c r="I6840" s="223"/>
      <c r="P6840" s="224"/>
      <c r="Q6840" s="224"/>
      <c r="R6840" s="224"/>
      <c r="T6840" s="223"/>
      <c r="U6840" s="225"/>
      <c r="V6840" s="223"/>
      <c r="W6840" s="225"/>
      <c r="AE6840" s="200"/>
      <c r="AM6840" s="203"/>
      <c r="AT6840" s="144"/>
    </row>
    <row r="6841" spans="9:46" s="142" customFormat="1" x14ac:dyDescent="0.15">
      <c r="I6841" s="223"/>
      <c r="P6841" s="224"/>
      <c r="Q6841" s="224"/>
      <c r="R6841" s="224"/>
      <c r="T6841" s="223"/>
      <c r="U6841" s="225"/>
      <c r="V6841" s="223"/>
      <c r="W6841" s="225"/>
      <c r="AE6841" s="200"/>
      <c r="AM6841" s="203"/>
      <c r="AT6841" s="144"/>
    </row>
    <row r="6842" spans="9:46" s="142" customFormat="1" x14ac:dyDescent="0.15">
      <c r="I6842" s="223"/>
      <c r="P6842" s="224"/>
      <c r="Q6842" s="224"/>
      <c r="R6842" s="224"/>
      <c r="T6842" s="223"/>
      <c r="U6842" s="225"/>
      <c r="V6842" s="223"/>
      <c r="W6842" s="225"/>
      <c r="AE6842" s="200"/>
      <c r="AM6842" s="203"/>
      <c r="AT6842" s="144"/>
    </row>
    <row r="6843" spans="9:46" s="142" customFormat="1" x14ac:dyDescent="0.15">
      <c r="I6843" s="223"/>
      <c r="P6843" s="224"/>
      <c r="Q6843" s="224"/>
      <c r="R6843" s="224"/>
      <c r="T6843" s="223"/>
      <c r="U6843" s="225"/>
      <c r="V6843" s="223"/>
      <c r="W6843" s="225"/>
      <c r="AE6843" s="200"/>
      <c r="AM6843" s="203"/>
      <c r="AT6843" s="144"/>
    </row>
    <row r="6844" spans="9:46" s="142" customFormat="1" x14ac:dyDescent="0.15">
      <c r="I6844" s="223"/>
      <c r="P6844" s="224"/>
      <c r="Q6844" s="224"/>
      <c r="R6844" s="224"/>
      <c r="T6844" s="223"/>
      <c r="U6844" s="225"/>
      <c r="V6844" s="223"/>
      <c r="W6844" s="225"/>
      <c r="AE6844" s="200"/>
      <c r="AM6844" s="203"/>
      <c r="AT6844" s="144"/>
    </row>
    <row r="6845" spans="9:46" s="142" customFormat="1" x14ac:dyDescent="0.15">
      <c r="I6845" s="223"/>
      <c r="P6845" s="224"/>
      <c r="Q6845" s="224"/>
      <c r="R6845" s="224"/>
      <c r="T6845" s="223"/>
      <c r="U6845" s="225"/>
      <c r="V6845" s="223"/>
      <c r="W6845" s="225"/>
      <c r="AE6845" s="200"/>
      <c r="AM6845" s="203"/>
      <c r="AT6845" s="144"/>
    </row>
    <row r="6846" spans="9:46" s="142" customFormat="1" x14ac:dyDescent="0.15">
      <c r="I6846" s="223"/>
      <c r="P6846" s="224"/>
      <c r="Q6846" s="224"/>
      <c r="R6846" s="224"/>
      <c r="T6846" s="223"/>
      <c r="U6846" s="225"/>
      <c r="V6846" s="223"/>
      <c r="W6846" s="225"/>
      <c r="AE6846" s="200"/>
      <c r="AM6846" s="203"/>
      <c r="AT6846" s="144"/>
    </row>
    <row r="6847" spans="9:46" s="142" customFormat="1" x14ac:dyDescent="0.15">
      <c r="I6847" s="223"/>
      <c r="P6847" s="224"/>
      <c r="Q6847" s="224"/>
      <c r="R6847" s="224"/>
      <c r="T6847" s="223"/>
      <c r="U6847" s="225"/>
      <c r="V6847" s="223"/>
      <c r="W6847" s="225"/>
      <c r="AE6847" s="200"/>
      <c r="AM6847" s="203"/>
      <c r="AT6847" s="144"/>
    </row>
    <row r="6848" spans="9:46" s="142" customFormat="1" x14ac:dyDescent="0.15">
      <c r="I6848" s="223"/>
      <c r="P6848" s="224"/>
      <c r="Q6848" s="224"/>
      <c r="R6848" s="224"/>
      <c r="T6848" s="223"/>
      <c r="U6848" s="225"/>
      <c r="V6848" s="223"/>
      <c r="W6848" s="225"/>
      <c r="AE6848" s="200"/>
      <c r="AM6848" s="203"/>
      <c r="AT6848" s="144"/>
    </row>
    <row r="6849" spans="9:46" s="142" customFormat="1" x14ac:dyDescent="0.15">
      <c r="I6849" s="223"/>
      <c r="P6849" s="224"/>
      <c r="Q6849" s="224"/>
      <c r="R6849" s="224"/>
      <c r="T6849" s="223"/>
      <c r="U6849" s="225"/>
      <c r="V6849" s="223"/>
      <c r="W6849" s="225"/>
      <c r="AE6849" s="200"/>
      <c r="AM6849" s="203"/>
      <c r="AT6849" s="144"/>
    </row>
    <row r="6850" spans="9:46" s="142" customFormat="1" x14ac:dyDescent="0.15">
      <c r="I6850" s="223"/>
      <c r="P6850" s="224"/>
      <c r="Q6850" s="224"/>
      <c r="R6850" s="224"/>
      <c r="T6850" s="223"/>
      <c r="U6850" s="225"/>
      <c r="V6850" s="223"/>
      <c r="W6850" s="225"/>
      <c r="AE6850" s="200"/>
      <c r="AM6850" s="203"/>
      <c r="AT6850" s="144"/>
    </row>
    <row r="6851" spans="9:46" s="142" customFormat="1" x14ac:dyDescent="0.15">
      <c r="I6851" s="223"/>
      <c r="P6851" s="224"/>
      <c r="Q6851" s="224"/>
      <c r="R6851" s="224"/>
      <c r="T6851" s="223"/>
      <c r="U6851" s="225"/>
      <c r="V6851" s="223"/>
      <c r="W6851" s="225"/>
      <c r="AE6851" s="200"/>
      <c r="AM6851" s="203"/>
      <c r="AT6851" s="144"/>
    </row>
    <row r="6852" spans="9:46" s="142" customFormat="1" x14ac:dyDescent="0.15">
      <c r="I6852" s="223"/>
      <c r="P6852" s="224"/>
      <c r="Q6852" s="224"/>
      <c r="R6852" s="224"/>
      <c r="T6852" s="223"/>
      <c r="U6852" s="225"/>
      <c r="V6852" s="223"/>
      <c r="W6852" s="225"/>
      <c r="AE6852" s="200"/>
      <c r="AM6852" s="203"/>
      <c r="AT6852" s="144"/>
    </row>
    <row r="6853" spans="9:46" s="142" customFormat="1" x14ac:dyDescent="0.15">
      <c r="I6853" s="223"/>
      <c r="P6853" s="224"/>
      <c r="Q6853" s="224"/>
      <c r="R6853" s="224"/>
      <c r="T6853" s="223"/>
      <c r="U6853" s="225"/>
      <c r="V6853" s="223"/>
      <c r="W6853" s="225"/>
      <c r="AE6853" s="200"/>
      <c r="AM6853" s="203"/>
      <c r="AT6853" s="144"/>
    </row>
    <row r="6854" spans="9:46" s="142" customFormat="1" x14ac:dyDescent="0.15">
      <c r="I6854" s="223"/>
      <c r="P6854" s="224"/>
      <c r="Q6854" s="224"/>
      <c r="R6854" s="224"/>
      <c r="T6854" s="223"/>
      <c r="U6854" s="225"/>
      <c r="V6854" s="223"/>
      <c r="W6854" s="225"/>
      <c r="AE6854" s="200"/>
      <c r="AM6854" s="203"/>
      <c r="AT6854" s="144"/>
    </row>
    <row r="6855" spans="9:46" s="142" customFormat="1" x14ac:dyDescent="0.15">
      <c r="I6855" s="223"/>
      <c r="P6855" s="224"/>
      <c r="Q6855" s="224"/>
      <c r="R6855" s="224"/>
      <c r="T6855" s="223"/>
      <c r="U6855" s="225"/>
      <c r="V6855" s="223"/>
      <c r="W6855" s="225"/>
      <c r="AE6855" s="200"/>
      <c r="AM6855" s="203"/>
      <c r="AT6855" s="144"/>
    </row>
    <row r="6856" spans="9:46" s="142" customFormat="1" x14ac:dyDescent="0.15">
      <c r="I6856" s="223"/>
      <c r="P6856" s="224"/>
      <c r="Q6856" s="224"/>
      <c r="R6856" s="224"/>
      <c r="T6856" s="223"/>
      <c r="U6856" s="225"/>
      <c r="V6856" s="223"/>
      <c r="W6856" s="225"/>
      <c r="AE6856" s="200"/>
      <c r="AM6856" s="203"/>
      <c r="AT6856" s="144"/>
    </row>
    <row r="6857" spans="9:46" s="142" customFormat="1" x14ac:dyDescent="0.15">
      <c r="I6857" s="223"/>
      <c r="P6857" s="224"/>
      <c r="Q6857" s="224"/>
      <c r="R6857" s="224"/>
      <c r="T6857" s="223"/>
      <c r="U6857" s="225"/>
      <c r="V6857" s="223"/>
      <c r="W6857" s="225"/>
      <c r="AE6857" s="200"/>
      <c r="AM6857" s="203"/>
      <c r="AT6857" s="144"/>
    </row>
    <row r="6858" spans="9:46" s="142" customFormat="1" x14ac:dyDescent="0.15">
      <c r="I6858" s="223"/>
      <c r="P6858" s="224"/>
      <c r="Q6858" s="224"/>
      <c r="R6858" s="224"/>
      <c r="T6858" s="223"/>
      <c r="U6858" s="225"/>
      <c r="V6858" s="223"/>
      <c r="W6858" s="225"/>
      <c r="AE6858" s="200"/>
      <c r="AM6858" s="203"/>
      <c r="AT6858" s="144"/>
    </row>
    <row r="6859" spans="9:46" s="142" customFormat="1" x14ac:dyDescent="0.15">
      <c r="I6859" s="223"/>
      <c r="P6859" s="224"/>
      <c r="Q6859" s="224"/>
      <c r="R6859" s="224"/>
      <c r="T6859" s="223"/>
      <c r="U6859" s="225"/>
      <c r="V6859" s="223"/>
      <c r="W6859" s="225"/>
      <c r="AE6859" s="200"/>
      <c r="AM6859" s="203"/>
      <c r="AT6859" s="144"/>
    </row>
    <row r="6860" spans="9:46" s="142" customFormat="1" x14ac:dyDescent="0.15">
      <c r="I6860" s="223"/>
      <c r="P6860" s="224"/>
      <c r="Q6860" s="224"/>
      <c r="R6860" s="224"/>
      <c r="T6860" s="223"/>
      <c r="U6860" s="225"/>
      <c r="V6860" s="223"/>
      <c r="W6860" s="225"/>
      <c r="AE6860" s="200"/>
      <c r="AM6860" s="203"/>
      <c r="AT6860" s="144"/>
    </row>
    <row r="6861" spans="9:46" s="142" customFormat="1" x14ac:dyDescent="0.15">
      <c r="I6861" s="223"/>
      <c r="P6861" s="224"/>
      <c r="Q6861" s="224"/>
      <c r="R6861" s="224"/>
      <c r="T6861" s="223"/>
      <c r="U6861" s="225"/>
      <c r="V6861" s="223"/>
      <c r="W6861" s="225"/>
      <c r="AE6861" s="200"/>
      <c r="AM6861" s="203"/>
      <c r="AT6861" s="144"/>
    </row>
    <row r="6862" spans="9:46" s="142" customFormat="1" x14ac:dyDescent="0.15">
      <c r="I6862" s="223"/>
      <c r="P6862" s="224"/>
      <c r="Q6862" s="224"/>
      <c r="R6862" s="224"/>
      <c r="T6862" s="223"/>
      <c r="U6862" s="225"/>
      <c r="V6862" s="223"/>
      <c r="W6862" s="225"/>
      <c r="AE6862" s="200"/>
      <c r="AM6862" s="203"/>
      <c r="AT6862" s="144"/>
    </row>
    <row r="6863" spans="9:46" s="142" customFormat="1" x14ac:dyDescent="0.15">
      <c r="I6863" s="223"/>
      <c r="P6863" s="224"/>
      <c r="Q6863" s="224"/>
      <c r="R6863" s="224"/>
      <c r="T6863" s="223"/>
      <c r="U6863" s="225"/>
      <c r="V6863" s="223"/>
      <c r="W6863" s="225"/>
      <c r="AE6863" s="200"/>
      <c r="AM6863" s="203"/>
      <c r="AT6863" s="144"/>
    </row>
    <row r="6864" spans="9:46" s="142" customFormat="1" x14ac:dyDescent="0.15">
      <c r="I6864" s="223"/>
      <c r="P6864" s="224"/>
      <c r="Q6864" s="224"/>
      <c r="R6864" s="224"/>
      <c r="T6864" s="223"/>
      <c r="U6864" s="225"/>
      <c r="V6864" s="223"/>
      <c r="W6864" s="225"/>
      <c r="AE6864" s="200"/>
      <c r="AM6864" s="203"/>
      <c r="AT6864" s="144"/>
    </row>
    <row r="6865" spans="9:46" s="142" customFormat="1" x14ac:dyDescent="0.15">
      <c r="I6865" s="223"/>
      <c r="P6865" s="224"/>
      <c r="Q6865" s="224"/>
      <c r="R6865" s="224"/>
      <c r="T6865" s="223"/>
      <c r="U6865" s="225"/>
      <c r="V6865" s="223"/>
      <c r="W6865" s="225"/>
      <c r="AE6865" s="200"/>
      <c r="AM6865" s="203"/>
      <c r="AT6865" s="144"/>
    </row>
    <row r="6866" spans="9:46" s="142" customFormat="1" x14ac:dyDescent="0.15">
      <c r="I6866" s="223"/>
      <c r="P6866" s="224"/>
      <c r="Q6866" s="224"/>
      <c r="R6866" s="224"/>
      <c r="T6866" s="223"/>
      <c r="U6866" s="225"/>
      <c r="V6866" s="223"/>
      <c r="W6866" s="225"/>
      <c r="AE6866" s="200"/>
      <c r="AM6866" s="203"/>
      <c r="AT6866" s="144"/>
    </row>
    <row r="6867" spans="9:46" s="142" customFormat="1" x14ac:dyDescent="0.15">
      <c r="I6867" s="223"/>
      <c r="P6867" s="224"/>
      <c r="Q6867" s="224"/>
      <c r="R6867" s="224"/>
      <c r="T6867" s="223"/>
      <c r="U6867" s="225"/>
      <c r="V6867" s="223"/>
      <c r="W6867" s="225"/>
      <c r="AE6867" s="200"/>
      <c r="AM6867" s="203"/>
      <c r="AT6867" s="144"/>
    </row>
    <row r="6868" spans="9:46" s="142" customFormat="1" x14ac:dyDescent="0.15">
      <c r="I6868" s="223"/>
      <c r="P6868" s="224"/>
      <c r="Q6868" s="224"/>
      <c r="R6868" s="224"/>
      <c r="T6868" s="223"/>
      <c r="U6868" s="225"/>
      <c r="V6868" s="223"/>
      <c r="W6868" s="225"/>
      <c r="AE6868" s="200"/>
      <c r="AM6868" s="203"/>
      <c r="AT6868" s="144"/>
    </row>
    <row r="6869" spans="9:46" s="142" customFormat="1" x14ac:dyDescent="0.15">
      <c r="I6869" s="223"/>
      <c r="P6869" s="224"/>
      <c r="Q6869" s="224"/>
      <c r="R6869" s="224"/>
      <c r="T6869" s="223"/>
      <c r="U6869" s="225"/>
      <c r="V6869" s="223"/>
      <c r="W6869" s="225"/>
      <c r="AE6869" s="200"/>
      <c r="AM6869" s="203"/>
      <c r="AT6869" s="144"/>
    </row>
    <row r="6870" spans="9:46" s="142" customFormat="1" x14ac:dyDescent="0.15">
      <c r="I6870" s="223"/>
      <c r="P6870" s="224"/>
      <c r="Q6870" s="224"/>
      <c r="R6870" s="224"/>
      <c r="T6870" s="223"/>
      <c r="U6870" s="225"/>
      <c r="V6870" s="223"/>
      <c r="W6870" s="225"/>
      <c r="AE6870" s="200"/>
      <c r="AM6870" s="203"/>
      <c r="AT6870" s="144"/>
    </row>
    <row r="6871" spans="9:46" s="142" customFormat="1" x14ac:dyDescent="0.15">
      <c r="I6871" s="223"/>
      <c r="P6871" s="224"/>
      <c r="Q6871" s="224"/>
      <c r="R6871" s="224"/>
      <c r="T6871" s="223"/>
      <c r="U6871" s="225"/>
      <c r="V6871" s="223"/>
      <c r="W6871" s="225"/>
      <c r="AE6871" s="200"/>
      <c r="AM6871" s="203"/>
      <c r="AT6871" s="144"/>
    </row>
    <row r="6872" spans="9:46" s="142" customFormat="1" x14ac:dyDescent="0.15">
      <c r="I6872" s="223"/>
      <c r="P6872" s="224"/>
      <c r="Q6872" s="224"/>
      <c r="R6872" s="224"/>
      <c r="T6872" s="223"/>
      <c r="U6872" s="225"/>
      <c r="V6872" s="223"/>
      <c r="W6872" s="225"/>
      <c r="AE6872" s="200"/>
      <c r="AM6872" s="203"/>
      <c r="AT6872" s="144"/>
    </row>
    <row r="6873" spans="9:46" s="142" customFormat="1" x14ac:dyDescent="0.15">
      <c r="I6873" s="223"/>
      <c r="P6873" s="224"/>
      <c r="Q6873" s="224"/>
      <c r="R6873" s="224"/>
      <c r="T6873" s="223"/>
      <c r="U6873" s="225"/>
      <c r="V6873" s="223"/>
      <c r="W6873" s="225"/>
      <c r="AE6873" s="200"/>
      <c r="AM6873" s="203"/>
      <c r="AT6873" s="144"/>
    </row>
    <row r="6874" spans="9:46" s="142" customFormat="1" x14ac:dyDescent="0.15">
      <c r="I6874" s="223"/>
      <c r="P6874" s="224"/>
      <c r="Q6874" s="224"/>
      <c r="R6874" s="224"/>
      <c r="T6874" s="223"/>
      <c r="U6874" s="225"/>
      <c r="V6874" s="223"/>
      <c r="W6874" s="225"/>
      <c r="AE6874" s="200"/>
      <c r="AM6874" s="203"/>
      <c r="AT6874" s="144"/>
    </row>
    <row r="6875" spans="9:46" s="142" customFormat="1" x14ac:dyDescent="0.15">
      <c r="I6875" s="223"/>
      <c r="P6875" s="224"/>
      <c r="Q6875" s="224"/>
      <c r="R6875" s="224"/>
      <c r="T6875" s="223"/>
      <c r="U6875" s="225"/>
      <c r="V6875" s="223"/>
      <c r="W6875" s="225"/>
      <c r="AE6875" s="200"/>
      <c r="AM6875" s="203"/>
      <c r="AT6875" s="144"/>
    </row>
    <row r="6876" spans="9:46" s="142" customFormat="1" x14ac:dyDescent="0.15">
      <c r="I6876" s="223"/>
      <c r="P6876" s="224"/>
      <c r="Q6876" s="224"/>
      <c r="R6876" s="224"/>
      <c r="T6876" s="223"/>
      <c r="U6876" s="225"/>
      <c r="V6876" s="223"/>
      <c r="W6876" s="225"/>
      <c r="AE6876" s="200"/>
      <c r="AM6876" s="203"/>
      <c r="AT6876" s="144"/>
    </row>
    <row r="6877" spans="9:46" s="142" customFormat="1" x14ac:dyDescent="0.15">
      <c r="I6877" s="223"/>
      <c r="P6877" s="224"/>
      <c r="Q6877" s="224"/>
      <c r="R6877" s="224"/>
      <c r="T6877" s="223"/>
      <c r="U6877" s="225"/>
      <c r="V6877" s="223"/>
      <c r="W6877" s="225"/>
      <c r="AE6877" s="200"/>
      <c r="AM6877" s="203"/>
      <c r="AT6877" s="144"/>
    </row>
    <row r="6878" spans="9:46" s="142" customFormat="1" x14ac:dyDescent="0.15">
      <c r="I6878" s="223"/>
      <c r="P6878" s="224"/>
      <c r="Q6878" s="224"/>
      <c r="R6878" s="224"/>
      <c r="T6878" s="223"/>
      <c r="U6878" s="225"/>
      <c r="V6878" s="223"/>
      <c r="W6878" s="225"/>
      <c r="AE6878" s="200"/>
      <c r="AM6878" s="203"/>
      <c r="AT6878" s="144"/>
    </row>
    <row r="6879" spans="9:46" s="142" customFormat="1" x14ac:dyDescent="0.15">
      <c r="I6879" s="223"/>
      <c r="P6879" s="224"/>
      <c r="Q6879" s="224"/>
      <c r="R6879" s="224"/>
      <c r="T6879" s="223"/>
      <c r="U6879" s="225"/>
      <c r="V6879" s="223"/>
      <c r="W6879" s="225"/>
      <c r="AE6879" s="200"/>
      <c r="AM6879" s="203"/>
      <c r="AT6879" s="144"/>
    </row>
    <row r="6880" spans="9:46" s="142" customFormat="1" x14ac:dyDescent="0.15">
      <c r="I6880" s="223"/>
      <c r="P6880" s="224"/>
      <c r="Q6880" s="224"/>
      <c r="R6880" s="224"/>
      <c r="T6880" s="223"/>
      <c r="U6880" s="225"/>
      <c r="V6880" s="223"/>
      <c r="W6880" s="225"/>
      <c r="AE6880" s="200"/>
      <c r="AM6880" s="203"/>
      <c r="AT6880" s="144"/>
    </row>
    <row r="6881" spans="9:46" s="142" customFormat="1" x14ac:dyDescent="0.15">
      <c r="I6881" s="223"/>
      <c r="P6881" s="224"/>
      <c r="Q6881" s="224"/>
      <c r="R6881" s="224"/>
      <c r="T6881" s="223"/>
      <c r="U6881" s="225"/>
      <c r="V6881" s="223"/>
      <c r="W6881" s="225"/>
      <c r="AE6881" s="200"/>
      <c r="AM6881" s="203"/>
      <c r="AT6881" s="144"/>
    </row>
    <row r="6882" spans="9:46" s="142" customFormat="1" x14ac:dyDescent="0.15">
      <c r="I6882" s="223"/>
      <c r="P6882" s="224"/>
      <c r="Q6882" s="224"/>
      <c r="R6882" s="224"/>
      <c r="T6882" s="223"/>
      <c r="U6882" s="225"/>
      <c r="V6882" s="223"/>
      <c r="W6882" s="225"/>
      <c r="AE6882" s="200"/>
      <c r="AM6882" s="203"/>
      <c r="AT6882" s="144"/>
    </row>
    <row r="6883" spans="9:46" s="142" customFormat="1" x14ac:dyDescent="0.15">
      <c r="I6883" s="223"/>
      <c r="P6883" s="224"/>
      <c r="Q6883" s="224"/>
      <c r="R6883" s="224"/>
      <c r="T6883" s="223"/>
      <c r="U6883" s="225"/>
      <c r="V6883" s="223"/>
      <c r="W6883" s="225"/>
      <c r="AE6883" s="200"/>
      <c r="AM6883" s="203"/>
      <c r="AT6883" s="144"/>
    </row>
    <row r="6884" spans="9:46" s="142" customFormat="1" x14ac:dyDescent="0.15">
      <c r="I6884" s="223"/>
      <c r="P6884" s="224"/>
      <c r="Q6884" s="224"/>
      <c r="R6884" s="224"/>
      <c r="T6884" s="223"/>
      <c r="U6884" s="225"/>
      <c r="V6884" s="223"/>
      <c r="W6884" s="225"/>
      <c r="AE6884" s="200"/>
      <c r="AM6884" s="203"/>
      <c r="AT6884" s="144"/>
    </row>
    <row r="6885" spans="9:46" s="142" customFormat="1" x14ac:dyDescent="0.15">
      <c r="I6885" s="223"/>
      <c r="P6885" s="224"/>
      <c r="Q6885" s="224"/>
      <c r="R6885" s="224"/>
      <c r="T6885" s="223"/>
      <c r="U6885" s="225"/>
      <c r="V6885" s="223"/>
      <c r="W6885" s="225"/>
      <c r="AE6885" s="200"/>
      <c r="AM6885" s="203"/>
      <c r="AT6885" s="144"/>
    </row>
    <row r="6886" spans="9:46" s="142" customFormat="1" x14ac:dyDescent="0.15">
      <c r="I6886" s="223"/>
      <c r="P6886" s="224"/>
      <c r="Q6886" s="224"/>
      <c r="R6886" s="224"/>
      <c r="T6886" s="223"/>
      <c r="U6886" s="225"/>
      <c r="V6886" s="223"/>
      <c r="W6886" s="225"/>
      <c r="AE6886" s="200"/>
      <c r="AM6886" s="203"/>
      <c r="AT6886" s="144"/>
    </row>
    <row r="6887" spans="9:46" s="142" customFormat="1" x14ac:dyDescent="0.15">
      <c r="I6887" s="223"/>
      <c r="P6887" s="224"/>
      <c r="Q6887" s="224"/>
      <c r="R6887" s="224"/>
      <c r="T6887" s="223"/>
      <c r="U6887" s="225"/>
      <c r="V6887" s="223"/>
      <c r="W6887" s="225"/>
      <c r="AE6887" s="200"/>
      <c r="AM6887" s="203"/>
      <c r="AT6887" s="144"/>
    </row>
    <row r="6888" spans="9:46" s="142" customFormat="1" x14ac:dyDescent="0.15">
      <c r="I6888" s="223"/>
      <c r="P6888" s="224"/>
      <c r="Q6888" s="224"/>
      <c r="R6888" s="224"/>
      <c r="T6888" s="223"/>
      <c r="U6888" s="225"/>
      <c r="V6888" s="223"/>
      <c r="W6888" s="225"/>
      <c r="AE6888" s="200"/>
      <c r="AM6888" s="203"/>
      <c r="AT6888" s="144"/>
    </row>
    <row r="6889" spans="9:46" s="142" customFormat="1" x14ac:dyDescent="0.15">
      <c r="I6889" s="223"/>
      <c r="P6889" s="224"/>
      <c r="Q6889" s="224"/>
      <c r="R6889" s="224"/>
      <c r="T6889" s="223"/>
      <c r="U6889" s="225"/>
      <c r="V6889" s="223"/>
      <c r="W6889" s="225"/>
      <c r="AE6889" s="200"/>
      <c r="AM6889" s="203"/>
      <c r="AT6889" s="144"/>
    </row>
    <row r="6890" spans="9:46" s="142" customFormat="1" x14ac:dyDescent="0.15">
      <c r="I6890" s="223"/>
      <c r="P6890" s="224"/>
      <c r="Q6890" s="224"/>
      <c r="R6890" s="224"/>
      <c r="T6890" s="223"/>
      <c r="U6890" s="225"/>
      <c r="V6890" s="223"/>
      <c r="W6890" s="225"/>
      <c r="AE6890" s="200"/>
      <c r="AM6890" s="203"/>
      <c r="AT6890" s="144"/>
    </row>
    <row r="6891" spans="9:46" s="142" customFormat="1" x14ac:dyDescent="0.15">
      <c r="I6891" s="223"/>
      <c r="P6891" s="224"/>
      <c r="Q6891" s="224"/>
      <c r="R6891" s="224"/>
      <c r="T6891" s="223"/>
      <c r="U6891" s="225"/>
      <c r="V6891" s="223"/>
      <c r="W6891" s="225"/>
      <c r="AE6891" s="200"/>
      <c r="AM6891" s="203"/>
      <c r="AT6891" s="144"/>
    </row>
    <row r="6892" spans="9:46" s="142" customFormat="1" x14ac:dyDescent="0.15">
      <c r="I6892" s="223"/>
      <c r="P6892" s="224"/>
      <c r="Q6892" s="224"/>
      <c r="R6892" s="224"/>
      <c r="T6892" s="223"/>
      <c r="U6892" s="225"/>
      <c r="V6892" s="223"/>
      <c r="W6892" s="225"/>
      <c r="AE6892" s="200"/>
      <c r="AM6892" s="203"/>
      <c r="AT6892" s="144"/>
    </row>
    <row r="6893" spans="9:46" s="142" customFormat="1" x14ac:dyDescent="0.15">
      <c r="I6893" s="223"/>
      <c r="P6893" s="224"/>
      <c r="Q6893" s="224"/>
      <c r="R6893" s="224"/>
      <c r="T6893" s="223"/>
      <c r="U6893" s="225"/>
      <c r="V6893" s="223"/>
      <c r="W6893" s="225"/>
      <c r="AE6893" s="200"/>
      <c r="AM6893" s="203"/>
      <c r="AT6893" s="144"/>
    </row>
    <row r="6894" spans="9:46" s="142" customFormat="1" x14ac:dyDescent="0.15">
      <c r="I6894" s="223"/>
      <c r="P6894" s="224"/>
      <c r="Q6894" s="224"/>
      <c r="R6894" s="224"/>
      <c r="T6894" s="223"/>
      <c r="U6894" s="225"/>
      <c r="V6894" s="223"/>
      <c r="W6894" s="225"/>
      <c r="AE6894" s="200"/>
      <c r="AM6894" s="203"/>
      <c r="AT6894" s="144"/>
    </row>
    <row r="6895" spans="9:46" s="142" customFormat="1" x14ac:dyDescent="0.15">
      <c r="I6895" s="223"/>
      <c r="P6895" s="224"/>
      <c r="Q6895" s="224"/>
      <c r="R6895" s="224"/>
      <c r="T6895" s="223"/>
      <c r="U6895" s="225"/>
      <c r="V6895" s="223"/>
      <c r="W6895" s="225"/>
      <c r="AE6895" s="200"/>
      <c r="AM6895" s="203"/>
      <c r="AT6895" s="144"/>
    </row>
    <row r="6896" spans="9:46" s="142" customFormat="1" x14ac:dyDescent="0.15">
      <c r="I6896" s="223"/>
      <c r="P6896" s="224"/>
      <c r="Q6896" s="224"/>
      <c r="R6896" s="224"/>
      <c r="T6896" s="223"/>
      <c r="U6896" s="225"/>
      <c r="V6896" s="223"/>
      <c r="W6896" s="225"/>
      <c r="AE6896" s="200"/>
      <c r="AM6896" s="203"/>
      <c r="AT6896" s="144"/>
    </row>
    <row r="6897" spans="9:46" s="142" customFormat="1" x14ac:dyDescent="0.15">
      <c r="I6897" s="223"/>
      <c r="P6897" s="224"/>
      <c r="Q6897" s="224"/>
      <c r="R6897" s="224"/>
      <c r="T6897" s="223"/>
      <c r="U6897" s="225"/>
      <c r="V6897" s="223"/>
      <c r="W6897" s="225"/>
      <c r="AE6897" s="200"/>
      <c r="AM6897" s="203"/>
      <c r="AT6897" s="144"/>
    </row>
    <row r="6898" spans="9:46" s="142" customFormat="1" x14ac:dyDescent="0.15">
      <c r="I6898" s="223"/>
      <c r="P6898" s="224"/>
      <c r="Q6898" s="224"/>
      <c r="R6898" s="224"/>
      <c r="T6898" s="223"/>
      <c r="U6898" s="225"/>
      <c r="V6898" s="223"/>
      <c r="W6898" s="225"/>
      <c r="AE6898" s="200"/>
      <c r="AM6898" s="203"/>
      <c r="AT6898" s="144"/>
    </row>
    <row r="6899" spans="9:46" s="142" customFormat="1" x14ac:dyDescent="0.15">
      <c r="I6899" s="223"/>
      <c r="P6899" s="224"/>
      <c r="Q6899" s="224"/>
      <c r="R6899" s="224"/>
      <c r="T6899" s="223"/>
      <c r="U6899" s="225"/>
      <c r="V6899" s="223"/>
      <c r="W6899" s="225"/>
      <c r="AE6899" s="200"/>
      <c r="AM6899" s="203"/>
      <c r="AT6899" s="144"/>
    </row>
    <row r="6900" spans="9:46" s="142" customFormat="1" x14ac:dyDescent="0.15">
      <c r="I6900" s="223"/>
      <c r="P6900" s="224"/>
      <c r="Q6900" s="224"/>
      <c r="R6900" s="224"/>
      <c r="T6900" s="223"/>
      <c r="U6900" s="225"/>
      <c r="V6900" s="223"/>
      <c r="W6900" s="225"/>
      <c r="AE6900" s="200"/>
      <c r="AM6900" s="203"/>
      <c r="AT6900" s="144"/>
    </row>
    <row r="6901" spans="9:46" s="142" customFormat="1" x14ac:dyDescent="0.15">
      <c r="I6901" s="223"/>
      <c r="P6901" s="224"/>
      <c r="Q6901" s="224"/>
      <c r="R6901" s="224"/>
      <c r="T6901" s="223"/>
      <c r="U6901" s="225"/>
      <c r="V6901" s="223"/>
      <c r="W6901" s="225"/>
      <c r="AE6901" s="200"/>
      <c r="AM6901" s="203"/>
      <c r="AT6901" s="144"/>
    </row>
    <row r="6902" spans="9:46" s="142" customFormat="1" x14ac:dyDescent="0.15">
      <c r="I6902" s="223"/>
      <c r="P6902" s="224"/>
      <c r="Q6902" s="224"/>
      <c r="R6902" s="224"/>
      <c r="T6902" s="223"/>
      <c r="U6902" s="225"/>
      <c r="V6902" s="223"/>
      <c r="W6902" s="225"/>
      <c r="AE6902" s="200"/>
      <c r="AM6902" s="203"/>
      <c r="AT6902" s="144"/>
    </row>
    <row r="6903" spans="9:46" s="142" customFormat="1" x14ac:dyDescent="0.15">
      <c r="I6903" s="223"/>
      <c r="P6903" s="224"/>
      <c r="Q6903" s="224"/>
      <c r="R6903" s="224"/>
      <c r="T6903" s="223"/>
      <c r="U6903" s="225"/>
      <c r="V6903" s="223"/>
      <c r="W6903" s="225"/>
      <c r="AE6903" s="200"/>
      <c r="AM6903" s="203"/>
      <c r="AT6903" s="144"/>
    </row>
    <row r="6904" spans="9:46" s="142" customFormat="1" x14ac:dyDescent="0.15">
      <c r="I6904" s="223"/>
      <c r="P6904" s="224"/>
      <c r="Q6904" s="224"/>
      <c r="R6904" s="224"/>
      <c r="T6904" s="223"/>
      <c r="U6904" s="225"/>
      <c r="V6904" s="223"/>
      <c r="W6904" s="225"/>
      <c r="AE6904" s="200"/>
      <c r="AM6904" s="203"/>
      <c r="AT6904" s="144"/>
    </row>
    <row r="6905" spans="9:46" s="142" customFormat="1" x14ac:dyDescent="0.15">
      <c r="I6905" s="223"/>
      <c r="P6905" s="224"/>
      <c r="Q6905" s="224"/>
      <c r="R6905" s="224"/>
      <c r="T6905" s="223"/>
      <c r="U6905" s="225"/>
      <c r="V6905" s="223"/>
      <c r="W6905" s="225"/>
      <c r="AE6905" s="200"/>
      <c r="AM6905" s="203"/>
      <c r="AT6905" s="144"/>
    </row>
    <row r="6906" spans="9:46" s="142" customFormat="1" x14ac:dyDescent="0.15">
      <c r="I6906" s="223"/>
      <c r="P6906" s="224"/>
      <c r="Q6906" s="224"/>
      <c r="R6906" s="224"/>
      <c r="T6906" s="223"/>
      <c r="U6906" s="225"/>
      <c r="V6906" s="223"/>
      <c r="W6906" s="225"/>
      <c r="AE6906" s="200"/>
      <c r="AM6906" s="203"/>
      <c r="AT6906" s="144"/>
    </row>
    <row r="6907" spans="9:46" s="142" customFormat="1" x14ac:dyDescent="0.15">
      <c r="I6907" s="223"/>
      <c r="P6907" s="224"/>
      <c r="Q6907" s="224"/>
      <c r="R6907" s="224"/>
      <c r="T6907" s="223"/>
      <c r="U6907" s="225"/>
      <c r="V6907" s="223"/>
      <c r="W6907" s="225"/>
      <c r="AE6907" s="200"/>
      <c r="AM6907" s="203"/>
      <c r="AT6907" s="144"/>
    </row>
    <row r="6908" spans="9:46" s="142" customFormat="1" x14ac:dyDescent="0.15">
      <c r="I6908" s="223"/>
      <c r="P6908" s="224"/>
      <c r="Q6908" s="224"/>
      <c r="R6908" s="224"/>
      <c r="T6908" s="223"/>
      <c r="U6908" s="225"/>
      <c r="V6908" s="223"/>
      <c r="W6908" s="225"/>
      <c r="AE6908" s="200"/>
      <c r="AM6908" s="203"/>
      <c r="AT6908" s="144"/>
    </row>
    <row r="6909" spans="9:46" s="142" customFormat="1" x14ac:dyDescent="0.15">
      <c r="I6909" s="223"/>
      <c r="P6909" s="224"/>
      <c r="Q6909" s="224"/>
      <c r="R6909" s="224"/>
      <c r="T6909" s="223"/>
      <c r="U6909" s="225"/>
      <c r="V6909" s="223"/>
      <c r="W6909" s="225"/>
      <c r="AE6909" s="200"/>
      <c r="AM6909" s="203"/>
      <c r="AT6909" s="144"/>
    </row>
    <row r="6910" spans="9:46" s="142" customFormat="1" x14ac:dyDescent="0.15">
      <c r="I6910" s="223"/>
      <c r="P6910" s="224"/>
      <c r="Q6910" s="224"/>
      <c r="R6910" s="224"/>
      <c r="T6910" s="223"/>
      <c r="U6910" s="225"/>
      <c r="V6910" s="223"/>
      <c r="W6910" s="225"/>
      <c r="AE6910" s="200"/>
      <c r="AM6910" s="203"/>
      <c r="AT6910" s="144"/>
    </row>
    <row r="6911" spans="9:46" s="142" customFormat="1" x14ac:dyDescent="0.15">
      <c r="I6911" s="223"/>
      <c r="P6911" s="224"/>
      <c r="Q6911" s="224"/>
      <c r="R6911" s="224"/>
      <c r="T6911" s="223"/>
      <c r="U6911" s="225"/>
      <c r="V6911" s="223"/>
      <c r="W6911" s="225"/>
      <c r="AE6911" s="200"/>
      <c r="AM6911" s="203"/>
      <c r="AT6911" s="144"/>
    </row>
    <row r="6912" spans="9:46" s="142" customFormat="1" x14ac:dyDescent="0.15">
      <c r="I6912" s="223"/>
      <c r="P6912" s="224"/>
      <c r="Q6912" s="224"/>
      <c r="R6912" s="224"/>
      <c r="T6912" s="223"/>
      <c r="U6912" s="225"/>
      <c r="V6912" s="223"/>
      <c r="W6912" s="225"/>
      <c r="AE6912" s="200"/>
      <c r="AM6912" s="203"/>
      <c r="AT6912" s="144"/>
    </row>
    <row r="6913" spans="9:46" s="142" customFormat="1" x14ac:dyDescent="0.15">
      <c r="I6913" s="223"/>
      <c r="P6913" s="224"/>
      <c r="Q6913" s="224"/>
      <c r="R6913" s="224"/>
      <c r="T6913" s="223"/>
      <c r="U6913" s="225"/>
      <c r="V6913" s="223"/>
      <c r="W6913" s="225"/>
      <c r="AE6913" s="200"/>
      <c r="AM6913" s="203"/>
      <c r="AT6913" s="144"/>
    </row>
    <row r="6914" spans="9:46" s="142" customFormat="1" x14ac:dyDescent="0.15">
      <c r="I6914" s="223"/>
      <c r="P6914" s="224"/>
      <c r="Q6914" s="224"/>
      <c r="R6914" s="224"/>
      <c r="T6914" s="223"/>
      <c r="U6914" s="225"/>
      <c r="V6914" s="223"/>
      <c r="W6914" s="225"/>
      <c r="AE6914" s="200"/>
      <c r="AM6914" s="203"/>
      <c r="AT6914" s="144"/>
    </row>
    <row r="6915" spans="9:46" s="142" customFormat="1" x14ac:dyDescent="0.15">
      <c r="I6915" s="223"/>
      <c r="P6915" s="224"/>
      <c r="Q6915" s="224"/>
      <c r="R6915" s="224"/>
      <c r="T6915" s="223"/>
      <c r="U6915" s="225"/>
      <c r="V6915" s="223"/>
      <c r="W6915" s="225"/>
      <c r="AE6915" s="200"/>
      <c r="AM6915" s="203"/>
      <c r="AT6915" s="144"/>
    </row>
    <row r="6916" spans="9:46" s="142" customFormat="1" x14ac:dyDescent="0.15">
      <c r="I6916" s="223"/>
      <c r="P6916" s="224"/>
      <c r="Q6916" s="224"/>
      <c r="R6916" s="224"/>
      <c r="T6916" s="223"/>
      <c r="U6916" s="225"/>
      <c r="V6916" s="223"/>
      <c r="W6916" s="225"/>
      <c r="AE6916" s="200"/>
      <c r="AM6916" s="203"/>
      <c r="AT6916" s="144"/>
    </row>
    <row r="6917" spans="9:46" s="142" customFormat="1" x14ac:dyDescent="0.15">
      <c r="I6917" s="223"/>
      <c r="P6917" s="224"/>
      <c r="Q6917" s="224"/>
      <c r="R6917" s="224"/>
      <c r="T6917" s="223"/>
      <c r="U6917" s="225"/>
      <c r="V6917" s="223"/>
      <c r="W6917" s="225"/>
      <c r="AE6917" s="200"/>
      <c r="AM6917" s="203"/>
      <c r="AT6917" s="144"/>
    </row>
    <row r="6918" spans="9:46" s="142" customFormat="1" x14ac:dyDescent="0.15">
      <c r="I6918" s="223"/>
      <c r="P6918" s="224"/>
      <c r="Q6918" s="224"/>
      <c r="R6918" s="224"/>
      <c r="T6918" s="223"/>
      <c r="U6918" s="225"/>
      <c r="V6918" s="223"/>
      <c r="W6918" s="225"/>
      <c r="AE6918" s="200"/>
      <c r="AM6918" s="203"/>
      <c r="AT6918" s="144"/>
    </row>
    <row r="6919" spans="9:46" s="142" customFormat="1" x14ac:dyDescent="0.15">
      <c r="I6919" s="223"/>
      <c r="P6919" s="224"/>
      <c r="Q6919" s="224"/>
      <c r="R6919" s="224"/>
      <c r="T6919" s="223"/>
      <c r="U6919" s="225"/>
      <c r="V6919" s="223"/>
      <c r="W6919" s="225"/>
      <c r="AE6919" s="200"/>
      <c r="AM6919" s="203"/>
      <c r="AT6919" s="144"/>
    </row>
    <row r="6920" spans="9:46" s="142" customFormat="1" x14ac:dyDescent="0.15">
      <c r="I6920" s="223"/>
      <c r="P6920" s="224"/>
      <c r="Q6920" s="224"/>
      <c r="R6920" s="224"/>
      <c r="T6920" s="223"/>
      <c r="U6920" s="225"/>
      <c r="V6920" s="223"/>
      <c r="W6920" s="225"/>
      <c r="AE6920" s="200"/>
      <c r="AM6920" s="203"/>
      <c r="AT6920" s="144"/>
    </row>
    <row r="6921" spans="9:46" s="142" customFormat="1" x14ac:dyDescent="0.15">
      <c r="I6921" s="223"/>
      <c r="P6921" s="224"/>
      <c r="Q6921" s="224"/>
      <c r="R6921" s="224"/>
      <c r="T6921" s="223"/>
      <c r="U6921" s="225"/>
      <c r="V6921" s="223"/>
      <c r="W6921" s="225"/>
      <c r="AE6921" s="200"/>
      <c r="AM6921" s="203"/>
      <c r="AT6921" s="144"/>
    </row>
    <row r="6922" spans="9:46" s="142" customFormat="1" x14ac:dyDescent="0.15">
      <c r="I6922" s="223"/>
      <c r="P6922" s="224"/>
      <c r="Q6922" s="224"/>
      <c r="R6922" s="224"/>
      <c r="T6922" s="223"/>
      <c r="U6922" s="225"/>
      <c r="V6922" s="223"/>
      <c r="W6922" s="225"/>
      <c r="AE6922" s="200"/>
      <c r="AM6922" s="203"/>
      <c r="AT6922" s="144"/>
    </row>
    <row r="6923" spans="9:46" s="142" customFormat="1" x14ac:dyDescent="0.15">
      <c r="I6923" s="223"/>
      <c r="P6923" s="224"/>
      <c r="Q6923" s="224"/>
      <c r="R6923" s="224"/>
      <c r="T6923" s="223"/>
      <c r="U6923" s="225"/>
      <c r="V6923" s="223"/>
      <c r="W6923" s="225"/>
      <c r="AE6923" s="200"/>
      <c r="AM6923" s="203"/>
      <c r="AT6923" s="144"/>
    </row>
    <row r="6924" spans="9:46" s="142" customFormat="1" x14ac:dyDescent="0.15">
      <c r="I6924" s="223"/>
      <c r="P6924" s="224"/>
      <c r="Q6924" s="224"/>
      <c r="R6924" s="224"/>
      <c r="T6924" s="223"/>
      <c r="U6924" s="225"/>
      <c r="V6924" s="223"/>
      <c r="W6924" s="225"/>
      <c r="AE6924" s="200"/>
      <c r="AM6924" s="203"/>
      <c r="AT6924" s="144"/>
    </row>
    <row r="6925" spans="9:46" s="142" customFormat="1" x14ac:dyDescent="0.15">
      <c r="I6925" s="223"/>
      <c r="P6925" s="224"/>
      <c r="Q6925" s="224"/>
      <c r="R6925" s="224"/>
      <c r="T6925" s="223"/>
      <c r="U6925" s="225"/>
      <c r="V6925" s="223"/>
      <c r="W6925" s="225"/>
      <c r="AE6925" s="200"/>
      <c r="AM6925" s="203"/>
      <c r="AT6925" s="144"/>
    </row>
    <row r="6926" spans="9:46" s="142" customFormat="1" x14ac:dyDescent="0.15">
      <c r="I6926" s="223"/>
      <c r="P6926" s="224"/>
      <c r="Q6926" s="224"/>
      <c r="R6926" s="224"/>
      <c r="T6926" s="223"/>
      <c r="U6926" s="225"/>
      <c r="V6926" s="223"/>
      <c r="W6926" s="225"/>
      <c r="AE6926" s="200"/>
      <c r="AM6926" s="203"/>
      <c r="AT6926" s="144"/>
    </row>
    <row r="6927" spans="9:46" s="142" customFormat="1" x14ac:dyDescent="0.15">
      <c r="I6927" s="223"/>
      <c r="P6927" s="224"/>
      <c r="Q6927" s="224"/>
      <c r="R6927" s="224"/>
      <c r="T6927" s="223"/>
      <c r="U6927" s="225"/>
      <c r="V6927" s="223"/>
      <c r="W6927" s="225"/>
      <c r="AE6927" s="200"/>
      <c r="AM6927" s="203"/>
      <c r="AT6927" s="144"/>
    </row>
    <row r="6928" spans="9:46" s="142" customFormat="1" x14ac:dyDescent="0.15">
      <c r="I6928" s="223"/>
      <c r="P6928" s="224"/>
      <c r="Q6928" s="224"/>
      <c r="R6928" s="224"/>
      <c r="T6928" s="223"/>
      <c r="U6928" s="225"/>
      <c r="V6928" s="223"/>
      <c r="W6928" s="225"/>
      <c r="AE6928" s="200"/>
      <c r="AM6928" s="203"/>
      <c r="AT6928" s="144"/>
    </row>
    <row r="6929" spans="9:46" s="142" customFormat="1" x14ac:dyDescent="0.15">
      <c r="I6929" s="223"/>
      <c r="P6929" s="224"/>
      <c r="Q6929" s="224"/>
      <c r="R6929" s="224"/>
      <c r="T6929" s="223"/>
      <c r="U6929" s="225"/>
      <c r="V6929" s="223"/>
      <c r="W6929" s="225"/>
      <c r="AE6929" s="200"/>
      <c r="AM6929" s="203"/>
      <c r="AT6929" s="144"/>
    </row>
    <row r="6930" spans="9:46" s="142" customFormat="1" x14ac:dyDescent="0.15">
      <c r="I6930" s="223"/>
      <c r="P6930" s="224"/>
      <c r="Q6930" s="224"/>
      <c r="R6930" s="224"/>
      <c r="T6930" s="223"/>
      <c r="U6930" s="225"/>
      <c r="V6930" s="223"/>
      <c r="W6930" s="225"/>
      <c r="AE6930" s="200"/>
      <c r="AM6930" s="203"/>
      <c r="AT6930" s="144"/>
    </row>
    <row r="6931" spans="9:46" s="142" customFormat="1" x14ac:dyDescent="0.15">
      <c r="I6931" s="223"/>
      <c r="P6931" s="224"/>
      <c r="Q6931" s="224"/>
      <c r="R6931" s="224"/>
      <c r="T6931" s="223"/>
      <c r="U6931" s="225"/>
      <c r="V6931" s="223"/>
      <c r="W6931" s="225"/>
      <c r="AE6931" s="200"/>
      <c r="AM6931" s="203"/>
      <c r="AT6931" s="144"/>
    </row>
    <row r="6932" spans="9:46" s="142" customFormat="1" x14ac:dyDescent="0.15">
      <c r="I6932" s="223"/>
      <c r="P6932" s="224"/>
      <c r="Q6932" s="224"/>
      <c r="R6932" s="224"/>
      <c r="T6932" s="223"/>
      <c r="U6932" s="225"/>
      <c r="V6932" s="223"/>
      <c r="W6932" s="225"/>
      <c r="AE6932" s="200"/>
      <c r="AM6932" s="203"/>
      <c r="AT6932" s="144"/>
    </row>
    <row r="6933" spans="9:46" s="142" customFormat="1" x14ac:dyDescent="0.15">
      <c r="I6933" s="223"/>
      <c r="P6933" s="224"/>
      <c r="Q6933" s="224"/>
      <c r="R6933" s="224"/>
      <c r="T6933" s="223"/>
      <c r="U6933" s="225"/>
      <c r="V6933" s="223"/>
      <c r="W6933" s="225"/>
      <c r="AE6933" s="200"/>
      <c r="AM6933" s="203"/>
      <c r="AT6933" s="144"/>
    </row>
    <row r="6934" spans="9:46" s="142" customFormat="1" x14ac:dyDescent="0.15">
      <c r="I6934" s="223"/>
      <c r="P6934" s="224"/>
      <c r="Q6934" s="224"/>
      <c r="R6934" s="224"/>
      <c r="T6934" s="223"/>
      <c r="U6934" s="225"/>
      <c r="V6934" s="223"/>
      <c r="W6934" s="225"/>
      <c r="AE6934" s="200"/>
      <c r="AM6934" s="203"/>
      <c r="AT6934" s="144"/>
    </row>
    <row r="6935" spans="9:46" s="142" customFormat="1" x14ac:dyDescent="0.15">
      <c r="I6935" s="223"/>
      <c r="P6935" s="224"/>
      <c r="Q6935" s="224"/>
      <c r="R6935" s="224"/>
      <c r="T6935" s="223"/>
      <c r="U6935" s="225"/>
      <c r="V6935" s="223"/>
      <c r="W6935" s="225"/>
      <c r="AE6935" s="200"/>
      <c r="AM6935" s="203"/>
      <c r="AT6935" s="144"/>
    </row>
    <row r="6936" spans="9:46" s="142" customFormat="1" x14ac:dyDescent="0.15">
      <c r="I6936" s="223"/>
      <c r="P6936" s="224"/>
      <c r="Q6936" s="224"/>
      <c r="R6936" s="224"/>
      <c r="T6936" s="223"/>
      <c r="U6936" s="225"/>
      <c r="V6936" s="223"/>
      <c r="W6936" s="225"/>
      <c r="AE6936" s="200"/>
      <c r="AM6936" s="203"/>
      <c r="AT6936" s="144"/>
    </row>
    <row r="6937" spans="9:46" s="142" customFormat="1" x14ac:dyDescent="0.15">
      <c r="I6937" s="223"/>
      <c r="P6937" s="224"/>
      <c r="Q6937" s="224"/>
      <c r="R6937" s="224"/>
      <c r="T6937" s="223"/>
      <c r="U6937" s="225"/>
      <c r="V6937" s="223"/>
      <c r="W6937" s="225"/>
      <c r="AE6937" s="200"/>
      <c r="AM6937" s="203"/>
      <c r="AT6937" s="144"/>
    </row>
    <row r="6938" spans="9:46" s="142" customFormat="1" x14ac:dyDescent="0.15">
      <c r="I6938" s="223"/>
      <c r="P6938" s="224"/>
      <c r="Q6938" s="224"/>
      <c r="R6938" s="224"/>
      <c r="T6938" s="223"/>
      <c r="U6938" s="225"/>
      <c r="V6938" s="223"/>
      <c r="W6938" s="225"/>
      <c r="AE6938" s="200"/>
      <c r="AM6938" s="203"/>
      <c r="AT6938" s="144"/>
    </row>
    <row r="6939" spans="9:46" s="142" customFormat="1" x14ac:dyDescent="0.15">
      <c r="I6939" s="223"/>
      <c r="P6939" s="224"/>
      <c r="Q6939" s="224"/>
      <c r="R6939" s="224"/>
      <c r="T6939" s="223"/>
      <c r="U6939" s="225"/>
      <c r="V6939" s="223"/>
      <c r="W6939" s="225"/>
      <c r="AE6939" s="200"/>
      <c r="AM6939" s="203"/>
      <c r="AT6939" s="144"/>
    </row>
    <row r="6940" spans="9:46" s="142" customFormat="1" x14ac:dyDescent="0.15">
      <c r="I6940" s="223"/>
      <c r="P6940" s="224"/>
      <c r="Q6940" s="224"/>
      <c r="R6940" s="224"/>
      <c r="T6940" s="223"/>
      <c r="U6940" s="225"/>
      <c r="V6940" s="223"/>
      <c r="W6940" s="225"/>
      <c r="AE6940" s="200"/>
      <c r="AM6940" s="203"/>
      <c r="AT6940" s="144"/>
    </row>
    <row r="6941" spans="9:46" s="142" customFormat="1" x14ac:dyDescent="0.15">
      <c r="I6941" s="223"/>
      <c r="P6941" s="224"/>
      <c r="Q6941" s="224"/>
      <c r="R6941" s="224"/>
      <c r="T6941" s="223"/>
      <c r="U6941" s="225"/>
      <c r="V6941" s="223"/>
      <c r="W6941" s="225"/>
      <c r="AE6941" s="200"/>
      <c r="AM6941" s="203"/>
      <c r="AT6941" s="144"/>
    </row>
    <row r="6942" spans="9:46" s="142" customFormat="1" x14ac:dyDescent="0.15">
      <c r="I6942" s="223"/>
      <c r="P6942" s="224"/>
      <c r="Q6942" s="224"/>
      <c r="R6942" s="224"/>
      <c r="T6942" s="223"/>
      <c r="U6942" s="225"/>
      <c r="V6942" s="223"/>
      <c r="W6942" s="225"/>
      <c r="AE6942" s="200"/>
      <c r="AM6942" s="203"/>
      <c r="AT6942" s="144"/>
    </row>
    <row r="6943" spans="9:46" s="142" customFormat="1" x14ac:dyDescent="0.15">
      <c r="I6943" s="223"/>
      <c r="P6943" s="224"/>
      <c r="Q6943" s="224"/>
      <c r="R6943" s="224"/>
      <c r="T6943" s="223"/>
      <c r="U6943" s="225"/>
      <c r="V6943" s="223"/>
      <c r="W6943" s="225"/>
      <c r="AE6943" s="200"/>
      <c r="AM6943" s="203"/>
      <c r="AT6943" s="144"/>
    </row>
    <row r="6944" spans="9:46" s="142" customFormat="1" x14ac:dyDescent="0.15">
      <c r="I6944" s="223"/>
      <c r="P6944" s="224"/>
      <c r="Q6944" s="224"/>
      <c r="R6944" s="224"/>
      <c r="T6944" s="223"/>
      <c r="U6944" s="225"/>
      <c r="V6944" s="223"/>
      <c r="W6944" s="225"/>
      <c r="AE6944" s="200"/>
      <c r="AM6944" s="203"/>
      <c r="AT6944" s="144"/>
    </row>
    <row r="6945" spans="9:46" s="142" customFormat="1" x14ac:dyDescent="0.15">
      <c r="I6945" s="223"/>
      <c r="P6945" s="224"/>
      <c r="Q6945" s="224"/>
      <c r="R6945" s="224"/>
      <c r="T6945" s="223"/>
      <c r="U6945" s="225"/>
      <c r="V6945" s="223"/>
      <c r="W6945" s="225"/>
      <c r="AE6945" s="200"/>
      <c r="AM6945" s="203"/>
      <c r="AT6945" s="144"/>
    </row>
    <row r="6946" spans="9:46" s="142" customFormat="1" x14ac:dyDescent="0.15">
      <c r="I6946" s="223"/>
      <c r="P6946" s="224"/>
      <c r="Q6946" s="224"/>
      <c r="R6946" s="224"/>
      <c r="T6946" s="223"/>
      <c r="U6946" s="225"/>
      <c r="V6946" s="223"/>
      <c r="W6946" s="225"/>
      <c r="AE6946" s="200"/>
      <c r="AM6946" s="203"/>
      <c r="AT6946" s="144"/>
    </row>
    <row r="6947" spans="9:46" s="142" customFormat="1" x14ac:dyDescent="0.15">
      <c r="I6947" s="223"/>
      <c r="P6947" s="224"/>
      <c r="Q6947" s="224"/>
      <c r="R6947" s="224"/>
      <c r="T6947" s="223"/>
      <c r="U6947" s="225"/>
      <c r="V6947" s="223"/>
      <c r="W6947" s="225"/>
      <c r="AE6947" s="200"/>
      <c r="AM6947" s="203"/>
      <c r="AT6947" s="144"/>
    </row>
    <row r="6948" spans="9:46" s="142" customFormat="1" x14ac:dyDescent="0.15">
      <c r="I6948" s="223"/>
      <c r="P6948" s="224"/>
      <c r="Q6948" s="224"/>
      <c r="R6948" s="224"/>
      <c r="T6948" s="223"/>
      <c r="U6948" s="225"/>
      <c r="V6948" s="223"/>
      <c r="W6948" s="225"/>
      <c r="AE6948" s="200"/>
      <c r="AM6948" s="203"/>
      <c r="AT6948" s="144"/>
    </row>
    <row r="6949" spans="9:46" s="142" customFormat="1" x14ac:dyDescent="0.15">
      <c r="I6949" s="223"/>
      <c r="P6949" s="224"/>
      <c r="Q6949" s="224"/>
      <c r="R6949" s="224"/>
      <c r="T6949" s="223"/>
      <c r="U6949" s="225"/>
      <c r="V6949" s="223"/>
      <c r="W6949" s="225"/>
      <c r="AE6949" s="200"/>
      <c r="AM6949" s="203"/>
      <c r="AT6949" s="144"/>
    </row>
    <row r="6950" spans="9:46" s="142" customFormat="1" x14ac:dyDescent="0.15">
      <c r="I6950" s="223"/>
      <c r="P6950" s="224"/>
      <c r="Q6950" s="224"/>
      <c r="R6950" s="224"/>
      <c r="T6950" s="223"/>
      <c r="U6950" s="225"/>
      <c r="V6950" s="223"/>
      <c r="W6950" s="225"/>
      <c r="AE6950" s="200"/>
      <c r="AM6950" s="203"/>
      <c r="AT6950" s="144"/>
    </row>
    <row r="6951" spans="9:46" s="142" customFormat="1" x14ac:dyDescent="0.15">
      <c r="I6951" s="223"/>
      <c r="P6951" s="224"/>
      <c r="Q6951" s="224"/>
      <c r="R6951" s="224"/>
      <c r="T6951" s="223"/>
      <c r="U6951" s="225"/>
      <c r="V6951" s="223"/>
      <c r="W6951" s="225"/>
      <c r="AE6951" s="200"/>
      <c r="AM6951" s="203"/>
      <c r="AT6951" s="144"/>
    </row>
    <row r="6952" spans="9:46" s="142" customFormat="1" x14ac:dyDescent="0.15">
      <c r="I6952" s="223"/>
      <c r="P6952" s="224"/>
      <c r="Q6952" s="224"/>
      <c r="R6952" s="224"/>
      <c r="T6952" s="223"/>
      <c r="U6952" s="225"/>
      <c r="V6952" s="223"/>
      <c r="W6952" s="225"/>
      <c r="AE6952" s="200"/>
      <c r="AM6952" s="203"/>
      <c r="AT6952" s="144"/>
    </row>
    <row r="6953" spans="9:46" s="142" customFormat="1" x14ac:dyDescent="0.15">
      <c r="I6953" s="223"/>
      <c r="P6953" s="224"/>
      <c r="Q6953" s="224"/>
      <c r="R6953" s="224"/>
      <c r="T6953" s="223"/>
      <c r="U6953" s="225"/>
      <c r="V6953" s="223"/>
      <c r="W6953" s="225"/>
      <c r="AE6953" s="200"/>
      <c r="AM6953" s="203"/>
      <c r="AT6953" s="144"/>
    </row>
    <row r="6954" spans="9:46" s="142" customFormat="1" x14ac:dyDescent="0.15">
      <c r="I6954" s="223"/>
      <c r="P6954" s="224"/>
      <c r="Q6954" s="224"/>
      <c r="R6954" s="224"/>
      <c r="T6954" s="223"/>
      <c r="U6954" s="225"/>
      <c r="V6954" s="223"/>
      <c r="W6954" s="225"/>
      <c r="AE6954" s="200"/>
      <c r="AM6954" s="203"/>
      <c r="AT6954" s="144"/>
    </row>
    <row r="6955" spans="9:46" s="142" customFormat="1" x14ac:dyDescent="0.15">
      <c r="I6955" s="223"/>
      <c r="P6955" s="224"/>
      <c r="Q6955" s="224"/>
      <c r="R6955" s="224"/>
      <c r="T6955" s="223"/>
      <c r="U6955" s="225"/>
      <c r="V6955" s="223"/>
      <c r="W6955" s="225"/>
      <c r="AE6955" s="200"/>
      <c r="AM6955" s="203"/>
      <c r="AT6955" s="144"/>
    </row>
    <row r="6956" spans="9:46" s="142" customFormat="1" x14ac:dyDescent="0.15">
      <c r="I6956" s="223"/>
      <c r="P6956" s="224"/>
      <c r="Q6956" s="224"/>
      <c r="R6956" s="224"/>
      <c r="T6956" s="223"/>
      <c r="U6956" s="225"/>
      <c r="V6956" s="223"/>
      <c r="W6956" s="225"/>
      <c r="AE6956" s="200"/>
      <c r="AM6956" s="203"/>
      <c r="AT6956" s="144"/>
    </row>
    <row r="6957" spans="9:46" s="142" customFormat="1" x14ac:dyDescent="0.15">
      <c r="I6957" s="223"/>
      <c r="P6957" s="224"/>
      <c r="Q6957" s="224"/>
      <c r="R6957" s="224"/>
      <c r="T6957" s="223"/>
      <c r="U6957" s="225"/>
      <c r="V6957" s="223"/>
      <c r="W6957" s="225"/>
      <c r="AE6957" s="200"/>
      <c r="AM6957" s="203"/>
      <c r="AT6957" s="144"/>
    </row>
    <row r="6958" spans="9:46" s="142" customFormat="1" x14ac:dyDescent="0.15">
      <c r="I6958" s="223"/>
      <c r="P6958" s="224"/>
      <c r="Q6958" s="224"/>
      <c r="R6958" s="224"/>
      <c r="T6958" s="223"/>
      <c r="U6958" s="225"/>
      <c r="V6958" s="223"/>
      <c r="W6958" s="225"/>
      <c r="AE6958" s="200"/>
      <c r="AM6958" s="203"/>
      <c r="AT6958" s="144"/>
    </row>
    <row r="6959" spans="9:46" s="142" customFormat="1" x14ac:dyDescent="0.15">
      <c r="I6959" s="223"/>
      <c r="P6959" s="224"/>
      <c r="Q6959" s="224"/>
      <c r="R6959" s="224"/>
      <c r="T6959" s="223"/>
      <c r="U6959" s="225"/>
      <c r="V6959" s="223"/>
      <c r="W6959" s="225"/>
      <c r="AE6959" s="200"/>
      <c r="AM6959" s="203"/>
      <c r="AT6959" s="144"/>
    </row>
    <row r="6960" spans="9:46" s="142" customFormat="1" x14ac:dyDescent="0.15">
      <c r="I6960" s="223"/>
      <c r="P6960" s="224"/>
      <c r="Q6960" s="224"/>
      <c r="R6960" s="224"/>
      <c r="T6960" s="223"/>
      <c r="U6960" s="225"/>
      <c r="V6960" s="223"/>
      <c r="W6960" s="225"/>
      <c r="AE6960" s="200"/>
      <c r="AM6960" s="203"/>
      <c r="AT6960" s="144"/>
    </row>
    <row r="6961" spans="9:46" s="142" customFormat="1" x14ac:dyDescent="0.15">
      <c r="I6961" s="223"/>
      <c r="P6961" s="224"/>
      <c r="Q6961" s="224"/>
      <c r="R6961" s="224"/>
      <c r="T6961" s="223"/>
      <c r="U6961" s="225"/>
      <c r="V6961" s="223"/>
      <c r="W6961" s="225"/>
      <c r="AE6961" s="200"/>
      <c r="AM6961" s="203"/>
      <c r="AT6961" s="144"/>
    </row>
    <row r="6962" spans="9:46" s="142" customFormat="1" x14ac:dyDescent="0.15">
      <c r="I6962" s="223"/>
      <c r="P6962" s="224"/>
      <c r="Q6962" s="224"/>
      <c r="R6962" s="224"/>
      <c r="T6962" s="223"/>
      <c r="U6962" s="225"/>
      <c r="V6962" s="223"/>
      <c r="W6962" s="225"/>
      <c r="AE6962" s="200"/>
      <c r="AM6962" s="203"/>
      <c r="AT6962" s="144"/>
    </row>
    <row r="6963" spans="9:46" s="142" customFormat="1" x14ac:dyDescent="0.15">
      <c r="I6963" s="223"/>
      <c r="P6963" s="224"/>
      <c r="Q6963" s="224"/>
      <c r="R6963" s="224"/>
      <c r="T6963" s="223"/>
      <c r="U6963" s="225"/>
      <c r="V6963" s="223"/>
      <c r="W6963" s="225"/>
      <c r="AE6963" s="200"/>
      <c r="AM6963" s="203"/>
      <c r="AT6963" s="144"/>
    </row>
    <row r="6964" spans="9:46" s="142" customFormat="1" x14ac:dyDescent="0.15">
      <c r="I6964" s="223"/>
      <c r="P6964" s="224"/>
      <c r="Q6964" s="224"/>
      <c r="R6964" s="224"/>
      <c r="T6964" s="223"/>
      <c r="U6964" s="225"/>
      <c r="V6964" s="223"/>
      <c r="W6964" s="225"/>
      <c r="AE6964" s="200"/>
      <c r="AM6964" s="203"/>
      <c r="AT6964" s="144"/>
    </row>
    <row r="6965" spans="9:46" s="142" customFormat="1" x14ac:dyDescent="0.15">
      <c r="I6965" s="223"/>
      <c r="P6965" s="224"/>
      <c r="Q6965" s="224"/>
      <c r="R6965" s="224"/>
      <c r="T6965" s="223"/>
      <c r="U6965" s="225"/>
      <c r="V6965" s="223"/>
      <c r="W6965" s="225"/>
      <c r="AE6965" s="200"/>
      <c r="AM6965" s="203"/>
      <c r="AT6965" s="144"/>
    </row>
    <row r="6966" spans="9:46" s="142" customFormat="1" x14ac:dyDescent="0.15">
      <c r="I6966" s="223"/>
      <c r="P6966" s="224"/>
      <c r="Q6966" s="224"/>
      <c r="R6966" s="224"/>
      <c r="T6966" s="223"/>
      <c r="U6966" s="225"/>
      <c r="V6966" s="223"/>
      <c r="W6966" s="225"/>
      <c r="AE6966" s="200"/>
      <c r="AM6966" s="203"/>
      <c r="AT6966" s="144"/>
    </row>
    <row r="6967" spans="9:46" s="142" customFormat="1" x14ac:dyDescent="0.15">
      <c r="I6967" s="223"/>
      <c r="P6967" s="224"/>
      <c r="Q6967" s="224"/>
      <c r="R6967" s="224"/>
      <c r="T6967" s="223"/>
      <c r="U6967" s="225"/>
      <c r="V6967" s="223"/>
      <c r="W6967" s="225"/>
      <c r="AE6967" s="200"/>
      <c r="AM6967" s="203"/>
      <c r="AT6967" s="144"/>
    </row>
    <row r="6968" spans="9:46" s="142" customFormat="1" x14ac:dyDescent="0.15">
      <c r="I6968" s="223"/>
      <c r="P6968" s="224"/>
      <c r="Q6968" s="224"/>
      <c r="R6968" s="224"/>
      <c r="T6968" s="223"/>
      <c r="U6968" s="225"/>
      <c r="V6968" s="223"/>
      <c r="W6968" s="225"/>
      <c r="AE6968" s="200"/>
      <c r="AM6968" s="203"/>
      <c r="AT6968" s="144"/>
    </row>
    <row r="6969" spans="9:46" s="142" customFormat="1" x14ac:dyDescent="0.15">
      <c r="I6969" s="223"/>
      <c r="P6969" s="224"/>
      <c r="Q6969" s="224"/>
      <c r="R6969" s="224"/>
      <c r="T6969" s="223"/>
      <c r="U6969" s="225"/>
      <c r="V6969" s="223"/>
      <c r="W6969" s="225"/>
      <c r="AE6969" s="200"/>
      <c r="AM6969" s="203"/>
      <c r="AT6969" s="144"/>
    </row>
    <row r="6970" spans="9:46" s="142" customFormat="1" x14ac:dyDescent="0.15">
      <c r="I6970" s="223"/>
      <c r="P6970" s="224"/>
      <c r="Q6970" s="224"/>
      <c r="R6970" s="224"/>
      <c r="T6970" s="223"/>
      <c r="U6970" s="225"/>
      <c r="V6970" s="223"/>
      <c r="W6970" s="225"/>
      <c r="AE6970" s="200"/>
      <c r="AM6970" s="203"/>
      <c r="AT6970" s="144"/>
    </row>
    <row r="6971" spans="9:46" s="142" customFormat="1" x14ac:dyDescent="0.15">
      <c r="I6971" s="223"/>
      <c r="P6971" s="224"/>
      <c r="Q6971" s="224"/>
      <c r="R6971" s="224"/>
      <c r="T6971" s="223"/>
      <c r="U6971" s="225"/>
      <c r="V6971" s="223"/>
      <c r="W6971" s="225"/>
      <c r="AE6971" s="200"/>
      <c r="AM6971" s="203"/>
      <c r="AT6971" s="144"/>
    </row>
    <row r="6972" spans="9:46" s="142" customFormat="1" x14ac:dyDescent="0.15">
      <c r="I6972" s="223"/>
      <c r="P6972" s="224"/>
      <c r="Q6972" s="224"/>
      <c r="R6972" s="224"/>
      <c r="T6972" s="223"/>
      <c r="U6972" s="225"/>
      <c r="V6972" s="223"/>
      <c r="W6972" s="225"/>
      <c r="AE6972" s="200"/>
      <c r="AM6972" s="203"/>
      <c r="AT6972" s="144"/>
    </row>
    <row r="6973" spans="9:46" s="142" customFormat="1" x14ac:dyDescent="0.15">
      <c r="I6973" s="223"/>
      <c r="P6973" s="224"/>
      <c r="Q6973" s="224"/>
      <c r="R6973" s="224"/>
      <c r="T6973" s="223"/>
      <c r="U6973" s="225"/>
      <c r="V6973" s="223"/>
      <c r="W6973" s="225"/>
      <c r="AE6973" s="200"/>
      <c r="AM6973" s="203"/>
      <c r="AT6973" s="144"/>
    </row>
    <row r="6974" spans="9:46" s="142" customFormat="1" x14ac:dyDescent="0.15">
      <c r="I6974" s="223"/>
      <c r="P6974" s="224"/>
      <c r="Q6974" s="224"/>
      <c r="R6974" s="224"/>
      <c r="T6974" s="223"/>
      <c r="U6974" s="225"/>
      <c r="V6974" s="223"/>
      <c r="W6974" s="225"/>
      <c r="AE6974" s="200"/>
      <c r="AM6974" s="203"/>
      <c r="AT6974" s="144"/>
    </row>
    <row r="6975" spans="9:46" s="142" customFormat="1" x14ac:dyDescent="0.15">
      <c r="I6975" s="223"/>
      <c r="P6975" s="224"/>
      <c r="Q6975" s="224"/>
      <c r="R6975" s="224"/>
      <c r="T6975" s="223"/>
      <c r="U6975" s="225"/>
      <c r="V6975" s="223"/>
      <c r="W6975" s="225"/>
      <c r="AE6975" s="200"/>
      <c r="AM6975" s="203"/>
      <c r="AT6975" s="144"/>
    </row>
    <row r="6976" spans="9:46" s="142" customFormat="1" x14ac:dyDescent="0.15">
      <c r="I6976" s="223"/>
      <c r="P6976" s="224"/>
      <c r="Q6976" s="224"/>
      <c r="R6976" s="224"/>
      <c r="T6976" s="223"/>
      <c r="U6976" s="225"/>
      <c r="V6976" s="223"/>
      <c r="W6976" s="225"/>
      <c r="AE6976" s="200"/>
      <c r="AM6976" s="203"/>
      <c r="AT6976" s="144"/>
    </row>
    <row r="6977" spans="9:46" s="142" customFormat="1" x14ac:dyDescent="0.15">
      <c r="I6977" s="223"/>
      <c r="P6977" s="224"/>
      <c r="Q6977" s="224"/>
      <c r="R6977" s="224"/>
      <c r="T6977" s="223"/>
      <c r="U6977" s="225"/>
      <c r="V6977" s="223"/>
      <c r="W6977" s="225"/>
      <c r="AE6977" s="200"/>
      <c r="AM6977" s="203"/>
      <c r="AT6977" s="144"/>
    </row>
    <row r="6978" spans="9:46" s="142" customFormat="1" x14ac:dyDescent="0.15">
      <c r="I6978" s="223"/>
      <c r="P6978" s="224"/>
      <c r="Q6978" s="224"/>
      <c r="R6978" s="224"/>
      <c r="T6978" s="223"/>
      <c r="U6978" s="225"/>
      <c r="V6978" s="223"/>
      <c r="W6978" s="225"/>
      <c r="AE6978" s="200"/>
      <c r="AM6978" s="203"/>
      <c r="AT6978" s="144"/>
    </row>
    <row r="6979" spans="9:46" s="142" customFormat="1" x14ac:dyDescent="0.15">
      <c r="I6979" s="223"/>
      <c r="P6979" s="224"/>
      <c r="Q6979" s="224"/>
      <c r="R6979" s="224"/>
      <c r="T6979" s="223"/>
      <c r="U6979" s="225"/>
      <c r="V6979" s="223"/>
      <c r="W6979" s="225"/>
      <c r="AE6979" s="200"/>
      <c r="AM6979" s="203"/>
      <c r="AT6979" s="144"/>
    </row>
    <row r="6980" spans="9:46" s="142" customFormat="1" x14ac:dyDescent="0.15">
      <c r="I6980" s="223"/>
      <c r="P6980" s="224"/>
      <c r="Q6980" s="224"/>
      <c r="R6980" s="224"/>
      <c r="T6980" s="223"/>
      <c r="U6980" s="225"/>
      <c r="V6980" s="223"/>
      <c r="W6980" s="225"/>
      <c r="AE6980" s="200"/>
      <c r="AM6980" s="203"/>
      <c r="AT6980" s="144"/>
    </row>
    <row r="6981" spans="9:46" s="142" customFormat="1" x14ac:dyDescent="0.15">
      <c r="I6981" s="223"/>
      <c r="P6981" s="224"/>
      <c r="Q6981" s="224"/>
      <c r="R6981" s="224"/>
      <c r="T6981" s="223"/>
      <c r="U6981" s="225"/>
      <c r="V6981" s="223"/>
      <c r="W6981" s="225"/>
      <c r="AE6981" s="200"/>
      <c r="AM6981" s="203"/>
      <c r="AT6981" s="144"/>
    </row>
    <row r="6982" spans="9:46" s="142" customFormat="1" x14ac:dyDescent="0.15">
      <c r="I6982" s="223"/>
      <c r="P6982" s="224"/>
      <c r="Q6982" s="224"/>
      <c r="R6982" s="224"/>
      <c r="T6982" s="223"/>
      <c r="U6982" s="225"/>
      <c r="V6982" s="223"/>
      <c r="W6982" s="225"/>
      <c r="AE6982" s="200"/>
      <c r="AM6982" s="203"/>
      <c r="AT6982" s="144"/>
    </row>
    <row r="6983" spans="9:46" s="142" customFormat="1" x14ac:dyDescent="0.15">
      <c r="I6983" s="223"/>
      <c r="P6983" s="224"/>
      <c r="Q6983" s="224"/>
      <c r="R6983" s="224"/>
      <c r="T6983" s="223"/>
      <c r="U6983" s="225"/>
      <c r="V6983" s="223"/>
      <c r="W6983" s="225"/>
      <c r="AE6983" s="200"/>
      <c r="AM6983" s="203"/>
      <c r="AT6983" s="144"/>
    </row>
    <row r="6984" spans="9:46" s="142" customFormat="1" x14ac:dyDescent="0.15">
      <c r="I6984" s="223"/>
      <c r="P6984" s="224"/>
      <c r="Q6984" s="224"/>
      <c r="R6984" s="224"/>
      <c r="T6984" s="223"/>
      <c r="U6984" s="225"/>
      <c r="V6984" s="223"/>
      <c r="W6984" s="225"/>
      <c r="AE6984" s="200"/>
      <c r="AM6984" s="203"/>
      <c r="AT6984" s="144"/>
    </row>
    <row r="6985" spans="9:46" s="142" customFormat="1" x14ac:dyDescent="0.15">
      <c r="I6985" s="223"/>
      <c r="P6985" s="224"/>
      <c r="Q6985" s="224"/>
      <c r="R6985" s="224"/>
      <c r="T6985" s="223"/>
      <c r="U6985" s="225"/>
      <c r="V6985" s="223"/>
      <c r="W6985" s="225"/>
      <c r="AE6985" s="200"/>
      <c r="AM6985" s="203"/>
      <c r="AT6985" s="144"/>
    </row>
    <row r="6986" spans="9:46" s="142" customFormat="1" x14ac:dyDescent="0.15">
      <c r="I6986" s="223"/>
      <c r="P6986" s="224"/>
      <c r="Q6986" s="224"/>
      <c r="R6986" s="224"/>
      <c r="T6986" s="223"/>
      <c r="U6986" s="225"/>
      <c r="V6986" s="223"/>
      <c r="W6986" s="225"/>
      <c r="AE6986" s="200"/>
      <c r="AM6986" s="203"/>
      <c r="AT6986" s="144"/>
    </row>
    <row r="6987" spans="9:46" s="142" customFormat="1" x14ac:dyDescent="0.15">
      <c r="I6987" s="223"/>
      <c r="P6987" s="224"/>
      <c r="Q6987" s="224"/>
      <c r="R6987" s="224"/>
      <c r="T6987" s="223"/>
      <c r="U6987" s="225"/>
      <c r="V6987" s="223"/>
      <c r="W6987" s="225"/>
      <c r="AE6987" s="200"/>
      <c r="AM6987" s="203"/>
      <c r="AT6987" s="144"/>
    </row>
    <row r="6988" spans="9:46" s="142" customFormat="1" x14ac:dyDescent="0.15">
      <c r="I6988" s="223"/>
      <c r="P6988" s="224"/>
      <c r="Q6988" s="224"/>
      <c r="R6988" s="224"/>
      <c r="T6988" s="223"/>
      <c r="U6988" s="225"/>
      <c r="V6988" s="223"/>
      <c r="W6988" s="225"/>
      <c r="AE6988" s="200"/>
      <c r="AM6988" s="203"/>
      <c r="AT6988" s="144"/>
    </row>
    <row r="6989" spans="9:46" s="142" customFormat="1" x14ac:dyDescent="0.15">
      <c r="I6989" s="223"/>
      <c r="P6989" s="224"/>
      <c r="Q6989" s="224"/>
      <c r="R6989" s="224"/>
      <c r="T6989" s="223"/>
      <c r="U6989" s="225"/>
      <c r="V6989" s="223"/>
      <c r="W6989" s="225"/>
      <c r="AE6989" s="200"/>
      <c r="AM6989" s="203"/>
      <c r="AT6989" s="144"/>
    </row>
    <row r="6990" spans="9:46" s="142" customFormat="1" x14ac:dyDescent="0.15">
      <c r="I6990" s="223"/>
      <c r="P6990" s="224"/>
      <c r="Q6990" s="224"/>
      <c r="R6990" s="224"/>
      <c r="T6990" s="223"/>
      <c r="U6990" s="225"/>
      <c r="V6990" s="223"/>
      <c r="W6990" s="225"/>
      <c r="AE6990" s="200"/>
      <c r="AM6990" s="203"/>
      <c r="AT6990" s="144"/>
    </row>
    <row r="6991" spans="9:46" s="142" customFormat="1" x14ac:dyDescent="0.15">
      <c r="I6991" s="223"/>
      <c r="P6991" s="224"/>
      <c r="Q6991" s="224"/>
      <c r="R6991" s="224"/>
      <c r="T6991" s="223"/>
      <c r="U6991" s="225"/>
      <c r="V6991" s="223"/>
      <c r="W6991" s="225"/>
      <c r="AE6991" s="200"/>
      <c r="AM6991" s="203"/>
      <c r="AT6991" s="144"/>
    </row>
    <row r="6992" spans="9:46" s="142" customFormat="1" x14ac:dyDescent="0.15">
      <c r="I6992" s="223"/>
      <c r="P6992" s="224"/>
      <c r="Q6992" s="224"/>
      <c r="R6992" s="224"/>
      <c r="T6992" s="223"/>
      <c r="U6992" s="225"/>
      <c r="V6992" s="223"/>
      <c r="W6992" s="225"/>
      <c r="AE6992" s="200"/>
      <c r="AM6992" s="203"/>
      <c r="AT6992" s="144"/>
    </row>
    <row r="6993" spans="9:46" s="142" customFormat="1" x14ac:dyDescent="0.15">
      <c r="I6993" s="223"/>
      <c r="P6993" s="224"/>
      <c r="Q6993" s="224"/>
      <c r="R6993" s="224"/>
      <c r="T6993" s="223"/>
      <c r="U6993" s="225"/>
      <c r="V6993" s="223"/>
      <c r="W6993" s="225"/>
      <c r="AE6993" s="200"/>
      <c r="AM6993" s="203"/>
      <c r="AT6993" s="144"/>
    </row>
    <row r="6994" spans="9:46" s="142" customFormat="1" x14ac:dyDescent="0.15">
      <c r="I6994" s="223"/>
      <c r="P6994" s="224"/>
      <c r="Q6994" s="224"/>
      <c r="R6994" s="224"/>
      <c r="T6994" s="223"/>
      <c r="U6994" s="225"/>
      <c r="V6994" s="223"/>
      <c r="W6994" s="225"/>
      <c r="AE6994" s="200"/>
      <c r="AM6994" s="203"/>
      <c r="AT6994" s="144"/>
    </row>
    <row r="6995" spans="9:46" s="142" customFormat="1" x14ac:dyDescent="0.15">
      <c r="I6995" s="223"/>
      <c r="P6995" s="224"/>
      <c r="Q6995" s="224"/>
      <c r="R6995" s="224"/>
      <c r="T6995" s="223"/>
      <c r="U6995" s="225"/>
      <c r="V6995" s="223"/>
      <c r="W6995" s="225"/>
      <c r="AE6995" s="200"/>
      <c r="AM6995" s="203"/>
      <c r="AT6995" s="144"/>
    </row>
    <row r="6996" spans="9:46" s="142" customFormat="1" x14ac:dyDescent="0.15">
      <c r="I6996" s="223"/>
      <c r="P6996" s="224"/>
      <c r="Q6996" s="224"/>
      <c r="R6996" s="224"/>
      <c r="T6996" s="223"/>
      <c r="U6996" s="225"/>
      <c r="V6996" s="223"/>
      <c r="W6996" s="225"/>
      <c r="AE6996" s="200"/>
      <c r="AM6996" s="203"/>
      <c r="AT6996" s="144"/>
    </row>
    <row r="6997" spans="9:46" s="142" customFormat="1" x14ac:dyDescent="0.15">
      <c r="I6997" s="223"/>
      <c r="P6997" s="224"/>
      <c r="Q6997" s="224"/>
      <c r="R6997" s="224"/>
      <c r="T6997" s="223"/>
      <c r="U6997" s="225"/>
      <c r="V6997" s="223"/>
      <c r="W6997" s="225"/>
      <c r="AE6997" s="200"/>
      <c r="AM6997" s="203"/>
      <c r="AT6997" s="144"/>
    </row>
    <row r="6998" spans="9:46" s="142" customFormat="1" x14ac:dyDescent="0.15">
      <c r="I6998" s="223"/>
      <c r="P6998" s="224"/>
      <c r="Q6998" s="224"/>
      <c r="R6998" s="224"/>
      <c r="T6998" s="223"/>
      <c r="U6998" s="225"/>
      <c r="V6998" s="223"/>
      <c r="W6998" s="225"/>
      <c r="AE6998" s="200"/>
      <c r="AM6998" s="203"/>
      <c r="AT6998" s="144"/>
    </row>
    <row r="6999" spans="9:46" s="142" customFormat="1" x14ac:dyDescent="0.15">
      <c r="I6999" s="223"/>
      <c r="P6999" s="224"/>
      <c r="Q6999" s="224"/>
      <c r="R6999" s="224"/>
      <c r="T6999" s="223"/>
      <c r="U6999" s="225"/>
      <c r="V6999" s="223"/>
      <c r="W6999" s="225"/>
      <c r="AE6999" s="200"/>
      <c r="AM6999" s="203"/>
      <c r="AT6999" s="144"/>
    </row>
    <row r="7000" spans="9:46" s="142" customFormat="1" x14ac:dyDescent="0.15">
      <c r="I7000" s="223"/>
      <c r="P7000" s="224"/>
      <c r="Q7000" s="224"/>
      <c r="R7000" s="224"/>
      <c r="T7000" s="223"/>
      <c r="U7000" s="225"/>
      <c r="V7000" s="223"/>
      <c r="W7000" s="225"/>
      <c r="AE7000" s="200"/>
      <c r="AM7000" s="203"/>
      <c r="AT7000" s="144"/>
    </row>
    <row r="7001" spans="9:46" s="142" customFormat="1" x14ac:dyDescent="0.15">
      <c r="I7001" s="223"/>
      <c r="P7001" s="224"/>
      <c r="Q7001" s="224"/>
      <c r="R7001" s="224"/>
      <c r="T7001" s="223"/>
      <c r="U7001" s="225"/>
      <c r="V7001" s="223"/>
      <c r="W7001" s="225"/>
      <c r="AE7001" s="200"/>
      <c r="AM7001" s="203"/>
      <c r="AT7001" s="144"/>
    </row>
    <row r="7002" spans="9:46" s="142" customFormat="1" x14ac:dyDescent="0.15">
      <c r="I7002" s="223"/>
      <c r="P7002" s="224"/>
      <c r="Q7002" s="224"/>
      <c r="R7002" s="224"/>
      <c r="T7002" s="223"/>
      <c r="U7002" s="225"/>
      <c r="V7002" s="223"/>
      <c r="W7002" s="225"/>
      <c r="AE7002" s="200"/>
      <c r="AM7002" s="203"/>
      <c r="AT7002" s="144"/>
    </row>
    <row r="7003" spans="9:46" s="142" customFormat="1" x14ac:dyDescent="0.15">
      <c r="I7003" s="223"/>
      <c r="P7003" s="224"/>
      <c r="Q7003" s="224"/>
      <c r="R7003" s="224"/>
      <c r="T7003" s="223"/>
      <c r="U7003" s="225"/>
      <c r="V7003" s="223"/>
      <c r="W7003" s="225"/>
      <c r="AE7003" s="200"/>
      <c r="AM7003" s="203"/>
      <c r="AT7003" s="144"/>
    </row>
    <row r="7004" spans="9:46" s="142" customFormat="1" x14ac:dyDescent="0.15">
      <c r="I7004" s="223"/>
      <c r="P7004" s="224"/>
      <c r="Q7004" s="224"/>
      <c r="R7004" s="224"/>
      <c r="T7004" s="223"/>
      <c r="U7004" s="225"/>
      <c r="V7004" s="223"/>
      <c r="W7004" s="225"/>
      <c r="AE7004" s="200"/>
      <c r="AM7004" s="203"/>
      <c r="AT7004" s="144"/>
    </row>
    <row r="7005" spans="9:46" s="142" customFormat="1" x14ac:dyDescent="0.15">
      <c r="I7005" s="223"/>
      <c r="P7005" s="224"/>
      <c r="Q7005" s="224"/>
      <c r="R7005" s="224"/>
      <c r="T7005" s="223"/>
      <c r="U7005" s="225"/>
      <c r="V7005" s="223"/>
      <c r="W7005" s="225"/>
      <c r="AE7005" s="200"/>
      <c r="AM7005" s="203"/>
      <c r="AT7005" s="144"/>
    </row>
    <row r="7006" spans="9:46" s="142" customFormat="1" x14ac:dyDescent="0.15">
      <c r="I7006" s="223"/>
      <c r="P7006" s="224"/>
      <c r="Q7006" s="224"/>
      <c r="R7006" s="224"/>
      <c r="T7006" s="223"/>
      <c r="U7006" s="225"/>
      <c r="V7006" s="223"/>
      <c r="W7006" s="225"/>
      <c r="AE7006" s="200"/>
      <c r="AM7006" s="203"/>
      <c r="AT7006" s="144"/>
    </row>
    <row r="7007" spans="9:46" s="142" customFormat="1" x14ac:dyDescent="0.15">
      <c r="I7007" s="223"/>
      <c r="P7007" s="224"/>
      <c r="Q7007" s="224"/>
      <c r="R7007" s="224"/>
      <c r="T7007" s="223"/>
      <c r="U7007" s="225"/>
      <c r="V7007" s="223"/>
      <c r="W7007" s="225"/>
      <c r="AE7007" s="200"/>
      <c r="AM7007" s="203"/>
      <c r="AT7007" s="144"/>
    </row>
    <row r="7008" spans="9:46" s="142" customFormat="1" x14ac:dyDescent="0.15">
      <c r="I7008" s="223"/>
      <c r="P7008" s="224"/>
      <c r="Q7008" s="224"/>
      <c r="R7008" s="224"/>
      <c r="T7008" s="223"/>
      <c r="U7008" s="225"/>
      <c r="V7008" s="223"/>
      <c r="W7008" s="225"/>
      <c r="AE7008" s="200"/>
      <c r="AM7008" s="203"/>
      <c r="AT7008" s="144"/>
    </row>
    <row r="7009" spans="9:46" s="142" customFormat="1" x14ac:dyDescent="0.15">
      <c r="I7009" s="223"/>
      <c r="P7009" s="224"/>
      <c r="Q7009" s="224"/>
      <c r="R7009" s="224"/>
      <c r="T7009" s="223"/>
      <c r="U7009" s="225"/>
      <c r="V7009" s="223"/>
      <c r="W7009" s="225"/>
      <c r="AE7009" s="200"/>
      <c r="AM7009" s="203"/>
      <c r="AT7009" s="144"/>
    </row>
    <row r="7010" spans="9:46" s="142" customFormat="1" x14ac:dyDescent="0.15">
      <c r="I7010" s="223"/>
      <c r="P7010" s="224"/>
      <c r="Q7010" s="224"/>
      <c r="R7010" s="224"/>
      <c r="T7010" s="223"/>
      <c r="U7010" s="225"/>
      <c r="V7010" s="223"/>
      <c r="W7010" s="225"/>
      <c r="AE7010" s="200"/>
      <c r="AM7010" s="203"/>
      <c r="AT7010" s="144"/>
    </row>
    <row r="7011" spans="9:46" s="142" customFormat="1" x14ac:dyDescent="0.15">
      <c r="I7011" s="223"/>
      <c r="P7011" s="224"/>
      <c r="Q7011" s="224"/>
      <c r="R7011" s="224"/>
      <c r="T7011" s="223"/>
      <c r="U7011" s="225"/>
      <c r="V7011" s="223"/>
      <c r="W7011" s="225"/>
      <c r="AE7011" s="200"/>
      <c r="AM7011" s="203"/>
      <c r="AT7011" s="144"/>
    </row>
    <row r="7012" spans="9:46" s="142" customFormat="1" x14ac:dyDescent="0.15">
      <c r="I7012" s="223"/>
      <c r="P7012" s="224"/>
      <c r="Q7012" s="224"/>
      <c r="R7012" s="224"/>
      <c r="T7012" s="223"/>
      <c r="U7012" s="225"/>
      <c r="V7012" s="223"/>
      <c r="W7012" s="225"/>
      <c r="AE7012" s="200"/>
      <c r="AM7012" s="203"/>
      <c r="AT7012" s="144"/>
    </row>
    <row r="7013" spans="9:46" s="142" customFormat="1" x14ac:dyDescent="0.15">
      <c r="I7013" s="223"/>
      <c r="P7013" s="224"/>
      <c r="Q7013" s="224"/>
      <c r="R7013" s="224"/>
      <c r="T7013" s="223"/>
      <c r="U7013" s="225"/>
      <c r="V7013" s="223"/>
      <c r="W7013" s="225"/>
      <c r="AE7013" s="200"/>
      <c r="AM7013" s="203"/>
      <c r="AT7013" s="144"/>
    </row>
    <row r="7014" spans="9:46" s="142" customFormat="1" x14ac:dyDescent="0.15">
      <c r="I7014" s="223"/>
      <c r="P7014" s="224"/>
      <c r="Q7014" s="224"/>
      <c r="R7014" s="224"/>
      <c r="T7014" s="223"/>
      <c r="U7014" s="225"/>
      <c r="V7014" s="223"/>
      <c r="W7014" s="225"/>
      <c r="AE7014" s="200"/>
      <c r="AM7014" s="203"/>
      <c r="AT7014" s="144"/>
    </row>
    <row r="7015" spans="9:46" s="142" customFormat="1" x14ac:dyDescent="0.15">
      <c r="I7015" s="223"/>
      <c r="P7015" s="224"/>
      <c r="Q7015" s="224"/>
      <c r="R7015" s="224"/>
      <c r="T7015" s="223"/>
      <c r="U7015" s="225"/>
      <c r="V7015" s="223"/>
      <c r="W7015" s="225"/>
      <c r="AE7015" s="200"/>
      <c r="AM7015" s="203"/>
      <c r="AT7015" s="144"/>
    </row>
    <row r="7016" spans="9:46" s="142" customFormat="1" x14ac:dyDescent="0.15">
      <c r="I7016" s="223"/>
      <c r="P7016" s="224"/>
      <c r="Q7016" s="224"/>
      <c r="R7016" s="224"/>
      <c r="T7016" s="223"/>
      <c r="U7016" s="225"/>
      <c r="V7016" s="223"/>
      <c r="W7016" s="225"/>
      <c r="AE7016" s="200"/>
      <c r="AM7016" s="203"/>
      <c r="AT7016" s="144"/>
    </row>
    <row r="7017" spans="9:46" s="142" customFormat="1" x14ac:dyDescent="0.15">
      <c r="I7017" s="223"/>
      <c r="P7017" s="224"/>
      <c r="Q7017" s="224"/>
      <c r="R7017" s="224"/>
      <c r="T7017" s="223"/>
      <c r="U7017" s="225"/>
      <c r="V7017" s="223"/>
      <c r="W7017" s="225"/>
      <c r="AE7017" s="200"/>
      <c r="AM7017" s="203"/>
      <c r="AT7017" s="144"/>
    </row>
    <row r="7018" spans="9:46" s="142" customFormat="1" x14ac:dyDescent="0.15">
      <c r="I7018" s="223"/>
      <c r="P7018" s="224"/>
      <c r="Q7018" s="224"/>
      <c r="R7018" s="224"/>
      <c r="T7018" s="223"/>
      <c r="U7018" s="225"/>
      <c r="V7018" s="223"/>
      <c r="W7018" s="225"/>
      <c r="AE7018" s="200"/>
      <c r="AM7018" s="203"/>
      <c r="AT7018" s="144"/>
    </row>
    <row r="7019" spans="9:46" s="142" customFormat="1" x14ac:dyDescent="0.15">
      <c r="I7019" s="223"/>
      <c r="P7019" s="224"/>
      <c r="Q7019" s="224"/>
      <c r="R7019" s="224"/>
      <c r="T7019" s="223"/>
      <c r="U7019" s="225"/>
      <c r="V7019" s="223"/>
      <c r="W7019" s="225"/>
      <c r="AE7019" s="200"/>
      <c r="AM7019" s="203"/>
      <c r="AT7019" s="144"/>
    </row>
    <row r="7020" spans="9:46" s="142" customFormat="1" x14ac:dyDescent="0.15">
      <c r="I7020" s="223"/>
      <c r="P7020" s="224"/>
      <c r="Q7020" s="224"/>
      <c r="R7020" s="224"/>
      <c r="T7020" s="223"/>
      <c r="U7020" s="225"/>
      <c r="V7020" s="223"/>
      <c r="W7020" s="225"/>
      <c r="AE7020" s="200"/>
      <c r="AM7020" s="203"/>
      <c r="AT7020" s="144"/>
    </row>
    <row r="7021" spans="9:46" s="142" customFormat="1" x14ac:dyDescent="0.15">
      <c r="I7021" s="223"/>
      <c r="P7021" s="224"/>
      <c r="Q7021" s="224"/>
      <c r="R7021" s="224"/>
      <c r="T7021" s="223"/>
      <c r="U7021" s="225"/>
      <c r="V7021" s="223"/>
      <c r="W7021" s="225"/>
      <c r="AE7021" s="200"/>
      <c r="AM7021" s="203"/>
      <c r="AT7021" s="144"/>
    </row>
    <row r="7022" spans="9:46" s="142" customFormat="1" x14ac:dyDescent="0.15">
      <c r="I7022" s="223"/>
      <c r="P7022" s="224"/>
      <c r="Q7022" s="224"/>
      <c r="R7022" s="224"/>
      <c r="T7022" s="223"/>
      <c r="U7022" s="225"/>
      <c r="V7022" s="223"/>
      <c r="W7022" s="225"/>
      <c r="AE7022" s="200"/>
      <c r="AM7022" s="203"/>
      <c r="AT7022" s="144"/>
    </row>
    <row r="7023" spans="9:46" s="142" customFormat="1" x14ac:dyDescent="0.15">
      <c r="I7023" s="223"/>
      <c r="P7023" s="224"/>
      <c r="Q7023" s="224"/>
      <c r="R7023" s="224"/>
      <c r="T7023" s="223"/>
      <c r="U7023" s="225"/>
      <c r="V7023" s="223"/>
      <c r="W7023" s="225"/>
      <c r="AE7023" s="200"/>
      <c r="AM7023" s="203"/>
      <c r="AT7023" s="144"/>
    </row>
    <row r="7024" spans="9:46" s="142" customFormat="1" x14ac:dyDescent="0.15">
      <c r="I7024" s="223"/>
      <c r="P7024" s="224"/>
      <c r="Q7024" s="224"/>
      <c r="R7024" s="224"/>
      <c r="T7024" s="223"/>
      <c r="U7024" s="225"/>
      <c r="V7024" s="223"/>
      <c r="W7024" s="225"/>
      <c r="AE7024" s="200"/>
      <c r="AM7024" s="203"/>
      <c r="AT7024" s="144"/>
    </row>
    <row r="7025" spans="9:46" s="142" customFormat="1" x14ac:dyDescent="0.15">
      <c r="I7025" s="223"/>
      <c r="P7025" s="224"/>
      <c r="Q7025" s="224"/>
      <c r="R7025" s="224"/>
      <c r="T7025" s="223"/>
      <c r="U7025" s="225"/>
      <c r="V7025" s="223"/>
      <c r="W7025" s="225"/>
      <c r="AE7025" s="200"/>
      <c r="AM7025" s="203"/>
      <c r="AT7025" s="144"/>
    </row>
    <row r="7026" spans="9:46" s="142" customFormat="1" x14ac:dyDescent="0.15">
      <c r="I7026" s="223"/>
      <c r="P7026" s="224"/>
      <c r="Q7026" s="224"/>
      <c r="R7026" s="224"/>
      <c r="T7026" s="223"/>
      <c r="U7026" s="225"/>
      <c r="V7026" s="223"/>
      <c r="W7026" s="225"/>
      <c r="AE7026" s="200"/>
      <c r="AM7026" s="203"/>
      <c r="AT7026" s="144"/>
    </row>
    <row r="7027" spans="9:46" s="142" customFormat="1" x14ac:dyDescent="0.15">
      <c r="I7027" s="223"/>
      <c r="P7027" s="224"/>
      <c r="Q7027" s="224"/>
      <c r="R7027" s="224"/>
      <c r="T7027" s="223"/>
      <c r="U7027" s="225"/>
      <c r="V7027" s="223"/>
      <c r="W7027" s="225"/>
      <c r="AE7027" s="200"/>
      <c r="AM7027" s="203"/>
      <c r="AT7027" s="144"/>
    </row>
    <row r="7028" spans="9:46" s="142" customFormat="1" x14ac:dyDescent="0.15">
      <c r="I7028" s="223"/>
      <c r="P7028" s="224"/>
      <c r="Q7028" s="224"/>
      <c r="R7028" s="224"/>
      <c r="T7028" s="223"/>
      <c r="U7028" s="225"/>
      <c r="V7028" s="223"/>
      <c r="W7028" s="225"/>
      <c r="AE7028" s="200"/>
      <c r="AM7028" s="203"/>
      <c r="AT7028" s="144"/>
    </row>
    <row r="7029" spans="9:46" s="142" customFormat="1" x14ac:dyDescent="0.15">
      <c r="I7029" s="223"/>
      <c r="P7029" s="224"/>
      <c r="Q7029" s="224"/>
      <c r="R7029" s="224"/>
      <c r="T7029" s="223"/>
      <c r="U7029" s="225"/>
      <c r="V7029" s="223"/>
      <c r="W7029" s="225"/>
      <c r="AE7029" s="200"/>
      <c r="AM7029" s="203"/>
      <c r="AT7029" s="144"/>
    </row>
    <row r="7030" spans="9:46" s="142" customFormat="1" x14ac:dyDescent="0.15">
      <c r="I7030" s="223"/>
      <c r="P7030" s="224"/>
      <c r="Q7030" s="224"/>
      <c r="R7030" s="224"/>
      <c r="T7030" s="223"/>
      <c r="U7030" s="225"/>
      <c r="V7030" s="223"/>
      <c r="W7030" s="225"/>
      <c r="AE7030" s="200"/>
      <c r="AM7030" s="203"/>
      <c r="AT7030" s="144"/>
    </row>
    <row r="7031" spans="9:46" s="142" customFormat="1" x14ac:dyDescent="0.15">
      <c r="I7031" s="223"/>
      <c r="P7031" s="224"/>
      <c r="Q7031" s="224"/>
      <c r="R7031" s="224"/>
      <c r="T7031" s="223"/>
      <c r="U7031" s="225"/>
      <c r="V7031" s="223"/>
      <c r="W7031" s="225"/>
      <c r="AE7031" s="200"/>
      <c r="AM7031" s="203"/>
      <c r="AT7031" s="144"/>
    </row>
    <row r="7032" spans="9:46" s="142" customFormat="1" x14ac:dyDescent="0.15">
      <c r="I7032" s="223"/>
      <c r="P7032" s="224"/>
      <c r="Q7032" s="224"/>
      <c r="R7032" s="224"/>
      <c r="T7032" s="223"/>
      <c r="U7032" s="225"/>
      <c r="V7032" s="223"/>
      <c r="W7032" s="225"/>
      <c r="AE7032" s="200"/>
      <c r="AM7032" s="203"/>
      <c r="AT7032" s="144"/>
    </row>
    <row r="7033" spans="9:46" s="142" customFormat="1" x14ac:dyDescent="0.15">
      <c r="I7033" s="223"/>
      <c r="P7033" s="224"/>
      <c r="Q7033" s="224"/>
      <c r="R7033" s="224"/>
      <c r="T7033" s="223"/>
      <c r="U7033" s="225"/>
      <c r="V7033" s="223"/>
      <c r="W7033" s="225"/>
      <c r="AE7033" s="200"/>
      <c r="AM7033" s="203"/>
      <c r="AT7033" s="144"/>
    </row>
    <row r="7034" spans="9:46" s="142" customFormat="1" x14ac:dyDescent="0.15">
      <c r="I7034" s="223"/>
      <c r="P7034" s="224"/>
      <c r="Q7034" s="224"/>
      <c r="R7034" s="224"/>
      <c r="T7034" s="223"/>
      <c r="U7034" s="225"/>
      <c r="V7034" s="223"/>
      <c r="W7034" s="225"/>
      <c r="AE7034" s="200"/>
      <c r="AM7034" s="203"/>
      <c r="AT7034" s="144"/>
    </row>
    <row r="7035" spans="9:46" s="142" customFormat="1" x14ac:dyDescent="0.15">
      <c r="I7035" s="223"/>
      <c r="P7035" s="224"/>
      <c r="Q7035" s="224"/>
      <c r="R7035" s="224"/>
      <c r="T7035" s="223"/>
      <c r="U7035" s="225"/>
      <c r="V7035" s="223"/>
      <c r="W7035" s="225"/>
      <c r="AE7035" s="200"/>
      <c r="AM7035" s="203"/>
      <c r="AT7035" s="144"/>
    </row>
    <row r="7036" spans="9:46" s="142" customFormat="1" x14ac:dyDescent="0.15">
      <c r="I7036" s="223"/>
      <c r="P7036" s="224"/>
      <c r="Q7036" s="224"/>
      <c r="R7036" s="224"/>
      <c r="T7036" s="223"/>
      <c r="U7036" s="225"/>
      <c r="V7036" s="223"/>
      <c r="W7036" s="225"/>
      <c r="AE7036" s="200"/>
      <c r="AM7036" s="203"/>
      <c r="AT7036" s="144"/>
    </row>
    <row r="7037" spans="9:46" s="142" customFormat="1" x14ac:dyDescent="0.15">
      <c r="I7037" s="223"/>
      <c r="P7037" s="224"/>
      <c r="Q7037" s="224"/>
      <c r="R7037" s="224"/>
      <c r="T7037" s="223"/>
      <c r="U7037" s="225"/>
      <c r="V7037" s="223"/>
      <c r="W7037" s="225"/>
      <c r="AE7037" s="200"/>
      <c r="AM7037" s="203"/>
      <c r="AT7037" s="144"/>
    </row>
    <row r="7038" spans="9:46" s="142" customFormat="1" x14ac:dyDescent="0.15">
      <c r="I7038" s="223"/>
      <c r="P7038" s="224"/>
      <c r="Q7038" s="224"/>
      <c r="R7038" s="224"/>
      <c r="T7038" s="223"/>
      <c r="U7038" s="225"/>
      <c r="V7038" s="223"/>
      <c r="W7038" s="225"/>
      <c r="AE7038" s="200"/>
      <c r="AM7038" s="203"/>
      <c r="AT7038" s="144"/>
    </row>
    <row r="7039" spans="9:46" s="142" customFormat="1" x14ac:dyDescent="0.15">
      <c r="I7039" s="223"/>
      <c r="P7039" s="224"/>
      <c r="Q7039" s="224"/>
      <c r="R7039" s="224"/>
      <c r="T7039" s="223"/>
      <c r="U7039" s="225"/>
      <c r="V7039" s="223"/>
      <c r="W7039" s="225"/>
      <c r="AE7039" s="200"/>
      <c r="AM7039" s="203"/>
      <c r="AT7039" s="144"/>
    </row>
    <row r="7040" spans="9:46" s="142" customFormat="1" x14ac:dyDescent="0.15">
      <c r="I7040" s="223"/>
      <c r="P7040" s="224"/>
      <c r="Q7040" s="224"/>
      <c r="R7040" s="224"/>
      <c r="T7040" s="223"/>
      <c r="U7040" s="225"/>
      <c r="V7040" s="223"/>
      <c r="W7040" s="225"/>
      <c r="AE7040" s="200"/>
      <c r="AM7040" s="203"/>
      <c r="AT7040" s="144"/>
    </row>
    <row r="7041" spans="9:46" s="142" customFormat="1" x14ac:dyDescent="0.15">
      <c r="I7041" s="223"/>
      <c r="P7041" s="224"/>
      <c r="Q7041" s="224"/>
      <c r="R7041" s="224"/>
      <c r="T7041" s="223"/>
      <c r="U7041" s="225"/>
      <c r="V7041" s="223"/>
      <c r="W7041" s="225"/>
      <c r="AE7041" s="200"/>
      <c r="AM7041" s="203"/>
      <c r="AT7041" s="144"/>
    </row>
    <row r="7042" spans="9:46" s="142" customFormat="1" x14ac:dyDescent="0.15">
      <c r="I7042" s="223"/>
      <c r="P7042" s="224"/>
      <c r="Q7042" s="224"/>
      <c r="R7042" s="224"/>
      <c r="T7042" s="223"/>
      <c r="U7042" s="225"/>
      <c r="V7042" s="223"/>
      <c r="W7042" s="225"/>
      <c r="AE7042" s="200"/>
      <c r="AM7042" s="203"/>
      <c r="AT7042" s="144"/>
    </row>
    <row r="7043" spans="9:46" s="142" customFormat="1" x14ac:dyDescent="0.15">
      <c r="I7043" s="223"/>
      <c r="P7043" s="224"/>
      <c r="Q7043" s="224"/>
      <c r="R7043" s="224"/>
      <c r="T7043" s="223"/>
      <c r="U7043" s="225"/>
      <c r="V7043" s="223"/>
      <c r="W7043" s="225"/>
      <c r="AE7043" s="200"/>
      <c r="AM7043" s="203"/>
      <c r="AT7043" s="144"/>
    </row>
    <row r="7044" spans="9:46" s="142" customFormat="1" x14ac:dyDescent="0.15">
      <c r="I7044" s="223"/>
      <c r="P7044" s="224"/>
      <c r="Q7044" s="224"/>
      <c r="R7044" s="224"/>
      <c r="T7044" s="223"/>
      <c r="U7044" s="225"/>
      <c r="V7044" s="223"/>
      <c r="W7044" s="225"/>
      <c r="AE7044" s="200"/>
      <c r="AM7044" s="203"/>
      <c r="AT7044" s="144"/>
    </row>
    <row r="7045" spans="9:46" s="142" customFormat="1" x14ac:dyDescent="0.15">
      <c r="I7045" s="223"/>
      <c r="P7045" s="224"/>
      <c r="Q7045" s="224"/>
      <c r="R7045" s="224"/>
      <c r="T7045" s="223"/>
      <c r="U7045" s="225"/>
      <c r="V7045" s="223"/>
      <c r="W7045" s="225"/>
      <c r="AE7045" s="200"/>
      <c r="AM7045" s="203"/>
      <c r="AT7045" s="144"/>
    </row>
    <row r="7046" spans="9:46" s="142" customFormat="1" x14ac:dyDescent="0.15">
      <c r="I7046" s="223"/>
      <c r="P7046" s="224"/>
      <c r="Q7046" s="224"/>
      <c r="R7046" s="224"/>
      <c r="T7046" s="223"/>
      <c r="U7046" s="225"/>
      <c r="V7046" s="223"/>
      <c r="W7046" s="225"/>
      <c r="AE7046" s="200"/>
      <c r="AM7046" s="203"/>
      <c r="AT7046" s="144"/>
    </row>
    <row r="7047" spans="9:46" s="142" customFormat="1" x14ac:dyDescent="0.15">
      <c r="I7047" s="223"/>
      <c r="P7047" s="224"/>
      <c r="Q7047" s="224"/>
      <c r="R7047" s="224"/>
      <c r="T7047" s="223"/>
      <c r="U7047" s="225"/>
      <c r="V7047" s="223"/>
      <c r="W7047" s="225"/>
      <c r="AE7047" s="200"/>
      <c r="AM7047" s="203"/>
      <c r="AT7047" s="144"/>
    </row>
    <row r="7048" spans="9:46" s="142" customFormat="1" x14ac:dyDescent="0.15">
      <c r="I7048" s="223"/>
      <c r="P7048" s="224"/>
      <c r="Q7048" s="224"/>
      <c r="R7048" s="224"/>
      <c r="T7048" s="223"/>
      <c r="U7048" s="225"/>
      <c r="V7048" s="223"/>
      <c r="W7048" s="225"/>
      <c r="AE7048" s="200"/>
      <c r="AM7048" s="203"/>
      <c r="AT7048" s="144"/>
    </row>
    <row r="7049" spans="9:46" s="142" customFormat="1" x14ac:dyDescent="0.15">
      <c r="I7049" s="223"/>
      <c r="P7049" s="224"/>
      <c r="Q7049" s="224"/>
      <c r="R7049" s="224"/>
      <c r="T7049" s="223"/>
      <c r="U7049" s="225"/>
      <c r="V7049" s="223"/>
      <c r="W7049" s="225"/>
      <c r="AE7049" s="200"/>
      <c r="AM7049" s="203"/>
      <c r="AT7049" s="144"/>
    </row>
    <row r="7050" spans="9:46" s="142" customFormat="1" x14ac:dyDescent="0.15">
      <c r="I7050" s="223"/>
      <c r="P7050" s="224"/>
      <c r="Q7050" s="224"/>
      <c r="R7050" s="224"/>
      <c r="T7050" s="223"/>
      <c r="U7050" s="225"/>
      <c r="V7050" s="223"/>
      <c r="W7050" s="225"/>
      <c r="AE7050" s="200"/>
      <c r="AM7050" s="203"/>
      <c r="AT7050" s="144"/>
    </row>
    <row r="7051" spans="9:46" s="142" customFormat="1" x14ac:dyDescent="0.15">
      <c r="I7051" s="223"/>
      <c r="P7051" s="224"/>
      <c r="Q7051" s="224"/>
      <c r="R7051" s="224"/>
      <c r="T7051" s="223"/>
      <c r="U7051" s="225"/>
      <c r="V7051" s="223"/>
      <c r="W7051" s="225"/>
      <c r="AE7051" s="200"/>
      <c r="AM7051" s="203"/>
      <c r="AT7051" s="144"/>
    </row>
    <row r="7052" spans="9:46" s="142" customFormat="1" x14ac:dyDescent="0.15">
      <c r="I7052" s="223"/>
      <c r="P7052" s="224"/>
      <c r="Q7052" s="224"/>
      <c r="R7052" s="224"/>
      <c r="T7052" s="223"/>
      <c r="U7052" s="225"/>
      <c r="V7052" s="223"/>
      <c r="W7052" s="225"/>
      <c r="AE7052" s="200"/>
      <c r="AM7052" s="203"/>
      <c r="AT7052" s="144"/>
    </row>
    <row r="7053" spans="9:46" s="142" customFormat="1" x14ac:dyDescent="0.15">
      <c r="I7053" s="223"/>
      <c r="P7053" s="224"/>
      <c r="Q7053" s="224"/>
      <c r="R7053" s="224"/>
      <c r="T7053" s="223"/>
      <c r="U7053" s="225"/>
      <c r="V7053" s="223"/>
      <c r="W7053" s="225"/>
      <c r="AE7053" s="200"/>
      <c r="AM7053" s="203"/>
      <c r="AT7053" s="144"/>
    </row>
    <row r="7054" spans="9:46" s="142" customFormat="1" x14ac:dyDescent="0.15">
      <c r="I7054" s="223"/>
      <c r="P7054" s="224"/>
      <c r="Q7054" s="224"/>
      <c r="R7054" s="224"/>
      <c r="T7054" s="223"/>
      <c r="U7054" s="225"/>
      <c r="V7054" s="223"/>
      <c r="W7054" s="225"/>
      <c r="AE7054" s="200"/>
      <c r="AM7054" s="203"/>
      <c r="AT7054" s="144"/>
    </row>
    <row r="7055" spans="9:46" s="142" customFormat="1" x14ac:dyDescent="0.15">
      <c r="I7055" s="223"/>
      <c r="P7055" s="224"/>
      <c r="Q7055" s="224"/>
      <c r="R7055" s="224"/>
      <c r="T7055" s="223"/>
      <c r="U7055" s="225"/>
      <c r="V7055" s="223"/>
      <c r="W7055" s="225"/>
      <c r="AE7055" s="200"/>
      <c r="AM7055" s="203"/>
      <c r="AT7055" s="144"/>
    </row>
    <row r="7056" spans="9:46" s="142" customFormat="1" x14ac:dyDescent="0.15">
      <c r="I7056" s="223"/>
      <c r="P7056" s="224"/>
      <c r="Q7056" s="224"/>
      <c r="R7056" s="224"/>
      <c r="T7056" s="223"/>
      <c r="U7056" s="225"/>
      <c r="V7056" s="223"/>
      <c r="W7056" s="225"/>
      <c r="AE7056" s="200"/>
      <c r="AM7056" s="203"/>
      <c r="AT7056" s="144"/>
    </row>
    <row r="7057" spans="9:46" s="142" customFormat="1" x14ac:dyDescent="0.15">
      <c r="I7057" s="223"/>
      <c r="P7057" s="224"/>
      <c r="Q7057" s="224"/>
      <c r="R7057" s="224"/>
      <c r="T7057" s="223"/>
      <c r="U7057" s="225"/>
      <c r="V7057" s="223"/>
      <c r="W7057" s="225"/>
      <c r="AE7057" s="200"/>
      <c r="AM7057" s="203"/>
      <c r="AT7057" s="144"/>
    </row>
    <row r="7058" spans="9:46" s="142" customFormat="1" x14ac:dyDescent="0.15">
      <c r="I7058" s="223"/>
      <c r="P7058" s="224"/>
      <c r="Q7058" s="224"/>
      <c r="R7058" s="224"/>
      <c r="T7058" s="223"/>
      <c r="U7058" s="225"/>
      <c r="V7058" s="223"/>
      <c r="W7058" s="225"/>
      <c r="AE7058" s="200"/>
      <c r="AM7058" s="203"/>
      <c r="AT7058" s="144"/>
    </row>
    <row r="7059" spans="9:46" s="142" customFormat="1" x14ac:dyDescent="0.15">
      <c r="I7059" s="223"/>
      <c r="P7059" s="224"/>
      <c r="Q7059" s="224"/>
      <c r="R7059" s="224"/>
      <c r="T7059" s="223"/>
      <c r="U7059" s="225"/>
      <c r="V7059" s="223"/>
      <c r="W7059" s="225"/>
      <c r="AE7059" s="200"/>
      <c r="AM7059" s="203"/>
      <c r="AT7059" s="144"/>
    </row>
    <row r="7060" spans="9:46" s="142" customFormat="1" x14ac:dyDescent="0.15">
      <c r="I7060" s="223"/>
      <c r="P7060" s="224"/>
      <c r="Q7060" s="224"/>
      <c r="R7060" s="224"/>
      <c r="T7060" s="223"/>
      <c r="U7060" s="225"/>
      <c r="V7060" s="223"/>
      <c r="W7060" s="225"/>
      <c r="AE7060" s="200"/>
      <c r="AM7060" s="203"/>
      <c r="AT7060" s="144"/>
    </row>
    <row r="7061" spans="9:46" s="142" customFormat="1" x14ac:dyDescent="0.15">
      <c r="I7061" s="223"/>
      <c r="P7061" s="224"/>
      <c r="Q7061" s="224"/>
      <c r="R7061" s="224"/>
      <c r="T7061" s="223"/>
      <c r="U7061" s="225"/>
      <c r="V7061" s="223"/>
      <c r="W7061" s="225"/>
      <c r="AE7061" s="200"/>
      <c r="AM7061" s="203"/>
      <c r="AT7061" s="144"/>
    </row>
    <row r="7062" spans="9:46" s="142" customFormat="1" x14ac:dyDescent="0.15">
      <c r="I7062" s="223"/>
      <c r="P7062" s="224"/>
      <c r="Q7062" s="224"/>
      <c r="R7062" s="224"/>
      <c r="T7062" s="223"/>
      <c r="U7062" s="225"/>
      <c r="V7062" s="223"/>
      <c r="W7062" s="225"/>
      <c r="AE7062" s="200"/>
      <c r="AM7062" s="203"/>
      <c r="AT7062" s="144"/>
    </row>
    <row r="7063" spans="9:46" s="142" customFormat="1" x14ac:dyDescent="0.15">
      <c r="I7063" s="223"/>
      <c r="P7063" s="224"/>
      <c r="Q7063" s="224"/>
      <c r="R7063" s="224"/>
      <c r="T7063" s="223"/>
      <c r="U7063" s="225"/>
      <c r="V7063" s="223"/>
      <c r="W7063" s="225"/>
      <c r="AE7063" s="200"/>
      <c r="AM7063" s="203"/>
      <c r="AT7063" s="144"/>
    </row>
    <row r="7064" spans="9:46" s="142" customFormat="1" x14ac:dyDescent="0.15">
      <c r="I7064" s="223"/>
      <c r="P7064" s="224"/>
      <c r="Q7064" s="224"/>
      <c r="R7064" s="224"/>
      <c r="T7064" s="223"/>
      <c r="U7064" s="225"/>
      <c r="V7064" s="223"/>
      <c r="W7064" s="225"/>
      <c r="AE7064" s="200"/>
      <c r="AM7064" s="203"/>
      <c r="AT7064" s="144"/>
    </row>
    <row r="7065" spans="9:46" s="142" customFormat="1" x14ac:dyDescent="0.15">
      <c r="I7065" s="223"/>
      <c r="P7065" s="224"/>
      <c r="Q7065" s="224"/>
      <c r="R7065" s="224"/>
      <c r="T7065" s="223"/>
      <c r="U7065" s="225"/>
      <c r="V7065" s="223"/>
      <c r="W7065" s="225"/>
      <c r="AE7065" s="200"/>
      <c r="AM7065" s="203"/>
      <c r="AT7065" s="144"/>
    </row>
    <row r="7066" spans="9:46" s="142" customFormat="1" x14ac:dyDescent="0.15">
      <c r="I7066" s="223"/>
      <c r="P7066" s="224"/>
      <c r="Q7066" s="224"/>
      <c r="R7066" s="224"/>
      <c r="T7066" s="223"/>
      <c r="U7066" s="225"/>
      <c r="V7066" s="223"/>
      <c r="W7066" s="225"/>
      <c r="AE7066" s="200"/>
      <c r="AM7066" s="203"/>
      <c r="AT7066" s="144"/>
    </row>
    <row r="7067" spans="9:46" s="142" customFormat="1" x14ac:dyDescent="0.15">
      <c r="I7067" s="223"/>
      <c r="P7067" s="224"/>
      <c r="Q7067" s="224"/>
      <c r="R7067" s="224"/>
      <c r="T7067" s="223"/>
      <c r="U7067" s="225"/>
      <c r="V7067" s="223"/>
      <c r="W7067" s="225"/>
      <c r="AE7067" s="200"/>
      <c r="AM7067" s="203"/>
      <c r="AT7067" s="144"/>
    </row>
    <row r="7068" spans="9:46" s="142" customFormat="1" x14ac:dyDescent="0.15">
      <c r="I7068" s="223"/>
      <c r="P7068" s="224"/>
      <c r="Q7068" s="224"/>
      <c r="R7068" s="224"/>
      <c r="T7068" s="223"/>
      <c r="U7068" s="225"/>
      <c r="V7068" s="223"/>
      <c r="W7068" s="225"/>
      <c r="AE7068" s="200"/>
      <c r="AM7068" s="203"/>
      <c r="AT7068" s="144"/>
    </row>
    <row r="7069" spans="9:46" s="142" customFormat="1" x14ac:dyDescent="0.15">
      <c r="I7069" s="223"/>
      <c r="P7069" s="224"/>
      <c r="Q7069" s="224"/>
      <c r="R7069" s="224"/>
      <c r="T7069" s="223"/>
      <c r="U7069" s="225"/>
      <c r="V7069" s="223"/>
      <c r="W7069" s="225"/>
      <c r="AE7069" s="200"/>
      <c r="AM7069" s="203"/>
      <c r="AT7069" s="144"/>
    </row>
    <row r="7070" spans="9:46" s="142" customFormat="1" x14ac:dyDescent="0.15">
      <c r="I7070" s="223"/>
      <c r="P7070" s="224"/>
      <c r="Q7070" s="224"/>
      <c r="R7070" s="224"/>
      <c r="T7070" s="223"/>
      <c r="U7070" s="225"/>
      <c r="V7070" s="223"/>
      <c r="W7070" s="225"/>
      <c r="AE7070" s="200"/>
      <c r="AM7070" s="203"/>
      <c r="AT7070" s="144"/>
    </row>
    <row r="7071" spans="9:46" s="142" customFormat="1" x14ac:dyDescent="0.15">
      <c r="I7071" s="223"/>
      <c r="P7071" s="224"/>
      <c r="Q7071" s="224"/>
      <c r="R7071" s="224"/>
      <c r="T7071" s="223"/>
      <c r="U7071" s="225"/>
      <c r="V7071" s="223"/>
      <c r="W7071" s="225"/>
      <c r="AE7071" s="200"/>
      <c r="AM7071" s="203"/>
      <c r="AT7071" s="144"/>
    </row>
    <row r="7072" spans="9:46" s="142" customFormat="1" x14ac:dyDescent="0.15">
      <c r="I7072" s="223"/>
      <c r="P7072" s="224"/>
      <c r="Q7072" s="224"/>
      <c r="R7072" s="224"/>
      <c r="T7072" s="223"/>
      <c r="U7072" s="225"/>
      <c r="V7072" s="223"/>
      <c r="W7072" s="225"/>
      <c r="AE7072" s="200"/>
      <c r="AM7072" s="203"/>
      <c r="AT7072" s="144"/>
    </row>
    <row r="7073" spans="9:46" s="142" customFormat="1" x14ac:dyDescent="0.15">
      <c r="I7073" s="223"/>
      <c r="P7073" s="224"/>
      <c r="Q7073" s="224"/>
      <c r="R7073" s="224"/>
      <c r="T7073" s="223"/>
      <c r="U7073" s="225"/>
      <c r="V7073" s="223"/>
      <c r="W7073" s="225"/>
      <c r="AE7073" s="200"/>
      <c r="AM7073" s="203"/>
      <c r="AT7073" s="144"/>
    </row>
    <row r="7074" spans="9:46" s="142" customFormat="1" x14ac:dyDescent="0.15">
      <c r="I7074" s="223"/>
      <c r="P7074" s="224"/>
      <c r="Q7074" s="224"/>
      <c r="R7074" s="224"/>
      <c r="T7074" s="223"/>
      <c r="U7074" s="225"/>
      <c r="V7074" s="223"/>
      <c r="W7074" s="225"/>
      <c r="AE7074" s="200"/>
      <c r="AM7074" s="203"/>
      <c r="AT7074" s="144"/>
    </row>
    <row r="7075" spans="9:46" s="142" customFormat="1" x14ac:dyDescent="0.15">
      <c r="I7075" s="223"/>
      <c r="P7075" s="224"/>
      <c r="Q7075" s="224"/>
      <c r="R7075" s="224"/>
      <c r="T7075" s="223"/>
      <c r="U7075" s="225"/>
      <c r="V7075" s="223"/>
      <c r="W7075" s="225"/>
      <c r="AE7075" s="200"/>
      <c r="AM7075" s="203"/>
      <c r="AT7075" s="144"/>
    </row>
    <row r="7076" spans="9:46" s="142" customFormat="1" x14ac:dyDescent="0.15">
      <c r="I7076" s="223"/>
      <c r="P7076" s="224"/>
      <c r="Q7076" s="224"/>
      <c r="R7076" s="224"/>
      <c r="T7076" s="223"/>
      <c r="U7076" s="225"/>
      <c r="V7076" s="223"/>
      <c r="W7076" s="225"/>
      <c r="AE7076" s="200"/>
      <c r="AM7076" s="203"/>
      <c r="AT7076" s="144"/>
    </row>
    <row r="7077" spans="9:46" s="142" customFormat="1" x14ac:dyDescent="0.15">
      <c r="I7077" s="223"/>
      <c r="P7077" s="224"/>
      <c r="Q7077" s="224"/>
      <c r="R7077" s="224"/>
      <c r="T7077" s="223"/>
      <c r="U7077" s="225"/>
      <c r="V7077" s="223"/>
      <c r="W7077" s="225"/>
      <c r="AE7077" s="200"/>
      <c r="AM7077" s="203"/>
      <c r="AT7077" s="144"/>
    </row>
    <row r="7078" spans="9:46" s="142" customFormat="1" x14ac:dyDescent="0.15">
      <c r="I7078" s="223"/>
      <c r="P7078" s="224"/>
      <c r="Q7078" s="224"/>
      <c r="R7078" s="224"/>
      <c r="T7078" s="223"/>
      <c r="U7078" s="225"/>
      <c r="V7078" s="223"/>
      <c r="W7078" s="225"/>
      <c r="AE7078" s="200"/>
      <c r="AM7078" s="203"/>
      <c r="AT7078" s="144"/>
    </row>
    <row r="7079" spans="9:46" s="142" customFormat="1" x14ac:dyDescent="0.15">
      <c r="I7079" s="223"/>
      <c r="P7079" s="224"/>
      <c r="Q7079" s="224"/>
      <c r="R7079" s="224"/>
      <c r="T7079" s="223"/>
      <c r="U7079" s="225"/>
      <c r="V7079" s="223"/>
      <c r="W7079" s="225"/>
      <c r="AE7079" s="200"/>
      <c r="AM7079" s="203"/>
      <c r="AT7079" s="144"/>
    </row>
    <row r="7080" spans="9:46" s="142" customFormat="1" x14ac:dyDescent="0.15">
      <c r="I7080" s="223"/>
      <c r="P7080" s="224"/>
      <c r="Q7080" s="224"/>
      <c r="R7080" s="224"/>
      <c r="T7080" s="223"/>
      <c r="U7080" s="225"/>
      <c r="V7080" s="223"/>
      <c r="W7080" s="225"/>
      <c r="AE7080" s="200"/>
      <c r="AM7080" s="203"/>
      <c r="AT7080" s="144"/>
    </row>
    <row r="7081" spans="9:46" s="142" customFormat="1" x14ac:dyDescent="0.15">
      <c r="I7081" s="223"/>
      <c r="P7081" s="224"/>
      <c r="Q7081" s="224"/>
      <c r="R7081" s="224"/>
      <c r="T7081" s="223"/>
      <c r="U7081" s="225"/>
      <c r="V7081" s="223"/>
      <c r="W7081" s="225"/>
      <c r="AE7081" s="200"/>
      <c r="AM7081" s="203"/>
      <c r="AT7081" s="144"/>
    </row>
    <row r="7082" spans="9:46" s="142" customFormat="1" x14ac:dyDescent="0.15">
      <c r="I7082" s="223"/>
      <c r="P7082" s="224"/>
      <c r="Q7082" s="224"/>
      <c r="R7082" s="224"/>
      <c r="T7082" s="223"/>
      <c r="U7082" s="225"/>
      <c r="V7082" s="223"/>
      <c r="W7082" s="225"/>
      <c r="AE7082" s="200"/>
      <c r="AM7082" s="203"/>
      <c r="AT7082" s="144"/>
    </row>
    <row r="7083" spans="9:46" s="142" customFormat="1" x14ac:dyDescent="0.15">
      <c r="I7083" s="223"/>
      <c r="P7083" s="224"/>
      <c r="Q7083" s="224"/>
      <c r="R7083" s="224"/>
      <c r="T7083" s="223"/>
      <c r="U7083" s="225"/>
      <c r="V7083" s="223"/>
      <c r="W7083" s="225"/>
      <c r="AE7083" s="200"/>
      <c r="AM7083" s="203"/>
      <c r="AT7083" s="144"/>
    </row>
    <row r="7084" spans="9:46" s="142" customFormat="1" x14ac:dyDescent="0.15">
      <c r="I7084" s="223"/>
      <c r="P7084" s="224"/>
      <c r="Q7084" s="224"/>
      <c r="R7084" s="224"/>
      <c r="T7084" s="223"/>
      <c r="U7084" s="225"/>
      <c r="V7084" s="223"/>
      <c r="W7084" s="225"/>
      <c r="AE7084" s="200"/>
      <c r="AM7084" s="203"/>
      <c r="AT7084" s="144"/>
    </row>
    <row r="7085" spans="9:46" s="142" customFormat="1" x14ac:dyDescent="0.15">
      <c r="I7085" s="223"/>
      <c r="P7085" s="224"/>
      <c r="Q7085" s="224"/>
      <c r="R7085" s="224"/>
      <c r="T7085" s="223"/>
      <c r="U7085" s="225"/>
      <c r="V7085" s="223"/>
      <c r="W7085" s="225"/>
      <c r="AE7085" s="200"/>
      <c r="AM7085" s="203"/>
      <c r="AT7085" s="144"/>
    </row>
    <row r="7086" spans="9:46" s="142" customFormat="1" x14ac:dyDescent="0.15">
      <c r="I7086" s="223"/>
      <c r="P7086" s="224"/>
      <c r="Q7086" s="224"/>
      <c r="R7086" s="224"/>
      <c r="T7086" s="223"/>
      <c r="U7086" s="225"/>
      <c r="V7086" s="223"/>
      <c r="W7086" s="225"/>
      <c r="AE7086" s="200"/>
      <c r="AM7086" s="203"/>
      <c r="AT7086" s="144"/>
    </row>
    <row r="7087" spans="9:46" s="142" customFormat="1" x14ac:dyDescent="0.15">
      <c r="I7087" s="223"/>
      <c r="P7087" s="224"/>
      <c r="Q7087" s="224"/>
      <c r="R7087" s="224"/>
      <c r="T7087" s="223"/>
      <c r="U7087" s="225"/>
      <c r="V7087" s="223"/>
      <c r="W7087" s="225"/>
      <c r="AE7087" s="200"/>
      <c r="AM7087" s="203"/>
      <c r="AT7087" s="144"/>
    </row>
    <row r="7088" spans="9:46" s="142" customFormat="1" x14ac:dyDescent="0.15">
      <c r="I7088" s="223"/>
      <c r="P7088" s="224"/>
      <c r="Q7088" s="224"/>
      <c r="R7088" s="224"/>
      <c r="T7088" s="223"/>
      <c r="U7088" s="225"/>
      <c r="V7088" s="223"/>
      <c r="W7088" s="225"/>
      <c r="AE7088" s="200"/>
      <c r="AM7088" s="203"/>
      <c r="AT7088" s="144"/>
    </row>
    <row r="7089" spans="9:46" s="142" customFormat="1" x14ac:dyDescent="0.15">
      <c r="I7089" s="223"/>
      <c r="P7089" s="224"/>
      <c r="Q7089" s="224"/>
      <c r="R7089" s="224"/>
      <c r="T7089" s="223"/>
      <c r="U7089" s="225"/>
      <c r="V7089" s="223"/>
      <c r="W7089" s="225"/>
      <c r="AE7089" s="200"/>
      <c r="AM7089" s="203"/>
      <c r="AT7089" s="144"/>
    </row>
    <row r="7090" spans="9:46" s="142" customFormat="1" x14ac:dyDescent="0.15">
      <c r="I7090" s="223"/>
      <c r="P7090" s="224"/>
      <c r="Q7090" s="224"/>
      <c r="R7090" s="224"/>
      <c r="T7090" s="223"/>
      <c r="U7090" s="225"/>
      <c r="V7090" s="223"/>
      <c r="W7090" s="225"/>
      <c r="AE7090" s="200"/>
      <c r="AM7090" s="203"/>
      <c r="AT7090" s="144"/>
    </row>
    <row r="7091" spans="9:46" s="142" customFormat="1" x14ac:dyDescent="0.15">
      <c r="I7091" s="223"/>
      <c r="P7091" s="224"/>
      <c r="Q7091" s="224"/>
      <c r="R7091" s="224"/>
      <c r="T7091" s="223"/>
      <c r="U7091" s="225"/>
      <c r="V7091" s="223"/>
      <c r="W7091" s="225"/>
      <c r="AE7091" s="200"/>
      <c r="AM7091" s="203"/>
      <c r="AT7091" s="144"/>
    </row>
    <row r="7092" spans="9:46" s="142" customFormat="1" x14ac:dyDescent="0.15">
      <c r="I7092" s="223"/>
      <c r="P7092" s="224"/>
      <c r="Q7092" s="224"/>
      <c r="R7092" s="224"/>
      <c r="T7092" s="223"/>
      <c r="U7092" s="225"/>
      <c r="V7092" s="223"/>
      <c r="W7092" s="225"/>
      <c r="AE7092" s="200"/>
      <c r="AM7092" s="203"/>
      <c r="AT7092" s="144"/>
    </row>
    <row r="7093" spans="9:46" s="142" customFormat="1" x14ac:dyDescent="0.15">
      <c r="I7093" s="223"/>
      <c r="P7093" s="224"/>
      <c r="Q7093" s="224"/>
      <c r="R7093" s="224"/>
      <c r="T7093" s="223"/>
      <c r="U7093" s="225"/>
      <c r="V7093" s="223"/>
      <c r="W7093" s="225"/>
      <c r="AE7093" s="200"/>
      <c r="AM7093" s="203"/>
      <c r="AT7093" s="144"/>
    </row>
    <row r="7094" spans="9:46" s="142" customFormat="1" x14ac:dyDescent="0.15">
      <c r="I7094" s="223"/>
      <c r="P7094" s="224"/>
      <c r="Q7094" s="224"/>
      <c r="R7094" s="224"/>
      <c r="T7094" s="223"/>
      <c r="U7094" s="225"/>
      <c r="V7094" s="223"/>
      <c r="W7094" s="225"/>
      <c r="AE7094" s="200"/>
      <c r="AM7094" s="203"/>
      <c r="AT7094" s="144"/>
    </row>
    <row r="7095" spans="9:46" s="142" customFormat="1" x14ac:dyDescent="0.15">
      <c r="I7095" s="223"/>
      <c r="P7095" s="224"/>
      <c r="Q7095" s="224"/>
      <c r="R7095" s="224"/>
      <c r="T7095" s="223"/>
      <c r="U7095" s="225"/>
      <c r="V7095" s="223"/>
      <c r="W7095" s="225"/>
      <c r="AE7095" s="200"/>
      <c r="AM7095" s="203"/>
      <c r="AT7095" s="144"/>
    </row>
    <row r="7096" spans="9:46" s="142" customFormat="1" x14ac:dyDescent="0.15">
      <c r="I7096" s="223"/>
      <c r="P7096" s="224"/>
      <c r="Q7096" s="224"/>
      <c r="R7096" s="224"/>
      <c r="T7096" s="223"/>
      <c r="U7096" s="225"/>
      <c r="V7096" s="223"/>
      <c r="W7096" s="225"/>
      <c r="AE7096" s="200"/>
      <c r="AM7096" s="203"/>
      <c r="AT7096" s="144"/>
    </row>
    <row r="7097" spans="9:46" s="142" customFormat="1" x14ac:dyDescent="0.15">
      <c r="I7097" s="223"/>
      <c r="P7097" s="224"/>
      <c r="Q7097" s="224"/>
      <c r="R7097" s="224"/>
      <c r="T7097" s="223"/>
      <c r="U7097" s="225"/>
      <c r="V7097" s="223"/>
      <c r="W7097" s="225"/>
      <c r="AE7097" s="200"/>
      <c r="AM7097" s="203"/>
      <c r="AT7097" s="144"/>
    </row>
    <row r="7098" spans="9:46" s="142" customFormat="1" x14ac:dyDescent="0.15">
      <c r="I7098" s="223"/>
      <c r="P7098" s="224"/>
      <c r="Q7098" s="224"/>
      <c r="R7098" s="224"/>
      <c r="T7098" s="223"/>
      <c r="U7098" s="225"/>
      <c r="V7098" s="223"/>
      <c r="W7098" s="225"/>
      <c r="AE7098" s="200"/>
      <c r="AM7098" s="203"/>
      <c r="AT7098" s="144"/>
    </row>
    <row r="7099" spans="9:46" s="142" customFormat="1" x14ac:dyDescent="0.15">
      <c r="I7099" s="223"/>
      <c r="P7099" s="224"/>
      <c r="Q7099" s="224"/>
      <c r="R7099" s="224"/>
      <c r="T7099" s="223"/>
      <c r="U7099" s="225"/>
      <c r="V7099" s="223"/>
      <c r="W7099" s="225"/>
      <c r="AE7099" s="200"/>
      <c r="AM7099" s="203"/>
      <c r="AT7099" s="144"/>
    </row>
    <row r="7100" spans="9:46" s="142" customFormat="1" x14ac:dyDescent="0.15">
      <c r="I7100" s="223"/>
      <c r="P7100" s="224"/>
      <c r="Q7100" s="224"/>
      <c r="R7100" s="224"/>
      <c r="T7100" s="223"/>
      <c r="U7100" s="225"/>
      <c r="V7100" s="223"/>
      <c r="W7100" s="225"/>
      <c r="AE7100" s="200"/>
      <c r="AM7100" s="203"/>
      <c r="AT7100" s="144"/>
    </row>
    <row r="7101" spans="9:46" s="142" customFormat="1" x14ac:dyDescent="0.15">
      <c r="I7101" s="223"/>
      <c r="P7101" s="224"/>
      <c r="Q7101" s="224"/>
      <c r="R7101" s="224"/>
      <c r="T7101" s="223"/>
      <c r="U7101" s="225"/>
      <c r="V7101" s="223"/>
      <c r="W7101" s="225"/>
      <c r="AE7101" s="200"/>
      <c r="AM7101" s="203"/>
      <c r="AT7101" s="144"/>
    </row>
    <row r="7102" spans="9:46" s="142" customFormat="1" x14ac:dyDescent="0.15">
      <c r="I7102" s="223"/>
      <c r="P7102" s="224"/>
      <c r="Q7102" s="224"/>
      <c r="R7102" s="224"/>
      <c r="T7102" s="223"/>
      <c r="U7102" s="225"/>
      <c r="V7102" s="223"/>
      <c r="W7102" s="225"/>
      <c r="AE7102" s="200"/>
      <c r="AM7102" s="203"/>
      <c r="AT7102" s="144"/>
    </row>
    <row r="7103" spans="9:46" s="142" customFormat="1" x14ac:dyDescent="0.15">
      <c r="I7103" s="223"/>
      <c r="P7103" s="224"/>
      <c r="Q7103" s="224"/>
      <c r="R7103" s="224"/>
      <c r="T7103" s="223"/>
      <c r="U7103" s="225"/>
      <c r="V7103" s="223"/>
      <c r="W7103" s="225"/>
      <c r="AE7103" s="200"/>
      <c r="AM7103" s="203"/>
      <c r="AT7103" s="144"/>
    </row>
    <row r="7104" spans="9:46" s="142" customFormat="1" x14ac:dyDescent="0.15">
      <c r="I7104" s="223"/>
      <c r="P7104" s="224"/>
      <c r="Q7104" s="224"/>
      <c r="R7104" s="224"/>
      <c r="T7104" s="223"/>
      <c r="U7104" s="225"/>
      <c r="V7104" s="223"/>
      <c r="W7104" s="225"/>
      <c r="AE7104" s="200"/>
      <c r="AM7104" s="203"/>
      <c r="AT7104" s="144"/>
    </row>
    <row r="7105" spans="9:46" s="142" customFormat="1" x14ac:dyDescent="0.15">
      <c r="I7105" s="223"/>
      <c r="P7105" s="224"/>
      <c r="Q7105" s="224"/>
      <c r="R7105" s="224"/>
      <c r="T7105" s="223"/>
      <c r="U7105" s="225"/>
      <c r="V7105" s="223"/>
      <c r="W7105" s="225"/>
      <c r="AE7105" s="200"/>
      <c r="AM7105" s="203"/>
      <c r="AT7105" s="144"/>
    </row>
    <row r="7106" spans="9:46" s="142" customFormat="1" x14ac:dyDescent="0.15">
      <c r="I7106" s="223"/>
      <c r="P7106" s="224"/>
      <c r="Q7106" s="224"/>
      <c r="R7106" s="224"/>
      <c r="T7106" s="223"/>
      <c r="U7106" s="225"/>
      <c r="V7106" s="223"/>
      <c r="W7106" s="225"/>
      <c r="AE7106" s="200"/>
      <c r="AM7106" s="203"/>
      <c r="AT7106" s="144"/>
    </row>
    <row r="7107" spans="9:46" s="142" customFormat="1" x14ac:dyDescent="0.15">
      <c r="I7107" s="223"/>
      <c r="P7107" s="224"/>
      <c r="Q7107" s="224"/>
      <c r="R7107" s="224"/>
      <c r="T7107" s="223"/>
      <c r="U7107" s="225"/>
      <c r="V7107" s="223"/>
      <c r="W7107" s="225"/>
      <c r="AE7107" s="200"/>
      <c r="AM7107" s="203"/>
      <c r="AT7107" s="144"/>
    </row>
    <row r="7108" spans="9:46" s="142" customFormat="1" x14ac:dyDescent="0.15">
      <c r="I7108" s="223"/>
      <c r="P7108" s="224"/>
      <c r="Q7108" s="224"/>
      <c r="R7108" s="224"/>
      <c r="T7108" s="223"/>
      <c r="U7108" s="225"/>
      <c r="V7108" s="223"/>
      <c r="W7108" s="225"/>
      <c r="AE7108" s="200"/>
      <c r="AM7108" s="203"/>
      <c r="AT7108" s="144"/>
    </row>
    <row r="7109" spans="9:46" s="142" customFormat="1" x14ac:dyDescent="0.15">
      <c r="I7109" s="223"/>
      <c r="P7109" s="224"/>
      <c r="Q7109" s="224"/>
      <c r="R7109" s="224"/>
      <c r="T7109" s="223"/>
      <c r="U7109" s="225"/>
      <c r="V7109" s="223"/>
      <c r="W7109" s="225"/>
      <c r="AE7109" s="200"/>
      <c r="AM7109" s="203"/>
      <c r="AT7109" s="144"/>
    </row>
    <row r="7110" spans="9:46" s="142" customFormat="1" x14ac:dyDescent="0.15">
      <c r="I7110" s="223"/>
      <c r="P7110" s="224"/>
      <c r="Q7110" s="224"/>
      <c r="R7110" s="224"/>
      <c r="T7110" s="223"/>
      <c r="U7110" s="225"/>
      <c r="V7110" s="223"/>
      <c r="W7110" s="225"/>
      <c r="AE7110" s="200"/>
      <c r="AM7110" s="203"/>
      <c r="AT7110" s="144"/>
    </row>
    <row r="7111" spans="9:46" s="142" customFormat="1" x14ac:dyDescent="0.15">
      <c r="I7111" s="223"/>
      <c r="P7111" s="224"/>
      <c r="Q7111" s="224"/>
      <c r="R7111" s="224"/>
      <c r="T7111" s="223"/>
      <c r="U7111" s="225"/>
      <c r="V7111" s="223"/>
      <c r="W7111" s="225"/>
      <c r="AE7111" s="200"/>
      <c r="AM7111" s="203"/>
      <c r="AT7111" s="144"/>
    </row>
    <row r="7112" spans="9:46" s="142" customFormat="1" x14ac:dyDescent="0.15">
      <c r="I7112" s="223"/>
      <c r="P7112" s="224"/>
      <c r="Q7112" s="224"/>
      <c r="R7112" s="224"/>
      <c r="T7112" s="223"/>
      <c r="U7112" s="225"/>
      <c r="V7112" s="223"/>
      <c r="W7112" s="225"/>
      <c r="AE7112" s="200"/>
      <c r="AM7112" s="203"/>
      <c r="AT7112" s="144"/>
    </row>
    <row r="7113" spans="9:46" s="142" customFormat="1" x14ac:dyDescent="0.15">
      <c r="I7113" s="223"/>
      <c r="P7113" s="224"/>
      <c r="Q7113" s="224"/>
      <c r="R7113" s="224"/>
      <c r="T7113" s="223"/>
      <c r="U7113" s="225"/>
      <c r="V7113" s="223"/>
      <c r="W7113" s="225"/>
      <c r="AE7113" s="200"/>
      <c r="AM7113" s="203"/>
      <c r="AT7113" s="144"/>
    </row>
    <row r="7114" spans="9:46" s="142" customFormat="1" x14ac:dyDescent="0.15">
      <c r="I7114" s="223"/>
      <c r="P7114" s="224"/>
      <c r="Q7114" s="224"/>
      <c r="R7114" s="224"/>
      <c r="T7114" s="223"/>
      <c r="U7114" s="225"/>
      <c r="V7114" s="223"/>
      <c r="W7114" s="225"/>
      <c r="AE7114" s="200"/>
      <c r="AM7114" s="203"/>
      <c r="AT7114" s="144"/>
    </row>
    <row r="7115" spans="9:46" s="142" customFormat="1" x14ac:dyDescent="0.15">
      <c r="I7115" s="223"/>
      <c r="P7115" s="224"/>
      <c r="Q7115" s="224"/>
      <c r="R7115" s="224"/>
      <c r="T7115" s="223"/>
      <c r="U7115" s="225"/>
      <c r="V7115" s="223"/>
      <c r="W7115" s="225"/>
      <c r="AE7115" s="200"/>
      <c r="AM7115" s="203"/>
      <c r="AT7115" s="144"/>
    </row>
    <row r="7116" spans="9:46" s="142" customFormat="1" x14ac:dyDescent="0.15">
      <c r="I7116" s="223"/>
      <c r="P7116" s="224"/>
      <c r="Q7116" s="224"/>
      <c r="R7116" s="224"/>
      <c r="T7116" s="223"/>
      <c r="U7116" s="225"/>
      <c r="V7116" s="223"/>
      <c r="W7116" s="225"/>
      <c r="AE7116" s="200"/>
      <c r="AM7116" s="203"/>
      <c r="AT7116" s="144"/>
    </row>
    <row r="7117" spans="9:46" s="142" customFormat="1" x14ac:dyDescent="0.15">
      <c r="I7117" s="223"/>
      <c r="P7117" s="224"/>
      <c r="Q7117" s="224"/>
      <c r="R7117" s="224"/>
      <c r="T7117" s="223"/>
      <c r="U7117" s="225"/>
      <c r="V7117" s="223"/>
      <c r="W7117" s="225"/>
      <c r="AE7117" s="200"/>
      <c r="AM7117" s="203"/>
      <c r="AT7117" s="144"/>
    </row>
    <row r="7118" spans="9:46" s="142" customFormat="1" x14ac:dyDescent="0.15">
      <c r="I7118" s="223"/>
      <c r="P7118" s="224"/>
      <c r="Q7118" s="224"/>
      <c r="R7118" s="224"/>
      <c r="T7118" s="223"/>
      <c r="U7118" s="225"/>
      <c r="V7118" s="223"/>
      <c r="W7118" s="225"/>
      <c r="AE7118" s="200"/>
      <c r="AM7118" s="203"/>
      <c r="AT7118" s="144"/>
    </row>
    <row r="7119" spans="9:46" s="142" customFormat="1" x14ac:dyDescent="0.15">
      <c r="I7119" s="223"/>
      <c r="P7119" s="224"/>
      <c r="Q7119" s="224"/>
      <c r="R7119" s="224"/>
      <c r="T7119" s="223"/>
      <c r="U7119" s="225"/>
      <c r="V7119" s="223"/>
      <c r="W7119" s="225"/>
      <c r="AE7119" s="200"/>
      <c r="AM7119" s="203"/>
      <c r="AT7119" s="144"/>
    </row>
    <row r="7120" spans="9:46" s="142" customFormat="1" x14ac:dyDescent="0.15">
      <c r="I7120" s="223"/>
      <c r="P7120" s="224"/>
      <c r="Q7120" s="224"/>
      <c r="R7120" s="224"/>
      <c r="T7120" s="223"/>
      <c r="U7120" s="225"/>
      <c r="V7120" s="223"/>
      <c r="W7120" s="225"/>
      <c r="AE7120" s="200"/>
      <c r="AM7120" s="203"/>
      <c r="AT7120" s="144"/>
    </row>
    <row r="7121" spans="9:46" s="142" customFormat="1" x14ac:dyDescent="0.15">
      <c r="I7121" s="223"/>
      <c r="P7121" s="224"/>
      <c r="Q7121" s="224"/>
      <c r="R7121" s="224"/>
      <c r="T7121" s="223"/>
      <c r="U7121" s="225"/>
      <c r="V7121" s="223"/>
      <c r="W7121" s="225"/>
      <c r="AE7121" s="200"/>
      <c r="AM7121" s="203"/>
      <c r="AT7121" s="144"/>
    </row>
    <row r="7122" spans="9:46" s="142" customFormat="1" x14ac:dyDescent="0.15">
      <c r="I7122" s="223"/>
      <c r="P7122" s="224"/>
      <c r="Q7122" s="224"/>
      <c r="R7122" s="224"/>
      <c r="T7122" s="223"/>
      <c r="U7122" s="225"/>
      <c r="V7122" s="223"/>
      <c r="W7122" s="225"/>
      <c r="AE7122" s="200"/>
      <c r="AM7122" s="203"/>
      <c r="AT7122" s="144"/>
    </row>
    <row r="7123" spans="9:46" s="142" customFormat="1" x14ac:dyDescent="0.15">
      <c r="I7123" s="223"/>
      <c r="P7123" s="224"/>
      <c r="Q7123" s="224"/>
      <c r="R7123" s="224"/>
      <c r="T7123" s="223"/>
      <c r="U7123" s="225"/>
      <c r="V7123" s="223"/>
      <c r="W7123" s="225"/>
      <c r="AE7123" s="200"/>
      <c r="AM7123" s="203"/>
      <c r="AT7123" s="144"/>
    </row>
    <row r="7124" spans="9:46" s="142" customFormat="1" x14ac:dyDescent="0.15">
      <c r="I7124" s="223"/>
      <c r="P7124" s="224"/>
      <c r="Q7124" s="224"/>
      <c r="R7124" s="224"/>
      <c r="T7124" s="223"/>
      <c r="U7124" s="225"/>
      <c r="V7124" s="223"/>
      <c r="W7124" s="225"/>
      <c r="AE7124" s="200"/>
      <c r="AM7124" s="203"/>
      <c r="AT7124" s="144"/>
    </row>
    <row r="7125" spans="9:46" s="142" customFormat="1" x14ac:dyDescent="0.15">
      <c r="I7125" s="223"/>
      <c r="P7125" s="224"/>
      <c r="Q7125" s="224"/>
      <c r="R7125" s="224"/>
      <c r="T7125" s="223"/>
      <c r="U7125" s="225"/>
      <c r="V7125" s="223"/>
      <c r="W7125" s="225"/>
      <c r="AE7125" s="200"/>
      <c r="AM7125" s="203"/>
      <c r="AT7125" s="144"/>
    </row>
    <row r="7126" spans="9:46" s="142" customFormat="1" x14ac:dyDescent="0.15">
      <c r="I7126" s="223"/>
      <c r="P7126" s="224"/>
      <c r="Q7126" s="224"/>
      <c r="R7126" s="224"/>
      <c r="T7126" s="223"/>
      <c r="U7126" s="225"/>
      <c r="V7126" s="223"/>
      <c r="W7126" s="225"/>
      <c r="AE7126" s="200"/>
      <c r="AM7126" s="203"/>
      <c r="AT7126" s="144"/>
    </row>
    <row r="7127" spans="9:46" s="142" customFormat="1" x14ac:dyDescent="0.15">
      <c r="I7127" s="223"/>
      <c r="P7127" s="224"/>
      <c r="Q7127" s="224"/>
      <c r="R7127" s="224"/>
      <c r="T7127" s="223"/>
      <c r="U7127" s="225"/>
      <c r="V7127" s="223"/>
      <c r="W7127" s="225"/>
      <c r="AE7127" s="200"/>
      <c r="AM7127" s="203"/>
      <c r="AT7127" s="144"/>
    </row>
    <row r="7128" spans="9:46" s="142" customFormat="1" x14ac:dyDescent="0.15">
      <c r="I7128" s="223"/>
      <c r="P7128" s="224"/>
      <c r="Q7128" s="224"/>
      <c r="R7128" s="224"/>
      <c r="T7128" s="223"/>
      <c r="U7128" s="225"/>
      <c r="V7128" s="223"/>
      <c r="W7128" s="225"/>
      <c r="AE7128" s="200"/>
      <c r="AM7128" s="203"/>
      <c r="AT7128" s="144"/>
    </row>
    <row r="7129" spans="9:46" s="142" customFormat="1" x14ac:dyDescent="0.15">
      <c r="I7129" s="223"/>
      <c r="P7129" s="224"/>
      <c r="Q7129" s="224"/>
      <c r="R7129" s="224"/>
      <c r="T7129" s="223"/>
      <c r="U7129" s="225"/>
      <c r="V7129" s="223"/>
      <c r="W7129" s="225"/>
      <c r="AE7129" s="200"/>
      <c r="AM7129" s="203"/>
      <c r="AT7129" s="144"/>
    </row>
    <row r="7130" spans="9:46" s="142" customFormat="1" x14ac:dyDescent="0.15">
      <c r="I7130" s="223"/>
      <c r="P7130" s="224"/>
      <c r="Q7130" s="224"/>
      <c r="R7130" s="224"/>
      <c r="T7130" s="223"/>
      <c r="U7130" s="225"/>
      <c r="V7130" s="223"/>
      <c r="W7130" s="225"/>
      <c r="AE7130" s="200"/>
      <c r="AM7130" s="203"/>
      <c r="AT7130" s="144"/>
    </row>
    <row r="7131" spans="9:46" s="142" customFormat="1" x14ac:dyDescent="0.15">
      <c r="I7131" s="223"/>
      <c r="P7131" s="224"/>
      <c r="Q7131" s="224"/>
      <c r="R7131" s="224"/>
      <c r="T7131" s="223"/>
      <c r="U7131" s="225"/>
      <c r="V7131" s="223"/>
      <c r="W7131" s="225"/>
      <c r="AE7131" s="200"/>
      <c r="AM7131" s="203"/>
      <c r="AT7131" s="144"/>
    </row>
    <row r="7132" spans="9:46" s="142" customFormat="1" x14ac:dyDescent="0.15">
      <c r="I7132" s="223"/>
      <c r="P7132" s="224"/>
      <c r="Q7132" s="224"/>
      <c r="R7132" s="224"/>
      <c r="T7132" s="223"/>
      <c r="U7132" s="225"/>
      <c r="V7132" s="223"/>
      <c r="W7132" s="225"/>
      <c r="AE7132" s="200"/>
      <c r="AM7132" s="203"/>
      <c r="AT7132" s="144"/>
    </row>
    <row r="7133" spans="9:46" s="142" customFormat="1" x14ac:dyDescent="0.15">
      <c r="I7133" s="223"/>
      <c r="P7133" s="224"/>
      <c r="Q7133" s="224"/>
      <c r="R7133" s="224"/>
      <c r="T7133" s="223"/>
      <c r="U7133" s="225"/>
      <c r="V7133" s="223"/>
      <c r="W7133" s="225"/>
      <c r="AE7133" s="200"/>
      <c r="AM7133" s="203"/>
      <c r="AT7133" s="144"/>
    </row>
    <row r="7134" spans="9:46" s="142" customFormat="1" x14ac:dyDescent="0.15">
      <c r="I7134" s="223"/>
      <c r="P7134" s="224"/>
      <c r="Q7134" s="224"/>
      <c r="R7134" s="224"/>
      <c r="T7134" s="223"/>
      <c r="U7134" s="225"/>
      <c r="V7134" s="223"/>
      <c r="W7134" s="225"/>
      <c r="AE7134" s="200"/>
      <c r="AM7134" s="203"/>
      <c r="AT7134" s="144"/>
    </row>
    <row r="7135" spans="9:46" s="142" customFormat="1" x14ac:dyDescent="0.15">
      <c r="I7135" s="223"/>
      <c r="P7135" s="224"/>
      <c r="Q7135" s="224"/>
      <c r="R7135" s="224"/>
      <c r="T7135" s="223"/>
      <c r="U7135" s="225"/>
      <c r="V7135" s="223"/>
      <c r="W7135" s="225"/>
      <c r="AE7135" s="200"/>
      <c r="AM7135" s="203"/>
      <c r="AT7135" s="144"/>
    </row>
    <row r="7136" spans="9:46" s="142" customFormat="1" x14ac:dyDescent="0.15">
      <c r="I7136" s="223"/>
      <c r="P7136" s="224"/>
      <c r="Q7136" s="224"/>
      <c r="R7136" s="224"/>
      <c r="T7136" s="223"/>
      <c r="U7136" s="225"/>
      <c r="V7136" s="223"/>
      <c r="W7136" s="225"/>
      <c r="AE7136" s="200"/>
      <c r="AM7136" s="203"/>
      <c r="AT7136" s="144"/>
    </row>
    <row r="7137" spans="9:46" s="142" customFormat="1" x14ac:dyDescent="0.15">
      <c r="I7137" s="223"/>
      <c r="P7137" s="224"/>
      <c r="Q7137" s="224"/>
      <c r="R7137" s="224"/>
      <c r="T7137" s="223"/>
      <c r="U7137" s="225"/>
      <c r="V7137" s="223"/>
      <c r="W7137" s="225"/>
      <c r="AE7137" s="200"/>
      <c r="AM7137" s="203"/>
      <c r="AT7137" s="144"/>
    </row>
    <row r="7138" spans="9:46" s="142" customFormat="1" x14ac:dyDescent="0.15">
      <c r="I7138" s="223"/>
      <c r="P7138" s="224"/>
      <c r="Q7138" s="224"/>
      <c r="R7138" s="224"/>
      <c r="T7138" s="223"/>
      <c r="U7138" s="225"/>
      <c r="V7138" s="223"/>
      <c r="W7138" s="225"/>
      <c r="AE7138" s="200"/>
      <c r="AM7138" s="203"/>
      <c r="AT7138" s="144"/>
    </row>
    <row r="7139" spans="9:46" s="142" customFormat="1" x14ac:dyDescent="0.15">
      <c r="I7139" s="223"/>
      <c r="P7139" s="224"/>
      <c r="Q7139" s="224"/>
      <c r="R7139" s="224"/>
      <c r="T7139" s="223"/>
      <c r="U7139" s="225"/>
      <c r="V7139" s="223"/>
      <c r="W7139" s="225"/>
      <c r="AE7139" s="200"/>
      <c r="AM7139" s="203"/>
      <c r="AT7139" s="144"/>
    </row>
    <row r="7140" spans="9:46" s="142" customFormat="1" x14ac:dyDescent="0.15">
      <c r="I7140" s="223"/>
      <c r="P7140" s="224"/>
      <c r="Q7140" s="224"/>
      <c r="R7140" s="224"/>
      <c r="T7140" s="223"/>
      <c r="U7140" s="225"/>
      <c r="V7140" s="223"/>
      <c r="W7140" s="225"/>
      <c r="AE7140" s="200"/>
      <c r="AM7140" s="203"/>
      <c r="AT7140" s="144"/>
    </row>
    <row r="7141" spans="9:46" s="142" customFormat="1" x14ac:dyDescent="0.15">
      <c r="I7141" s="223"/>
      <c r="P7141" s="224"/>
      <c r="Q7141" s="224"/>
      <c r="R7141" s="224"/>
      <c r="T7141" s="223"/>
      <c r="U7141" s="225"/>
      <c r="V7141" s="223"/>
      <c r="W7141" s="225"/>
      <c r="AE7141" s="200"/>
      <c r="AM7141" s="203"/>
      <c r="AT7141" s="144"/>
    </row>
    <row r="7142" spans="9:46" s="142" customFormat="1" x14ac:dyDescent="0.15">
      <c r="I7142" s="223"/>
      <c r="P7142" s="224"/>
      <c r="Q7142" s="224"/>
      <c r="R7142" s="224"/>
      <c r="T7142" s="223"/>
      <c r="U7142" s="225"/>
      <c r="V7142" s="223"/>
      <c r="W7142" s="225"/>
      <c r="AE7142" s="200"/>
      <c r="AM7142" s="203"/>
      <c r="AT7142" s="144"/>
    </row>
    <row r="7143" spans="9:46" s="142" customFormat="1" x14ac:dyDescent="0.15">
      <c r="I7143" s="223"/>
      <c r="P7143" s="224"/>
      <c r="Q7143" s="224"/>
      <c r="R7143" s="224"/>
      <c r="T7143" s="223"/>
      <c r="U7143" s="225"/>
      <c r="V7143" s="223"/>
      <c r="W7143" s="225"/>
      <c r="AE7143" s="200"/>
      <c r="AM7143" s="203"/>
      <c r="AT7143" s="144"/>
    </row>
    <row r="7144" spans="9:46" s="142" customFormat="1" x14ac:dyDescent="0.15">
      <c r="I7144" s="223"/>
      <c r="P7144" s="224"/>
      <c r="Q7144" s="224"/>
      <c r="R7144" s="224"/>
      <c r="T7144" s="223"/>
      <c r="U7144" s="225"/>
      <c r="V7144" s="223"/>
      <c r="W7144" s="225"/>
      <c r="AE7144" s="200"/>
      <c r="AM7144" s="203"/>
      <c r="AT7144" s="144"/>
    </row>
    <row r="7145" spans="9:46" s="142" customFormat="1" x14ac:dyDescent="0.15">
      <c r="I7145" s="223"/>
      <c r="P7145" s="224"/>
      <c r="Q7145" s="224"/>
      <c r="R7145" s="224"/>
      <c r="T7145" s="223"/>
      <c r="U7145" s="225"/>
      <c r="V7145" s="223"/>
      <c r="W7145" s="225"/>
      <c r="AE7145" s="200"/>
      <c r="AM7145" s="203"/>
      <c r="AT7145" s="144"/>
    </row>
    <row r="7146" spans="9:46" s="142" customFormat="1" x14ac:dyDescent="0.15">
      <c r="I7146" s="223"/>
      <c r="P7146" s="224"/>
      <c r="Q7146" s="224"/>
      <c r="R7146" s="224"/>
      <c r="T7146" s="223"/>
      <c r="U7146" s="225"/>
      <c r="V7146" s="223"/>
      <c r="W7146" s="225"/>
      <c r="AE7146" s="200"/>
      <c r="AM7146" s="203"/>
      <c r="AT7146" s="144"/>
    </row>
    <row r="7147" spans="9:46" s="142" customFormat="1" x14ac:dyDescent="0.15">
      <c r="I7147" s="223"/>
      <c r="P7147" s="224"/>
      <c r="Q7147" s="224"/>
      <c r="R7147" s="224"/>
      <c r="T7147" s="223"/>
      <c r="U7147" s="225"/>
      <c r="V7147" s="223"/>
      <c r="W7147" s="225"/>
      <c r="AE7147" s="200"/>
      <c r="AM7147" s="203"/>
      <c r="AT7147" s="144"/>
    </row>
    <row r="7148" spans="9:46" s="142" customFormat="1" x14ac:dyDescent="0.15">
      <c r="I7148" s="223"/>
      <c r="P7148" s="224"/>
      <c r="Q7148" s="224"/>
      <c r="R7148" s="224"/>
      <c r="T7148" s="223"/>
      <c r="U7148" s="225"/>
      <c r="V7148" s="223"/>
      <c r="W7148" s="225"/>
      <c r="AE7148" s="200"/>
      <c r="AM7148" s="203"/>
      <c r="AT7148" s="144"/>
    </row>
    <row r="7149" spans="9:46" s="142" customFormat="1" x14ac:dyDescent="0.15">
      <c r="I7149" s="223"/>
      <c r="P7149" s="224"/>
      <c r="Q7149" s="224"/>
      <c r="R7149" s="224"/>
      <c r="T7149" s="223"/>
      <c r="U7149" s="225"/>
      <c r="V7149" s="223"/>
      <c r="W7149" s="225"/>
      <c r="AE7149" s="200"/>
      <c r="AM7149" s="203"/>
      <c r="AT7149" s="144"/>
    </row>
    <row r="7150" spans="9:46" s="142" customFormat="1" x14ac:dyDescent="0.15">
      <c r="I7150" s="223"/>
      <c r="P7150" s="224"/>
      <c r="Q7150" s="224"/>
      <c r="R7150" s="224"/>
      <c r="T7150" s="223"/>
      <c r="U7150" s="225"/>
      <c r="V7150" s="223"/>
      <c r="W7150" s="225"/>
      <c r="AE7150" s="200"/>
      <c r="AM7150" s="203"/>
      <c r="AT7150" s="144"/>
    </row>
    <row r="7151" spans="9:46" s="142" customFormat="1" x14ac:dyDescent="0.15">
      <c r="I7151" s="223"/>
      <c r="P7151" s="224"/>
      <c r="Q7151" s="224"/>
      <c r="R7151" s="224"/>
      <c r="T7151" s="223"/>
      <c r="U7151" s="225"/>
      <c r="V7151" s="223"/>
      <c r="W7151" s="225"/>
      <c r="AE7151" s="200"/>
      <c r="AM7151" s="203"/>
      <c r="AT7151" s="144"/>
    </row>
    <row r="7152" spans="9:46" s="142" customFormat="1" x14ac:dyDescent="0.15">
      <c r="I7152" s="223"/>
      <c r="P7152" s="224"/>
      <c r="Q7152" s="224"/>
      <c r="R7152" s="224"/>
      <c r="T7152" s="223"/>
      <c r="U7152" s="225"/>
      <c r="V7152" s="223"/>
      <c r="W7152" s="225"/>
      <c r="AE7152" s="200"/>
      <c r="AM7152" s="203"/>
      <c r="AT7152" s="144"/>
    </row>
    <row r="7153" spans="9:46" s="142" customFormat="1" x14ac:dyDescent="0.15">
      <c r="I7153" s="223"/>
      <c r="P7153" s="224"/>
      <c r="Q7153" s="224"/>
      <c r="R7153" s="224"/>
      <c r="T7153" s="223"/>
      <c r="U7153" s="225"/>
      <c r="V7153" s="223"/>
      <c r="W7153" s="225"/>
      <c r="AE7153" s="200"/>
      <c r="AM7153" s="203"/>
      <c r="AT7153" s="144"/>
    </row>
    <row r="7154" spans="9:46" s="142" customFormat="1" x14ac:dyDescent="0.15">
      <c r="I7154" s="223"/>
      <c r="P7154" s="224"/>
      <c r="Q7154" s="224"/>
      <c r="R7154" s="224"/>
      <c r="T7154" s="223"/>
      <c r="U7154" s="225"/>
      <c r="V7154" s="223"/>
      <c r="W7154" s="225"/>
      <c r="AE7154" s="200"/>
      <c r="AM7154" s="203"/>
      <c r="AT7154" s="144"/>
    </row>
    <row r="7155" spans="9:46" s="142" customFormat="1" x14ac:dyDescent="0.15">
      <c r="I7155" s="223"/>
      <c r="P7155" s="224"/>
      <c r="Q7155" s="224"/>
      <c r="R7155" s="224"/>
      <c r="T7155" s="223"/>
      <c r="U7155" s="225"/>
      <c r="V7155" s="223"/>
      <c r="W7155" s="225"/>
      <c r="AE7155" s="200"/>
      <c r="AM7155" s="203"/>
      <c r="AT7155" s="144"/>
    </row>
    <row r="7156" spans="9:46" s="142" customFormat="1" x14ac:dyDescent="0.15">
      <c r="I7156" s="223"/>
      <c r="P7156" s="224"/>
      <c r="Q7156" s="224"/>
      <c r="R7156" s="224"/>
      <c r="T7156" s="223"/>
      <c r="U7156" s="225"/>
      <c r="V7156" s="223"/>
      <c r="W7156" s="225"/>
      <c r="AE7156" s="200"/>
      <c r="AM7156" s="203"/>
      <c r="AT7156" s="144"/>
    </row>
    <row r="7157" spans="9:46" s="142" customFormat="1" x14ac:dyDescent="0.15">
      <c r="I7157" s="223"/>
      <c r="P7157" s="224"/>
      <c r="Q7157" s="224"/>
      <c r="R7157" s="224"/>
      <c r="T7157" s="223"/>
      <c r="U7157" s="225"/>
      <c r="V7157" s="223"/>
      <c r="W7157" s="225"/>
      <c r="AE7157" s="200"/>
      <c r="AM7157" s="203"/>
      <c r="AT7157" s="144"/>
    </row>
    <row r="7158" spans="9:46" s="142" customFormat="1" x14ac:dyDescent="0.15">
      <c r="I7158" s="223"/>
      <c r="P7158" s="224"/>
      <c r="Q7158" s="224"/>
      <c r="R7158" s="224"/>
      <c r="T7158" s="223"/>
      <c r="U7158" s="225"/>
      <c r="V7158" s="223"/>
      <c r="W7158" s="225"/>
      <c r="AE7158" s="200"/>
      <c r="AM7158" s="203"/>
      <c r="AT7158" s="144"/>
    </row>
    <row r="7159" spans="9:46" s="142" customFormat="1" x14ac:dyDescent="0.15">
      <c r="I7159" s="223"/>
      <c r="P7159" s="224"/>
      <c r="Q7159" s="224"/>
      <c r="R7159" s="224"/>
      <c r="T7159" s="223"/>
      <c r="U7159" s="225"/>
      <c r="V7159" s="223"/>
      <c r="W7159" s="225"/>
      <c r="AE7159" s="200"/>
      <c r="AM7159" s="203"/>
      <c r="AT7159" s="144"/>
    </row>
    <row r="7160" spans="9:46" s="142" customFormat="1" x14ac:dyDescent="0.15">
      <c r="I7160" s="223"/>
      <c r="P7160" s="224"/>
      <c r="Q7160" s="224"/>
      <c r="R7160" s="224"/>
      <c r="T7160" s="223"/>
      <c r="U7160" s="225"/>
      <c r="V7160" s="223"/>
      <c r="W7160" s="225"/>
      <c r="AE7160" s="200"/>
      <c r="AM7160" s="203"/>
      <c r="AT7160" s="144"/>
    </row>
    <row r="7161" spans="9:46" s="142" customFormat="1" x14ac:dyDescent="0.15">
      <c r="I7161" s="223"/>
      <c r="P7161" s="224"/>
      <c r="Q7161" s="224"/>
      <c r="R7161" s="224"/>
      <c r="T7161" s="223"/>
      <c r="U7161" s="225"/>
      <c r="V7161" s="223"/>
      <c r="W7161" s="225"/>
      <c r="AE7161" s="200"/>
      <c r="AM7161" s="203"/>
      <c r="AT7161" s="144"/>
    </row>
    <row r="7162" spans="9:46" s="142" customFormat="1" x14ac:dyDescent="0.15">
      <c r="I7162" s="223"/>
      <c r="P7162" s="224"/>
      <c r="Q7162" s="224"/>
      <c r="R7162" s="224"/>
      <c r="T7162" s="223"/>
      <c r="U7162" s="225"/>
      <c r="V7162" s="223"/>
      <c r="W7162" s="225"/>
      <c r="AE7162" s="200"/>
      <c r="AM7162" s="203"/>
      <c r="AT7162" s="144"/>
    </row>
    <row r="7163" spans="9:46" s="142" customFormat="1" x14ac:dyDescent="0.15">
      <c r="I7163" s="223"/>
      <c r="P7163" s="224"/>
      <c r="Q7163" s="224"/>
      <c r="R7163" s="224"/>
      <c r="T7163" s="223"/>
      <c r="U7163" s="225"/>
      <c r="V7163" s="223"/>
      <c r="W7163" s="225"/>
      <c r="AE7163" s="200"/>
      <c r="AM7163" s="203"/>
      <c r="AT7163" s="144"/>
    </row>
    <row r="7164" spans="9:46" s="142" customFormat="1" x14ac:dyDescent="0.15">
      <c r="I7164" s="223"/>
      <c r="P7164" s="224"/>
      <c r="Q7164" s="224"/>
      <c r="R7164" s="224"/>
      <c r="T7164" s="223"/>
      <c r="U7164" s="225"/>
      <c r="V7164" s="223"/>
      <c r="W7164" s="225"/>
      <c r="AE7164" s="200"/>
      <c r="AM7164" s="203"/>
      <c r="AT7164" s="144"/>
    </row>
    <row r="7165" spans="9:46" s="142" customFormat="1" x14ac:dyDescent="0.15">
      <c r="I7165" s="223"/>
      <c r="P7165" s="224"/>
      <c r="Q7165" s="224"/>
      <c r="R7165" s="224"/>
      <c r="T7165" s="223"/>
      <c r="U7165" s="225"/>
      <c r="V7165" s="223"/>
      <c r="W7165" s="225"/>
      <c r="AE7165" s="200"/>
      <c r="AM7165" s="203"/>
      <c r="AT7165" s="144"/>
    </row>
    <row r="7166" spans="9:46" s="142" customFormat="1" x14ac:dyDescent="0.15">
      <c r="I7166" s="223"/>
      <c r="P7166" s="224"/>
      <c r="Q7166" s="224"/>
      <c r="R7166" s="224"/>
      <c r="T7166" s="223"/>
      <c r="U7166" s="225"/>
      <c r="V7166" s="223"/>
      <c r="W7166" s="225"/>
      <c r="AE7166" s="200"/>
      <c r="AM7166" s="203"/>
      <c r="AT7166" s="144"/>
    </row>
    <row r="7167" spans="9:46" s="142" customFormat="1" x14ac:dyDescent="0.15">
      <c r="I7167" s="223"/>
      <c r="P7167" s="224"/>
      <c r="Q7167" s="224"/>
      <c r="R7167" s="224"/>
      <c r="T7167" s="223"/>
      <c r="U7167" s="225"/>
      <c r="V7167" s="223"/>
      <c r="W7167" s="225"/>
      <c r="AE7167" s="200"/>
      <c r="AM7167" s="203"/>
      <c r="AT7167" s="144"/>
    </row>
    <row r="7168" spans="9:46" s="142" customFormat="1" x14ac:dyDescent="0.15">
      <c r="I7168" s="223"/>
      <c r="P7168" s="224"/>
      <c r="Q7168" s="224"/>
      <c r="R7168" s="224"/>
      <c r="T7168" s="223"/>
      <c r="U7168" s="225"/>
      <c r="V7168" s="223"/>
      <c r="W7168" s="225"/>
      <c r="AE7168" s="200"/>
      <c r="AM7168" s="203"/>
      <c r="AT7168" s="144"/>
    </row>
    <row r="7169" spans="9:46" s="142" customFormat="1" x14ac:dyDescent="0.15">
      <c r="I7169" s="223"/>
      <c r="P7169" s="224"/>
      <c r="Q7169" s="224"/>
      <c r="R7169" s="224"/>
      <c r="T7169" s="223"/>
      <c r="U7169" s="225"/>
      <c r="V7169" s="223"/>
      <c r="W7169" s="225"/>
      <c r="AE7169" s="200"/>
      <c r="AM7169" s="203"/>
      <c r="AT7169" s="144"/>
    </row>
    <row r="7170" spans="9:46" s="142" customFormat="1" x14ac:dyDescent="0.15">
      <c r="I7170" s="223"/>
      <c r="P7170" s="224"/>
      <c r="Q7170" s="224"/>
      <c r="R7170" s="224"/>
      <c r="T7170" s="223"/>
      <c r="U7170" s="225"/>
      <c r="V7170" s="223"/>
      <c r="W7170" s="225"/>
      <c r="AE7170" s="200"/>
      <c r="AM7170" s="203"/>
      <c r="AT7170" s="144"/>
    </row>
    <row r="7171" spans="9:46" s="142" customFormat="1" x14ac:dyDescent="0.15">
      <c r="I7171" s="223"/>
      <c r="P7171" s="224"/>
      <c r="Q7171" s="224"/>
      <c r="R7171" s="224"/>
      <c r="T7171" s="223"/>
      <c r="U7171" s="225"/>
      <c r="V7171" s="223"/>
      <c r="W7171" s="225"/>
      <c r="AE7171" s="200"/>
      <c r="AM7171" s="203"/>
      <c r="AT7171" s="144"/>
    </row>
    <row r="7172" spans="9:46" s="142" customFormat="1" x14ac:dyDescent="0.15">
      <c r="I7172" s="223"/>
      <c r="P7172" s="224"/>
      <c r="Q7172" s="224"/>
      <c r="R7172" s="224"/>
      <c r="T7172" s="223"/>
      <c r="U7172" s="225"/>
      <c r="V7172" s="223"/>
      <c r="W7172" s="225"/>
      <c r="AE7172" s="200"/>
      <c r="AM7172" s="203"/>
      <c r="AT7172" s="144"/>
    </row>
    <row r="7173" spans="9:46" s="142" customFormat="1" x14ac:dyDescent="0.15">
      <c r="I7173" s="223"/>
      <c r="P7173" s="224"/>
      <c r="Q7173" s="224"/>
      <c r="R7173" s="224"/>
      <c r="T7173" s="223"/>
      <c r="U7173" s="225"/>
      <c r="V7173" s="223"/>
      <c r="W7173" s="225"/>
      <c r="AE7173" s="200"/>
      <c r="AM7173" s="203"/>
      <c r="AT7173" s="144"/>
    </row>
    <row r="7174" spans="9:46" s="142" customFormat="1" x14ac:dyDescent="0.15">
      <c r="I7174" s="223"/>
      <c r="P7174" s="224"/>
      <c r="Q7174" s="224"/>
      <c r="R7174" s="224"/>
      <c r="T7174" s="223"/>
      <c r="U7174" s="225"/>
      <c r="V7174" s="223"/>
      <c r="W7174" s="225"/>
      <c r="AE7174" s="200"/>
      <c r="AM7174" s="203"/>
      <c r="AT7174" s="144"/>
    </row>
    <row r="7175" spans="9:46" s="142" customFormat="1" x14ac:dyDescent="0.15">
      <c r="I7175" s="223"/>
      <c r="P7175" s="224"/>
      <c r="Q7175" s="224"/>
      <c r="R7175" s="224"/>
      <c r="T7175" s="223"/>
      <c r="U7175" s="225"/>
      <c r="V7175" s="223"/>
      <c r="W7175" s="225"/>
      <c r="AE7175" s="200"/>
      <c r="AM7175" s="203"/>
      <c r="AT7175" s="144"/>
    </row>
    <row r="7176" spans="9:46" s="142" customFormat="1" x14ac:dyDescent="0.15">
      <c r="I7176" s="223"/>
      <c r="P7176" s="224"/>
      <c r="Q7176" s="224"/>
      <c r="R7176" s="224"/>
      <c r="T7176" s="223"/>
      <c r="U7176" s="225"/>
      <c r="V7176" s="223"/>
      <c r="W7176" s="225"/>
      <c r="AE7176" s="200"/>
      <c r="AM7176" s="203"/>
      <c r="AT7176" s="144"/>
    </row>
    <row r="7177" spans="9:46" s="142" customFormat="1" x14ac:dyDescent="0.15">
      <c r="I7177" s="223"/>
      <c r="P7177" s="224"/>
      <c r="Q7177" s="224"/>
      <c r="R7177" s="224"/>
      <c r="T7177" s="223"/>
      <c r="U7177" s="225"/>
      <c r="V7177" s="223"/>
      <c r="W7177" s="225"/>
      <c r="AE7177" s="200"/>
      <c r="AM7177" s="203"/>
      <c r="AT7177" s="144"/>
    </row>
    <row r="7178" spans="9:46" s="142" customFormat="1" x14ac:dyDescent="0.15">
      <c r="I7178" s="223"/>
      <c r="P7178" s="224"/>
      <c r="Q7178" s="224"/>
      <c r="R7178" s="224"/>
      <c r="T7178" s="223"/>
      <c r="U7178" s="225"/>
      <c r="V7178" s="223"/>
      <c r="W7178" s="225"/>
      <c r="AE7178" s="200"/>
      <c r="AM7178" s="203"/>
      <c r="AT7178" s="144"/>
    </row>
    <row r="7179" spans="9:46" s="142" customFormat="1" x14ac:dyDescent="0.15">
      <c r="I7179" s="223"/>
      <c r="P7179" s="224"/>
      <c r="Q7179" s="224"/>
      <c r="R7179" s="224"/>
      <c r="T7179" s="223"/>
      <c r="U7179" s="225"/>
      <c r="V7179" s="223"/>
      <c r="W7179" s="225"/>
      <c r="AE7179" s="200"/>
      <c r="AM7179" s="203"/>
      <c r="AT7179" s="144"/>
    </row>
    <row r="7180" spans="9:46" s="142" customFormat="1" x14ac:dyDescent="0.15">
      <c r="I7180" s="223"/>
      <c r="P7180" s="224"/>
      <c r="Q7180" s="224"/>
      <c r="R7180" s="224"/>
      <c r="T7180" s="223"/>
      <c r="U7180" s="225"/>
      <c r="V7180" s="223"/>
      <c r="W7180" s="225"/>
      <c r="AE7180" s="200"/>
      <c r="AM7180" s="203"/>
      <c r="AT7180" s="144"/>
    </row>
    <row r="7181" spans="9:46" s="142" customFormat="1" x14ac:dyDescent="0.15">
      <c r="I7181" s="223"/>
      <c r="P7181" s="224"/>
      <c r="Q7181" s="224"/>
      <c r="R7181" s="224"/>
      <c r="T7181" s="223"/>
      <c r="U7181" s="225"/>
      <c r="V7181" s="223"/>
      <c r="W7181" s="225"/>
      <c r="AE7181" s="200"/>
      <c r="AM7181" s="203"/>
      <c r="AT7181" s="144"/>
    </row>
    <row r="7182" spans="9:46" s="142" customFormat="1" x14ac:dyDescent="0.15">
      <c r="I7182" s="223"/>
      <c r="P7182" s="224"/>
      <c r="Q7182" s="224"/>
      <c r="R7182" s="224"/>
      <c r="T7182" s="223"/>
      <c r="U7182" s="225"/>
      <c r="V7182" s="223"/>
      <c r="W7182" s="225"/>
      <c r="AE7182" s="200"/>
      <c r="AM7182" s="203"/>
      <c r="AT7182" s="144"/>
    </row>
    <row r="7183" spans="9:46" s="142" customFormat="1" x14ac:dyDescent="0.15">
      <c r="I7183" s="223"/>
      <c r="P7183" s="224"/>
      <c r="Q7183" s="224"/>
      <c r="R7183" s="224"/>
      <c r="T7183" s="223"/>
      <c r="U7183" s="225"/>
      <c r="V7183" s="223"/>
      <c r="W7183" s="225"/>
      <c r="AE7183" s="200"/>
      <c r="AM7183" s="203"/>
      <c r="AT7183" s="144"/>
    </row>
    <row r="7184" spans="9:46" s="142" customFormat="1" x14ac:dyDescent="0.15">
      <c r="I7184" s="223"/>
      <c r="P7184" s="224"/>
      <c r="Q7184" s="224"/>
      <c r="R7184" s="224"/>
      <c r="T7184" s="223"/>
      <c r="U7184" s="225"/>
      <c r="V7184" s="223"/>
      <c r="W7184" s="225"/>
      <c r="AE7184" s="200"/>
      <c r="AM7184" s="203"/>
      <c r="AT7184" s="144"/>
    </row>
    <row r="7185" spans="9:46" s="142" customFormat="1" x14ac:dyDescent="0.15">
      <c r="I7185" s="223"/>
      <c r="P7185" s="224"/>
      <c r="Q7185" s="224"/>
      <c r="R7185" s="224"/>
      <c r="T7185" s="223"/>
      <c r="U7185" s="225"/>
      <c r="V7185" s="223"/>
      <c r="W7185" s="225"/>
      <c r="AE7185" s="200"/>
      <c r="AM7185" s="203"/>
      <c r="AT7185" s="144"/>
    </row>
    <row r="7186" spans="9:46" s="142" customFormat="1" x14ac:dyDescent="0.15">
      <c r="I7186" s="223"/>
      <c r="P7186" s="224"/>
      <c r="Q7186" s="224"/>
      <c r="R7186" s="224"/>
      <c r="T7186" s="223"/>
      <c r="U7186" s="225"/>
      <c r="V7186" s="223"/>
      <c r="W7186" s="225"/>
      <c r="AE7186" s="200"/>
      <c r="AM7186" s="203"/>
      <c r="AT7186" s="144"/>
    </row>
    <row r="7187" spans="9:46" s="142" customFormat="1" x14ac:dyDescent="0.15">
      <c r="I7187" s="223"/>
      <c r="P7187" s="224"/>
      <c r="Q7187" s="224"/>
      <c r="R7187" s="224"/>
      <c r="T7187" s="223"/>
      <c r="U7187" s="225"/>
      <c r="V7187" s="223"/>
      <c r="W7187" s="225"/>
      <c r="AE7187" s="200"/>
      <c r="AM7187" s="203"/>
      <c r="AT7187" s="144"/>
    </row>
    <row r="7188" spans="9:46" s="142" customFormat="1" x14ac:dyDescent="0.15">
      <c r="I7188" s="223"/>
      <c r="P7188" s="224"/>
      <c r="Q7188" s="224"/>
      <c r="R7188" s="224"/>
      <c r="T7188" s="223"/>
      <c r="U7188" s="225"/>
      <c r="V7188" s="223"/>
      <c r="W7188" s="225"/>
      <c r="AE7188" s="200"/>
      <c r="AM7188" s="203"/>
      <c r="AT7188" s="144"/>
    </row>
    <row r="7189" spans="9:46" s="142" customFormat="1" x14ac:dyDescent="0.15">
      <c r="I7189" s="223"/>
      <c r="P7189" s="224"/>
      <c r="Q7189" s="224"/>
      <c r="R7189" s="224"/>
      <c r="T7189" s="223"/>
      <c r="U7189" s="225"/>
      <c r="V7189" s="223"/>
      <c r="W7189" s="225"/>
      <c r="AE7189" s="200"/>
      <c r="AM7189" s="203"/>
      <c r="AT7189" s="144"/>
    </row>
    <row r="7190" spans="9:46" s="142" customFormat="1" x14ac:dyDescent="0.15">
      <c r="I7190" s="223"/>
      <c r="P7190" s="224"/>
      <c r="Q7190" s="224"/>
      <c r="R7190" s="224"/>
      <c r="T7190" s="223"/>
      <c r="U7190" s="225"/>
      <c r="V7190" s="223"/>
      <c r="W7190" s="225"/>
      <c r="AE7190" s="200"/>
      <c r="AM7190" s="203"/>
      <c r="AT7190" s="144"/>
    </row>
    <row r="7191" spans="9:46" s="142" customFormat="1" x14ac:dyDescent="0.15">
      <c r="I7191" s="223"/>
      <c r="P7191" s="224"/>
      <c r="Q7191" s="224"/>
      <c r="R7191" s="224"/>
      <c r="T7191" s="223"/>
      <c r="U7191" s="225"/>
      <c r="V7191" s="223"/>
      <c r="W7191" s="225"/>
      <c r="AE7191" s="200"/>
      <c r="AM7191" s="203"/>
      <c r="AT7191" s="144"/>
    </row>
    <row r="7192" spans="9:46" s="142" customFormat="1" x14ac:dyDescent="0.15">
      <c r="I7192" s="223"/>
      <c r="P7192" s="224"/>
      <c r="Q7192" s="224"/>
      <c r="R7192" s="224"/>
      <c r="T7192" s="223"/>
      <c r="U7192" s="225"/>
      <c r="V7192" s="223"/>
      <c r="W7192" s="225"/>
      <c r="AE7192" s="200"/>
      <c r="AM7192" s="203"/>
      <c r="AT7192" s="144"/>
    </row>
    <row r="7193" spans="9:46" s="142" customFormat="1" x14ac:dyDescent="0.15">
      <c r="I7193" s="223"/>
      <c r="P7193" s="224"/>
      <c r="Q7193" s="224"/>
      <c r="R7193" s="224"/>
      <c r="T7193" s="223"/>
      <c r="U7193" s="225"/>
      <c r="V7193" s="223"/>
      <c r="W7193" s="225"/>
      <c r="AE7193" s="200"/>
      <c r="AM7193" s="203"/>
      <c r="AT7193" s="144"/>
    </row>
    <row r="7194" spans="9:46" s="142" customFormat="1" x14ac:dyDescent="0.15">
      <c r="I7194" s="223"/>
      <c r="P7194" s="224"/>
      <c r="Q7194" s="224"/>
      <c r="R7194" s="224"/>
      <c r="T7194" s="223"/>
      <c r="U7194" s="225"/>
      <c r="V7194" s="223"/>
      <c r="W7194" s="225"/>
      <c r="AE7194" s="200"/>
      <c r="AM7194" s="203"/>
      <c r="AT7194" s="144"/>
    </row>
    <row r="7195" spans="9:46" s="142" customFormat="1" x14ac:dyDescent="0.15">
      <c r="I7195" s="223"/>
      <c r="P7195" s="224"/>
      <c r="Q7195" s="224"/>
      <c r="R7195" s="224"/>
      <c r="T7195" s="223"/>
      <c r="U7195" s="225"/>
      <c r="V7195" s="223"/>
      <c r="W7195" s="225"/>
      <c r="AE7195" s="200"/>
      <c r="AM7195" s="203"/>
      <c r="AT7195" s="144"/>
    </row>
    <row r="7196" spans="9:46" s="142" customFormat="1" x14ac:dyDescent="0.15">
      <c r="I7196" s="223"/>
      <c r="P7196" s="224"/>
      <c r="Q7196" s="224"/>
      <c r="R7196" s="224"/>
      <c r="T7196" s="223"/>
      <c r="U7196" s="225"/>
      <c r="V7196" s="223"/>
      <c r="W7196" s="225"/>
      <c r="AE7196" s="200"/>
      <c r="AM7196" s="203"/>
      <c r="AT7196" s="144"/>
    </row>
    <row r="7197" spans="9:46" s="142" customFormat="1" x14ac:dyDescent="0.15">
      <c r="I7197" s="223"/>
      <c r="P7197" s="224"/>
      <c r="Q7197" s="224"/>
      <c r="R7197" s="224"/>
      <c r="T7197" s="223"/>
      <c r="U7197" s="225"/>
      <c r="V7197" s="223"/>
      <c r="W7197" s="225"/>
      <c r="AE7197" s="200"/>
      <c r="AM7197" s="203"/>
      <c r="AT7197" s="144"/>
    </row>
    <row r="7198" spans="9:46" s="142" customFormat="1" x14ac:dyDescent="0.15">
      <c r="I7198" s="223"/>
      <c r="P7198" s="224"/>
      <c r="Q7198" s="224"/>
      <c r="R7198" s="224"/>
      <c r="T7198" s="223"/>
      <c r="U7198" s="225"/>
      <c r="V7198" s="223"/>
      <c r="W7198" s="225"/>
      <c r="AE7198" s="200"/>
      <c r="AM7198" s="203"/>
      <c r="AT7198" s="144"/>
    </row>
    <row r="7199" spans="9:46" s="142" customFormat="1" x14ac:dyDescent="0.15">
      <c r="I7199" s="223"/>
      <c r="P7199" s="224"/>
      <c r="Q7199" s="224"/>
      <c r="R7199" s="224"/>
      <c r="T7199" s="223"/>
      <c r="U7199" s="225"/>
      <c r="V7199" s="223"/>
      <c r="W7199" s="225"/>
      <c r="AE7199" s="200"/>
      <c r="AM7199" s="203"/>
      <c r="AT7199" s="144"/>
    </row>
    <row r="7200" spans="9:46" s="142" customFormat="1" x14ac:dyDescent="0.15">
      <c r="I7200" s="223"/>
      <c r="P7200" s="224"/>
      <c r="Q7200" s="224"/>
      <c r="R7200" s="224"/>
      <c r="T7200" s="223"/>
      <c r="U7200" s="225"/>
      <c r="V7200" s="223"/>
      <c r="W7200" s="225"/>
      <c r="AE7200" s="200"/>
      <c r="AM7200" s="203"/>
      <c r="AT7200" s="144"/>
    </row>
    <row r="7201" spans="9:46" s="142" customFormat="1" x14ac:dyDescent="0.15">
      <c r="I7201" s="223"/>
      <c r="P7201" s="224"/>
      <c r="Q7201" s="224"/>
      <c r="R7201" s="224"/>
      <c r="T7201" s="223"/>
      <c r="U7201" s="225"/>
      <c r="V7201" s="223"/>
      <c r="W7201" s="225"/>
      <c r="AE7201" s="200"/>
      <c r="AM7201" s="203"/>
      <c r="AT7201" s="144"/>
    </row>
    <row r="7202" spans="9:46" s="142" customFormat="1" x14ac:dyDescent="0.15">
      <c r="I7202" s="223"/>
      <c r="P7202" s="224"/>
      <c r="Q7202" s="224"/>
      <c r="R7202" s="224"/>
      <c r="T7202" s="223"/>
      <c r="U7202" s="225"/>
      <c r="V7202" s="223"/>
      <c r="W7202" s="225"/>
      <c r="AE7202" s="200"/>
      <c r="AM7202" s="203"/>
      <c r="AT7202" s="144"/>
    </row>
    <row r="7203" spans="9:46" s="142" customFormat="1" x14ac:dyDescent="0.15">
      <c r="I7203" s="223"/>
      <c r="P7203" s="224"/>
      <c r="Q7203" s="224"/>
      <c r="R7203" s="224"/>
      <c r="T7203" s="223"/>
      <c r="U7203" s="225"/>
      <c r="V7203" s="223"/>
      <c r="W7203" s="225"/>
      <c r="AE7203" s="200"/>
      <c r="AM7203" s="203"/>
      <c r="AT7203" s="144"/>
    </row>
    <row r="7204" spans="9:46" s="142" customFormat="1" x14ac:dyDescent="0.15">
      <c r="I7204" s="223"/>
      <c r="P7204" s="224"/>
      <c r="Q7204" s="224"/>
      <c r="R7204" s="224"/>
      <c r="T7204" s="223"/>
      <c r="U7204" s="225"/>
      <c r="V7204" s="223"/>
      <c r="W7204" s="225"/>
      <c r="AE7204" s="200"/>
      <c r="AM7204" s="203"/>
      <c r="AT7204" s="144"/>
    </row>
    <row r="7205" spans="9:46" s="142" customFormat="1" x14ac:dyDescent="0.15">
      <c r="I7205" s="223"/>
      <c r="P7205" s="224"/>
      <c r="Q7205" s="224"/>
      <c r="R7205" s="224"/>
      <c r="T7205" s="223"/>
      <c r="U7205" s="225"/>
      <c r="V7205" s="223"/>
      <c r="W7205" s="225"/>
      <c r="AE7205" s="200"/>
      <c r="AM7205" s="203"/>
      <c r="AT7205" s="144"/>
    </row>
    <row r="7206" spans="9:46" s="142" customFormat="1" x14ac:dyDescent="0.15">
      <c r="I7206" s="223"/>
      <c r="P7206" s="224"/>
      <c r="Q7206" s="224"/>
      <c r="R7206" s="224"/>
      <c r="T7206" s="223"/>
      <c r="U7206" s="225"/>
      <c r="V7206" s="223"/>
      <c r="W7206" s="225"/>
      <c r="AE7206" s="200"/>
      <c r="AM7206" s="203"/>
      <c r="AT7206" s="144"/>
    </row>
    <row r="7207" spans="9:46" s="142" customFormat="1" x14ac:dyDescent="0.15">
      <c r="I7207" s="223"/>
      <c r="P7207" s="224"/>
      <c r="Q7207" s="224"/>
      <c r="R7207" s="224"/>
      <c r="T7207" s="223"/>
      <c r="U7207" s="225"/>
      <c r="V7207" s="223"/>
      <c r="W7207" s="225"/>
      <c r="AE7207" s="200"/>
      <c r="AM7207" s="203"/>
      <c r="AT7207" s="144"/>
    </row>
    <row r="7208" spans="9:46" s="142" customFormat="1" x14ac:dyDescent="0.15">
      <c r="I7208" s="223"/>
      <c r="P7208" s="224"/>
      <c r="Q7208" s="224"/>
      <c r="R7208" s="224"/>
      <c r="T7208" s="223"/>
      <c r="U7208" s="225"/>
      <c r="V7208" s="223"/>
      <c r="W7208" s="225"/>
      <c r="AE7208" s="200"/>
      <c r="AM7208" s="203"/>
      <c r="AT7208" s="144"/>
    </row>
    <row r="7209" spans="9:46" s="142" customFormat="1" x14ac:dyDescent="0.15">
      <c r="I7209" s="223"/>
      <c r="P7209" s="224"/>
      <c r="Q7209" s="224"/>
      <c r="R7209" s="224"/>
      <c r="T7209" s="223"/>
      <c r="U7209" s="225"/>
      <c r="V7209" s="223"/>
      <c r="W7209" s="225"/>
      <c r="AE7209" s="200"/>
      <c r="AM7209" s="203"/>
      <c r="AT7209" s="144"/>
    </row>
    <row r="7210" spans="9:46" s="142" customFormat="1" x14ac:dyDescent="0.15">
      <c r="I7210" s="223"/>
      <c r="P7210" s="224"/>
      <c r="Q7210" s="224"/>
      <c r="R7210" s="224"/>
      <c r="T7210" s="223"/>
      <c r="U7210" s="225"/>
      <c r="V7210" s="223"/>
      <c r="W7210" s="225"/>
      <c r="AE7210" s="200"/>
      <c r="AM7210" s="203"/>
      <c r="AT7210" s="144"/>
    </row>
    <row r="7211" spans="9:46" s="142" customFormat="1" x14ac:dyDescent="0.15">
      <c r="I7211" s="223"/>
      <c r="P7211" s="224"/>
      <c r="Q7211" s="224"/>
      <c r="R7211" s="224"/>
      <c r="T7211" s="223"/>
      <c r="U7211" s="225"/>
      <c r="V7211" s="223"/>
      <c r="W7211" s="225"/>
      <c r="AE7211" s="200"/>
      <c r="AM7211" s="203"/>
      <c r="AT7211" s="144"/>
    </row>
    <row r="7212" spans="9:46" s="142" customFormat="1" x14ac:dyDescent="0.15">
      <c r="I7212" s="223"/>
      <c r="P7212" s="224"/>
      <c r="Q7212" s="224"/>
      <c r="R7212" s="224"/>
      <c r="T7212" s="223"/>
      <c r="U7212" s="225"/>
      <c r="V7212" s="223"/>
      <c r="W7212" s="225"/>
      <c r="AE7212" s="200"/>
      <c r="AM7212" s="203"/>
      <c r="AT7212" s="144"/>
    </row>
    <row r="7213" spans="9:46" s="142" customFormat="1" x14ac:dyDescent="0.15">
      <c r="I7213" s="223"/>
      <c r="P7213" s="224"/>
      <c r="Q7213" s="224"/>
      <c r="R7213" s="224"/>
      <c r="T7213" s="223"/>
      <c r="U7213" s="225"/>
      <c r="V7213" s="223"/>
      <c r="W7213" s="225"/>
      <c r="AE7213" s="200"/>
      <c r="AM7213" s="203"/>
      <c r="AT7213" s="144"/>
    </row>
    <row r="7214" spans="9:46" s="142" customFormat="1" x14ac:dyDescent="0.15">
      <c r="I7214" s="223"/>
      <c r="P7214" s="224"/>
      <c r="Q7214" s="224"/>
      <c r="R7214" s="224"/>
      <c r="T7214" s="223"/>
      <c r="U7214" s="225"/>
      <c r="V7214" s="223"/>
      <c r="W7214" s="225"/>
      <c r="AE7214" s="200"/>
      <c r="AM7214" s="203"/>
      <c r="AT7214" s="144"/>
    </row>
    <row r="7215" spans="9:46" s="142" customFormat="1" x14ac:dyDescent="0.15">
      <c r="I7215" s="223"/>
      <c r="P7215" s="224"/>
      <c r="Q7215" s="224"/>
      <c r="R7215" s="224"/>
      <c r="T7215" s="223"/>
      <c r="U7215" s="225"/>
      <c r="V7215" s="223"/>
      <c r="W7215" s="225"/>
      <c r="AE7215" s="200"/>
      <c r="AM7215" s="203"/>
      <c r="AT7215" s="144"/>
    </row>
    <row r="7216" spans="9:46" s="142" customFormat="1" x14ac:dyDescent="0.15">
      <c r="I7216" s="223"/>
      <c r="P7216" s="224"/>
      <c r="Q7216" s="224"/>
      <c r="R7216" s="224"/>
      <c r="T7216" s="223"/>
      <c r="U7216" s="225"/>
      <c r="V7216" s="223"/>
      <c r="W7216" s="225"/>
      <c r="AE7216" s="200"/>
      <c r="AM7216" s="203"/>
      <c r="AT7216" s="144"/>
    </row>
    <row r="7217" spans="9:46" s="142" customFormat="1" x14ac:dyDescent="0.15">
      <c r="I7217" s="223"/>
      <c r="P7217" s="224"/>
      <c r="Q7217" s="224"/>
      <c r="R7217" s="224"/>
      <c r="T7217" s="223"/>
      <c r="U7217" s="225"/>
      <c r="V7217" s="223"/>
      <c r="W7217" s="225"/>
      <c r="AE7217" s="200"/>
      <c r="AM7217" s="203"/>
      <c r="AT7217" s="144"/>
    </row>
    <row r="7218" spans="9:46" s="142" customFormat="1" x14ac:dyDescent="0.15">
      <c r="I7218" s="223"/>
      <c r="P7218" s="224"/>
      <c r="Q7218" s="224"/>
      <c r="R7218" s="224"/>
      <c r="T7218" s="223"/>
      <c r="U7218" s="225"/>
      <c r="V7218" s="223"/>
      <c r="W7218" s="225"/>
      <c r="AE7218" s="200"/>
      <c r="AM7218" s="203"/>
      <c r="AT7218" s="144"/>
    </row>
    <row r="7219" spans="9:46" s="142" customFormat="1" x14ac:dyDescent="0.15">
      <c r="I7219" s="223"/>
      <c r="P7219" s="224"/>
      <c r="Q7219" s="224"/>
      <c r="R7219" s="224"/>
      <c r="T7219" s="223"/>
      <c r="U7219" s="225"/>
      <c r="V7219" s="223"/>
      <c r="W7219" s="225"/>
      <c r="AE7219" s="200"/>
      <c r="AM7219" s="203"/>
      <c r="AT7219" s="144"/>
    </row>
    <row r="7220" spans="9:46" s="142" customFormat="1" x14ac:dyDescent="0.15">
      <c r="I7220" s="223"/>
      <c r="P7220" s="224"/>
      <c r="Q7220" s="224"/>
      <c r="R7220" s="224"/>
      <c r="T7220" s="223"/>
      <c r="U7220" s="225"/>
      <c r="V7220" s="223"/>
      <c r="W7220" s="225"/>
      <c r="AE7220" s="200"/>
      <c r="AM7220" s="203"/>
      <c r="AT7220" s="144"/>
    </row>
    <row r="7221" spans="9:46" s="142" customFormat="1" x14ac:dyDescent="0.15">
      <c r="I7221" s="223"/>
      <c r="P7221" s="224"/>
      <c r="Q7221" s="224"/>
      <c r="R7221" s="224"/>
      <c r="T7221" s="223"/>
      <c r="U7221" s="225"/>
      <c r="V7221" s="223"/>
      <c r="W7221" s="225"/>
      <c r="AE7221" s="200"/>
      <c r="AM7221" s="203"/>
      <c r="AT7221" s="144"/>
    </row>
    <row r="7222" spans="9:46" s="142" customFormat="1" x14ac:dyDescent="0.15">
      <c r="I7222" s="223"/>
      <c r="P7222" s="224"/>
      <c r="Q7222" s="224"/>
      <c r="R7222" s="224"/>
      <c r="T7222" s="223"/>
      <c r="U7222" s="225"/>
      <c r="V7222" s="223"/>
      <c r="W7222" s="225"/>
      <c r="AE7222" s="200"/>
      <c r="AM7222" s="203"/>
      <c r="AT7222" s="144"/>
    </row>
    <row r="7223" spans="9:46" s="142" customFormat="1" x14ac:dyDescent="0.15">
      <c r="I7223" s="223"/>
      <c r="P7223" s="224"/>
      <c r="Q7223" s="224"/>
      <c r="R7223" s="224"/>
      <c r="T7223" s="223"/>
      <c r="U7223" s="225"/>
      <c r="V7223" s="223"/>
      <c r="W7223" s="225"/>
      <c r="AE7223" s="200"/>
      <c r="AM7223" s="203"/>
      <c r="AT7223" s="144"/>
    </row>
    <row r="7224" spans="9:46" s="142" customFormat="1" x14ac:dyDescent="0.15">
      <c r="I7224" s="223"/>
      <c r="P7224" s="224"/>
      <c r="Q7224" s="224"/>
      <c r="R7224" s="224"/>
      <c r="T7224" s="223"/>
      <c r="U7224" s="225"/>
      <c r="V7224" s="223"/>
      <c r="W7224" s="225"/>
      <c r="AE7224" s="200"/>
      <c r="AM7224" s="203"/>
      <c r="AT7224" s="144"/>
    </row>
    <row r="7225" spans="9:46" s="142" customFormat="1" x14ac:dyDescent="0.15">
      <c r="I7225" s="223"/>
      <c r="P7225" s="224"/>
      <c r="Q7225" s="224"/>
      <c r="R7225" s="224"/>
      <c r="T7225" s="223"/>
      <c r="U7225" s="225"/>
      <c r="V7225" s="223"/>
      <c r="W7225" s="225"/>
      <c r="AE7225" s="200"/>
      <c r="AM7225" s="203"/>
      <c r="AT7225" s="144"/>
    </row>
    <row r="7226" spans="9:46" s="142" customFormat="1" x14ac:dyDescent="0.15">
      <c r="I7226" s="223"/>
      <c r="P7226" s="224"/>
      <c r="Q7226" s="224"/>
      <c r="R7226" s="224"/>
      <c r="T7226" s="223"/>
      <c r="U7226" s="225"/>
      <c r="V7226" s="223"/>
      <c r="W7226" s="225"/>
      <c r="AE7226" s="200"/>
      <c r="AM7226" s="203"/>
      <c r="AT7226" s="144"/>
    </row>
    <row r="7227" spans="9:46" s="142" customFormat="1" x14ac:dyDescent="0.15">
      <c r="I7227" s="223"/>
      <c r="P7227" s="224"/>
      <c r="Q7227" s="224"/>
      <c r="R7227" s="224"/>
      <c r="T7227" s="223"/>
      <c r="U7227" s="225"/>
      <c r="V7227" s="223"/>
      <c r="W7227" s="225"/>
      <c r="AE7227" s="200"/>
      <c r="AM7227" s="203"/>
      <c r="AT7227" s="144"/>
    </row>
    <row r="7228" spans="9:46" s="142" customFormat="1" x14ac:dyDescent="0.15">
      <c r="I7228" s="223"/>
      <c r="P7228" s="224"/>
      <c r="Q7228" s="224"/>
      <c r="R7228" s="224"/>
      <c r="T7228" s="223"/>
      <c r="U7228" s="225"/>
      <c r="V7228" s="223"/>
      <c r="W7228" s="225"/>
      <c r="AE7228" s="200"/>
      <c r="AM7228" s="203"/>
      <c r="AT7228" s="144"/>
    </row>
    <row r="7229" spans="9:46" s="142" customFormat="1" x14ac:dyDescent="0.15">
      <c r="I7229" s="223"/>
      <c r="P7229" s="224"/>
      <c r="Q7229" s="224"/>
      <c r="R7229" s="224"/>
      <c r="T7229" s="223"/>
      <c r="U7229" s="225"/>
      <c r="V7229" s="223"/>
      <c r="W7229" s="225"/>
      <c r="AE7229" s="200"/>
      <c r="AM7229" s="203"/>
      <c r="AT7229" s="144"/>
    </row>
    <row r="7230" spans="9:46" s="142" customFormat="1" x14ac:dyDescent="0.15">
      <c r="I7230" s="223"/>
      <c r="P7230" s="224"/>
      <c r="Q7230" s="224"/>
      <c r="R7230" s="224"/>
      <c r="T7230" s="223"/>
      <c r="U7230" s="225"/>
      <c r="V7230" s="223"/>
      <c r="W7230" s="225"/>
      <c r="AE7230" s="200"/>
      <c r="AM7230" s="203"/>
      <c r="AT7230" s="144"/>
    </row>
    <row r="7231" spans="9:46" s="142" customFormat="1" x14ac:dyDescent="0.15">
      <c r="I7231" s="223"/>
      <c r="P7231" s="224"/>
      <c r="Q7231" s="224"/>
      <c r="R7231" s="224"/>
      <c r="T7231" s="223"/>
      <c r="U7231" s="225"/>
      <c r="V7231" s="223"/>
      <c r="W7231" s="225"/>
      <c r="AE7231" s="200"/>
      <c r="AM7231" s="203"/>
      <c r="AT7231" s="144"/>
    </row>
    <row r="7232" spans="9:46" s="142" customFormat="1" x14ac:dyDescent="0.15">
      <c r="I7232" s="223"/>
      <c r="P7232" s="224"/>
      <c r="Q7232" s="224"/>
      <c r="R7232" s="224"/>
      <c r="T7232" s="223"/>
      <c r="U7232" s="225"/>
      <c r="V7232" s="223"/>
      <c r="W7232" s="225"/>
      <c r="AE7232" s="200"/>
      <c r="AM7232" s="203"/>
      <c r="AT7232" s="144"/>
    </row>
    <row r="7233" spans="9:46" s="142" customFormat="1" x14ac:dyDescent="0.15">
      <c r="I7233" s="223"/>
      <c r="P7233" s="224"/>
      <c r="Q7233" s="224"/>
      <c r="R7233" s="224"/>
      <c r="T7233" s="223"/>
      <c r="U7233" s="225"/>
      <c r="V7233" s="223"/>
      <c r="W7233" s="225"/>
      <c r="AE7233" s="200"/>
      <c r="AM7233" s="203"/>
      <c r="AT7233" s="144"/>
    </row>
    <row r="7234" spans="9:46" s="142" customFormat="1" x14ac:dyDescent="0.15">
      <c r="I7234" s="223"/>
      <c r="P7234" s="224"/>
      <c r="Q7234" s="224"/>
      <c r="R7234" s="224"/>
      <c r="T7234" s="223"/>
      <c r="U7234" s="225"/>
      <c r="V7234" s="223"/>
      <c r="W7234" s="225"/>
      <c r="AE7234" s="200"/>
      <c r="AM7234" s="203"/>
      <c r="AT7234" s="144"/>
    </row>
    <row r="7235" spans="9:46" s="142" customFormat="1" x14ac:dyDescent="0.15">
      <c r="I7235" s="223"/>
      <c r="P7235" s="224"/>
      <c r="Q7235" s="224"/>
      <c r="R7235" s="224"/>
      <c r="T7235" s="223"/>
      <c r="U7235" s="225"/>
      <c r="V7235" s="223"/>
      <c r="W7235" s="225"/>
      <c r="AE7235" s="200"/>
      <c r="AM7235" s="203"/>
      <c r="AT7235" s="144"/>
    </row>
    <row r="7236" spans="9:46" s="142" customFormat="1" x14ac:dyDescent="0.15">
      <c r="I7236" s="223"/>
      <c r="P7236" s="224"/>
      <c r="Q7236" s="224"/>
      <c r="R7236" s="224"/>
      <c r="T7236" s="223"/>
      <c r="U7236" s="225"/>
      <c r="V7236" s="223"/>
      <c r="W7236" s="225"/>
      <c r="AE7236" s="200"/>
      <c r="AM7236" s="203"/>
      <c r="AT7236" s="144"/>
    </row>
    <row r="7237" spans="9:46" s="142" customFormat="1" x14ac:dyDescent="0.15">
      <c r="I7237" s="223"/>
      <c r="P7237" s="224"/>
      <c r="Q7237" s="224"/>
      <c r="R7237" s="224"/>
      <c r="T7237" s="223"/>
      <c r="U7237" s="225"/>
      <c r="V7237" s="223"/>
      <c r="W7237" s="225"/>
      <c r="AE7237" s="200"/>
      <c r="AM7237" s="203"/>
      <c r="AT7237" s="144"/>
    </row>
    <row r="7238" spans="9:46" s="142" customFormat="1" x14ac:dyDescent="0.15">
      <c r="I7238" s="223"/>
      <c r="P7238" s="224"/>
      <c r="Q7238" s="224"/>
      <c r="R7238" s="224"/>
      <c r="T7238" s="223"/>
      <c r="U7238" s="225"/>
      <c r="V7238" s="223"/>
      <c r="W7238" s="225"/>
      <c r="AE7238" s="200"/>
      <c r="AM7238" s="203"/>
      <c r="AT7238" s="144"/>
    </row>
    <row r="7239" spans="9:46" s="142" customFormat="1" x14ac:dyDescent="0.15">
      <c r="I7239" s="223"/>
      <c r="P7239" s="224"/>
      <c r="Q7239" s="224"/>
      <c r="R7239" s="224"/>
      <c r="T7239" s="223"/>
      <c r="U7239" s="225"/>
      <c r="V7239" s="223"/>
      <c r="W7239" s="225"/>
      <c r="AE7239" s="200"/>
      <c r="AM7239" s="203"/>
      <c r="AT7239" s="144"/>
    </row>
    <row r="7240" spans="9:46" s="142" customFormat="1" x14ac:dyDescent="0.15">
      <c r="I7240" s="223"/>
      <c r="P7240" s="224"/>
      <c r="Q7240" s="224"/>
      <c r="R7240" s="224"/>
      <c r="T7240" s="223"/>
      <c r="U7240" s="225"/>
      <c r="V7240" s="223"/>
      <c r="W7240" s="225"/>
      <c r="AE7240" s="200"/>
      <c r="AM7240" s="203"/>
      <c r="AT7240" s="144"/>
    </row>
    <row r="7241" spans="9:46" s="142" customFormat="1" x14ac:dyDescent="0.15">
      <c r="I7241" s="223"/>
      <c r="P7241" s="224"/>
      <c r="Q7241" s="224"/>
      <c r="R7241" s="224"/>
      <c r="T7241" s="223"/>
      <c r="U7241" s="225"/>
      <c r="V7241" s="223"/>
      <c r="W7241" s="225"/>
      <c r="AE7241" s="200"/>
      <c r="AM7241" s="203"/>
      <c r="AT7241" s="144"/>
    </row>
    <row r="7242" spans="9:46" s="142" customFormat="1" x14ac:dyDescent="0.15">
      <c r="I7242" s="223"/>
      <c r="P7242" s="224"/>
      <c r="Q7242" s="224"/>
      <c r="R7242" s="224"/>
      <c r="T7242" s="223"/>
      <c r="U7242" s="225"/>
      <c r="V7242" s="223"/>
      <c r="W7242" s="225"/>
      <c r="AE7242" s="200"/>
      <c r="AM7242" s="203"/>
      <c r="AT7242" s="144"/>
    </row>
    <row r="7243" spans="9:46" s="142" customFormat="1" x14ac:dyDescent="0.15">
      <c r="I7243" s="223"/>
      <c r="P7243" s="224"/>
      <c r="Q7243" s="224"/>
      <c r="R7243" s="224"/>
      <c r="T7243" s="223"/>
      <c r="U7243" s="225"/>
      <c r="V7243" s="223"/>
      <c r="W7243" s="225"/>
      <c r="AE7243" s="200"/>
      <c r="AM7243" s="203"/>
      <c r="AT7243" s="144"/>
    </row>
    <row r="7244" spans="9:46" s="142" customFormat="1" x14ac:dyDescent="0.15">
      <c r="I7244" s="223"/>
      <c r="P7244" s="224"/>
      <c r="Q7244" s="224"/>
      <c r="R7244" s="224"/>
      <c r="T7244" s="223"/>
      <c r="U7244" s="225"/>
      <c r="V7244" s="223"/>
      <c r="W7244" s="225"/>
      <c r="AE7244" s="200"/>
      <c r="AM7244" s="203"/>
      <c r="AT7244" s="144"/>
    </row>
    <row r="7245" spans="9:46" s="142" customFormat="1" x14ac:dyDescent="0.15">
      <c r="I7245" s="223"/>
      <c r="P7245" s="224"/>
      <c r="Q7245" s="224"/>
      <c r="R7245" s="224"/>
      <c r="T7245" s="223"/>
      <c r="U7245" s="225"/>
      <c r="V7245" s="223"/>
      <c r="W7245" s="225"/>
      <c r="AE7245" s="200"/>
      <c r="AM7245" s="203"/>
      <c r="AT7245" s="144"/>
    </row>
    <row r="7246" spans="9:46" s="142" customFormat="1" x14ac:dyDescent="0.15">
      <c r="I7246" s="223"/>
      <c r="P7246" s="224"/>
      <c r="Q7246" s="224"/>
      <c r="R7246" s="224"/>
      <c r="T7246" s="223"/>
      <c r="U7246" s="225"/>
      <c r="V7246" s="223"/>
      <c r="W7246" s="225"/>
      <c r="AE7246" s="200"/>
      <c r="AM7246" s="203"/>
      <c r="AT7246" s="144"/>
    </row>
    <row r="7247" spans="9:46" s="142" customFormat="1" x14ac:dyDescent="0.15">
      <c r="I7247" s="223"/>
      <c r="P7247" s="224"/>
      <c r="Q7247" s="224"/>
      <c r="R7247" s="224"/>
      <c r="T7247" s="223"/>
      <c r="U7247" s="225"/>
      <c r="V7247" s="223"/>
      <c r="W7247" s="225"/>
      <c r="AE7247" s="200"/>
      <c r="AM7247" s="203"/>
      <c r="AT7247" s="144"/>
    </row>
    <row r="7248" spans="9:46" s="142" customFormat="1" x14ac:dyDescent="0.15">
      <c r="I7248" s="223"/>
      <c r="P7248" s="224"/>
      <c r="Q7248" s="224"/>
      <c r="R7248" s="224"/>
      <c r="T7248" s="223"/>
      <c r="U7248" s="225"/>
      <c r="V7248" s="223"/>
      <c r="W7248" s="225"/>
      <c r="AE7248" s="200"/>
      <c r="AM7248" s="203"/>
      <c r="AT7248" s="144"/>
    </row>
    <row r="7249" spans="9:46" s="142" customFormat="1" x14ac:dyDescent="0.15">
      <c r="I7249" s="223"/>
      <c r="P7249" s="224"/>
      <c r="Q7249" s="224"/>
      <c r="R7249" s="224"/>
      <c r="T7249" s="223"/>
      <c r="U7249" s="225"/>
      <c r="V7249" s="223"/>
      <c r="W7249" s="225"/>
      <c r="AE7249" s="200"/>
      <c r="AM7249" s="203"/>
      <c r="AT7249" s="144"/>
    </row>
    <row r="7250" spans="9:46" s="142" customFormat="1" x14ac:dyDescent="0.15">
      <c r="I7250" s="223"/>
      <c r="P7250" s="224"/>
      <c r="Q7250" s="224"/>
      <c r="R7250" s="224"/>
      <c r="T7250" s="223"/>
      <c r="U7250" s="225"/>
      <c r="V7250" s="223"/>
      <c r="W7250" s="225"/>
      <c r="AE7250" s="200"/>
      <c r="AM7250" s="203"/>
      <c r="AT7250" s="144"/>
    </row>
    <row r="7251" spans="9:46" s="142" customFormat="1" x14ac:dyDescent="0.15">
      <c r="I7251" s="223"/>
      <c r="P7251" s="224"/>
      <c r="Q7251" s="224"/>
      <c r="R7251" s="224"/>
      <c r="T7251" s="223"/>
      <c r="U7251" s="225"/>
      <c r="V7251" s="223"/>
      <c r="W7251" s="225"/>
      <c r="AE7251" s="200"/>
      <c r="AM7251" s="203"/>
      <c r="AT7251" s="144"/>
    </row>
    <row r="7252" spans="9:46" s="142" customFormat="1" x14ac:dyDescent="0.15">
      <c r="I7252" s="223"/>
      <c r="P7252" s="224"/>
      <c r="Q7252" s="224"/>
      <c r="R7252" s="224"/>
      <c r="T7252" s="223"/>
      <c r="U7252" s="225"/>
      <c r="V7252" s="223"/>
      <c r="W7252" s="225"/>
      <c r="AE7252" s="200"/>
      <c r="AM7252" s="203"/>
      <c r="AT7252" s="144"/>
    </row>
    <row r="7253" spans="9:46" s="142" customFormat="1" x14ac:dyDescent="0.15">
      <c r="I7253" s="223"/>
      <c r="P7253" s="224"/>
      <c r="Q7253" s="224"/>
      <c r="R7253" s="224"/>
      <c r="T7253" s="223"/>
      <c r="U7253" s="225"/>
      <c r="V7253" s="223"/>
      <c r="W7253" s="225"/>
      <c r="AE7253" s="200"/>
      <c r="AM7253" s="203"/>
      <c r="AT7253" s="144"/>
    </row>
    <row r="7254" spans="9:46" s="142" customFormat="1" x14ac:dyDescent="0.15">
      <c r="I7254" s="223"/>
      <c r="P7254" s="224"/>
      <c r="Q7254" s="224"/>
      <c r="R7254" s="224"/>
      <c r="T7254" s="223"/>
      <c r="U7254" s="225"/>
      <c r="V7254" s="223"/>
      <c r="W7254" s="225"/>
      <c r="AE7254" s="200"/>
      <c r="AM7254" s="203"/>
      <c r="AT7254" s="144"/>
    </row>
    <row r="7255" spans="9:46" s="142" customFormat="1" x14ac:dyDescent="0.15">
      <c r="I7255" s="223"/>
      <c r="P7255" s="224"/>
      <c r="Q7255" s="224"/>
      <c r="R7255" s="224"/>
      <c r="T7255" s="223"/>
      <c r="U7255" s="225"/>
      <c r="V7255" s="223"/>
      <c r="W7255" s="225"/>
      <c r="AE7255" s="200"/>
      <c r="AM7255" s="203"/>
      <c r="AT7255" s="144"/>
    </row>
    <row r="7256" spans="9:46" s="142" customFormat="1" x14ac:dyDescent="0.15">
      <c r="I7256" s="223"/>
      <c r="P7256" s="224"/>
      <c r="Q7256" s="224"/>
      <c r="R7256" s="224"/>
      <c r="T7256" s="223"/>
      <c r="U7256" s="225"/>
      <c r="V7256" s="223"/>
      <c r="W7256" s="225"/>
      <c r="AE7256" s="200"/>
      <c r="AM7256" s="203"/>
      <c r="AT7256" s="144"/>
    </row>
    <row r="7257" spans="9:46" s="142" customFormat="1" x14ac:dyDescent="0.15">
      <c r="I7257" s="223"/>
      <c r="P7257" s="224"/>
      <c r="Q7257" s="224"/>
      <c r="R7257" s="224"/>
      <c r="T7257" s="223"/>
      <c r="U7257" s="225"/>
      <c r="V7257" s="223"/>
      <c r="W7257" s="225"/>
      <c r="AE7257" s="200"/>
      <c r="AM7257" s="203"/>
      <c r="AT7257" s="144"/>
    </row>
    <row r="7258" spans="9:46" s="142" customFormat="1" x14ac:dyDescent="0.15">
      <c r="I7258" s="223"/>
      <c r="P7258" s="224"/>
      <c r="Q7258" s="224"/>
      <c r="R7258" s="224"/>
      <c r="T7258" s="223"/>
      <c r="U7258" s="225"/>
      <c r="V7258" s="223"/>
      <c r="W7258" s="225"/>
      <c r="AE7258" s="200"/>
      <c r="AM7258" s="203"/>
      <c r="AT7258" s="144"/>
    </row>
    <row r="7259" spans="9:46" s="142" customFormat="1" x14ac:dyDescent="0.15">
      <c r="I7259" s="223"/>
      <c r="P7259" s="224"/>
      <c r="Q7259" s="224"/>
      <c r="R7259" s="224"/>
      <c r="T7259" s="223"/>
      <c r="U7259" s="225"/>
      <c r="V7259" s="223"/>
      <c r="W7259" s="225"/>
      <c r="AE7259" s="200"/>
      <c r="AM7259" s="203"/>
      <c r="AT7259" s="144"/>
    </row>
    <row r="7260" spans="9:46" s="142" customFormat="1" x14ac:dyDescent="0.15">
      <c r="I7260" s="223"/>
      <c r="P7260" s="224"/>
      <c r="Q7260" s="224"/>
      <c r="R7260" s="224"/>
      <c r="T7260" s="223"/>
      <c r="U7260" s="225"/>
      <c r="V7260" s="223"/>
      <c r="W7260" s="225"/>
      <c r="AE7260" s="200"/>
      <c r="AM7260" s="203"/>
      <c r="AT7260" s="144"/>
    </row>
    <row r="7261" spans="9:46" s="142" customFormat="1" x14ac:dyDescent="0.15">
      <c r="I7261" s="223"/>
      <c r="P7261" s="224"/>
      <c r="Q7261" s="224"/>
      <c r="R7261" s="224"/>
      <c r="T7261" s="223"/>
      <c r="U7261" s="225"/>
      <c r="V7261" s="223"/>
      <c r="W7261" s="225"/>
      <c r="AE7261" s="200"/>
      <c r="AM7261" s="203"/>
      <c r="AT7261" s="144"/>
    </row>
    <row r="7262" spans="9:46" s="142" customFormat="1" x14ac:dyDescent="0.15">
      <c r="I7262" s="223"/>
      <c r="P7262" s="224"/>
      <c r="Q7262" s="224"/>
      <c r="R7262" s="224"/>
      <c r="T7262" s="223"/>
      <c r="U7262" s="225"/>
      <c r="V7262" s="223"/>
      <c r="W7262" s="225"/>
      <c r="AE7262" s="200"/>
      <c r="AM7262" s="203"/>
      <c r="AT7262" s="144"/>
    </row>
    <row r="7263" spans="9:46" s="142" customFormat="1" x14ac:dyDescent="0.15">
      <c r="I7263" s="223"/>
      <c r="P7263" s="224"/>
      <c r="Q7263" s="224"/>
      <c r="R7263" s="224"/>
      <c r="T7263" s="223"/>
      <c r="U7263" s="225"/>
      <c r="V7263" s="223"/>
      <c r="W7263" s="225"/>
      <c r="AE7263" s="200"/>
      <c r="AM7263" s="203"/>
      <c r="AT7263" s="144"/>
    </row>
    <row r="7264" spans="9:46" s="142" customFormat="1" x14ac:dyDescent="0.15">
      <c r="I7264" s="223"/>
      <c r="P7264" s="224"/>
      <c r="Q7264" s="224"/>
      <c r="R7264" s="224"/>
      <c r="T7264" s="223"/>
      <c r="U7264" s="225"/>
      <c r="V7264" s="223"/>
      <c r="W7264" s="225"/>
      <c r="AE7264" s="200"/>
      <c r="AM7264" s="203"/>
      <c r="AT7264" s="144"/>
    </row>
    <row r="7265" spans="9:46" s="142" customFormat="1" x14ac:dyDescent="0.15">
      <c r="I7265" s="223"/>
      <c r="P7265" s="224"/>
      <c r="Q7265" s="224"/>
      <c r="R7265" s="224"/>
      <c r="T7265" s="223"/>
      <c r="U7265" s="225"/>
      <c r="V7265" s="223"/>
      <c r="W7265" s="225"/>
      <c r="AE7265" s="200"/>
      <c r="AM7265" s="203"/>
      <c r="AT7265" s="144"/>
    </row>
    <row r="7266" spans="9:46" s="142" customFormat="1" x14ac:dyDescent="0.15">
      <c r="I7266" s="223"/>
      <c r="P7266" s="224"/>
      <c r="Q7266" s="224"/>
      <c r="R7266" s="224"/>
      <c r="T7266" s="223"/>
      <c r="U7266" s="225"/>
      <c r="V7266" s="223"/>
      <c r="W7266" s="225"/>
      <c r="AE7266" s="200"/>
      <c r="AM7266" s="203"/>
      <c r="AT7266" s="144"/>
    </row>
    <row r="7267" spans="9:46" s="142" customFormat="1" x14ac:dyDescent="0.15">
      <c r="I7267" s="223"/>
      <c r="P7267" s="224"/>
      <c r="Q7267" s="224"/>
      <c r="R7267" s="224"/>
      <c r="T7267" s="223"/>
      <c r="U7267" s="225"/>
      <c r="V7267" s="223"/>
      <c r="W7267" s="225"/>
      <c r="AE7267" s="200"/>
      <c r="AM7267" s="203"/>
      <c r="AT7267" s="144"/>
    </row>
    <row r="7268" spans="9:46" s="142" customFormat="1" x14ac:dyDescent="0.15">
      <c r="I7268" s="223"/>
      <c r="P7268" s="224"/>
      <c r="Q7268" s="224"/>
      <c r="R7268" s="224"/>
      <c r="T7268" s="223"/>
      <c r="U7268" s="225"/>
      <c r="V7268" s="223"/>
      <c r="W7268" s="225"/>
      <c r="AE7268" s="200"/>
      <c r="AM7268" s="203"/>
      <c r="AT7268" s="144"/>
    </row>
    <row r="7269" spans="9:46" s="142" customFormat="1" x14ac:dyDescent="0.15">
      <c r="I7269" s="223"/>
      <c r="P7269" s="224"/>
      <c r="Q7269" s="224"/>
      <c r="R7269" s="224"/>
      <c r="T7269" s="223"/>
      <c r="U7269" s="225"/>
      <c r="V7269" s="223"/>
      <c r="W7269" s="225"/>
      <c r="AE7269" s="200"/>
      <c r="AM7269" s="203"/>
      <c r="AT7269" s="144"/>
    </row>
    <row r="7270" spans="9:46" s="142" customFormat="1" x14ac:dyDescent="0.15">
      <c r="I7270" s="223"/>
      <c r="P7270" s="224"/>
      <c r="Q7270" s="224"/>
      <c r="R7270" s="224"/>
      <c r="T7270" s="223"/>
      <c r="U7270" s="225"/>
      <c r="V7270" s="223"/>
      <c r="W7270" s="225"/>
      <c r="AE7270" s="200"/>
      <c r="AM7270" s="203"/>
      <c r="AT7270" s="144"/>
    </row>
    <row r="7271" spans="9:46" s="142" customFormat="1" x14ac:dyDescent="0.15">
      <c r="I7271" s="223"/>
      <c r="P7271" s="224"/>
      <c r="Q7271" s="224"/>
      <c r="R7271" s="224"/>
      <c r="T7271" s="223"/>
      <c r="U7271" s="225"/>
      <c r="V7271" s="223"/>
      <c r="W7271" s="225"/>
      <c r="AE7271" s="200"/>
      <c r="AM7271" s="203"/>
      <c r="AT7271" s="144"/>
    </row>
    <row r="7272" spans="9:46" s="142" customFormat="1" x14ac:dyDescent="0.15">
      <c r="I7272" s="223"/>
      <c r="P7272" s="224"/>
      <c r="Q7272" s="224"/>
      <c r="R7272" s="224"/>
      <c r="T7272" s="223"/>
      <c r="U7272" s="225"/>
      <c r="V7272" s="223"/>
      <c r="W7272" s="225"/>
      <c r="AE7272" s="200"/>
      <c r="AM7272" s="203"/>
      <c r="AT7272" s="144"/>
    </row>
    <row r="7273" spans="9:46" s="142" customFormat="1" x14ac:dyDescent="0.15">
      <c r="I7273" s="223"/>
      <c r="P7273" s="224"/>
      <c r="Q7273" s="224"/>
      <c r="R7273" s="224"/>
      <c r="T7273" s="223"/>
      <c r="U7273" s="225"/>
      <c r="V7273" s="223"/>
      <c r="W7273" s="225"/>
      <c r="AE7273" s="200"/>
      <c r="AM7273" s="203"/>
      <c r="AT7273" s="144"/>
    </row>
    <row r="7274" spans="9:46" s="142" customFormat="1" x14ac:dyDescent="0.15">
      <c r="I7274" s="223"/>
      <c r="P7274" s="224"/>
      <c r="Q7274" s="224"/>
      <c r="R7274" s="224"/>
      <c r="T7274" s="223"/>
      <c r="U7274" s="225"/>
      <c r="V7274" s="223"/>
      <c r="W7274" s="225"/>
      <c r="AE7274" s="200"/>
      <c r="AM7274" s="203"/>
      <c r="AT7274" s="144"/>
    </row>
    <row r="7275" spans="9:46" s="142" customFormat="1" x14ac:dyDescent="0.15">
      <c r="I7275" s="223"/>
      <c r="P7275" s="224"/>
      <c r="Q7275" s="224"/>
      <c r="R7275" s="224"/>
      <c r="T7275" s="223"/>
      <c r="U7275" s="225"/>
      <c r="V7275" s="223"/>
      <c r="W7275" s="225"/>
      <c r="AE7275" s="200"/>
      <c r="AM7275" s="203"/>
      <c r="AT7275" s="144"/>
    </row>
    <row r="7276" spans="9:46" s="142" customFormat="1" x14ac:dyDescent="0.15">
      <c r="I7276" s="223"/>
      <c r="P7276" s="224"/>
      <c r="Q7276" s="224"/>
      <c r="R7276" s="224"/>
      <c r="T7276" s="223"/>
      <c r="U7276" s="225"/>
      <c r="V7276" s="223"/>
      <c r="W7276" s="225"/>
      <c r="AE7276" s="200"/>
      <c r="AM7276" s="203"/>
      <c r="AT7276" s="144"/>
    </row>
    <row r="7277" spans="9:46" s="142" customFormat="1" x14ac:dyDescent="0.15">
      <c r="I7277" s="223"/>
      <c r="P7277" s="224"/>
      <c r="Q7277" s="224"/>
      <c r="R7277" s="224"/>
      <c r="T7277" s="223"/>
      <c r="U7277" s="225"/>
      <c r="V7277" s="223"/>
      <c r="W7277" s="225"/>
      <c r="AE7277" s="200"/>
      <c r="AM7277" s="203"/>
      <c r="AT7277" s="144"/>
    </row>
    <row r="7278" spans="9:46" s="142" customFormat="1" x14ac:dyDescent="0.15">
      <c r="I7278" s="223"/>
      <c r="P7278" s="224"/>
      <c r="Q7278" s="224"/>
      <c r="R7278" s="224"/>
      <c r="T7278" s="223"/>
      <c r="U7278" s="225"/>
      <c r="V7278" s="223"/>
      <c r="W7278" s="225"/>
      <c r="AE7278" s="200"/>
      <c r="AM7278" s="203"/>
      <c r="AT7278" s="144"/>
    </row>
    <row r="7279" spans="9:46" s="142" customFormat="1" x14ac:dyDescent="0.15">
      <c r="I7279" s="223"/>
      <c r="P7279" s="224"/>
      <c r="Q7279" s="224"/>
      <c r="R7279" s="224"/>
      <c r="T7279" s="223"/>
      <c r="U7279" s="225"/>
      <c r="V7279" s="223"/>
      <c r="W7279" s="225"/>
      <c r="AE7279" s="200"/>
      <c r="AM7279" s="203"/>
      <c r="AT7279" s="144"/>
    </row>
    <row r="7280" spans="9:46" s="142" customFormat="1" x14ac:dyDescent="0.15">
      <c r="I7280" s="223"/>
      <c r="P7280" s="224"/>
      <c r="Q7280" s="224"/>
      <c r="R7280" s="224"/>
      <c r="T7280" s="223"/>
      <c r="U7280" s="225"/>
      <c r="V7280" s="223"/>
      <c r="W7280" s="225"/>
      <c r="AE7280" s="200"/>
      <c r="AM7280" s="203"/>
      <c r="AT7280" s="144"/>
    </row>
    <row r="7281" spans="9:46" s="142" customFormat="1" x14ac:dyDescent="0.15">
      <c r="I7281" s="223"/>
      <c r="P7281" s="224"/>
      <c r="Q7281" s="224"/>
      <c r="R7281" s="224"/>
      <c r="T7281" s="223"/>
      <c r="U7281" s="225"/>
      <c r="V7281" s="223"/>
      <c r="W7281" s="225"/>
      <c r="AE7281" s="200"/>
      <c r="AM7281" s="203"/>
      <c r="AT7281" s="144"/>
    </row>
    <row r="7282" spans="9:46" s="142" customFormat="1" x14ac:dyDescent="0.15">
      <c r="I7282" s="223"/>
      <c r="P7282" s="224"/>
      <c r="Q7282" s="224"/>
      <c r="R7282" s="224"/>
      <c r="T7282" s="223"/>
      <c r="U7282" s="225"/>
      <c r="V7282" s="223"/>
      <c r="W7282" s="225"/>
      <c r="AE7282" s="200"/>
      <c r="AM7282" s="203"/>
      <c r="AT7282" s="144"/>
    </row>
    <row r="7283" spans="9:46" s="142" customFormat="1" x14ac:dyDescent="0.15">
      <c r="I7283" s="223"/>
      <c r="P7283" s="224"/>
      <c r="Q7283" s="224"/>
      <c r="R7283" s="224"/>
      <c r="T7283" s="223"/>
      <c r="U7283" s="225"/>
      <c r="V7283" s="223"/>
      <c r="W7283" s="225"/>
      <c r="AE7283" s="200"/>
      <c r="AM7283" s="203"/>
      <c r="AT7283" s="144"/>
    </row>
    <row r="7284" spans="9:46" s="142" customFormat="1" x14ac:dyDescent="0.15">
      <c r="I7284" s="223"/>
      <c r="P7284" s="224"/>
      <c r="Q7284" s="224"/>
      <c r="R7284" s="224"/>
      <c r="T7284" s="223"/>
      <c r="U7284" s="225"/>
      <c r="V7284" s="223"/>
      <c r="W7284" s="225"/>
      <c r="AE7284" s="200"/>
      <c r="AM7284" s="203"/>
      <c r="AT7284" s="144"/>
    </row>
    <row r="7285" spans="9:46" s="142" customFormat="1" x14ac:dyDescent="0.15">
      <c r="I7285" s="223"/>
      <c r="P7285" s="224"/>
      <c r="Q7285" s="224"/>
      <c r="R7285" s="224"/>
      <c r="T7285" s="223"/>
      <c r="U7285" s="225"/>
      <c r="V7285" s="223"/>
      <c r="W7285" s="225"/>
      <c r="AE7285" s="200"/>
      <c r="AM7285" s="203"/>
      <c r="AT7285" s="144"/>
    </row>
    <row r="7286" spans="9:46" s="142" customFormat="1" x14ac:dyDescent="0.15">
      <c r="I7286" s="223"/>
      <c r="P7286" s="224"/>
      <c r="Q7286" s="224"/>
      <c r="R7286" s="224"/>
      <c r="T7286" s="223"/>
      <c r="U7286" s="225"/>
      <c r="V7286" s="223"/>
      <c r="W7286" s="225"/>
      <c r="AE7286" s="200"/>
      <c r="AM7286" s="203"/>
      <c r="AT7286" s="144"/>
    </row>
    <row r="7287" spans="9:46" s="142" customFormat="1" x14ac:dyDescent="0.15">
      <c r="I7287" s="223"/>
      <c r="P7287" s="224"/>
      <c r="Q7287" s="224"/>
      <c r="R7287" s="224"/>
      <c r="T7287" s="223"/>
      <c r="U7287" s="225"/>
      <c r="V7287" s="223"/>
      <c r="W7287" s="225"/>
      <c r="AE7287" s="200"/>
      <c r="AM7287" s="203"/>
      <c r="AT7287" s="144"/>
    </row>
    <row r="7288" spans="9:46" s="142" customFormat="1" x14ac:dyDescent="0.15">
      <c r="I7288" s="223"/>
      <c r="P7288" s="224"/>
      <c r="Q7288" s="224"/>
      <c r="R7288" s="224"/>
      <c r="T7288" s="223"/>
      <c r="U7288" s="225"/>
      <c r="V7288" s="223"/>
      <c r="W7288" s="225"/>
      <c r="AE7288" s="200"/>
      <c r="AM7288" s="203"/>
      <c r="AT7288" s="144"/>
    </row>
    <row r="7289" spans="9:46" s="142" customFormat="1" x14ac:dyDescent="0.15">
      <c r="I7289" s="223"/>
      <c r="P7289" s="224"/>
      <c r="Q7289" s="224"/>
      <c r="R7289" s="224"/>
      <c r="T7289" s="223"/>
      <c r="U7289" s="225"/>
      <c r="V7289" s="223"/>
      <c r="W7289" s="225"/>
      <c r="AE7289" s="200"/>
      <c r="AM7289" s="203"/>
      <c r="AT7289" s="144"/>
    </row>
    <row r="7290" spans="9:46" s="142" customFormat="1" x14ac:dyDescent="0.15">
      <c r="I7290" s="223"/>
      <c r="P7290" s="224"/>
      <c r="Q7290" s="224"/>
      <c r="R7290" s="224"/>
      <c r="T7290" s="223"/>
      <c r="U7290" s="225"/>
      <c r="V7290" s="223"/>
      <c r="W7290" s="225"/>
      <c r="AE7290" s="200"/>
      <c r="AM7290" s="203"/>
      <c r="AT7290" s="144"/>
    </row>
    <row r="7291" spans="9:46" s="142" customFormat="1" x14ac:dyDescent="0.15">
      <c r="I7291" s="223"/>
      <c r="P7291" s="224"/>
      <c r="Q7291" s="224"/>
      <c r="R7291" s="224"/>
      <c r="T7291" s="223"/>
      <c r="U7291" s="225"/>
      <c r="V7291" s="223"/>
      <c r="W7291" s="225"/>
      <c r="AE7291" s="200"/>
      <c r="AM7291" s="203"/>
      <c r="AT7291" s="144"/>
    </row>
    <row r="7292" spans="9:46" s="142" customFormat="1" x14ac:dyDescent="0.15">
      <c r="I7292" s="223"/>
      <c r="P7292" s="224"/>
      <c r="Q7292" s="224"/>
      <c r="R7292" s="224"/>
      <c r="T7292" s="223"/>
      <c r="U7292" s="225"/>
      <c r="V7292" s="223"/>
      <c r="W7292" s="225"/>
      <c r="AE7292" s="200"/>
      <c r="AM7292" s="203"/>
      <c r="AT7292" s="144"/>
    </row>
    <row r="7293" spans="9:46" s="142" customFormat="1" x14ac:dyDescent="0.15">
      <c r="I7293" s="223"/>
      <c r="P7293" s="224"/>
      <c r="Q7293" s="224"/>
      <c r="R7293" s="224"/>
      <c r="T7293" s="223"/>
      <c r="U7293" s="225"/>
      <c r="V7293" s="223"/>
      <c r="W7293" s="225"/>
      <c r="AE7293" s="200"/>
      <c r="AM7293" s="203"/>
      <c r="AT7293" s="144"/>
    </row>
    <row r="7294" spans="9:46" s="142" customFormat="1" x14ac:dyDescent="0.15">
      <c r="I7294" s="223"/>
      <c r="P7294" s="224"/>
      <c r="Q7294" s="224"/>
      <c r="R7294" s="224"/>
      <c r="T7294" s="223"/>
      <c r="U7294" s="225"/>
      <c r="V7294" s="223"/>
      <c r="W7294" s="225"/>
      <c r="AE7294" s="200"/>
      <c r="AM7294" s="203"/>
      <c r="AT7294" s="144"/>
    </row>
    <row r="7295" spans="9:46" s="142" customFormat="1" x14ac:dyDescent="0.15">
      <c r="I7295" s="223"/>
      <c r="P7295" s="224"/>
      <c r="Q7295" s="224"/>
      <c r="R7295" s="224"/>
      <c r="T7295" s="223"/>
      <c r="U7295" s="225"/>
      <c r="V7295" s="223"/>
      <c r="W7295" s="225"/>
      <c r="AE7295" s="200"/>
      <c r="AM7295" s="203"/>
      <c r="AT7295" s="144"/>
    </row>
    <row r="7296" spans="9:46" s="142" customFormat="1" x14ac:dyDescent="0.15">
      <c r="I7296" s="223"/>
      <c r="P7296" s="224"/>
      <c r="Q7296" s="224"/>
      <c r="R7296" s="224"/>
      <c r="T7296" s="223"/>
      <c r="U7296" s="225"/>
      <c r="V7296" s="223"/>
      <c r="W7296" s="225"/>
      <c r="AE7296" s="200"/>
      <c r="AM7296" s="203"/>
      <c r="AT7296" s="144"/>
    </row>
    <row r="7297" spans="9:46" s="142" customFormat="1" x14ac:dyDescent="0.15">
      <c r="I7297" s="223"/>
      <c r="P7297" s="224"/>
      <c r="Q7297" s="224"/>
      <c r="R7297" s="224"/>
      <c r="T7297" s="223"/>
      <c r="U7297" s="225"/>
      <c r="V7297" s="223"/>
      <c r="W7297" s="225"/>
      <c r="AE7297" s="200"/>
      <c r="AM7297" s="203"/>
      <c r="AT7297" s="144"/>
    </row>
    <row r="7298" spans="9:46" s="142" customFormat="1" x14ac:dyDescent="0.15">
      <c r="I7298" s="223"/>
      <c r="P7298" s="224"/>
      <c r="Q7298" s="224"/>
      <c r="R7298" s="224"/>
      <c r="T7298" s="223"/>
      <c r="U7298" s="225"/>
      <c r="V7298" s="223"/>
      <c r="W7298" s="225"/>
      <c r="AE7298" s="200"/>
      <c r="AM7298" s="203"/>
      <c r="AT7298" s="144"/>
    </row>
    <row r="7299" spans="9:46" s="142" customFormat="1" x14ac:dyDescent="0.15">
      <c r="I7299" s="223"/>
      <c r="P7299" s="224"/>
      <c r="Q7299" s="224"/>
      <c r="R7299" s="224"/>
      <c r="T7299" s="223"/>
      <c r="U7299" s="225"/>
      <c r="V7299" s="223"/>
      <c r="W7299" s="225"/>
      <c r="AE7299" s="200"/>
      <c r="AM7299" s="203"/>
      <c r="AT7299" s="144"/>
    </row>
    <row r="7300" spans="9:46" s="142" customFormat="1" x14ac:dyDescent="0.15">
      <c r="I7300" s="223"/>
      <c r="P7300" s="224"/>
      <c r="Q7300" s="224"/>
      <c r="R7300" s="224"/>
      <c r="T7300" s="223"/>
      <c r="U7300" s="225"/>
      <c r="V7300" s="223"/>
      <c r="W7300" s="225"/>
      <c r="AE7300" s="200"/>
      <c r="AM7300" s="203"/>
      <c r="AT7300" s="144"/>
    </row>
    <row r="7301" spans="9:46" s="142" customFormat="1" x14ac:dyDescent="0.15">
      <c r="I7301" s="223"/>
      <c r="P7301" s="224"/>
      <c r="Q7301" s="224"/>
      <c r="R7301" s="224"/>
      <c r="T7301" s="223"/>
      <c r="U7301" s="225"/>
      <c r="V7301" s="223"/>
      <c r="W7301" s="225"/>
      <c r="AE7301" s="200"/>
      <c r="AM7301" s="203"/>
      <c r="AT7301" s="144"/>
    </row>
    <row r="7302" spans="9:46" s="142" customFormat="1" x14ac:dyDescent="0.15">
      <c r="I7302" s="223"/>
      <c r="P7302" s="224"/>
      <c r="Q7302" s="224"/>
      <c r="R7302" s="224"/>
      <c r="T7302" s="223"/>
      <c r="U7302" s="225"/>
      <c r="V7302" s="223"/>
      <c r="W7302" s="225"/>
      <c r="AE7302" s="200"/>
      <c r="AM7302" s="203"/>
      <c r="AT7302" s="144"/>
    </row>
    <row r="7303" spans="9:46" s="142" customFormat="1" x14ac:dyDescent="0.15">
      <c r="I7303" s="223"/>
      <c r="P7303" s="224"/>
      <c r="Q7303" s="224"/>
      <c r="R7303" s="224"/>
      <c r="T7303" s="223"/>
      <c r="U7303" s="225"/>
      <c r="V7303" s="223"/>
      <c r="W7303" s="225"/>
      <c r="AE7303" s="200"/>
      <c r="AM7303" s="203"/>
      <c r="AT7303" s="144"/>
    </row>
    <row r="7304" spans="9:46" s="142" customFormat="1" x14ac:dyDescent="0.15">
      <c r="I7304" s="223"/>
      <c r="P7304" s="224"/>
      <c r="Q7304" s="224"/>
      <c r="R7304" s="224"/>
      <c r="T7304" s="223"/>
      <c r="U7304" s="225"/>
      <c r="V7304" s="223"/>
      <c r="W7304" s="225"/>
      <c r="AE7304" s="200"/>
      <c r="AM7304" s="203"/>
      <c r="AT7304" s="144"/>
    </row>
    <row r="7305" spans="9:46" s="142" customFormat="1" x14ac:dyDescent="0.15">
      <c r="I7305" s="223"/>
      <c r="P7305" s="224"/>
      <c r="Q7305" s="224"/>
      <c r="R7305" s="224"/>
      <c r="T7305" s="223"/>
      <c r="U7305" s="225"/>
      <c r="V7305" s="223"/>
      <c r="W7305" s="225"/>
      <c r="AE7305" s="200"/>
      <c r="AM7305" s="203"/>
      <c r="AT7305" s="144"/>
    </row>
    <row r="7306" spans="9:46" s="142" customFormat="1" x14ac:dyDescent="0.15">
      <c r="I7306" s="223"/>
      <c r="P7306" s="224"/>
      <c r="Q7306" s="224"/>
      <c r="R7306" s="224"/>
      <c r="T7306" s="223"/>
      <c r="U7306" s="225"/>
      <c r="V7306" s="223"/>
      <c r="W7306" s="225"/>
      <c r="AE7306" s="200"/>
      <c r="AM7306" s="203"/>
      <c r="AT7306" s="144"/>
    </row>
    <row r="7307" spans="9:46" s="142" customFormat="1" x14ac:dyDescent="0.15">
      <c r="I7307" s="223"/>
      <c r="P7307" s="224"/>
      <c r="Q7307" s="224"/>
      <c r="R7307" s="224"/>
      <c r="T7307" s="223"/>
      <c r="U7307" s="225"/>
      <c r="V7307" s="223"/>
      <c r="W7307" s="225"/>
      <c r="AE7307" s="200"/>
      <c r="AM7307" s="203"/>
      <c r="AT7307" s="144"/>
    </row>
    <row r="7308" spans="9:46" s="142" customFormat="1" x14ac:dyDescent="0.15">
      <c r="I7308" s="223"/>
      <c r="P7308" s="224"/>
      <c r="Q7308" s="224"/>
      <c r="R7308" s="224"/>
      <c r="T7308" s="223"/>
      <c r="U7308" s="225"/>
      <c r="V7308" s="223"/>
      <c r="W7308" s="225"/>
      <c r="AE7308" s="200"/>
      <c r="AM7308" s="203"/>
      <c r="AT7308" s="144"/>
    </row>
    <row r="7309" spans="9:46" s="142" customFormat="1" x14ac:dyDescent="0.15">
      <c r="I7309" s="223"/>
      <c r="P7309" s="224"/>
      <c r="Q7309" s="224"/>
      <c r="R7309" s="224"/>
      <c r="T7309" s="223"/>
      <c r="U7309" s="225"/>
      <c r="V7309" s="223"/>
      <c r="W7309" s="225"/>
      <c r="AE7309" s="200"/>
      <c r="AM7309" s="203"/>
      <c r="AT7309" s="144"/>
    </row>
    <row r="7310" spans="9:46" s="142" customFormat="1" x14ac:dyDescent="0.15">
      <c r="I7310" s="223"/>
      <c r="P7310" s="224"/>
      <c r="Q7310" s="224"/>
      <c r="R7310" s="224"/>
      <c r="T7310" s="223"/>
      <c r="U7310" s="225"/>
      <c r="V7310" s="223"/>
      <c r="W7310" s="225"/>
      <c r="AE7310" s="200"/>
      <c r="AM7310" s="203"/>
      <c r="AT7310" s="144"/>
    </row>
    <row r="7311" spans="9:46" s="142" customFormat="1" x14ac:dyDescent="0.15">
      <c r="I7311" s="223"/>
      <c r="P7311" s="224"/>
      <c r="Q7311" s="224"/>
      <c r="R7311" s="224"/>
      <c r="T7311" s="223"/>
      <c r="U7311" s="225"/>
      <c r="V7311" s="223"/>
      <c r="W7311" s="225"/>
      <c r="AE7311" s="200"/>
      <c r="AM7311" s="203"/>
      <c r="AT7311" s="144"/>
    </row>
    <row r="7312" spans="9:46" s="142" customFormat="1" x14ac:dyDescent="0.15">
      <c r="I7312" s="223"/>
      <c r="P7312" s="224"/>
      <c r="Q7312" s="224"/>
      <c r="R7312" s="224"/>
      <c r="T7312" s="223"/>
      <c r="U7312" s="225"/>
      <c r="V7312" s="223"/>
      <c r="W7312" s="225"/>
      <c r="AE7312" s="200"/>
      <c r="AM7312" s="203"/>
      <c r="AT7312" s="144"/>
    </row>
    <row r="7313" spans="9:46" s="142" customFormat="1" x14ac:dyDescent="0.15">
      <c r="I7313" s="223"/>
      <c r="P7313" s="224"/>
      <c r="Q7313" s="224"/>
      <c r="R7313" s="224"/>
      <c r="T7313" s="223"/>
      <c r="U7313" s="225"/>
      <c r="V7313" s="223"/>
      <c r="W7313" s="225"/>
      <c r="AE7313" s="200"/>
      <c r="AM7313" s="203"/>
      <c r="AT7313" s="144"/>
    </row>
    <row r="7314" spans="9:46" s="142" customFormat="1" x14ac:dyDescent="0.15">
      <c r="I7314" s="223"/>
      <c r="P7314" s="224"/>
      <c r="Q7314" s="224"/>
      <c r="R7314" s="224"/>
      <c r="T7314" s="223"/>
      <c r="U7314" s="225"/>
      <c r="V7314" s="223"/>
      <c r="W7314" s="225"/>
      <c r="AE7314" s="200"/>
      <c r="AM7314" s="203"/>
      <c r="AT7314" s="144"/>
    </row>
    <row r="7315" spans="9:46" s="142" customFormat="1" x14ac:dyDescent="0.15">
      <c r="I7315" s="223"/>
      <c r="P7315" s="224"/>
      <c r="Q7315" s="224"/>
      <c r="R7315" s="224"/>
      <c r="T7315" s="223"/>
      <c r="U7315" s="225"/>
      <c r="V7315" s="223"/>
      <c r="W7315" s="225"/>
      <c r="AE7315" s="200"/>
      <c r="AM7315" s="203"/>
      <c r="AT7315" s="144"/>
    </row>
    <row r="7316" spans="9:46" s="142" customFormat="1" x14ac:dyDescent="0.15">
      <c r="I7316" s="223"/>
      <c r="P7316" s="224"/>
      <c r="Q7316" s="224"/>
      <c r="R7316" s="224"/>
      <c r="T7316" s="223"/>
      <c r="U7316" s="225"/>
      <c r="V7316" s="223"/>
      <c r="W7316" s="225"/>
      <c r="AE7316" s="200"/>
      <c r="AM7316" s="203"/>
      <c r="AT7316" s="144"/>
    </row>
    <row r="7317" spans="9:46" s="142" customFormat="1" x14ac:dyDescent="0.15">
      <c r="I7317" s="223"/>
      <c r="P7317" s="224"/>
      <c r="Q7317" s="224"/>
      <c r="R7317" s="224"/>
      <c r="T7317" s="223"/>
      <c r="U7317" s="225"/>
      <c r="V7317" s="223"/>
      <c r="W7317" s="225"/>
      <c r="AE7317" s="200"/>
      <c r="AM7317" s="203"/>
      <c r="AT7317" s="144"/>
    </row>
    <row r="7318" spans="9:46" s="142" customFormat="1" x14ac:dyDescent="0.15">
      <c r="I7318" s="223"/>
      <c r="P7318" s="224"/>
      <c r="Q7318" s="224"/>
      <c r="R7318" s="224"/>
      <c r="T7318" s="223"/>
      <c r="U7318" s="225"/>
      <c r="V7318" s="223"/>
      <c r="W7318" s="225"/>
      <c r="AE7318" s="200"/>
      <c r="AM7318" s="203"/>
      <c r="AT7318" s="144"/>
    </row>
    <row r="7319" spans="9:46" s="142" customFormat="1" x14ac:dyDescent="0.15">
      <c r="I7319" s="223"/>
      <c r="P7319" s="224"/>
      <c r="Q7319" s="224"/>
      <c r="R7319" s="224"/>
      <c r="T7319" s="223"/>
      <c r="U7319" s="225"/>
      <c r="V7319" s="223"/>
      <c r="W7319" s="225"/>
      <c r="AE7319" s="200"/>
      <c r="AM7319" s="203"/>
      <c r="AT7319" s="144"/>
    </row>
    <row r="7320" spans="9:46" s="142" customFormat="1" x14ac:dyDescent="0.15">
      <c r="I7320" s="223"/>
      <c r="P7320" s="224"/>
      <c r="Q7320" s="224"/>
      <c r="R7320" s="224"/>
      <c r="T7320" s="223"/>
      <c r="U7320" s="225"/>
      <c r="V7320" s="223"/>
      <c r="W7320" s="225"/>
      <c r="AE7320" s="200"/>
      <c r="AM7320" s="203"/>
      <c r="AT7320" s="144"/>
    </row>
    <row r="7321" spans="9:46" s="142" customFormat="1" x14ac:dyDescent="0.15">
      <c r="I7321" s="223"/>
      <c r="P7321" s="224"/>
      <c r="Q7321" s="224"/>
      <c r="R7321" s="224"/>
      <c r="T7321" s="223"/>
      <c r="U7321" s="225"/>
      <c r="V7321" s="223"/>
      <c r="W7321" s="225"/>
      <c r="AE7321" s="200"/>
      <c r="AM7321" s="203"/>
      <c r="AT7321" s="144"/>
    </row>
    <row r="7322" spans="9:46" s="142" customFormat="1" x14ac:dyDescent="0.15">
      <c r="I7322" s="223"/>
      <c r="P7322" s="224"/>
      <c r="Q7322" s="224"/>
      <c r="R7322" s="224"/>
      <c r="T7322" s="223"/>
      <c r="U7322" s="225"/>
      <c r="V7322" s="223"/>
      <c r="W7322" s="225"/>
      <c r="AE7322" s="200"/>
      <c r="AM7322" s="203"/>
      <c r="AT7322" s="144"/>
    </row>
    <row r="7323" spans="9:46" s="142" customFormat="1" x14ac:dyDescent="0.15">
      <c r="I7323" s="223"/>
      <c r="P7323" s="224"/>
      <c r="Q7323" s="224"/>
      <c r="R7323" s="224"/>
      <c r="T7323" s="223"/>
      <c r="U7323" s="225"/>
      <c r="V7323" s="223"/>
      <c r="W7323" s="225"/>
      <c r="AE7323" s="200"/>
      <c r="AM7323" s="203"/>
      <c r="AT7323" s="144"/>
    </row>
    <row r="7324" spans="9:46" s="142" customFormat="1" x14ac:dyDescent="0.15">
      <c r="I7324" s="223"/>
      <c r="P7324" s="224"/>
      <c r="Q7324" s="224"/>
      <c r="R7324" s="224"/>
      <c r="T7324" s="223"/>
      <c r="U7324" s="225"/>
      <c r="V7324" s="223"/>
      <c r="W7324" s="225"/>
      <c r="AE7324" s="200"/>
      <c r="AM7324" s="203"/>
      <c r="AT7324" s="144"/>
    </row>
    <row r="7325" spans="9:46" s="142" customFormat="1" x14ac:dyDescent="0.15">
      <c r="I7325" s="223"/>
      <c r="P7325" s="224"/>
      <c r="Q7325" s="224"/>
      <c r="R7325" s="224"/>
      <c r="T7325" s="223"/>
      <c r="U7325" s="225"/>
      <c r="V7325" s="223"/>
      <c r="W7325" s="225"/>
      <c r="AE7325" s="200"/>
      <c r="AM7325" s="203"/>
      <c r="AT7325" s="144"/>
    </row>
    <row r="7326" spans="9:46" s="142" customFormat="1" x14ac:dyDescent="0.15">
      <c r="I7326" s="223"/>
      <c r="P7326" s="224"/>
      <c r="Q7326" s="224"/>
      <c r="R7326" s="224"/>
      <c r="T7326" s="223"/>
      <c r="U7326" s="225"/>
      <c r="V7326" s="223"/>
      <c r="W7326" s="225"/>
      <c r="AE7326" s="200"/>
      <c r="AM7326" s="203"/>
      <c r="AT7326" s="144"/>
    </row>
    <row r="7327" spans="9:46" s="142" customFormat="1" x14ac:dyDescent="0.15">
      <c r="I7327" s="223"/>
      <c r="P7327" s="224"/>
      <c r="Q7327" s="224"/>
      <c r="R7327" s="224"/>
      <c r="T7327" s="223"/>
      <c r="U7327" s="225"/>
      <c r="V7327" s="223"/>
      <c r="W7327" s="225"/>
      <c r="AE7327" s="200"/>
      <c r="AM7327" s="203"/>
      <c r="AT7327" s="144"/>
    </row>
    <row r="7328" spans="9:46" s="142" customFormat="1" x14ac:dyDescent="0.15">
      <c r="I7328" s="223"/>
      <c r="P7328" s="224"/>
      <c r="Q7328" s="224"/>
      <c r="R7328" s="224"/>
      <c r="T7328" s="223"/>
      <c r="U7328" s="225"/>
      <c r="V7328" s="223"/>
      <c r="W7328" s="225"/>
      <c r="AE7328" s="200"/>
      <c r="AM7328" s="203"/>
      <c r="AT7328" s="144"/>
    </row>
    <row r="7329" spans="9:46" s="142" customFormat="1" x14ac:dyDescent="0.15">
      <c r="I7329" s="223"/>
      <c r="P7329" s="224"/>
      <c r="Q7329" s="224"/>
      <c r="R7329" s="224"/>
      <c r="T7329" s="223"/>
      <c r="U7329" s="225"/>
      <c r="V7329" s="223"/>
      <c r="W7329" s="225"/>
      <c r="AE7329" s="200"/>
      <c r="AM7329" s="203"/>
      <c r="AT7329" s="144"/>
    </row>
    <row r="7330" spans="9:46" s="142" customFormat="1" x14ac:dyDescent="0.15">
      <c r="I7330" s="223"/>
      <c r="P7330" s="224"/>
      <c r="Q7330" s="224"/>
      <c r="R7330" s="224"/>
      <c r="T7330" s="223"/>
      <c r="U7330" s="225"/>
      <c r="V7330" s="223"/>
      <c r="W7330" s="225"/>
      <c r="AE7330" s="200"/>
      <c r="AM7330" s="203"/>
      <c r="AT7330" s="144"/>
    </row>
    <row r="7331" spans="9:46" s="142" customFormat="1" x14ac:dyDescent="0.15">
      <c r="I7331" s="223"/>
      <c r="P7331" s="224"/>
      <c r="Q7331" s="224"/>
      <c r="R7331" s="224"/>
      <c r="T7331" s="223"/>
      <c r="U7331" s="225"/>
      <c r="V7331" s="223"/>
      <c r="W7331" s="225"/>
      <c r="AE7331" s="200"/>
      <c r="AM7331" s="203"/>
      <c r="AT7331" s="144"/>
    </row>
    <row r="7332" spans="9:46" s="142" customFormat="1" x14ac:dyDescent="0.15">
      <c r="I7332" s="223"/>
      <c r="P7332" s="224"/>
      <c r="Q7332" s="224"/>
      <c r="R7332" s="224"/>
      <c r="T7332" s="223"/>
      <c r="U7332" s="225"/>
      <c r="V7332" s="223"/>
      <c r="W7332" s="225"/>
      <c r="AE7332" s="200"/>
      <c r="AM7332" s="203"/>
      <c r="AT7332" s="144"/>
    </row>
    <row r="7333" spans="9:46" s="142" customFormat="1" x14ac:dyDescent="0.15">
      <c r="I7333" s="223"/>
      <c r="P7333" s="224"/>
      <c r="Q7333" s="224"/>
      <c r="R7333" s="224"/>
      <c r="T7333" s="223"/>
      <c r="U7333" s="225"/>
      <c r="V7333" s="223"/>
      <c r="W7333" s="225"/>
      <c r="AE7333" s="200"/>
      <c r="AM7333" s="203"/>
      <c r="AT7333" s="144"/>
    </row>
    <row r="7334" spans="9:46" s="142" customFormat="1" x14ac:dyDescent="0.15">
      <c r="I7334" s="223"/>
      <c r="P7334" s="224"/>
      <c r="Q7334" s="224"/>
      <c r="R7334" s="224"/>
      <c r="T7334" s="223"/>
      <c r="U7334" s="225"/>
      <c r="V7334" s="223"/>
      <c r="W7334" s="225"/>
      <c r="AE7334" s="200"/>
      <c r="AM7334" s="203"/>
      <c r="AT7334" s="144"/>
    </row>
    <row r="7335" spans="9:46" s="142" customFormat="1" x14ac:dyDescent="0.15">
      <c r="I7335" s="223"/>
      <c r="P7335" s="224"/>
      <c r="Q7335" s="224"/>
      <c r="R7335" s="224"/>
      <c r="T7335" s="223"/>
      <c r="U7335" s="225"/>
      <c r="V7335" s="223"/>
      <c r="W7335" s="225"/>
      <c r="AE7335" s="200"/>
      <c r="AM7335" s="203"/>
      <c r="AT7335" s="144"/>
    </row>
    <row r="7336" spans="9:46" s="142" customFormat="1" x14ac:dyDescent="0.15">
      <c r="I7336" s="223"/>
      <c r="P7336" s="224"/>
      <c r="Q7336" s="224"/>
      <c r="R7336" s="224"/>
      <c r="T7336" s="223"/>
      <c r="U7336" s="225"/>
      <c r="V7336" s="223"/>
      <c r="W7336" s="225"/>
      <c r="AE7336" s="200"/>
      <c r="AM7336" s="203"/>
      <c r="AT7336" s="144"/>
    </row>
    <row r="7337" spans="9:46" s="142" customFormat="1" x14ac:dyDescent="0.15">
      <c r="I7337" s="223"/>
      <c r="P7337" s="224"/>
      <c r="Q7337" s="224"/>
      <c r="R7337" s="224"/>
      <c r="T7337" s="223"/>
      <c r="U7337" s="225"/>
      <c r="V7337" s="223"/>
      <c r="W7337" s="225"/>
      <c r="AE7337" s="200"/>
      <c r="AM7337" s="203"/>
      <c r="AT7337" s="144"/>
    </row>
    <row r="7338" spans="9:46" s="142" customFormat="1" x14ac:dyDescent="0.15">
      <c r="I7338" s="223"/>
      <c r="P7338" s="224"/>
      <c r="Q7338" s="224"/>
      <c r="R7338" s="224"/>
      <c r="T7338" s="223"/>
      <c r="U7338" s="225"/>
      <c r="V7338" s="223"/>
      <c r="W7338" s="225"/>
      <c r="AE7338" s="200"/>
      <c r="AM7338" s="203"/>
      <c r="AT7338" s="144"/>
    </row>
    <row r="7339" spans="9:46" s="142" customFormat="1" x14ac:dyDescent="0.15">
      <c r="I7339" s="223"/>
      <c r="P7339" s="224"/>
      <c r="Q7339" s="224"/>
      <c r="R7339" s="224"/>
      <c r="T7339" s="223"/>
      <c r="U7339" s="225"/>
      <c r="V7339" s="223"/>
      <c r="W7339" s="225"/>
      <c r="AE7339" s="200"/>
      <c r="AM7339" s="203"/>
      <c r="AT7339" s="144"/>
    </row>
    <row r="7340" spans="9:46" s="142" customFormat="1" x14ac:dyDescent="0.15">
      <c r="I7340" s="223"/>
      <c r="P7340" s="224"/>
      <c r="Q7340" s="224"/>
      <c r="R7340" s="224"/>
      <c r="T7340" s="223"/>
      <c r="U7340" s="225"/>
      <c r="V7340" s="223"/>
      <c r="W7340" s="225"/>
      <c r="AE7340" s="200"/>
      <c r="AM7340" s="203"/>
      <c r="AT7340" s="144"/>
    </row>
    <row r="7341" spans="9:46" s="142" customFormat="1" x14ac:dyDescent="0.15">
      <c r="I7341" s="223"/>
      <c r="P7341" s="224"/>
      <c r="Q7341" s="224"/>
      <c r="R7341" s="224"/>
      <c r="T7341" s="223"/>
      <c r="U7341" s="225"/>
      <c r="V7341" s="223"/>
      <c r="W7341" s="225"/>
      <c r="AE7341" s="200"/>
      <c r="AM7341" s="203"/>
      <c r="AT7341" s="144"/>
    </row>
    <row r="7342" spans="9:46" s="142" customFormat="1" x14ac:dyDescent="0.15">
      <c r="I7342" s="223"/>
      <c r="P7342" s="224"/>
      <c r="Q7342" s="224"/>
      <c r="R7342" s="224"/>
      <c r="T7342" s="223"/>
      <c r="U7342" s="225"/>
      <c r="V7342" s="223"/>
      <c r="W7342" s="225"/>
      <c r="AE7342" s="200"/>
      <c r="AM7342" s="203"/>
      <c r="AT7342" s="144"/>
    </row>
    <row r="7343" spans="9:46" s="142" customFormat="1" x14ac:dyDescent="0.15">
      <c r="I7343" s="223"/>
      <c r="P7343" s="224"/>
      <c r="Q7343" s="224"/>
      <c r="R7343" s="224"/>
      <c r="T7343" s="223"/>
      <c r="U7343" s="225"/>
      <c r="V7343" s="223"/>
      <c r="W7343" s="225"/>
      <c r="AE7343" s="200"/>
      <c r="AM7343" s="203"/>
      <c r="AT7343" s="144"/>
    </row>
    <row r="7344" spans="9:46" s="142" customFormat="1" x14ac:dyDescent="0.15">
      <c r="I7344" s="223"/>
      <c r="P7344" s="224"/>
      <c r="Q7344" s="224"/>
      <c r="R7344" s="224"/>
      <c r="T7344" s="223"/>
      <c r="U7344" s="225"/>
      <c r="V7344" s="223"/>
      <c r="W7344" s="225"/>
      <c r="AE7344" s="200"/>
      <c r="AM7344" s="203"/>
      <c r="AT7344" s="144"/>
    </row>
    <row r="7345" spans="9:46" s="142" customFormat="1" x14ac:dyDescent="0.15">
      <c r="I7345" s="223"/>
      <c r="P7345" s="224"/>
      <c r="Q7345" s="224"/>
      <c r="R7345" s="224"/>
      <c r="T7345" s="223"/>
      <c r="U7345" s="225"/>
      <c r="V7345" s="223"/>
      <c r="W7345" s="225"/>
      <c r="AE7345" s="200"/>
      <c r="AM7345" s="203"/>
      <c r="AT7345" s="144"/>
    </row>
    <row r="7346" spans="9:46" s="142" customFormat="1" x14ac:dyDescent="0.15">
      <c r="I7346" s="223"/>
      <c r="P7346" s="224"/>
      <c r="Q7346" s="224"/>
      <c r="R7346" s="224"/>
      <c r="T7346" s="223"/>
      <c r="U7346" s="225"/>
      <c r="V7346" s="223"/>
      <c r="W7346" s="225"/>
      <c r="AE7346" s="200"/>
      <c r="AM7346" s="203"/>
      <c r="AT7346" s="144"/>
    </row>
    <row r="7347" spans="9:46" s="142" customFormat="1" x14ac:dyDescent="0.15">
      <c r="I7347" s="223"/>
      <c r="P7347" s="224"/>
      <c r="Q7347" s="224"/>
      <c r="R7347" s="224"/>
      <c r="T7347" s="223"/>
      <c r="U7347" s="225"/>
      <c r="V7347" s="223"/>
      <c r="W7347" s="225"/>
      <c r="AE7347" s="200"/>
      <c r="AM7347" s="203"/>
      <c r="AT7347" s="144"/>
    </row>
    <row r="7348" spans="9:46" s="142" customFormat="1" x14ac:dyDescent="0.15">
      <c r="I7348" s="223"/>
      <c r="P7348" s="224"/>
      <c r="Q7348" s="224"/>
      <c r="R7348" s="224"/>
      <c r="T7348" s="223"/>
      <c r="U7348" s="225"/>
      <c r="V7348" s="223"/>
      <c r="W7348" s="225"/>
      <c r="AE7348" s="200"/>
      <c r="AM7348" s="203"/>
      <c r="AT7348" s="144"/>
    </row>
    <row r="7349" spans="9:46" s="142" customFormat="1" x14ac:dyDescent="0.15">
      <c r="I7349" s="223"/>
      <c r="P7349" s="224"/>
      <c r="Q7349" s="224"/>
      <c r="R7349" s="224"/>
      <c r="T7349" s="223"/>
      <c r="U7349" s="225"/>
      <c r="V7349" s="223"/>
      <c r="W7349" s="225"/>
      <c r="AE7349" s="200"/>
      <c r="AM7349" s="203"/>
      <c r="AT7349" s="144"/>
    </row>
    <row r="7350" spans="9:46" s="142" customFormat="1" x14ac:dyDescent="0.15">
      <c r="I7350" s="223"/>
      <c r="P7350" s="224"/>
      <c r="Q7350" s="224"/>
      <c r="R7350" s="224"/>
      <c r="T7350" s="223"/>
      <c r="U7350" s="225"/>
      <c r="V7350" s="223"/>
      <c r="W7350" s="225"/>
      <c r="AE7350" s="200"/>
      <c r="AM7350" s="203"/>
      <c r="AT7350" s="144"/>
    </row>
    <row r="7351" spans="9:46" s="142" customFormat="1" x14ac:dyDescent="0.15">
      <c r="I7351" s="223"/>
      <c r="P7351" s="224"/>
      <c r="Q7351" s="224"/>
      <c r="R7351" s="224"/>
      <c r="T7351" s="223"/>
      <c r="U7351" s="225"/>
      <c r="V7351" s="223"/>
      <c r="W7351" s="225"/>
      <c r="AE7351" s="200"/>
      <c r="AM7351" s="203"/>
      <c r="AT7351" s="144"/>
    </row>
    <row r="7352" spans="9:46" s="142" customFormat="1" x14ac:dyDescent="0.15">
      <c r="I7352" s="223"/>
      <c r="P7352" s="224"/>
      <c r="Q7352" s="224"/>
      <c r="R7352" s="224"/>
      <c r="T7352" s="223"/>
      <c r="U7352" s="225"/>
      <c r="V7352" s="223"/>
      <c r="W7352" s="225"/>
      <c r="AE7352" s="200"/>
      <c r="AM7352" s="203"/>
      <c r="AT7352" s="144"/>
    </row>
    <row r="7353" spans="9:46" s="142" customFormat="1" x14ac:dyDescent="0.15">
      <c r="I7353" s="223"/>
      <c r="P7353" s="224"/>
      <c r="Q7353" s="224"/>
      <c r="R7353" s="224"/>
      <c r="T7353" s="223"/>
      <c r="U7353" s="225"/>
      <c r="V7353" s="223"/>
      <c r="W7353" s="225"/>
      <c r="AE7353" s="200"/>
      <c r="AM7353" s="203"/>
      <c r="AT7353" s="144"/>
    </row>
    <row r="7354" spans="9:46" s="142" customFormat="1" x14ac:dyDescent="0.15">
      <c r="I7354" s="223"/>
      <c r="P7354" s="224"/>
      <c r="Q7354" s="224"/>
      <c r="R7354" s="224"/>
      <c r="T7354" s="223"/>
      <c r="U7354" s="225"/>
      <c r="V7354" s="223"/>
      <c r="W7354" s="225"/>
      <c r="AE7354" s="200"/>
      <c r="AM7354" s="203"/>
      <c r="AT7354" s="144"/>
    </row>
    <row r="7355" spans="9:46" s="142" customFormat="1" x14ac:dyDescent="0.15">
      <c r="I7355" s="223"/>
      <c r="P7355" s="224"/>
      <c r="Q7355" s="224"/>
      <c r="R7355" s="224"/>
      <c r="T7355" s="223"/>
      <c r="U7355" s="225"/>
      <c r="V7355" s="223"/>
      <c r="W7355" s="225"/>
      <c r="AE7355" s="200"/>
      <c r="AM7355" s="203"/>
      <c r="AT7355" s="144"/>
    </row>
    <row r="7356" spans="9:46" s="142" customFormat="1" x14ac:dyDescent="0.15">
      <c r="I7356" s="223"/>
      <c r="P7356" s="224"/>
      <c r="Q7356" s="224"/>
      <c r="R7356" s="224"/>
      <c r="T7356" s="223"/>
      <c r="U7356" s="225"/>
      <c r="V7356" s="223"/>
      <c r="W7356" s="225"/>
      <c r="AE7356" s="200"/>
      <c r="AM7356" s="203"/>
      <c r="AT7356" s="144"/>
    </row>
    <row r="7357" spans="9:46" s="142" customFormat="1" x14ac:dyDescent="0.15">
      <c r="I7357" s="223"/>
      <c r="P7357" s="224"/>
      <c r="Q7357" s="224"/>
      <c r="R7357" s="224"/>
      <c r="T7357" s="223"/>
      <c r="U7357" s="225"/>
      <c r="V7357" s="223"/>
      <c r="W7357" s="225"/>
      <c r="AE7357" s="200"/>
      <c r="AM7357" s="203"/>
      <c r="AT7357" s="144"/>
    </row>
    <row r="7358" spans="9:46" s="142" customFormat="1" x14ac:dyDescent="0.15">
      <c r="I7358" s="223"/>
      <c r="P7358" s="224"/>
      <c r="Q7358" s="224"/>
      <c r="R7358" s="224"/>
      <c r="T7358" s="223"/>
      <c r="U7358" s="225"/>
      <c r="V7358" s="223"/>
      <c r="W7358" s="225"/>
      <c r="AE7358" s="200"/>
      <c r="AM7358" s="203"/>
      <c r="AT7358" s="144"/>
    </row>
    <row r="7359" spans="9:46" s="142" customFormat="1" x14ac:dyDescent="0.15">
      <c r="I7359" s="223"/>
      <c r="P7359" s="224"/>
      <c r="Q7359" s="224"/>
      <c r="R7359" s="224"/>
      <c r="T7359" s="223"/>
      <c r="U7359" s="225"/>
      <c r="V7359" s="223"/>
      <c r="W7359" s="225"/>
      <c r="AE7359" s="200"/>
      <c r="AM7359" s="203"/>
      <c r="AT7359" s="144"/>
    </row>
    <row r="7360" spans="9:46" s="142" customFormat="1" x14ac:dyDescent="0.15">
      <c r="I7360" s="223"/>
      <c r="P7360" s="224"/>
      <c r="Q7360" s="224"/>
      <c r="R7360" s="224"/>
      <c r="T7360" s="223"/>
      <c r="U7360" s="225"/>
      <c r="V7360" s="223"/>
      <c r="W7360" s="225"/>
      <c r="AE7360" s="200"/>
      <c r="AM7360" s="203"/>
      <c r="AT7360" s="144"/>
    </row>
    <row r="7361" spans="9:46" s="142" customFormat="1" x14ac:dyDescent="0.15">
      <c r="I7361" s="223"/>
      <c r="P7361" s="224"/>
      <c r="Q7361" s="224"/>
      <c r="R7361" s="224"/>
      <c r="T7361" s="223"/>
      <c r="U7361" s="225"/>
      <c r="V7361" s="223"/>
      <c r="W7361" s="225"/>
      <c r="AE7361" s="200"/>
      <c r="AM7361" s="203"/>
      <c r="AT7361" s="144"/>
    </row>
    <row r="7362" spans="9:46" s="142" customFormat="1" x14ac:dyDescent="0.15">
      <c r="I7362" s="223"/>
      <c r="P7362" s="224"/>
      <c r="Q7362" s="224"/>
      <c r="R7362" s="224"/>
      <c r="T7362" s="223"/>
      <c r="U7362" s="225"/>
      <c r="V7362" s="223"/>
      <c r="W7362" s="225"/>
      <c r="AE7362" s="200"/>
      <c r="AM7362" s="203"/>
      <c r="AT7362" s="144"/>
    </row>
    <row r="7363" spans="9:46" s="142" customFormat="1" x14ac:dyDescent="0.15">
      <c r="I7363" s="223"/>
      <c r="P7363" s="224"/>
      <c r="Q7363" s="224"/>
      <c r="R7363" s="224"/>
      <c r="T7363" s="223"/>
      <c r="U7363" s="225"/>
      <c r="V7363" s="223"/>
      <c r="W7363" s="225"/>
      <c r="AE7363" s="200"/>
      <c r="AM7363" s="203"/>
      <c r="AT7363" s="144"/>
    </row>
    <row r="7364" spans="9:46" s="142" customFormat="1" x14ac:dyDescent="0.15">
      <c r="I7364" s="223"/>
      <c r="P7364" s="224"/>
      <c r="Q7364" s="224"/>
      <c r="R7364" s="224"/>
      <c r="T7364" s="223"/>
      <c r="U7364" s="225"/>
      <c r="V7364" s="223"/>
      <c r="W7364" s="225"/>
      <c r="AE7364" s="200"/>
      <c r="AM7364" s="203"/>
      <c r="AT7364" s="144"/>
    </row>
    <row r="7365" spans="9:46" s="142" customFormat="1" x14ac:dyDescent="0.15">
      <c r="I7365" s="223"/>
      <c r="P7365" s="224"/>
      <c r="Q7365" s="224"/>
      <c r="R7365" s="224"/>
      <c r="T7365" s="223"/>
      <c r="U7365" s="225"/>
      <c r="V7365" s="223"/>
      <c r="W7365" s="225"/>
      <c r="AE7365" s="200"/>
      <c r="AM7365" s="203"/>
      <c r="AT7365" s="144"/>
    </row>
    <row r="7366" spans="9:46" s="142" customFormat="1" x14ac:dyDescent="0.15">
      <c r="I7366" s="223"/>
      <c r="P7366" s="224"/>
      <c r="Q7366" s="224"/>
      <c r="R7366" s="224"/>
      <c r="T7366" s="223"/>
      <c r="U7366" s="225"/>
      <c r="V7366" s="223"/>
      <c r="W7366" s="225"/>
      <c r="AE7366" s="200"/>
      <c r="AM7366" s="203"/>
      <c r="AT7366" s="144"/>
    </row>
    <row r="7367" spans="9:46" s="142" customFormat="1" x14ac:dyDescent="0.15">
      <c r="I7367" s="223"/>
      <c r="P7367" s="224"/>
      <c r="Q7367" s="224"/>
      <c r="R7367" s="224"/>
      <c r="T7367" s="223"/>
      <c r="U7367" s="225"/>
      <c r="V7367" s="223"/>
      <c r="W7367" s="225"/>
      <c r="AE7367" s="200"/>
      <c r="AM7367" s="203"/>
      <c r="AT7367" s="144"/>
    </row>
    <row r="7368" spans="9:46" s="142" customFormat="1" x14ac:dyDescent="0.15">
      <c r="I7368" s="223"/>
      <c r="P7368" s="224"/>
      <c r="Q7368" s="224"/>
      <c r="R7368" s="224"/>
      <c r="T7368" s="223"/>
      <c r="U7368" s="225"/>
      <c r="V7368" s="223"/>
      <c r="W7368" s="225"/>
      <c r="AE7368" s="200"/>
      <c r="AM7368" s="203"/>
      <c r="AT7368" s="144"/>
    </row>
    <row r="7369" spans="9:46" s="142" customFormat="1" x14ac:dyDescent="0.15">
      <c r="I7369" s="223"/>
      <c r="P7369" s="224"/>
      <c r="Q7369" s="224"/>
      <c r="R7369" s="224"/>
      <c r="T7369" s="223"/>
      <c r="U7369" s="225"/>
      <c r="V7369" s="223"/>
      <c r="W7369" s="225"/>
      <c r="AE7369" s="200"/>
      <c r="AM7369" s="203"/>
      <c r="AT7369" s="144"/>
    </row>
    <row r="7370" spans="9:46" s="142" customFormat="1" x14ac:dyDescent="0.15">
      <c r="I7370" s="223"/>
      <c r="P7370" s="224"/>
      <c r="Q7370" s="224"/>
      <c r="R7370" s="224"/>
      <c r="T7370" s="223"/>
      <c r="U7370" s="225"/>
      <c r="V7370" s="223"/>
      <c r="W7370" s="225"/>
      <c r="AE7370" s="200"/>
      <c r="AM7370" s="203"/>
      <c r="AT7370" s="144"/>
    </row>
    <row r="7371" spans="9:46" s="142" customFormat="1" x14ac:dyDescent="0.15">
      <c r="I7371" s="223"/>
      <c r="P7371" s="224"/>
      <c r="Q7371" s="224"/>
      <c r="R7371" s="224"/>
      <c r="T7371" s="223"/>
      <c r="U7371" s="225"/>
      <c r="V7371" s="223"/>
      <c r="W7371" s="225"/>
      <c r="AE7371" s="200"/>
      <c r="AM7371" s="203"/>
      <c r="AT7371" s="144"/>
    </row>
    <row r="7372" spans="9:46" s="142" customFormat="1" x14ac:dyDescent="0.15">
      <c r="I7372" s="223"/>
      <c r="P7372" s="224"/>
      <c r="Q7372" s="224"/>
      <c r="R7372" s="224"/>
      <c r="T7372" s="223"/>
      <c r="U7372" s="225"/>
      <c r="V7372" s="223"/>
      <c r="W7372" s="225"/>
      <c r="AE7372" s="200"/>
      <c r="AM7372" s="203"/>
      <c r="AT7372" s="144"/>
    </row>
    <row r="7373" spans="9:46" s="142" customFormat="1" x14ac:dyDescent="0.15">
      <c r="I7373" s="223"/>
      <c r="P7373" s="224"/>
      <c r="Q7373" s="224"/>
      <c r="R7373" s="224"/>
      <c r="T7373" s="223"/>
      <c r="U7373" s="225"/>
      <c r="V7373" s="223"/>
      <c r="W7373" s="225"/>
      <c r="AE7373" s="200"/>
      <c r="AM7373" s="203"/>
      <c r="AT7373" s="144"/>
    </row>
    <row r="7374" spans="9:46" s="142" customFormat="1" x14ac:dyDescent="0.15">
      <c r="I7374" s="223"/>
      <c r="P7374" s="224"/>
      <c r="Q7374" s="224"/>
      <c r="R7374" s="224"/>
      <c r="T7374" s="223"/>
      <c r="U7374" s="225"/>
      <c r="V7374" s="223"/>
      <c r="W7374" s="225"/>
      <c r="AE7374" s="200"/>
      <c r="AM7374" s="203"/>
      <c r="AT7374" s="144"/>
    </row>
    <row r="7375" spans="9:46" s="142" customFormat="1" x14ac:dyDescent="0.15">
      <c r="I7375" s="223"/>
      <c r="P7375" s="224"/>
      <c r="Q7375" s="224"/>
      <c r="R7375" s="224"/>
      <c r="T7375" s="223"/>
      <c r="U7375" s="225"/>
      <c r="V7375" s="223"/>
      <c r="W7375" s="225"/>
      <c r="AE7375" s="200"/>
      <c r="AM7375" s="203"/>
      <c r="AT7375" s="144"/>
    </row>
    <row r="7376" spans="9:46" s="142" customFormat="1" x14ac:dyDescent="0.15">
      <c r="I7376" s="223"/>
      <c r="P7376" s="224"/>
      <c r="Q7376" s="224"/>
      <c r="R7376" s="224"/>
      <c r="T7376" s="223"/>
      <c r="U7376" s="225"/>
      <c r="V7376" s="223"/>
      <c r="W7376" s="225"/>
      <c r="AE7376" s="200"/>
      <c r="AM7376" s="203"/>
      <c r="AT7376" s="144"/>
    </row>
    <row r="7377" spans="9:46" s="142" customFormat="1" x14ac:dyDescent="0.15">
      <c r="I7377" s="223"/>
      <c r="P7377" s="224"/>
      <c r="Q7377" s="224"/>
      <c r="R7377" s="224"/>
      <c r="T7377" s="223"/>
      <c r="U7377" s="225"/>
      <c r="V7377" s="223"/>
      <c r="W7377" s="225"/>
      <c r="AE7377" s="200"/>
      <c r="AM7377" s="203"/>
      <c r="AT7377" s="144"/>
    </row>
    <row r="7378" spans="9:46" s="142" customFormat="1" x14ac:dyDescent="0.15">
      <c r="I7378" s="223"/>
      <c r="P7378" s="224"/>
      <c r="Q7378" s="224"/>
      <c r="R7378" s="224"/>
      <c r="T7378" s="223"/>
      <c r="U7378" s="225"/>
      <c r="V7378" s="223"/>
      <c r="W7378" s="225"/>
      <c r="AE7378" s="200"/>
      <c r="AM7378" s="203"/>
      <c r="AT7378" s="144"/>
    </row>
    <row r="7379" spans="9:46" s="142" customFormat="1" x14ac:dyDescent="0.15">
      <c r="I7379" s="223"/>
      <c r="P7379" s="224"/>
      <c r="Q7379" s="224"/>
      <c r="R7379" s="224"/>
      <c r="T7379" s="223"/>
      <c r="U7379" s="225"/>
      <c r="V7379" s="223"/>
      <c r="W7379" s="225"/>
      <c r="AE7379" s="200"/>
      <c r="AM7379" s="203"/>
      <c r="AT7379" s="144"/>
    </row>
    <row r="7380" spans="9:46" s="142" customFormat="1" x14ac:dyDescent="0.15">
      <c r="I7380" s="223"/>
      <c r="P7380" s="224"/>
      <c r="Q7380" s="224"/>
      <c r="R7380" s="224"/>
      <c r="T7380" s="223"/>
      <c r="U7380" s="225"/>
      <c r="V7380" s="223"/>
      <c r="W7380" s="225"/>
      <c r="AE7380" s="200"/>
      <c r="AM7380" s="203"/>
      <c r="AT7380" s="144"/>
    </row>
    <row r="7381" spans="9:46" s="142" customFormat="1" x14ac:dyDescent="0.15">
      <c r="I7381" s="223"/>
      <c r="P7381" s="224"/>
      <c r="Q7381" s="224"/>
      <c r="R7381" s="224"/>
      <c r="T7381" s="223"/>
      <c r="U7381" s="225"/>
      <c r="V7381" s="223"/>
      <c r="W7381" s="225"/>
      <c r="AE7381" s="200"/>
      <c r="AM7381" s="203"/>
      <c r="AT7381" s="144"/>
    </row>
    <row r="7382" spans="9:46" s="142" customFormat="1" x14ac:dyDescent="0.15">
      <c r="I7382" s="223"/>
      <c r="P7382" s="224"/>
      <c r="Q7382" s="224"/>
      <c r="R7382" s="224"/>
      <c r="T7382" s="223"/>
      <c r="U7382" s="225"/>
      <c r="V7382" s="223"/>
      <c r="W7382" s="225"/>
      <c r="AE7382" s="200"/>
      <c r="AM7382" s="203"/>
      <c r="AT7382" s="144"/>
    </row>
    <row r="7383" spans="9:46" s="142" customFormat="1" x14ac:dyDescent="0.15">
      <c r="I7383" s="223"/>
      <c r="P7383" s="224"/>
      <c r="Q7383" s="224"/>
      <c r="R7383" s="224"/>
      <c r="T7383" s="223"/>
      <c r="U7383" s="225"/>
      <c r="V7383" s="223"/>
      <c r="W7383" s="225"/>
      <c r="AE7383" s="200"/>
      <c r="AM7383" s="203"/>
      <c r="AT7383" s="144"/>
    </row>
    <row r="7384" spans="9:46" s="142" customFormat="1" x14ac:dyDescent="0.15">
      <c r="I7384" s="223"/>
      <c r="P7384" s="224"/>
      <c r="Q7384" s="224"/>
      <c r="R7384" s="224"/>
      <c r="T7384" s="223"/>
      <c r="U7384" s="225"/>
      <c r="V7384" s="223"/>
      <c r="W7384" s="225"/>
      <c r="AE7384" s="200"/>
      <c r="AM7384" s="203"/>
      <c r="AT7384" s="144"/>
    </row>
    <row r="7385" spans="9:46" s="142" customFormat="1" x14ac:dyDescent="0.15">
      <c r="I7385" s="223"/>
      <c r="P7385" s="224"/>
      <c r="Q7385" s="224"/>
      <c r="R7385" s="224"/>
      <c r="T7385" s="223"/>
      <c r="U7385" s="225"/>
      <c r="V7385" s="223"/>
      <c r="W7385" s="225"/>
      <c r="AE7385" s="200"/>
      <c r="AM7385" s="203"/>
      <c r="AT7385" s="144"/>
    </row>
    <row r="7386" spans="9:46" s="142" customFormat="1" x14ac:dyDescent="0.15">
      <c r="I7386" s="223"/>
      <c r="P7386" s="224"/>
      <c r="Q7386" s="224"/>
      <c r="R7386" s="224"/>
      <c r="T7386" s="223"/>
      <c r="U7386" s="225"/>
      <c r="V7386" s="223"/>
      <c r="W7386" s="225"/>
      <c r="AE7386" s="200"/>
      <c r="AM7386" s="203"/>
      <c r="AT7386" s="144"/>
    </row>
    <row r="7387" spans="9:46" s="142" customFormat="1" x14ac:dyDescent="0.15">
      <c r="I7387" s="223"/>
      <c r="P7387" s="224"/>
      <c r="Q7387" s="224"/>
      <c r="R7387" s="224"/>
      <c r="T7387" s="223"/>
      <c r="U7387" s="225"/>
      <c r="V7387" s="223"/>
      <c r="W7387" s="225"/>
      <c r="AE7387" s="200"/>
      <c r="AM7387" s="203"/>
      <c r="AT7387" s="144"/>
    </row>
    <row r="7388" spans="9:46" s="142" customFormat="1" x14ac:dyDescent="0.15">
      <c r="I7388" s="223"/>
      <c r="P7388" s="224"/>
      <c r="Q7388" s="224"/>
      <c r="R7388" s="224"/>
      <c r="T7388" s="223"/>
      <c r="U7388" s="225"/>
      <c r="V7388" s="223"/>
      <c r="W7388" s="225"/>
      <c r="AE7388" s="200"/>
      <c r="AM7388" s="203"/>
      <c r="AT7388" s="144"/>
    </row>
    <row r="7389" spans="9:46" s="142" customFormat="1" x14ac:dyDescent="0.15">
      <c r="I7389" s="223"/>
      <c r="P7389" s="224"/>
      <c r="Q7389" s="224"/>
      <c r="R7389" s="224"/>
      <c r="T7389" s="223"/>
      <c r="U7389" s="225"/>
      <c r="V7389" s="223"/>
      <c r="W7389" s="225"/>
      <c r="AE7389" s="200"/>
      <c r="AM7389" s="203"/>
      <c r="AT7389" s="144"/>
    </row>
    <row r="7390" spans="9:46" s="142" customFormat="1" x14ac:dyDescent="0.15">
      <c r="I7390" s="223"/>
      <c r="P7390" s="224"/>
      <c r="Q7390" s="224"/>
      <c r="R7390" s="224"/>
      <c r="T7390" s="223"/>
      <c r="U7390" s="225"/>
      <c r="V7390" s="223"/>
      <c r="W7390" s="225"/>
      <c r="AE7390" s="200"/>
      <c r="AM7390" s="203"/>
      <c r="AT7390" s="144"/>
    </row>
    <row r="7391" spans="9:46" s="142" customFormat="1" x14ac:dyDescent="0.15">
      <c r="I7391" s="223"/>
      <c r="P7391" s="224"/>
      <c r="Q7391" s="224"/>
      <c r="R7391" s="224"/>
      <c r="T7391" s="223"/>
      <c r="U7391" s="225"/>
      <c r="V7391" s="223"/>
      <c r="W7391" s="225"/>
      <c r="AE7391" s="200"/>
      <c r="AM7391" s="203"/>
      <c r="AT7391" s="144"/>
    </row>
    <row r="7392" spans="9:46" s="142" customFormat="1" x14ac:dyDescent="0.15">
      <c r="I7392" s="223"/>
      <c r="P7392" s="224"/>
      <c r="Q7392" s="224"/>
      <c r="R7392" s="224"/>
      <c r="T7392" s="223"/>
      <c r="U7392" s="225"/>
      <c r="V7392" s="223"/>
      <c r="W7392" s="225"/>
      <c r="AE7392" s="200"/>
      <c r="AM7392" s="203"/>
      <c r="AT7392" s="144"/>
    </row>
    <row r="7393" spans="9:46" s="142" customFormat="1" x14ac:dyDescent="0.15">
      <c r="I7393" s="223"/>
      <c r="P7393" s="224"/>
      <c r="Q7393" s="224"/>
      <c r="R7393" s="224"/>
      <c r="T7393" s="223"/>
      <c r="U7393" s="225"/>
      <c r="V7393" s="223"/>
      <c r="W7393" s="225"/>
      <c r="AE7393" s="200"/>
      <c r="AM7393" s="203"/>
      <c r="AT7393" s="144"/>
    </row>
    <row r="7394" spans="9:46" s="142" customFormat="1" x14ac:dyDescent="0.15">
      <c r="I7394" s="223"/>
      <c r="P7394" s="224"/>
      <c r="Q7394" s="224"/>
      <c r="R7394" s="224"/>
      <c r="T7394" s="223"/>
      <c r="U7394" s="225"/>
      <c r="V7394" s="223"/>
      <c r="W7394" s="225"/>
      <c r="AE7394" s="200"/>
      <c r="AM7394" s="203"/>
      <c r="AT7394" s="144"/>
    </row>
    <row r="7395" spans="9:46" s="142" customFormat="1" x14ac:dyDescent="0.15">
      <c r="I7395" s="223"/>
      <c r="P7395" s="224"/>
      <c r="Q7395" s="224"/>
      <c r="R7395" s="224"/>
      <c r="T7395" s="223"/>
      <c r="U7395" s="225"/>
      <c r="V7395" s="223"/>
      <c r="W7395" s="225"/>
      <c r="AE7395" s="200"/>
      <c r="AM7395" s="203"/>
      <c r="AT7395" s="144"/>
    </row>
    <row r="7396" spans="9:46" s="142" customFormat="1" x14ac:dyDescent="0.15">
      <c r="I7396" s="223"/>
      <c r="P7396" s="224"/>
      <c r="Q7396" s="224"/>
      <c r="R7396" s="224"/>
      <c r="T7396" s="223"/>
      <c r="U7396" s="225"/>
      <c r="V7396" s="223"/>
      <c r="W7396" s="225"/>
      <c r="AE7396" s="200"/>
      <c r="AM7396" s="203"/>
      <c r="AT7396" s="144"/>
    </row>
    <row r="7397" spans="9:46" s="142" customFormat="1" x14ac:dyDescent="0.15">
      <c r="I7397" s="223"/>
      <c r="P7397" s="224"/>
      <c r="Q7397" s="224"/>
      <c r="R7397" s="224"/>
      <c r="T7397" s="223"/>
      <c r="U7397" s="225"/>
      <c r="V7397" s="223"/>
      <c r="W7397" s="225"/>
      <c r="AE7397" s="200"/>
      <c r="AM7397" s="203"/>
      <c r="AT7397" s="144"/>
    </row>
    <row r="7398" spans="9:46" s="142" customFormat="1" x14ac:dyDescent="0.15">
      <c r="I7398" s="223"/>
      <c r="P7398" s="224"/>
      <c r="Q7398" s="224"/>
      <c r="R7398" s="224"/>
      <c r="T7398" s="223"/>
      <c r="U7398" s="225"/>
      <c r="V7398" s="223"/>
      <c r="W7398" s="225"/>
      <c r="AE7398" s="200"/>
      <c r="AM7398" s="203"/>
      <c r="AT7398" s="144"/>
    </row>
    <row r="7399" spans="9:46" s="142" customFormat="1" x14ac:dyDescent="0.15">
      <c r="I7399" s="223"/>
      <c r="P7399" s="224"/>
      <c r="Q7399" s="224"/>
      <c r="R7399" s="224"/>
      <c r="T7399" s="223"/>
      <c r="U7399" s="225"/>
      <c r="V7399" s="223"/>
      <c r="W7399" s="225"/>
      <c r="AE7399" s="200"/>
      <c r="AM7399" s="203"/>
      <c r="AT7399" s="144"/>
    </row>
    <row r="7400" spans="9:46" s="142" customFormat="1" x14ac:dyDescent="0.15">
      <c r="I7400" s="223"/>
      <c r="P7400" s="224"/>
      <c r="Q7400" s="224"/>
      <c r="R7400" s="224"/>
      <c r="T7400" s="223"/>
      <c r="U7400" s="225"/>
      <c r="V7400" s="223"/>
      <c r="W7400" s="225"/>
      <c r="AE7400" s="200"/>
      <c r="AM7400" s="203"/>
      <c r="AT7400" s="144"/>
    </row>
    <row r="7401" spans="9:46" s="142" customFormat="1" x14ac:dyDescent="0.15">
      <c r="I7401" s="223"/>
      <c r="P7401" s="224"/>
      <c r="Q7401" s="224"/>
      <c r="R7401" s="224"/>
      <c r="T7401" s="223"/>
      <c r="U7401" s="225"/>
      <c r="V7401" s="223"/>
      <c r="W7401" s="225"/>
      <c r="AE7401" s="200"/>
      <c r="AM7401" s="203"/>
      <c r="AT7401" s="144"/>
    </row>
    <row r="7402" spans="9:46" s="142" customFormat="1" x14ac:dyDescent="0.15">
      <c r="I7402" s="223"/>
      <c r="P7402" s="224"/>
      <c r="Q7402" s="224"/>
      <c r="R7402" s="224"/>
      <c r="T7402" s="223"/>
      <c r="U7402" s="225"/>
      <c r="V7402" s="223"/>
      <c r="W7402" s="225"/>
      <c r="AE7402" s="200"/>
      <c r="AM7402" s="203"/>
      <c r="AT7402" s="144"/>
    </row>
    <row r="7403" spans="9:46" s="142" customFormat="1" x14ac:dyDescent="0.15">
      <c r="I7403" s="223"/>
      <c r="P7403" s="224"/>
      <c r="Q7403" s="224"/>
      <c r="R7403" s="224"/>
      <c r="T7403" s="223"/>
      <c r="U7403" s="225"/>
      <c r="V7403" s="223"/>
      <c r="W7403" s="225"/>
      <c r="AE7403" s="200"/>
      <c r="AM7403" s="203"/>
      <c r="AT7403" s="144"/>
    </row>
    <row r="7404" spans="9:46" s="142" customFormat="1" x14ac:dyDescent="0.15">
      <c r="I7404" s="223"/>
      <c r="P7404" s="224"/>
      <c r="Q7404" s="224"/>
      <c r="R7404" s="224"/>
      <c r="T7404" s="223"/>
      <c r="U7404" s="225"/>
      <c r="V7404" s="223"/>
      <c r="W7404" s="225"/>
      <c r="AE7404" s="200"/>
      <c r="AM7404" s="203"/>
      <c r="AT7404" s="144"/>
    </row>
    <row r="7405" spans="9:46" s="142" customFormat="1" x14ac:dyDescent="0.15">
      <c r="I7405" s="223"/>
      <c r="P7405" s="224"/>
      <c r="Q7405" s="224"/>
      <c r="R7405" s="224"/>
      <c r="T7405" s="223"/>
      <c r="U7405" s="225"/>
      <c r="V7405" s="223"/>
      <c r="W7405" s="225"/>
      <c r="AE7405" s="200"/>
      <c r="AM7405" s="203"/>
      <c r="AT7405" s="144"/>
    </row>
    <row r="7406" spans="9:46" s="142" customFormat="1" x14ac:dyDescent="0.15">
      <c r="I7406" s="223"/>
      <c r="P7406" s="224"/>
      <c r="Q7406" s="224"/>
      <c r="R7406" s="224"/>
      <c r="T7406" s="223"/>
      <c r="U7406" s="225"/>
      <c r="V7406" s="223"/>
      <c r="W7406" s="225"/>
      <c r="AE7406" s="200"/>
      <c r="AM7406" s="203"/>
      <c r="AT7406" s="144"/>
    </row>
    <row r="7407" spans="9:46" s="142" customFormat="1" x14ac:dyDescent="0.15">
      <c r="I7407" s="223"/>
      <c r="P7407" s="224"/>
      <c r="Q7407" s="224"/>
      <c r="R7407" s="224"/>
      <c r="T7407" s="223"/>
      <c r="U7407" s="225"/>
      <c r="V7407" s="223"/>
      <c r="W7407" s="225"/>
      <c r="AE7407" s="200"/>
      <c r="AM7407" s="203"/>
      <c r="AT7407" s="144"/>
    </row>
    <row r="7408" spans="9:46" s="142" customFormat="1" x14ac:dyDescent="0.15">
      <c r="I7408" s="223"/>
      <c r="P7408" s="224"/>
      <c r="Q7408" s="224"/>
      <c r="R7408" s="224"/>
      <c r="T7408" s="223"/>
      <c r="U7408" s="225"/>
      <c r="V7408" s="223"/>
      <c r="W7408" s="225"/>
      <c r="AE7408" s="200"/>
      <c r="AM7408" s="203"/>
      <c r="AT7408" s="144"/>
    </row>
    <row r="7409" spans="9:46" s="142" customFormat="1" x14ac:dyDescent="0.15">
      <c r="I7409" s="223"/>
      <c r="P7409" s="224"/>
      <c r="Q7409" s="224"/>
      <c r="R7409" s="224"/>
      <c r="T7409" s="223"/>
      <c r="U7409" s="225"/>
      <c r="V7409" s="223"/>
      <c r="W7409" s="225"/>
      <c r="AE7409" s="200"/>
      <c r="AM7409" s="203"/>
      <c r="AT7409" s="144"/>
    </row>
    <row r="7410" spans="9:46" s="142" customFormat="1" x14ac:dyDescent="0.15">
      <c r="I7410" s="223"/>
      <c r="P7410" s="224"/>
      <c r="Q7410" s="224"/>
      <c r="R7410" s="224"/>
      <c r="T7410" s="223"/>
      <c r="U7410" s="225"/>
      <c r="V7410" s="223"/>
      <c r="W7410" s="225"/>
      <c r="AE7410" s="200"/>
      <c r="AM7410" s="203"/>
      <c r="AT7410" s="144"/>
    </row>
    <row r="7411" spans="9:46" s="142" customFormat="1" x14ac:dyDescent="0.15">
      <c r="I7411" s="223"/>
      <c r="P7411" s="224"/>
      <c r="Q7411" s="224"/>
      <c r="R7411" s="224"/>
      <c r="T7411" s="223"/>
      <c r="U7411" s="225"/>
      <c r="V7411" s="223"/>
      <c r="W7411" s="225"/>
      <c r="AE7411" s="200"/>
      <c r="AM7411" s="203"/>
      <c r="AT7411" s="144"/>
    </row>
    <row r="7412" spans="9:46" s="142" customFormat="1" x14ac:dyDescent="0.15">
      <c r="I7412" s="223"/>
      <c r="P7412" s="224"/>
      <c r="Q7412" s="224"/>
      <c r="R7412" s="224"/>
      <c r="T7412" s="223"/>
      <c r="U7412" s="225"/>
      <c r="V7412" s="223"/>
      <c r="W7412" s="225"/>
      <c r="AE7412" s="200"/>
      <c r="AM7412" s="203"/>
      <c r="AT7412" s="144"/>
    </row>
    <row r="7413" spans="9:46" s="142" customFormat="1" x14ac:dyDescent="0.15">
      <c r="I7413" s="223"/>
      <c r="P7413" s="224"/>
      <c r="Q7413" s="224"/>
      <c r="R7413" s="224"/>
      <c r="T7413" s="223"/>
      <c r="U7413" s="225"/>
      <c r="V7413" s="223"/>
      <c r="W7413" s="225"/>
      <c r="AE7413" s="200"/>
      <c r="AM7413" s="203"/>
      <c r="AT7413" s="144"/>
    </row>
    <row r="7414" spans="9:46" s="142" customFormat="1" x14ac:dyDescent="0.15">
      <c r="I7414" s="223"/>
      <c r="P7414" s="224"/>
      <c r="Q7414" s="224"/>
      <c r="R7414" s="224"/>
      <c r="T7414" s="223"/>
      <c r="U7414" s="225"/>
      <c r="V7414" s="223"/>
      <c r="W7414" s="225"/>
      <c r="AE7414" s="200"/>
      <c r="AM7414" s="203"/>
      <c r="AT7414" s="144"/>
    </row>
    <row r="7415" spans="9:46" s="142" customFormat="1" x14ac:dyDescent="0.15">
      <c r="I7415" s="223"/>
      <c r="P7415" s="224"/>
      <c r="Q7415" s="224"/>
      <c r="R7415" s="224"/>
      <c r="T7415" s="223"/>
      <c r="U7415" s="225"/>
      <c r="V7415" s="223"/>
      <c r="W7415" s="225"/>
      <c r="AE7415" s="200"/>
      <c r="AM7415" s="203"/>
      <c r="AT7415" s="144"/>
    </row>
    <row r="7416" spans="9:46" s="142" customFormat="1" x14ac:dyDescent="0.15">
      <c r="I7416" s="223"/>
      <c r="P7416" s="224"/>
      <c r="Q7416" s="224"/>
      <c r="R7416" s="224"/>
      <c r="T7416" s="223"/>
      <c r="U7416" s="225"/>
      <c r="V7416" s="223"/>
      <c r="W7416" s="225"/>
      <c r="AE7416" s="200"/>
      <c r="AM7416" s="203"/>
      <c r="AT7416" s="144"/>
    </row>
    <row r="7417" spans="9:46" s="142" customFormat="1" x14ac:dyDescent="0.15">
      <c r="I7417" s="223"/>
      <c r="P7417" s="224"/>
      <c r="Q7417" s="224"/>
      <c r="R7417" s="224"/>
      <c r="T7417" s="223"/>
      <c r="U7417" s="225"/>
      <c r="V7417" s="223"/>
      <c r="W7417" s="225"/>
      <c r="AE7417" s="200"/>
      <c r="AM7417" s="203"/>
      <c r="AT7417" s="144"/>
    </row>
    <row r="7418" spans="9:46" s="142" customFormat="1" x14ac:dyDescent="0.15">
      <c r="I7418" s="223"/>
      <c r="P7418" s="224"/>
      <c r="Q7418" s="224"/>
      <c r="R7418" s="224"/>
      <c r="T7418" s="223"/>
      <c r="U7418" s="225"/>
      <c r="V7418" s="223"/>
      <c r="W7418" s="225"/>
      <c r="AE7418" s="200"/>
      <c r="AM7418" s="203"/>
      <c r="AT7418" s="144"/>
    </row>
    <row r="7419" spans="9:46" s="142" customFormat="1" x14ac:dyDescent="0.15">
      <c r="I7419" s="223"/>
      <c r="P7419" s="224"/>
      <c r="Q7419" s="224"/>
      <c r="R7419" s="224"/>
      <c r="T7419" s="223"/>
      <c r="U7419" s="225"/>
      <c r="V7419" s="223"/>
      <c r="W7419" s="225"/>
      <c r="AE7419" s="200"/>
      <c r="AM7419" s="203"/>
      <c r="AT7419" s="144"/>
    </row>
    <row r="7420" spans="9:46" s="142" customFormat="1" x14ac:dyDescent="0.15">
      <c r="I7420" s="223"/>
      <c r="P7420" s="224"/>
      <c r="Q7420" s="224"/>
      <c r="R7420" s="224"/>
      <c r="T7420" s="223"/>
      <c r="U7420" s="225"/>
      <c r="V7420" s="223"/>
      <c r="W7420" s="225"/>
      <c r="AE7420" s="200"/>
      <c r="AM7420" s="203"/>
      <c r="AT7420" s="144"/>
    </row>
    <row r="7421" spans="9:46" s="142" customFormat="1" x14ac:dyDescent="0.15">
      <c r="I7421" s="223"/>
      <c r="P7421" s="224"/>
      <c r="Q7421" s="224"/>
      <c r="R7421" s="224"/>
      <c r="T7421" s="223"/>
      <c r="U7421" s="225"/>
      <c r="V7421" s="223"/>
      <c r="W7421" s="225"/>
      <c r="AE7421" s="200"/>
      <c r="AM7421" s="203"/>
      <c r="AT7421" s="144"/>
    </row>
    <row r="7422" spans="9:46" s="142" customFormat="1" x14ac:dyDescent="0.15">
      <c r="I7422" s="223"/>
      <c r="P7422" s="224"/>
      <c r="Q7422" s="224"/>
      <c r="R7422" s="224"/>
      <c r="T7422" s="223"/>
      <c r="U7422" s="225"/>
      <c r="V7422" s="223"/>
      <c r="W7422" s="225"/>
      <c r="AE7422" s="200"/>
      <c r="AM7422" s="203"/>
      <c r="AT7422" s="144"/>
    </row>
    <row r="7423" spans="9:46" s="142" customFormat="1" x14ac:dyDescent="0.15">
      <c r="I7423" s="223"/>
      <c r="P7423" s="224"/>
      <c r="Q7423" s="224"/>
      <c r="R7423" s="224"/>
      <c r="T7423" s="223"/>
      <c r="U7423" s="225"/>
      <c r="V7423" s="223"/>
      <c r="W7423" s="225"/>
      <c r="AE7423" s="200"/>
      <c r="AM7423" s="203"/>
      <c r="AT7423" s="144"/>
    </row>
    <row r="7424" spans="9:46" s="142" customFormat="1" x14ac:dyDescent="0.15">
      <c r="I7424" s="223"/>
      <c r="P7424" s="224"/>
      <c r="Q7424" s="224"/>
      <c r="R7424" s="224"/>
      <c r="T7424" s="223"/>
      <c r="U7424" s="225"/>
      <c r="V7424" s="223"/>
      <c r="W7424" s="225"/>
      <c r="AE7424" s="200"/>
      <c r="AM7424" s="203"/>
      <c r="AT7424" s="144"/>
    </row>
    <row r="7425" spans="9:46" s="142" customFormat="1" x14ac:dyDescent="0.15">
      <c r="I7425" s="223"/>
      <c r="P7425" s="224"/>
      <c r="Q7425" s="224"/>
      <c r="R7425" s="224"/>
      <c r="T7425" s="223"/>
      <c r="U7425" s="225"/>
      <c r="V7425" s="223"/>
      <c r="W7425" s="225"/>
      <c r="AE7425" s="200"/>
      <c r="AM7425" s="203"/>
      <c r="AT7425" s="144"/>
    </row>
    <row r="7426" spans="9:46" s="142" customFormat="1" x14ac:dyDescent="0.15">
      <c r="I7426" s="223"/>
      <c r="P7426" s="224"/>
      <c r="Q7426" s="224"/>
      <c r="R7426" s="224"/>
      <c r="T7426" s="223"/>
      <c r="U7426" s="225"/>
      <c r="V7426" s="223"/>
      <c r="W7426" s="225"/>
      <c r="AE7426" s="200"/>
      <c r="AM7426" s="203"/>
      <c r="AT7426" s="144"/>
    </row>
    <row r="7427" spans="9:46" s="142" customFormat="1" x14ac:dyDescent="0.15">
      <c r="I7427" s="223"/>
      <c r="P7427" s="224"/>
      <c r="Q7427" s="224"/>
      <c r="R7427" s="224"/>
      <c r="T7427" s="223"/>
      <c r="U7427" s="225"/>
      <c r="V7427" s="223"/>
      <c r="W7427" s="225"/>
      <c r="AE7427" s="200"/>
      <c r="AM7427" s="203"/>
      <c r="AT7427" s="144"/>
    </row>
    <row r="7428" spans="9:46" s="142" customFormat="1" x14ac:dyDescent="0.15">
      <c r="I7428" s="223"/>
      <c r="P7428" s="224"/>
      <c r="Q7428" s="224"/>
      <c r="R7428" s="224"/>
      <c r="T7428" s="223"/>
      <c r="U7428" s="225"/>
      <c r="V7428" s="223"/>
      <c r="W7428" s="225"/>
      <c r="AE7428" s="200"/>
      <c r="AM7428" s="203"/>
      <c r="AT7428" s="144"/>
    </row>
    <row r="7429" spans="9:46" s="142" customFormat="1" x14ac:dyDescent="0.15">
      <c r="I7429" s="223"/>
      <c r="P7429" s="224"/>
      <c r="Q7429" s="224"/>
      <c r="R7429" s="224"/>
      <c r="T7429" s="223"/>
      <c r="U7429" s="225"/>
      <c r="V7429" s="223"/>
      <c r="W7429" s="225"/>
      <c r="AE7429" s="200"/>
      <c r="AM7429" s="203"/>
      <c r="AT7429" s="144"/>
    </row>
    <row r="7430" spans="9:46" s="142" customFormat="1" x14ac:dyDescent="0.15">
      <c r="I7430" s="223"/>
      <c r="P7430" s="224"/>
      <c r="Q7430" s="224"/>
      <c r="R7430" s="224"/>
      <c r="T7430" s="223"/>
      <c r="U7430" s="225"/>
      <c r="V7430" s="223"/>
      <c r="W7430" s="225"/>
      <c r="AE7430" s="200"/>
      <c r="AM7430" s="203"/>
      <c r="AT7430" s="144"/>
    </row>
    <row r="7431" spans="9:46" s="142" customFormat="1" x14ac:dyDescent="0.15">
      <c r="I7431" s="223"/>
      <c r="P7431" s="224"/>
      <c r="Q7431" s="224"/>
      <c r="R7431" s="224"/>
      <c r="T7431" s="223"/>
      <c r="U7431" s="225"/>
      <c r="V7431" s="223"/>
      <c r="W7431" s="225"/>
      <c r="AE7431" s="200"/>
      <c r="AM7431" s="203"/>
      <c r="AT7431" s="144"/>
    </row>
    <row r="7432" spans="9:46" s="142" customFormat="1" x14ac:dyDescent="0.15">
      <c r="I7432" s="223"/>
      <c r="P7432" s="224"/>
      <c r="Q7432" s="224"/>
      <c r="R7432" s="224"/>
      <c r="T7432" s="223"/>
      <c r="U7432" s="225"/>
      <c r="V7432" s="223"/>
      <c r="W7432" s="225"/>
      <c r="AE7432" s="200"/>
      <c r="AM7432" s="203"/>
      <c r="AT7432" s="144"/>
    </row>
    <row r="7433" spans="9:46" s="142" customFormat="1" x14ac:dyDescent="0.15">
      <c r="I7433" s="223"/>
      <c r="P7433" s="224"/>
      <c r="Q7433" s="224"/>
      <c r="R7433" s="224"/>
      <c r="T7433" s="223"/>
      <c r="U7433" s="225"/>
      <c r="V7433" s="223"/>
      <c r="W7433" s="225"/>
      <c r="AE7433" s="200"/>
      <c r="AM7433" s="203"/>
      <c r="AT7433" s="144"/>
    </row>
    <row r="7434" spans="9:46" s="142" customFormat="1" x14ac:dyDescent="0.15">
      <c r="I7434" s="223"/>
      <c r="P7434" s="224"/>
      <c r="Q7434" s="224"/>
      <c r="R7434" s="224"/>
      <c r="T7434" s="223"/>
      <c r="U7434" s="225"/>
      <c r="V7434" s="223"/>
      <c r="W7434" s="225"/>
      <c r="AE7434" s="200"/>
      <c r="AM7434" s="203"/>
      <c r="AT7434" s="144"/>
    </row>
    <row r="7435" spans="9:46" s="142" customFormat="1" x14ac:dyDescent="0.15">
      <c r="I7435" s="223"/>
      <c r="P7435" s="224"/>
      <c r="Q7435" s="224"/>
      <c r="R7435" s="224"/>
      <c r="T7435" s="223"/>
      <c r="U7435" s="225"/>
      <c r="V7435" s="223"/>
      <c r="W7435" s="225"/>
      <c r="AE7435" s="200"/>
      <c r="AM7435" s="203"/>
      <c r="AT7435" s="144"/>
    </row>
    <row r="7436" spans="9:46" s="142" customFormat="1" x14ac:dyDescent="0.15">
      <c r="I7436" s="223"/>
      <c r="P7436" s="224"/>
      <c r="Q7436" s="224"/>
      <c r="R7436" s="224"/>
      <c r="T7436" s="223"/>
      <c r="U7436" s="225"/>
      <c r="V7436" s="223"/>
      <c r="W7436" s="225"/>
      <c r="AE7436" s="200"/>
      <c r="AM7436" s="203"/>
      <c r="AT7436" s="144"/>
    </row>
    <row r="7437" spans="9:46" s="142" customFormat="1" x14ac:dyDescent="0.15">
      <c r="I7437" s="223"/>
      <c r="P7437" s="224"/>
      <c r="Q7437" s="224"/>
      <c r="R7437" s="224"/>
      <c r="T7437" s="223"/>
      <c r="U7437" s="225"/>
      <c r="V7437" s="223"/>
      <c r="W7437" s="225"/>
      <c r="AE7437" s="200"/>
      <c r="AM7437" s="203"/>
      <c r="AT7437" s="144"/>
    </row>
    <row r="7438" spans="9:46" s="142" customFormat="1" x14ac:dyDescent="0.15">
      <c r="I7438" s="223"/>
      <c r="P7438" s="224"/>
      <c r="Q7438" s="224"/>
      <c r="R7438" s="224"/>
      <c r="T7438" s="223"/>
      <c r="U7438" s="225"/>
      <c r="V7438" s="223"/>
      <c r="W7438" s="225"/>
      <c r="AE7438" s="200"/>
      <c r="AM7438" s="203"/>
      <c r="AT7438" s="144"/>
    </row>
    <row r="7439" spans="9:46" s="142" customFormat="1" x14ac:dyDescent="0.15">
      <c r="I7439" s="223"/>
      <c r="P7439" s="224"/>
      <c r="Q7439" s="224"/>
      <c r="R7439" s="224"/>
      <c r="T7439" s="223"/>
      <c r="U7439" s="225"/>
      <c r="V7439" s="223"/>
      <c r="W7439" s="225"/>
      <c r="AE7439" s="200"/>
      <c r="AM7439" s="203"/>
      <c r="AT7439" s="144"/>
    </row>
    <row r="7440" spans="9:46" s="142" customFormat="1" x14ac:dyDescent="0.15">
      <c r="I7440" s="223"/>
      <c r="P7440" s="224"/>
      <c r="Q7440" s="224"/>
      <c r="R7440" s="224"/>
      <c r="T7440" s="223"/>
      <c r="U7440" s="225"/>
      <c r="V7440" s="223"/>
      <c r="W7440" s="225"/>
      <c r="AE7440" s="200"/>
      <c r="AM7440" s="203"/>
      <c r="AT7440" s="144"/>
    </row>
    <row r="7441" spans="9:46" s="142" customFormat="1" x14ac:dyDescent="0.15">
      <c r="I7441" s="223"/>
      <c r="P7441" s="224"/>
      <c r="Q7441" s="224"/>
      <c r="R7441" s="224"/>
      <c r="T7441" s="223"/>
      <c r="U7441" s="225"/>
      <c r="V7441" s="223"/>
      <c r="W7441" s="225"/>
      <c r="AE7441" s="200"/>
      <c r="AM7441" s="203"/>
      <c r="AT7441" s="144"/>
    </row>
    <row r="7442" spans="9:46" s="142" customFormat="1" x14ac:dyDescent="0.15">
      <c r="I7442" s="223"/>
      <c r="P7442" s="224"/>
      <c r="Q7442" s="224"/>
      <c r="R7442" s="224"/>
      <c r="T7442" s="223"/>
      <c r="U7442" s="225"/>
      <c r="V7442" s="223"/>
      <c r="W7442" s="225"/>
      <c r="AE7442" s="200"/>
      <c r="AM7442" s="203"/>
      <c r="AT7442" s="144"/>
    </row>
    <row r="7443" spans="9:46" s="142" customFormat="1" x14ac:dyDescent="0.15">
      <c r="I7443" s="223"/>
      <c r="P7443" s="224"/>
      <c r="Q7443" s="224"/>
      <c r="R7443" s="224"/>
      <c r="T7443" s="223"/>
      <c r="U7443" s="225"/>
      <c r="V7443" s="223"/>
      <c r="W7443" s="225"/>
      <c r="AE7443" s="200"/>
      <c r="AM7443" s="203"/>
      <c r="AT7443" s="144"/>
    </row>
    <row r="7444" spans="9:46" s="142" customFormat="1" x14ac:dyDescent="0.15">
      <c r="I7444" s="223"/>
      <c r="P7444" s="224"/>
      <c r="Q7444" s="224"/>
      <c r="R7444" s="224"/>
      <c r="T7444" s="223"/>
      <c r="U7444" s="225"/>
      <c r="V7444" s="223"/>
      <c r="W7444" s="225"/>
      <c r="AE7444" s="200"/>
      <c r="AM7444" s="203"/>
      <c r="AT7444" s="144"/>
    </row>
    <row r="7445" spans="9:46" s="142" customFormat="1" x14ac:dyDescent="0.15">
      <c r="I7445" s="223"/>
      <c r="P7445" s="224"/>
      <c r="Q7445" s="224"/>
      <c r="R7445" s="224"/>
      <c r="T7445" s="223"/>
      <c r="U7445" s="225"/>
      <c r="V7445" s="223"/>
      <c r="W7445" s="225"/>
      <c r="AE7445" s="200"/>
      <c r="AM7445" s="203"/>
      <c r="AT7445" s="144"/>
    </row>
    <row r="7446" spans="9:46" s="142" customFormat="1" x14ac:dyDescent="0.15">
      <c r="I7446" s="223"/>
      <c r="P7446" s="224"/>
      <c r="Q7446" s="224"/>
      <c r="R7446" s="224"/>
      <c r="T7446" s="223"/>
      <c r="U7446" s="225"/>
      <c r="V7446" s="223"/>
      <c r="W7446" s="225"/>
      <c r="AE7446" s="200"/>
      <c r="AM7446" s="203"/>
      <c r="AT7446" s="144"/>
    </row>
    <row r="7447" spans="9:46" s="142" customFormat="1" x14ac:dyDescent="0.15">
      <c r="I7447" s="223"/>
      <c r="P7447" s="224"/>
      <c r="Q7447" s="224"/>
      <c r="R7447" s="224"/>
      <c r="T7447" s="223"/>
      <c r="U7447" s="225"/>
      <c r="V7447" s="223"/>
      <c r="W7447" s="225"/>
      <c r="AE7447" s="200"/>
      <c r="AM7447" s="203"/>
      <c r="AT7447" s="144"/>
    </row>
    <row r="7448" spans="9:46" s="142" customFormat="1" x14ac:dyDescent="0.15">
      <c r="I7448" s="223"/>
      <c r="P7448" s="224"/>
      <c r="Q7448" s="224"/>
      <c r="R7448" s="224"/>
      <c r="T7448" s="223"/>
      <c r="U7448" s="225"/>
      <c r="V7448" s="223"/>
      <c r="W7448" s="225"/>
      <c r="AE7448" s="200"/>
      <c r="AM7448" s="203"/>
      <c r="AT7448" s="144"/>
    </row>
    <row r="7449" spans="9:46" s="142" customFormat="1" x14ac:dyDescent="0.15">
      <c r="I7449" s="223"/>
      <c r="P7449" s="224"/>
      <c r="Q7449" s="224"/>
      <c r="R7449" s="224"/>
      <c r="T7449" s="223"/>
      <c r="U7449" s="225"/>
      <c r="V7449" s="223"/>
      <c r="W7449" s="225"/>
      <c r="AE7449" s="200"/>
      <c r="AM7449" s="203"/>
      <c r="AT7449" s="144"/>
    </row>
    <row r="7450" spans="9:46" s="142" customFormat="1" x14ac:dyDescent="0.15">
      <c r="I7450" s="223"/>
      <c r="P7450" s="224"/>
      <c r="Q7450" s="224"/>
      <c r="R7450" s="224"/>
      <c r="T7450" s="223"/>
      <c r="U7450" s="225"/>
      <c r="V7450" s="223"/>
      <c r="W7450" s="225"/>
      <c r="AE7450" s="200"/>
      <c r="AM7450" s="203"/>
      <c r="AT7450" s="144"/>
    </row>
    <row r="7451" spans="9:46" s="142" customFormat="1" x14ac:dyDescent="0.15">
      <c r="I7451" s="223"/>
      <c r="P7451" s="224"/>
      <c r="Q7451" s="224"/>
      <c r="R7451" s="224"/>
      <c r="T7451" s="223"/>
      <c r="U7451" s="225"/>
      <c r="V7451" s="223"/>
      <c r="W7451" s="225"/>
      <c r="AE7451" s="200"/>
      <c r="AM7451" s="203"/>
      <c r="AT7451" s="144"/>
    </row>
    <row r="7452" spans="9:46" s="142" customFormat="1" x14ac:dyDescent="0.15">
      <c r="I7452" s="223"/>
      <c r="P7452" s="224"/>
      <c r="Q7452" s="224"/>
      <c r="R7452" s="224"/>
      <c r="T7452" s="223"/>
      <c r="U7452" s="225"/>
      <c r="V7452" s="223"/>
      <c r="W7452" s="225"/>
      <c r="AE7452" s="200"/>
      <c r="AM7452" s="203"/>
      <c r="AT7452" s="144"/>
    </row>
    <row r="7453" spans="9:46" s="142" customFormat="1" x14ac:dyDescent="0.15">
      <c r="I7453" s="223"/>
      <c r="P7453" s="224"/>
      <c r="Q7453" s="224"/>
      <c r="R7453" s="224"/>
      <c r="T7453" s="223"/>
      <c r="U7453" s="225"/>
      <c r="V7453" s="223"/>
      <c r="W7453" s="225"/>
      <c r="AE7453" s="200"/>
      <c r="AM7453" s="203"/>
      <c r="AT7453" s="144"/>
    </row>
    <row r="7454" spans="9:46" s="142" customFormat="1" x14ac:dyDescent="0.15">
      <c r="I7454" s="223"/>
      <c r="P7454" s="224"/>
      <c r="Q7454" s="224"/>
      <c r="R7454" s="224"/>
      <c r="T7454" s="223"/>
      <c r="U7454" s="225"/>
      <c r="V7454" s="223"/>
      <c r="W7454" s="225"/>
      <c r="AE7454" s="200"/>
      <c r="AM7454" s="203"/>
      <c r="AT7454" s="144"/>
    </row>
    <row r="7455" spans="9:46" s="142" customFormat="1" x14ac:dyDescent="0.15">
      <c r="I7455" s="223"/>
      <c r="P7455" s="224"/>
      <c r="Q7455" s="224"/>
      <c r="R7455" s="224"/>
      <c r="T7455" s="223"/>
      <c r="U7455" s="225"/>
      <c r="V7455" s="223"/>
      <c r="W7455" s="225"/>
      <c r="AE7455" s="200"/>
      <c r="AM7455" s="203"/>
      <c r="AT7455" s="144"/>
    </row>
    <row r="7456" spans="9:46" s="142" customFormat="1" x14ac:dyDescent="0.15">
      <c r="I7456" s="223"/>
      <c r="P7456" s="224"/>
      <c r="Q7456" s="224"/>
      <c r="R7456" s="224"/>
      <c r="T7456" s="223"/>
      <c r="U7456" s="225"/>
      <c r="V7456" s="223"/>
      <c r="W7456" s="225"/>
      <c r="AE7456" s="200"/>
      <c r="AM7456" s="203"/>
      <c r="AT7456" s="144"/>
    </row>
    <row r="7457" spans="9:46" s="142" customFormat="1" x14ac:dyDescent="0.15">
      <c r="I7457" s="223"/>
      <c r="P7457" s="224"/>
      <c r="Q7457" s="224"/>
      <c r="R7457" s="224"/>
      <c r="T7457" s="223"/>
      <c r="U7457" s="225"/>
      <c r="V7457" s="223"/>
      <c r="W7457" s="225"/>
      <c r="AE7457" s="200"/>
      <c r="AM7457" s="203"/>
      <c r="AT7457" s="144"/>
    </row>
    <row r="7458" spans="9:46" s="142" customFormat="1" x14ac:dyDescent="0.15">
      <c r="I7458" s="223"/>
      <c r="P7458" s="224"/>
      <c r="Q7458" s="224"/>
      <c r="R7458" s="224"/>
      <c r="T7458" s="223"/>
      <c r="U7458" s="225"/>
      <c r="V7458" s="223"/>
      <c r="W7458" s="225"/>
      <c r="AE7458" s="200"/>
      <c r="AM7458" s="203"/>
      <c r="AT7458" s="144"/>
    </row>
    <row r="7459" spans="9:46" s="142" customFormat="1" x14ac:dyDescent="0.15">
      <c r="I7459" s="223"/>
      <c r="P7459" s="224"/>
      <c r="Q7459" s="224"/>
      <c r="R7459" s="224"/>
      <c r="T7459" s="223"/>
      <c r="U7459" s="225"/>
      <c r="V7459" s="223"/>
      <c r="W7459" s="225"/>
      <c r="AE7459" s="200"/>
      <c r="AM7459" s="203"/>
      <c r="AT7459" s="144"/>
    </row>
    <row r="7460" spans="9:46" s="142" customFormat="1" x14ac:dyDescent="0.15">
      <c r="I7460" s="223"/>
      <c r="P7460" s="224"/>
      <c r="Q7460" s="224"/>
      <c r="R7460" s="224"/>
      <c r="T7460" s="223"/>
      <c r="U7460" s="225"/>
      <c r="V7460" s="223"/>
      <c r="W7460" s="225"/>
      <c r="AE7460" s="200"/>
      <c r="AM7460" s="203"/>
      <c r="AT7460" s="144"/>
    </row>
    <row r="7461" spans="9:46" s="142" customFormat="1" x14ac:dyDescent="0.15">
      <c r="I7461" s="223"/>
      <c r="P7461" s="224"/>
      <c r="Q7461" s="224"/>
      <c r="R7461" s="224"/>
      <c r="T7461" s="223"/>
      <c r="U7461" s="225"/>
      <c r="V7461" s="223"/>
      <c r="W7461" s="225"/>
      <c r="AE7461" s="200"/>
      <c r="AM7461" s="203"/>
      <c r="AT7461" s="144"/>
    </row>
    <row r="7462" spans="9:46" s="142" customFormat="1" x14ac:dyDescent="0.15">
      <c r="I7462" s="223"/>
      <c r="P7462" s="224"/>
      <c r="Q7462" s="224"/>
      <c r="R7462" s="224"/>
      <c r="T7462" s="223"/>
      <c r="U7462" s="225"/>
      <c r="V7462" s="223"/>
      <c r="W7462" s="225"/>
      <c r="AE7462" s="200"/>
      <c r="AM7462" s="203"/>
      <c r="AT7462" s="144"/>
    </row>
    <row r="7463" spans="9:46" s="142" customFormat="1" x14ac:dyDescent="0.15">
      <c r="I7463" s="223"/>
      <c r="P7463" s="224"/>
      <c r="Q7463" s="224"/>
      <c r="R7463" s="224"/>
      <c r="T7463" s="223"/>
      <c r="U7463" s="225"/>
      <c r="V7463" s="223"/>
      <c r="W7463" s="225"/>
      <c r="AE7463" s="200"/>
      <c r="AM7463" s="203"/>
      <c r="AT7463" s="144"/>
    </row>
    <row r="7464" spans="9:46" s="142" customFormat="1" x14ac:dyDescent="0.15">
      <c r="I7464" s="223"/>
      <c r="P7464" s="224"/>
      <c r="Q7464" s="224"/>
      <c r="R7464" s="224"/>
      <c r="T7464" s="223"/>
      <c r="U7464" s="225"/>
      <c r="V7464" s="223"/>
      <c r="W7464" s="225"/>
      <c r="AE7464" s="200"/>
      <c r="AM7464" s="203"/>
      <c r="AT7464" s="144"/>
    </row>
    <row r="7465" spans="9:46" s="142" customFormat="1" x14ac:dyDescent="0.15">
      <c r="I7465" s="223"/>
      <c r="P7465" s="224"/>
      <c r="Q7465" s="224"/>
      <c r="R7465" s="224"/>
      <c r="T7465" s="223"/>
      <c r="U7465" s="225"/>
      <c r="V7465" s="223"/>
      <c r="W7465" s="225"/>
      <c r="AE7465" s="200"/>
      <c r="AM7465" s="203"/>
      <c r="AT7465" s="144"/>
    </row>
    <row r="7466" spans="9:46" s="142" customFormat="1" x14ac:dyDescent="0.15">
      <c r="I7466" s="223"/>
      <c r="P7466" s="224"/>
      <c r="Q7466" s="224"/>
      <c r="R7466" s="224"/>
      <c r="T7466" s="223"/>
      <c r="U7466" s="225"/>
      <c r="V7466" s="223"/>
      <c r="W7466" s="225"/>
      <c r="AE7466" s="200"/>
      <c r="AM7466" s="203"/>
      <c r="AT7466" s="144"/>
    </row>
    <row r="7467" spans="9:46" s="142" customFormat="1" x14ac:dyDescent="0.15">
      <c r="I7467" s="223"/>
      <c r="P7467" s="224"/>
      <c r="Q7467" s="224"/>
      <c r="R7467" s="224"/>
      <c r="T7467" s="223"/>
      <c r="U7467" s="225"/>
      <c r="V7467" s="223"/>
      <c r="W7467" s="225"/>
      <c r="AE7467" s="200"/>
      <c r="AM7467" s="203"/>
      <c r="AT7467" s="144"/>
    </row>
    <row r="7468" spans="9:46" s="142" customFormat="1" x14ac:dyDescent="0.15">
      <c r="I7468" s="223"/>
      <c r="P7468" s="224"/>
      <c r="Q7468" s="224"/>
      <c r="R7468" s="224"/>
      <c r="T7468" s="223"/>
      <c r="U7468" s="225"/>
      <c r="V7468" s="223"/>
      <c r="W7468" s="225"/>
      <c r="AE7468" s="200"/>
      <c r="AM7468" s="203"/>
      <c r="AT7468" s="144"/>
    </row>
    <row r="7469" spans="9:46" s="142" customFormat="1" x14ac:dyDescent="0.15">
      <c r="I7469" s="223"/>
      <c r="P7469" s="224"/>
      <c r="Q7469" s="224"/>
      <c r="R7469" s="224"/>
      <c r="T7469" s="223"/>
      <c r="U7469" s="225"/>
      <c r="V7469" s="223"/>
      <c r="W7469" s="225"/>
      <c r="AE7469" s="200"/>
      <c r="AM7469" s="203"/>
      <c r="AT7469" s="144"/>
    </row>
    <row r="7470" spans="9:46" s="142" customFormat="1" x14ac:dyDescent="0.15">
      <c r="I7470" s="223"/>
      <c r="P7470" s="224"/>
      <c r="Q7470" s="224"/>
      <c r="R7470" s="224"/>
      <c r="T7470" s="223"/>
      <c r="U7470" s="225"/>
      <c r="V7470" s="223"/>
      <c r="W7470" s="225"/>
      <c r="AE7470" s="200"/>
      <c r="AM7470" s="203"/>
      <c r="AT7470" s="144"/>
    </row>
    <row r="7471" spans="9:46" s="142" customFormat="1" x14ac:dyDescent="0.15">
      <c r="I7471" s="223"/>
      <c r="P7471" s="224"/>
      <c r="Q7471" s="224"/>
      <c r="R7471" s="224"/>
      <c r="T7471" s="223"/>
      <c r="U7471" s="225"/>
      <c r="V7471" s="223"/>
      <c r="W7471" s="225"/>
      <c r="AE7471" s="200"/>
      <c r="AM7471" s="203"/>
      <c r="AT7471" s="144"/>
    </row>
    <row r="7472" spans="9:46" s="142" customFormat="1" x14ac:dyDescent="0.15">
      <c r="I7472" s="223"/>
      <c r="P7472" s="224"/>
      <c r="Q7472" s="224"/>
      <c r="R7472" s="224"/>
      <c r="T7472" s="223"/>
      <c r="U7472" s="225"/>
      <c r="V7472" s="223"/>
      <c r="W7472" s="225"/>
      <c r="AE7472" s="200"/>
      <c r="AM7472" s="203"/>
      <c r="AT7472" s="144"/>
    </row>
    <row r="7473" spans="9:46" s="142" customFormat="1" x14ac:dyDescent="0.15">
      <c r="I7473" s="223"/>
      <c r="P7473" s="224"/>
      <c r="Q7473" s="224"/>
      <c r="R7473" s="224"/>
      <c r="T7473" s="223"/>
      <c r="U7473" s="225"/>
      <c r="V7473" s="223"/>
      <c r="W7473" s="225"/>
      <c r="AE7473" s="200"/>
      <c r="AM7473" s="203"/>
      <c r="AT7473" s="144"/>
    </row>
    <row r="7474" spans="9:46" s="142" customFormat="1" x14ac:dyDescent="0.15">
      <c r="I7474" s="223"/>
      <c r="P7474" s="224"/>
      <c r="Q7474" s="224"/>
      <c r="R7474" s="224"/>
      <c r="T7474" s="223"/>
      <c r="U7474" s="225"/>
      <c r="V7474" s="223"/>
      <c r="W7474" s="225"/>
      <c r="AE7474" s="200"/>
      <c r="AM7474" s="203"/>
      <c r="AT7474" s="144"/>
    </row>
    <row r="7475" spans="9:46" s="142" customFormat="1" x14ac:dyDescent="0.15">
      <c r="I7475" s="223"/>
      <c r="P7475" s="224"/>
      <c r="Q7475" s="224"/>
      <c r="R7475" s="224"/>
      <c r="T7475" s="223"/>
      <c r="U7475" s="225"/>
      <c r="V7475" s="223"/>
      <c r="W7475" s="225"/>
      <c r="AE7475" s="200"/>
      <c r="AM7475" s="203"/>
      <c r="AT7475" s="144"/>
    </row>
    <row r="7476" spans="9:46" s="142" customFormat="1" x14ac:dyDescent="0.15">
      <c r="I7476" s="223"/>
      <c r="P7476" s="224"/>
      <c r="Q7476" s="224"/>
      <c r="R7476" s="224"/>
      <c r="T7476" s="223"/>
      <c r="U7476" s="225"/>
      <c r="V7476" s="223"/>
      <c r="W7476" s="225"/>
      <c r="AE7476" s="200"/>
      <c r="AM7476" s="203"/>
      <c r="AT7476" s="144"/>
    </row>
    <row r="7477" spans="9:46" s="142" customFormat="1" x14ac:dyDescent="0.15">
      <c r="I7477" s="223"/>
      <c r="P7477" s="224"/>
      <c r="Q7477" s="224"/>
      <c r="R7477" s="224"/>
      <c r="T7477" s="223"/>
      <c r="U7477" s="225"/>
      <c r="V7477" s="223"/>
      <c r="W7477" s="225"/>
      <c r="AE7477" s="200"/>
      <c r="AM7477" s="203"/>
      <c r="AT7477" s="144"/>
    </row>
    <row r="7478" spans="9:46" s="142" customFormat="1" x14ac:dyDescent="0.15">
      <c r="I7478" s="223"/>
      <c r="P7478" s="224"/>
      <c r="Q7478" s="224"/>
      <c r="R7478" s="224"/>
      <c r="T7478" s="223"/>
      <c r="U7478" s="225"/>
      <c r="V7478" s="223"/>
      <c r="W7478" s="225"/>
      <c r="AE7478" s="200"/>
      <c r="AM7478" s="203"/>
      <c r="AT7478" s="144"/>
    </row>
    <row r="7479" spans="9:46" s="142" customFormat="1" x14ac:dyDescent="0.15">
      <c r="I7479" s="223"/>
      <c r="P7479" s="224"/>
      <c r="Q7479" s="224"/>
      <c r="R7479" s="224"/>
      <c r="T7479" s="223"/>
      <c r="U7479" s="225"/>
      <c r="V7479" s="223"/>
      <c r="W7479" s="225"/>
      <c r="AE7479" s="200"/>
      <c r="AM7479" s="203"/>
      <c r="AT7479" s="144"/>
    </row>
    <row r="7480" spans="9:46" s="142" customFormat="1" x14ac:dyDescent="0.15">
      <c r="I7480" s="223"/>
      <c r="P7480" s="224"/>
      <c r="Q7480" s="224"/>
      <c r="R7480" s="224"/>
      <c r="T7480" s="223"/>
      <c r="U7480" s="225"/>
      <c r="V7480" s="223"/>
      <c r="W7480" s="225"/>
      <c r="AE7480" s="200"/>
      <c r="AM7480" s="203"/>
      <c r="AT7480" s="144"/>
    </row>
    <row r="7481" spans="9:46" s="142" customFormat="1" x14ac:dyDescent="0.15">
      <c r="I7481" s="223"/>
      <c r="P7481" s="224"/>
      <c r="Q7481" s="224"/>
      <c r="R7481" s="224"/>
      <c r="T7481" s="223"/>
      <c r="U7481" s="225"/>
      <c r="V7481" s="223"/>
      <c r="W7481" s="225"/>
      <c r="AE7481" s="200"/>
      <c r="AM7481" s="203"/>
      <c r="AT7481" s="144"/>
    </row>
    <row r="7482" spans="9:46" s="142" customFormat="1" x14ac:dyDescent="0.15">
      <c r="I7482" s="223"/>
      <c r="P7482" s="224"/>
      <c r="Q7482" s="224"/>
      <c r="R7482" s="224"/>
      <c r="T7482" s="223"/>
      <c r="U7482" s="225"/>
      <c r="V7482" s="223"/>
      <c r="W7482" s="225"/>
      <c r="AE7482" s="200"/>
      <c r="AM7482" s="203"/>
      <c r="AT7482" s="144"/>
    </row>
    <row r="7483" spans="9:46" s="142" customFormat="1" x14ac:dyDescent="0.15">
      <c r="I7483" s="223"/>
      <c r="P7483" s="224"/>
      <c r="Q7483" s="224"/>
      <c r="R7483" s="224"/>
      <c r="T7483" s="223"/>
      <c r="U7483" s="225"/>
      <c r="V7483" s="223"/>
      <c r="W7483" s="225"/>
      <c r="AE7483" s="200"/>
      <c r="AM7483" s="203"/>
      <c r="AT7483" s="144"/>
    </row>
    <row r="7484" spans="9:46" s="142" customFormat="1" x14ac:dyDescent="0.15">
      <c r="I7484" s="223"/>
      <c r="P7484" s="224"/>
      <c r="Q7484" s="224"/>
      <c r="R7484" s="224"/>
      <c r="T7484" s="223"/>
      <c r="U7484" s="225"/>
      <c r="V7484" s="223"/>
      <c r="W7484" s="225"/>
      <c r="AE7484" s="200"/>
      <c r="AM7484" s="203"/>
      <c r="AT7484" s="144"/>
    </row>
    <row r="7485" spans="9:46" s="142" customFormat="1" x14ac:dyDescent="0.15">
      <c r="I7485" s="223"/>
      <c r="P7485" s="224"/>
      <c r="Q7485" s="224"/>
      <c r="R7485" s="224"/>
      <c r="T7485" s="223"/>
      <c r="U7485" s="225"/>
      <c r="V7485" s="223"/>
      <c r="W7485" s="225"/>
      <c r="AE7485" s="200"/>
      <c r="AM7485" s="203"/>
      <c r="AT7485" s="144"/>
    </row>
    <row r="7486" spans="9:46" s="142" customFormat="1" x14ac:dyDescent="0.15">
      <c r="I7486" s="223"/>
      <c r="P7486" s="224"/>
      <c r="Q7486" s="224"/>
      <c r="R7486" s="224"/>
      <c r="T7486" s="223"/>
      <c r="U7486" s="225"/>
      <c r="V7486" s="223"/>
      <c r="W7486" s="225"/>
      <c r="AE7486" s="200"/>
      <c r="AM7486" s="203"/>
      <c r="AT7486" s="144"/>
    </row>
    <row r="7487" spans="9:46" s="142" customFormat="1" x14ac:dyDescent="0.15">
      <c r="I7487" s="223"/>
      <c r="P7487" s="224"/>
      <c r="Q7487" s="224"/>
      <c r="R7487" s="224"/>
      <c r="T7487" s="223"/>
      <c r="U7487" s="225"/>
      <c r="V7487" s="223"/>
      <c r="W7487" s="225"/>
      <c r="AE7487" s="200"/>
      <c r="AM7487" s="203"/>
      <c r="AT7487" s="144"/>
    </row>
    <row r="7488" spans="9:46" s="142" customFormat="1" x14ac:dyDescent="0.15">
      <c r="I7488" s="223"/>
      <c r="P7488" s="224"/>
      <c r="Q7488" s="224"/>
      <c r="R7488" s="224"/>
      <c r="T7488" s="223"/>
      <c r="U7488" s="225"/>
      <c r="V7488" s="223"/>
      <c r="W7488" s="225"/>
      <c r="AE7488" s="200"/>
      <c r="AM7488" s="203"/>
      <c r="AT7488" s="144"/>
    </row>
    <row r="7489" spans="9:46" s="142" customFormat="1" x14ac:dyDescent="0.15">
      <c r="I7489" s="223"/>
      <c r="P7489" s="224"/>
      <c r="Q7489" s="224"/>
      <c r="R7489" s="224"/>
      <c r="T7489" s="223"/>
      <c r="U7489" s="225"/>
      <c r="V7489" s="223"/>
      <c r="W7489" s="225"/>
      <c r="AE7489" s="200"/>
      <c r="AM7489" s="203"/>
      <c r="AT7489" s="144"/>
    </row>
    <row r="7490" spans="9:46" s="142" customFormat="1" x14ac:dyDescent="0.15">
      <c r="I7490" s="223"/>
      <c r="P7490" s="224"/>
      <c r="Q7490" s="224"/>
      <c r="R7490" s="224"/>
      <c r="T7490" s="223"/>
      <c r="U7490" s="225"/>
      <c r="V7490" s="223"/>
      <c r="W7490" s="225"/>
      <c r="AE7490" s="200"/>
      <c r="AM7490" s="203"/>
      <c r="AT7490" s="144"/>
    </row>
    <row r="7491" spans="9:46" s="142" customFormat="1" x14ac:dyDescent="0.15">
      <c r="I7491" s="223"/>
      <c r="P7491" s="224"/>
      <c r="Q7491" s="224"/>
      <c r="R7491" s="224"/>
      <c r="T7491" s="223"/>
      <c r="U7491" s="225"/>
      <c r="V7491" s="223"/>
      <c r="W7491" s="225"/>
      <c r="AE7491" s="200"/>
      <c r="AM7491" s="203"/>
      <c r="AT7491" s="144"/>
    </row>
    <row r="7492" spans="9:46" s="142" customFormat="1" x14ac:dyDescent="0.15">
      <c r="I7492" s="223"/>
      <c r="P7492" s="224"/>
      <c r="Q7492" s="224"/>
      <c r="R7492" s="224"/>
      <c r="T7492" s="223"/>
      <c r="U7492" s="225"/>
      <c r="V7492" s="223"/>
      <c r="W7492" s="225"/>
      <c r="AE7492" s="200"/>
      <c r="AM7492" s="203"/>
      <c r="AT7492" s="144"/>
    </row>
    <row r="7493" spans="9:46" s="142" customFormat="1" x14ac:dyDescent="0.15">
      <c r="I7493" s="223"/>
      <c r="P7493" s="224"/>
      <c r="Q7493" s="224"/>
      <c r="R7493" s="224"/>
      <c r="T7493" s="223"/>
      <c r="U7493" s="225"/>
      <c r="V7493" s="223"/>
      <c r="W7493" s="225"/>
      <c r="AE7493" s="200"/>
      <c r="AM7493" s="203"/>
      <c r="AT7493" s="144"/>
    </row>
    <row r="7494" spans="9:46" s="142" customFormat="1" x14ac:dyDescent="0.15">
      <c r="I7494" s="223"/>
      <c r="P7494" s="224"/>
      <c r="Q7494" s="224"/>
      <c r="R7494" s="224"/>
      <c r="T7494" s="223"/>
      <c r="U7494" s="225"/>
      <c r="V7494" s="223"/>
      <c r="W7494" s="225"/>
      <c r="AE7494" s="200"/>
      <c r="AM7494" s="203"/>
      <c r="AT7494" s="144"/>
    </row>
    <row r="7495" spans="9:46" s="142" customFormat="1" x14ac:dyDescent="0.15">
      <c r="I7495" s="223"/>
      <c r="P7495" s="224"/>
      <c r="Q7495" s="224"/>
      <c r="R7495" s="224"/>
      <c r="T7495" s="223"/>
      <c r="U7495" s="225"/>
      <c r="V7495" s="223"/>
      <c r="W7495" s="225"/>
      <c r="AE7495" s="200"/>
      <c r="AM7495" s="203"/>
      <c r="AT7495" s="144"/>
    </row>
    <row r="7496" spans="9:46" s="142" customFormat="1" x14ac:dyDescent="0.15">
      <c r="I7496" s="223"/>
      <c r="P7496" s="224"/>
      <c r="Q7496" s="224"/>
      <c r="R7496" s="224"/>
      <c r="T7496" s="223"/>
      <c r="U7496" s="225"/>
      <c r="V7496" s="223"/>
      <c r="W7496" s="225"/>
      <c r="AE7496" s="200"/>
      <c r="AM7496" s="203"/>
      <c r="AT7496" s="144"/>
    </row>
    <row r="7497" spans="9:46" s="142" customFormat="1" x14ac:dyDescent="0.15">
      <c r="I7497" s="223"/>
      <c r="P7497" s="224"/>
      <c r="Q7497" s="224"/>
      <c r="R7497" s="224"/>
      <c r="T7497" s="223"/>
      <c r="U7497" s="225"/>
      <c r="V7497" s="223"/>
      <c r="W7497" s="225"/>
      <c r="AE7497" s="200"/>
      <c r="AM7497" s="203"/>
      <c r="AT7497" s="144"/>
    </row>
    <row r="7498" spans="9:46" s="142" customFormat="1" x14ac:dyDescent="0.15">
      <c r="I7498" s="223"/>
      <c r="P7498" s="224"/>
      <c r="Q7498" s="224"/>
      <c r="R7498" s="224"/>
      <c r="T7498" s="223"/>
      <c r="U7498" s="225"/>
      <c r="V7498" s="223"/>
      <c r="W7498" s="225"/>
      <c r="AE7498" s="200"/>
      <c r="AM7498" s="203"/>
      <c r="AT7498" s="144"/>
    </row>
    <row r="7499" spans="9:46" s="142" customFormat="1" x14ac:dyDescent="0.15">
      <c r="I7499" s="223"/>
      <c r="P7499" s="224"/>
      <c r="Q7499" s="224"/>
      <c r="R7499" s="224"/>
      <c r="T7499" s="223"/>
      <c r="U7499" s="225"/>
      <c r="V7499" s="223"/>
      <c r="W7499" s="225"/>
      <c r="AE7499" s="200"/>
      <c r="AM7499" s="203"/>
      <c r="AT7499" s="144"/>
    </row>
    <row r="7500" spans="9:46" s="142" customFormat="1" x14ac:dyDescent="0.15">
      <c r="I7500" s="223"/>
      <c r="P7500" s="224"/>
      <c r="Q7500" s="224"/>
      <c r="R7500" s="224"/>
      <c r="T7500" s="223"/>
      <c r="U7500" s="225"/>
      <c r="V7500" s="223"/>
      <c r="W7500" s="225"/>
      <c r="AE7500" s="200"/>
      <c r="AM7500" s="203"/>
      <c r="AT7500" s="144"/>
    </row>
    <row r="7501" spans="9:46" s="142" customFormat="1" x14ac:dyDescent="0.15">
      <c r="I7501" s="223"/>
      <c r="P7501" s="224"/>
      <c r="Q7501" s="224"/>
      <c r="R7501" s="224"/>
      <c r="T7501" s="223"/>
      <c r="U7501" s="225"/>
      <c r="V7501" s="223"/>
      <c r="W7501" s="225"/>
      <c r="AE7501" s="200"/>
      <c r="AM7501" s="203"/>
      <c r="AT7501" s="144"/>
    </row>
    <row r="7502" spans="9:46" s="142" customFormat="1" x14ac:dyDescent="0.15">
      <c r="I7502" s="223"/>
      <c r="P7502" s="224"/>
      <c r="Q7502" s="224"/>
      <c r="R7502" s="224"/>
      <c r="T7502" s="223"/>
      <c r="U7502" s="225"/>
      <c r="V7502" s="223"/>
      <c r="W7502" s="225"/>
      <c r="AE7502" s="200"/>
      <c r="AM7502" s="203"/>
      <c r="AT7502" s="144"/>
    </row>
    <row r="7503" spans="9:46" s="142" customFormat="1" x14ac:dyDescent="0.15">
      <c r="I7503" s="223"/>
      <c r="P7503" s="224"/>
      <c r="Q7503" s="224"/>
      <c r="R7503" s="224"/>
      <c r="T7503" s="223"/>
      <c r="U7503" s="225"/>
      <c r="V7503" s="223"/>
      <c r="W7503" s="225"/>
      <c r="AE7503" s="200"/>
      <c r="AM7503" s="203"/>
      <c r="AT7503" s="144"/>
    </row>
    <row r="7504" spans="9:46" s="142" customFormat="1" x14ac:dyDescent="0.15">
      <c r="I7504" s="223"/>
      <c r="P7504" s="224"/>
      <c r="Q7504" s="224"/>
      <c r="R7504" s="224"/>
      <c r="T7504" s="223"/>
      <c r="U7504" s="225"/>
      <c r="V7504" s="223"/>
      <c r="W7504" s="225"/>
      <c r="AE7504" s="200"/>
      <c r="AM7504" s="203"/>
      <c r="AT7504" s="144"/>
    </row>
    <row r="7505" spans="9:46" s="142" customFormat="1" x14ac:dyDescent="0.15">
      <c r="I7505" s="223"/>
      <c r="P7505" s="224"/>
      <c r="Q7505" s="224"/>
      <c r="R7505" s="224"/>
      <c r="T7505" s="223"/>
      <c r="U7505" s="225"/>
      <c r="V7505" s="223"/>
      <c r="W7505" s="225"/>
      <c r="AE7505" s="200"/>
      <c r="AM7505" s="203"/>
      <c r="AT7505" s="144"/>
    </row>
    <row r="7506" spans="9:46" s="142" customFormat="1" x14ac:dyDescent="0.15">
      <c r="I7506" s="223"/>
      <c r="P7506" s="224"/>
      <c r="Q7506" s="224"/>
      <c r="R7506" s="224"/>
      <c r="T7506" s="223"/>
      <c r="U7506" s="225"/>
      <c r="V7506" s="223"/>
      <c r="W7506" s="225"/>
      <c r="AE7506" s="200"/>
      <c r="AM7506" s="203"/>
      <c r="AT7506" s="144"/>
    </row>
    <row r="7507" spans="9:46" s="142" customFormat="1" x14ac:dyDescent="0.15">
      <c r="I7507" s="223"/>
      <c r="P7507" s="224"/>
      <c r="Q7507" s="224"/>
      <c r="R7507" s="224"/>
      <c r="T7507" s="223"/>
      <c r="U7507" s="225"/>
      <c r="V7507" s="223"/>
      <c r="W7507" s="225"/>
      <c r="AE7507" s="200"/>
      <c r="AM7507" s="203"/>
      <c r="AT7507" s="144"/>
    </row>
    <row r="7508" spans="9:46" s="142" customFormat="1" x14ac:dyDescent="0.15">
      <c r="I7508" s="223"/>
      <c r="P7508" s="224"/>
      <c r="Q7508" s="224"/>
      <c r="R7508" s="224"/>
      <c r="T7508" s="223"/>
      <c r="U7508" s="225"/>
      <c r="V7508" s="223"/>
      <c r="W7508" s="225"/>
      <c r="AE7508" s="200"/>
      <c r="AM7508" s="203"/>
      <c r="AT7508" s="144"/>
    </row>
    <row r="7509" spans="9:46" s="142" customFormat="1" x14ac:dyDescent="0.15">
      <c r="I7509" s="223"/>
      <c r="P7509" s="224"/>
      <c r="Q7509" s="224"/>
      <c r="R7509" s="224"/>
      <c r="T7509" s="223"/>
      <c r="U7509" s="225"/>
      <c r="V7509" s="223"/>
      <c r="W7509" s="225"/>
      <c r="AE7509" s="200"/>
      <c r="AM7509" s="203"/>
      <c r="AT7509" s="144"/>
    </row>
    <row r="7510" spans="9:46" s="142" customFormat="1" x14ac:dyDescent="0.15">
      <c r="I7510" s="223"/>
      <c r="P7510" s="224"/>
      <c r="Q7510" s="224"/>
      <c r="R7510" s="224"/>
      <c r="T7510" s="223"/>
      <c r="U7510" s="225"/>
      <c r="V7510" s="223"/>
      <c r="W7510" s="225"/>
      <c r="AE7510" s="200"/>
      <c r="AM7510" s="203"/>
      <c r="AT7510" s="144"/>
    </row>
    <row r="7511" spans="9:46" s="142" customFormat="1" x14ac:dyDescent="0.15">
      <c r="I7511" s="223"/>
      <c r="P7511" s="224"/>
      <c r="Q7511" s="224"/>
      <c r="R7511" s="224"/>
      <c r="T7511" s="223"/>
      <c r="U7511" s="225"/>
      <c r="V7511" s="223"/>
      <c r="W7511" s="225"/>
      <c r="AE7511" s="200"/>
      <c r="AM7511" s="203"/>
      <c r="AT7511" s="144"/>
    </row>
    <row r="7512" spans="9:46" s="142" customFormat="1" x14ac:dyDescent="0.15">
      <c r="I7512" s="223"/>
      <c r="P7512" s="224"/>
      <c r="Q7512" s="224"/>
      <c r="R7512" s="224"/>
      <c r="T7512" s="223"/>
      <c r="U7512" s="225"/>
      <c r="V7512" s="223"/>
      <c r="W7512" s="225"/>
      <c r="AE7512" s="200"/>
      <c r="AM7512" s="203"/>
      <c r="AT7512" s="144"/>
    </row>
    <row r="7513" spans="9:46" s="142" customFormat="1" x14ac:dyDescent="0.15">
      <c r="I7513" s="223"/>
      <c r="P7513" s="224"/>
      <c r="Q7513" s="224"/>
      <c r="R7513" s="224"/>
      <c r="T7513" s="223"/>
      <c r="U7513" s="225"/>
      <c r="V7513" s="223"/>
      <c r="W7513" s="225"/>
      <c r="AE7513" s="200"/>
      <c r="AM7513" s="203"/>
      <c r="AT7513" s="144"/>
    </row>
    <row r="7514" spans="9:46" s="142" customFormat="1" x14ac:dyDescent="0.15">
      <c r="I7514" s="223"/>
      <c r="P7514" s="224"/>
      <c r="Q7514" s="224"/>
      <c r="R7514" s="224"/>
      <c r="T7514" s="223"/>
      <c r="U7514" s="225"/>
      <c r="V7514" s="223"/>
      <c r="W7514" s="225"/>
      <c r="AE7514" s="200"/>
      <c r="AM7514" s="203"/>
      <c r="AT7514" s="144"/>
    </row>
    <row r="7515" spans="9:46" s="142" customFormat="1" x14ac:dyDescent="0.15">
      <c r="I7515" s="223"/>
      <c r="P7515" s="224"/>
      <c r="Q7515" s="224"/>
      <c r="R7515" s="224"/>
      <c r="T7515" s="223"/>
      <c r="U7515" s="225"/>
      <c r="V7515" s="223"/>
      <c r="W7515" s="225"/>
      <c r="AE7515" s="200"/>
      <c r="AM7515" s="203"/>
      <c r="AT7515" s="144"/>
    </row>
    <row r="7516" spans="9:46" s="142" customFormat="1" x14ac:dyDescent="0.15">
      <c r="I7516" s="223"/>
      <c r="P7516" s="224"/>
      <c r="Q7516" s="224"/>
      <c r="R7516" s="224"/>
      <c r="T7516" s="223"/>
      <c r="U7516" s="225"/>
      <c r="V7516" s="223"/>
      <c r="W7516" s="225"/>
      <c r="AE7516" s="200"/>
      <c r="AM7516" s="203"/>
      <c r="AT7516" s="144"/>
    </row>
    <row r="7517" spans="9:46" s="142" customFormat="1" x14ac:dyDescent="0.15">
      <c r="I7517" s="223"/>
      <c r="P7517" s="224"/>
      <c r="Q7517" s="224"/>
      <c r="R7517" s="224"/>
      <c r="T7517" s="223"/>
      <c r="U7517" s="225"/>
      <c r="V7517" s="223"/>
      <c r="W7517" s="225"/>
      <c r="AE7517" s="200"/>
      <c r="AM7517" s="203"/>
      <c r="AT7517" s="144"/>
    </row>
    <row r="7518" spans="9:46" s="142" customFormat="1" x14ac:dyDescent="0.15">
      <c r="I7518" s="223"/>
      <c r="P7518" s="224"/>
      <c r="Q7518" s="224"/>
      <c r="R7518" s="224"/>
      <c r="T7518" s="223"/>
      <c r="U7518" s="225"/>
      <c r="V7518" s="223"/>
      <c r="W7518" s="225"/>
      <c r="AE7518" s="200"/>
      <c r="AM7518" s="203"/>
      <c r="AT7518" s="144"/>
    </row>
    <row r="7519" spans="9:46" s="142" customFormat="1" x14ac:dyDescent="0.15">
      <c r="I7519" s="223"/>
      <c r="P7519" s="224"/>
      <c r="Q7519" s="224"/>
      <c r="R7519" s="224"/>
      <c r="T7519" s="223"/>
      <c r="U7519" s="225"/>
      <c r="V7519" s="223"/>
      <c r="W7519" s="225"/>
      <c r="AE7519" s="200"/>
      <c r="AM7519" s="203"/>
      <c r="AT7519" s="144"/>
    </row>
    <row r="7520" spans="9:46" s="142" customFormat="1" x14ac:dyDescent="0.15">
      <c r="I7520" s="223"/>
      <c r="P7520" s="224"/>
      <c r="Q7520" s="224"/>
      <c r="R7520" s="224"/>
      <c r="T7520" s="223"/>
      <c r="U7520" s="225"/>
      <c r="V7520" s="223"/>
      <c r="W7520" s="225"/>
      <c r="AE7520" s="200"/>
      <c r="AM7520" s="203"/>
      <c r="AT7520" s="144"/>
    </row>
    <row r="7521" spans="9:46" s="142" customFormat="1" x14ac:dyDescent="0.15">
      <c r="I7521" s="223"/>
      <c r="P7521" s="224"/>
      <c r="Q7521" s="224"/>
      <c r="R7521" s="224"/>
      <c r="T7521" s="223"/>
      <c r="U7521" s="225"/>
      <c r="V7521" s="223"/>
      <c r="W7521" s="225"/>
      <c r="AE7521" s="200"/>
      <c r="AM7521" s="203"/>
      <c r="AT7521" s="144"/>
    </row>
    <row r="7522" spans="9:46" s="142" customFormat="1" x14ac:dyDescent="0.15">
      <c r="I7522" s="223"/>
      <c r="P7522" s="224"/>
      <c r="Q7522" s="224"/>
      <c r="R7522" s="224"/>
      <c r="T7522" s="223"/>
      <c r="U7522" s="225"/>
      <c r="V7522" s="223"/>
      <c r="W7522" s="225"/>
      <c r="AE7522" s="200"/>
      <c r="AM7522" s="203"/>
      <c r="AT7522" s="144"/>
    </row>
    <row r="7523" spans="9:46" s="142" customFormat="1" x14ac:dyDescent="0.15">
      <c r="I7523" s="223"/>
      <c r="P7523" s="224"/>
      <c r="Q7523" s="224"/>
      <c r="R7523" s="224"/>
      <c r="T7523" s="223"/>
      <c r="U7523" s="225"/>
      <c r="V7523" s="223"/>
      <c r="W7523" s="225"/>
      <c r="AE7523" s="200"/>
      <c r="AM7523" s="203"/>
      <c r="AT7523" s="144"/>
    </row>
    <row r="7524" spans="9:46" s="142" customFormat="1" x14ac:dyDescent="0.15">
      <c r="I7524" s="223"/>
      <c r="P7524" s="224"/>
      <c r="Q7524" s="224"/>
      <c r="R7524" s="224"/>
      <c r="T7524" s="223"/>
      <c r="U7524" s="225"/>
      <c r="V7524" s="223"/>
      <c r="W7524" s="225"/>
      <c r="AE7524" s="200"/>
      <c r="AM7524" s="203"/>
      <c r="AT7524" s="144"/>
    </row>
    <row r="7525" spans="9:46" s="142" customFormat="1" x14ac:dyDescent="0.15">
      <c r="I7525" s="223"/>
      <c r="P7525" s="224"/>
      <c r="Q7525" s="224"/>
      <c r="R7525" s="224"/>
      <c r="T7525" s="223"/>
      <c r="U7525" s="225"/>
      <c r="V7525" s="223"/>
      <c r="W7525" s="225"/>
      <c r="AE7525" s="200"/>
      <c r="AM7525" s="203"/>
      <c r="AT7525" s="144"/>
    </row>
    <row r="7526" spans="9:46" s="142" customFormat="1" x14ac:dyDescent="0.15">
      <c r="I7526" s="223"/>
      <c r="P7526" s="224"/>
      <c r="Q7526" s="224"/>
      <c r="R7526" s="224"/>
      <c r="T7526" s="223"/>
      <c r="U7526" s="225"/>
      <c r="V7526" s="223"/>
      <c r="W7526" s="225"/>
      <c r="AE7526" s="200"/>
      <c r="AM7526" s="203"/>
      <c r="AT7526" s="144"/>
    </row>
    <row r="7527" spans="9:46" s="142" customFormat="1" x14ac:dyDescent="0.15">
      <c r="I7527" s="223"/>
      <c r="P7527" s="224"/>
      <c r="Q7527" s="224"/>
      <c r="R7527" s="224"/>
      <c r="T7527" s="223"/>
      <c r="U7527" s="225"/>
      <c r="V7527" s="223"/>
      <c r="W7527" s="225"/>
      <c r="AE7527" s="200"/>
      <c r="AM7527" s="203"/>
      <c r="AT7527" s="144"/>
    </row>
    <row r="7528" spans="9:46" s="142" customFormat="1" x14ac:dyDescent="0.15">
      <c r="I7528" s="223"/>
      <c r="P7528" s="224"/>
      <c r="Q7528" s="224"/>
      <c r="R7528" s="224"/>
      <c r="T7528" s="223"/>
      <c r="U7528" s="225"/>
      <c r="V7528" s="223"/>
      <c r="W7528" s="225"/>
      <c r="AE7528" s="200"/>
      <c r="AM7528" s="203"/>
      <c r="AT7528" s="144"/>
    </row>
    <row r="7529" spans="9:46" s="142" customFormat="1" x14ac:dyDescent="0.15">
      <c r="I7529" s="223"/>
      <c r="P7529" s="224"/>
      <c r="Q7529" s="224"/>
      <c r="R7529" s="224"/>
      <c r="T7529" s="223"/>
      <c r="U7529" s="225"/>
      <c r="V7529" s="223"/>
      <c r="W7529" s="225"/>
      <c r="AE7529" s="200"/>
      <c r="AM7529" s="203"/>
      <c r="AT7529" s="144"/>
    </row>
    <row r="7530" spans="9:46" s="142" customFormat="1" x14ac:dyDescent="0.15">
      <c r="I7530" s="223"/>
      <c r="P7530" s="224"/>
      <c r="Q7530" s="224"/>
      <c r="R7530" s="224"/>
      <c r="T7530" s="223"/>
      <c r="U7530" s="225"/>
      <c r="V7530" s="223"/>
      <c r="W7530" s="225"/>
      <c r="AE7530" s="200"/>
      <c r="AM7530" s="203"/>
      <c r="AT7530" s="144"/>
    </row>
    <row r="7531" spans="9:46" s="142" customFormat="1" x14ac:dyDescent="0.15">
      <c r="I7531" s="223"/>
      <c r="P7531" s="224"/>
      <c r="Q7531" s="224"/>
      <c r="R7531" s="224"/>
      <c r="T7531" s="223"/>
      <c r="U7531" s="225"/>
      <c r="V7531" s="223"/>
      <c r="W7531" s="225"/>
      <c r="AE7531" s="200"/>
      <c r="AM7531" s="203"/>
      <c r="AT7531" s="144"/>
    </row>
    <row r="7532" spans="9:46" s="142" customFormat="1" x14ac:dyDescent="0.15">
      <c r="I7532" s="223"/>
      <c r="P7532" s="224"/>
      <c r="Q7532" s="224"/>
      <c r="R7532" s="224"/>
      <c r="T7532" s="223"/>
      <c r="U7532" s="225"/>
      <c r="V7532" s="223"/>
      <c r="W7532" s="225"/>
      <c r="AE7532" s="200"/>
      <c r="AM7532" s="203"/>
      <c r="AT7532" s="144"/>
    </row>
    <row r="7533" spans="9:46" s="142" customFormat="1" x14ac:dyDescent="0.15">
      <c r="I7533" s="223"/>
      <c r="P7533" s="224"/>
      <c r="Q7533" s="224"/>
      <c r="R7533" s="224"/>
      <c r="T7533" s="223"/>
      <c r="U7533" s="225"/>
      <c r="V7533" s="223"/>
      <c r="W7533" s="225"/>
      <c r="AE7533" s="200"/>
      <c r="AM7533" s="203"/>
      <c r="AT7533" s="144"/>
    </row>
    <row r="7534" spans="9:46" s="142" customFormat="1" x14ac:dyDescent="0.15">
      <c r="I7534" s="223"/>
      <c r="P7534" s="224"/>
      <c r="Q7534" s="224"/>
      <c r="R7534" s="224"/>
      <c r="T7534" s="223"/>
      <c r="U7534" s="225"/>
      <c r="V7534" s="223"/>
      <c r="W7534" s="225"/>
      <c r="AE7534" s="200"/>
      <c r="AM7534" s="203"/>
      <c r="AT7534" s="144"/>
    </row>
    <row r="7535" spans="9:46" s="142" customFormat="1" x14ac:dyDescent="0.15">
      <c r="I7535" s="223"/>
      <c r="P7535" s="224"/>
      <c r="Q7535" s="224"/>
      <c r="R7535" s="224"/>
      <c r="T7535" s="223"/>
      <c r="U7535" s="225"/>
      <c r="V7535" s="223"/>
      <c r="W7535" s="225"/>
      <c r="AE7535" s="200"/>
      <c r="AM7535" s="203"/>
      <c r="AT7535" s="144"/>
    </row>
    <row r="7536" spans="9:46" s="142" customFormat="1" x14ac:dyDescent="0.15">
      <c r="I7536" s="223"/>
      <c r="P7536" s="224"/>
      <c r="Q7536" s="224"/>
      <c r="R7536" s="224"/>
      <c r="T7536" s="223"/>
      <c r="U7536" s="225"/>
      <c r="V7536" s="223"/>
      <c r="W7536" s="225"/>
      <c r="AE7536" s="200"/>
      <c r="AM7536" s="203"/>
      <c r="AT7536" s="144"/>
    </row>
    <row r="7537" spans="9:46" s="142" customFormat="1" x14ac:dyDescent="0.15">
      <c r="I7537" s="223"/>
      <c r="P7537" s="224"/>
      <c r="Q7537" s="224"/>
      <c r="R7537" s="224"/>
      <c r="T7537" s="223"/>
      <c r="U7537" s="225"/>
      <c r="V7537" s="223"/>
      <c r="W7537" s="225"/>
      <c r="AE7537" s="200"/>
      <c r="AM7537" s="203"/>
      <c r="AT7537" s="144"/>
    </row>
    <row r="7538" spans="9:46" s="142" customFormat="1" x14ac:dyDescent="0.15">
      <c r="I7538" s="223"/>
      <c r="P7538" s="224"/>
      <c r="Q7538" s="224"/>
      <c r="R7538" s="224"/>
      <c r="T7538" s="223"/>
      <c r="U7538" s="225"/>
      <c r="V7538" s="223"/>
      <c r="W7538" s="225"/>
      <c r="AE7538" s="200"/>
      <c r="AM7538" s="203"/>
      <c r="AT7538" s="144"/>
    </row>
    <row r="7539" spans="9:46" s="142" customFormat="1" x14ac:dyDescent="0.15">
      <c r="I7539" s="223"/>
      <c r="P7539" s="224"/>
      <c r="Q7539" s="224"/>
      <c r="R7539" s="224"/>
      <c r="T7539" s="223"/>
      <c r="U7539" s="225"/>
      <c r="V7539" s="223"/>
      <c r="W7539" s="225"/>
      <c r="AE7539" s="200"/>
      <c r="AM7539" s="203"/>
      <c r="AT7539" s="144"/>
    </row>
    <row r="7540" spans="9:46" s="142" customFormat="1" x14ac:dyDescent="0.15">
      <c r="I7540" s="223"/>
      <c r="P7540" s="224"/>
      <c r="Q7540" s="224"/>
      <c r="R7540" s="224"/>
      <c r="T7540" s="223"/>
      <c r="U7540" s="225"/>
      <c r="V7540" s="223"/>
      <c r="W7540" s="225"/>
      <c r="AE7540" s="200"/>
      <c r="AM7540" s="203"/>
      <c r="AT7540" s="144"/>
    </row>
    <row r="7541" spans="9:46" s="142" customFormat="1" x14ac:dyDescent="0.15">
      <c r="I7541" s="223"/>
      <c r="P7541" s="224"/>
      <c r="Q7541" s="224"/>
      <c r="R7541" s="224"/>
      <c r="T7541" s="223"/>
      <c r="U7541" s="225"/>
      <c r="V7541" s="223"/>
      <c r="W7541" s="225"/>
      <c r="AE7541" s="200"/>
      <c r="AM7541" s="203"/>
      <c r="AT7541" s="144"/>
    </row>
    <row r="7542" spans="9:46" s="142" customFormat="1" x14ac:dyDescent="0.15">
      <c r="I7542" s="223"/>
      <c r="P7542" s="224"/>
      <c r="Q7542" s="224"/>
      <c r="R7542" s="224"/>
      <c r="T7542" s="223"/>
      <c r="U7542" s="225"/>
      <c r="V7542" s="223"/>
      <c r="W7542" s="225"/>
      <c r="AE7542" s="200"/>
      <c r="AM7542" s="203"/>
      <c r="AT7542" s="144"/>
    </row>
    <row r="7543" spans="9:46" s="142" customFormat="1" x14ac:dyDescent="0.15">
      <c r="I7543" s="223"/>
      <c r="P7543" s="224"/>
      <c r="Q7543" s="224"/>
      <c r="R7543" s="224"/>
      <c r="T7543" s="223"/>
      <c r="U7543" s="225"/>
      <c r="V7543" s="223"/>
      <c r="W7543" s="225"/>
      <c r="AE7543" s="200"/>
      <c r="AM7543" s="203"/>
      <c r="AT7543" s="144"/>
    </row>
    <row r="7544" spans="9:46" s="142" customFormat="1" x14ac:dyDescent="0.15">
      <c r="I7544" s="223"/>
      <c r="P7544" s="224"/>
      <c r="Q7544" s="224"/>
      <c r="R7544" s="224"/>
      <c r="T7544" s="223"/>
      <c r="U7544" s="225"/>
      <c r="V7544" s="223"/>
      <c r="W7544" s="225"/>
      <c r="AE7544" s="200"/>
      <c r="AM7544" s="203"/>
      <c r="AT7544" s="144"/>
    </row>
    <row r="7545" spans="9:46" s="142" customFormat="1" x14ac:dyDescent="0.15">
      <c r="I7545" s="223"/>
      <c r="P7545" s="224"/>
      <c r="Q7545" s="224"/>
      <c r="R7545" s="224"/>
      <c r="T7545" s="223"/>
      <c r="U7545" s="225"/>
      <c r="V7545" s="223"/>
      <c r="W7545" s="225"/>
      <c r="AE7545" s="200"/>
      <c r="AM7545" s="203"/>
      <c r="AT7545" s="144"/>
    </row>
    <row r="7546" spans="9:46" s="142" customFormat="1" x14ac:dyDescent="0.15">
      <c r="I7546" s="223"/>
      <c r="P7546" s="224"/>
      <c r="Q7546" s="224"/>
      <c r="R7546" s="224"/>
      <c r="T7546" s="223"/>
      <c r="U7546" s="225"/>
      <c r="V7546" s="223"/>
      <c r="W7546" s="225"/>
      <c r="AE7546" s="200"/>
      <c r="AM7546" s="203"/>
      <c r="AT7546" s="144"/>
    </row>
    <row r="7547" spans="9:46" s="142" customFormat="1" x14ac:dyDescent="0.15">
      <c r="I7547" s="223"/>
      <c r="P7547" s="224"/>
      <c r="Q7547" s="224"/>
      <c r="R7547" s="224"/>
      <c r="T7547" s="223"/>
      <c r="U7547" s="225"/>
      <c r="V7547" s="223"/>
      <c r="W7547" s="225"/>
      <c r="AE7547" s="200"/>
      <c r="AM7547" s="203"/>
      <c r="AT7547" s="144"/>
    </row>
    <row r="7548" spans="9:46" s="142" customFormat="1" x14ac:dyDescent="0.15">
      <c r="I7548" s="223"/>
      <c r="P7548" s="224"/>
      <c r="Q7548" s="224"/>
      <c r="R7548" s="224"/>
      <c r="T7548" s="223"/>
      <c r="U7548" s="225"/>
      <c r="V7548" s="223"/>
      <c r="W7548" s="225"/>
      <c r="AE7548" s="200"/>
      <c r="AM7548" s="203"/>
      <c r="AT7548" s="144"/>
    </row>
    <row r="7549" spans="9:46" s="142" customFormat="1" x14ac:dyDescent="0.15">
      <c r="I7549" s="223"/>
      <c r="P7549" s="224"/>
      <c r="Q7549" s="224"/>
      <c r="R7549" s="224"/>
      <c r="T7549" s="223"/>
      <c r="U7549" s="225"/>
      <c r="V7549" s="223"/>
      <c r="W7549" s="225"/>
      <c r="AE7549" s="200"/>
      <c r="AM7549" s="203"/>
      <c r="AT7549" s="144"/>
    </row>
    <row r="7550" spans="9:46" s="142" customFormat="1" x14ac:dyDescent="0.15">
      <c r="I7550" s="223"/>
      <c r="P7550" s="224"/>
      <c r="Q7550" s="224"/>
      <c r="R7550" s="224"/>
      <c r="T7550" s="223"/>
      <c r="U7550" s="225"/>
      <c r="V7550" s="223"/>
      <c r="W7550" s="225"/>
      <c r="AE7550" s="200"/>
      <c r="AM7550" s="203"/>
      <c r="AT7550" s="144"/>
    </row>
    <row r="7551" spans="9:46" s="142" customFormat="1" x14ac:dyDescent="0.15">
      <c r="I7551" s="223"/>
      <c r="P7551" s="224"/>
      <c r="Q7551" s="224"/>
      <c r="R7551" s="224"/>
      <c r="T7551" s="223"/>
      <c r="U7551" s="225"/>
      <c r="V7551" s="223"/>
      <c r="W7551" s="225"/>
      <c r="AE7551" s="200"/>
      <c r="AM7551" s="203"/>
      <c r="AT7551" s="144"/>
    </row>
    <row r="7552" spans="9:46" s="142" customFormat="1" x14ac:dyDescent="0.15">
      <c r="I7552" s="223"/>
      <c r="P7552" s="224"/>
      <c r="Q7552" s="224"/>
      <c r="R7552" s="224"/>
      <c r="T7552" s="223"/>
      <c r="U7552" s="225"/>
      <c r="V7552" s="223"/>
      <c r="W7552" s="225"/>
      <c r="AE7552" s="200"/>
      <c r="AM7552" s="203"/>
      <c r="AT7552" s="144"/>
    </row>
    <row r="7553" spans="9:46" s="142" customFormat="1" x14ac:dyDescent="0.15">
      <c r="I7553" s="223"/>
      <c r="P7553" s="224"/>
      <c r="Q7553" s="224"/>
      <c r="R7553" s="224"/>
      <c r="T7553" s="223"/>
      <c r="U7553" s="225"/>
      <c r="V7553" s="223"/>
      <c r="W7553" s="225"/>
      <c r="AE7553" s="200"/>
      <c r="AM7553" s="203"/>
      <c r="AT7553" s="144"/>
    </row>
    <row r="7554" spans="9:46" s="142" customFormat="1" x14ac:dyDescent="0.15">
      <c r="I7554" s="223"/>
      <c r="P7554" s="224"/>
      <c r="Q7554" s="224"/>
      <c r="R7554" s="224"/>
      <c r="T7554" s="223"/>
      <c r="U7554" s="225"/>
      <c r="V7554" s="223"/>
      <c r="W7554" s="225"/>
      <c r="AE7554" s="200"/>
      <c r="AM7554" s="203"/>
      <c r="AT7554" s="144"/>
    </row>
    <row r="7555" spans="9:46" s="142" customFormat="1" x14ac:dyDescent="0.15">
      <c r="I7555" s="223"/>
      <c r="P7555" s="224"/>
      <c r="Q7555" s="224"/>
      <c r="R7555" s="224"/>
      <c r="T7555" s="223"/>
      <c r="U7555" s="225"/>
      <c r="V7555" s="223"/>
      <c r="W7555" s="225"/>
      <c r="AE7555" s="200"/>
      <c r="AM7555" s="203"/>
      <c r="AT7555" s="144"/>
    </row>
    <row r="7556" spans="9:46" s="142" customFormat="1" x14ac:dyDescent="0.15">
      <c r="I7556" s="223"/>
      <c r="P7556" s="224"/>
      <c r="Q7556" s="224"/>
      <c r="R7556" s="224"/>
      <c r="T7556" s="223"/>
      <c r="U7556" s="225"/>
      <c r="V7556" s="223"/>
      <c r="W7556" s="225"/>
      <c r="AE7556" s="200"/>
      <c r="AM7556" s="203"/>
      <c r="AT7556" s="144"/>
    </row>
    <row r="7557" spans="9:46" s="142" customFormat="1" x14ac:dyDescent="0.15">
      <c r="I7557" s="223"/>
      <c r="P7557" s="224"/>
      <c r="Q7557" s="224"/>
      <c r="R7557" s="224"/>
      <c r="T7557" s="223"/>
      <c r="U7557" s="225"/>
      <c r="V7557" s="223"/>
      <c r="W7557" s="225"/>
      <c r="AE7557" s="200"/>
      <c r="AM7557" s="203"/>
      <c r="AT7557" s="144"/>
    </row>
    <row r="7558" spans="9:46" s="142" customFormat="1" x14ac:dyDescent="0.15">
      <c r="I7558" s="223"/>
      <c r="P7558" s="224"/>
      <c r="Q7558" s="224"/>
      <c r="R7558" s="224"/>
      <c r="T7558" s="223"/>
      <c r="U7558" s="225"/>
      <c r="V7558" s="223"/>
      <c r="W7558" s="225"/>
      <c r="AE7558" s="200"/>
      <c r="AM7558" s="203"/>
      <c r="AT7558" s="144"/>
    </row>
    <row r="7559" spans="9:46" s="142" customFormat="1" x14ac:dyDescent="0.15">
      <c r="I7559" s="223"/>
      <c r="P7559" s="224"/>
      <c r="Q7559" s="224"/>
      <c r="R7559" s="224"/>
      <c r="T7559" s="223"/>
      <c r="U7559" s="225"/>
      <c r="V7559" s="223"/>
      <c r="W7559" s="225"/>
      <c r="AE7559" s="200"/>
      <c r="AM7559" s="203"/>
      <c r="AT7559" s="144"/>
    </row>
    <row r="7560" spans="9:46" s="142" customFormat="1" x14ac:dyDescent="0.15">
      <c r="I7560" s="223"/>
      <c r="P7560" s="224"/>
      <c r="Q7560" s="224"/>
      <c r="R7560" s="224"/>
      <c r="T7560" s="223"/>
      <c r="U7560" s="225"/>
      <c r="V7560" s="223"/>
      <c r="W7560" s="225"/>
      <c r="AE7560" s="200"/>
      <c r="AM7560" s="203"/>
      <c r="AT7560" s="144"/>
    </row>
    <row r="7561" spans="9:46" s="142" customFormat="1" x14ac:dyDescent="0.15">
      <c r="I7561" s="223"/>
      <c r="P7561" s="224"/>
      <c r="Q7561" s="224"/>
      <c r="R7561" s="224"/>
      <c r="T7561" s="223"/>
      <c r="U7561" s="225"/>
      <c r="V7561" s="223"/>
      <c r="W7561" s="225"/>
      <c r="AE7561" s="200"/>
      <c r="AM7561" s="203"/>
      <c r="AT7561" s="144"/>
    </row>
    <row r="7562" spans="9:46" s="142" customFormat="1" x14ac:dyDescent="0.15">
      <c r="I7562" s="223"/>
      <c r="P7562" s="224"/>
      <c r="Q7562" s="224"/>
      <c r="R7562" s="224"/>
      <c r="T7562" s="223"/>
      <c r="U7562" s="225"/>
      <c r="V7562" s="223"/>
      <c r="W7562" s="225"/>
      <c r="AE7562" s="200"/>
      <c r="AM7562" s="203"/>
      <c r="AT7562" s="144"/>
    </row>
    <row r="7563" spans="9:46" s="142" customFormat="1" x14ac:dyDescent="0.15">
      <c r="I7563" s="223"/>
      <c r="P7563" s="224"/>
      <c r="Q7563" s="224"/>
      <c r="R7563" s="224"/>
      <c r="T7563" s="223"/>
      <c r="U7563" s="225"/>
      <c r="V7563" s="223"/>
      <c r="W7563" s="225"/>
      <c r="AE7563" s="200"/>
      <c r="AM7563" s="203"/>
      <c r="AT7563" s="144"/>
    </row>
    <row r="7564" spans="9:46" s="142" customFormat="1" x14ac:dyDescent="0.15">
      <c r="I7564" s="223"/>
      <c r="P7564" s="224"/>
      <c r="Q7564" s="224"/>
      <c r="R7564" s="224"/>
      <c r="T7564" s="223"/>
      <c r="U7564" s="225"/>
      <c r="V7564" s="223"/>
      <c r="W7564" s="225"/>
      <c r="AE7564" s="200"/>
      <c r="AM7564" s="203"/>
      <c r="AT7564" s="144"/>
    </row>
    <row r="7565" spans="9:46" s="142" customFormat="1" x14ac:dyDescent="0.15">
      <c r="I7565" s="223"/>
      <c r="P7565" s="224"/>
      <c r="Q7565" s="224"/>
      <c r="R7565" s="224"/>
      <c r="T7565" s="223"/>
      <c r="U7565" s="225"/>
      <c r="V7565" s="223"/>
      <c r="W7565" s="225"/>
      <c r="AE7565" s="200"/>
      <c r="AM7565" s="203"/>
      <c r="AT7565" s="144"/>
    </row>
    <row r="7566" spans="9:46" s="142" customFormat="1" x14ac:dyDescent="0.15">
      <c r="I7566" s="223"/>
      <c r="P7566" s="224"/>
      <c r="Q7566" s="224"/>
      <c r="R7566" s="224"/>
      <c r="T7566" s="223"/>
      <c r="U7566" s="225"/>
      <c r="V7566" s="223"/>
      <c r="W7566" s="225"/>
      <c r="AE7566" s="200"/>
      <c r="AM7566" s="203"/>
      <c r="AT7566" s="144"/>
    </row>
    <row r="7567" spans="9:46" s="142" customFormat="1" x14ac:dyDescent="0.15">
      <c r="I7567" s="223"/>
      <c r="P7567" s="224"/>
      <c r="Q7567" s="224"/>
      <c r="R7567" s="224"/>
      <c r="T7567" s="223"/>
      <c r="U7567" s="225"/>
      <c r="V7567" s="223"/>
      <c r="W7567" s="225"/>
      <c r="AE7567" s="200"/>
      <c r="AM7567" s="203"/>
      <c r="AT7567" s="144"/>
    </row>
    <row r="7568" spans="9:46" s="142" customFormat="1" x14ac:dyDescent="0.15">
      <c r="I7568" s="223"/>
      <c r="P7568" s="224"/>
      <c r="Q7568" s="224"/>
      <c r="R7568" s="224"/>
      <c r="T7568" s="223"/>
      <c r="U7568" s="225"/>
      <c r="V7568" s="223"/>
      <c r="W7568" s="225"/>
      <c r="AE7568" s="200"/>
      <c r="AM7568" s="203"/>
      <c r="AT7568" s="144"/>
    </row>
    <row r="7569" spans="9:46" s="142" customFormat="1" x14ac:dyDescent="0.15">
      <c r="I7569" s="223"/>
      <c r="P7569" s="224"/>
      <c r="Q7569" s="224"/>
      <c r="R7569" s="224"/>
      <c r="T7569" s="223"/>
      <c r="U7569" s="225"/>
      <c r="V7569" s="223"/>
      <c r="W7569" s="225"/>
      <c r="AE7569" s="200"/>
      <c r="AM7569" s="203"/>
      <c r="AT7569" s="144"/>
    </row>
    <row r="7570" spans="9:46" s="142" customFormat="1" x14ac:dyDescent="0.15">
      <c r="I7570" s="223"/>
      <c r="P7570" s="224"/>
      <c r="Q7570" s="224"/>
      <c r="R7570" s="224"/>
      <c r="T7570" s="223"/>
      <c r="U7570" s="225"/>
      <c r="V7570" s="223"/>
      <c r="W7570" s="225"/>
      <c r="AE7570" s="200"/>
      <c r="AM7570" s="203"/>
      <c r="AT7570" s="144"/>
    </row>
    <row r="7571" spans="9:46" s="142" customFormat="1" x14ac:dyDescent="0.15">
      <c r="I7571" s="223"/>
      <c r="P7571" s="224"/>
      <c r="Q7571" s="224"/>
      <c r="R7571" s="224"/>
      <c r="T7571" s="223"/>
      <c r="U7571" s="225"/>
      <c r="V7571" s="223"/>
      <c r="W7571" s="225"/>
      <c r="AE7571" s="200"/>
      <c r="AM7571" s="203"/>
      <c r="AT7571" s="144"/>
    </row>
    <row r="7572" spans="9:46" s="142" customFormat="1" x14ac:dyDescent="0.15">
      <c r="I7572" s="223"/>
      <c r="P7572" s="224"/>
      <c r="Q7572" s="224"/>
      <c r="R7572" s="224"/>
      <c r="T7572" s="223"/>
      <c r="U7572" s="225"/>
      <c r="V7572" s="223"/>
      <c r="W7572" s="225"/>
      <c r="AE7572" s="200"/>
      <c r="AM7572" s="203"/>
      <c r="AT7572" s="144"/>
    </row>
    <row r="7573" spans="9:46" s="142" customFormat="1" x14ac:dyDescent="0.15">
      <c r="I7573" s="223"/>
      <c r="P7573" s="224"/>
      <c r="Q7573" s="224"/>
      <c r="R7573" s="224"/>
      <c r="T7573" s="223"/>
      <c r="U7573" s="225"/>
      <c r="V7573" s="223"/>
      <c r="W7573" s="225"/>
      <c r="AE7573" s="200"/>
      <c r="AM7573" s="203"/>
      <c r="AT7573" s="144"/>
    </row>
    <row r="7574" spans="9:46" s="142" customFormat="1" x14ac:dyDescent="0.15">
      <c r="I7574" s="223"/>
      <c r="P7574" s="224"/>
      <c r="Q7574" s="224"/>
      <c r="R7574" s="224"/>
      <c r="T7574" s="223"/>
      <c r="U7574" s="225"/>
      <c r="V7574" s="223"/>
      <c r="W7574" s="225"/>
      <c r="AE7574" s="200"/>
      <c r="AM7574" s="203"/>
      <c r="AT7574" s="144"/>
    </row>
    <row r="7575" spans="9:46" s="142" customFormat="1" x14ac:dyDescent="0.15">
      <c r="I7575" s="223"/>
      <c r="P7575" s="224"/>
      <c r="Q7575" s="224"/>
      <c r="R7575" s="224"/>
      <c r="T7575" s="223"/>
      <c r="U7575" s="225"/>
      <c r="V7575" s="223"/>
      <c r="W7575" s="225"/>
      <c r="AE7575" s="200"/>
      <c r="AM7575" s="203"/>
      <c r="AT7575" s="144"/>
    </row>
    <row r="7576" spans="9:46" s="142" customFormat="1" x14ac:dyDescent="0.15">
      <c r="I7576" s="223"/>
      <c r="P7576" s="224"/>
      <c r="Q7576" s="224"/>
      <c r="R7576" s="224"/>
      <c r="T7576" s="223"/>
      <c r="U7576" s="225"/>
      <c r="V7576" s="223"/>
      <c r="W7576" s="225"/>
      <c r="AE7576" s="200"/>
      <c r="AM7576" s="203"/>
      <c r="AT7576" s="144"/>
    </row>
    <row r="7577" spans="9:46" s="142" customFormat="1" x14ac:dyDescent="0.15">
      <c r="I7577" s="223"/>
      <c r="P7577" s="224"/>
      <c r="Q7577" s="224"/>
      <c r="R7577" s="224"/>
      <c r="T7577" s="223"/>
      <c r="U7577" s="225"/>
      <c r="V7577" s="223"/>
      <c r="W7577" s="225"/>
      <c r="AE7577" s="200"/>
      <c r="AM7577" s="203"/>
      <c r="AT7577" s="144"/>
    </row>
    <row r="7578" spans="9:46" s="142" customFormat="1" x14ac:dyDescent="0.15">
      <c r="I7578" s="223"/>
      <c r="P7578" s="224"/>
      <c r="Q7578" s="224"/>
      <c r="R7578" s="224"/>
      <c r="T7578" s="223"/>
      <c r="U7578" s="225"/>
      <c r="V7578" s="223"/>
      <c r="W7578" s="225"/>
      <c r="AE7578" s="200"/>
      <c r="AM7578" s="203"/>
      <c r="AT7578" s="144"/>
    </row>
    <row r="7579" spans="9:46" s="142" customFormat="1" x14ac:dyDescent="0.15">
      <c r="I7579" s="223"/>
      <c r="P7579" s="224"/>
      <c r="Q7579" s="224"/>
      <c r="R7579" s="224"/>
      <c r="T7579" s="223"/>
      <c r="U7579" s="225"/>
      <c r="V7579" s="223"/>
      <c r="W7579" s="225"/>
      <c r="AE7579" s="200"/>
      <c r="AM7579" s="203"/>
      <c r="AT7579" s="144"/>
    </row>
    <row r="7580" spans="9:46" s="142" customFormat="1" x14ac:dyDescent="0.15">
      <c r="I7580" s="223"/>
      <c r="P7580" s="224"/>
      <c r="Q7580" s="224"/>
      <c r="R7580" s="224"/>
      <c r="T7580" s="223"/>
      <c r="U7580" s="225"/>
      <c r="V7580" s="223"/>
      <c r="W7580" s="225"/>
      <c r="AE7580" s="200"/>
      <c r="AM7580" s="203"/>
      <c r="AT7580" s="144"/>
    </row>
    <row r="7581" spans="9:46" s="142" customFormat="1" x14ac:dyDescent="0.15">
      <c r="I7581" s="223"/>
      <c r="P7581" s="224"/>
      <c r="Q7581" s="224"/>
      <c r="R7581" s="224"/>
      <c r="T7581" s="223"/>
      <c r="U7581" s="225"/>
      <c r="V7581" s="223"/>
      <c r="W7581" s="225"/>
      <c r="AE7581" s="200"/>
      <c r="AM7581" s="203"/>
      <c r="AT7581" s="144"/>
    </row>
    <row r="7582" spans="9:46" s="142" customFormat="1" x14ac:dyDescent="0.15">
      <c r="I7582" s="223"/>
      <c r="P7582" s="224"/>
      <c r="Q7582" s="224"/>
      <c r="R7582" s="224"/>
      <c r="T7582" s="223"/>
      <c r="U7582" s="225"/>
      <c r="V7582" s="223"/>
      <c r="W7582" s="225"/>
      <c r="AE7582" s="200"/>
      <c r="AM7582" s="203"/>
      <c r="AT7582" s="144"/>
    </row>
    <row r="7583" spans="9:46" s="142" customFormat="1" x14ac:dyDescent="0.15">
      <c r="I7583" s="223"/>
      <c r="P7583" s="224"/>
      <c r="Q7583" s="224"/>
      <c r="R7583" s="224"/>
      <c r="T7583" s="223"/>
      <c r="U7583" s="225"/>
      <c r="V7583" s="223"/>
      <c r="W7583" s="225"/>
      <c r="AE7583" s="200"/>
      <c r="AM7583" s="203"/>
      <c r="AT7583" s="144"/>
    </row>
    <row r="7584" spans="9:46" s="142" customFormat="1" x14ac:dyDescent="0.15">
      <c r="I7584" s="223"/>
      <c r="P7584" s="224"/>
      <c r="Q7584" s="224"/>
      <c r="R7584" s="224"/>
      <c r="T7584" s="223"/>
      <c r="U7584" s="225"/>
      <c r="V7584" s="223"/>
      <c r="W7584" s="225"/>
      <c r="AE7584" s="200"/>
      <c r="AM7584" s="203"/>
      <c r="AT7584" s="144"/>
    </row>
    <row r="7585" spans="9:46" s="142" customFormat="1" x14ac:dyDescent="0.15">
      <c r="I7585" s="223"/>
      <c r="P7585" s="224"/>
      <c r="Q7585" s="224"/>
      <c r="R7585" s="224"/>
      <c r="T7585" s="223"/>
      <c r="U7585" s="225"/>
      <c r="V7585" s="223"/>
      <c r="W7585" s="225"/>
      <c r="AE7585" s="200"/>
      <c r="AM7585" s="203"/>
      <c r="AT7585" s="144"/>
    </row>
    <row r="7586" spans="9:46" s="142" customFormat="1" x14ac:dyDescent="0.15">
      <c r="I7586" s="223"/>
      <c r="P7586" s="224"/>
      <c r="Q7586" s="224"/>
      <c r="R7586" s="224"/>
      <c r="T7586" s="223"/>
      <c r="U7586" s="225"/>
      <c r="V7586" s="223"/>
      <c r="W7586" s="225"/>
      <c r="AE7586" s="200"/>
      <c r="AM7586" s="203"/>
      <c r="AT7586" s="144"/>
    </row>
    <row r="7587" spans="9:46" s="142" customFormat="1" x14ac:dyDescent="0.15">
      <c r="I7587" s="223"/>
      <c r="P7587" s="224"/>
      <c r="Q7587" s="224"/>
      <c r="R7587" s="224"/>
      <c r="T7587" s="223"/>
      <c r="U7587" s="225"/>
      <c r="V7587" s="223"/>
      <c r="W7587" s="225"/>
      <c r="AE7587" s="200"/>
      <c r="AM7587" s="203"/>
      <c r="AT7587" s="144"/>
    </row>
    <row r="7588" spans="9:46" s="142" customFormat="1" x14ac:dyDescent="0.15">
      <c r="I7588" s="223"/>
      <c r="P7588" s="224"/>
      <c r="Q7588" s="224"/>
      <c r="R7588" s="224"/>
      <c r="T7588" s="223"/>
      <c r="U7588" s="225"/>
      <c r="V7588" s="223"/>
      <c r="W7588" s="225"/>
      <c r="AE7588" s="200"/>
      <c r="AM7588" s="203"/>
      <c r="AT7588" s="144"/>
    </row>
    <row r="7589" spans="9:46" s="142" customFormat="1" x14ac:dyDescent="0.15">
      <c r="I7589" s="223"/>
      <c r="P7589" s="224"/>
      <c r="Q7589" s="224"/>
      <c r="R7589" s="224"/>
      <c r="T7589" s="223"/>
      <c r="U7589" s="225"/>
      <c r="V7589" s="223"/>
      <c r="W7589" s="225"/>
      <c r="AE7589" s="200"/>
      <c r="AM7589" s="203"/>
      <c r="AT7589" s="144"/>
    </row>
    <row r="7590" spans="9:46" s="142" customFormat="1" x14ac:dyDescent="0.15">
      <c r="I7590" s="223"/>
      <c r="P7590" s="224"/>
      <c r="Q7590" s="224"/>
      <c r="R7590" s="224"/>
      <c r="T7590" s="223"/>
      <c r="U7590" s="225"/>
      <c r="V7590" s="223"/>
      <c r="W7590" s="225"/>
      <c r="AE7590" s="200"/>
      <c r="AM7590" s="203"/>
      <c r="AT7590" s="144"/>
    </row>
    <row r="7591" spans="9:46" s="142" customFormat="1" x14ac:dyDescent="0.15">
      <c r="I7591" s="223"/>
      <c r="P7591" s="224"/>
      <c r="Q7591" s="224"/>
      <c r="R7591" s="224"/>
      <c r="T7591" s="223"/>
      <c r="U7591" s="225"/>
      <c r="V7591" s="223"/>
      <c r="W7591" s="225"/>
      <c r="AE7591" s="200"/>
      <c r="AM7591" s="203"/>
      <c r="AT7591" s="144"/>
    </row>
    <row r="7592" spans="9:46" s="142" customFormat="1" x14ac:dyDescent="0.15">
      <c r="I7592" s="223"/>
      <c r="P7592" s="224"/>
      <c r="Q7592" s="224"/>
      <c r="R7592" s="224"/>
      <c r="T7592" s="223"/>
      <c r="U7592" s="225"/>
      <c r="V7592" s="223"/>
      <c r="W7592" s="225"/>
      <c r="AE7592" s="200"/>
      <c r="AM7592" s="203"/>
      <c r="AT7592" s="144"/>
    </row>
    <row r="7593" spans="9:46" s="142" customFormat="1" x14ac:dyDescent="0.15">
      <c r="I7593" s="223"/>
      <c r="P7593" s="224"/>
      <c r="Q7593" s="224"/>
      <c r="R7593" s="224"/>
      <c r="T7593" s="223"/>
      <c r="U7593" s="225"/>
      <c r="V7593" s="223"/>
      <c r="W7593" s="225"/>
      <c r="AE7593" s="200"/>
      <c r="AM7593" s="203"/>
      <c r="AT7593" s="144"/>
    </row>
    <row r="7594" spans="9:46" s="142" customFormat="1" x14ac:dyDescent="0.15">
      <c r="I7594" s="223"/>
      <c r="P7594" s="224"/>
      <c r="Q7594" s="224"/>
      <c r="R7594" s="224"/>
      <c r="T7594" s="223"/>
      <c r="U7594" s="225"/>
      <c r="V7594" s="223"/>
      <c r="W7594" s="225"/>
      <c r="AE7594" s="200"/>
      <c r="AM7594" s="203"/>
      <c r="AT7594" s="144"/>
    </row>
    <row r="7595" spans="9:46" s="142" customFormat="1" x14ac:dyDescent="0.15">
      <c r="I7595" s="223"/>
      <c r="P7595" s="224"/>
      <c r="Q7595" s="224"/>
      <c r="R7595" s="224"/>
      <c r="T7595" s="223"/>
      <c r="U7595" s="225"/>
      <c r="V7595" s="223"/>
      <c r="W7595" s="225"/>
      <c r="AE7595" s="200"/>
      <c r="AM7595" s="203"/>
      <c r="AT7595" s="144"/>
    </row>
    <row r="7596" spans="9:46" s="142" customFormat="1" x14ac:dyDescent="0.15">
      <c r="I7596" s="223"/>
      <c r="P7596" s="224"/>
      <c r="Q7596" s="224"/>
      <c r="R7596" s="224"/>
      <c r="T7596" s="223"/>
      <c r="U7596" s="225"/>
      <c r="V7596" s="223"/>
      <c r="W7596" s="225"/>
      <c r="AE7596" s="200"/>
      <c r="AM7596" s="203"/>
      <c r="AT7596" s="144"/>
    </row>
    <row r="7597" spans="9:46" s="142" customFormat="1" x14ac:dyDescent="0.15">
      <c r="I7597" s="223"/>
      <c r="P7597" s="224"/>
      <c r="Q7597" s="224"/>
      <c r="R7597" s="224"/>
      <c r="T7597" s="223"/>
      <c r="U7597" s="225"/>
      <c r="V7597" s="223"/>
      <c r="W7597" s="225"/>
      <c r="AE7597" s="200"/>
      <c r="AM7597" s="203"/>
      <c r="AT7597" s="144"/>
    </row>
    <row r="7598" spans="9:46" s="142" customFormat="1" x14ac:dyDescent="0.15">
      <c r="I7598" s="223"/>
      <c r="P7598" s="224"/>
      <c r="Q7598" s="224"/>
      <c r="R7598" s="224"/>
      <c r="T7598" s="223"/>
      <c r="U7598" s="225"/>
      <c r="V7598" s="223"/>
      <c r="W7598" s="225"/>
      <c r="AE7598" s="200"/>
      <c r="AM7598" s="203"/>
      <c r="AT7598" s="144"/>
    </row>
    <row r="7599" spans="9:46" s="142" customFormat="1" x14ac:dyDescent="0.15">
      <c r="I7599" s="223"/>
      <c r="P7599" s="224"/>
      <c r="Q7599" s="224"/>
      <c r="R7599" s="224"/>
      <c r="T7599" s="223"/>
      <c r="U7599" s="225"/>
      <c r="V7599" s="223"/>
      <c r="W7599" s="225"/>
      <c r="AE7599" s="200"/>
      <c r="AM7599" s="203"/>
      <c r="AT7599" s="144"/>
    </row>
    <row r="7600" spans="9:46" s="142" customFormat="1" x14ac:dyDescent="0.15">
      <c r="I7600" s="223"/>
      <c r="P7600" s="224"/>
      <c r="Q7600" s="224"/>
      <c r="R7600" s="224"/>
      <c r="T7600" s="223"/>
      <c r="U7600" s="225"/>
      <c r="V7600" s="223"/>
      <c r="W7600" s="225"/>
      <c r="AE7600" s="200"/>
      <c r="AM7600" s="203"/>
      <c r="AT7600" s="144"/>
    </row>
    <row r="7601" spans="9:46" s="142" customFormat="1" x14ac:dyDescent="0.15">
      <c r="I7601" s="223"/>
      <c r="P7601" s="224"/>
      <c r="Q7601" s="224"/>
      <c r="R7601" s="224"/>
      <c r="T7601" s="223"/>
      <c r="U7601" s="225"/>
      <c r="V7601" s="223"/>
      <c r="W7601" s="225"/>
      <c r="AE7601" s="200"/>
      <c r="AM7601" s="203"/>
      <c r="AT7601" s="144"/>
    </row>
    <row r="7602" spans="9:46" s="142" customFormat="1" x14ac:dyDescent="0.15">
      <c r="I7602" s="223"/>
      <c r="P7602" s="224"/>
      <c r="Q7602" s="224"/>
      <c r="R7602" s="224"/>
      <c r="T7602" s="223"/>
      <c r="U7602" s="225"/>
      <c r="V7602" s="223"/>
      <c r="W7602" s="225"/>
      <c r="AE7602" s="200"/>
      <c r="AM7602" s="203"/>
      <c r="AT7602" s="144"/>
    </row>
    <row r="7603" spans="9:46" s="142" customFormat="1" x14ac:dyDescent="0.15">
      <c r="I7603" s="223"/>
      <c r="P7603" s="224"/>
      <c r="Q7603" s="224"/>
      <c r="R7603" s="224"/>
      <c r="T7603" s="223"/>
      <c r="U7603" s="225"/>
      <c r="V7603" s="223"/>
      <c r="W7603" s="225"/>
      <c r="AE7603" s="200"/>
      <c r="AM7603" s="203"/>
      <c r="AT7603" s="144"/>
    </row>
    <row r="7604" spans="9:46" s="142" customFormat="1" x14ac:dyDescent="0.15">
      <c r="I7604" s="223"/>
      <c r="P7604" s="224"/>
      <c r="Q7604" s="224"/>
      <c r="R7604" s="224"/>
      <c r="T7604" s="223"/>
      <c r="U7604" s="225"/>
      <c r="V7604" s="223"/>
      <c r="W7604" s="225"/>
      <c r="AE7604" s="200"/>
      <c r="AM7604" s="203"/>
      <c r="AT7604" s="144"/>
    </row>
    <row r="7605" spans="9:46" s="142" customFormat="1" x14ac:dyDescent="0.15">
      <c r="I7605" s="223"/>
      <c r="P7605" s="224"/>
      <c r="Q7605" s="224"/>
      <c r="R7605" s="224"/>
      <c r="T7605" s="223"/>
      <c r="U7605" s="225"/>
      <c r="V7605" s="223"/>
      <c r="W7605" s="225"/>
      <c r="AE7605" s="200"/>
      <c r="AM7605" s="203"/>
      <c r="AT7605" s="144"/>
    </row>
    <row r="7606" spans="9:46" s="142" customFormat="1" x14ac:dyDescent="0.15">
      <c r="I7606" s="223"/>
      <c r="P7606" s="224"/>
      <c r="Q7606" s="224"/>
      <c r="R7606" s="224"/>
      <c r="T7606" s="223"/>
      <c r="U7606" s="225"/>
      <c r="V7606" s="223"/>
      <c r="W7606" s="225"/>
      <c r="AE7606" s="200"/>
      <c r="AM7606" s="203"/>
      <c r="AT7606" s="144"/>
    </row>
    <row r="7607" spans="9:46" s="142" customFormat="1" x14ac:dyDescent="0.15">
      <c r="I7607" s="223"/>
      <c r="P7607" s="224"/>
      <c r="Q7607" s="224"/>
      <c r="R7607" s="224"/>
      <c r="T7607" s="223"/>
      <c r="U7607" s="225"/>
      <c r="V7607" s="223"/>
      <c r="W7607" s="225"/>
      <c r="AE7607" s="200"/>
      <c r="AM7607" s="203"/>
      <c r="AT7607" s="144"/>
    </row>
    <row r="7608" spans="9:46" s="142" customFormat="1" x14ac:dyDescent="0.15">
      <c r="I7608" s="223"/>
      <c r="P7608" s="224"/>
      <c r="Q7608" s="224"/>
      <c r="R7608" s="224"/>
      <c r="T7608" s="223"/>
      <c r="U7608" s="225"/>
      <c r="V7608" s="223"/>
      <c r="W7608" s="225"/>
      <c r="AE7608" s="200"/>
      <c r="AM7608" s="203"/>
      <c r="AT7608" s="144"/>
    </row>
    <row r="7609" spans="9:46" s="142" customFormat="1" x14ac:dyDescent="0.15">
      <c r="I7609" s="223"/>
      <c r="P7609" s="224"/>
      <c r="Q7609" s="224"/>
      <c r="R7609" s="224"/>
      <c r="T7609" s="223"/>
      <c r="U7609" s="225"/>
      <c r="V7609" s="223"/>
      <c r="W7609" s="225"/>
      <c r="AE7609" s="200"/>
      <c r="AM7609" s="203"/>
      <c r="AT7609" s="144"/>
    </row>
    <row r="7610" spans="9:46" s="142" customFormat="1" x14ac:dyDescent="0.15">
      <c r="I7610" s="223"/>
      <c r="P7610" s="224"/>
      <c r="Q7610" s="224"/>
      <c r="R7610" s="224"/>
      <c r="T7610" s="223"/>
      <c r="U7610" s="225"/>
      <c r="V7610" s="223"/>
      <c r="W7610" s="225"/>
      <c r="AE7610" s="200"/>
      <c r="AM7610" s="203"/>
      <c r="AT7610" s="144"/>
    </row>
    <row r="7611" spans="9:46" s="142" customFormat="1" x14ac:dyDescent="0.15">
      <c r="I7611" s="223"/>
      <c r="P7611" s="224"/>
      <c r="Q7611" s="224"/>
      <c r="R7611" s="224"/>
      <c r="T7611" s="223"/>
      <c r="U7611" s="225"/>
      <c r="V7611" s="223"/>
      <c r="W7611" s="225"/>
      <c r="AE7611" s="200"/>
      <c r="AM7611" s="203"/>
      <c r="AT7611" s="144"/>
    </row>
    <row r="7612" spans="9:46" s="142" customFormat="1" x14ac:dyDescent="0.15">
      <c r="I7612" s="223"/>
      <c r="P7612" s="224"/>
      <c r="Q7612" s="224"/>
      <c r="R7612" s="224"/>
      <c r="T7612" s="223"/>
      <c r="U7612" s="225"/>
      <c r="V7612" s="223"/>
      <c r="W7612" s="225"/>
      <c r="AE7612" s="200"/>
      <c r="AM7612" s="203"/>
      <c r="AT7612" s="144"/>
    </row>
    <row r="7613" spans="9:46" s="142" customFormat="1" x14ac:dyDescent="0.15">
      <c r="I7613" s="223"/>
      <c r="P7613" s="224"/>
      <c r="Q7613" s="224"/>
      <c r="R7613" s="224"/>
      <c r="T7613" s="223"/>
      <c r="U7613" s="225"/>
      <c r="V7613" s="223"/>
      <c r="W7613" s="225"/>
      <c r="AE7613" s="200"/>
      <c r="AM7613" s="203"/>
      <c r="AT7613" s="144"/>
    </row>
    <row r="7614" spans="9:46" s="142" customFormat="1" x14ac:dyDescent="0.15">
      <c r="I7614" s="223"/>
      <c r="P7614" s="224"/>
      <c r="Q7614" s="224"/>
      <c r="R7614" s="224"/>
      <c r="T7614" s="223"/>
      <c r="U7614" s="225"/>
      <c r="V7614" s="223"/>
      <c r="W7614" s="225"/>
      <c r="AE7614" s="200"/>
      <c r="AM7614" s="203"/>
      <c r="AT7614" s="144"/>
    </row>
    <row r="7615" spans="9:46" s="142" customFormat="1" x14ac:dyDescent="0.15">
      <c r="I7615" s="223"/>
      <c r="P7615" s="224"/>
      <c r="Q7615" s="224"/>
      <c r="R7615" s="224"/>
      <c r="T7615" s="223"/>
      <c r="U7615" s="225"/>
      <c r="V7615" s="223"/>
      <c r="W7615" s="225"/>
      <c r="AE7615" s="200"/>
      <c r="AM7615" s="203"/>
      <c r="AT7615" s="144"/>
    </row>
    <row r="7616" spans="9:46" s="142" customFormat="1" x14ac:dyDescent="0.15">
      <c r="I7616" s="223"/>
      <c r="P7616" s="224"/>
      <c r="Q7616" s="224"/>
      <c r="R7616" s="224"/>
      <c r="T7616" s="223"/>
      <c r="U7616" s="225"/>
      <c r="V7616" s="223"/>
      <c r="W7616" s="225"/>
      <c r="AE7616" s="200"/>
      <c r="AM7616" s="203"/>
      <c r="AT7616" s="144"/>
    </row>
    <row r="7617" spans="9:46" s="142" customFormat="1" x14ac:dyDescent="0.15">
      <c r="I7617" s="223"/>
      <c r="P7617" s="224"/>
      <c r="Q7617" s="224"/>
      <c r="R7617" s="224"/>
      <c r="T7617" s="223"/>
      <c r="U7617" s="225"/>
      <c r="V7617" s="223"/>
      <c r="W7617" s="225"/>
      <c r="AE7617" s="200"/>
      <c r="AM7617" s="203"/>
      <c r="AT7617" s="144"/>
    </row>
    <row r="7618" spans="9:46" s="142" customFormat="1" x14ac:dyDescent="0.15">
      <c r="I7618" s="223"/>
      <c r="P7618" s="224"/>
      <c r="Q7618" s="224"/>
      <c r="R7618" s="224"/>
      <c r="T7618" s="223"/>
      <c r="U7618" s="225"/>
      <c r="V7618" s="223"/>
      <c r="W7618" s="225"/>
      <c r="AE7618" s="200"/>
      <c r="AM7618" s="203"/>
      <c r="AT7618" s="144"/>
    </row>
    <row r="7619" spans="9:46" s="142" customFormat="1" x14ac:dyDescent="0.15">
      <c r="I7619" s="223"/>
      <c r="P7619" s="224"/>
      <c r="Q7619" s="224"/>
      <c r="R7619" s="224"/>
      <c r="T7619" s="223"/>
      <c r="U7619" s="225"/>
      <c r="V7619" s="223"/>
      <c r="W7619" s="225"/>
      <c r="AE7619" s="200"/>
      <c r="AM7619" s="203"/>
      <c r="AT7619" s="144"/>
    </row>
    <row r="7620" spans="9:46" s="142" customFormat="1" x14ac:dyDescent="0.15">
      <c r="I7620" s="223"/>
      <c r="P7620" s="224"/>
      <c r="Q7620" s="224"/>
      <c r="R7620" s="224"/>
      <c r="T7620" s="223"/>
      <c r="U7620" s="225"/>
      <c r="V7620" s="223"/>
      <c r="W7620" s="225"/>
      <c r="AE7620" s="200"/>
      <c r="AM7620" s="203"/>
      <c r="AT7620" s="144"/>
    </row>
    <row r="7621" spans="9:46" s="142" customFormat="1" x14ac:dyDescent="0.15">
      <c r="I7621" s="223"/>
      <c r="P7621" s="224"/>
      <c r="Q7621" s="224"/>
      <c r="R7621" s="224"/>
      <c r="T7621" s="223"/>
      <c r="U7621" s="225"/>
      <c r="V7621" s="223"/>
      <c r="W7621" s="225"/>
      <c r="AE7621" s="200"/>
      <c r="AM7621" s="203"/>
      <c r="AT7621" s="144"/>
    </row>
    <row r="7622" spans="9:46" s="142" customFormat="1" x14ac:dyDescent="0.15">
      <c r="I7622" s="223"/>
      <c r="P7622" s="224"/>
      <c r="Q7622" s="224"/>
      <c r="R7622" s="224"/>
      <c r="T7622" s="223"/>
      <c r="U7622" s="225"/>
      <c r="V7622" s="223"/>
      <c r="W7622" s="225"/>
      <c r="AE7622" s="200"/>
      <c r="AM7622" s="203"/>
      <c r="AT7622" s="144"/>
    </row>
    <row r="7623" spans="9:46" s="142" customFormat="1" x14ac:dyDescent="0.15">
      <c r="I7623" s="223"/>
      <c r="P7623" s="224"/>
      <c r="Q7623" s="224"/>
      <c r="R7623" s="224"/>
      <c r="T7623" s="223"/>
      <c r="U7623" s="225"/>
      <c r="V7623" s="223"/>
      <c r="W7623" s="225"/>
      <c r="AE7623" s="200"/>
      <c r="AM7623" s="203"/>
      <c r="AT7623" s="144"/>
    </row>
    <row r="7624" spans="9:46" s="142" customFormat="1" x14ac:dyDescent="0.15">
      <c r="I7624" s="223"/>
      <c r="P7624" s="224"/>
      <c r="Q7624" s="224"/>
      <c r="R7624" s="224"/>
      <c r="T7624" s="223"/>
      <c r="U7624" s="225"/>
      <c r="V7624" s="223"/>
      <c r="W7624" s="225"/>
      <c r="AE7624" s="200"/>
      <c r="AM7624" s="203"/>
      <c r="AT7624" s="144"/>
    </row>
    <row r="7625" spans="9:46" s="142" customFormat="1" x14ac:dyDescent="0.15">
      <c r="I7625" s="223"/>
      <c r="P7625" s="224"/>
      <c r="Q7625" s="224"/>
      <c r="R7625" s="224"/>
      <c r="T7625" s="223"/>
      <c r="U7625" s="225"/>
      <c r="V7625" s="223"/>
      <c r="W7625" s="225"/>
      <c r="AE7625" s="200"/>
      <c r="AM7625" s="203"/>
      <c r="AT7625" s="144"/>
    </row>
    <row r="7626" spans="9:46" s="142" customFormat="1" x14ac:dyDescent="0.15">
      <c r="I7626" s="223"/>
      <c r="P7626" s="224"/>
      <c r="Q7626" s="224"/>
      <c r="R7626" s="224"/>
      <c r="T7626" s="223"/>
      <c r="U7626" s="225"/>
      <c r="V7626" s="223"/>
      <c r="W7626" s="225"/>
      <c r="AE7626" s="200"/>
      <c r="AM7626" s="203"/>
      <c r="AT7626" s="144"/>
    </row>
    <row r="7627" spans="9:46" s="142" customFormat="1" x14ac:dyDescent="0.15">
      <c r="I7627" s="223"/>
      <c r="P7627" s="224"/>
      <c r="Q7627" s="224"/>
      <c r="R7627" s="224"/>
      <c r="T7627" s="223"/>
      <c r="U7627" s="225"/>
      <c r="V7627" s="223"/>
      <c r="W7627" s="225"/>
      <c r="AE7627" s="200"/>
      <c r="AM7627" s="203"/>
      <c r="AT7627" s="144"/>
    </row>
    <row r="7628" spans="9:46" s="142" customFormat="1" x14ac:dyDescent="0.15">
      <c r="I7628" s="223"/>
      <c r="P7628" s="224"/>
      <c r="Q7628" s="224"/>
      <c r="R7628" s="224"/>
      <c r="T7628" s="223"/>
      <c r="U7628" s="225"/>
      <c r="V7628" s="223"/>
      <c r="W7628" s="225"/>
      <c r="AE7628" s="200"/>
      <c r="AM7628" s="203"/>
      <c r="AT7628" s="144"/>
    </row>
    <row r="7629" spans="9:46" s="142" customFormat="1" x14ac:dyDescent="0.15">
      <c r="I7629" s="223"/>
      <c r="P7629" s="224"/>
      <c r="Q7629" s="224"/>
      <c r="R7629" s="224"/>
      <c r="T7629" s="223"/>
      <c r="U7629" s="225"/>
      <c r="V7629" s="223"/>
      <c r="W7629" s="225"/>
      <c r="AE7629" s="200"/>
      <c r="AM7629" s="203"/>
      <c r="AT7629" s="144"/>
    </row>
    <row r="7630" spans="9:46" s="142" customFormat="1" x14ac:dyDescent="0.15">
      <c r="I7630" s="223"/>
      <c r="P7630" s="224"/>
      <c r="Q7630" s="224"/>
      <c r="R7630" s="224"/>
      <c r="T7630" s="223"/>
      <c r="U7630" s="225"/>
      <c r="V7630" s="223"/>
      <c r="W7630" s="225"/>
      <c r="AE7630" s="200"/>
      <c r="AM7630" s="203"/>
      <c r="AT7630" s="144"/>
    </row>
    <row r="7631" spans="9:46" s="142" customFormat="1" x14ac:dyDescent="0.15">
      <c r="I7631" s="223"/>
      <c r="P7631" s="224"/>
      <c r="Q7631" s="224"/>
      <c r="R7631" s="224"/>
      <c r="T7631" s="223"/>
      <c r="U7631" s="225"/>
      <c r="V7631" s="223"/>
      <c r="W7631" s="225"/>
      <c r="AE7631" s="200"/>
      <c r="AM7631" s="203"/>
      <c r="AT7631" s="144"/>
    </row>
    <row r="7632" spans="9:46" s="142" customFormat="1" x14ac:dyDescent="0.15">
      <c r="I7632" s="223"/>
      <c r="P7632" s="224"/>
      <c r="Q7632" s="224"/>
      <c r="R7632" s="224"/>
      <c r="T7632" s="223"/>
      <c r="U7632" s="225"/>
      <c r="V7632" s="223"/>
      <c r="W7632" s="225"/>
      <c r="AE7632" s="200"/>
      <c r="AM7632" s="203"/>
      <c r="AT7632" s="144"/>
    </row>
    <row r="7633" spans="9:46" s="142" customFormat="1" x14ac:dyDescent="0.15">
      <c r="I7633" s="223"/>
      <c r="P7633" s="224"/>
      <c r="Q7633" s="224"/>
      <c r="R7633" s="224"/>
      <c r="T7633" s="223"/>
      <c r="U7633" s="225"/>
      <c r="V7633" s="223"/>
      <c r="W7633" s="225"/>
      <c r="AE7633" s="200"/>
      <c r="AM7633" s="203"/>
      <c r="AT7633" s="144"/>
    </row>
    <row r="7634" spans="9:46" s="142" customFormat="1" x14ac:dyDescent="0.15">
      <c r="I7634" s="223"/>
      <c r="P7634" s="224"/>
      <c r="Q7634" s="224"/>
      <c r="R7634" s="224"/>
      <c r="T7634" s="223"/>
      <c r="U7634" s="225"/>
      <c r="V7634" s="223"/>
      <c r="W7634" s="225"/>
      <c r="AE7634" s="200"/>
      <c r="AM7634" s="203"/>
      <c r="AT7634" s="144"/>
    </row>
    <row r="7635" spans="9:46" s="142" customFormat="1" x14ac:dyDescent="0.15">
      <c r="I7635" s="223"/>
      <c r="P7635" s="224"/>
      <c r="Q7635" s="224"/>
      <c r="R7635" s="224"/>
      <c r="T7635" s="223"/>
      <c r="U7635" s="225"/>
      <c r="V7635" s="223"/>
      <c r="W7635" s="225"/>
      <c r="AE7635" s="200"/>
      <c r="AM7635" s="203"/>
      <c r="AT7635" s="144"/>
    </row>
    <row r="7636" spans="9:46" s="142" customFormat="1" x14ac:dyDescent="0.15">
      <c r="I7636" s="223"/>
      <c r="P7636" s="224"/>
      <c r="Q7636" s="224"/>
      <c r="R7636" s="224"/>
      <c r="T7636" s="223"/>
      <c r="U7636" s="225"/>
      <c r="V7636" s="223"/>
      <c r="W7636" s="225"/>
      <c r="AE7636" s="200"/>
      <c r="AM7636" s="203"/>
      <c r="AT7636" s="144"/>
    </row>
    <row r="7637" spans="9:46" s="142" customFormat="1" x14ac:dyDescent="0.15">
      <c r="I7637" s="223"/>
      <c r="P7637" s="224"/>
      <c r="Q7637" s="224"/>
      <c r="R7637" s="224"/>
      <c r="T7637" s="223"/>
      <c r="U7637" s="225"/>
      <c r="V7637" s="223"/>
      <c r="W7637" s="225"/>
      <c r="AE7637" s="200"/>
      <c r="AM7637" s="203"/>
      <c r="AT7637" s="144"/>
    </row>
    <row r="7638" spans="9:46" s="142" customFormat="1" x14ac:dyDescent="0.15">
      <c r="I7638" s="223"/>
      <c r="P7638" s="224"/>
      <c r="Q7638" s="224"/>
      <c r="R7638" s="224"/>
      <c r="T7638" s="223"/>
      <c r="U7638" s="225"/>
      <c r="V7638" s="223"/>
      <c r="W7638" s="225"/>
      <c r="AE7638" s="200"/>
      <c r="AM7638" s="203"/>
      <c r="AT7638" s="144"/>
    </row>
    <row r="7639" spans="9:46" s="142" customFormat="1" x14ac:dyDescent="0.15">
      <c r="I7639" s="223"/>
      <c r="P7639" s="224"/>
      <c r="Q7639" s="224"/>
      <c r="R7639" s="224"/>
      <c r="T7639" s="223"/>
      <c r="U7639" s="225"/>
      <c r="V7639" s="223"/>
      <c r="W7639" s="225"/>
      <c r="AE7639" s="200"/>
      <c r="AM7639" s="203"/>
      <c r="AT7639" s="144"/>
    </row>
    <row r="7640" spans="9:46" s="142" customFormat="1" x14ac:dyDescent="0.15">
      <c r="I7640" s="223"/>
      <c r="P7640" s="224"/>
      <c r="Q7640" s="224"/>
      <c r="R7640" s="224"/>
      <c r="T7640" s="223"/>
      <c r="U7640" s="225"/>
      <c r="V7640" s="223"/>
      <c r="W7640" s="225"/>
      <c r="AE7640" s="200"/>
      <c r="AM7640" s="203"/>
      <c r="AT7640" s="144"/>
    </row>
    <row r="7641" spans="9:46" s="142" customFormat="1" x14ac:dyDescent="0.15">
      <c r="I7641" s="223"/>
      <c r="P7641" s="224"/>
      <c r="Q7641" s="224"/>
      <c r="R7641" s="224"/>
      <c r="T7641" s="223"/>
      <c r="U7641" s="225"/>
      <c r="V7641" s="223"/>
      <c r="W7641" s="225"/>
      <c r="AE7641" s="200"/>
      <c r="AM7641" s="203"/>
      <c r="AT7641" s="144"/>
    </row>
    <row r="7642" spans="9:46" s="142" customFormat="1" x14ac:dyDescent="0.15">
      <c r="I7642" s="223"/>
      <c r="P7642" s="224"/>
      <c r="Q7642" s="224"/>
      <c r="R7642" s="224"/>
      <c r="T7642" s="223"/>
      <c r="U7642" s="225"/>
      <c r="V7642" s="223"/>
      <c r="W7642" s="225"/>
      <c r="AE7642" s="200"/>
      <c r="AM7642" s="203"/>
      <c r="AT7642" s="144"/>
    </row>
    <row r="7643" spans="9:46" s="142" customFormat="1" x14ac:dyDescent="0.15">
      <c r="I7643" s="223"/>
      <c r="P7643" s="224"/>
      <c r="Q7643" s="224"/>
      <c r="R7643" s="224"/>
      <c r="T7643" s="223"/>
      <c r="U7643" s="225"/>
      <c r="V7643" s="223"/>
      <c r="W7643" s="225"/>
      <c r="AE7643" s="200"/>
      <c r="AM7643" s="203"/>
      <c r="AT7643" s="144"/>
    </row>
    <row r="7644" spans="9:46" s="142" customFormat="1" x14ac:dyDescent="0.15">
      <c r="I7644" s="223"/>
      <c r="P7644" s="224"/>
      <c r="Q7644" s="224"/>
      <c r="R7644" s="224"/>
      <c r="T7644" s="223"/>
      <c r="U7644" s="225"/>
      <c r="V7644" s="223"/>
      <c r="W7644" s="225"/>
      <c r="AE7644" s="200"/>
      <c r="AM7644" s="203"/>
      <c r="AT7644" s="144"/>
    </row>
    <row r="7645" spans="9:46" s="142" customFormat="1" x14ac:dyDescent="0.15">
      <c r="I7645" s="223"/>
      <c r="P7645" s="224"/>
      <c r="Q7645" s="224"/>
      <c r="R7645" s="224"/>
      <c r="T7645" s="223"/>
      <c r="U7645" s="225"/>
      <c r="V7645" s="223"/>
      <c r="W7645" s="225"/>
      <c r="AE7645" s="200"/>
      <c r="AM7645" s="203"/>
      <c r="AT7645" s="144"/>
    </row>
    <row r="7646" spans="9:46" s="142" customFormat="1" x14ac:dyDescent="0.15">
      <c r="I7646" s="223"/>
      <c r="P7646" s="224"/>
      <c r="Q7646" s="224"/>
      <c r="R7646" s="224"/>
      <c r="T7646" s="223"/>
      <c r="U7646" s="225"/>
      <c r="V7646" s="223"/>
      <c r="W7646" s="225"/>
      <c r="AE7646" s="200"/>
      <c r="AM7646" s="203"/>
      <c r="AT7646" s="144"/>
    </row>
    <row r="7647" spans="9:46" s="142" customFormat="1" x14ac:dyDescent="0.15">
      <c r="I7647" s="223"/>
      <c r="P7647" s="224"/>
      <c r="Q7647" s="224"/>
      <c r="R7647" s="224"/>
      <c r="T7647" s="223"/>
      <c r="U7647" s="225"/>
      <c r="V7647" s="223"/>
      <c r="W7647" s="225"/>
      <c r="AE7647" s="200"/>
      <c r="AM7647" s="203"/>
      <c r="AT7647" s="144"/>
    </row>
    <row r="7648" spans="9:46" s="142" customFormat="1" x14ac:dyDescent="0.15">
      <c r="I7648" s="223"/>
      <c r="P7648" s="224"/>
      <c r="Q7648" s="224"/>
      <c r="R7648" s="224"/>
      <c r="T7648" s="223"/>
      <c r="U7648" s="225"/>
      <c r="V7648" s="223"/>
      <c r="W7648" s="225"/>
      <c r="AE7648" s="200"/>
      <c r="AM7648" s="203"/>
      <c r="AT7648" s="144"/>
    </row>
    <row r="7649" spans="9:46" s="142" customFormat="1" x14ac:dyDescent="0.15">
      <c r="I7649" s="223"/>
      <c r="P7649" s="224"/>
      <c r="Q7649" s="224"/>
      <c r="R7649" s="224"/>
      <c r="T7649" s="223"/>
      <c r="U7649" s="225"/>
      <c r="V7649" s="223"/>
      <c r="W7649" s="225"/>
      <c r="AE7649" s="200"/>
      <c r="AM7649" s="203"/>
      <c r="AT7649" s="144"/>
    </row>
    <row r="7650" spans="9:46" s="142" customFormat="1" x14ac:dyDescent="0.15">
      <c r="I7650" s="223"/>
      <c r="P7650" s="224"/>
      <c r="Q7650" s="224"/>
      <c r="R7650" s="224"/>
      <c r="T7650" s="223"/>
      <c r="U7650" s="225"/>
      <c r="V7650" s="223"/>
      <c r="W7650" s="225"/>
      <c r="AE7650" s="200"/>
      <c r="AM7650" s="203"/>
      <c r="AT7650" s="144"/>
    </row>
    <row r="7651" spans="9:46" s="142" customFormat="1" x14ac:dyDescent="0.15">
      <c r="I7651" s="223"/>
      <c r="P7651" s="224"/>
      <c r="Q7651" s="224"/>
      <c r="R7651" s="224"/>
      <c r="T7651" s="223"/>
      <c r="U7651" s="225"/>
      <c r="V7651" s="223"/>
      <c r="W7651" s="225"/>
      <c r="AE7651" s="200"/>
      <c r="AM7651" s="203"/>
      <c r="AT7651" s="144"/>
    </row>
    <row r="7652" spans="9:46" s="142" customFormat="1" x14ac:dyDescent="0.15">
      <c r="I7652" s="223"/>
      <c r="P7652" s="224"/>
      <c r="Q7652" s="224"/>
      <c r="R7652" s="224"/>
      <c r="T7652" s="223"/>
      <c r="U7652" s="225"/>
      <c r="V7652" s="223"/>
      <c r="W7652" s="225"/>
      <c r="AE7652" s="200"/>
      <c r="AM7652" s="203"/>
      <c r="AT7652" s="144"/>
    </row>
    <row r="7653" spans="9:46" s="142" customFormat="1" x14ac:dyDescent="0.15">
      <c r="I7653" s="223"/>
      <c r="P7653" s="224"/>
      <c r="Q7653" s="224"/>
      <c r="R7653" s="224"/>
      <c r="T7653" s="223"/>
      <c r="U7653" s="225"/>
      <c r="V7653" s="223"/>
      <c r="W7653" s="225"/>
      <c r="AE7653" s="200"/>
      <c r="AM7653" s="203"/>
      <c r="AT7653" s="144"/>
    </row>
    <row r="7654" spans="9:46" s="142" customFormat="1" x14ac:dyDescent="0.15">
      <c r="I7654" s="223"/>
      <c r="P7654" s="224"/>
      <c r="Q7654" s="224"/>
      <c r="R7654" s="224"/>
      <c r="T7654" s="223"/>
      <c r="U7654" s="225"/>
      <c r="V7654" s="223"/>
      <c r="W7654" s="225"/>
      <c r="AE7654" s="200"/>
      <c r="AM7654" s="203"/>
      <c r="AT7654" s="144"/>
    </row>
    <row r="7655" spans="9:46" s="142" customFormat="1" x14ac:dyDescent="0.15">
      <c r="I7655" s="223"/>
      <c r="P7655" s="224"/>
      <c r="Q7655" s="224"/>
      <c r="R7655" s="224"/>
      <c r="T7655" s="223"/>
      <c r="U7655" s="225"/>
      <c r="V7655" s="223"/>
      <c r="W7655" s="225"/>
      <c r="AE7655" s="200"/>
      <c r="AM7655" s="203"/>
      <c r="AT7655" s="144"/>
    </row>
    <row r="7656" spans="9:46" s="142" customFormat="1" x14ac:dyDescent="0.15">
      <c r="I7656" s="223"/>
      <c r="P7656" s="224"/>
      <c r="Q7656" s="224"/>
      <c r="R7656" s="224"/>
      <c r="T7656" s="223"/>
      <c r="U7656" s="225"/>
      <c r="V7656" s="223"/>
      <c r="W7656" s="225"/>
      <c r="AE7656" s="200"/>
      <c r="AM7656" s="203"/>
      <c r="AT7656" s="144"/>
    </row>
    <row r="7657" spans="9:46" s="142" customFormat="1" x14ac:dyDescent="0.15">
      <c r="I7657" s="223"/>
      <c r="P7657" s="224"/>
      <c r="Q7657" s="224"/>
      <c r="R7657" s="224"/>
      <c r="T7657" s="223"/>
      <c r="U7657" s="225"/>
      <c r="V7657" s="223"/>
      <c r="W7657" s="225"/>
      <c r="AE7657" s="200"/>
      <c r="AM7657" s="203"/>
      <c r="AT7657" s="144"/>
    </row>
    <row r="7658" spans="9:46" s="142" customFormat="1" x14ac:dyDescent="0.15">
      <c r="I7658" s="223"/>
      <c r="P7658" s="224"/>
      <c r="Q7658" s="224"/>
      <c r="R7658" s="224"/>
      <c r="T7658" s="223"/>
      <c r="U7658" s="225"/>
      <c r="V7658" s="223"/>
      <c r="W7658" s="225"/>
      <c r="AE7658" s="200"/>
      <c r="AM7658" s="203"/>
      <c r="AT7658" s="144"/>
    </row>
    <row r="7659" spans="9:46" s="142" customFormat="1" x14ac:dyDescent="0.15">
      <c r="I7659" s="223"/>
      <c r="P7659" s="224"/>
      <c r="Q7659" s="224"/>
      <c r="R7659" s="224"/>
      <c r="T7659" s="223"/>
      <c r="U7659" s="225"/>
      <c r="V7659" s="223"/>
      <c r="W7659" s="225"/>
      <c r="AE7659" s="200"/>
      <c r="AM7659" s="203"/>
      <c r="AT7659" s="144"/>
    </row>
    <row r="7660" spans="9:46" s="142" customFormat="1" x14ac:dyDescent="0.15">
      <c r="I7660" s="223"/>
      <c r="P7660" s="224"/>
      <c r="Q7660" s="224"/>
      <c r="R7660" s="224"/>
      <c r="T7660" s="223"/>
      <c r="U7660" s="225"/>
      <c r="V7660" s="223"/>
      <c r="W7660" s="225"/>
      <c r="AE7660" s="200"/>
      <c r="AM7660" s="203"/>
      <c r="AT7660" s="144"/>
    </row>
    <row r="7661" spans="9:46" s="142" customFormat="1" x14ac:dyDescent="0.15">
      <c r="I7661" s="223"/>
      <c r="P7661" s="224"/>
      <c r="Q7661" s="224"/>
      <c r="R7661" s="224"/>
      <c r="T7661" s="223"/>
      <c r="U7661" s="225"/>
      <c r="V7661" s="223"/>
      <c r="W7661" s="225"/>
      <c r="AE7661" s="200"/>
      <c r="AM7661" s="203"/>
      <c r="AT7661" s="144"/>
    </row>
    <row r="7662" spans="9:46" s="142" customFormat="1" x14ac:dyDescent="0.15">
      <c r="I7662" s="223"/>
      <c r="P7662" s="224"/>
      <c r="Q7662" s="224"/>
      <c r="R7662" s="224"/>
      <c r="T7662" s="223"/>
      <c r="U7662" s="225"/>
      <c r="V7662" s="223"/>
      <c r="W7662" s="225"/>
      <c r="AE7662" s="200"/>
      <c r="AM7662" s="203"/>
      <c r="AT7662" s="144"/>
    </row>
    <row r="7663" spans="9:46" s="142" customFormat="1" x14ac:dyDescent="0.15">
      <c r="I7663" s="223"/>
      <c r="P7663" s="224"/>
      <c r="Q7663" s="224"/>
      <c r="R7663" s="224"/>
      <c r="T7663" s="223"/>
      <c r="U7663" s="225"/>
      <c r="V7663" s="223"/>
      <c r="W7663" s="225"/>
      <c r="AE7663" s="200"/>
      <c r="AM7663" s="203"/>
      <c r="AT7663" s="144"/>
    </row>
    <row r="7664" spans="9:46" s="142" customFormat="1" x14ac:dyDescent="0.15">
      <c r="I7664" s="223"/>
      <c r="P7664" s="224"/>
      <c r="Q7664" s="224"/>
      <c r="R7664" s="224"/>
      <c r="T7664" s="223"/>
      <c r="U7664" s="225"/>
      <c r="V7664" s="223"/>
      <c r="W7664" s="225"/>
      <c r="AE7664" s="200"/>
      <c r="AM7664" s="203"/>
      <c r="AT7664" s="144"/>
    </row>
    <row r="7665" spans="9:46" s="142" customFormat="1" x14ac:dyDescent="0.15">
      <c r="I7665" s="223"/>
      <c r="P7665" s="224"/>
      <c r="Q7665" s="224"/>
      <c r="R7665" s="224"/>
      <c r="T7665" s="223"/>
      <c r="U7665" s="225"/>
      <c r="V7665" s="223"/>
      <c r="W7665" s="225"/>
      <c r="AE7665" s="200"/>
      <c r="AM7665" s="203"/>
      <c r="AT7665" s="144"/>
    </row>
    <row r="7666" spans="9:46" s="142" customFormat="1" x14ac:dyDescent="0.15">
      <c r="I7666" s="223"/>
      <c r="P7666" s="224"/>
      <c r="Q7666" s="224"/>
      <c r="R7666" s="224"/>
      <c r="T7666" s="223"/>
      <c r="U7666" s="225"/>
      <c r="V7666" s="223"/>
      <c r="W7666" s="225"/>
      <c r="AE7666" s="200"/>
      <c r="AM7666" s="203"/>
      <c r="AT7666" s="144"/>
    </row>
    <row r="7667" spans="9:46" s="142" customFormat="1" x14ac:dyDescent="0.15">
      <c r="I7667" s="223"/>
      <c r="P7667" s="224"/>
      <c r="Q7667" s="224"/>
      <c r="R7667" s="224"/>
      <c r="T7667" s="223"/>
      <c r="U7667" s="225"/>
      <c r="V7667" s="223"/>
      <c r="W7667" s="225"/>
      <c r="AE7667" s="200"/>
      <c r="AM7667" s="203"/>
      <c r="AT7667" s="144"/>
    </row>
    <row r="7668" spans="9:46" s="142" customFormat="1" x14ac:dyDescent="0.15">
      <c r="I7668" s="223"/>
      <c r="P7668" s="224"/>
      <c r="Q7668" s="224"/>
      <c r="R7668" s="224"/>
      <c r="T7668" s="223"/>
      <c r="U7668" s="225"/>
      <c r="V7668" s="223"/>
      <c r="W7668" s="225"/>
      <c r="AE7668" s="200"/>
      <c r="AM7668" s="203"/>
      <c r="AT7668" s="144"/>
    </row>
    <row r="7669" spans="9:46" s="142" customFormat="1" x14ac:dyDescent="0.15">
      <c r="I7669" s="223"/>
      <c r="P7669" s="224"/>
      <c r="Q7669" s="224"/>
      <c r="R7669" s="224"/>
      <c r="T7669" s="223"/>
      <c r="U7669" s="225"/>
      <c r="V7669" s="223"/>
      <c r="W7669" s="225"/>
      <c r="AE7669" s="200"/>
      <c r="AM7669" s="203"/>
      <c r="AT7669" s="144"/>
    </row>
    <row r="7670" spans="9:46" s="142" customFormat="1" x14ac:dyDescent="0.15">
      <c r="I7670" s="223"/>
      <c r="P7670" s="224"/>
      <c r="Q7670" s="224"/>
      <c r="R7670" s="224"/>
      <c r="T7670" s="223"/>
      <c r="U7670" s="225"/>
      <c r="V7670" s="223"/>
      <c r="W7670" s="225"/>
      <c r="AE7670" s="200"/>
      <c r="AM7670" s="203"/>
      <c r="AT7670" s="144"/>
    </row>
    <row r="7671" spans="9:46" s="142" customFormat="1" x14ac:dyDescent="0.15">
      <c r="I7671" s="223"/>
      <c r="P7671" s="224"/>
      <c r="Q7671" s="224"/>
      <c r="R7671" s="224"/>
      <c r="T7671" s="223"/>
      <c r="U7671" s="225"/>
      <c r="V7671" s="223"/>
      <c r="W7671" s="225"/>
      <c r="AE7671" s="200"/>
      <c r="AM7671" s="203"/>
      <c r="AT7671" s="144"/>
    </row>
    <row r="7672" spans="9:46" s="142" customFormat="1" x14ac:dyDescent="0.15">
      <c r="I7672" s="223"/>
      <c r="P7672" s="224"/>
      <c r="Q7672" s="224"/>
      <c r="R7672" s="224"/>
      <c r="T7672" s="223"/>
      <c r="U7672" s="225"/>
      <c r="V7672" s="223"/>
      <c r="W7672" s="225"/>
      <c r="AE7672" s="200"/>
      <c r="AM7672" s="203"/>
      <c r="AT7672" s="144"/>
    </row>
    <row r="7673" spans="9:46" s="142" customFormat="1" x14ac:dyDescent="0.15">
      <c r="I7673" s="223"/>
      <c r="P7673" s="224"/>
      <c r="Q7673" s="224"/>
      <c r="R7673" s="224"/>
      <c r="T7673" s="223"/>
      <c r="U7673" s="225"/>
      <c r="V7673" s="223"/>
      <c r="W7673" s="225"/>
      <c r="AE7673" s="200"/>
      <c r="AM7673" s="203"/>
      <c r="AT7673" s="144"/>
    </row>
    <row r="7674" spans="9:46" s="142" customFormat="1" x14ac:dyDescent="0.15">
      <c r="I7674" s="223"/>
      <c r="P7674" s="224"/>
      <c r="Q7674" s="224"/>
      <c r="R7674" s="224"/>
      <c r="T7674" s="223"/>
      <c r="U7674" s="225"/>
      <c r="V7674" s="223"/>
      <c r="W7674" s="225"/>
      <c r="AE7674" s="200"/>
      <c r="AM7674" s="203"/>
      <c r="AT7674" s="144"/>
    </row>
    <row r="7675" spans="9:46" s="142" customFormat="1" x14ac:dyDescent="0.15">
      <c r="I7675" s="223"/>
      <c r="P7675" s="224"/>
      <c r="Q7675" s="224"/>
      <c r="R7675" s="224"/>
      <c r="T7675" s="223"/>
      <c r="U7675" s="225"/>
      <c r="V7675" s="223"/>
      <c r="W7675" s="225"/>
      <c r="AE7675" s="200"/>
      <c r="AM7675" s="203"/>
      <c r="AT7675" s="144"/>
    </row>
    <row r="7676" spans="9:46" s="142" customFormat="1" x14ac:dyDescent="0.15">
      <c r="I7676" s="223"/>
      <c r="P7676" s="224"/>
      <c r="Q7676" s="224"/>
      <c r="R7676" s="224"/>
      <c r="T7676" s="223"/>
      <c r="U7676" s="225"/>
      <c r="V7676" s="223"/>
      <c r="W7676" s="225"/>
      <c r="AE7676" s="200"/>
      <c r="AM7676" s="203"/>
      <c r="AT7676" s="144"/>
    </row>
    <row r="7677" spans="9:46" s="142" customFormat="1" x14ac:dyDescent="0.15">
      <c r="I7677" s="223"/>
      <c r="P7677" s="224"/>
      <c r="Q7677" s="224"/>
      <c r="R7677" s="224"/>
      <c r="T7677" s="223"/>
      <c r="U7677" s="225"/>
      <c r="V7677" s="223"/>
      <c r="W7677" s="225"/>
      <c r="AE7677" s="200"/>
      <c r="AM7677" s="203"/>
      <c r="AT7677" s="144"/>
    </row>
    <row r="7678" spans="9:46" s="142" customFormat="1" x14ac:dyDescent="0.15">
      <c r="I7678" s="223"/>
      <c r="P7678" s="224"/>
      <c r="Q7678" s="224"/>
      <c r="R7678" s="224"/>
      <c r="T7678" s="223"/>
      <c r="U7678" s="225"/>
      <c r="V7678" s="223"/>
      <c r="W7678" s="225"/>
      <c r="AE7678" s="200"/>
      <c r="AM7678" s="203"/>
      <c r="AT7678" s="144"/>
    </row>
    <row r="7679" spans="9:46" s="142" customFormat="1" x14ac:dyDescent="0.15">
      <c r="I7679" s="223"/>
      <c r="P7679" s="224"/>
      <c r="Q7679" s="224"/>
      <c r="R7679" s="224"/>
      <c r="T7679" s="223"/>
      <c r="U7679" s="225"/>
      <c r="V7679" s="223"/>
      <c r="W7679" s="225"/>
      <c r="AE7679" s="200"/>
      <c r="AM7679" s="203"/>
      <c r="AT7679" s="144"/>
    </row>
    <row r="7680" spans="9:46" s="142" customFormat="1" x14ac:dyDescent="0.15">
      <c r="I7680" s="223"/>
      <c r="P7680" s="224"/>
      <c r="Q7680" s="224"/>
      <c r="R7680" s="224"/>
      <c r="T7680" s="223"/>
      <c r="U7680" s="225"/>
      <c r="V7680" s="223"/>
      <c r="W7680" s="225"/>
      <c r="AE7680" s="200"/>
      <c r="AM7680" s="203"/>
      <c r="AT7680" s="144"/>
    </row>
    <row r="7681" spans="9:46" s="142" customFormat="1" x14ac:dyDescent="0.15">
      <c r="I7681" s="223"/>
      <c r="P7681" s="224"/>
      <c r="Q7681" s="224"/>
      <c r="R7681" s="224"/>
      <c r="T7681" s="223"/>
      <c r="U7681" s="225"/>
      <c r="V7681" s="223"/>
      <c r="W7681" s="225"/>
      <c r="AE7681" s="200"/>
      <c r="AM7681" s="203"/>
      <c r="AT7681" s="144"/>
    </row>
    <row r="7682" spans="9:46" s="142" customFormat="1" x14ac:dyDescent="0.15">
      <c r="I7682" s="223"/>
      <c r="P7682" s="224"/>
      <c r="Q7682" s="224"/>
      <c r="R7682" s="224"/>
      <c r="T7682" s="223"/>
      <c r="U7682" s="225"/>
      <c r="V7682" s="223"/>
      <c r="W7682" s="225"/>
      <c r="AE7682" s="200"/>
      <c r="AM7682" s="203"/>
      <c r="AT7682" s="144"/>
    </row>
    <row r="7683" spans="9:46" s="142" customFormat="1" x14ac:dyDescent="0.15">
      <c r="I7683" s="223"/>
      <c r="P7683" s="224"/>
      <c r="Q7683" s="224"/>
      <c r="R7683" s="224"/>
      <c r="T7683" s="223"/>
      <c r="U7683" s="225"/>
      <c r="V7683" s="223"/>
      <c r="W7683" s="225"/>
      <c r="AE7683" s="200"/>
      <c r="AM7683" s="203"/>
      <c r="AT7683" s="144"/>
    </row>
    <row r="7684" spans="9:46" s="142" customFormat="1" x14ac:dyDescent="0.15">
      <c r="I7684" s="223"/>
      <c r="P7684" s="224"/>
      <c r="Q7684" s="224"/>
      <c r="R7684" s="224"/>
      <c r="T7684" s="223"/>
      <c r="U7684" s="225"/>
      <c r="V7684" s="223"/>
      <c r="W7684" s="225"/>
      <c r="AE7684" s="200"/>
      <c r="AM7684" s="203"/>
      <c r="AT7684" s="144"/>
    </row>
    <row r="7685" spans="9:46" s="142" customFormat="1" x14ac:dyDescent="0.15">
      <c r="I7685" s="223"/>
      <c r="P7685" s="224"/>
      <c r="Q7685" s="224"/>
      <c r="R7685" s="224"/>
      <c r="T7685" s="223"/>
      <c r="U7685" s="225"/>
      <c r="V7685" s="223"/>
      <c r="W7685" s="225"/>
      <c r="AE7685" s="200"/>
      <c r="AM7685" s="203"/>
      <c r="AT7685" s="144"/>
    </row>
    <row r="7686" spans="9:46" s="142" customFormat="1" x14ac:dyDescent="0.15">
      <c r="I7686" s="223"/>
      <c r="P7686" s="224"/>
      <c r="Q7686" s="224"/>
      <c r="R7686" s="224"/>
      <c r="T7686" s="223"/>
      <c r="U7686" s="225"/>
      <c r="V7686" s="223"/>
      <c r="W7686" s="225"/>
      <c r="AE7686" s="200"/>
      <c r="AM7686" s="203"/>
      <c r="AT7686" s="144"/>
    </row>
    <row r="7687" spans="9:46" s="142" customFormat="1" x14ac:dyDescent="0.15">
      <c r="I7687" s="223"/>
      <c r="P7687" s="224"/>
      <c r="Q7687" s="224"/>
      <c r="R7687" s="224"/>
      <c r="T7687" s="223"/>
      <c r="U7687" s="225"/>
      <c r="V7687" s="223"/>
      <c r="W7687" s="225"/>
      <c r="AE7687" s="200"/>
      <c r="AM7687" s="203"/>
      <c r="AT7687" s="144"/>
    </row>
    <row r="7688" spans="9:46" s="142" customFormat="1" x14ac:dyDescent="0.15">
      <c r="I7688" s="223"/>
      <c r="P7688" s="224"/>
      <c r="Q7688" s="224"/>
      <c r="R7688" s="224"/>
      <c r="T7688" s="223"/>
      <c r="U7688" s="225"/>
      <c r="V7688" s="223"/>
      <c r="W7688" s="225"/>
      <c r="AE7688" s="200"/>
      <c r="AM7688" s="203"/>
      <c r="AT7688" s="144"/>
    </row>
    <row r="7689" spans="9:46" s="142" customFormat="1" x14ac:dyDescent="0.15">
      <c r="I7689" s="223"/>
      <c r="P7689" s="224"/>
      <c r="Q7689" s="224"/>
      <c r="R7689" s="224"/>
      <c r="T7689" s="223"/>
      <c r="U7689" s="225"/>
      <c r="V7689" s="223"/>
      <c r="W7689" s="225"/>
      <c r="AE7689" s="200"/>
      <c r="AM7689" s="203"/>
      <c r="AT7689" s="144"/>
    </row>
    <row r="7690" spans="9:46" s="142" customFormat="1" x14ac:dyDescent="0.15">
      <c r="I7690" s="223"/>
      <c r="P7690" s="224"/>
      <c r="Q7690" s="224"/>
      <c r="R7690" s="224"/>
      <c r="T7690" s="223"/>
      <c r="U7690" s="225"/>
      <c r="V7690" s="223"/>
      <c r="W7690" s="225"/>
      <c r="AE7690" s="200"/>
      <c r="AM7690" s="203"/>
      <c r="AT7690" s="144"/>
    </row>
    <row r="7691" spans="9:46" s="142" customFormat="1" x14ac:dyDescent="0.15">
      <c r="I7691" s="223"/>
      <c r="P7691" s="224"/>
      <c r="Q7691" s="224"/>
      <c r="R7691" s="224"/>
      <c r="T7691" s="223"/>
      <c r="U7691" s="225"/>
      <c r="V7691" s="223"/>
      <c r="W7691" s="225"/>
      <c r="AE7691" s="200"/>
      <c r="AM7691" s="203"/>
      <c r="AT7691" s="144"/>
    </row>
    <row r="7692" spans="9:46" s="142" customFormat="1" x14ac:dyDescent="0.15">
      <c r="I7692" s="223"/>
      <c r="P7692" s="224"/>
      <c r="Q7692" s="224"/>
      <c r="R7692" s="224"/>
      <c r="T7692" s="223"/>
      <c r="U7692" s="225"/>
      <c r="V7692" s="223"/>
      <c r="W7692" s="225"/>
      <c r="AE7692" s="200"/>
      <c r="AM7692" s="203"/>
      <c r="AT7692" s="144"/>
    </row>
    <row r="7693" spans="9:46" s="142" customFormat="1" x14ac:dyDescent="0.15">
      <c r="I7693" s="223"/>
      <c r="P7693" s="224"/>
      <c r="Q7693" s="224"/>
      <c r="R7693" s="224"/>
      <c r="T7693" s="223"/>
      <c r="U7693" s="225"/>
      <c r="V7693" s="223"/>
      <c r="W7693" s="225"/>
      <c r="AE7693" s="200"/>
      <c r="AM7693" s="203"/>
      <c r="AT7693" s="144"/>
    </row>
    <row r="7694" spans="9:46" s="142" customFormat="1" x14ac:dyDescent="0.15">
      <c r="I7694" s="223"/>
      <c r="P7694" s="224"/>
      <c r="Q7694" s="224"/>
      <c r="R7694" s="224"/>
      <c r="T7694" s="223"/>
      <c r="U7694" s="225"/>
      <c r="V7694" s="223"/>
      <c r="W7694" s="225"/>
      <c r="AE7694" s="200"/>
      <c r="AM7694" s="203"/>
      <c r="AT7694" s="144"/>
    </row>
    <row r="7695" spans="9:46" s="142" customFormat="1" x14ac:dyDescent="0.15">
      <c r="I7695" s="223"/>
      <c r="P7695" s="224"/>
      <c r="Q7695" s="224"/>
      <c r="R7695" s="224"/>
      <c r="T7695" s="223"/>
      <c r="U7695" s="225"/>
      <c r="V7695" s="223"/>
      <c r="W7695" s="225"/>
      <c r="AE7695" s="200"/>
      <c r="AM7695" s="203"/>
      <c r="AT7695" s="144"/>
    </row>
    <row r="7696" spans="9:46" s="142" customFormat="1" x14ac:dyDescent="0.15">
      <c r="I7696" s="223"/>
      <c r="P7696" s="224"/>
      <c r="Q7696" s="224"/>
      <c r="R7696" s="224"/>
      <c r="T7696" s="223"/>
      <c r="U7696" s="225"/>
      <c r="V7696" s="223"/>
      <c r="W7696" s="225"/>
      <c r="AE7696" s="200"/>
      <c r="AM7696" s="203"/>
      <c r="AT7696" s="144"/>
    </row>
    <row r="7697" spans="9:46" s="142" customFormat="1" x14ac:dyDescent="0.15">
      <c r="I7697" s="223"/>
      <c r="P7697" s="224"/>
      <c r="Q7697" s="224"/>
      <c r="R7697" s="224"/>
      <c r="T7697" s="223"/>
      <c r="U7697" s="225"/>
      <c r="V7697" s="223"/>
      <c r="W7697" s="225"/>
      <c r="AE7697" s="200"/>
      <c r="AM7697" s="203"/>
      <c r="AT7697" s="144"/>
    </row>
    <row r="7698" spans="9:46" s="142" customFormat="1" x14ac:dyDescent="0.15">
      <c r="I7698" s="223"/>
      <c r="P7698" s="224"/>
      <c r="Q7698" s="224"/>
      <c r="R7698" s="224"/>
      <c r="T7698" s="223"/>
      <c r="U7698" s="225"/>
      <c r="V7698" s="223"/>
      <c r="W7698" s="225"/>
      <c r="AE7698" s="200"/>
      <c r="AM7698" s="203"/>
      <c r="AT7698" s="144"/>
    </row>
    <row r="7699" spans="9:46" s="142" customFormat="1" x14ac:dyDescent="0.15">
      <c r="I7699" s="223"/>
      <c r="P7699" s="224"/>
      <c r="Q7699" s="224"/>
      <c r="R7699" s="224"/>
      <c r="T7699" s="223"/>
      <c r="U7699" s="225"/>
      <c r="V7699" s="223"/>
      <c r="W7699" s="225"/>
      <c r="AE7699" s="200"/>
      <c r="AM7699" s="203"/>
      <c r="AT7699" s="144"/>
    </row>
    <row r="7700" spans="9:46" s="142" customFormat="1" x14ac:dyDescent="0.15">
      <c r="I7700" s="223"/>
      <c r="P7700" s="224"/>
      <c r="Q7700" s="224"/>
      <c r="R7700" s="224"/>
      <c r="T7700" s="223"/>
      <c r="U7700" s="225"/>
      <c r="V7700" s="223"/>
      <c r="W7700" s="225"/>
      <c r="AE7700" s="200"/>
      <c r="AM7700" s="203"/>
      <c r="AT7700" s="144"/>
    </row>
    <row r="7701" spans="9:46" s="142" customFormat="1" x14ac:dyDescent="0.15">
      <c r="I7701" s="223"/>
      <c r="P7701" s="224"/>
      <c r="Q7701" s="224"/>
      <c r="R7701" s="224"/>
      <c r="T7701" s="223"/>
      <c r="U7701" s="225"/>
      <c r="V7701" s="223"/>
      <c r="W7701" s="225"/>
      <c r="AE7701" s="200"/>
      <c r="AM7701" s="203"/>
      <c r="AT7701" s="144"/>
    </row>
    <row r="7702" spans="9:46" s="142" customFormat="1" x14ac:dyDescent="0.15">
      <c r="I7702" s="223"/>
      <c r="P7702" s="224"/>
      <c r="Q7702" s="224"/>
      <c r="R7702" s="224"/>
      <c r="T7702" s="223"/>
      <c r="U7702" s="225"/>
      <c r="V7702" s="223"/>
      <c r="W7702" s="225"/>
      <c r="AE7702" s="200"/>
      <c r="AM7702" s="203"/>
      <c r="AT7702" s="144"/>
    </row>
    <row r="7703" spans="9:46" s="142" customFormat="1" x14ac:dyDescent="0.15">
      <c r="I7703" s="223"/>
      <c r="P7703" s="224"/>
      <c r="Q7703" s="224"/>
      <c r="R7703" s="224"/>
      <c r="T7703" s="223"/>
      <c r="U7703" s="225"/>
      <c r="V7703" s="223"/>
      <c r="W7703" s="225"/>
      <c r="AE7703" s="200"/>
      <c r="AM7703" s="203"/>
      <c r="AT7703" s="144"/>
    </row>
    <row r="7704" spans="9:46" s="142" customFormat="1" x14ac:dyDescent="0.15">
      <c r="I7704" s="223"/>
      <c r="P7704" s="224"/>
      <c r="Q7704" s="224"/>
      <c r="R7704" s="224"/>
      <c r="T7704" s="223"/>
      <c r="U7704" s="225"/>
      <c r="V7704" s="223"/>
      <c r="W7704" s="225"/>
      <c r="AE7704" s="200"/>
      <c r="AM7704" s="203"/>
      <c r="AT7704" s="144"/>
    </row>
    <row r="7705" spans="9:46" s="142" customFormat="1" x14ac:dyDescent="0.15">
      <c r="I7705" s="223"/>
      <c r="P7705" s="224"/>
      <c r="Q7705" s="224"/>
      <c r="R7705" s="224"/>
      <c r="T7705" s="223"/>
      <c r="U7705" s="225"/>
      <c r="V7705" s="223"/>
      <c r="W7705" s="225"/>
      <c r="AE7705" s="200"/>
      <c r="AM7705" s="203"/>
      <c r="AT7705" s="144"/>
    </row>
    <row r="7706" spans="9:46" s="142" customFormat="1" x14ac:dyDescent="0.15">
      <c r="I7706" s="223"/>
      <c r="P7706" s="224"/>
      <c r="Q7706" s="224"/>
      <c r="R7706" s="224"/>
      <c r="T7706" s="223"/>
      <c r="U7706" s="225"/>
      <c r="V7706" s="223"/>
      <c r="W7706" s="225"/>
      <c r="AE7706" s="200"/>
      <c r="AM7706" s="203"/>
      <c r="AT7706" s="144"/>
    </row>
    <row r="7707" spans="9:46" s="142" customFormat="1" x14ac:dyDescent="0.15">
      <c r="I7707" s="223"/>
      <c r="P7707" s="224"/>
      <c r="Q7707" s="224"/>
      <c r="R7707" s="224"/>
      <c r="T7707" s="223"/>
      <c r="U7707" s="225"/>
      <c r="V7707" s="223"/>
      <c r="W7707" s="225"/>
      <c r="AE7707" s="200"/>
      <c r="AM7707" s="203"/>
      <c r="AT7707" s="144"/>
    </row>
    <row r="7708" spans="9:46" s="142" customFormat="1" x14ac:dyDescent="0.15">
      <c r="I7708" s="223"/>
      <c r="P7708" s="224"/>
      <c r="Q7708" s="224"/>
      <c r="R7708" s="224"/>
      <c r="T7708" s="223"/>
      <c r="U7708" s="225"/>
      <c r="V7708" s="223"/>
      <c r="W7708" s="225"/>
      <c r="AE7708" s="200"/>
      <c r="AM7708" s="203"/>
      <c r="AT7708" s="144"/>
    </row>
    <row r="7709" spans="9:46" s="142" customFormat="1" x14ac:dyDescent="0.15">
      <c r="I7709" s="223"/>
      <c r="P7709" s="224"/>
      <c r="Q7709" s="224"/>
      <c r="R7709" s="224"/>
      <c r="T7709" s="223"/>
      <c r="U7709" s="225"/>
      <c r="V7709" s="223"/>
      <c r="W7709" s="225"/>
      <c r="AE7709" s="200"/>
      <c r="AM7709" s="203"/>
      <c r="AT7709" s="144"/>
    </row>
    <row r="7710" spans="9:46" s="142" customFormat="1" x14ac:dyDescent="0.15">
      <c r="I7710" s="223"/>
      <c r="P7710" s="224"/>
      <c r="Q7710" s="224"/>
      <c r="R7710" s="224"/>
      <c r="T7710" s="223"/>
      <c r="U7710" s="225"/>
      <c r="V7710" s="223"/>
      <c r="W7710" s="225"/>
      <c r="AE7710" s="200"/>
      <c r="AM7710" s="203"/>
      <c r="AT7710" s="144"/>
    </row>
    <row r="7711" spans="9:46" s="142" customFormat="1" x14ac:dyDescent="0.15">
      <c r="I7711" s="223"/>
      <c r="P7711" s="224"/>
      <c r="Q7711" s="224"/>
      <c r="R7711" s="224"/>
      <c r="T7711" s="223"/>
      <c r="U7711" s="225"/>
      <c r="V7711" s="223"/>
      <c r="W7711" s="225"/>
      <c r="AE7711" s="200"/>
      <c r="AM7711" s="203"/>
      <c r="AT7711" s="144"/>
    </row>
    <row r="7712" spans="9:46" s="142" customFormat="1" x14ac:dyDescent="0.15">
      <c r="I7712" s="223"/>
      <c r="P7712" s="224"/>
      <c r="Q7712" s="224"/>
      <c r="R7712" s="224"/>
      <c r="T7712" s="223"/>
      <c r="U7712" s="225"/>
      <c r="V7712" s="223"/>
      <c r="W7712" s="225"/>
      <c r="AE7712" s="200"/>
      <c r="AM7712" s="203"/>
      <c r="AT7712" s="144"/>
    </row>
    <row r="7713" spans="9:46" s="142" customFormat="1" x14ac:dyDescent="0.15">
      <c r="I7713" s="223"/>
      <c r="P7713" s="224"/>
      <c r="Q7713" s="224"/>
      <c r="R7713" s="224"/>
      <c r="T7713" s="223"/>
      <c r="U7713" s="225"/>
      <c r="V7713" s="223"/>
      <c r="W7713" s="225"/>
      <c r="AE7713" s="200"/>
      <c r="AM7713" s="203"/>
      <c r="AT7713" s="144"/>
    </row>
    <row r="7714" spans="9:46" s="142" customFormat="1" x14ac:dyDescent="0.15">
      <c r="I7714" s="223"/>
      <c r="P7714" s="224"/>
      <c r="Q7714" s="224"/>
      <c r="R7714" s="224"/>
      <c r="T7714" s="223"/>
      <c r="U7714" s="225"/>
      <c r="V7714" s="223"/>
      <c r="W7714" s="225"/>
      <c r="AE7714" s="200"/>
      <c r="AM7714" s="203"/>
      <c r="AT7714" s="144"/>
    </row>
    <row r="7715" spans="9:46" s="142" customFormat="1" x14ac:dyDescent="0.15">
      <c r="I7715" s="223"/>
      <c r="P7715" s="224"/>
      <c r="Q7715" s="224"/>
      <c r="R7715" s="224"/>
      <c r="T7715" s="223"/>
      <c r="U7715" s="225"/>
      <c r="V7715" s="223"/>
      <c r="W7715" s="225"/>
      <c r="AE7715" s="200"/>
      <c r="AM7715" s="203"/>
      <c r="AT7715" s="144"/>
    </row>
    <row r="7716" spans="9:46" s="142" customFormat="1" x14ac:dyDescent="0.15">
      <c r="I7716" s="223"/>
      <c r="P7716" s="224"/>
      <c r="Q7716" s="224"/>
      <c r="R7716" s="224"/>
      <c r="T7716" s="223"/>
      <c r="U7716" s="225"/>
      <c r="V7716" s="223"/>
      <c r="W7716" s="225"/>
      <c r="AE7716" s="200"/>
      <c r="AM7716" s="203"/>
      <c r="AT7716" s="144"/>
    </row>
    <row r="7717" spans="9:46" s="142" customFormat="1" x14ac:dyDescent="0.15">
      <c r="I7717" s="223"/>
      <c r="P7717" s="224"/>
      <c r="Q7717" s="224"/>
      <c r="R7717" s="224"/>
      <c r="T7717" s="223"/>
      <c r="U7717" s="225"/>
      <c r="V7717" s="223"/>
      <c r="W7717" s="225"/>
      <c r="AE7717" s="200"/>
      <c r="AM7717" s="203"/>
      <c r="AT7717" s="144"/>
    </row>
    <row r="7718" spans="9:46" s="142" customFormat="1" x14ac:dyDescent="0.15">
      <c r="I7718" s="223"/>
      <c r="P7718" s="224"/>
      <c r="Q7718" s="224"/>
      <c r="R7718" s="224"/>
      <c r="T7718" s="223"/>
      <c r="U7718" s="225"/>
      <c r="V7718" s="223"/>
      <c r="W7718" s="225"/>
      <c r="AE7718" s="200"/>
      <c r="AM7718" s="203"/>
      <c r="AT7718" s="144"/>
    </row>
    <row r="7719" spans="9:46" s="142" customFormat="1" x14ac:dyDescent="0.15">
      <c r="I7719" s="223"/>
      <c r="P7719" s="224"/>
      <c r="Q7719" s="224"/>
      <c r="R7719" s="224"/>
      <c r="T7719" s="223"/>
      <c r="U7719" s="225"/>
      <c r="V7719" s="223"/>
      <c r="W7719" s="225"/>
      <c r="AE7719" s="200"/>
      <c r="AM7719" s="203"/>
      <c r="AT7719" s="144"/>
    </row>
    <row r="7720" spans="9:46" s="142" customFormat="1" x14ac:dyDescent="0.15">
      <c r="I7720" s="223"/>
      <c r="P7720" s="224"/>
      <c r="Q7720" s="224"/>
      <c r="R7720" s="224"/>
      <c r="T7720" s="223"/>
      <c r="U7720" s="225"/>
      <c r="V7720" s="223"/>
      <c r="W7720" s="225"/>
      <c r="AE7720" s="200"/>
      <c r="AM7720" s="203"/>
      <c r="AT7720" s="144"/>
    </row>
    <row r="7721" spans="9:46" s="142" customFormat="1" x14ac:dyDescent="0.15">
      <c r="I7721" s="223"/>
      <c r="P7721" s="224"/>
      <c r="Q7721" s="224"/>
      <c r="R7721" s="224"/>
      <c r="T7721" s="223"/>
      <c r="U7721" s="225"/>
      <c r="V7721" s="223"/>
      <c r="W7721" s="225"/>
      <c r="AE7721" s="200"/>
      <c r="AM7721" s="203"/>
      <c r="AT7721" s="144"/>
    </row>
    <row r="7722" spans="9:46" s="142" customFormat="1" x14ac:dyDescent="0.15">
      <c r="I7722" s="223"/>
      <c r="P7722" s="224"/>
      <c r="Q7722" s="224"/>
      <c r="R7722" s="224"/>
      <c r="T7722" s="223"/>
      <c r="U7722" s="225"/>
      <c r="V7722" s="223"/>
      <c r="W7722" s="225"/>
      <c r="AE7722" s="200"/>
      <c r="AM7722" s="203"/>
      <c r="AT7722" s="144"/>
    </row>
    <row r="7723" spans="9:46" s="142" customFormat="1" x14ac:dyDescent="0.15">
      <c r="I7723" s="223"/>
      <c r="P7723" s="224"/>
      <c r="Q7723" s="224"/>
      <c r="R7723" s="224"/>
      <c r="T7723" s="223"/>
      <c r="U7723" s="225"/>
      <c r="V7723" s="223"/>
      <c r="W7723" s="225"/>
      <c r="AE7723" s="200"/>
      <c r="AM7723" s="203"/>
      <c r="AT7723" s="144"/>
    </row>
    <row r="7724" spans="9:46" s="142" customFormat="1" x14ac:dyDescent="0.15">
      <c r="I7724" s="223"/>
      <c r="P7724" s="224"/>
      <c r="Q7724" s="224"/>
      <c r="R7724" s="224"/>
      <c r="T7724" s="223"/>
      <c r="U7724" s="225"/>
      <c r="V7724" s="223"/>
      <c r="W7724" s="225"/>
      <c r="AE7724" s="200"/>
      <c r="AM7724" s="203"/>
      <c r="AT7724" s="144"/>
    </row>
    <row r="7725" spans="9:46" s="142" customFormat="1" x14ac:dyDescent="0.15">
      <c r="I7725" s="223"/>
      <c r="P7725" s="224"/>
      <c r="Q7725" s="224"/>
      <c r="R7725" s="224"/>
      <c r="T7725" s="223"/>
      <c r="U7725" s="225"/>
      <c r="V7725" s="223"/>
      <c r="W7725" s="225"/>
      <c r="AE7725" s="200"/>
      <c r="AM7725" s="203"/>
      <c r="AT7725" s="144"/>
    </row>
    <row r="7726" spans="9:46" s="142" customFormat="1" x14ac:dyDescent="0.15">
      <c r="I7726" s="223"/>
      <c r="P7726" s="224"/>
      <c r="Q7726" s="224"/>
      <c r="R7726" s="224"/>
      <c r="T7726" s="223"/>
      <c r="U7726" s="225"/>
      <c r="V7726" s="223"/>
      <c r="W7726" s="225"/>
      <c r="AE7726" s="200"/>
      <c r="AM7726" s="203"/>
      <c r="AT7726" s="144"/>
    </row>
    <row r="7727" spans="9:46" s="142" customFormat="1" x14ac:dyDescent="0.15">
      <c r="I7727" s="223"/>
      <c r="P7727" s="224"/>
      <c r="Q7727" s="224"/>
      <c r="R7727" s="224"/>
      <c r="T7727" s="223"/>
      <c r="U7727" s="225"/>
      <c r="V7727" s="223"/>
      <c r="W7727" s="225"/>
      <c r="AE7727" s="200"/>
      <c r="AM7727" s="203"/>
      <c r="AT7727" s="144"/>
    </row>
    <row r="7728" spans="9:46" s="142" customFormat="1" x14ac:dyDescent="0.15">
      <c r="I7728" s="223"/>
      <c r="P7728" s="224"/>
      <c r="Q7728" s="224"/>
      <c r="R7728" s="224"/>
      <c r="T7728" s="223"/>
      <c r="U7728" s="225"/>
      <c r="V7728" s="223"/>
      <c r="W7728" s="225"/>
      <c r="AE7728" s="200"/>
      <c r="AM7728" s="203"/>
      <c r="AT7728" s="144"/>
    </row>
    <row r="7729" spans="9:46" s="142" customFormat="1" x14ac:dyDescent="0.15">
      <c r="I7729" s="223"/>
      <c r="P7729" s="224"/>
      <c r="Q7729" s="224"/>
      <c r="R7729" s="224"/>
      <c r="T7729" s="223"/>
      <c r="U7729" s="225"/>
      <c r="V7729" s="223"/>
      <c r="W7729" s="225"/>
      <c r="AE7729" s="200"/>
      <c r="AM7729" s="203"/>
      <c r="AT7729" s="144"/>
    </row>
    <row r="7730" spans="9:46" s="142" customFormat="1" x14ac:dyDescent="0.15">
      <c r="I7730" s="223"/>
      <c r="P7730" s="224"/>
      <c r="Q7730" s="224"/>
      <c r="R7730" s="224"/>
      <c r="T7730" s="223"/>
      <c r="U7730" s="225"/>
      <c r="V7730" s="223"/>
      <c r="W7730" s="225"/>
      <c r="AE7730" s="200"/>
      <c r="AM7730" s="203"/>
      <c r="AT7730" s="144"/>
    </row>
    <row r="7731" spans="9:46" s="142" customFormat="1" x14ac:dyDescent="0.15">
      <c r="I7731" s="223"/>
      <c r="P7731" s="224"/>
      <c r="Q7731" s="224"/>
      <c r="R7731" s="224"/>
      <c r="T7731" s="223"/>
      <c r="U7731" s="225"/>
      <c r="V7731" s="223"/>
      <c r="W7731" s="225"/>
      <c r="AE7731" s="200"/>
      <c r="AM7731" s="203"/>
      <c r="AT7731" s="144"/>
    </row>
    <row r="7732" spans="9:46" s="142" customFormat="1" x14ac:dyDescent="0.15">
      <c r="I7732" s="223"/>
      <c r="P7732" s="224"/>
      <c r="Q7732" s="224"/>
      <c r="R7732" s="224"/>
      <c r="T7732" s="223"/>
      <c r="U7732" s="225"/>
      <c r="V7732" s="223"/>
      <c r="W7732" s="225"/>
      <c r="AE7732" s="200"/>
      <c r="AM7732" s="203"/>
      <c r="AT7732" s="144"/>
    </row>
    <row r="7733" spans="9:46" s="142" customFormat="1" x14ac:dyDescent="0.15">
      <c r="I7733" s="223"/>
      <c r="P7733" s="224"/>
      <c r="Q7733" s="224"/>
      <c r="R7733" s="224"/>
      <c r="T7733" s="223"/>
      <c r="U7733" s="225"/>
      <c r="V7733" s="223"/>
      <c r="W7733" s="225"/>
      <c r="AE7733" s="200"/>
      <c r="AM7733" s="203"/>
      <c r="AT7733" s="144"/>
    </row>
    <row r="7734" spans="9:46" s="142" customFormat="1" x14ac:dyDescent="0.15">
      <c r="I7734" s="223"/>
      <c r="P7734" s="224"/>
      <c r="Q7734" s="224"/>
      <c r="R7734" s="224"/>
      <c r="T7734" s="223"/>
      <c r="U7734" s="225"/>
      <c r="V7734" s="223"/>
      <c r="W7734" s="225"/>
      <c r="AE7734" s="200"/>
      <c r="AM7734" s="203"/>
      <c r="AT7734" s="144"/>
    </row>
    <row r="7735" spans="9:46" s="142" customFormat="1" x14ac:dyDescent="0.15">
      <c r="I7735" s="223"/>
      <c r="P7735" s="224"/>
      <c r="Q7735" s="224"/>
      <c r="R7735" s="224"/>
      <c r="T7735" s="223"/>
      <c r="U7735" s="225"/>
      <c r="V7735" s="223"/>
      <c r="W7735" s="225"/>
      <c r="AE7735" s="200"/>
      <c r="AM7735" s="203"/>
      <c r="AT7735" s="144"/>
    </row>
    <row r="7736" spans="9:46" s="142" customFormat="1" x14ac:dyDescent="0.15">
      <c r="I7736" s="223"/>
      <c r="P7736" s="224"/>
      <c r="Q7736" s="224"/>
      <c r="R7736" s="224"/>
      <c r="T7736" s="223"/>
      <c r="U7736" s="225"/>
      <c r="V7736" s="223"/>
      <c r="W7736" s="225"/>
      <c r="AE7736" s="200"/>
      <c r="AM7736" s="203"/>
      <c r="AT7736" s="144"/>
    </row>
    <row r="7737" spans="9:46" s="142" customFormat="1" x14ac:dyDescent="0.15">
      <c r="I7737" s="223"/>
      <c r="P7737" s="224"/>
      <c r="Q7737" s="224"/>
      <c r="R7737" s="224"/>
      <c r="T7737" s="223"/>
      <c r="U7737" s="225"/>
      <c r="V7737" s="223"/>
      <c r="W7737" s="225"/>
      <c r="AE7737" s="200"/>
      <c r="AM7737" s="203"/>
      <c r="AT7737" s="144"/>
    </row>
    <row r="7738" spans="9:46" s="142" customFormat="1" x14ac:dyDescent="0.15">
      <c r="I7738" s="223"/>
      <c r="P7738" s="224"/>
      <c r="Q7738" s="224"/>
      <c r="R7738" s="224"/>
      <c r="T7738" s="223"/>
      <c r="U7738" s="225"/>
      <c r="V7738" s="223"/>
      <c r="W7738" s="225"/>
      <c r="AE7738" s="200"/>
      <c r="AM7738" s="203"/>
      <c r="AT7738" s="144"/>
    </row>
    <row r="7739" spans="9:46" s="142" customFormat="1" x14ac:dyDescent="0.15">
      <c r="I7739" s="223"/>
      <c r="P7739" s="224"/>
      <c r="Q7739" s="224"/>
      <c r="R7739" s="224"/>
      <c r="T7739" s="223"/>
      <c r="U7739" s="225"/>
      <c r="V7739" s="223"/>
      <c r="W7739" s="225"/>
      <c r="AE7739" s="200"/>
      <c r="AM7739" s="203"/>
      <c r="AT7739" s="144"/>
    </row>
    <row r="7740" spans="9:46" s="142" customFormat="1" x14ac:dyDescent="0.15">
      <c r="I7740" s="223"/>
      <c r="P7740" s="224"/>
      <c r="Q7740" s="224"/>
      <c r="R7740" s="224"/>
      <c r="T7740" s="223"/>
      <c r="U7740" s="225"/>
      <c r="V7740" s="223"/>
      <c r="W7740" s="225"/>
      <c r="AE7740" s="200"/>
      <c r="AM7740" s="203"/>
      <c r="AT7740" s="144"/>
    </row>
    <row r="7741" spans="9:46" s="142" customFormat="1" x14ac:dyDescent="0.15">
      <c r="I7741" s="223"/>
      <c r="P7741" s="224"/>
      <c r="Q7741" s="224"/>
      <c r="R7741" s="224"/>
      <c r="T7741" s="223"/>
      <c r="U7741" s="225"/>
      <c r="V7741" s="223"/>
      <c r="W7741" s="225"/>
      <c r="AE7741" s="200"/>
      <c r="AM7741" s="203"/>
      <c r="AT7741" s="144"/>
    </row>
    <row r="7742" spans="9:46" s="142" customFormat="1" x14ac:dyDescent="0.15">
      <c r="I7742" s="223"/>
      <c r="P7742" s="224"/>
      <c r="Q7742" s="224"/>
      <c r="R7742" s="224"/>
      <c r="T7742" s="223"/>
      <c r="U7742" s="225"/>
      <c r="V7742" s="223"/>
      <c r="W7742" s="225"/>
      <c r="AE7742" s="200"/>
      <c r="AM7742" s="203"/>
      <c r="AT7742" s="144"/>
    </row>
    <row r="7743" spans="9:46" s="142" customFormat="1" x14ac:dyDescent="0.15">
      <c r="I7743" s="223"/>
      <c r="P7743" s="224"/>
      <c r="Q7743" s="224"/>
      <c r="R7743" s="224"/>
      <c r="T7743" s="223"/>
      <c r="U7743" s="225"/>
      <c r="V7743" s="223"/>
      <c r="W7743" s="225"/>
      <c r="AE7743" s="200"/>
      <c r="AM7743" s="203"/>
      <c r="AT7743" s="144"/>
    </row>
    <row r="7744" spans="9:46" s="142" customFormat="1" x14ac:dyDescent="0.15">
      <c r="I7744" s="223"/>
      <c r="P7744" s="224"/>
      <c r="Q7744" s="224"/>
      <c r="R7744" s="224"/>
      <c r="T7744" s="223"/>
      <c r="U7744" s="225"/>
      <c r="V7744" s="223"/>
      <c r="W7744" s="225"/>
      <c r="AE7744" s="200"/>
      <c r="AM7744" s="203"/>
      <c r="AT7744" s="144"/>
    </row>
    <row r="7745" spans="9:46" s="142" customFormat="1" x14ac:dyDescent="0.15">
      <c r="I7745" s="223"/>
      <c r="P7745" s="224"/>
      <c r="Q7745" s="224"/>
      <c r="R7745" s="224"/>
      <c r="T7745" s="223"/>
      <c r="U7745" s="225"/>
      <c r="V7745" s="223"/>
      <c r="W7745" s="225"/>
      <c r="AE7745" s="200"/>
      <c r="AM7745" s="203"/>
      <c r="AT7745" s="144"/>
    </row>
    <row r="7746" spans="9:46" s="142" customFormat="1" x14ac:dyDescent="0.15">
      <c r="I7746" s="223"/>
      <c r="P7746" s="224"/>
      <c r="Q7746" s="224"/>
      <c r="R7746" s="224"/>
      <c r="T7746" s="223"/>
      <c r="U7746" s="225"/>
      <c r="V7746" s="223"/>
      <c r="W7746" s="225"/>
      <c r="AE7746" s="200"/>
      <c r="AM7746" s="203"/>
      <c r="AT7746" s="144"/>
    </row>
    <row r="7747" spans="9:46" s="142" customFormat="1" x14ac:dyDescent="0.15">
      <c r="I7747" s="223"/>
      <c r="P7747" s="224"/>
      <c r="Q7747" s="224"/>
      <c r="R7747" s="224"/>
      <c r="T7747" s="223"/>
      <c r="U7747" s="225"/>
      <c r="V7747" s="223"/>
      <c r="W7747" s="225"/>
      <c r="AE7747" s="200"/>
      <c r="AM7747" s="203"/>
      <c r="AT7747" s="144"/>
    </row>
    <row r="7748" spans="9:46" s="142" customFormat="1" x14ac:dyDescent="0.15">
      <c r="I7748" s="223"/>
      <c r="P7748" s="224"/>
      <c r="Q7748" s="224"/>
      <c r="R7748" s="224"/>
      <c r="T7748" s="223"/>
      <c r="U7748" s="225"/>
      <c r="V7748" s="223"/>
      <c r="W7748" s="225"/>
      <c r="AE7748" s="200"/>
      <c r="AM7748" s="203"/>
      <c r="AT7748" s="144"/>
    </row>
    <row r="7749" spans="9:46" s="142" customFormat="1" x14ac:dyDescent="0.15">
      <c r="I7749" s="223"/>
      <c r="P7749" s="224"/>
      <c r="Q7749" s="224"/>
      <c r="R7749" s="224"/>
      <c r="T7749" s="223"/>
      <c r="U7749" s="225"/>
      <c r="V7749" s="223"/>
      <c r="W7749" s="225"/>
      <c r="AE7749" s="200"/>
      <c r="AM7749" s="203"/>
      <c r="AT7749" s="144"/>
    </row>
    <row r="7750" spans="9:46" s="142" customFormat="1" x14ac:dyDescent="0.15">
      <c r="I7750" s="223"/>
      <c r="P7750" s="224"/>
      <c r="Q7750" s="224"/>
      <c r="R7750" s="224"/>
      <c r="T7750" s="223"/>
      <c r="U7750" s="225"/>
      <c r="V7750" s="223"/>
      <c r="W7750" s="225"/>
      <c r="AE7750" s="200"/>
      <c r="AM7750" s="203"/>
      <c r="AT7750" s="144"/>
    </row>
    <row r="7751" spans="9:46" s="142" customFormat="1" x14ac:dyDescent="0.15">
      <c r="I7751" s="223"/>
      <c r="P7751" s="224"/>
      <c r="Q7751" s="224"/>
      <c r="R7751" s="224"/>
      <c r="T7751" s="223"/>
      <c r="U7751" s="225"/>
      <c r="V7751" s="223"/>
      <c r="W7751" s="225"/>
      <c r="AE7751" s="200"/>
      <c r="AM7751" s="203"/>
      <c r="AT7751" s="144"/>
    </row>
    <row r="7752" spans="9:46" s="142" customFormat="1" x14ac:dyDescent="0.15">
      <c r="I7752" s="223"/>
      <c r="P7752" s="224"/>
      <c r="Q7752" s="224"/>
      <c r="R7752" s="224"/>
      <c r="T7752" s="223"/>
      <c r="U7752" s="225"/>
      <c r="V7752" s="223"/>
      <c r="W7752" s="225"/>
      <c r="AE7752" s="200"/>
      <c r="AM7752" s="203"/>
      <c r="AT7752" s="144"/>
    </row>
    <row r="7753" spans="9:46" s="142" customFormat="1" x14ac:dyDescent="0.15">
      <c r="I7753" s="223"/>
      <c r="P7753" s="224"/>
      <c r="Q7753" s="224"/>
      <c r="R7753" s="224"/>
      <c r="T7753" s="223"/>
      <c r="U7753" s="225"/>
      <c r="V7753" s="223"/>
      <c r="W7753" s="225"/>
      <c r="AE7753" s="200"/>
      <c r="AM7753" s="203"/>
      <c r="AT7753" s="144"/>
    </row>
    <row r="7754" spans="9:46" s="142" customFormat="1" x14ac:dyDescent="0.15">
      <c r="I7754" s="223"/>
      <c r="P7754" s="224"/>
      <c r="Q7754" s="224"/>
      <c r="R7754" s="224"/>
      <c r="T7754" s="223"/>
      <c r="U7754" s="225"/>
      <c r="V7754" s="223"/>
      <c r="W7754" s="225"/>
      <c r="AE7754" s="200"/>
      <c r="AM7754" s="203"/>
      <c r="AT7754" s="144"/>
    </row>
    <row r="7755" spans="9:46" s="142" customFormat="1" x14ac:dyDescent="0.15">
      <c r="I7755" s="223"/>
      <c r="P7755" s="224"/>
      <c r="Q7755" s="224"/>
      <c r="R7755" s="224"/>
      <c r="T7755" s="223"/>
      <c r="U7755" s="225"/>
      <c r="V7755" s="223"/>
      <c r="W7755" s="225"/>
      <c r="AE7755" s="200"/>
      <c r="AM7755" s="203"/>
      <c r="AT7755" s="144"/>
    </row>
    <row r="7756" spans="9:46" s="142" customFormat="1" x14ac:dyDescent="0.15">
      <c r="I7756" s="223"/>
      <c r="P7756" s="224"/>
      <c r="Q7756" s="224"/>
      <c r="R7756" s="224"/>
      <c r="T7756" s="223"/>
      <c r="U7756" s="225"/>
      <c r="V7756" s="223"/>
      <c r="W7756" s="225"/>
      <c r="AE7756" s="200"/>
      <c r="AM7756" s="203"/>
      <c r="AT7756" s="144"/>
    </row>
    <row r="7757" spans="9:46" s="142" customFormat="1" x14ac:dyDescent="0.15">
      <c r="I7757" s="223"/>
      <c r="P7757" s="224"/>
      <c r="Q7757" s="224"/>
      <c r="R7757" s="224"/>
      <c r="T7757" s="223"/>
      <c r="U7757" s="225"/>
      <c r="V7757" s="223"/>
      <c r="W7757" s="225"/>
      <c r="AE7757" s="200"/>
      <c r="AM7757" s="203"/>
      <c r="AT7757" s="144"/>
    </row>
    <row r="7758" spans="9:46" s="142" customFormat="1" x14ac:dyDescent="0.15">
      <c r="I7758" s="223"/>
      <c r="P7758" s="224"/>
      <c r="Q7758" s="224"/>
      <c r="R7758" s="224"/>
      <c r="T7758" s="223"/>
      <c r="U7758" s="225"/>
      <c r="V7758" s="223"/>
      <c r="W7758" s="225"/>
      <c r="AE7758" s="200"/>
      <c r="AM7758" s="203"/>
      <c r="AT7758" s="144"/>
    </row>
    <row r="7759" spans="9:46" s="142" customFormat="1" x14ac:dyDescent="0.15">
      <c r="I7759" s="223"/>
      <c r="P7759" s="224"/>
      <c r="Q7759" s="224"/>
      <c r="R7759" s="224"/>
      <c r="T7759" s="223"/>
      <c r="U7759" s="225"/>
      <c r="V7759" s="223"/>
      <c r="W7759" s="225"/>
      <c r="AE7759" s="200"/>
      <c r="AM7759" s="203"/>
      <c r="AT7759" s="144"/>
    </row>
    <row r="7760" spans="9:46" s="142" customFormat="1" x14ac:dyDescent="0.15">
      <c r="I7760" s="223"/>
      <c r="P7760" s="224"/>
      <c r="Q7760" s="224"/>
      <c r="R7760" s="224"/>
      <c r="T7760" s="223"/>
      <c r="U7760" s="225"/>
      <c r="V7760" s="223"/>
      <c r="W7760" s="225"/>
      <c r="AE7760" s="200"/>
      <c r="AM7760" s="203"/>
      <c r="AT7760" s="144"/>
    </row>
    <row r="7761" spans="9:46" s="142" customFormat="1" x14ac:dyDescent="0.15">
      <c r="I7761" s="223"/>
      <c r="P7761" s="224"/>
      <c r="Q7761" s="224"/>
      <c r="R7761" s="224"/>
      <c r="T7761" s="223"/>
      <c r="U7761" s="225"/>
      <c r="V7761" s="223"/>
      <c r="W7761" s="225"/>
      <c r="AE7761" s="200"/>
      <c r="AM7761" s="203"/>
      <c r="AT7761" s="144"/>
    </row>
    <row r="7762" spans="9:46" s="142" customFormat="1" x14ac:dyDescent="0.15">
      <c r="I7762" s="223"/>
      <c r="P7762" s="224"/>
      <c r="Q7762" s="224"/>
      <c r="R7762" s="224"/>
      <c r="T7762" s="223"/>
      <c r="U7762" s="225"/>
      <c r="V7762" s="223"/>
      <c r="W7762" s="225"/>
      <c r="AE7762" s="200"/>
      <c r="AM7762" s="203"/>
      <c r="AT7762" s="144"/>
    </row>
    <row r="7763" spans="9:46" s="142" customFormat="1" x14ac:dyDescent="0.15">
      <c r="I7763" s="223"/>
      <c r="P7763" s="224"/>
      <c r="Q7763" s="224"/>
      <c r="R7763" s="224"/>
      <c r="T7763" s="223"/>
      <c r="U7763" s="225"/>
      <c r="V7763" s="223"/>
      <c r="W7763" s="225"/>
      <c r="AE7763" s="200"/>
      <c r="AM7763" s="203"/>
      <c r="AT7763" s="144"/>
    </row>
    <row r="7764" spans="9:46" s="142" customFormat="1" x14ac:dyDescent="0.15">
      <c r="I7764" s="223"/>
      <c r="P7764" s="224"/>
      <c r="Q7764" s="224"/>
      <c r="R7764" s="224"/>
      <c r="T7764" s="223"/>
      <c r="U7764" s="225"/>
      <c r="V7764" s="223"/>
      <c r="W7764" s="225"/>
      <c r="AE7764" s="200"/>
      <c r="AM7764" s="203"/>
      <c r="AT7764" s="144"/>
    </row>
    <row r="7765" spans="9:46" s="142" customFormat="1" x14ac:dyDescent="0.15">
      <c r="I7765" s="223"/>
      <c r="P7765" s="224"/>
      <c r="Q7765" s="224"/>
      <c r="R7765" s="224"/>
      <c r="T7765" s="223"/>
      <c r="U7765" s="225"/>
      <c r="V7765" s="223"/>
      <c r="W7765" s="225"/>
      <c r="AE7765" s="200"/>
      <c r="AM7765" s="203"/>
      <c r="AT7765" s="144"/>
    </row>
    <row r="7766" spans="9:46" s="142" customFormat="1" x14ac:dyDescent="0.15">
      <c r="I7766" s="223"/>
      <c r="P7766" s="224"/>
      <c r="Q7766" s="224"/>
      <c r="R7766" s="224"/>
      <c r="T7766" s="223"/>
      <c r="U7766" s="225"/>
      <c r="V7766" s="223"/>
      <c r="W7766" s="225"/>
      <c r="AE7766" s="200"/>
      <c r="AM7766" s="203"/>
      <c r="AT7766" s="144"/>
    </row>
    <row r="7767" spans="9:46" s="142" customFormat="1" x14ac:dyDescent="0.15">
      <c r="I7767" s="223"/>
      <c r="P7767" s="224"/>
      <c r="Q7767" s="224"/>
      <c r="R7767" s="224"/>
      <c r="T7767" s="223"/>
      <c r="U7767" s="225"/>
      <c r="V7767" s="223"/>
      <c r="W7767" s="225"/>
      <c r="AE7767" s="200"/>
      <c r="AM7767" s="203"/>
      <c r="AT7767" s="144"/>
    </row>
    <row r="7768" spans="9:46" s="142" customFormat="1" x14ac:dyDescent="0.15">
      <c r="I7768" s="223"/>
      <c r="P7768" s="224"/>
      <c r="Q7768" s="224"/>
      <c r="R7768" s="224"/>
      <c r="T7768" s="223"/>
      <c r="U7768" s="225"/>
      <c r="V7768" s="223"/>
      <c r="W7768" s="225"/>
      <c r="AE7768" s="200"/>
      <c r="AM7768" s="203"/>
      <c r="AT7768" s="144"/>
    </row>
    <row r="7769" spans="9:46" s="142" customFormat="1" x14ac:dyDescent="0.15">
      <c r="I7769" s="223"/>
      <c r="P7769" s="224"/>
      <c r="Q7769" s="224"/>
      <c r="R7769" s="224"/>
      <c r="T7769" s="223"/>
      <c r="U7769" s="225"/>
      <c r="V7769" s="223"/>
      <c r="W7769" s="225"/>
      <c r="AE7769" s="200"/>
      <c r="AM7769" s="203"/>
      <c r="AT7769" s="144"/>
    </row>
    <row r="7770" spans="9:46" s="142" customFormat="1" x14ac:dyDescent="0.15">
      <c r="I7770" s="223"/>
      <c r="P7770" s="224"/>
      <c r="Q7770" s="224"/>
      <c r="R7770" s="224"/>
      <c r="T7770" s="223"/>
      <c r="U7770" s="225"/>
      <c r="V7770" s="223"/>
      <c r="W7770" s="225"/>
      <c r="AE7770" s="200"/>
      <c r="AM7770" s="203"/>
      <c r="AT7770" s="144"/>
    </row>
    <row r="7771" spans="9:46" s="142" customFormat="1" x14ac:dyDescent="0.15">
      <c r="I7771" s="223"/>
      <c r="P7771" s="224"/>
      <c r="Q7771" s="224"/>
      <c r="R7771" s="224"/>
      <c r="T7771" s="223"/>
      <c r="U7771" s="225"/>
      <c r="V7771" s="223"/>
      <c r="W7771" s="225"/>
      <c r="AE7771" s="200"/>
      <c r="AM7771" s="203"/>
      <c r="AT7771" s="144"/>
    </row>
    <row r="7772" spans="9:46" s="142" customFormat="1" x14ac:dyDescent="0.15">
      <c r="I7772" s="223"/>
      <c r="P7772" s="224"/>
      <c r="Q7772" s="224"/>
      <c r="R7772" s="224"/>
      <c r="T7772" s="223"/>
      <c r="U7772" s="225"/>
      <c r="V7772" s="223"/>
      <c r="W7772" s="225"/>
      <c r="AE7772" s="200"/>
      <c r="AM7772" s="203"/>
      <c r="AT7772" s="144"/>
    </row>
    <row r="7773" spans="9:46" s="142" customFormat="1" x14ac:dyDescent="0.15">
      <c r="I7773" s="223"/>
      <c r="P7773" s="224"/>
      <c r="Q7773" s="224"/>
      <c r="R7773" s="224"/>
      <c r="T7773" s="223"/>
      <c r="U7773" s="225"/>
      <c r="V7773" s="223"/>
      <c r="W7773" s="225"/>
      <c r="AE7773" s="200"/>
      <c r="AM7773" s="203"/>
      <c r="AT7773" s="144"/>
    </row>
    <row r="7774" spans="9:46" s="142" customFormat="1" x14ac:dyDescent="0.15">
      <c r="I7774" s="223"/>
      <c r="P7774" s="224"/>
      <c r="Q7774" s="224"/>
      <c r="R7774" s="224"/>
      <c r="T7774" s="223"/>
      <c r="U7774" s="225"/>
      <c r="V7774" s="223"/>
      <c r="W7774" s="225"/>
      <c r="AE7774" s="200"/>
      <c r="AM7774" s="203"/>
      <c r="AT7774" s="144"/>
    </row>
    <row r="7775" spans="9:46" s="142" customFormat="1" x14ac:dyDescent="0.15">
      <c r="I7775" s="223"/>
      <c r="P7775" s="224"/>
      <c r="Q7775" s="224"/>
      <c r="R7775" s="224"/>
      <c r="T7775" s="223"/>
      <c r="U7775" s="225"/>
      <c r="V7775" s="223"/>
      <c r="W7775" s="225"/>
      <c r="AE7775" s="200"/>
      <c r="AM7775" s="203"/>
      <c r="AT7775" s="144"/>
    </row>
    <row r="7776" spans="9:46" s="142" customFormat="1" x14ac:dyDescent="0.15">
      <c r="I7776" s="223"/>
      <c r="P7776" s="224"/>
      <c r="Q7776" s="224"/>
      <c r="R7776" s="224"/>
      <c r="T7776" s="223"/>
      <c r="U7776" s="225"/>
      <c r="V7776" s="223"/>
      <c r="W7776" s="225"/>
      <c r="AE7776" s="200"/>
      <c r="AM7776" s="203"/>
      <c r="AT7776" s="144"/>
    </row>
    <row r="7777" spans="9:46" s="142" customFormat="1" x14ac:dyDescent="0.15">
      <c r="I7777" s="223"/>
      <c r="P7777" s="224"/>
      <c r="Q7777" s="224"/>
      <c r="R7777" s="224"/>
      <c r="T7777" s="223"/>
      <c r="U7777" s="225"/>
      <c r="V7777" s="223"/>
      <c r="W7777" s="225"/>
      <c r="AE7777" s="200"/>
      <c r="AM7777" s="203"/>
      <c r="AT7777" s="144"/>
    </row>
    <row r="7778" spans="9:46" s="142" customFormat="1" x14ac:dyDescent="0.15">
      <c r="I7778" s="223"/>
      <c r="P7778" s="224"/>
      <c r="Q7778" s="224"/>
      <c r="R7778" s="224"/>
      <c r="T7778" s="223"/>
      <c r="U7778" s="225"/>
      <c r="V7778" s="223"/>
      <c r="W7778" s="225"/>
      <c r="AE7778" s="200"/>
      <c r="AM7778" s="203"/>
      <c r="AT7778" s="144"/>
    </row>
    <row r="7779" spans="9:46" s="142" customFormat="1" x14ac:dyDescent="0.15">
      <c r="I7779" s="223"/>
      <c r="P7779" s="224"/>
      <c r="Q7779" s="224"/>
      <c r="R7779" s="224"/>
      <c r="T7779" s="223"/>
      <c r="U7779" s="225"/>
      <c r="V7779" s="223"/>
      <c r="W7779" s="225"/>
      <c r="AE7779" s="200"/>
      <c r="AM7779" s="203"/>
      <c r="AT7779" s="144"/>
    </row>
    <row r="7780" spans="9:46" s="142" customFormat="1" x14ac:dyDescent="0.15">
      <c r="I7780" s="223"/>
      <c r="P7780" s="224"/>
      <c r="Q7780" s="224"/>
      <c r="R7780" s="224"/>
      <c r="T7780" s="223"/>
      <c r="U7780" s="225"/>
      <c r="V7780" s="223"/>
      <c r="W7780" s="225"/>
      <c r="AE7780" s="200"/>
      <c r="AM7780" s="203"/>
      <c r="AT7780" s="144"/>
    </row>
    <row r="7781" spans="9:46" s="142" customFormat="1" x14ac:dyDescent="0.15">
      <c r="I7781" s="223"/>
      <c r="P7781" s="224"/>
      <c r="Q7781" s="224"/>
      <c r="R7781" s="224"/>
      <c r="T7781" s="223"/>
      <c r="U7781" s="225"/>
      <c r="V7781" s="223"/>
      <c r="W7781" s="225"/>
      <c r="AE7781" s="200"/>
      <c r="AM7781" s="203"/>
      <c r="AT7781" s="144"/>
    </row>
    <row r="7782" spans="9:46" s="142" customFormat="1" x14ac:dyDescent="0.15">
      <c r="I7782" s="223"/>
      <c r="P7782" s="224"/>
      <c r="Q7782" s="224"/>
      <c r="R7782" s="224"/>
      <c r="T7782" s="223"/>
      <c r="U7782" s="225"/>
      <c r="V7782" s="223"/>
      <c r="W7782" s="225"/>
      <c r="AE7782" s="200"/>
      <c r="AM7782" s="203"/>
      <c r="AT7782" s="144"/>
    </row>
    <row r="7783" spans="9:46" s="142" customFormat="1" x14ac:dyDescent="0.15">
      <c r="I7783" s="223"/>
      <c r="P7783" s="224"/>
      <c r="Q7783" s="224"/>
      <c r="R7783" s="224"/>
      <c r="T7783" s="223"/>
      <c r="U7783" s="225"/>
      <c r="V7783" s="223"/>
      <c r="W7783" s="225"/>
      <c r="AE7783" s="200"/>
      <c r="AM7783" s="203"/>
      <c r="AT7783" s="144"/>
    </row>
    <row r="7784" spans="9:46" s="142" customFormat="1" x14ac:dyDescent="0.15">
      <c r="I7784" s="223"/>
      <c r="P7784" s="224"/>
      <c r="Q7784" s="224"/>
      <c r="R7784" s="224"/>
      <c r="T7784" s="223"/>
      <c r="U7784" s="225"/>
      <c r="V7784" s="223"/>
      <c r="W7784" s="225"/>
      <c r="AE7784" s="200"/>
      <c r="AM7784" s="203"/>
      <c r="AT7784" s="144"/>
    </row>
    <row r="7785" spans="9:46" s="142" customFormat="1" x14ac:dyDescent="0.15">
      <c r="I7785" s="223"/>
      <c r="P7785" s="224"/>
      <c r="Q7785" s="224"/>
      <c r="R7785" s="224"/>
      <c r="T7785" s="223"/>
      <c r="U7785" s="225"/>
      <c r="V7785" s="223"/>
      <c r="W7785" s="225"/>
      <c r="AE7785" s="200"/>
      <c r="AM7785" s="203"/>
      <c r="AT7785" s="144"/>
    </row>
    <row r="7786" spans="9:46" s="142" customFormat="1" x14ac:dyDescent="0.15">
      <c r="I7786" s="223"/>
      <c r="P7786" s="224"/>
      <c r="Q7786" s="224"/>
      <c r="R7786" s="224"/>
      <c r="T7786" s="223"/>
      <c r="U7786" s="225"/>
      <c r="V7786" s="223"/>
      <c r="W7786" s="225"/>
      <c r="AE7786" s="200"/>
      <c r="AM7786" s="203"/>
      <c r="AT7786" s="144"/>
    </row>
    <row r="7787" spans="9:46" s="142" customFormat="1" x14ac:dyDescent="0.15">
      <c r="I7787" s="223"/>
      <c r="P7787" s="224"/>
      <c r="Q7787" s="224"/>
      <c r="R7787" s="224"/>
      <c r="T7787" s="223"/>
      <c r="U7787" s="225"/>
      <c r="V7787" s="223"/>
      <c r="W7787" s="225"/>
      <c r="AE7787" s="200"/>
      <c r="AM7787" s="203"/>
      <c r="AT7787" s="144"/>
    </row>
    <row r="7788" spans="9:46" s="142" customFormat="1" x14ac:dyDescent="0.15">
      <c r="I7788" s="223"/>
      <c r="P7788" s="224"/>
      <c r="Q7788" s="224"/>
      <c r="R7788" s="224"/>
      <c r="T7788" s="223"/>
      <c r="U7788" s="225"/>
      <c r="V7788" s="223"/>
      <c r="W7788" s="225"/>
      <c r="AE7788" s="200"/>
      <c r="AM7788" s="203"/>
      <c r="AT7788" s="144"/>
    </row>
    <row r="7789" spans="9:46" s="142" customFormat="1" x14ac:dyDescent="0.15">
      <c r="I7789" s="223"/>
      <c r="P7789" s="224"/>
      <c r="Q7789" s="224"/>
      <c r="R7789" s="224"/>
      <c r="T7789" s="223"/>
      <c r="U7789" s="225"/>
      <c r="V7789" s="223"/>
      <c r="W7789" s="225"/>
      <c r="AE7789" s="200"/>
      <c r="AM7789" s="203"/>
      <c r="AT7789" s="144"/>
    </row>
    <row r="7790" spans="9:46" s="142" customFormat="1" x14ac:dyDescent="0.15">
      <c r="I7790" s="223"/>
      <c r="P7790" s="224"/>
      <c r="Q7790" s="224"/>
      <c r="R7790" s="224"/>
      <c r="T7790" s="223"/>
      <c r="U7790" s="225"/>
      <c r="V7790" s="223"/>
      <c r="W7790" s="225"/>
      <c r="AE7790" s="200"/>
      <c r="AM7790" s="203"/>
      <c r="AT7790" s="144"/>
    </row>
    <row r="7791" spans="9:46" s="142" customFormat="1" x14ac:dyDescent="0.15">
      <c r="I7791" s="223"/>
      <c r="P7791" s="224"/>
      <c r="Q7791" s="224"/>
      <c r="R7791" s="224"/>
      <c r="T7791" s="223"/>
      <c r="U7791" s="225"/>
      <c r="V7791" s="223"/>
      <c r="W7791" s="225"/>
      <c r="AE7791" s="200"/>
      <c r="AM7791" s="203"/>
      <c r="AT7791" s="144"/>
    </row>
    <row r="7792" spans="9:46" s="142" customFormat="1" x14ac:dyDescent="0.15">
      <c r="I7792" s="223"/>
      <c r="P7792" s="224"/>
      <c r="Q7792" s="224"/>
      <c r="R7792" s="224"/>
      <c r="T7792" s="223"/>
      <c r="U7792" s="225"/>
      <c r="V7792" s="223"/>
      <c r="W7792" s="225"/>
      <c r="AE7792" s="200"/>
      <c r="AM7792" s="203"/>
      <c r="AT7792" s="144"/>
    </row>
    <row r="7793" spans="9:46" s="142" customFormat="1" x14ac:dyDescent="0.15">
      <c r="I7793" s="223"/>
      <c r="P7793" s="224"/>
      <c r="Q7793" s="224"/>
      <c r="R7793" s="224"/>
      <c r="T7793" s="223"/>
      <c r="U7793" s="225"/>
      <c r="V7793" s="223"/>
      <c r="W7793" s="225"/>
      <c r="AE7793" s="200"/>
      <c r="AM7793" s="203"/>
      <c r="AT7793" s="144"/>
    </row>
    <row r="7794" spans="9:46" s="142" customFormat="1" x14ac:dyDescent="0.15">
      <c r="I7794" s="223"/>
      <c r="P7794" s="224"/>
      <c r="Q7794" s="224"/>
      <c r="R7794" s="224"/>
      <c r="T7794" s="223"/>
      <c r="U7794" s="225"/>
      <c r="V7794" s="223"/>
      <c r="W7794" s="225"/>
      <c r="AE7794" s="200"/>
      <c r="AM7794" s="203"/>
      <c r="AT7794" s="144"/>
    </row>
    <row r="7795" spans="9:46" s="142" customFormat="1" x14ac:dyDescent="0.15">
      <c r="I7795" s="223"/>
      <c r="P7795" s="224"/>
      <c r="Q7795" s="224"/>
      <c r="R7795" s="224"/>
      <c r="T7795" s="223"/>
      <c r="U7795" s="225"/>
      <c r="V7795" s="223"/>
      <c r="W7795" s="225"/>
      <c r="AE7795" s="200"/>
      <c r="AM7795" s="203"/>
      <c r="AT7795" s="144"/>
    </row>
    <row r="7796" spans="9:46" s="142" customFormat="1" x14ac:dyDescent="0.15">
      <c r="I7796" s="223"/>
      <c r="P7796" s="224"/>
      <c r="Q7796" s="224"/>
      <c r="R7796" s="224"/>
      <c r="T7796" s="223"/>
      <c r="U7796" s="225"/>
      <c r="V7796" s="223"/>
      <c r="W7796" s="225"/>
      <c r="AE7796" s="200"/>
      <c r="AM7796" s="203"/>
      <c r="AT7796" s="144"/>
    </row>
    <row r="7797" spans="9:46" s="142" customFormat="1" x14ac:dyDescent="0.15">
      <c r="I7797" s="223"/>
      <c r="P7797" s="224"/>
      <c r="Q7797" s="224"/>
      <c r="R7797" s="224"/>
      <c r="T7797" s="223"/>
      <c r="U7797" s="225"/>
      <c r="V7797" s="223"/>
      <c r="W7797" s="225"/>
      <c r="AE7797" s="200"/>
      <c r="AM7797" s="203"/>
      <c r="AT7797" s="144"/>
    </row>
    <row r="7798" spans="9:46" s="142" customFormat="1" x14ac:dyDescent="0.15">
      <c r="I7798" s="223"/>
      <c r="P7798" s="224"/>
      <c r="Q7798" s="224"/>
      <c r="R7798" s="224"/>
      <c r="T7798" s="223"/>
      <c r="U7798" s="225"/>
      <c r="V7798" s="223"/>
      <c r="W7798" s="225"/>
      <c r="AE7798" s="200"/>
      <c r="AM7798" s="203"/>
      <c r="AT7798" s="144"/>
    </row>
    <row r="7799" spans="9:46" s="142" customFormat="1" x14ac:dyDescent="0.15">
      <c r="I7799" s="223"/>
      <c r="P7799" s="224"/>
      <c r="Q7799" s="224"/>
      <c r="R7799" s="224"/>
      <c r="T7799" s="223"/>
      <c r="U7799" s="225"/>
      <c r="V7799" s="223"/>
      <c r="W7799" s="225"/>
      <c r="AE7799" s="200"/>
      <c r="AM7799" s="203"/>
      <c r="AT7799" s="144"/>
    </row>
    <row r="7800" spans="9:46" s="142" customFormat="1" x14ac:dyDescent="0.15">
      <c r="I7800" s="223"/>
      <c r="P7800" s="224"/>
      <c r="Q7800" s="224"/>
      <c r="R7800" s="224"/>
      <c r="T7800" s="223"/>
      <c r="U7800" s="225"/>
      <c r="V7800" s="223"/>
      <c r="W7800" s="225"/>
      <c r="AE7800" s="200"/>
      <c r="AM7800" s="203"/>
      <c r="AT7800" s="144"/>
    </row>
    <row r="7801" spans="9:46" s="142" customFormat="1" x14ac:dyDescent="0.15">
      <c r="I7801" s="223"/>
      <c r="P7801" s="224"/>
      <c r="Q7801" s="224"/>
      <c r="R7801" s="224"/>
      <c r="T7801" s="223"/>
      <c r="U7801" s="225"/>
      <c r="V7801" s="223"/>
      <c r="W7801" s="225"/>
      <c r="AE7801" s="200"/>
      <c r="AM7801" s="203"/>
      <c r="AT7801" s="144"/>
    </row>
    <row r="7802" spans="9:46" s="142" customFormat="1" x14ac:dyDescent="0.15">
      <c r="I7802" s="223"/>
      <c r="P7802" s="224"/>
      <c r="Q7802" s="224"/>
      <c r="R7802" s="224"/>
      <c r="T7802" s="223"/>
      <c r="U7802" s="225"/>
      <c r="V7802" s="223"/>
      <c r="W7802" s="225"/>
      <c r="AE7802" s="200"/>
      <c r="AM7802" s="203"/>
      <c r="AT7802" s="144"/>
    </row>
    <row r="7803" spans="9:46" s="142" customFormat="1" x14ac:dyDescent="0.15">
      <c r="I7803" s="223"/>
      <c r="P7803" s="224"/>
      <c r="Q7803" s="224"/>
      <c r="R7803" s="224"/>
      <c r="T7803" s="223"/>
      <c r="U7803" s="225"/>
      <c r="V7803" s="223"/>
      <c r="W7803" s="225"/>
      <c r="AE7803" s="200"/>
      <c r="AM7803" s="203"/>
      <c r="AT7803" s="144"/>
    </row>
    <row r="7804" spans="9:46" s="142" customFormat="1" x14ac:dyDescent="0.15">
      <c r="I7804" s="223"/>
      <c r="P7804" s="224"/>
      <c r="Q7804" s="224"/>
      <c r="R7804" s="224"/>
      <c r="T7804" s="223"/>
      <c r="U7804" s="225"/>
      <c r="V7804" s="223"/>
      <c r="W7804" s="225"/>
      <c r="AE7804" s="200"/>
      <c r="AM7804" s="203"/>
      <c r="AT7804" s="144"/>
    </row>
    <row r="7805" spans="9:46" s="142" customFormat="1" x14ac:dyDescent="0.15">
      <c r="I7805" s="223"/>
      <c r="P7805" s="224"/>
      <c r="Q7805" s="224"/>
      <c r="R7805" s="224"/>
      <c r="T7805" s="223"/>
      <c r="U7805" s="225"/>
      <c r="V7805" s="223"/>
      <c r="W7805" s="225"/>
      <c r="AE7805" s="200"/>
      <c r="AM7805" s="203"/>
      <c r="AT7805" s="144"/>
    </row>
    <row r="7806" spans="9:46" s="142" customFormat="1" x14ac:dyDescent="0.15">
      <c r="I7806" s="223"/>
      <c r="P7806" s="224"/>
      <c r="Q7806" s="224"/>
      <c r="R7806" s="224"/>
      <c r="T7806" s="223"/>
      <c r="U7806" s="225"/>
      <c r="V7806" s="223"/>
      <c r="W7806" s="225"/>
      <c r="AE7806" s="200"/>
      <c r="AM7806" s="203"/>
      <c r="AT7806" s="144"/>
    </row>
    <row r="7807" spans="9:46" s="142" customFormat="1" x14ac:dyDescent="0.15">
      <c r="I7807" s="223"/>
      <c r="P7807" s="224"/>
      <c r="Q7807" s="224"/>
      <c r="R7807" s="224"/>
      <c r="T7807" s="223"/>
      <c r="U7807" s="225"/>
      <c r="V7807" s="223"/>
      <c r="W7807" s="225"/>
      <c r="AE7807" s="200"/>
      <c r="AM7807" s="203"/>
      <c r="AT7807" s="144"/>
    </row>
    <row r="7808" spans="9:46" s="142" customFormat="1" x14ac:dyDescent="0.15">
      <c r="I7808" s="223"/>
      <c r="P7808" s="224"/>
      <c r="Q7808" s="224"/>
      <c r="R7808" s="224"/>
      <c r="T7808" s="223"/>
      <c r="U7808" s="225"/>
      <c r="V7808" s="223"/>
      <c r="W7808" s="225"/>
      <c r="AE7808" s="200"/>
      <c r="AM7808" s="203"/>
      <c r="AT7808" s="144"/>
    </row>
    <row r="7809" spans="9:46" s="142" customFormat="1" x14ac:dyDescent="0.15">
      <c r="I7809" s="223"/>
      <c r="P7809" s="224"/>
      <c r="Q7809" s="224"/>
      <c r="R7809" s="224"/>
      <c r="T7809" s="223"/>
      <c r="U7809" s="225"/>
      <c r="V7809" s="223"/>
      <c r="W7809" s="225"/>
      <c r="AE7809" s="200"/>
      <c r="AM7809" s="203"/>
      <c r="AT7809" s="144"/>
    </row>
    <row r="7810" spans="9:46" s="142" customFormat="1" x14ac:dyDescent="0.15">
      <c r="I7810" s="223"/>
      <c r="P7810" s="224"/>
      <c r="Q7810" s="224"/>
      <c r="R7810" s="224"/>
      <c r="T7810" s="223"/>
      <c r="U7810" s="225"/>
      <c r="V7810" s="223"/>
      <c r="W7810" s="225"/>
      <c r="AE7810" s="200"/>
      <c r="AM7810" s="203"/>
      <c r="AT7810" s="144"/>
    </row>
    <row r="7811" spans="9:46" s="142" customFormat="1" x14ac:dyDescent="0.15">
      <c r="I7811" s="223"/>
      <c r="P7811" s="224"/>
      <c r="Q7811" s="224"/>
      <c r="R7811" s="224"/>
      <c r="T7811" s="223"/>
      <c r="U7811" s="225"/>
      <c r="V7811" s="223"/>
      <c r="W7811" s="225"/>
      <c r="AE7811" s="200"/>
      <c r="AM7811" s="203"/>
      <c r="AT7811" s="144"/>
    </row>
    <row r="7812" spans="9:46" s="142" customFormat="1" x14ac:dyDescent="0.15">
      <c r="I7812" s="223"/>
      <c r="P7812" s="224"/>
      <c r="Q7812" s="224"/>
      <c r="R7812" s="224"/>
      <c r="T7812" s="223"/>
      <c r="U7812" s="225"/>
      <c r="V7812" s="223"/>
      <c r="W7812" s="225"/>
      <c r="AE7812" s="200"/>
      <c r="AM7812" s="203"/>
      <c r="AT7812" s="144"/>
    </row>
    <row r="7813" spans="9:46" s="142" customFormat="1" x14ac:dyDescent="0.15">
      <c r="I7813" s="223"/>
      <c r="P7813" s="224"/>
      <c r="Q7813" s="224"/>
      <c r="R7813" s="224"/>
      <c r="T7813" s="223"/>
      <c r="U7813" s="225"/>
      <c r="V7813" s="223"/>
      <c r="W7813" s="225"/>
      <c r="AE7813" s="200"/>
      <c r="AM7813" s="203"/>
      <c r="AT7813" s="144"/>
    </row>
    <row r="7814" spans="9:46" s="142" customFormat="1" x14ac:dyDescent="0.15">
      <c r="I7814" s="223"/>
      <c r="P7814" s="224"/>
      <c r="Q7814" s="224"/>
      <c r="R7814" s="224"/>
      <c r="T7814" s="223"/>
      <c r="U7814" s="225"/>
      <c r="V7814" s="223"/>
      <c r="W7814" s="225"/>
      <c r="AE7814" s="200"/>
      <c r="AM7814" s="203"/>
      <c r="AT7814" s="144"/>
    </row>
    <row r="7815" spans="9:46" s="142" customFormat="1" x14ac:dyDescent="0.15">
      <c r="I7815" s="223"/>
      <c r="P7815" s="224"/>
      <c r="Q7815" s="224"/>
      <c r="R7815" s="224"/>
      <c r="T7815" s="223"/>
      <c r="U7815" s="225"/>
      <c r="V7815" s="223"/>
      <c r="W7815" s="225"/>
      <c r="AE7815" s="200"/>
      <c r="AM7815" s="203"/>
      <c r="AT7815" s="144"/>
    </row>
    <row r="7816" spans="9:46" s="142" customFormat="1" x14ac:dyDescent="0.15">
      <c r="I7816" s="223"/>
      <c r="P7816" s="224"/>
      <c r="Q7816" s="224"/>
      <c r="R7816" s="224"/>
      <c r="T7816" s="223"/>
      <c r="U7816" s="225"/>
      <c r="V7816" s="223"/>
      <c r="W7816" s="225"/>
      <c r="AE7816" s="200"/>
      <c r="AM7816" s="203"/>
      <c r="AT7816" s="144"/>
    </row>
    <row r="7817" spans="9:46" s="142" customFormat="1" x14ac:dyDescent="0.15">
      <c r="I7817" s="223"/>
      <c r="P7817" s="224"/>
      <c r="Q7817" s="224"/>
      <c r="R7817" s="224"/>
      <c r="T7817" s="223"/>
      <c r="U7817" s="225"/>
      <c r="V7817" s="223"/>
      <c r="W7817" s="225"/>
      <c r="AE7817" s="200"/>
      <c r="AM7817" s="203"/>
      <c r="AT7817" s="144"/>
    </row>
    <row r="7818" spans="9:46" s="142" customFormat="1" x14ac:dyDescent="0.15">
      <c r="I7818" s="223"/>
      <c r="P7818" s="224"/>
      <c r="Q7818" s="224"/>
      <c r="R7818" s="224"/>
      <c r="T7818" s="223"/>
      <c r="U7818" s="225"/>
      <c r="V7818" s="223"/>
      <c r="W7818" s="225"/>
      <c r="AE7818" s="200"/>
      <c r="AM7818" s="203"/>
      <c r="AT7818" s="144"/>
    </row>
    <row r="7819" spans="9:46" s="142" customFormat="1" x14ac:dyDescent="0.15">
      <c r="I7819" s="223"/>
      <c r="P7819" s="224"/>
      <c r="Q7819" s="224"/>
      <c r="R7819" s="224"/>
      <c r="T7819" s="223"/>
      <c r="U7819" s="225"/>
      <c r="V7819" s="223"/>
      <c r="W7819" s="225"/>
      <c r="AE7819" s="200"/>
      <c r="AM7819" s="203"/>
      <c r="AT7819" s="144"/>
    </row>
    <row r="7820" spans="9:46" s="142" customFormat="1" x14ac:dyDescent="0.15">
      <c r="I7820" s="223"/>
      <c r="P7820" s="224"/>
      <c r="Q7820" s="224"/>
      <c r="R7820" s="224"/>
      <c r="T7820" s="223"/>
      <c r="U7820" s="225"/>
      <c r="V7820" s="223"/>
      <c r="W7820" s="225"/>
      <c r="AE7820" s="200"/>
      <c r="AM7820" s="203"/>
      <c r="AT7820" s="144"/>
    </row>
    <row r="7821" spans="9:46" s="142" customFormat="1" x14ac:dyDescent="0.15">
      <c r="I7821" s="223"/>
      <c r="P7821" s="224"/>
      <c r="Q7821" s="224"/>
      <c r="R7821" s="224"/>
      <c r="T7821" s="223"/>
      <c r="U7821" s="225"/>
      <c r="V7821" s="223"/>
      <c r="W7821" s="225"/>
      <c r="AE7821" s="200"/>
      <c r="AM7821" s="203"/>
      <c r="AT7821" s="144"/>
    </row>
    <row r="7822" spans="9:46" s="142" customFormat="1" x14ac:dyDescent="0.15">
      <c r="I7822" s="223"/>
      <c r="P7822" s="224"/>
      <c r="Q7822" s="224"/>
      <c r="R7822" s="224"/>
      <c r="T7822" s="223"/>
      <c r="U7822" s="225"/>
      <c r="V7822" s="223"/>
      <c r="W7822" s="225"/>
      <c r="AE7822" s="200"/>
      <c r="AM7822" s="203"/>
      <c r="AT7822" s="144"/>
    </row>
    <row r="7823" spans="9:46" s="142" customFormat="1" x14ac:dyDescent="0.15">
      <c r="I7823" s="223"/>
      <c r="P7823" s="224"/>
      <c r="Q7823" s="224"/>
      <c r="R7823" s="224"/>
      <c r="T7823" s="223"/>
      <c r="U7823" s="225"/>
      <c r="V7823" s="223"/>
      <c r="W7823" s="225"/>
      <c r="AE7823" s="200"/>
      <c r="AM7823" s="203"/>
      <c r="AT7823" s="144"/>
    </row>
    <row r="7824" spans="9:46" s="142" customFormat="1" x14ac:dyDescent="0.15">
      <c r="I7824" s="223"/>
      <c r="P7824" s="224"/>
      <c r="Q7824" s="224"/>
      <c r="R7824" s="224"/>
      <c r="T7824" s="223"/>
      <c r="U7824" s="225"/>
      <c r="V7824" s="223"/>
      <c r="W7824" s="225"/>
      <c r="AE7824" s="200"/>
      <c r="AM7824" s="203"/>
      <c r="AT7824" s="144"/>
    </row>
    <row r="7825" spans="9:46" s="142" customFormat="1" x14ac:dyDescent="0.15">
      <c r="I7825" s="223"/>
      <c r="P7825" s="224"/>
      <c r="Q7825" s="224"/>
      <c r="R7825" s="224"/>
      <c r="T7825" s="223"/>
      <c r="U7825" s="225"/>
      <c r="V7825" s="223"/>
      <c r="W7825" s="225"/>
      <c r="AE7825" s="200"/>
      <c r="AM7825" s="203"/>
      <c r="AT7825" s="144"/>
    </row>
    <row r="7826" spans="9:46" s="142" customFormat="1" x14ac:dyDescent="0.15">
      <c r="I7826" s="223"/>
      <c r="P7826" s="224"/>
      <c r="Q7826" s="224"/>
      <c r="R7826" s="224"/>
      <c r="T7826" s="223"/>
      <c r="U7826" s="225"/>
      <c r="V7826" s="223"/>
      <c r="W7826" s="225"/>
      <c r="AE7826" s="200"/>
      <c r="AM7826" s="203"/>
      <c r="AT7826" s="144"/>
    </row>
    <row r="7827" spans="9:46" s="142" customFormat="1" x14ac:dyDescent="0.15">
      <c r="I7827" s="223"/>
      <c r="P7827" s="224"/>
      <c r="Q7827" s="224"/>
      <c r="R7827" s="224"/>
      <c r="T7827" s="223"/>
      <c r="U7827" s="225"/>
      <c r="V7827" s="223"/>
      <c r="W7827" s="225"/>
      <c r="AE7827" s="200"/>
      <c r="AM7827" s="203"/>
      <c r="AT7827" s="144"/>
    </row>
    <row r="7828" spans="9:46" s="142" customFormat="1" x14ac:dyDescent="0.15">
      <c r="I7828" s="223"/>
      <c r="P7828" s="224"/>
      <c r="Q7828" s="224"/>
      <c r="R7828" s="224"/>
      <c r="T7828" s="223"/>
      <c r="U7828" s="225"/>
      <c r="V7828" s="223"/>
      <c r="W7828" s="225"/>
      <c r="AE7828" s="200"/>
      <c r="AM7828" s="203"/>
      <c r="AT7828" s="144"/>
    </row>
    <row r="7829" spans="9:46" s="142" customFormat="1" x14ac:dyDescent="0.15">
      <c r="I7829" s="223"/>
      <c r="P7829" s="224"/>
      <c r="Q7829" s="224"/>
      <c r="R7829" s="224"/>
      <c r="T7829" s="223"/>
      <c r="U7829" s="225"/>
      <c r="V7829" s="223"/>
      <c r="W7829" s="225"/>
      <c r="AE7829" s="200"/>
      <c r="AM7829" s="203"/>
      <c r="AT7829" s="144"/>
    </row>
    <row r="7830" spans="9:46" s="142" customFormat="1" x14ac:dyDescent="0.15">
      <c r="I7830" s="223"/>
      <c r="P7830" s="224"/>
      <c r="Q7830" s="224"/>
      <c r="R7830" s="224"/>
      <c r="T7830" s="223"/>
      <c r="U7830" s="225"/>
      <c r="V7830" s="223"/>
      <c r="W7830" s="225"/>
      <c r="AE7830" s="200"/>
      <c r="AM7830" s="203"/>
      <c r="AT7830" s="144"/>
    </row>
    <row r="7831" spans="9:46" s="142" customFormat="1" x14ac:dyDescent="0.15">
      <c r="I7831" s="223"/>
      <c r="P7831" s="224"/>
      <c r="Q7831" s="224"/>
      <c r="R7831" s="224"/>
      <c r="T7831" s="223"/>
      <c r="U7831" s="225"/>
      <c r="V7831" s="223"/>
      <c r="W7831" s="225"/>
      <c r="AE7831" s="200"/>
      <c r="AM7831" s="203"/>
      <c r="AT7831" s="144"/>
    </row>
    <row r="7832" spans="9:46" s="142" customFormat="1" x14ac:dyDescent="0.15">
      <c r="I7832" s="223"/>
      <c r="P7832" s="224"/>
      <c r="Q7832" s="224"/>
      <c r="R7832" s="224"/>
      <c r="T7832" s="223"/>
      <c r="U7832" s="225"/>
      <c r="V7832" s="223"/>
      <c r="W7832" s="225"/>
      <c r="AE7832" s="200"/>
      <c r="AM7832" s="203"/>
      <c r="AT7832" s="144"/>
    </row>
    <row r="7833" spans="9:46" s="142" customFormat="1" x14ac:dyDescent="0.15">
      <c r="I7833" s="223"/>
      <c r="P7833" s="224"/>
      <c r="Q7833" s="224"/>
      <c r="R7833" s="224"/>
      <c r="T7833" s="223"/>
      <c r="U7833" s="225"/>
      <c r="V7833" s="223"/>
      <c r="W7833" s="225"/>
      <c r="AE7833" s="200"/>
      <c r="AM7833" s="203"/>
      <c r="AT7833" s="144"/>
    </row>
    <row r="7834" spans="9:46" s="142" customFormat="1" x14ac:dyDescent="0.15">
      <c r="I7834" s="223"/>
      <c r="P7834" s="224"/>
      <c r="Q7834" s="224"/>
      <c r="R7834" s="224"/>
      <c r="T7834" s="223"/>
      <c r="U7834" s="225"/>
      <c r="V7834" s="223"/>
      <c r="W7834" s="225"/>
      <c r="AE7834" s="200"/>
      <c r="AM7834" s="203"/>
      <c r="AT7834" s="144"/>
    </row>
    <row r="7835" spans="9:46" s="142" customFormat="1" x14ac:dyDescent="0.15">
      <c r="I7835" s="223"/>
      <c r="P7835" s="224"/>
      <c r="Q7835" s="224"/>
      <c r="R7835" s="224"/>
      <c r="T7835" s="223"/>
      <c r="U7835" s="225"/>
      <c r="V7835" s="223"/>
      <c r="W7835" s="225"/>
      <c r="AE7835" s="200"/>
      <c r="AM7835" s="203"/>
      <c r="AT7835" s="144"/>
    </row>
    <row r="7836" spans="9:46" s="142" customFormat="1" x14ac:dyDescent="0.15">
      <c r="I7836" s="223"/>
      <c r="P7836" s="224"/>
      <c r="Q7836" s="224"/>
      <c r="R7836" s="224"/>
      <c r="T7836" s="223"/>
      <c r="U7836" s="225"/>
      <c r="V7836" s="223"/>
      <c r="W7836" s="225"/>
      <c r="AE7836" s="200"/>
      <c r="AM7836" s="203"/>
      <c r="AT7836" s="144"/>
    </row>
    <row r="7837" spans="9:46" s="142" customFormat="1" x14ac:dyDescent="0.15">
      <c r="I7837" s="223"/>
      <c r="P7837" s="224"/>
      <c r="Q7837" s="224"/>
      <c r="R7837" s="224"/>
      <c r="T7837" s="223"/>
      <c r="U7837" s="225"/>
      <c r="V7837" s="223"/>
      <c r="W7837" s="225"/>
      <c r="AE7837" s="200"/>
      <c r="AM7837" s="203"/>
      <c r="AT7837" s="144"/>
    </row>
    <row r="7838" spans="9:46" s="142" customFormat="1" x14ac:dyDescent="0.15">
      <c r="I7838" s="223"/>
      <c r="P7838" s="224"/>
      <c r="Q7838" s="224"/>
      <c r="R7838" s="224"/>
      <c r="T7838" s="223"/>
      <c r="U7838" s="225"/>
      <c r="V7838" s="223"/>
      <c r="W7838" s="225"/>
      <c r="AE7838" s="200"/>
      <c r="AM7838" s="203"/>
      <c r="AT7838" s="144"/>
    </row>
    <row r="7839" spans="9:46" s="142" customFormat="1" x14ac:dyDescent="0.15">
      <c r="I7839" s="223"/>
      <c r="P7839" s="224"/>
      <c r="Q7839" s="224"/>
      <c r="R7839" s="224"/>
      <c r="T7839" s="223"/>
      <c r="U7839" s="225"/>
      <c r="V7839" s="223"/>
      <c r="W7839" s="225"/>
      <c r="AE7839" s="200"/>
      <c r="AM7839" s="203"/>
      <c r="AT7839" s="144"/>
    </row>
    <row r="7840" spans="9:46" s="142" customFormat="1" x14ac:dyDescent="0.15">
      <c r="I7840" s="223"/>
      <c r="P7840" s="224"/>
      <c r="Q7840" s="224"/>
      <c r="R7840" s="224"/>
      <c r="T7840" s="223"/>
      <c r="U7840" s="225"/>
      <c r="V7840" s="223"/>
      <c r="W7840" s="225"/>
      <c r="AE7840" s="200"/>
      <c r="AM7840" s="203"/>
      <c r="AT7840" s="144"/>
    </row>
    <row r="7841" spans="9:46" s="142" customFormat="1" x14ac:dyDescent="0.15">
      <c r="I7841" s="223"/>
      <c r="P7841" s="224"/>
      <c r="Q7841" s="224"/>
      <c r="R7841" s="224"/>
      <c r="T7841" s="223"/>
      <c r="U7841" s="225"/>
      <c r="V7841" s="223"/>
      <c r="W7841" s="225"/>
      <c r="AE7841" s="200"/>
      <c r="AM7841" s="203"/>
      <c r="AT7841" s="144"/>
    </row>
    <row r="7842" spans="9:46" s="142" customFormat="1" x14ac:dyDescent="0.15">
      <c r="I7842" s="223"/>
      <c r="P7842" s="224"/>
      <c r="Q7842" s="224"/>
      <c r="R7842" s="224"/>
      <c r="T7842" s="223"/>
      <c r="U7842" s="225"/>
      <c r="V7842" s="223"/>
      <c r="W7842" s="225"/>
      <c r="AE7842" s="200"/>
      <c r="AM7842" s="203"/>
      <c r="AT7842" s="144"/>
    </row>
    <row r="7843" spans="9:46" s="142" customFormat="1" x14ac:dyDescent="0.15">
      <c r="I7843" s="223"/>
      <c r="P7843" s="224"/>
      <c r="Q7843" s="224"/>
      <c r="R7843" s="224"/>
      <c r="T7843" s="223"/>
      <c r="U7843" s="225"/>
      <c r="V7843" s="223"/>
      <c r="W7843" s="225"/>
      <c r="AE7843" s="200"/>
      <c r="AM7843" s="203"/>
      <c r="AT7843" s="144"/>
    </row>
    <row r="7844" spans="9:46" s="142" customFormat="1" x14ac:dyDescent="0.15">
      <c r="I7844" s="223"/>
      <c r="P7844" s="224"/>
      <c r="Q7844" s="224"/>
      <c r="R7844" s="224"/>
      <c r="T7844" s="223"/>
      <c r="U7844" s="225"/>
      <c r="V7844" s="223"/>
      <c r="W7844" s="225"/>
      <c r="AE7844" s="200"/>
      <c r="AM7844" s="203"/>
      <c r="AT7844" s="144"/>
    </row>
    <row r="7845" spans="9:46" s="142" customFormat="1" x14ac:dyDescent="0.15">
      <c r="I7845" s="223"/>
      <c r="P7845" s="224"/>
      <c r="Q7845" s="224"/>
      <c r="R7845" s="224"/>
      <c r="T7845" s="223"/>
      <c r="U7845" s="225"/>
      <c r="V7845" s="223"/>
      <c r="W7845" s="225"/>
      <c r="AE7845" s="200"/>
      <c r="AM7845" s="203"/>
      <c r="AT7845" s="144"/>
    </row>
    <row r="7846" spans="9:46" s="142" customFormat="1" x14ac:dyDescent="0.15">
      <c r="I7846" s="223"/>
      <c r="P7846" s="224"/>
      <c r="Q7846" s="224"/>
      <c r="R7846" s="224"/>
      <c r="T7846" s="223"/>
      <c r="U7846" s="225"/>
      <c r="V7846" s="223"/>
      <c r="W7846" s="225"/>
      <c r="AE7846" s="200"/>
      <c r="AM7846" s="203"/>
      <c r="AT7846" s="144"/>
    </row>
    <row r="7847" spans="9:46" s="142" customFormat="1" x14ac:dyDescent="0.15">
      <c r="I7847" s="223"/>
      <c r="P7847" s="224"/>
      <c r="Q7847" s="224"/>
      <c r="R7847" s="224"/>
      <c r="T7847" s="223"/>
      <c r="U7847" s="225"/>
      <c r="V7847" s="223"/>
      <c r="W7847" s="225"/>
      <c r="AE7847" s="200"/>
      <c r="AM7847" s="203"/>
      <c r="AT7847" s="144"/>
    </row>
    <row r="7848" spans="9:46" s="142" customFormat="1" x14ac:dyDescent="0.15">
      <c r="I7848" s="223"/>
      <c r="P7848" s="224"/>
      <c r="Q7848" s="224"/>
      <c r="R7848" s="224"/>
      <c r="T7848" s="223"/>
      <c r="U7848" s="225"/>
      <c r="V7848" s="223"/>
      <c r="W7848" s="225"/>
      <c r="AE7848" s="200"/>
      <c r="AM7848" s="203"/>
      <c r="AT7848" s="144"/>
    </row>
    <row r="7849" spans="9:46" s="142" customFormat="1" x14ac:dyDescent="0.15">
      <c r="I7849" s="223"/>
      <c r="P7849" s="224"/>
      <c r="Q7849" s="224"/>
      <c r="R7849" s="224"/>
      <c r="T7849" s="223"/>
      <c r="U7849" s="225"/>
      <c r="V7849" s="223"/>
      <c r="W7849" s="225"/>
      <c r="AE7849" s="200"/>
      <c r="AM7849" s="203"/>
      <c r="AT7849" s="144"/>
    </row>
    <row r="7850" spans="9:46" s="142" customFormat="1" x14ac:dyDescent="0.15">
      <c r="I7850" s="223"/>
      <c r="P7850" s="224"/>
      <c r="Q7850" s="224"/>
      <c r="R7850" s="224"/>
      <c r="T7850" s="223"/>
      <c r="U7850" s="225"/>
      <c r="V7850" s="223"/>
      <c r="W7850" s="225"/>
      <c r="AE7850" s="200"/>
      <c r="AM7850" s="203"/>
      <c r="AT7850" s="144"/>
    </row>
    <row r="7851" spans="9:46" s="142" customFormat="1" x14ac:dyDescent="0.15">
      <c r="I7851" s="223"/>
      <c r="P7851" s="224"/>
      <c r="Q7851" s="224"/>
      <c r="R7851" s="224"/>
      <c r="T7851" s="223"/>
      <c r="U7851" s="225"/>
      <c r="V7851" s="223"/>
      <c r="W7851" s="225"/>
      <c r="AE7851" s="200"/>
      <c r="AM7851" s="203"/>
      <c r="AT7851" s="144"/>
    </row>
    <row r="7852" spans="9:46" s="142" customFormat="1" x14ac:dyDescent="0.15">
      <c r="I7852" s="223"/>
      <c r="P7852" s="224"/>
      <c r="Q7852" s="224"/>
      <c r="R7852" s="224"/>
      <c r="T7852" s="223"/>
      <c r="U7852" s="225"/>
      <c r="V7852" s="223"/>
      <c r="W7852" s="225"/>
      <c r="AE7852" s="200"/>
      <c r="AM7852" s="203"/>
      <c r="AT7852" s="144"/>
    </row>
    <row r="7853" spans="9:46" s="142" customFormat="1" x14ac:dyDescent="0.15">
      <c r="I7853" s="223"/>
      <c r="P7853" s="224"/>
      <c r="Q7853" s="224"/>
      <c r="R7853" s="224"/>
      <c r="T7853" s="223"/>
      <c r="U7853" s="225"/>
      <c r="V7853" s="223"/>
      <c r="W7853" s="225"/>
      <c r="AE7853" s="200"/>
      <c r="AM7853" s="203"/>
      <c r="AT7853" s="144"/>
    </row>
    <row r="7854" spans="9:46" s="142" customFormat="1" x14ac:dyDescent="0.15">
      <c r="I7854" s="223"/>
      <c r="P7854" s="224"/>
      <c r="Q7854" s="224"/>
      <c r="R7854" s="224"/>
      <c r="T7854" s="223"/>
      <c r="U7854" s="225"/>
      <c r="V7854" s="223"/>
      <c r="W7854" s="225"/>
      <c r="AE7854" s="200"/>
      <c r="AM7854" s="203"/>
      <c r="AT7854" s="144"/>
    </row>
    <row r="7855" spans="9:46" s="142" customFormat="1" x14ac:dyDescent="0.15">
      <c r="I7855" s="223"/>
      <c r="P7855" s="224"/>
      <c r="Q7855" s="224"/>
      <c r="R7855" s="224"/>
      <c r="T7855" s="223"/>
      <c r="U7855" s="225"/>
      <c r="V7855" s="223"/>
      <c r="W7855" s="225"/>
      <c r="AE7855" s="200"/>
      <c r="AM7855" s="203"/>
      <c r="AT7855" s="144"/>
    </row>
    <row r="7856" spans="9:46" s="142" customFormat="1" x14ac:dyDescent="0.15">
      <c r="I7856" s="223"/>
      <c r="P7856" s="224"/>
      <c r="Q7856" s="224"/>
      <c r="R7856" s="224"/>
      <c r="T7856" s="223"/>
      <c r="U7856" s="225"/>
      <c r="V7856" s="223"/>
      <c r="W7856" s="225"/>
      <c r="AE7856" s="200"/>
      <c r="AM7856" s="203"/>
      <c r="AT7856" s="144"/>
    </row>
    <row r="7857" spans="9:46" s="142" customFormat="1" x14ac:dyDescent="0.15">
      <c r="I7857" s="223"/>
      <c r="P7857" s="224"/>
      <c r="Q7857" s="224"/>
      <c r="R7857" s="224"/>
      <c r="T7857" s="223"/>
      <c r="U7857" s="225"/>
      <c r="V7857" s="223"/>
      <c r="W7857" s="225"/>
      <c r="AE7857" s="200"/>
      <c r="AM7857" s="203"/>
      <c r="AT7857" s="144"/>
    </row>
    <row r="7858" spans="9:46" s="142" customFormat="1" x14ac:dyDescent="0.15">
      <c r="I7858" s="223"/>
      <c r="P7858" s="224"/>
      <c r="Q7858" s="224"/>
      <c r="R7858" s="224"/>
      <c r="T7858" s="223"/>
      <c r="U7858" s="225"/>
      <c r="V7858" s="223"/>
      <c r="W7858" s="225"/>
      <c r="AE7858" s="200"/>
      <c r="AM7858" s="203"/>
      <c r="AT7858" s="144"/>
    </row>
    <row r="7859" spans="9:46" s="142" customFormat="1" x14ac:dyDescent="0.15">
      <c r="I7859" s="223"/>
      <c r="P7859" s="224"/>
      <c r="Q7859" s="224"/>
      <c r="R7859" s="224"/>
      <c r="T7859" s="223"/>
      <c r="U7859" s="225"/>
      <c r="V7859" s="223"/>
      <c r="W7859" s="225"/>
      <c r="AE7859" s="200"/>
      <c r="AM7859" s="203"/>
      <c r="AT7859" s="144"/>
    </row>
    <row r="7860" spans="9:46" s="142" customFormat="1" x14ac:dyDescent="0.15">
      <c r="I7860" s="223"/>
      <c r="P7860" s="224"/>
      <c r="Q7860" s="224"/>
      <c r="R7860" s="224"/>
      <c r="T7860" s="223"/>
      <c r="U7860" s="225"/>
      <c r="V7860" s="223"/>
      <c r="W7860" s="225"/>
      <c r="AE7860" s="200"/>
      <c r="AM7860" s="203"/>
      <c r="AT7860" s="144"/>
    </row>
    <row r="7861" spans="9:46" s="142" customFormat="1" x14ac:dyDescent="0.15">
      <c r="I7861" s="223"/>
      <c r="P7861" s="224"/>
      <c r="Q7861" s="224"/>
      <c r="R7861" s="224"/>
      <c r="T7861" s="223"/>
      <c r="U7861" s="225"/>
      <c r="V7861" s="223"/>
      <c r="W7861" s="225"/>
      <c r="AE7861" s="200"/>
      <c r="AM7861" s="203"/>
      <c r="AT7861" s="144"/>
    </row>
    <row r="7862" spans="9:46" s="142" customFormat="1" x14ac:dyDescent="0.15">
      <c r="I7862" s="223"/>
      <c r="P7862" s="224"/>
      <c r="Q7862" s="224"/>
      <c r="R7862" s="224"/>
      <c r="T7862" s="223"/>
      <c r="U7862" s="225"/>
      <c r="V7862" s="223"/>
      <c r="W7862" s="225"/>
      <c r="AE7862" s="200"/>
      <c r="AM7862" s="203"/>
      <c r="AT7862" s="144"/>
    </row>
    <row r="7863" spans="9:46" s="142" customFormat="1" x14ac:dyDescent="0.15">
      <c r="I7863" s="223"/>
      <c r="P7863" s="224"/>
      <c r="Q7863" s="224"/>
      <c r="R7863" s="224"/>
      <c r="T7863" s="223"/>
      <c r="U7863" s="225"/>
      <c r="V7863" s="223"/>
      <c r="W7863" s="225"/>
      <c r="AE7863" s="200"/>
      <c r="AM7863" s="203"/>
      <c r="AT7863" s="144"/>
    </row>
    <row r="7864" spans="9:46" s="142" customFormat="1" x14ac:dyDescent="0.15">
      <c r="I7864" s="223"/>
      <c r="P7864" s="224"/>
      <c r="Q7864" s="224"/>
      <c r="R7864" s="224"/>
      <c r="T7864" s="223"/>
      <c r="U7864" s="225"/>
      <c r="V7864" s="223"/>
      <c r="W7864" s="225"/>
      <c r="AE7864" s="200"/>
      <c r="AM7864" s="203"/>
      <c r="AT7864" s="144"/>
    </row>
    <row r="7865" spans="9:46" s="142" customFormat="1" x14ac:dyDescent="0.15">
      <c r="I7865" s="223"/>
      <c r="P7865" s="224"/>
      <c r="Q7865" s="224"/>
      <c r="R7865" s="224"/>
      <c r="T7865" s="223"/>
      <c r="U7865" s="225"/>
      <c r="V7865" s="223"/>
      <c r="W7865" s="225"/>
      <c r="AE7865" s="200"/>
      <c r="AM7865" s="203"/>
      <c r="AT7865" s="144"/>
    </row>
    <row r="7866" spans="9:46" s="142" customFormat="1" x14ac:dyDescent="0.15">
      <c r="I7866" s="223"/>
      <c r="P7866" s="224"/>
      <c r="Q7866" s="224"/>
      <c r="R7866" s="224"/>
      <c r="T7866" s="223"/>
      <c r="U7866" s="225"/>
      <c r="V7866" s="223"/>
      <c r="W7866" s="225"/>
      <c r="AE7866" s="200"/>
      <c r="AM7866" s="203"/>
      <c r="AT7866" s="144"/>
    </row>
    <row r="7867" spans="9:46" s="142" customFormat="1" x14ac:dyDescent="0.15">
      <c r="I7867" s="223"/>
      <c r="P7867" s="224"/>
      <c r="Q7867" s="224"/>
      <c r="R7867" s="224"/>
      <c r="T7867" s="223"/>
      <c r="U7867" s="225"/>
      <c r="V7867" s="223"/>
      <c r="W7867" s="225"/>
      <c r="AE7867" s="200"/>
      <c r="AM7867" s="203"/>
      <c r="AT7867" s="144"/>
    </row>
    <row r="7868" spans="9:46" s="142" customFormat="1" x14ac:dyDescent="0.15">
      <c r="I7868" s="223"/>
      <c r="P7868" s="224"/>
      <c r="Q7868" s="224"/>
      <c r="R7868" s="224"/>
      <c r="T7868" s="223"/>
      <c r="U7868" s="225"/>
      <c r="V7868" s="223"/>
      <c r="W7868" s="225"/>
      <c r="AE7868" s="200"/>
      <c r="AM7868" s="203"/>
      <c r="AT7868" s="144"/>
    </row>
    <row r="7869" spans="9:46" s="142" customFormat="1" x14ac:dyDescent="0.15">
      <c r="I7869" s="223"/>
      <c r="P7869" s="224"/>
      <c r="Q7869" s="224"/>
      <c r="R7869" s="224"/>
      <c r="T7869" s="223"/>
      <c r="U7869" s="225"/>
      <c r="V7869" s="223"/>
      <c r="W7869" s="225"/>
      <c r="AE7869" s="200"/>
      <c r="AM7869" s="203"/>
      <c r="AT7869" s="144"/>
    </row>
    <row r="7870" spans="9:46" s="142" customFormat="1" x14ac:dyDescent="0.15">
      <c r="I7870" s="223"/>
      <c r="P7870" s="224"/>
      <c r="Q7870" s="224"/>
      <c r="R7870" s="224"/>
      <c r="T7870" s="223"/>
      <c r="U7870" s="225"/>
      <c r="V7870" s="223"/>
      <c r="W7870" s="225"/>
      <c r="AE7870" s="200"/>
      <c r="AM7870" s="203"/>
      <c r="AT7870" s="144"/>
    </row>
    <row r="7871" spans="9:46" s="142" customFormat="1" x14ac:dyDescent="0.15">
      <c r="I7871" s="223"/>
      <c r="P7871" s="224"/>
      <c r="Q7871" s="224"/>
      <c r="R7871" s="224"/>
      <c r="T7871" s="223"/>
      <c r="U7871" s="225"/>
      <c r="V7871" s="223"/>
      <c r="W7871" s="225"/>
      <c r="AE7871" s="200"/>
      <c r="AM7871" s="203"/>
      <c r="AT7871" s="144"/>
    </row>
    <row r="7872" spans="9:46" s="142" customFormat="1" x14ac:dyDescent="0.15">
      <c r="I7872" s="223"/>
      <c r="P7872" s="224"/>
      <c r="Q7872" s="224"/>
      <c r="R7872" s="224"/>
      <c r="T7872" s="223"/>
      <c r="U7872" s="225"/>
      <c r="V7872" s="223"/>
      <c r="W7872" s="225"/>
      <c r="AE7872" s="200"/>
      <c r="AM7872" s="203"/>
      <c r="AT7872" s="144"/>
    </row>
    <row r="7873" spans="9:46" s="142" customFormat="1" x14ac:dyDescent="0.15">
      <c r="I7873" s="223"/>
      <c r="P7873" s="224"/>
      <c r="Q7873" s="224"/>
      <c r="R7873" s="224"/>
      <c r="T7873" s="223"/>
      <c r="U7873" s="225"/>
      <c r="V7873" s="223"/>
      <c r="W7873" s="225"/>
      <c r="AE7873" s="200"/>
      <c r="AM7873" s="203"/>
      <c r="AT7873" s="144"/>
    </row>
    <row r="7874" spans="9:46" s="142" customFormat="1" x14ac:dyDescent="0.15">
      <c r="I7874" s="223"/>
      <c r="P7874" s="224"/>
      <c r="Q7874" s="224"/>
      <c r="R7874" s="224"/>
      <c r="T7874" s="223"/>
      <c r="U7874" s="225"/>
      <c r="V7874" s="223"/>
      <c r="W7874" s="225"/>
      <c r="AE7874" s="200"/>
      <c r="AM7874" s="203"/>
      <c r="AT7874" s="144"/>
    </row>
    <row r="7875" spans="9:46" s="142" customFormat="1" x14ac:dyDescent="0.15">
      <c r="I7875" s="223"/>
      <c r="P7875" s="224"/>
      <c r="Q7875" s="224"/>
      <c r="R7875" s="224"/>
      <c r="T7875" s="223"/>
      <c r="U7875" s="225"/>
      <c r="V7875" s="223"/>
      <c r="W7875" s="225"/>
      <c r="AE7875" s="200"/>
      <c r="AM7875" s="203"/>
      <c r="AT7875" s="144"/>
    </row>
    <row r="7876" spans="9:46" s="142" customFormat="1" x14ac:dyDescent="0.15">
      <c r="I7876" s="223"/>
      <c r="P7876" s="224"/>
      <c r="Q7876" s="224"/>
      <c r="R7876" s="224"/>
      <c r="T7876" s="223"/>
      <c r="U7876" s="225"/>
      <c r="V7876" s="223"/>
      <c r="W7876" s="225"/>
      <c r="AE7876" s="200"/>
      <c r="AM7876" s="203"/>
      <c r="AT7876" s="144"/>
    </row>
    <row r="7877" spans="9:46" s="142" customFormat="1" x14ac:dyDescent="0.15">
      <c r="I7877" s="223"/>
      <c r="P7877" s="224"/>
      <c r="Q7877" s="224"/>
      <c r="R7877" s="224"/>
      <c r="T7877" s="223"/>
      <c r="U7877" s="225"/>
      <c r="V7877" s="223"/>
      <c r="W7877" s="225"/>
      <c r="AE7877" s="200"/>
      <c r="AM7877" s="203"/>
      <c r="AT7877" s="144"/>
    </row>
    <row r="7878" spans="9:46" s="142" customFormat="1" x14ac:dyDescent="0.15">
      <c r="I7878" s="223"/>
      <c r="P7878" s="224"/>
      <c r="Q7878" s="224"/>
      <c r="R7878" s="224"/>
      <c r="T7878" s="223"/>
      <c r="U7878" s="225"/>
      <c r="V7878" s="223"/>
      <c r="W7878" s="225"/>
      <c r="AE7878" s="200"/>
      <c r="AM7878" s="203"/>
      <c r="AT7878" s="144"/>
    </row>
    <row r="7879" spans="9:46" s="142" customFormat="1" x14ac:dyDescent="0.15">
      <c r="I7879" s="223"/>
      <c r="P7879" s="224"/>
      <c r="Q7879" s="224"/>
      <c r="R7879" s="224"/>
      <c r="T7879" s="223"/>
      <c r="U7879" s="225"/>
      <c r="V7879" s="223"/>
      <c r="W7879" s="225"/>
      <c r="AE7879" s="200"/>
      <c r="AM7879" s="203"/>
      <c r="AT7879" s="144"/>
    </row>
    <row r="7880" spans="9:46" s="142" customFormat="1" x14ac:dyDescent="0.15">
      <c r="I7880" s="223"/>
      <c r="P7880" s="224"/>
      <c r="Q7880" s="224"/>
      <c r="R7880" s="224"/>
      <c r="T7880" s="223"/>
      <c r="U7880" s="225"/>
      <c r="V7880" s="223"/>
      <c r="W7880" s="225"/>
      <c r="AE7880" s="200"/>
      <c r="AM7880" s="203"/>
      <c r="AT7880" s="144"/>
    </row>
    <row r="7881" spans="9:46" s="142" customFormat="1" x14ac:dyDescent="0.15">
      <c r="I7881" s="223"/>
      <c r="P7881" s="224"/>
      <c r="Q7881" s="224"/>
      <c r="R7881" s="224"/>
      <c r="T7881" s="223"/>
      <c r="U7881" s="225"/>
      <c r="V7881" s="223"/>
      <c r="W7881" s="225"/>
      <c r="AE7881" s="200"/>
      <c r="AM7881" s="203"/>
      <c r="AT7881" s="144"/>
    </row>
    <row r="7882" spans="9:46" s="142" customFormat="1" x14ac:dyDescent="0.15">
      <c r="I7882" s="223"/>
      <c r="P7882" s="224"/>
      <c r="Q7882" s="224"/>
      <c r="R7882" s="224"/>
      <c r="T7882" s="223"/>
      <c r="U7882" s="225"/>
      <c r="V7882" s="223"/>
      <c r="W7882" s="225"/>
      <c r="AE7882" s="200"/>
      <c r="AM7882" s="203"/>
      <c r="AT7882" s="144"/>
    </row>
    <row r="7883" spans="9:46" s="142" customFormat="1" x14ac:dyDescent="0.15">
      <c r="I7883" s="223"/>
      <c r="P7883" s="224"/>
      <c r="Q7883" s="224"/>
      <c r="R7883" s="224"/>
      <c r="T7883" s="223"/>
      <c r="U7883" s="225"/>
      <c r="V7883" s="223"/>
      <c r="W7883" s="225"/>
      <c r="AE7883" s="200"/>
      <c r="AM7883" s="203"/>
      <c r="AT7883" s="144"/>
    </row>
    <row r="7884" spans="9:46" s="142" customFormat="1" x14ac:dyDescent="0.15">
      <c r="I7884" s="223"/>
      <c r="P7884" s="224"/>
      <c r="Q7884" s="224"/>
      <c r="R7884" s="224"/>
      <c r="T7884" s="223"/>
      <c r="U7884" s="225"/>
      <c r="V7884" s="223"/>
      <c r="W7884" s="225"/>
      <c r="AE7884" s="200"/>
      <c r="AM7884" s="203"/>
      <c r="AT7884" s="144"/>
    </row>
    <row r="7885" spans="9:46" s="142" customFormat="1" x14ac:dyDescent="0.15">
      <c r="I7885" s="223"/>
      <c r="P7885" s="224"/>
      <c r="Q7885" s="224"/>
      <c r="R7885" s="224"/>
      <c r="T7885" s="223"/>
      <c r="U7885" s="225"/>
      <c r="V7885" s="223"/>
      <c r="W7885" s="225"/>
      <c r="AE7885" s="200"/>
      <c r="AM7885" s="203"/>
      <c r="AT7885" s="144"/>
    </row>
    <row r="7886" spans="9:46" s="142" customFormat="1" x14ac:dyDescent="0.15">
      <c r="I7886" s="223"/>
      <c r="P7886" s="224"/>
      <c r="Q7886" s="224"/>
      <c r="R7886" s="224"/>
      <c r="T7886" s="223"/>
      <c r="U7886" s="225"/>
      <c r="V7886" s="223"/>
      <c r="W7886" s="225"/>
      <c r="AE7886" s="200"/>
      <c r="AM7886" s="203"/>
      <c r="AT7886" s="144"/>
    </row>
    <row r="7887" spans="9:46" s="142" customFormat="1" x14ac:dyDescent="0.15">
      <c r="I7887" s="223"/>
      <c r="P7887" s="224"/>
      <c r="Q7887" s="224"/>
      <c r="R7887" s="224"/>
      <c r="T7887" s="223"/>
      <c r="U7887" s="225"/>
      <c r="V7887" s="223"/>
      <c r="W7887" s="225"/>
      <c r="AE7887" s="200"/>
      <c r="AM7887" s="203"/>
      <c r="AT7887" s="144"/>
    </row>
    <row r="7888" spans="9:46" s="142" customFormat="1" x14ac:dyDescent="0.15">
      <c r="I7888" s="223"/>
      <c r="P7888" s="224"/>
      <c r="Q7888" s="224"/>
      <c r="R7888" s="224"/>
      <c r="T7888" s="223"/>
      <c r="U7888" s="225"/>
      <c r="V7888" s="223"/>
      <c r="W7888" s="225"/>
      <c r="AE7888" s="200"/>
      <c r="AM7888" s="203"/>
      <c r="AT7888" s="144"/>
    </row>
    <row r="7889" spans="9:46" s="142" customFormat="1" x14ac:dyDescent="0.15">
      <c r="I7889" s="223"/>
      <c r="P7889" s="224"/>
      <c r="Q7889" s="224"/>
      <c r="R7889" s="224"/>
      <c r="T7889" s="223"/>
      <c r="U7889" s="225"/>
      <c r="V7889" s="223"/>
      <c r="W7889" s="225"/>
      <c r="AE7889" s="200"/>
      <c r="AM7889" s="203"/>
      <c r="AT7889" s="144"/>
    </row>
    <row r="7890" spans="9:46" s="142" customFormat="1" x14ac:dyDescent="0.15">
      <c r="I7890" s="223"/>
      <c r="P7890" s="224"/>
      <c r="Q7890" s="224"/>
      <c r="R7890" s="224"/>
      <c r="T7890" s="223"/>
      <c r="U7890" s="225"/>
      <c r="V7890" s="223"/>
      <c r="W7890" s="225"/>
      <c r="AE7890" s="200"/>
      <c r="AM7890" s="203"/>
      <c r="AT7890" s="144"/>
    </row>
    <row r="7891" spans="9:46" s="142" customFormat="1" x14ac:dyDescent="0.15">
      <c r="I7891" s="223"/>
      <c r="P7891" s="224"/>
      <c r="Q7891" s="224"/>
      <c r="R7891" s="224"/>
      <c r="T7891" s="223"/>
      <c r="U7891" s="225"/>
      <c r="V7891" s="223"/>
      <c r="W7891" s="225"/>
      <c r="AE7891" s="200"/>
      <c r="AM7891" s="203"/>
      <c r="AT7891" s="144"/>
    </row>
    <row r="7892" spans="9:46" s="142" customFormat="1" x14ac:dyDescent="0.15">
      <c r="I7892" s="223"/>
      <c r="P7892" s="224"/>
      <c r="Q7892" s="224"/>
      <c r="R7892" s="224"/>
      <c r="T7892" s="223"/>
      <c r="U7892" s="225"/>
      <c r="V7892" s="223"/>
      <c r="W7892" s="225"/>
      <c r="AE7892" s="200"/>
      <c r="AM7892" s="203"/>
      <c r="AT7892" s="144"/>
    </row>
    <row r="7893" spans="9:46" s="142" customFormat="1" x14ac:dyDescent="0.15">
      <c r="I7893" s="223"/>
      <c r="P7893" s="224"/>
      <c r="Q7893" s="224"/>
      <c r="R7893" s="224"/>
      <c r="T7893" s="223"/>
      <c r="U7893" s="225"/>
      <c r="V7893" s="223"/>
      <c r="W7893" s="225"/>
      <c r="AE7893" s="200"/>
      <c r="AM7893" s="203"/>
      <c r="AT7893" s="144"/>
    </row>
    <row r="7894" spans="9:46" s="142" customFormat="1" x14ac:dyDescent="0.15">
      <c r="I7894" s="223"/>
      <c r="P7894" s="224"/>
      <c r="Q7894" s="224"/>
      <c r="R7894" s="224"/>
      <c r="T7894" s="223"/>
      <c r="U7894" s="225"/>
      <c r="V7894" s="223"/>
      <c r="W7894" s="225"/>
      <c r="AE7894" s="200"/>
      <c r="AM7894" s="203"/>
      <c r="AT7894" s="144"/>
    </row>
    <row r="7895" spans="9:46" s="142" customFormat="1" x14ac:dyDescent="0.15">
      <c r="I7895" s="223"/>
      <c r="P7895" s="224"/>
      <c r="Q7895" s="224"/>
      <c r="R7895" s="224"/>
      <c r="T7895" s="223"/>
      <c r="U7895" s="225"/>
      <c r="V7895" s="223"/>
      <c r="W7895" s="225"/>
      <c r="AE7895" s="200"/>
      <c r="AM7895" s="203"/>
      <c r="AT7895" s="144"/>
    </row>
    <row r="7896" spans="9:46" s="142" customFormat="1" x14ac:dyDescent="0.15">
      <c r="I7896" s="223"/>
      <c r="P7896" s="224"/>
      <c r="Q7896" s="224"/>
      <c r="R7896" s="224"/>
      <c r="T7896" s="223"/>
      <c r="U7896" s="225"/>
      <c r="V7896" s="223"/>
      <c r="W7896" s="225"/>
      <c r="AE7896" s="200"/>
      <c r="AM7896" s="203"/>
      <c r="AT7896" s="144"/>
    </row>
    <row r="7897" spans="9:46" s="142" customFormat="1" x14ac:dyDescent="0.15">
      <c r="I7897" s="223"/>
      <c r="P7897" s="224"/>
      <c r="Q7897" s="224"/>
      <c r="R7897" s="224"/>
      <c r="T7897" s="223"/>
      <c r="U7897" s="225"/>
      <c r="V7897" s="223"/>
      <c r="W7897" s="225"/>
      <c r="AE7897" s="200"/>
      <c r="AM7897" s="203"/>
      <c r="AT7897" s="144"/>
    </row>
    <row r="7898" spans="9:46" s="142" customFormat="1" x14ac:dyDescent="0.15">
      <c r="I7898" s="223"/>
      <c r="P7898" s="224"/>
      <c r="Q7898" s="224"/>
      <c r="R7898" s="224"/>
      <c r="T7898" s="223"/>
      <c r="U7898" s="225"/>
      <c r="V7898" s="223"/>
      <c r="W7898" s="225"/>
      <c r="AE7898" s="200"/>
      <c r="AM7898" s="203"/>
      <c r="AT7898" s="144"/>
    </row>
    <row r="7899" spans="9:46" s="142" customFormat="1" x14ac:dyDescent="0.15">
      <c r="I7899" s="223"/>
      <c r="P7899" s="224"/>
      <c r="Q7899" s="224"/>
      <c r="R7899" s="224"/>
      <c r="T7899" s="223"/>
      <c r="U7899" s="225"/>
      <c r="V7899" s="223"/>
      <c r="W7899" s="225"/>
      <c r="AE7899" s="200"/>
      <c r="AM7899" s="203"/>
      <c r="AT7899" s="144"/>
    </row>
    <row r="7900" spans="9:46" s="142" customFormat="1" x14ac:dyDescent="0.15">
      <c r="I7900" s="223"/>
      <c r="P7900" s="224"/>
      <c r="Q7900" s="224"/>
      <c r="R7900" s="224"/>
      <c r="T7900" s="223"/>
      <c r="U7900" s="225"/>
      <c r="V7900" s="223"/>
      <c r="W7900" s="225"/>
      <c r="AE7900" s="200"/>
      <c r="AM7900" s="203"/>
      <c r="AT7900" s="144"/>
    </row>
    <row r="7901" spans="9:46" s="142" customFormat="1" x14ac:dyDescent="0.15">
      <c r="I7901" s="223"/>
      <c r="P7901" s="224"/>
      <c r="Q7901" s="224"/>
      <c r="R7901" s="224"/>
      <c r="T7901" s="223"/>
      <c r="U7901" s="225"/>
      <c r="V7901" s="223"/>
      <c r="W7901" s="225"/>
      <c r="AE7901" s="200"/>
      <c r="AM7901" s="203"/>
      <c r="AT7901" s="144"/>
    </row>
    <row r="7902" spans="9:46" s="142" customFormat="1" x14ac:dyDescent="0.15">
      <c r="I7902" s="223"/>
      <c r="P7902" s="224"/>
      <c r="Q7902" s="224"/>
      <c r="R7902" s="224"/>
      <c r="T7902" s="223"/>
      <c r="U7902" s="225"/>
      <c r="V7902" s="223"/>
      <c r="W7902" s="225"/>
      <c r="AE7902" s="200"/>
      <c r="AM7902" s="203"/>
      <c r="AT7902" s="144"/>
    </row>
    <row r="7903" spans="9:46" s="142" customFormat="1" x14ac:dyDescent="0.15">
      <c r="I7903" s="223"/>
      <c r="P7903" s="224"/>
      <c r="Q7903" s="224"/>
      <c r="R7903" s="224"/>
      <c r="T7903" s="223"/>
      <c r="U7903" s="225"/>
      <c r="V7903" s="223"/>
      <c r="W7903" s="225"/>
      <c r="AE7903" s="200"/>
      <c r="AM7903" s="203"/>
      <c r="AT7903" s="144"/>
    </row>
    <row r="7904" spans="9:46" s="142" customFormat="1" x14ac:dyDescent="0.15">
      <c r="I7904" s="223"/>
      <c r="P7904" s="224"/>
      <c r="Q7904" s="224"/>
      <c r="R7904" s="224"/>
      <c r="T7904" s="223"/>
      <c r="U7904" s="225"/>
      <c r="V7904" s="223"/>
      <c r="W7904" s="225"/>
      <c r="AE7904" s="200"/>
      <c r="AM7904" s="203"/>
      <c r="AT7904" s="144"/>
    </row>
    <row r="7905" spans="9:46" s="142" customFormat="1" x14ac:dyDescent="0.15">
      <c r="I7905" s="223"/>
      <c r="P7905" s="224"/>
      <c r="Q7905" s="224"/>
      <c r="R7905" s="224"/>
      <c r="T7905" s="223"/>
      <c r="U7905" s="225"/>
      <c r="V7905" s="223"/>
      <c r="W7905" s="225"/>
      <c r="AE7905" s="200"/>
      <c r="AM7905" s="203"/>
      <c r="AT7905" s="144"/>
    </row>
    <row r="7906" spans="9:46" s="142" customFormat="1" x14ac:dyDescent="0.15">
      <c r="I7906" s="223"/>
      <c r="P7906" s="224"/>
      <c r="Q7906" s="224"/>
      <c r="R7906" s="224"/>
      <c r="T7906" s="223"/>
      <c r="U7906" s="225"/>
      <c r="V7906" s="223"/>
      <c r="W7906" s="225"/>
      <c r="AE7906" s="200"/>
      <c r="AM7906" s="203"/>
      <c r="AT7906" s="144"/>
    </row>
    <row r="7907" spans="9:46" s="142" customFormat="1" x14ac:dyDescent="0.15">
      <c r="I7907" s="223"/>
      <c r="P7907" s="224"/>
      <c r="Q7907" s="224"/>
      <c r="R7907" s="224"/>
      <c r="T7907" s="223"/>
      <c r="U7907" s="225"/>
      <c r="V7907" s="223"/>
      <c r="W7907" s="225"/>
      <c r="AE7907" s="200"/>
      <c r="AM7907" s="203"/>
      <c r="AT7907" s="144"/>
    </row>
    <row r="7908" spans="9:46" s="142" customFormat="1" x14ac:dyDescent="0.15">
      <c r="I7908" s="223"/>
      <c r="P7908" s="224"/>
      <c r="Q7908" s="224"/>
      <c r="R7908" s="224"/>
      <c r="T7908" s="223"/>
      <c r="U7908" s="225"/>
      <c r="V7908" s="223"/>
      <c r="W7908" s="225"/>
      <c r="AE7908" s="200"/>
      <c r="AM7908" s="203"/>
      <c r="AT7908" s="144"/>
    </row>
    <row r="7909" spans="9:46" s="142" customFormat="1" x14ac:dyDescent="0.15">
      <c r="I7909" s="223"/>
      <c r="P7909" s="224"/>
      <c r="Q7909" s="224"/>
      <c r="R7909" s="224"/>
      <c r="T7909" s="223"/>
      <c r="U7909" s="225"/>
      <c r="V7909" s="223"/>
      <c r="W7909" s="225"/>
      <c r="AE7909" s="200"/>
      <c r="AM7909" s="203"/>
      <c r="AT7909" s="144"/>
    </row>
    <row r="7910" spans="9:46" s="142" customFormat="1" x14ac:dyDescent="0.15">
      <c r="I7910" s="223"/>
      <c r="P7910" s="224"/>
      <c r="Q7910" s="224"/>
      <c r="R7910" s="224"/>
      <c r="T7910" s="223"/>
      <c r="U7910" s="225"/>
      <c r="V7910" s="223"/>
      <c r="W7910" s="225"/>
      <c r="AE7910" s="200"/>
      <c r="AM7910" s="203"/>
      <c r="AT7910" s="144"/>
    </row>
    <row r="7911" spans="9:46" s="142" customFormat="1" x14ac:dyDescent="0.15">
      <c r="I7911" s="223"/>
      <c r="P7911" s="224"/>
      <c r="Q7911" s="224"/>
      <c r="R7911" s="224"/>
      <c r="T7911" s="223"/>
      <c r="U7911" s="225"/>
      <c r="V7911" s="223"/>
      <c r="W7911" s="225"/>
      <c r="AE7911" s="200"/>
      <c r="AM7911" s="203"/>
      <c r="AT7911" s="144"/>
    </row>
    <row r="7912" spans="9:46" s="142" customFormat="1" x14ac:dyDescent="0.15">
      <c r="I7912" s="223"/>
      <c r="P7912" s="224"/>
      <c r="Q7912" s="224"/>
      <c r="R7912" s="224"/>
      <c r="T7912" s="223"/>
      <c r="U7912" s="225"/>
      <c r="V7912" s="223"/>
      <c r="W7912" s="225"/>
      <c r="AE7912" s="200"/>
      <c r="AM7912" s="203"/>
      <c r="AT7912" s="144"/>
    </row>
    <row r="7913" spans="9:46" s="142" customFormat="1" x14ac:dyDescent="0.15">
      <c r="I7913" s="223"/>
      <c r="P7913" s="224"/>
      <c r="Q7913" s="224"/>
      <c r="R7913" s="224"/>
      <c r="T7913" s="223"/>
      <c r="U7913" s="225"/>
      <c r="V7913" s="223"/>
      <c r="W7913" s="225"/>
      <c r="AE7913" s="200"/>
      <c r="AM7913" s="203"/>
      <c r="AT7913" s="144"/>
    </row>
    <row r="7914" spans="9:46" s="142" customFormat="1" x14ac:dyDescent="0.15">
      <c r="I7914" s="223"/>
      <c r="P7914" s="224"/>
      <c r="Q7914" s="224"/>
      <c r="R7914" s="224"/>
      <c r="T7914" s="223"/>
      <c r="U7914" s="225"/>
      <c r="V7914" s="223"/>
      <c r="W7914" s="225"/>
      <c r="AE7914" s="200"/>
      <c r="AM7914" s="203"/>
      <c r="AT7914" s="144"/>
    </row>
    <row r="7915" spans="9:46" s="142" customFormat="1" x14ac:dyDescent="0.15">
      <c r="I7915" s="223"/>
      <c r="P7915" s="224"/>
      <c r="Q7915" s="224"/>
      <c r="R7915" s="224"/>
      <c r="T7915" s="223"/>
      <c r="U7915" s="225"/>
      <c r="V7915" s="223"/>
      <c r="W7915" s="225"/>
      <c r="AE7915" s="200"/>
      <c r="AM7915" s="203"/>
      <c r="AT7915" s="144"/>
    </row>
    <row r="7916" spans="9:46" s="142" customFormat="1" x14ac:dyDescent="0.15">
      <c r="I7916" s="223"/>
      <c r="P7916" s="224"/>
      <c r="Q7916" s="224"/>
      <c r="R7916" s="224"/>
      <c r="T7916" s="223"/>
      <c r="U7916" s="225"/>
      <c r="V7916" s="223"/>
      <c r="W7916" s="225"/>
      <c r="AE7916" s="200"/>
      <c r="AM7916" s="203"/>
      <c r="AT7916" s="144"/>
    </row>
    <row r="7917" spans="9:46" s="142" customFormat="1" x14ac:dyDescent="0.15">
      <c r="I7917" s="223"/>
      <c r="P7917" s="224"/>
      <c r="Q7917" s="224"/>
      <c r="R7917" s="224"/>
      <c r="T7917" s="223"/>
      <c r="U7917" s="225"/>
      <c r="V7917" s="223"/>
      <c r="W7917" s="225"/>
      <c r="AE7917" s="200"/>
      <c r="AM7917" s="203"/>
      <c r="AT7917" s="144"/>
    </row>
    <row r="7918" spans="9:46" s="142" customFormat="1" x14ac:dyDescent="0.15">
      <c r="I7918" s="223"/>
      <c r="P7918" s="224"/>
      <c r="Q7918" s="224"/>
      <c r="R7918" s="224"/>
      <c r="T7918" s="223"/>
      <c r="U7918" s="225"/>
      <c r="V7918" s="223"/>
      <c r="W7918" s="225"/>
      <c r="AE7918" s="200"/>
      <c r="AM7918" s="203"/>
      <c r="AT7918" s="144"/>
    </row>
    <row r="7919" spans="9:46" s="142" customFormat="1" x14ac:dyDescent="0.15">
      <c r="I7919" s="223"/>
      <c r="P7919" s="224"/>
      <c r="Q7919" s="224"/>
      <c r="R7919" s="224"/>
      <c r="T7919" s="223"/>
      <c r="U7919" s="225"/>
      <c r="V7919" s="223"/>
      <c r="W7919" s="225"/>
      <c r="AE7919" s="200"/>
      <c r="AM7919" s="203"/>
      <c r="AT7919" s="144"/>
    </row>
    <row r="7920" spans="9:46" s="142" customFormat="1" x14ac:dyDescent="0.15">
      <c r="I7920" s="223"/>
      <c r="P7920" s="224"/>
      <c r="Q7920" s="224"/>
      <c r="R7920" s="224"/>
      <c r="T7920" s="223"/>
      <c r="U7920" s="225"/>
      <c r="V7920" s="223"/>
      <c r="W7920" s="225"/>
      <c r="AE7920" s="200"/>
      <c r="AM7920" s="203"/>
      <c r="AT7920" s="144"/>
    </row>
    <row r="7921" spans="9:46" s="142" customFormat="1" x14ac:dyDescent="0.15">
      <c r="I7921" s="223"/>
      <c r="P7921" s="224"/>
      <c r="Q7921" s="224"/>
      <c r="R7921" s="224"/>
      <c r="T7921" s="223"/>
      <c r="U7921" s="225"/>
      <c r="V7921" s="223"/>
      <c r="W7921" s="225"/>
      <c r="AE7921" s="200"/>
      <c r="AM7921" s="203"/>
      <c r="AT7921" s="144"/>
    </row>
    <row r="7922" spans="9:46" s="142" customFormat="1" x14ac:dyDescent="0.15">
      <c r="I7922" s="223"/>
      <c r="P7922" s="224"/>
      <c r="Q7922" s="224"/>
      <c r="R7922" s="224"/>
      <c r="T7922" s="223"/>
      <c r="U7922" s="225"/>
      <c r="V7922" s="223"/>
      <c r="W7922" s="225"/>
      <c r="AE7922" s="200"/>
      <c r="AM7922" s="203"/>
      <c r="AT7922" s="144"/>
    </row>
    <row r="7923" spans="9:46" s="142" customFormat="1" x14ac:dyDescent="0.15">
      <c r="I7923" s="223"/>
      <c r="P7923" s="224"/>
      <c r="Q7923" s="224"/>
      <c r="R7923" s="224"/>
      <c r="T7923" s="223"/>
      <c r="U7923" s="225"/>
      <c r="V7923" s="223"/>
      <c r="W7923" s="225"/>
      <c r="AE7923" s="200"/>
      <c r="AM7923" s="203"/>
      <c r="AT7923" s="144"/>
    </row>
    <row r="7924" spans="9:46" s="142" customFormat="1" x14ac:dyDescent="0.15">
      <c r="I7924" s="223"/>
      <c r="P7924" s="224"/>
      <c r="Q7924" s="224"/>
      <c r="R7924" s="224"/>
      <c r="T7924" s="223"/>
      <c r="U7924" s="225"/>
      <c r="V7924" s="223"/>
      <c r="W7924" s="225"/>
      <c r="AE7924" s="200"/>
      <c r="AM7924" s="203"/>
      <c r="AT7924" s="144"/>
    </row>
    <row r="7925" spans="9:46" s="142" customFormat="1" x14ac:dyDescent="0.15">
      <c r="I7925" s="223"/>
      <c r="P7925" s="224"/>
      <c r="Q7925" s="224"/>
      <c r="R7925" s="224"/>
      <c r="T7925" s="223"/>
      <c r="U7925" s="225"/>
      <c r="V7925" s="223"/>
      <c r="W7925" s="225"/>
      <c r="AE7925" s="200"/>
      <c r="AM7925" s="203"/>
      <c r="AT7925" s="144"/>
    </row>
    <row r="7926" spans="9:46" s="142" customFormat="1" x14ac:dyDescent="0.15">
      <c r="I7926" s="223"/>
      <c r="P7926" s="224"/>
      <c r="Q7926" s="224"/>
      <c r="R7926" s="224"/>
      <c r="T7926" s="223"/>
      <c r="U7926" s="225"/>
      <c r="V7926" s="223"/>
      <c r="W7926" s="225"/>
      <c r="AE7926" s="200"/>
      <c r="AM7926" s="203"/>
      <c r="AT7926" s="144"/>
    </row>
    <row r="7927" spans="9:46" s="142" customFormat="1" x14ac:dyDescent="0.15">
      <c r="I7927" s="223"/>
      <c r="P7927" s="224"/>
      <c r="Q7927" s="224"/>
      <c r="R7927" s="224"/>
      <c r="T7927" s="223"/>
      <c r="U7927" s="225"/>
      <c r="V7927" s="223"/>
      <c r="W7927" s="225"/>
      <c r="AE7927" s="200"/>
      <c r="AM7927" s="203"/>
      <c r="AT7927" s="144"/>
    </row>
    <row r="7928" spans="9:46" s="142" customFormat="1" x14ac:dyDescent="0.15">
      <c r="I7928" s="223"/>
      <c r="P7928" s="224"/>
      <c r="Q7928" s="224"/>
      <c r="R7928" s="224"/>
      <c r="T7928" s="223"/>
      <c r="U7928" s="225"/>
      <c r="V7928" s="223"/>
      <c r="W7928" s="225"/>
      <c r="AE7928" s="200"/>
      <c r="AM7928" s="203"/>
      <c r="AT7928" s="144"/>
    </row>
    <row r="7929" spans="9:46" s="142" customFormat="1" x14ac:dyDescent="0.15">
      <c r="I7929" s="223"/>
      <c r="P7929" s="224"/>
      <c r="Q7929" s="224"/>
      <c r="R7929" s="224"/>
      <c r="T7929" s="223"/>
      <c r="U7929" s="225"/>
      <c r="V7929" s="223"/>
      <c r="W7929" s="225"/>
      <c r="AE7929" s="200"/>
      <c r="AM7929" s="203"/>
      <c r="AT7929" s="144"/>
    </row>
    <row r="7930" spans="9:46" s="142" customFormat="1" x14ac:dyDescent="0.15">
      <c r="I7930" s="223"/>
      <c r="P7930" s="224"/>
      <c r="Q7930" s="224"/>
      <c r="R7930" s="224"/>
      <c r="T7930" s="223"/>
      <c r="U7930" s="225"/>
      <c r="V7930" s="223"/>
      <c r="W7930" s="225"/>
      <c r="AE7930" s="200"/>
      <c r="AM7930" s="203"/>
      <c r="AT7930" s="144"/>
    </row>
    <row r="7931" spans="9:46" s="142" customFormat="1" x14ac:dyDescent="0.15">
      <c r="I7931" s="223"/>
      <c r="P7931" s="224"/>
      <c r="Q7931" s="224"/>
      <c r="R7931" s="224"/>
      <c r="T7931" s="223"/>
      <c r="U7931" s="225"/>
      <c r="V7931" s="223"/>
      <c r="W7931" s="225"/>
      <c r="AE7931" s="200"/>
      <c r="AM7931" s="203"/>
      <c r="AT7931" s="144"/>
    </row>
    <row r="7932" spans="9:46" s="142" customFormat="1" x14ac:dyDescent="0.15">
      <c r="I7932" s="223"/>
      <c r="P7932" s="224"/>
      <c r="Q7932" s="224"/>
      <c r="R7932" s="224"/>
      <c r="T7932" s="223"/>
      <c r="U7932" s="225"/>
      <c r="V7932" s="223"/>
      <c r="W7932" s="225"/>
      <c r="AE7932" s="200"/>
      <c r="AM7932" s="203"/>
      <c r="AT7932" s="144"/>
    </row>
    <row r="7933" spans="9:46" s="142" customFormat="1" x14ac:dyDescent="0.15">
      <c r="I7933" s="223"/>
      <c r="P7933" s="224"/>
      <c r="Q7933" s="224"/>
      <c r="R7933" s="224"/>
      <c r="T7933" s="223"/>
      <c r="U7933" s="225"/>
      <c r="V7933" s="223"/>
      <c r="W7933" s="225"/>
      <c r="AE7933" s="200"/>
      <c r="AM7933" s="203"/>
      <c r="AT7933" s="144"/>
    </row>
    <row r="7934" spans="9:46" s="142" customFormat="1" x14ac:dyDescent="0.15">
      <c r="I7934" s="223"/>
      <c r="P7934" s="224"/>
      <c r="Q7934" s="224"/>
      <c r="R7934" s="224"/>
      <c r="T7934" s="223"/>
      <c r="U7934" s="225"/>
      <c r="V7934" s="223"/>
      <c r="W7934" s="225"/>
      <c r="AE7934" s="200"/>
      <c r="AM7934" s="203"/>
      <c r="AT7934" s="144"/>
    </row>
    <row r="7935" spans="9:46" s="142" customFormat="1" x14ac:dyDescent="0.15">
      <c r="I7935" s="223"/>
      <c r="P7935" s="224"/>
      <c r="Q7935" s="224"/>
      <c r="R7935" s="224"/>
      <c r="T7935" s="223"/>
      <c r="U7935" s="225"/>
      <c r="V7935" s="223"/>
      <c r="W7935" s="225"/>
      <c r="AE7935" s="200"/>
      <c r="AM7935" s="203"/>
      <c r="AT7935" s="144"/>
    </row>
    <row r="7936" spans="9:46" s="142" customFormat="1" x14ac:dyDescent="0.15">
      <c r="I7936" s="223"/>
      <c r="P7936" s="224"/>
      <c r="Q7936" s="224"/>
      <c r="R7936" s="224"/>
      <c r="T7936" s="223"/>
      <c r="U7936" s="225"/>
      <c r="V7936" s="223"/>
      <c r="W7936" s="225"/>
      <c r="AE7936" s="200"/>
      <c r="AM7936" s="203"/>
      <c r="AT7936" s="144"/>
    </row>
    <row r="7937" spans="9:46" s="142" customFormat="1" x14ac:dyDescent="0.15">
      <c r="I7937" s="223"/>
      <c r="P7937" s="224"/>
      <c r="Q7937" s="224"/>
      <c r="R7937" s="224"/>
      <c r="T7937" s="223"/>
      <c r="U7937" s="225"/>
      <c r="V7937" s="223"/>
      <c r="W7937" s="225"/>
      <c r="AE7937" s="200"/>
      <c r="AM7937" s="203"/>
      <c r="AT7937" s="144"/>
    </row>
    <row r="7938" spans="9:46" s="142" customFormat="1" x14ac:dyDescent="0.15">
      <c r="I7938" s="223"/>
      <c r="P7938" s="224"/>
      <c r="Q7938" s="224"/>
      <c r="R7938" s="224"/>
      <c r="T7938" s="223"/>
      <c r="U7938" s="225"/>
      <c r="V7938" s="223"/>
      <c r="W7938" s="225"/>
      <c r="AE7938" s="200"/>
      <c r="AM7938" s="203"/>
      <c r="AT7938" s="144"/>
    </row>
    <row r="7939" spans="9:46" s="142" customFormat="1" x14ac:dyDescent="0.15">
      <c r="I7939" s="223"/>
      <c r="P7939" s="224"/>
      <c r="Q7939" s="224"/>
      <c r="R7939" s="224"/>
      <c r="T7939" s="223"/>
      <c r="U7939" s="225"/>
      <c r="V7939" s="223"/>
      <c r="W7939" s="225"/>
      <c r="AE7939" s="200"/>
      <c r="AM7939" s="203"/>
      <c r="AT7939" s="144"/>
    </row>
    <row r="7940" spans="9:46" s="142" customFormat="1" x14ac:dyDescent="0.15">
      <c r="I7940" s="223"/>
      <c r="P7940" s="224"/>
      <c r="Q7940" s="224"/>
      <c r="R7940" s="224"/>
      <c r="T7940" s="223"/>
      <c r="U7940" s="225"/>
      <c r="V7940" s="223"/>
      <c r="W7940" s="225"/>
      <c r="AE7940" s="200"/>
      <c r="AM7940" s="203"/>
      <c r="AT7940" s="144"/>
    </row>
    <row r="7941" spans="9:46" s="142" customFormat="1" x14ac:dyDescent="0.15">
      <c r="I7941" s="223"/>
      <c r="P7941" s="224"/>
      <c r="Q7941" s="224"/>
      <c r="R7941" s="224"/>
      <c r="T7941" s="223"/>
      <c r="U7941" s="225"/>
      <c r="V7941" s="223"/>
      <c r="W7941" s="225"/>
      <c r="AE7941" s="200"/>
      <c r="AM7941" s="203"/>
      <c r="AT7941" s="144"/>
    </row>
    <row r="7942" spans="9:46" s="142" customFormat="1" x14ac:dyDescent="0.15">
      <c r="I7942" s="223"/>
      <c r="P7942" s="224"/>
      <c r="Q7942" s="224"/>
      <c r="R7942" s="224"/>
      <c r="T7942" s="223"/>
      <c r="U7942" s="225"/>
      <c r="V7942" s="223"/>
      <c r="W7942" s="225"/>
      <c r="AE7942" s="200"/>
      <c r="AM7942" s="203"/>
      <c r="AT7942" s="144"/>
    </row>
    <row r="7943" spans="9:46" s="142" customFormat="1" x14ac:dyDescent="0.15">
      <c r="I7943" s="223"/>
      <c r="P7943" s="224"/>
      <c r="Q7943" s="224"/>
      <c r="R7943" s="224"/>
      <c r="T7943" s="223"/>
      <c r="U7943" s="225"/>
      <c r="V7943" s="223"/>
      <c r="W7943" s="225"/>
      <c r="AE7943" s="200"/>
      <c r="AM7943" s="203"/>
      <c r="AT7943" s="144"/>
    </row>
    <row r="7944" spans="9:46" s="142" customFormat="1" x14ac:dyDescent="0.15">
      <c r="I7944" s="223"/>
      <c r="P7944" s="224"/>
      <c r="Q7944" s="224"/>
      <c r="R7944" s="224"/>
      <c r="T7944" s="223"/>
      <c r="U7944" s="225"/>
      <c r="V7944" s="223"/>
      <c r="W7944" s="225"/>
      <c r="AE7944" s="200"/>
      <c r="AM7944" s="203"/>
      <c r="AT7944" s="144"/>
    </row>
    <row r="7945" spans="9:46" s="142" customFormat="1" x14ac:dyDescent="0.15">
      <c r="I7945" s="223"/>
      <c r="P7945" s="224"/>
      <c r="Q7945" s="224"/>
      <c r="R7945" s="224"/>
      <c r="T7945" s="223"/>
      <c r="U7945" s="225"/>
      <c r="V7945" s="223"/>
      <c r="W7945" s="225"/>
      <c r="AE7945" s="200"/>
      <c r="AM7945" s="203"/>
      <c r="AT7945" s="144"/>
    </row>
    <row r="7946" spans="9:46" s="142" customFormat="1" x14ac:dyDescent="0.15">
      <c r="I7946" s="223"/>
      <c r="P7946" s="224"/>
      <c r="Q7946" s="224"/>
      <c r="R7946" s="224"/>
      <c r="T7946" s="223"/>
      <c r="U7946" s="225"/>
      <c r="V7946" s="223"/>
      <c r="W7946" s="225"/>
      <c r="AE7946" s="200"/>
      <c r="AM7946" s="203"/>
      <c r="AT7946" s="144"/>
    </row>
    <row r="7947" spans="9:46" s="142" customFormat="1" x14ac:dyDescent="0.15">
      <c r="I7947" s="223"/>
      <c r="P7947" s="224"/>
      <c r="Q7947" s="224"/>
      <c r="R7947" s="224"/>
      <c r="T7947" s="223"/>
      <c r="U7947" s="225"/>
      <c r="V7947" s="223"/>
      <c r="W7947" s="225"/>
      <c r="AE7947" s="200"/>
      <c r="AM7947" s="203"/>
      <c r="AT7947" s="144"/>
    </row>
    <row r="7948" spans="9:46" s="142" customFormat="1" x14ac:dyDescent="0.15">
      <c r="I7948" s="223"/>
      <c r="P7948" s="224"/>
      <c r="Q7948" s="224"/>
      <c r="R7948" s="224"/>
      <c r="T7948" s="223"/>
      <c r="U7948" s="225"/>
      <c r="V7948" s="223"/>
      <c r="W7948" s="225"/>
      <c r="AE7948" s="200"/>
      <c r="AM7948" s="203"/>
      <c r="AT7948" s="144"/>
    </row>
    <row r="7949" spans="9:46" s="142" customFormat="1" x14ac:dyDescent="0.15">
      <c r="I7949" s="223"/>
      <c r="P7949" s="224"/>
      <c r="Q7949" s="224"/>
      <c r="R7949" s="224"/>
      <c r="T7949" s="223"/>
      <c r="U7949" s="225"/>
      <c r="V7949" s="223"/>
      <c r="W7949" s="225"/>
      <c r="AE7949" s="200"/>
      <c r="AM7949" s="203"/>
      <c r="AT7949" s="144"/>
    </row>
    <row r="7950" spans="9:46" s="142" customFormat="1" x14ac:dyDescent="0.15">
      <c r="I7950" s="223"/>
      <c r="P7950" s="224"/>
      <c r="Q7950" s="224"/>
      <c r="R7950" s="224"/>
      <c r="T7950" s="223"/>
      <c r="U7950" s="225"/>
      <c r="V7950" s="223"/>
      <c r="W7950" s="225"/>
      <c r="AE7950" s="200"/>
      <c r="AM7950" s="203"/>
      <c r="AT7950" s="144"/>
    </row>
    <row r="7951" spans="9:46" s="142" customFormat="1" x14ac:dyDescent="0.15">
      <c r="I7951" s="223"/>
      <c r="P7951" s="224"/>
      <c r="Q7951" s="224"/>
      <c r="R7951" s="224"/>
      <c r="T7951" s="223"/>
      <c r="U7951" s="225"/>
      <c r="V7951" s="223"/>
      <c r="W7951" s="225"/>
      <c r="AE7951" s="200"/>
      <c r="AM7951" s="203"/>
      <c r="AT7951" s="144"/>
    </row>
    <row r="7952" spans="9:46" s="142" customFormat="1" x14ac:dyDescent="0.15">
      <c r="I7952" s="223"/>
      <c r="P7952" s="224"/>
      <c r="Q7952" s="224"/>
      <c r="R7952" s="224"/>
      <c r="T7952" s="223"/>
      <c r="U7952" s="225"/>
      <c r="V7952" s="223"/>
      <c r="W7952" s="225"/>
      <c r="AE7952" s="200"/>
      <c r="AM7952" s="203"/>
      <c r="AT7952" s="144"/>
    </row>
    <row r="7953" spans="9:46" s="142" customFormat="1" x14ac:dyDescent="0.15">
      <c r="I7953" s="223"/>
      <c r="P7953" s="224"/>
      <c r="Q7953" s="224"/>
      <c r="R7953" s="224"/>
      <c r="T7953" s="223"/>
      <c r="U7953" s="225"/>
      <c r="V7953" s="223"/>
      <c r="W7953" s="225"/>
      <c r="AE7953" s="200"/>
      <c r="AM7953" s="203"/>
      <c r="AT7953" s="144"/>
    </row>
    <row r="7954" spans="9:46" s="142" customFormat="1" x14ac:dyDescent="0.15">
      <c r="I7954" s="223"/>
      <c r="P7954" s="224"/>
      <c r="Q7954" s="224"/>
      <c r="R7954" s="224"/>
      <c r="T7954" s="223"/>
      <c r="U7954" s="225"/>
      <c r="V7954" s="223"/>
      <c r="W7954" s="225"/>
      <c r="AE7954" s="200"/>
      <c r="AM7954" s="203"/>
      <c r="AT7954" s="144"/>
    </row>
    <row r="7955" spans="9:46" s="142" customFormat="1" x14ac:dyDescent="0.15">
      <c r="I7955" s="223"/>
      <c r="P7955" s="224"/>
      <c r="Q7955" s="224"/>
      <c r="R7955" s="224"/>
      <c r="T7955" s="223"/>
      <c r="U7955" s="225"/>
      <c r="V7955" s="223"/>
      <c r="W7955" s="225"/>
      <c r="AE7955" s="200"/>
      <c r="AM7955" s="203"/>
      <c r="AT7955" s="144"/>
    </row>
    <row r="7956" spans="9:46" s="142" customFormat="1" x14ac:dyDescent="0.15">
      <c r="I7956" s="223"/>
      <c r="P7956" s="224"/>
      <c r="Q7956" s="224"/>
      <c r="R7956" s="224"/>
      <c r="T7956" s="223"/>
      <c r="U7956" s="225"/>
      <c r="V7956" s="223"/>
      <c r="W7956" s="225"/>
      <c r="AE7956" s="200"/>
      <c r="AM7956" s="203"/>
      <c r="AT7956" s="144"/>
    </row>
    <row r="7957" spans="9:46" s="142" customFormat="1" x14ac:dyDescent="0.15">
      <c r="I7957" s="223"/>
      <c r="P7957" s="224"/>
      <c r="Q7957" s="224"/>
      <c r="R7957" s="224"/>
      <c r="T7957" s="223"/>
      <c r="U7957" s="225"/>
      <c r="V7957" s="223"/>
      <c r="W7957" s="225"/>
      <c r="AE7957" s="200"/>
      <c r="AM7957" s="203"/>
      <c r="AT7957" s="144"/>
    </row>
    <row r="7958" spans="9:46" s="142" customFormat="1" x14ac:dyDescent="0.15">
      <c r="I7958" s="223"/>
      <c r="P7958" s="224"/>
      <c r="Q7958" s="224"/>
      <c r="R7958" s="224"/>
      <c r="T7958" s="223"/>
      <c r="U7958" s="225"/>
      <c r="V7958" s="223"/>
      <c r="W7958" s="225"/>
      <c r="AE7958" s="200"/>
      <c r="AM7958" s="203"/>
      <c r="AT7958" s="144"/>
    </row>
    <row r="7959" spans="9:46" s="142" customFormat="1" x14ac:dyDescent="0.15">
      <c r="I7959" s="223"/>
      <c r="P7959" s="224"/>
      <c r="Q7959" s="224"/>
      <c r="R7959" s="224"/>
      <c r="T7959" s="223"/>
      <c r="U7959" s="225"/>
      <c r="V7959" s="223"/>
      <c r="W7959" s="225"/>
      <c r="AE7959" s="200"/>
      <c r="AM7959" s="203"/>
      <c r="AT7959" s="144"/>
    </row>
    <row r="7960" spans="9:46" s="142" customFormat="1" x14ac:dyDescent="0.15">
      <c r="I7960" s="223"/>
      <c r="P7960" s="224"/>
      <c r="Q7960" s="224"/>
      <c r="R7960" s="224"/>
      <c r="T7960" s="223"/>
      <c r="U7960" s="225"/>
      <c r="V7960" s="223"/>
      <c r="W7960" s="225"/>
      <c r="AE7960" s="200"/>
      <c r="AM7960" s="203"/>
      <c r="AT7960" s="144"/>
    </row>
    <row r="7961" spans="9:46" s="142" customFormat="1" x14ac:dyDescent="0.15">
      <c r="I7961" s="223"/>
      <c r="P7961" s="224"/>
      <c r="Q7961" s="224"/>
      <c r="R7961" s="224"/>
      <c r="T7961" s="223"/>
      <c r="U7961" s="225"/>
      <c r="V7961" s="223"/>
      <c r="W7961" s="225"/>
      <c r="AE7961" s="200"/>
      <c r="AM7961" s="203"/>
      <c r="AT7961" s="144"/>
    </row>
    <row r="7962" spans="9:46" s="142" customFormat="1" x14ac:dyDescent="0.15">
      <c r="I7962" s="223"/>
      <c r="P7962" s="224"/>
      <c r="Q7962" s="224"/>
      <c r="R7962" s="224"/>
      <c r="T7962" s="223"/>
      <c r="U7962" s="225"/>
      <c r="V7962" s="223"/>
      <c r="W7962" s="225"/>
      <c r="AE7962" s="200"/>
      <c r="AM7962" s="203"/>
      <c r="AT7962" s="144"/>
    </row>
    <row r="7963" spans="9:46" s="142" customFormat="1" x14ac:dyDescent="0.15">
      <c r="I7963" s="223"/>
      <c r="P7963" s="224"/>
      <c r="Q7963" s="224"/>
      <c r="R7963" s="224"/>
      <c r="T7963" s="223"/>
      <c r="U7963" s="225"/>
      <c r="V7963" s="223"/>
      <c r="W7963" s="225"/>
      <c r="AE7963" s="200"/>
      <c r="AM7963" s="203"/>
      <c r="AT7963" s="144"/>
    </row>
    <row r="7964" spans="9:46" s="142" customFormat="1" x14ac:dyDescent="0.15">
      <c r="I7964" s="223"/>
      <c r="P7964" s="224"/>
      <c r="Q7964" s="224"/>
      <c r="R7964" s="224"/>
      <c r="T7964" s="223"/>
      <c r="U7964" s="225"/>
      <c r="V7964" s="223"/>
      <c r="W7964" s="225"/>
      <c r="AE7964" s="200"/>
      <c r="AM7964" s="203"/>
      <c r="AT7964" s="144"/>
    </row>
    <row r="7965" spans="9:46" s="142" customFormat="1" x14ac:dyDescent="0.15">
      <c r="I7965" s="223"/>
      <c r="P7965" s="224"/>
      <c r="Q7965" s="224"/>
      <c r="R7965" s="224"/>
      <c r="T7965" s="223"/>
      <c r="U7965" s="225"/>
      <c r="V7965" s="223"/>
      <c r="W7965" s="225"/>
      <c r="AE7965" s="200"/>
      <c r="AM7965" s="203"/>
      <c r="AT7965" s="144"/>
    </row>
    <row r="7966" spans="9:46" s="142" customFormat="1" x14ac:dyDescent="0.15">
      <c r="I7966" s="223"/>
      <c r="P7966" s="224"/>
      <c r="Q7966" s="224"/>
      <c r="R7966" s="224"/>
      <c r="T7966" s="223"/>
      <c r="U7966" s="225"/>
      <c r="V7966" s="223"/>
      <c r="W7966" s="225"/>
      <c r="AE7966" s="200"/>
      <c r="AM7966" s="203"/>
      <c r="AT7966" s="144"/>
    </row>
    <row r="7967" spans="9:46" s="142" customFormat="1" x14ac:dyDescent="0.15">
      <c r="I7967" s="223"/>
      <c r="P7967" s="224"/>
      <c r="Q7967" s="224"/>
      <c r="R7967" s="224"/>
      <c r="T7967" s="223"/>
      <c r="U7967" s="225"/>
      <c r="V7967" s="223"/>
      <c r="W7967" s="225"/>
      <c r="AE7967" s="200"/>
      <c r="AM7967" s="203"/>
      <c r="AT7967" s="144"/>
    </row>
    <row r="7968" spans="9:46" s="142" customFormat="1" x14ac:dyDescent="0.15">
      <c r="I7968" s="223"/>
      <c r="P7968" s="224"/>
      <c r="Q7968" s="224"/>
      <c r="R7968" s="224"/>
      <c r="T7968" s="223"/>
      <c r="U7968" s="225"/>
      <c r="V7968" s="223"/>
      <c r="W7968" s="225"/>
      <c r="AE7968" s="200"/>
      <c r="AM7968" s="203"/>
      <c r="AT7968" s="144"/>
    </row>
    <row r="7969" spans="9:46" s="142" customFormat="1" x14ac:dyDescent="0.15">
      <c r="I7969" s="223"/>
      <c r="P7969" s="224"/>
      <c r="Q7969" s="224"/>
      <c r="R7969" s="224"/>
      <c r="T7969" s="223"/>
      <c r="U7969" s="225"/>
      <c r="V7969" s="223"/>
      <c r="W7969" s="225"/>
      <c r="AE7969" s="200"/>
      <c r="AM7969" s="203"/>
      <c r="AT7969" s="144"/>
    </row>
    <row r="7970" spans="9:46" s="142" customFormat="1" x14ac:dyDescent="0.15">
      <c r="I7970" s="223"/>
      <c r="P7970" s="224"/>
      <c r="Q7970" s="224"/>
      <c r="R7970" s="224"/>
      <c r="T7970" s="223"/>
      <c r="U7970" s="225"/>
      <c r="V7970" s="223"/>
      <c r="W7970" s="225"/>
      <c r="AE7970" s="200"/>
      <c r="AM7970" s="203"/>
      <c r="AT7970" s="144"/>
    </row>
    <row r="7971" spans="9:46" s="142" customFormat="1" x14ac:dyDescent="0.15">
      <c r="I7971" s="223"/>
      <c r="P7971" s="224"/>
      <c r="Q7971" s="224"/>
      <c r="R7971" s="224"/>
      <c r="T7971" s="223"/>
      <c r="U7971" s="225"/>
      <c r="V7971" s="223"/>
      <c r="W7971" s="225"/>
      <c r="AE7971" s="200"/>
      <c r="AM7971" s="203"/>
      <c r="AT7971" s="144"/>
    </row>
    <row r="7972" spans="9:46" s="142" customFormat="1" x14ac:dyDescent="0.15">
      <c r="I7972" s="223"/>
      <c r="P7972" s="224"/>
      <c r="Q7972" s="224"/>
      <c r="R7972" s="224"/>
      <c r="T7972" s="223"/>
      <c r="U7972" s="225"/>
      <c r="V7972" s="223"/>
      <c r="W7972" s="225"/>
      <c r="AE7972" s="200"/>
      <c r="AM7972" s="203"/>
      <c r="AT7972" s="144"/>
    </row>
    <row r="7973" spans="9:46" s="142" customFormat="1" x14ac:dyDescent="0.15">
      <c r="I7973" s="223"/>
      <c r="P7973" s="224"/>
      <c r="Q7973" s="224"/>
      <c r="R7973" s="224"/>
      <c r="T7973" s="223"/>
      <c r="U7973" s="225"/>
      <c r="V7973" s="223"/>
      <c r="W7973" s="225"/>
      <c r="AE7973" s="200"/>
      <c r="AM7973" s="203"/>
      <c r="AT7973" s="144"/>
    </row>
    <row r="7974" spans="9:46" s="142" customFormat="1" x14ac:dyDescent="0.15">
      <c r="I7974" s="223"/>
      <c r="P7974" s="224"/>
      <c r="Q7974" s="224"/>
      <c r="R7974" s="224"/>
      <c r="T7974" s="223"/>
      <c r="U7974" s="225"/>
      <c r="V7974" s="223"/>
      <c r="W7974" s="225"/>
      <c r="AE7974" s="200"/>
      <c r="AM7974" s="203"/>
      <c r="AT7974" s="144"/>
    </row>
    <row r="7975" spans="9:46" s="142" customFormat="1" x14ac:dyDescent="0.15">
      <c r="I7975" s="223"/>
      <c r="P7975" s="224"/>
      <c r="Q7975" s="224"/>
      <c r="R7975" s="224"/>
      <c r="T7975" s="223"/>
      <c r="U7975" s="225"/>
      <c r="V7975" s="223"/>
      <c r="W7975" s="225"/>
      <c r="AE7975" s="200"/>
      <c r="AM7975" s="203"/>
      <c r="AT7975" s="144"/>
    </row>
    <row r="7976" spans="9:46" s="142" customFormat="1" x14ac:dyDescent="0.15">
      <c r="I7976" s="223"/>
      <c r="P7976" s="224"/>
      <c r="Q7976" s="224"/>
      <c r="R7976" s="224"/>
      <c r="T7976" s="223"/>
      <c r="U7976" s="225"/>
      <c r="V7976" s="223"/>
      <c r="W7976" s="225"/>
      <c r="AE7976" s="200"/>
      <c r="AM7976" s="203"/>
      <c r="AT7976" s="144"/>
    </row>
    <row r="7977" spans="9:46" s="142" customFormat="1" x14ac:dyDescent="0.15">
      <c r="I7977" s="223"/>
      <c r="P7977" s="224"/>
      <c r="Q7977" s="224"/>
      <c r="R7977" s="224"/>
      <c r="T7977" s="223"/>
      <c r="U7977" s="225"/>
      <c r="V7977" s="223"/>
      <c r="W7977" s="225"/>
      <c r="AE7977" s="200"/>
      <c r="AM7977" s="203"/>
      <c r="AT7977" s="144"/>
    </row>
    <row r="7978" spans="9:46" s="142" customFormat="1" x14ac:dyDescent="0.15">
      <c r="I7978" s="223"/>
      <c r="P7978" s="224"/>
      <c r="Q7978" s="224"/>
      <c r="R7978" s="224"/>
      <c r="T7978" s="223"/>
      <c r="U7978" s="225"/>
      <c r="V7978" s="223"/>
      <c r="W7978" s="225"/>
      <c r="AE7978" s="200"/>
      <c r="AM7978" s="203"/>
      <c r="AT7978" s="144"/>
    </row>
    <row r="7979" spans="9:46" s="142" customFormat="1" x14ac:dyDescent="0.15">
      <c r="I7979" s="223"/>
      <c r="P7979" s="224"/>
      <c r="Q7979" s="224"/>
      <c r="R7979" s="224"/>
      <c r="T7979" s="223"/>
      <c r="U7979" s="225"/>
      <c r="V7979" s="223"/>
      <c r="W7979" s="225"/>
      <c r="AE7979" s="200"/>
      <c r="AM7979" s="203"/>
      <c r="AT7979" s="144"/>
    </row>
    <row r="7980" spans="9:46" s="142" customFormat="1" x14ac:dyDescent="0.15">
      <c r="I7980" s="223"/>
      <c r="P7980" s="224"/>
      <c r="Q7980" s="224"/>
      <c r="R7980" s="224"/>
      <c r="T7980" s="223"/>
      <c r="U7980" s="225"/>
      <c r="V7980" s="223"/>
      <c r="W7980" s="225"/>
      <c r="AE7980" s="200"/>
      <c r="AM7980" s="203"/>
      <c r="AT7980" s="144"/>
    </row>
    <row r="7981" spans="9:46" s="142" customFormat="1" x14ac:dyDescent="0.15">
      <c r="I7981" s="223"/>
      <c r="P7981" s="224"/>
      <c r="Q7981" s="224"/>
      <c r="R7981" s="224"/>
      <c r="T7981" s="223"/>
      <c r="U7981" s="225"/>
      <c r="V7981" s="223"/>
      <c r="W7981" s="225"/>
      <c r="AE7981" s="200"/>
      <c r="AM7981" s="203"/>
      <c r="AT7981" s="144"/>
    </row>
    <row r="7982" spans="9:46" s="142" customFormat="1" x14ac:dyDescent="0.15">
      <c r="I7982" s="223"/>
      <c r="P7982" s="224"/>
      <c r="Q7982" s="224"/>
      <c r="R7982" s="224"/>
      <c r="T7982" s="223"/>
      <c r="U7982" s="225"/>
      <c r="V7982" s="223"/>
      <c r="W7982" s="225"/>
      <c r="AE7982" s="200"/>
      <c r="AM7982" s="203"/>
      <c r="AT7982" s="144"/>
    </row>
    <row r="7983" spans="9:46" s="142" customFormat="1" x14ac:dyDescent="0.15">
      <c r="I7983" s="223"/>
      <c r="P7983" s="224"/>
      <c r="Q7983" s="224"/>
      <c r="R7983" s="224"/>
      <c r="T7983" s="223"/>
      <c r="U7983" s="225"/>
      <c r="V7983" s="223"/>
      <c r="W7983" s="225"/>
      <c r="AE7983" s="200"/>
      <c r="AM7983" s="203"/>
      <c r="AT7983" s="144"/>
    </row>
    <row r="7984" spans="9:46" s="142" customFormat="1" x14ac:dyDescent="0.15">
      <c r="I7984" s="223"/>
      <c r="P7984" s="224"/>
      <c r="Q7984" s="224"/>
      <c r="R7984" s="224"/>
      <c r="T7984" s="223"/>
      <c r="U7984" s="225"/>
      <c r="V7984" s="223"/>
      <c r="W7984" s="225"/>
      <c r="AE7984" s="200"/>
      <c r="AM7984" s="203"/>
      <c r="AT7984" s="144"/>
    </row>
    <row r="7985" spans="9:46" s="142" customFormat="1" x14ac:dyDescent="0.15">
      <c r="I7985" s="223"/>
      <c r="P7985" s="224"/>
      <c r="Q7985" s="224"/>
      <c r="R7985" s="224"/>
      <c r="T7985" s="223"/>
      <c r="U7985" s="225"/>
      <c r="V7985" s="223"/>
      <c r="W7985" s="225"/>
      <c r="AE7985" s="200"/>
      <c r="AM7985" s="203"/>
      <c r="AT7985" s="144"/>
    </row>
    <row r="7986" spans="9:46" s="142" customFormat="1" x14ac:dyDescent="0.15">
      <c r="I7986" s="223"/>
      <c r="P7986" s="224"/>
      <c r="Q7986" s="224"/>
      <c r="R7986" s="224"/>
      <c r="T7986" s="223"/>
      <c r="U7986" s="225"/>
      <c r="V7986" s="223"/>
      <c r="W7986" s="225"/>
      <c r="AE7986" s="200"/>
      <c r="AM7986" s="203"/>
      <c r="AT7986" s="144"/>
    </row>
    <row r="7987" spans="9:46" s="142" customFormat="1" x14ac:dyDescent="0.15">
      <c r="I7987" s="223"/>
      <c r="P7987" s="224"/>
      <c r="Q7987" s="224"/>
      <c r="R7987" s="224"/>
      <c r="T7987" s="223"/>
      <c r="U7987" s="225"/>
      <c r="V7987" s="223"/>
      <c r="W7987" s="225"/>
      <c r="AE7987" s="200"/>
      <c r="AM7987" s="203"/>
      <c r="AT7987" s="144"/>
    </row>
    <row r="7988" spans="9:46" s="142" customFormat="1" x14ac:dyDescent="0.15">
      <c r="I7988" s="223"/>
      <c r="P7988" s="224"/>
      <c r="Q7988" s="224"/>
      <c r="R7988" s="224"/>
      <c r="T7988" s="223"/>
      <c r="U7988" s="225"/>
      <c r="V7988" s="223"/>
      <c r="W7988" s="225"/>
      <c r="AE7988" s="200"/>
      <c r="AM7988" s="203"/>
      <c r="AT7988" s="144"/>
    </row>
    <row r="7989" spans="9:46" s="142" customFormat="1" x14ac:dyDescent="0.15">
      <c r="I7989" s="223"/>
      <c r="P7989" s="224"/>
      <c r="Q7989" s="224"/>
      <c r="R7989" s="224"/>
      <c r="T7989" s="223"/>
      <c r="U7989" s="225"/>
      <c r="V7989" s="223"/>
      <c r="W7989" s="225"/>
      <c r="AE7989" s="200"/>
      <c r="AM7989" s="203"/>
      <c r="AT7989" s="144"/>
    </row>
    <row r="7990" spans="9:46" s="142" customFormat="1" x14ac:dyDescent="0.15">
      <c r="I7990" s="223"/>
      <c r="P7990" s="224"/>
      <c r="Q7990" s="224"/>
      <c r="R7990" s="224"/>
      <c r="T7990" s="223"/>
      <c r="U7990" s="225"/>
      <c r="V7990" s="223"/>
      <c r="W7990" s="225"/>
      <c r="AE7990" s="200"/>
      <c r="AM7990" s="203"/>
      <c r="AT7990" s="144"/>
    </row>
    <row r="7991" spans="9:46" s="142" customFormat="1" x14ac:dyDescent="0.15">
      <c r="I7991" s="223"/>
      <c r="P7991" s="224"/>
      <c r="Q7991" s="224"/>
      <c r="R7991" s="224"/>
      <c r="T7991" s="223"/>
      <c r="U7991" s="225"/>
      <c r="V7991" s="223"/>
      <c r="W7991" s="225"/>
      <c r="AE7991" s="200"/>
      <c r="AM7991" s="203"/>
      <c r="AT7991" s="144"/>
    </row>
    <row r="7992" spans="9:46" s="142" customFormat="1" x14ac:dyDescent="0.15">
      <c r="I7992" s="223"/>
      <c r="P7992" s="224"/>
      <c r="Q7992" s="224"/>
      <c r="R7992" s="224"/>
      <c r="T7992" s="223"/>
      <c r="U7992" s="225"/>
      <c r="V7992" s="223"/>
      <c r="W7992" s="225"/>
      <c r="AE7992" s="200"/>
      <c r="AM7992" s="203"/>
      <c r="AT7992" s="144"/>
    </row>
    <row r="7993" spans="9:46" s="142" customFormat="1" x14ac:dyDescent="0.15">
      <c r="I7993" s="223"/>
      <c r="P7993" s="224"/>
      <c r="Q7993" s="224"/>
      <c r="R7993" s="224"/>
      <c r="T7993" s="223"/>
      <c r="U7993" s="225"/>
      <c r="V7993" s="223"/>
      <c r="W7993" s="225"/>
      <c r="AE7993" s="200"/>
      <c r="AM7993" s="203"/>
      <c r="AT7993" s="144"/>
    </row>
    <row r="7994" spans="9:46" s="142" customFormat="1" x14ac:dyDescent="0.15">
      <c r="I7994" s="223"/>
      <c r="P7994" s="224"/>
      <c r="Q7994" s="224"/>
      <c r="R7994" s="224"/>
      <c r="T7994" s="223"/>
      <c r="U7994" s="225"/>
      <c r="V7994" s="223"/>
      <c r="W7994" s="225"/>
      <c r="AE7994" s="200"/>
      <c r="AM7994" s="203"/>
      <c r="AT7994" s="144"/>
    </row>
    <row r="7995" spans="9:46" s="142" customFormat="1" x14ac:dyDescent="0.15">
      <c r="I7995" s="223"/>
      <c r="P7995" s="224"/>
      <c r="Q7995" s="224"/>
      <c r="R7995" s="224"/>
      <c r="T7995" s="223"/>
      <c r="U7995" s="225"/>
      <c r="V7995" s="223"/>
      <c r="W7995" s="225"/>
      <c r="AE7995" s="200"/>
      <c r="AM7995" s="203"/>
      <c r="AT7995" s="144"/>
    </row>
    <row r="7996" spans="9:46" s="142" customFormat="1" x14ac:dyDescent="0.15">
      <c r="I7996" s="223"/>
      <c r="P7996" s="224"/>
      <c r="Q7996" s="224"/>
      <c r="R7996" s="224"/>
      <c r="T7996" s="223"/>
      <c r="U7996" s="225"/>
      <c r="V7996" s="223"/>
      <c r="W7996" s="225"/>
      <c r="AE7996" s="200"/>
      <c r="AM7996" s="203"/>
      <c r="AT7996" s="144"/>
    </row>
    <row r="7997" spans="9:46" s="142" customFormat="1" x14ac:dyDescent="0.15">
      <c r="I7997" s="223"/>
      <c r="P7997" s="224"/>
      <c r="Q7997" s="224"/>
      <c r="R7997" s="224"/>
      <c r="T7997" s="223"/>
      <c r="U7997" s="225"/>
      <c r="V7997" s="223"/>
      <c r="W7997" s="225"/>
      <c r="AE7997" s="200"/>
      <c r="AM7997" s="203"/>
      <c r="AT7997" s="144"/>
    </row>
    <row r="7998" spans="9:46" s="142" customFormat="1" x14ac:dyDescent="0.15">
      <c r="I7998" s="223"/>
      <c r="P7998" s="224"/>
      <c r="Q7998" s="224"/>
      <c r="R7998" s="224"/>
      <c r="T7998" s="223"/>
      <c r="U7998" s="225"/>
      <c r="V7998" s="223"/>
      <c r="W7998" s="225"/>
      <c r="AE7998" s="200"/>
      <c r="AM7998" s="203"/>
      <c r="AT7998" s="144"/>
    </row>
    <row r="7999" spans="9:46" s="142" customFormat="1" x14ac:dyDescent="0.15">
      <c r="I7999" s="223"/>
      <c r="P7999" s="224"/>
      <c r="Q7999" s="224"/>
      <c r="R7999" s="224"/>
      <c r="T7999" s="223"/>
      <c r="U7999" s="225"/>
      <c r="V7999" s="223"/>
      <c r="W7999" s="225"/>
      <c r="AE7999" s="200"/>
      <c r="AM7999" s="203"/>
      <c r="AT7999" s="144"/>
    </row>
    <row r="8000" spans="9:46" s="142" customFormat="1" x14ac:dyDescent="0.15">
      <c r="I8000" s="223"/>
      <c r="P8000" s="224"/>
      <c r="Q8000" s="224"/>
      <c r="R8000" s="224"/>
      <c r="T8000" s="223"/>
      <c r="U8000" s="225"/>
      <c r="V8000" s="223"/>
      <c r="W8000" s="225"/>
      <c r="AE8000" s="200"/>
      <c r="AM8000" s="203"/>
      <c r="AT8000" s="144"/>
    </row>
    <row r="8001" spans="9:46" s="142" customFormat="1" x14ac:dyDescent="0.15">
      <c r="I8001" s="223"/>
      <c r="P8001" s="224"/>
      <c r="Q8001" s="224"/>
      <c r="R8001" s="224"/>
      <c r="T8001" s="223"/>
      <c r="U8001" s="225"/>
      <c r="V8001" s="223"/>
      <c r="W8001" s="225"/>
      <c r="AE8001" s="200"/>
      <c r="AM8001" s="203"/>
      <c r="AT8001" s="144"/>
    </row>
    <row r="8002" spans="9:46" s="142" customFormat="1" x14ac:dyDescent="0.15">
      <c r="I8002" s="223"/>
      <c r="P8002" s="224"/>
      <c r="Q8002" s="224"/>
      <c r="R8002" s="224"/>
      <c r="T8002" s="223"/>
      <c r="U8002" s="225"/>
      <c r="V8002" s="223"/>
      <c r="W8002" s="225"/>
      <c r="AE8002" s="200"/>
      <c r="AM8002" s="203"/>
      <c r="AT8002" s="144"/>
    </row>
    <row r="8003" spans="9:46" s="142" customFormat="1" x14ac:dyDescent="0.15">
      <c r="I8003" s="223"/>
      <c r="P8003" s="224"/>
      <c r="Q8003" s="224"/>
      <c r="R8003" s="224"/>
      <c r="T8003" s="223"/>
      <c r="U8003" s="225"/>
      <c r="V8003" s="223"/>
      <c r="W8003" s="225"/>
      <c r="AE8003" s="200"/>
      <c r="AM8003" s="203"/>
      <c r="AT8003" s="144"/>
    </row>
    <row r="8004" spans="9:46" s="142" customFormat="1" x14ac:dyDescent="0.15">
      <c r="I8004" s="223"/>
      <c r="P8004" s="224"/>
      <c r="Q8004" s="224"/>
      <c r="R8004" s="224"/>
      <c r="T8004" s="223"/>
      <c r="U8004" s="225"/>
      <c r="V8004" s="223"/>
      <c r="W8004" s="225"/>
      <c r="AE8004" s="200"/>
      <c r="AM8004" s="203"/>
      <c r="AT8004" s="144"/>
    </row>
    <row r="8005" spans="9:46" s="142" customFormat="1" x14ac:dyDescent="0.15">
      <c r="I8005" s="223"/>
      <c r="P8005" s="224"/>
      <c r="Q8005" s="224"/>
      <c r="R8005" s="224"/>
      <c r="T8005" s="223"/>
      <c r="U8005" s="225"/>
      <c r="V8005" s="223"/>
      <c r="W8005" s="225"/>
      <c r="AE8005" s="200"/>
      <c r="AM8005" s="203"/>
      <c r="AT8005" s="144"/>
    </row>
    <row r="8006" spans="9:46" s="142" customFormat="1" x14ac:dyDescent="0.15">
      <c r="I8006" s="223"/>
      <c r="P8006" s="224"/>
      <c r="Q8006" s="224"/>
      <c r="R8006" s="224"/>
      <c r="T8006" s="223"/>
      <c r="U8006" s="225"/>
      <c r="V8006" s="223"/>
      <c r="W8006" s="225"/>
      <c r="AE8006" s="200"/>
      <c r="AM8006" s="203"/>
      <c r="AT8006" s="144"/>
    </row>
    <row r="8007" spans="9:46" s="142" customFormat="1" x14ac:dyDescent="0.15">
      <c r="I8007" s="223"/>
      <c r="P8007" s="224"/>
      <c r="Q8007" s="224"/>
      <c r="R8007" s="224"/>
      <c r="T8007" s="223"/>
      <c r="U8007" s="225"/>
      <c r="V8007" s="223"/>
      <c r="W8007" s="225"/>
      <c r="AE8007" s="200"/>
      <c r="AM8007" s="203"/>
      <c r="AT8007" s="144"/>
    </row>
    <row r="8008" spans="9:46" s="142" customFormat="1" x14ac:dyDescent="0.15">
      <c r="I8008" s="223"/>
      <c r="P8008" s="224"/>
      <c r="Q8008" s="224"/>
      <c r="R8008" s="224"/>
      <c r="T8008" s="223"/>
      <c r="U8008" s="225"/>
      <c r="V8008" s="223"/>
      <c r="W8008" s="225"/>
      <c r="AE8008" s="200"/>
      <c r="AM8008" s="203"/>
      <c r="AT8008" s="144"/>
    </row>
    <row r="8009" spans="9:46" s="142" customFormat="1" x14ac:dyDescent="0.15">
      <c r="I8009" s="223"/>
      <c r="P8009" s="224"/>
      <c r="Q8009" s="224"/>
      <c r="R8009" s="224"/>
      <c r="T8009" s="223"/>
      <c r="U8009" s="225"/>
      <c r="V8009" s="223"/>
      <c r="W8009" s="225"/>
      <c r="AE8009" s="200"/>
      <c r="AM8009" s="203"/>
      <c r="AT8009" s="144"/>
    </row>
    <row r="8010" spans="9:46" s="142" customFormat="1" x14ac:dyDescent="0.15">
      <c r="I8010" s="223"/>
      <c r="P8010" s="224"/>
      <c r="Q8010" s="224"/>
      <c r="R8010" s="224"/>
      <c r="T8010" s="223"/>
      <c r="U8010" s="225"/>
      <c r="V8010" s="223"/>
      <c r="W8010" s="225"/>
      <c r="AE8010" s="200"/>
      <c r="AM8010" s="203"/>
      <c r="AT8010" s="144"/>
    </row>
    <row r="8011" spans="9:46" s="142" customFormat="1" x14ac:dyDescent="0.15">
      <c r="I8011" s="223"/>
      <c r="P8011" s="224"/>
      <c r="Q8011" s="224"/>
      <c r="R8011" s="224"/>
      <c r="T8011" s="223"/>
      <c r="U8011" s="225"/>
      <c r="V8011" s="223"/>
      <c r="W8011" s="225"/>
      <c r="AE8011" s="200"/>
      <c r="AM8011" s="203"/>
      <c r="AT8011" s="144"/>
    </row>
    <row r="8012" spans="9:46" s="142" customFormat="1" x14ac:dyDescent="0.15">
      <c r="I8012" s="223"/>
      <c r="P8012" s="224"/>
      <c r="Q8012" s="224"/>
      <c r="R8012" s="224"/>
      <c r="T8012" s="223"/>
      <c r="U8012" s="225"/>
      <c r="V8012" s="223"/>
      <c r="W8012" s="225"/>
      <c r="AE8012" s="200"/>
      <c r="AM8012" s="203"/>
      <c r="AT8012" s="144"/>
    </row>
    <row r="8013" spans="9:46" s="142" customFormat="1" x14ac:dyDescent="0.15">
      <c r="I8013" s="223"/>
      <c r="P8013" s="224"/>
      <c r="Q8013" s="224"/>
      <c r="R8013" s="224"/>
      <c r="T8013" s="223"/>
      <c r="U8013" s="225"/>
      <c r="V8013" s="223"/>
      <c r="W8013" s="225"/>
      <c r="AE8013" s="200"/>
      <c r="AM8013" s="203"/>
      <c r="AT8013" s="144"/>
    </row>
    <row r="8014" spans="9:46" s="142" customFormat="1" x14ac:dyDescent="0.15">
      <c r="I8014" s="223"/>
      <c r="P8014" s="224"/>
      <c r="Q8014" s="224"/>
      <c r="R8014" s="224"/>
      <c r="T8014" s="223"/>
      <c r="U8014" s="225"/>
      <c r="V8014" s="223"/>
      <c r="W8014" s="225"/>
      <c r="AE8014" s="200"/>
      <c r="AM8014" s="203"/>
      <c r="AT8014" s="144"/>
    </row>
    <row r="8015" spans="9:46" s="142" customFormat="1" x14ac:dyDescent="0.15">
      <c r="I8015" s="223"/>
      <c r="P8015" s="224"/>
      <c r="Q8015" s="224"/>
      <c r="R8015" s="224"/>
      <c r="T8015" s="223"/>
      <c r="U8015" s="225"/>
      <c r="V8015" s="223"/>
      <c r="W8015" s="225"/>
      <c r="AE8015" s="200"/>
      <c r="AM8015" s="203"/>
      <c r="AT8015" s="144"/>
    </row>
    <row r="8016" spans="9:46" s="142" customFormat="1" x14ac:dyDescent="0.15">
      <c r="I8016" s="223"/>
      <c r="P8016" s="224"/>
      <c r="Q8016" s="224"/>
      <c r="R8016" s="224"/>
      <c r="T8016" s="223"/>
      <c r="U8016" s="225"/>
      <c r="V8016" s="223"/>
      <c r="W8016" s="225"/>
      <c r="AE8016" s="200"/>
      <c r="AM8016" s="203"/>
      <c r="AT8016" s="144"/>
    </row>
    <row r="8017" spans="9:46" s="142" customFormat="1" x14ac:dyDescent="0.15">
      <c r="I8017" s="223"/>
      <c r="P8017" s="224"/>
      <c r="Q8017" s="224"/>
      <c r="R8017" s="224"/>
      <c r="T8017" s="223"/>
      <c r="U8017" s="225"/>
      <c r="V8017" s="223"/>
      <c r="W8017" s="225"/>
      <c r="AE8017" s="200"/>
      <c r="AM8017" s="203"/>
      <c r="AT8017" s="144"/>
    </row>
    <row r="8018" spans="9:46" s="142" customFormat="1" x14ac:dyDescent="0.15">
      <c r="I8018" s="223"/>
      <c r="P8018" s="224"/>
      <c r="Q8018" s="224"/>
      <c r="R8018" s="224"/>
      <c r="T8018" s="223"/>
      <c r="U8018" s="225"/>
      <c r="V8018" s="223"/>
      <c r="W8018" s="225"/>
      <c r="AE8018" s="200"/>
      <c r="AM8018" s="203"/>
      <c r="AT8018" s="144"/>
    </row>
    <row r="8019" spans="9:46" s="142" customFormat="1" x14ac:dyDescent="0.15">
      <c r="I8019" s="223"/>
      <c r="P8019" s="224"/>
      <c r="Q8019" s="224"/>
      <c r="R8019" s="224"/>
      <c r="T8019" s="223"/>
      <c r="U8019" s="225"/>
      <c r="V8019" s="223"/>
      <c r="W8019" s="225"/>
      <c r="AE8019" s="200"/>
      <c r="AM8019" s="203"/>
      <c r="AT8019" s="144"/>
    </row>
    <row r="8020" spans="9:46" s="142" customFormat="1" x14ac:dyDescent="0.15">
      <c r="I8020" s="223"/>
      <c r="P8020" s="224"/>
      <c r="Q8020" s="224"/>
      <c r="R8020" s="224"/>
      <c r="T8020" s="223"/>
      <c r="U8020" s="225"/>
      <c r="V8020" s="223"/>
      <c r="W8020" s="225"/>
      <c r="AE8020" s="200"/>
      <c r="AM8020" s="203"/>
      <c r="AT8020" s="144"/>
    </row>
    <row r="8021" spans="9:46" s="142" customFormat="1" x14ac:dyDescent="0.15">
      <c r="I8021" s="223"/>
      <c r="P8021" s="224"/>
      <c r="Q8021" s="224"/>
      <c r="R8021" s="224"/>
      <c r="T8021" s="223"/>
      <c r="U8021" s="225"/>
      <c r="V8021" s="223"/>
      <c r="W8021" s="225"/>
      <c r="AE8021" s="200"/>
      <c r="AM8021" s="203"/>
      <c r="AT8021" s="144"/>
    </row>
    <row r="8022" spans="9:46" s="142" customFormat="1" x14ac:dyDescent="0.15">
      <c r="I8022" s="223"/>
      <c r="P8022" s="224"/>
      <c r="Q8022" s="224"/>
      <c r="R8022" s="224"/>
      <c r="T8022" s="223"/>
      <c r="U8022" s="225"/>
      <c r="V8022" s="223"/>
      <c r="W8022" s="225"/>
      <c r="AE8022" s="200"/>
      <c r="AM8022" s="203"/>
      <c r="AT8022" s="144"/>
    </row>
    <row r="8023" spans="9:46" s="142" customFormat="1" x14ac:dyDescent="0.15">
      <c r="I8023" s="223"/>
      <c r="P8023" s="224"/>
      <c r="Q8023" s="224"/>
      <c r="R8023" s="224"/>
      <c r="T8023" s="223"/>
      <c r="U8023" s="225"/>
      <c r="V8023" s="223"/>
      <c r="W8023" s="225"/>
      <c r="AE8023" s="200"/>
      <c r="AM8023" s="203"/>
      <c r="AT8023" s="144"/>
    </row>
    <row r="8024" spans="9:46" s="142" customFormat="1" x14ac:dyDescent="0.15">
      <c r="I8024" s="223"/>
      <c r="P8024" s="224"/>
      <c r="Q8024" s="224"/>
      <c r="R8024" s="224"/>
      <c r="T8024" s="223"/>
      <c r="U8024" s="225"/>
      <c r="V8024" s="223"/>
      <c r="W8024" s="225"/>
      <c r="AE8024" s="200"/>
      <c r="AM8024" s="203"/>
      <c r="AT8024" s="144"/>
    </row>
    <row r="8025" spans="9:46" s="142" customFormat="1" x14ac:dyDescent="0.15">
      <c r="I8025" s="223"/>
      <c r="P8025" s="224"/>
      <c r="Q8025" s="224"/>
      <c r="R8025" s="224"/>
      <c r="T8025" s="223"/>
      <c r="U8025" s="225"/>
      <c r="V8025" s="223"/>
      <c r="W8025" s="225"/>
      <c r="AE8025" s="200"/>
      <c r="AM8025" s="203"/>
      <c r="AT8025" s="144"/>
    </row>
    <row r="8026" spans="9:46" s="142" customFormat="1" x14ac:dyDescent="0.15">
      <c r="I8026" s="223"/>
      <c r="P8026" s="224"/>
      <c r="Q8026" s="224"/>
      <c r="R8026" s="224"/>
      <c r="T8026" s="223"/>
      <c r="U8026" s="225"/>
      <c r="V8026" s="223"/>
      <c r="W8026" s="225"/>
      <c r="AE8026" s="200"/>
      <c r="AM8026" s="203"/>
      <c r="AT8026" s="144"/>
    </row>
    <row r="8027" spans="9:46" s="142" customFormat="1" x14ac:dyDescent="0.15">
      <c r="I8027" s="223"/>
      <c r="P8027" s="224"/>
      <c r="Q8027" s="224"/>
      <c r="R8027" s="224"/>
      <c r="T8027" s="223"/>
      <c r="U8027" s="225"/>
      <c r="V8027" s="223"/>
      <c r="W8027" s="225"/>
      <c r="AE8027" s="200"/>
      <c r="AM8027" s="203"/>
      <c r="AT8027" s="144"/>
    </row>
    <row r="8028" spans="9:46" s="142" customFormat="1" x14ac:dyDescent="0.15">
      <c r="I8028" s="223"/>
      <c r="P8028" s="224"/>
      <c r="Q8028" s="224"/>
      <c r="R8028" s="224"/>
      <c r="T8028" s="223"/>
      <c r="U8028" s="225"/>
      <c r="V8028" s="223"/>
      <c r="W8028" s="225"/>
      <c r="AE8028" s="200"/>
      <c r="AM8028" s="203"/>
      <c r="AT8028" s="144"/>
    </row>
    <row r="8029" spans="9:46" s="142" customFormat="1" x14ac:dyDescent="0.15">
      <c r="I8029" s="223"/>
      <c r="P8029" s="224"/>
      <c r="Q8029" s="224"/>
      <c r="R8029" s="224"/>
      <c r="T8029" s="223"/>
      <c r="U8029" s="225"/>
      <c r="V8029" s="223"/>
      <c r="W8029" s="225"/>
      <c r="AE8029" s="200"/>
      <c r="AM8029" s="203"/>
      <c r="AT8029" s="144"/>
    </row>
    <row r="8030" spans="9:46" s="142" customFormat="1" x14ac:dyDescent="0.15">
      <c r="I8030" s="223"/>
      <c r="P8030" s="224"/>
      <c r="Q8030" s="224"/>
      <c r="R8030" s="224"/>
      <c r="T8030" s="223"/>
      <c r="U8030" s="225"/>
      <c r="V8030" s="223"/>
      <c r="W8030" s="225"/>
      <c r="AE8030" s="200"/>
      <c r="AM8030" s="203"/>
      <c r="AT8030" s="144"/>
    </row>
    <row r="8031" spans="9:46" s="142" customFormat="1" x14ac:dyDescent="0.15">
      <c r="I8031" s="223"/>
      <c r="P8031" s="224"/>
      <c r="Q8031" s="224"/>
      <c r="R8031" s="224"/>
      <c r="T8031" s="223"/>
      <c r="U8031" s="225"/>
      <c r="V8031" s="223"/>
      <c r="W8031" s="225"/>
      <c r="AE8031" s="200"/>
      <c r="AM8031" s="203"/>
      <c r="AT8031" s="144"/>
    </row>
    <row r="8032" spans="9:46" s="142" customFormat="1" x14ac:dyDescent="0.15">
      <c r="I8032" s="223"/>
      <c r="P8032" s="224"/>
      <c r="Q8032" s="224"/>
      <c r="R8032" s="224"/>
      <c r="T8032" s="223"/>
      <c r="U8032" s="225"/>
      <c r="V8032" s="223"/>
      <c r="W8032" s="225"/>
      <c r="AE8032" s="200"/>
      <c r="AM8032" s="203"/>
      <c r="AT8032" s="144"/>
    </row>
    <row r="8033" spans="9:46" s="142" customFormat="1" x14ac:dyDescent="0.15">
      <c r="I8033" s="223"/>
      <c r="P8033" s="224"/>
      <c r="Q8033" s="224"/>
      <c r="R8033" s="224"/>
      <c r="T8033" s="223"/>
      <c r="U8033" s="225"/>
      <c r="V8033" s="223"/>
      <c r="W8033" s="225"/>
      <c r="AE8033" s="200"/>
      <c r="AM8033" s="203"/>
      <c r="AT8033" s="144"/>
    </row>
    <row r="8034" spans="9:46" s="142" customFormat="1" x14ac:dyDescent="0.15">
      <c r="I8034" s="223"/>
      <c r="P8034" s="224"/>
      <c r="Q8034" s="224"/>
      <c r="R8034" s="224"/>
      <c r="T8034" s="223"/>
      <c r="U8034" s="225"/>
      <c r="V8034" s="223"/>
      <c r="W8034" s="225"/>
      <c r="AE8034" s="200"/>
      <c r="AM8034" s="203"/>
      <c r="AT8034" s="144"/>
    </row>
    <row r="8035" spans="9:46" s="142" customFormat="1" x14ac:dyDescent="0.15">
      <c r="I8035" s="223"/>
      <c r="P8035" s="224"/>
      <c r="Q8035" s="224"/>
      <c r="R8035" s="224"/>
      <c r="T8035" s="223"/>
      <c r="U8035" s="225"/>
      <c r="V8035" s="223"/>
      <c r="W8035" s="225"/>
      <c r="AE8035" s="200"/>
      <c r="AM8035" s="203"/>
      <c r="AT8035" s="144"/>
    </row>
    <row r="8036" spans="9:46" s="142" customFormat="1" x14ac:dyDescent="0.15">
      <c r="I8036" s="223"/>
      <c r="P8036" s="224"/>
      <c r="Q8036" s="224"/>
      <c r="R8036" s="224"/>
      <c r="T8036" s="223"/>
      <c r="U8036" s="225"/>
      <c r="V8036" s="223"/>
      <c r="W8036" s="225"/>
      <c r="AE8036" s="200"/>
      <c r="AM8036" s="203"/>
      <c r="AT8036" s="144"/>
    </row>
    <row r="8037" spans="9:46" s="142" customFormat="1" x14ac:dyDescent="0.15">
      <c r="I8037" s="223"/>
      <c r="P8037" s="224"/>
      <c r="Q8037" s="224"/>
      <c r="R8037" s="224"/>
      <c r="T8037" s="223"/>
      <c r="U8037" s="225"/>
      <c r="V8037" s="223"/>
      <c r="W8037" s="225"/>
      <c r="AE8037" s="200"/>
      <c r="AM8037" s="203"/>
      <c r="AT8037" s="144"/>
    </row>
    <row r="8038" spans="9:46" s="142" customFormat="1" x14ac:dyDescent="0.15">
      <c r="I8038" s="223"/>
      <c r="P8038" s="224"/>
      <c r="Q8038" s="224"/>
      <c r="R8038" s="224"/>
      <c r="T8038" s="223"/>
      <c r="U8038" s="225"/>
      <c r="V8038" s="223"/>
      <c r="W8038" s="225"/>
      <c r="AE8038" s="200"/>
      <c r="AM8038" s="203"/>
      <c r="AT8038" s="144"/>
    </row>
    <row r="8039" spans="9:46" s="142" customFormat="1" x14ac:dyDescent="0.15">
      <c r="I8039" s="223"/>
      <c r="P8039" s="224"/>
      <c r="Q8039" s="224"/>
      <c r="R8039" s="224"/>
      <c r="T8039" s="223"/>
      <c r="U8039" s="225"/>
      <c r="V8039" s="223"/>
      <c r="W8039" s="225"/>
      <c r="AE8039" s="200"/>
      <c r="AM8039" s="203"/>
      <c r="AT8039" s="144"/>
    </row>
    <row r="8040" spans="9:46" s="142" customFormat="1" x14ac:dyDescent="0.15">
      <c r="I8040" s="223"/>
      <c r="P8040" s="224"/>
      <c r="Q8040" s="224"/>
      <c r="R8040" s="224"/>
      <c r="T8040" s="223"/>
      <c r="U8040" s="225"/>
      <c r="V8040" s="223"/>
      <c r="W8040" s="225"/>
      <c r="AE8040" s="200"/>
      <c r="AM8040" s="203"/>
      <c r="AT8040" s="144"/>
    </row>
    <row r="8041" spans="9:46" s="142" customFormat="1" x14ac:dyDescent="0.15">
      <c r="I8041" s="223"/>
      <c r="P8041" s="224"/>
      <c r="Q8041" s="224"/>
      <c r="R8041" s="224"/>
      <c r="T8041" s="223"/>
      <c r="U8041" s="225"/>
      <c r="V8041" s="223"/>
      <c r="W8041" s="225"/>
      <c r="AE8041" s="200"/>
      <c r="AM8041" s="203"/>
      <c r="AT8041" s="144"/>
    </row>
    <row r="8042" spans="9:46" s="142" customFormat="1" x14ac:dyDescent="0.15">
      <c r="I8042" s="223"/>
      <c r="P8042" s="224"/>
      <c r="Q8042" s="224"/>
      <c r="R8042" s="224"/>
      <c r="T8042" s="223"/>
      <c r="U8042" s="225"/>
      <c r="V8042" s="223"/>
      <c r="W8042" s="225"/>
      <c r="AE8042" s="200"/>
      <c r="AM8042" s="203"/>
      <c r="AT8042" s="144"/>
    </row>
    <row r="8043" spans="9:46" s="142" customFormat="1" x14ac:dyDescent="0.15">
      <c r="I8043" s="223"/>
      <c r="P8043" s="224"/>
      <c r="Q8043" s="224"/>
      <c r="R8043" s="224"/>
      <c r="T8043" s="223"/>
      <c r="U8043" s="225"/>
      <c r="V8043" s="223"/>
      <c r="W8043" s="225"/>
      <c r="AE8043" s="200"/>
      <c r="AM8043" s="203"/>
      <c r="AT8043" s="144"/>
    </row>
    <row r="8044" spans="9:46" s="142" customFormat="1" x14ac:dyDescent="0.15">
      <c r="I8044" s="223"/>
      <c r="P8044" s="224"/>
      <c r="Q8044" s="224"/>
      <c r="R8044" s="224"/>
      <c r="T8044" s="223"/>
      <c r="U8044" s="225"/>
      <c r="V8044" s="223"/>
      <c r="W8044" s="225"/>
      <c r="AE8044" s="200"/>
      <c r="AM8044" s="203"/>
      <c r="AT8044" s="144"/>
    </row>
    <row r="8045" spans="9:46" s="142" customFormat="1" x14ac:dyDescent="0.15">
      <c r="I8045" s="223"/>
      <c r="P8045" s="224"/>
      <c r="Q8045" s="224"/>
      <c r="R8045" s="224"/>
      <c r="T8045" s="223"/>
      <c r="U8045" s="225"/>
      <c r="V8045" s="223"/>
      <c r="W8045" s="225"/>
      <c r="AE8045" s="200"/>
      <c r="AM8045" s="203"/>
      <c r="AT8045" s="144"/>
    </row>
    <row r="8046" spans="9:46" s="142" customFormat="1" x14ac:dyDescent="0.15">
      <c r="I8046" s="223"/>
      <c r="P8046" s="224"/>
      <c r="Q8046" s="224"/>
      <c r="R8046" s="224"/>
      <c r="T8046" s="223"/>
      <c r="U8046" s="225"/>
      <c r="V8046" s="223"/>
      <c r="W8046" s="225"/>
      <c r="AE8046" s="200"/>
      <c r="AM8046" s="203"/>
      <c r="AT8046" s="144"/>
    </row>
    <row r="8047" spans="9:46" s="142" customFormat="1" x14ac:dyDescent="0.15">
      <c r="I8047" s="223"/>
      <c r="P8047" s="224"/>
      <c r="Q8047" s="224"/>
      <c r="R8047" s="224"/>
      <c r="T8047" s="223"/>
      <c r="U8047" s="225"/>
      <c r="V8047" s="223"/>
      <c r="W8047" s="225"/>
      <c r="AE8047" s="200"/>
      <c r="AM8047" s="203"/>
      <c r="AT8047" s="144"/>
    </row>
    <row r="8048" spans="9:46" s="142" customFormat="1" x14ac:dyDescent="0.15">
      <c r="I8048" s="223"/>
      <c r="P8048" s="224"/>
      <c r="Q8048" s="224"/>
      <c r="R8048" s="224"/>
      <c r="T8048" s="223"/>
      <c r="U8048" s="225"/>
      <c r="V8048" s="223"/>
      <c r="W8048" s="225"/>
      <c r="AE8048" s="200"/>
      <c r="AM8048" s="203"/>
      <c r="AT8048" s="144"/>
    </row>
    <row r="8049" spans="9:46" s="142" customFormat="1" x14ac:dyDescent="0.15">
      <c r="I8049" s="223"/>
      <c r="P8049" s="224"/>
      <c r="Q8049" s="224"/>
      <c r="R8049" s="224"/>
      <c r="T8049" s="223"/>
      <c r="U8049" s="225"/>
      <c r="V8049" s="223"/>
      <c r="W8049" s="225"/>
      <c r="AE8049" s="200"/>
      <c r="AM8049" s="203"/>
      <c r="AT8049" s="144"/>
    </row>
    <row r="8050" spans="9:46" s="142" customFormat="1" x14ac:dyDescent="0.15">
      <c r="I8050" s="223"/>
      <c r="P8050" s="224"/>
      <c r="Q8050" s="224"/>
      <c r="R8050" s="224"/>
      <c r="T8050" s="223"/>
      <c r="U8050" s="225"/>
      <c r="V8050" s="223"/>
      <c r="W8050" s="225"/>
      <c r="AE8050" s="200"/>
      <c r="AM8050" s="203"/>
      <c r="AT8050" s="144"/>
    </row>
    <row r="8051" spans="9:46" s="142" customFormat="1" x14ac:dyDescent="0.15">
      <c r="I8051" s="223"/>
      <c r="P8051" s="224"/>
      <c r="Q8051" s="224"/>
      <c r="R8051" s="224"/>
      <c r="T8051" s="223"/>
      <c r="U8051" s="225"/>
      <c r="V8051" s="223"/>
      <c r="W8051" s="225"/>
      <c r="AE8051" s="200"/>
      <c r="AM8051" s="203"/>
      <c r="AT8051" s="144"/>
    </row>
    <row r="8052" spans="9:46" s="142" customFormat="1" x14ac:dyDescent="0.15">
      <c r="I8052" s="223"/>
      <c r="P8052" s="224"/>
      <c r="Q8052" s="224"/>
      <c r="R8052" s="224"/>
      <c r="T8052" s="223"/>
      <c r="U8052" s="225"/>
      <c r="V8052" s="223"/>
      <c r="W8052" s="225"/>
      <c r="AE8052" s="200"/>
      <c r="AM8052" s="203"/>
      <c r="AT8052" s="144"/>
    </row>
    <row r="8053" spans="9:46" s="142" customFormat="1" x14ac:dyDescent="0.15">
      <c r="I8053" s="223"/>
      <c r="P8053" s="224"/>
      <c r="Q8053" s="224"/>
      <c r="R8053" s="224"/>
      <c r="T8053" s="223"/>
      <c r="U8053" s="225"/>
      <c r="V8053" s="223"/>
      <c r="W8053" s="225"/>
      <c r="AE8053" s="200"/>
      <c r="AM8053" s="203"/>
      <c r="AT8053" s="144"/>
    </row>
    <row r="8054" spans="9:46" s="142" customFormat="1" x14ac:dyDescent="0.15">
      <c r="I8054" s="223"/>
      <c r="P8054" s="224"/>
      <c r="Q8054" s="224"/>
      <c r="R8054" s="224"/>
      <c r="T8054" s="223"/>
      <c r="U8054" s="225"/>
      <c r="V8054" s="223"/>
      <c r="W8054" s="225"/>
      <c r="AE8054" s="200"/>
      <c r="AM8054" s="203"/>
      <c r="AT8054" s="144"/>
    </row>
    <row r="8055" spans="9:46" s="142" customFormat="1" x14ac:dyDescent="0.15">
      <c r="I8055" s="223"/>
      <c r="P8055" s="224"/>
      <c r="Q8055" s="224"/>
      <c r="R8055" s="224"/>
      <c r="T8055" s="223"/>
      <c r="U8055" s="225"/>
      <c r="V8055" s="223"/>
      <c r="W8055" s="225"/>
      <c r="AE8055" s="200"/>
      <c r="AM8055" s="203"/>
      <c r="AT8055" s="144"/>
    </row>
    <row r="8056" spans="9:46" s="142" customFormat="1" x14ac:dyDescent="0.15">
      <c r="I8056" s="223"/>
      <c r="P8056" s="224"/>
      <c r="Q8056" s="224"/>
      <c r="R8056" s="224"/>
      <c r="T8056" s="223"/>
      <c r="U8056" s="225"/>
      <c r="V8056" s="223"/>
      <c r="W8056" s="225"/>
      <c r="AE8056" s="200"/>
      <c r="AM8056" s="203"/>
      <c r="AT8056" s="144"/>
    </row>
    <row r="8057" spans="9:46" s="142" customFormat="1" x14ac:dyDescent="0.15">
      <c r="I8057" s="223"/>
      <c r="P8057" s="224"/>
      <c r="Q8057" s="224"/>
      <c r="R8057" s="224"/>
      <c r="T8057" s="223"/>
      <c r="U8057" s="225"/>
      <c r="V8057" s="223"/>
      <c r="W8057" s="225"/>
      <c r="AE8057" s="200"/>
      <c r="AM8057" s="203"/>
      <c r="AT8057" s="144"/>
    </row>
    <row r="8058" spans="9:46" s="142" customFormat="1" x14ac:dyDescent="0.15">
      <c r="I8058" s="223"/>
      <c r="P8058" s="224"/>
      <c r="Q8058" s="224"/>
      <c r="R8058" s="224"/>
      <c r="T8058" s="223"/>
      <c r="U8058" s="225"/>
      <c r="V8058" s="223"/>
      <c r="W8058" s="225"/>
      <c r="AE8058" s="200"/>
      <c r="AM8058" s="203"/>
      <c r="AT8058" s="144"/>
    </row>
    <row r="8059" spans="9:46" s="142" customFormat="1" x14ac:dyDescent="0.15">
      <c r="I8059" s="223"/>
      <c r="P8059" s="224"/>
      <c r="Q8059" s="224"/>
      <c r="R8059" s="224"/>
      <c r="T8059" s="223"/>
      <c r="U8059" s="225"/>
      <c r="V8059" s="223"/>
      <c r="W8059" s="225"/>
      <c r="AE8059" s="200"/>
      <c r="AM8059" s="203"/>
      <c r="AT8059" s="144"/>
    </row>
    <row r="8060" spans="9:46" s="142" customFormat="1" x14ac:dyDescent="0.15">
      <c r="I8060" s="223"/>
      <c r="P8060" s="224"/>
      <c r="Q8060" s="224"/>
      <c r="R8060" s="224"/>
      <c r="T8060" s="223"/>
      <c r="U8060" s="225"/>
      <c r="V8060" s="223"/>
      <c r="W8060" s="225"/>
      <c r="AE8060" s="200"/>
      <c r="AM8060" s="203"/>
      <c r="AT8060" s="144"/>
    </row>
    <row r="8061" spans="9:46" s="142" customFormat="1" x14ac:dyDescent="0.15">
      <c r="I8061" s="223"/>
      <c r="P8061" s="224"/>
      <c r="Q8061" s="224"/>
      <c r="R8061" s="224"/>
      <c r="T8061" s="223"/>
      <c r="U8061" s="225"/>
      <c r="V8061" s="223"/>
      <c r="W8061" s="225"/>
      <c r="AE8061" s="200"/>
      <c r="AM8061" s="203"/>
      <c r="AT8061" s="144"/>
    </row>
    <row r="8062" spans="9:46" s="142" customFormat="1" x14ac:dyDescent="0.15">
      <c r="I8062" s="223"/>
      <c r="P8062" s="224"/>
      <c r="Q8062" s="224"/>
      <c r="R8062" s="224"/>
      <c r="T8062" s="223"/>
      <c r="U8062" s="225"/>
      <c r="V8062" s="223"/>
      <c r="W8062" s="225"/>
      <c r="AE8062" s="200"/>
      <c r="AM8062" s="203"/>
      <c r="AT8062" s="144"/>
    </row>
    <row r="8063" spans="9:46" s="142" customFormat="1" x14ac:dyDescent="0.15">
      <c r="I8063" s="223"/>
      <c r="P8063" s="224"/>
      <c r="Q8063" s="224"/>
      <c r="R8063" s="224"/>
      <c r="T8063" s="223"/>
      <c r="U8063" s="225"/>
      <c r="V8063" s="223"/>
      <c r="W8063" s="225"/>
      <c r="AE8063" s="200"/>
      <c r="AM8063" s="203"/>
      <c r="AT8063" s="144"/>
    </row>
    <row r="8064" spans="9:46" s="142" customFormat="1" x14ac:dyDescent="0.15">
      <c r="I8064" s="223"/>
      <c r="P8064" s="224"/>
      <c r="Q8064" s="224"/>
      <c r="R8064" s="224"/>
      <c r="T8064" s="223"/>
      <c r="U8064" s="225"/>
      <c r="V8064" s="223"/>
      <c r="W8064" s="225"/>
      <c r="AE8064" s="200"/>
      <c r="AM8064" s="203"/>
      <c r="AT8064" s="144"/>
    </row>
    <row r="8065" spans="9:46" s="142" customFormat="1" x14ac:dyDescent="0.15">
      <c r="I8065" s="223"/>
      <c r="P8065" s="224"/>
      <c r="Q8065" s="224"/>
      <c r="R8065" s="224"/>
      <c r="T8065" s="223"/>
      <c r="U8065" s="225"/>
      <c r="V8065" s="223"/>
      <c r="W8065" s="225"/>
      <c r="AE8065" s="200"/>
      <c r="AM8065" s="203"/>
      <c r="AT8065" s="144"/>
    </row>
    <row r="8066" spans="9:46" s="142" customFormat="1" x14ac:dyDescent="0.15">
      <c r="I8066" s="223"/>
      <c r="P8066" s="224"/>
      <c r="Q8066" s="224"/>
      <c r="R8066" s="224"/>
      <c r="T8066" s="223"/>
      <c r="U8066" s="225"/>
      <c r="V8066" s="223"/>
      <c r="W8066" s="225"/>
      <c r="AE8066" s="200"/>
      <c r="AM8066" s="203"/>
      <c r="AT8066" s="144"/>
    </row>
    <row r="8067" spans="9:46" s="142" customFormat="1" x14ac:dyDescent="0.15">
      <c r="I8067" s="223"/>
      <c r="P8067" s="224"/>
      <c r="Q8067" s="224"/>
      <c r="R8067" s="224"/>
      <c r="T8067" s="223"/>
      <c r="U8067" s="225"/>
      <c r="V8067" s="223"/>
      <c r="W8067" s="225"/>
      <c r="AE8067" s="200"/>
      <c r="AM8067" s="203"/>
      <c r="AT8067" s="144"/>
    </row>
    <row r="8068" spans="9:46" s="142" customFormat="1" x14ac:dyDescent="0.15">
      <c r="I8068" s="223"/>
      <c r="P8068" s="224"/>
      <c r="Q8068" s="224"/>
      <c r="R8068" s="224"/>
      <c r="T8068" s="223"/>
      <c r="U8068" s="225"/>
      <c r="V8068" s="223"/>
      <c r="W8068" s="225"/>
      <c r="AE8068" s="200"/>
      <c r="AM8068" s="203"/>
      <c r="AT8068" s="144"/>
    </row>
    <row r="8069" spans="9:46" s="142" customFormat="1" x14ac:dyDescent="0.15">
      <c r="I8069" s="223"/>
      <c r="P8069" s="224"/>
      <c r="Q8069" s="224"/>
      <c r="R8069" s="224"/>
      <c r="T8069" s="223"/>
      <c r="U8069" s="225"/>
      <c r="V8069" s="223"/>
      <c r="W8069" s="225"/>
      <c r="AE8069" s="200"/>
      <c r="AM8069" s="203"/>
      <c r="AT8069" s="144"/>
    </row>
    <row r="8070" spans="9:46" s="142" customFormat="1" x14ac:dyDescent="0.15">
      <c r="I8070" s="223"/>
      <c r="P8070" s="224"/>
      <c r="Q8070" s="224"/>
      <c r="R8070" s="224"/>
      <c r="T8070" s="223"/>
      <c r="U8070" s="225"/>
      <c r="V8070" s="223"/>
      <c r="W8070" s="225"/>
      <c r="AE8070" s="200"/>
      <c r="AM8070" s="203"/>
      <c r="AT8070" s="144"/>
    </row>
    <row r="8071" spans="9:46" s="142" customFormat="1" x14ac:dyDescent="0.15">
      <c r="I8071" s="223"/>
      <c r="P8071" s="224"/>
      <c r="Q8071" s="224"/>
      <c r="R8071" s="224"/>
      <c r="T8071" s="223"/>
      <c r="U8071" s="225"/>
      <c r="V8071" s="223"/>
      <c r="W8071" s="225"/>
      <c r="AE8071" s="200"/>
      <c r="AM8071" s="203"/>
      <c r="AT8071" s="144"/>
    </row>
    <row r="8072" spans="9:46" s="142" customFormat="1" x14ac:dyDescent="0.15">
      <c r="I8072" s="223"/>
      <c r="P8072" s="224"/>
      <c r="Q8072" s="224"/>
      <c r="R8072" s="224"/>
      <c r="T8072" s="223"/>
      <c r="U8072" s="225"/>
      <c r="V8072" s="223"/>
      <c r="W8072" s="225"/>
      <c r="AE8072" s="200"/>
      <c r="AM8072" s="203"/>
      <c r="AT8072" s="144"/>
    </row>
    <row r="8073" spans="9:46" s="142" customFormat="1" x14ac:dyDescent="0.15">
      <c r="I8073" s="223"/>
      <c r="P8073" s="224"/>
      <c r="Q8073" s="224"/>
      <c r="R8073" s="224"/>
      <c r="T8073" s="223"/>
      <c r="U8073" s="225"/>
      <c r="V8073" s="223"/>
      <c r="W8073" s="225"/>
      <c r="AE8073" s="200"/>
      <c r="AM8073" s="203"/>
      <c r="AT8073" s="144"/>
    </row>
    <row r="8074" spans="9:46" s="142" customFormat="1" x14ac:dyDescent="0.15">
      <c r="I8074" s="223"/>
      <c r="P8074" s="224"/>
      <c r="Q8074" s="224"/>
      <c r="R8074" s="224"/>
      <c r="T8074" s="223"/>
      <c r="U8074" s="225"/>
      <c r="V8074" s="223"/>
      <c r="W8074" s="225"/>
      <c r="AE8074" s="200"/>
      <c r="AM8074" s="203"/>
      <c r="AT8074" s="144"/>
    </row>
    <row r="8075" spans="9:46" s="142" customFormat="1" x14ac:dyDescent="0.15">
      <c r="I8075" s="223"/>
      <c r="P8075" s="224"/>
      <c r="Q8075" s="224"/>
      <c r="R8075" s="224"/>
      <c r="T8075" s="223"/>
      <c r="U8075" s="225"/>
      <c r="V8075" s="223"/>
      <c r="W8075" s="225"/>
      <c r="AE8075" s="200"/>
      <c r="AM8075" s="203"/>
      <c r="AT8075" s="144"/>
    </row>
    <row r="8076" spans="9:46" s="142" customFormat="1" x14ac:dyDescent="0.15">
      <c r="I8076" s="223"/>
      <c r="P8076" s="224"/>
      <c r="Q8076" s="224"/>
      <c r="R8076" s="224"/>
      <c r="T8076" s="223"/>
      <c r="U8076" s="225"/>
      <c r="V8076" s="223"/>
      <c r="W8076" s="225"/>
      <c r="AE8076" s="200"/>
      <c r="AM8076" s="203"/>
      <c r="AT8076" s="144"/>
    </row>
    <row r="8077" spans="9:46" s="142" customFormat="1" x14ac:dyDescent="0.15">
      <c r="I8077" s="223"/>
      <c r="P8077" s="224"/>
      <c r="Q8077" s="224"/>
      <c r="R8077" s="224"/>
      <c r="T8077" s="223"/>
      <c r="U8077" s="225"/>
      <c r="V8077" s="223"/>
      <c r="W8077" s="225"/>
      <c r="AE8077" s="200"/>
      <c r="AM8077" s="203"/>
      <c r="AT8077" s="144"/>
    </row>
    <row r="8078" spans="9:46" s="142" customFormat="1" x14ac:dyDescent="0.15">
      <c r="I8078" s="223"/>
      <c r="P8078" s="224"/>
      <c r="Q8078" s="224"/>
      <c r="R8078" s="224"/>
      <c r="T8078" s="223"/>
      <c r="U8078" s="225"/>
      <c r="V8078" s="223"/>
      <c r="W8078" s="225"/>
      <c r="AE8078" s="200"/>
      <c r="AM8078" s="203"/>
      <c r="AT8078" s="144"/>
    </row>
    <row r="8079" spans="9:46" s="142" customFormat="1" x14ac:dyDescent="0.15">
      <c r="I8079" s="223"/>
      <c r="P8079" s="224"/>
      <c r="Q8079" s="224"/>
      <c r="R8079" s="224"/>
      <c r="T8079" s="223"/>
      <c r="U8079" s="225"/>
      <c r="V8079" s="223"/>
      <c r="W8079" s="225"/>
      <c r="AE8079" s="200"/>
      <c r="AM8079" s="203"/>
      <c r="AT8079" s="144"/>
    </row>
    <row r="8080" spans="9:46" s="142" customFormat="1" x14ac:dyDescent="0.15">
      <c r="I8080" s="223"/>
      <c r="P8080" s="224"/>
      <c r="Q8080" s="224"/>
      <c r="R8080" s="224"/>
      <c r="T8080" s="223"/>
      <c r="U8080" s="225"/>
      <c r="V8080" s="223"/>
      <c r="W8080" s="225"/>
      <c r="AE8080" s="200"/>
      <c r="AM8080" s="203"/>
      <c r="AT8080" s="144"/>
    </row>
    <row r="8081" spans="9:46" s="142" customFormat="1" x14ac:dyDescent="0.15">
      <c r="I8081" s="223"/>
      <c r="P8081" s="224"/>
      <c r="Q8081" s="224"/>
      <c r="R8081" s="224"/>
      <c r="T8081" s="223"/>
      <c r="U8081" s="225"/>
      <c r="V8081" s="223"/>
      <c r="W8081" s="225"/>
      <c r="AE8081" s="200"/>
      <c r="AM8081" s="203"/>
      <c r="AT8081" s="144"/>
    </row>
    <row r="8082" spans="9:46" s="142" customFormat="1" x14ac:dyDescent="0.15">
      <c r="I8082" s="223"/>
      <c r="P8082" s="224"/>
      <c r="Q8082" s="224"/>
      <c r="R8082" s="224"/>
      <c r="T8082" s="223"/>
      <c r="U8082" s="225"/>
      <c r="V8082" s="223"/>
      <c r="W8082" s="225"/>
      <c r="AE8082" s="200"/>
      <c r="AM8082" s="203"/>
      <c r="AT8082" s="144"/>
    </row>
    <row r="8083" spans="9:46" s="142" customFormat="1" x14ac:dyDescent="0.15">
      <c r="I8083" s="223"/>
      <c r="P8083" s="224"/>
      <c r="Q8083" s="224"/>
      <c r="R8083" s="224"/>
      <c r="T8083" s="223"/>
      <c r="U8083" s="225"/>
      <c r="V8083" s="223"/>
      <c r="W8083" s="225"/>
      <c r="AE8083" s="200"/>
      <c r="AM8083" s="203"/>
      <c r="AT8083" s="144"/>
    </row>
    <row r="8084" spans="9:46" s="142" customFormat="1" x14ac:dyDescent="0.15">
      <c r="I8084" s="223"/>
      <c r="P8084" s="224"/>
      <c r="Q8084" s="224"/>
      <c r="R8084" s="224"/>
      <c r="T8084" s="223"/>
      <c r="U8084" s="225"/>
      <c r="V8084" s="223"/>
      <c r="W8084" s="225"/>
      <c r="AE8084" s="200"/>
      <c r="AM8084" s="203"/>
      <c r="AT8084" s="144"/>
    </row>
    <row r="8085" spans="9:46" s="142" customFormat="1" x14ac:dyDescent="0.15">
      <c r="I8085" s="223"/>
      <c r="P8085" s="224"/>
      <c r="Q8085" s="224"/>
      <c r="R8085" s="224"/>
      <c r="T8085" s="223"/>
      <c r="U8085" s="225"/>
      <c r="V8085" s="223"/>
      <c r="W8085" s="225"/>
      <c r="AE8085" s="200"/>
      <c r="AM8085" s="203"/>
      <c r="AT8085" s="144"/>
    </row>
    <row r="8086" spans="9:46" s="142" customFormat="1" x14ac:dyDescent="0.15">
      <c r="I8086" s="223"/>
      <c r="P8086" s="224"/>
      <c r="Q8086" s="224"/>
      <c r="R8086" s="224"/>
      <c r="T8086" s="223"/>
      <c r="U8086" s="225"/>
      <c r="V8086" s="223"/>
      <c r="W8086" s="225"/>
      <c r="AE8086" s="200"/>
      <c r="AM8086" s="203"/>
      <c r="AT8086" s="144"/>
    </row>
    <row r="8087" spans="9:46" s="142" customFormat="1" x14ac:dyDescent="0.15">
      <c r="I8087" s="223"/>
      <c r="P8087" s="224"/>
      <c r="Q8087" s="224"/>
      <c r="R8087" s="224"/>
      <c r="T8087" s="223"/>
      <c r="U8087" s="225"/>
      <c r="V8087" s="223"/>
      <c r="W8087" s="225"/>
      <c r="AE8087" s="200"/>
      <c r="AM8087" s="203"/>
      <c r="AT8087" s="144"/>
    </row>
    <row r="8088" spans="9:46" s="142" customFormat="1" x14ac:dyDescent="0.15">
      <c r="I8088" s="223"/>
      <c r="P8088" s="224"/>
      <c r="Q8088" s="224"/>
      <c r="R8088" s="224"/>
      <c r="T8088" s="223"/>
      <c r="U8088" s="225"/>
      <c r="V8088" s="223"/>
      <c r="W8088" s="225"/>
      <c r="AE8088" s="200"/>
      <c r="AM8088" s="203"/>
      <c r="AT8088" s="144"/>
    </row>
    <row r="8089" spans="9:46" s="142" customFormat="1" x14ac:dyDescent="0.15">
      <c r="I8089" s="223"/>
      <c r="P8089" s="224"/>
      <c r="Q8089" s="224"/>
      <c r="R8089" s="224"/>
      <c r="T8089" s="223"/>
      <c r="U8089" s="225"/>
      <c r="V8089" s="223"/>
      <c r="W8089" s="225"/>
      <c r="AE8089" s="200"/>
      <c r="AM8089" s="203"/>
      <c r="AT8089" s="144"/>
    </row>
    <row r="8090" spans="9:46" s="142" customFormat="1" x14ac:dyDescent="0.15">
      <c r="I8090" s="223"/>
      <c r="P8090" s="224"/>
      <c r="Q8090" s="224"/>
      <c r="R8090" s="224"/>
      <c r="T8090" s="223"/>
      <c r="U8090" s="225"/>
      <c r="V8090" s="223"/>
      <c r="W8090" s="225"/>
      <c r="AE8090" s="200"/>
      <c r="AM8090" s="203"/>
      <c r="AT8090" s="144"/>
    </row>
    <row r="8091" spans="9:46" s="142" customFormat="1" x14ac:dyDescent="0.15">
      <c r="I8091" s="223"/>
      <c r="P8091" s="224"/>
      <c r="Q8091" s="224"/>
      <c r="R8091" s="224"/>
      <c r="T8091" s="223"/>
      <c r="U8091" s="225"/>
      <c r="V8091" s="223"/>
      <c r="W8091" s="225"/>
      <c r="AE8091" s="200"/>
      <c r="AM8091" s="203"/>
      <c r="AT8091" s="144"/>
    </row>
    <row r="8092" spans="9:46" s="142" customFormat="1" x14ac:dyDescent="0.15">
      <c r="I8092" s="223"/>
      <c r="P8092" s="224"/>
      <c r="Q8092" s="224"/>
      <c r="R8092" s="224"/>
      <c r="T8092" s="223"/>
      <c r="U8092" s="225"/>
      <c r="V8092" s="223"/>
      <c r="W8092" s="225"/>
      <c r="AE8092" s="200"/>
      <c r="AM8092" s="203"/>
      <c r="AT8092" s="144"/>
    </row>
    <row r="8093" spans="9:46" s="142" customFormat="1" x14ac:dyDescent="0.15">
      <c r="I8093" s="223"/>
      <c r="P8093" s="224"/>
      <c r="Q8093" s="224"/>
      <c r="R8093" s="224"/>
      <c r="T8093" s="223"/>
      <c r="U8093" s="225"/>
      <c r="V8093" s="223"/>
      <c r="W8093" s="225"/>
      <c r="AE8093" s="200"/>
      <c r="AM8093" s="203"/>
      <c r="AT8093" s="144"/>
    </row>
    <row r="8094" spans="9:46" s="142" customFormat="1" x14ac:dyDescent="0.15">
      <c r="I8094" s="223"/>
      <c r="P8094" s="224"/>
      <c r="Q8094" s="224"/>
      <c r="R8094" s="224"/>
      <c r="T8094" s="223"/>
      <c r="U8094" s="225"/>
      <c r="V8094" s="223"/>
      <c r="W8094" s="225"/>
      <c r="AE8094" s="200"/>
      <c r="AM8094" s="203"/>
      <c r="AT8094" s="144"/>
    </row>
    <row r="8095" spans="9:46" s="142" customFormat="1" x14ac:dyDescent="0.15">
      <c r="I8095" s="223"/>
      <c r="P8095" s="224"/>
      <c r="Q8095" s="224"/>
      <c r="R8095" s="224"/>
      <c r="T8095" s="223"/>
      <c r="U8095" s="225"/>
      <c r="V8095" s="223"/>
      <c r="W8095" s="225"/>
      <c r="AE8095" s="200"/>
      <c r="AM8095" s="203"/>
      <c r="AT8095" s="144"/>
    </row>
    <row r="8096" spans="9:46" s="142" customFormat="1" x14ac:dyDescent="0.15">
      <c r="I8096" s="223"/>
      <c r="P8096" s="224"/>
      <c r="Q8096" s="224"/>
      <c r="R8096" s="224"/>
      <c r="T8096" s="223"/>
      <c r="U8096" s="225"/>
      <c r="V8096" s="223"/>
      <c r="W8096" s="225"/>
      <c r="AE8096" s="200"/>
      <c r="AM8096" s="203"/>
      <c r="AT8096" s="144"/>
    </row>
    <row r="8097" spans="9:46" s="142" customFormat="1" x14ac:dyDescent="0.15">
      <c r="I8097" s="223"/>
      <c r="P8097" s="224"/>
      <c r="Q8097" s="224"/>
      <c r="R8097" s="224"/>
      <c r="T8097" s="223"/>
      <c r="U8097" s="225"/>
      <c r="V8097" s="223"/>
      <c r="W8097" s="225"/>
      <c r="AE8097" s="200"/>
      <c r="AM8097" s="203"/>
      <c r="AT8097" s="144"/>
    </row>
    <row r="8098" spans="9:46" s="142" customFormat="1" x14ac:dyDescent="0.15">
      <c r="I8098" s="223"/>
      <c r="P8098" s="224"/>
      <c r="Q8098" s="224"/>
      <c r="R8098" s="224"/>
      <c r="T8098" s="223"/>
      <c r="U8098" s="225"/>
      <c r="V8098" s="223"/>
      <c r="W8098" s="225"/>
      <c r="AE8098" s="200"/>
      <c r="AM8098" s="203"/>
      <c r="AT8098" s="144"/>
    </row>
    <row r="8099" spans="9:46" s="142" customFormat="1" x14ac:dyDescent="0.15">
      <c r="I8099" s="223"/>
      <c r="P8099" s="224"/>
      <c r="Q8099" s="224"/>
      <c r="R8099" s="224"/>
      <c r="T8099" s="223"/>
      <c r="U8099" s="225"/>
      <c r="V8099" s="223"/>
      <c r="W8099" s="225"/>
      <c r="AE8099" s="200"/>
      <c r="AM8099" s="203"/>
      <c r="AT8099" s="144"/>
    </row>
    <row r="8100" spans="9:46" s="142" customFormat="1" x14ac:dyDescent="0.15">
      <c r="I8100" s="223"/>
      <c r="P8100" s="224"/>
      <c r="Q8100" s="224"/>
      <c r="R8100" s="224"/>
      <c r="T8100" s="223"/>
      <c r="U8100" s="225"/>
      <c r="V8100" s="223"/>
      <c r="W8100" s="225"/>
      <c r="AE8100" s="200"/>
      <c r="AM8100" s="203"/>
      <c r="AT8100" s="144"/>
    </row>
    <row r="8101" spans="9:46" s="142" customFormat="1" x14ac:dyDescent="0.15">
      <c r="I8101" s="223"/>
      <c r="P8101" s="224"/>
      <c r="Q8101" s="224"/>
      <c r="R8101" s="224"/>
      <c r="T8101" s="223"/>
      <c r="U8101" s="225"/>
      <c r="V8101" s="223"/>
      <c r="W8101" s="225"/>
      <c r="AE8101" s="200"/>
      <c r="AM8101" s="203"/>
      <c r="AT8101" s="144"/>
    </row>
    <row r="8102" spans="9:46" s="142" customFormat="1" x14ac:dyDescent="0.15">
      <c r="I8102" s="223"/>
      <c r="P8102" s="224"/>
      <c r="Q8102" s="224"/>
      <c r="R8102" s="224"/>
      <c r="T8102" s="223"/>
      <c r="U8102" s="225"/>
      <c r="V8102" s="223"/>
      <c r="W8102" s="225"/>
      <c r="AE8102" s="200"/>
      <c r="AM8102" s="203"/>
      <c r="AT8102" s="144"/>
    </row>
    <row r="8103" spans="9:46" s="142" customFormat="1" x14ac:dyDescent="0.15">
      <c r="I8103" s="223"/>
      <c r="P8103" s="224"/>
      <c r="Q8103" s="224"/>
      <c r="R8103" s="224"/>
      <c r="T8103" s="223"/>
      <c r="U8103" s="225"/>
      <c r="V8103" s="223"/>
      <c r="W8103" s="225"/>
      <c r="AE8103" s="200"/>
      <c r="AM8103" s="203"/>
      <c r="AT8103" s="144"/>
    </row>
    <row r="8104" spans="9:46" s="142" customFormat="1" x14ac:dyDescent="0.15">
      <c r="I8104" s="223"/>
      <c r="P8104" s="224"/>
      <c r="Q8104" s="224"/>
      <c r="R8104" s="224"/>
      <c r="T8104" s="223"/>
      <c r="U8104" s="225"/>
      <c r="V8104" s="223"/>
      <c r="W8104" s="225"/>
      <c r="AE8104" s="200"/>
      <c r="AM8104" s="203"/>
      <c r="AT8104" s="144"/>
    </row>
    <row r="8105" spans="9:46" s="142" customFormat="1" x14ac:dyDescent="0.15">
      <c r="I8105" s="223"/>
      <c r="P8105" s="224"/>
      <c r="Q8105" s="224"/>
      <c r="R8105" s="224"/>
      <c r="T8105" s="223"/>
      <c r="U8105" s="225"/>
      <c r="V8105" s="223"/>
      <c r="W8105" s="225"/>
      <c r="AE8105" s="200"/>
      <c r="AM8105" s="203"/>
      <c r="AT8105" s="144"/>
    </row>
    <row r="8106" spans="9:46" s="142" customFormat="1" x14ac:dyDescent="0.15">
      <c r="I8106" s="223"/>
      <c r="P8106" s="224"/>
      <c r="Q8106" s="224"/>
      <c r="R8106" s="224"/>
      <c r="T8106" s="223"/>
      <c r="U8106" s="225"/>
      <c r="V8106" s="223"/>
      <c r="W8106" s="225"/>
      <c r="AE8106" s="200"/>
      <c r="AM8106" s="203"/>
      <c r="AT8106" s="144"/>
    </row>
    <row r="8107" spans="9:46" s="142" customFormat="1" x14ac:dyDescent="0.15">
      <c r="I8107" s="223"/>
      <c r="P8107" s="224"/>
      <c r="Q8107" s="224"/>
      <c r="R8107" s="224"/>
      <c r="T8107" s="223"/>
      <c r="U8107" s="225"/>
      <c r="V8107" s="223"/>
      <c r="W8107" s="225"/>
      <c r="AE8107" s="200"/>
      <c r="AM8107" s="203"/>
      <c r="AT8107" s="144"/>
    </row>
    <row r="8108" spans="9:46" s="142" customFormat="1" x14ac:dyDescent="0.15">
      <c r="I8108" s="223"/>
      <c r="P8108" s="224"/>
      <c r="Q8108" s="224"/>
      <c r="R8108" s="224"/>
      <c r="T8108" s="223"/>
      <c r="U8108" s="225"/>
      <c r="V8108" s="223"/>
      <c r="W8108" s="225"/>
      <c r="AE8108" s="200"/>
      <c r="AM8108" s="203"/>
      <c r="AT8108" s="144"/>
    </row>
    <row r="8109" spans="9:46" s="142" customFormat="1" x14ac:dyDescent="0.15">
      <c r="I8109" s="223"/>
      <c r="P8109" s="224"/>
      <c r="Q8109" s="224"/>
      <c r="R8109" s="224"/>
      <c r="T8109" s="223"/>
      <c r="U8109" s="225"/>
      <c r="V8109" s="223"/>
      <c r="W8109" s="225"/>
      <c r="AE8109" s="200"/>
      <c r="AM8109" s="203"/>
      <c r="AT8109" s="144"/>
    </row>
    <row r="8110" spans="9:46" s="142" customFormat="1" x14ac:dyDescent="0.15">
      <c r="I8110" s="223"/>
      <c r="P8110" s="224"/>
      <c r="Q8110" s="224"/>
      <c r="R8110" s="224"/>
      <c r="T8110" s="223"/>
      <c r="U8110" s="225"/>
      <c r="V8110" s="223"/>
      <c r="W8110" s="225"/>
      <c r="AE8110" s="200"/>
      <c r="AM8110" s="203"/>
      <c r="AT8110" s="144"/>
    </row>
    <row r="8111" spans="9:46" s="142" customFormat="1" x14ac:dyDescent="0.15">
      <c r="I8111" s="223"/>
      <c r="P8111" s="224"/>
      <c r="Q8111" s="224"/>
      <c r="R8111" s="224"/>
      <c r="T8111" s="223"/>
      <c r="U8111" s="225"/>
      <c r="V8111" s="223"/>
      <c r="W8111" s="225"/>
      <c r="AE8111" s="200"/>
      <c r="AM8111" s="203"/>
      <c r="AT8111" s="144"/>
    </row>
    <row r="8112" spans="9:46" s="142" customFormat="1" x14ac:dyDescent="0.15">
      <c r="I8112" s="223"/>
      <c r="P8112" s="224"/>
      <c r="Q8112" s="224"/>
      <c r="R8112" s="224"/>
      <c r="T8112" s="223"/>
      <c r="U8112" s="225"/>
      <c r="V8112" s="223"/>
      <c r="W8112" s="225"/>
      <c r="AE8112" s="200"/>
      <c r="AM8112" s="203"/>
      <c r="AT8112" s="144"/>
    </row>
    <row r="8113" spans="9:46" s="142" customFormat="1" x14ac:dyDescent="0.15">
      <c r="I8113" s="223"/>
      <c r="P8113" s="224"/>
      <c r="Q8113" s="224"/>
      <c r="R8113" s="224"/>
      <c r="T8113" s="223"/>
      <c r="U8113" s="225"/>
      <c r="V8113" s="223"/>
      <c r="W8113" s="225"/>
      <c r="AE8113" s="200"/>
      <c r="AM8113" s="203"/>
      <c r="AT8113" s="144"/>
    </row>
    <row r="8114" spans="9:46" s="142" customFormat="1" x14ac:dyDescent="0.15">
      <c r="I8114" s="223"/>
      <c r="P8114" s="224"/>
      <c r="Q8114" s="224"/>
      <c r="R8114" s="224"/>
      <c r="T8114" s="223"/>
      <c r="U8114" s="225"/>
      <c r="V8114" s="223"/>
      <c r="W8114" s="225"/>
      <c r="AE8114" s="200"/>
      <c r="AM8114" s="203"/>
      <c r="AT8114" s="144"/>
    </row>
    <row r="8115" spans="9:46" s="142" customFormat="1" x14ac:dyDescent="0.15">
      <c r="I8115" s="223"/>
      <c r="P8115" s="224"/>
      <c r="Q8115" s="224"/>
      <c r="R8115" s="224"/>
      <c r="T8115" s="223"/>
      <c r="U8115" s="225"/>
      <c r="V8115" s="223"/>
      <c r="W8115" s="225"/>
      <c r="AE8115" s="200"/>
      <c r="AM8115" s="203"/>
      <c r="AT8115" s="144"/>
    </row>
    <row r="8116" spans="9:46" s="142" customFormat="1" x14ac:dyDescent="0.15">
      <c r="I8116" s="223"/>
      <c r="P8116" s="224"/>
      <c r="Q8116" s="224"/>
      <c r="R8116" s="224"/>
      <c r="T8116" s="223"/>
      <c r="U8116" s="225"/>
      <c r="V8116" s="223"/>
      <c r="W8116" s="225"/>
      <c r="AE8116" s="200"/>
      <c r="AM8116" s="203"/>
      <c r="AT8116" s="144"/>
    </row>
    <row r="8117" spans="9:46" s="142" customFormat="1" x14ac:dyDescent="0.15">
      <c r="I8117" s="223"/>
      <c r="P8117" s="224"/>
      <c r="Q8117" s="224"/>
      <c r="R8117" s="224"/>
      <c r="T8117" s="223"/>
      <c r="U8117" s="225"/>
      <c r="V8117" s="223"/>
      <c r="W8117" s="225"/>
      <c r="AE8117" s="200"/>
      <c r="AM8117" s="203"/>
      <c r="AT8117" s="144"/>
    </row>
    <row r="8118" spans="9:46" s="142" customFormat="1" x14ac:dyDescent="0.15">
      <c r="I8118" s="223"/>
      <c r="P8118" s="224"/>
      <c r="Q8118" s="224"/>
      <c r="R8118" s="224"/>
      <c r="T8118" s="223"/>
      <c r="U8118" s="225"/>
      <c r="V8118" s="223"/>
      <c r="W8118" s="225"/>
      <c r="AE8118" s="200"/>
      <c r="AM8118" s="203"/>
      <c r="AT8118" s="144"/>
    </row>
    <row r="8119" spans="9:46" s="142" customFormat="1" x14ac:dyDescent="0.15">
      <c r="I8119" s="223"/>
      <c r="P8119" s="224"/>
      <c r="Q8119" s="224"/>
      <c r="R8119" s="224"/>
      <c r="T8119" s="223"/>
      <c r="U8119" s="225"/>
      <c r="V8119" s="223"/>
      <c r="W8119" s="225"/>
      <c r="AE8119" s="200"/>
      <c r="AM8119" s="203"/>
      <c r="AT8119" s="144"/>
    </row>
    <row r="8120" spans="9:46" s="142" customFormat="1" x14ac:dyDescent="0.15">
      <c r="I8120" s="223"/>
      <c r="P8120" s="224"/>
      <c r="Q8120" s="224"/>
      <c r="R8120" s="224"/>
      <c r="T8120" s="223"/>
      <c r="U8120" s="225"/>
      <c r="V8120" s="223"/>
      <c r="W8120" s="225"/>
      <c r="AE8120" s="200"/>
      <c r="AM8120" s="203"/>
      <c r="AT8120" s="144"/>
    </row>
    <row r="8121" spans="9:46" s="142" customFormat="1" x14ac:dyDescent="0.15">
      <c r="I8121" s="223"/>
      <c r="P8121" s="224"/>
      <c r="Q8121" s="224"/>
      <c r="R8121" s="224"/>
      <c r="T8121" s="223"/>
      <c r="U8121" s="225"/>
      <c r="V8121" s="223"/>
      <c r="W8121" s="225"/>
      <c r="AE8121" s="200"/>
      <c r="AM8121" s="203"/>
      <c r="AT8121" s="144"/>
    </row>
    <row r="8122" spans="9:46" s="142" customFormat="1" x14ac:dyDescent="0.15">
      <c r="I8122" s="223"/>
      <c r="P8122" s="224"/>
      <c r="Q8122" s="224"/>
      <c r="R8122" s="224"/>
      <c r="T8122" s="223"/>
      <c r="U8122" s="225"/>
      <c r="V8122" s="223"/>
      <c r="W8122" s="225"/>
      <c r="AE8122" s="200"/>
      <c r="AM8122" s="203"/>
      <c r="AT8122" s="144"/>
    </row>
    <row r="8123" spans="9:46" s="142" customFormat="1" x14ac:dyDescent="0.15">
      <c r="I8123" s="223"/>
      <c r="P8123" s="224"/>
      <c r="Q8123" s="224"/>
      <c r="R8123" s="224"/>
      <c r="T8123" s="223"/>
      <c r="U8123" s="225"/>
      <c r="V8123" s="223"/>
      <c r="W8123" s="225"/>
      <c r="AE8123" s="200"/>
      <c r="AM8123" s="203"/>
      <c r="AT8123" s="144"/>
    </row>
    <row r="8124" spans="9:46" s="142" customFormat="1" x14ac:dyDescent="0.15">
      <c r="I8124" s="223"/>
      <c r="P8124" s="224"/>
      <c r="Q8124" s="224"/>
      <c r="R8124" s="224"/>
      <c r="T8124" s="223"/>
      <c r="U8124" s="225"/>
      <c r="V8124" s="223"/>
      <c r="W8124" s="225"/>
      <c r="AE8124" s="200"/>
      <c r="AM8124" s="203"/>
      <c r="AT8124" s="144"/>
    </row>
    <row r="8125" spans="9:46" s="142" customFormat="1" x14ac:dyDescent="0.15">
      <c r="I8125" s="223"/>
      <c r="P8125" s="224"/>
      <c r="Q8125" s="224"/>
      <c r="R8125" s="224"/>
      <c r="T8125" s="223"/>
      <c r="U8125" s="225"/>
      <c r="V8125" s="223"/>
      <c r="W8125" s="225"/>
      <c r="AE8125" s="200"/>
      <c r="AM8125" s="203"/>
      <c r="AT8125" s="144"/>
    </row>
    <row r="8126" spans="9:46" s="142" customFormat="1" x14ac:dyDescent="0.15">
      <c r="I8126" s="223"/>
      <c r="P8126" s="224"/>
      <c r="Q8126" s="224"/>
      <c r="R8126" s="224"/>
      <c r="T8126" s="223"/>
      <c r="U8126" s="225"/>
      <c r="V8126" s="223"/>
      <c r="W8126" s="225"/>
      <c r="AE8126" s="200"/>
      <c r="AM8126" s="203"/>
      <c r="AT8126" s="144"/>
    </row>
    <row r="8127" spans="9:46" s="142" customFormat="1" x14ac:dyDescent="0.15">
      <c r="I8127" s="223"/>
      <c r="P8127" s="224"/>
      <c r="Q8127" s="224"/>
      <c r="R8127" s="224"/>
      <c r="T8127" s="223"/>
      <c r="U8127" s="225"/>
      <c r="V8127" s="223"/>
      <c r="W8127" s="225"/>
      <c r="AE8127" s="200"/>
      <c r="AM8127" s="203"/>
      <c r="AT8127" s="144"/>
    </row>
    <row r="8128" spans="9:46" s="142" customFormat="1" x14ac:dyDescent="0.15">
      <c r="I8128" s="223"/>
      <c r="P8128" s="224"/>
      <c r="Q8128" s="224"/>
      <c r="R8128" s="224"/>
      <c r="T8128" s="223"/>
      <c r="U8128" s="225"/>
      <c r="V8128" s="223"/>
      <c r="W8128" s="225"/>
      <c r="AE8128" s="200"/>
      <c r="AM8128" s="203"/>
      <c r="AT8128" s="144"/>
    </row>
    <row r="8129" spans="9:46" s="142" customFormat="1" x14ac:dyDescent="0.15">
      <c r="I8129" s="223"/>
      <c r="P8129" s="224"/>
      <c r="Q8129" s="224"/>
      <c r="R8129" s="224"/>
      <c r="T8129" s="223"/>
      <c r="U8129" s="225"/>
      <c r="V8129" s="223"/>
      <c r="W8129" s="225"/>
      <c r="AE8129" s="200"/>
      <c r="AM8129" s="203"/>
      <c r="AT8129" s="144"/>
    </row>
    <row r="8130" spans="9:46" s="142" customFormat="1" x14ac:dyDescent="0.15">
      <c r="I8130" s="223"/>
      <c r="P8130" s="224"/>
      <c r="Q8130" s="224"/>
      <c r="R8130" s="224"/>
      <c r="T8130" s="223"/>
      <c r="U8130" s="225"/>
      <c r="V8130" s="223"/>
      <c r="W8130" s="225"/>
      <c r="AE8130" s="200"/>
      <c r="AM8130" s="203"/>
      <c r="AT8130" s="144"/>
    </row>
    <row r="8131" spans="9:46" s="142" customFormat="1" x14ac:dyDescent="0.15">
      <c r="I8131" s="223"/>
      <c r="P8131" s="224"/>
      <c r="Q8131" s="224"/>
      <c r="R8131" s="224"/>
      <c r="T8131" s="223"/>
      <c r="U8131" s="225"/>
      <c r="V8131" s="223"/>
      <c r="W8131" s="225"/>
      <c r="AE8131" s="200"/>
      <c r="AM8131" s="203"/>
      <c r="AT8131" s="144"/>
    </row>
    <row r="8132" spans="9:46" s="142" customFormat="1" x14ac:dyDescent="0.15">
      <c r="I8132" s="223"/>
      <c r="P8132" s="224"/>
      <c r="Q8132" s="224"/>
      <c r="R8132" s="224"/>
      <c r="T8132" s="223"/>
      <c r="U8132" s="225"/>
      <c r="V8132" s="223"/>
      <c r="W8132" s="225"/>
      <c r="AE8132" s="200"/>
      <c r="AM8132" s="203"/>
      <c r="AT8132" s="144"/>
    </row>
    <row r="8133" spans="9:46" s="142" customFormat="1" x14ac:dyDescent="0.15">
      <c r="I8133" s="223"/>
      <c r="P8133" s="224"/>
      <c r="Q8133" s="224"/>
      <c r="R8133" s="224"/>
      <c r="T8133" s="223"/>
      <c r="U8133" s="225"/>
      <c r="V8133" s="223"/>
      <c r="W8133" s="225"/>
      <c r="AE8133" s="200"/>
      <c r="AM8133" s="203"/>
      <c r="AT8133" s="144"/>
    </row>
    <row r="8134" spans="9:46" s="142" customFormat="1" x14ac:dyDescent="0.15">
      <c r="I8134" s="223"/>
      <c r="P8134" s="224"/>
      <c r="Q8134" s="224"/>
      <c r="R8134" s="224"/>
      <c r="T8134" s="223"/>
      <c r="U8134" s="225"/>
      <c r="V8134" s="223"/>
      <c r="W8134" s="225"/>
      <c r="AE8134" s="200"/>
      <c r="AM8134" s="203"/>
      <c r="AT8134" s="144"/>
    </row>
    <row r="8135" spans="9:46" s="142" customFormat="1" x14ac:dyDescent="0.15">
      <c r="I8135" s="223"/>
      <c r="P8135" s="224"/>
      <c r="Q8135" s="224"/>
      <c r="R8135" s="224"/>
      <c r="T8135" s="223"/>
      <c r="U8135" s="225"/>
      <c r="V8135" s="223"/>
      <c r="W8135" s="225"/>
      <c r="AE8135" s="200"/>
      <c r="AM8135" s="203"/>
      <c r="AT8135" s="144"/>
    </row>
    <row r="8136" spans="9:46" s="142" customFormat="1" x14ac:dyDescent="0.15">
      <c r="I8136" s="223"/>
      <c r="P8136" s="224"/>
      <c r="Q8136" s="224"/>
      <c r="R8136" s="224"/>
      <c r="T8136" s="223"/>
      <c r="U8136" s="225"/>
      <c r="V8136" s="223"/>
      <c r="W8136" s="225"/>
      <c r="AE8136" s="200"/>
      <c r="AM8136" s="203"/>
      <c r="AT8136" s="144"/>
    </row>
    <row r="8137" spans="9:46" s="142" customFormat="1" x14ac:dyDescent="0.15">
      <c r="I8137" s="223"/>
      <c r="P8137" s="224"/>
      <c r="Q8137" s="224"/>
      <c r="R8137" s="224"/>
      <c r="T8137" s="223"/>
      <c r="U8137" s="225"/>
      <c r="V8137" s="223"/>
      <c r="W8137" s="225"/>
      <c r="AE8137" s="200"/>
      <c r="AM8137" s="203"/>
      <c r="AT8137" s="144"/>
    </row>
    <row r="8138" spans="9:46" s="142" customFormat="1" x14ac:dyDescent="0.15">
      <c r="I8138" s="223"/>
      <c r="P8138" s="224"/>
      <c r="Q8138" s="224"/>
      <c r="R8138" s="224"/>
      <c r="T8138" s="223"/>
      <c r="U8138" s="225"/>
      <c r="V8138" s="223"/>
      <c r="W8138" s="225"/>
      <c r="AE8138" s="200"/>
      <c r="AM8138" s="203"/>
      <c r="AT8138" s="144"/>
    </row>
    <row r="8139" spans="9:46" s="142" customFormat="1" x14ac:dyDescent="0.15">
      <c r="I8139" s="223"/>
      <c r="P8139" s="224"/>
      <c r="Q8139" s="224"/>
      <c r="R8139" s="224"/>
      <c r="T8139" s="223"/>
      <c r="U8139" s="225"/>
      <c r="V8139" s="223"/>
      <c r="W8139" s="225"/>
      <c r="AE8139" s="200"/>
      <c r="AM8139" s="203"/>
      <c r="AT8139" s="144"/>
    </row>
    <row r="8140" spans="9:46" s="142" customFormat="1" x14ac:dyDescent="0.15">
      <c r="I8140" s="223"/>
      <c r="P8140" s="224"/>
      <c r="Q8140" s="224"/>
      <c r="R8140" s="224"/>
      <c r="T8140" s="223"/>
      <c r="U8140" s="225"/>
      <c r="V8140" s="223"/>
      <c r="W8140" s="225"/>
      <c r="AE8140" s="200"/>
      <c r="AM8140" s="203"/>
      <c r="AT8140" s="144"/>
    </row>
    <row r="8141" spans="9:46" s="142" customFormat="1" x14ac:dyDescent="0.15">
      <c r="I8141" s="223"/>
      <c r="P8141" s="224"/>
      <c r="Q8141" s="224"/>
      <c r="R8141" s="224"/>
      <c r="T8141" s="223"/>
      <c r="U8141" s="225"/>
      <c r="V8141" s="223"/>
      <c r="W8141" s="225"/>
      <c r="AE8141" s="200"/>
      <c r="AM8141" s="203"/>
      <c r="AT8141" s="144"/>
    </row>
    <row r="8142" spans="9:46" s="142" customFormat="1" x14ac:dyDescent="0.15">
      <c r="I8142" s="223"/>
      <c r="P8142" s="224"/>
      <c r="Q8142" s="224"/>
      <c r="R8142" s="224"/>
      <c r="T8142" s="223"/>
      <c r="U8142" s="225"/>
      <c r="V8142" s="223"/>
      <c r="W8142" s="225"/>
      <c r="AE8142" s="200"/>
      <c r="AM8142" s="203"/>
      <c r="AT8142" s="144"/>
    </row>
    <row r="8143" spans="9:46" s="142" customFormat="1" x14ac:dyDescent="0.15">
      <c r="I8143" s="223"/>
      <c r="P8143" s="224"/>
      <c r="Q8143" s="224"/>
      <c r="R8143" s="224"/>
      <c r="T8143" s="223"/>
      <c r="U8143" s="225"/>
      <c r="V8143" s="223"/>
      <c r="W8143" s="225"/>
      <c r="AE8143" s="200"/>
      <c r="AM8143" s="203"/>
      <c r="AT8143" s="144"/>
    </row>
    <row r="8144" spans="9:46" s="142" customFormat="1" x14ac:dyDescent="0.15">
      <c r="I8144" s="223"/>
      <c r="P8144" s="224"/>
      <c r="Q8144" s="224"/>
      <c r="R8144" s="224"/>
      <c r="T8144" s="223"/>
      <c r="U8144" s="225"/>
      <c r="V8144" s="223"/>
      <c r="W8144" s="225"/>
      <c r="AE8144" s="200"/>
      <c r="AM8144" s="203"/>
      <c r="AT8144" s="144"/>
    </row>
    <row r="8145" spans="9:46" s="142" customFormat="1" x14ac:dyDescent="0.15">
      <c r="I8145" s="223"/>
      <c r="P8145" s="224"/>
      <c r="Q8145" s="224"/>
      <c r="R8145" s="224"/>
      <c r="T8145" s="223"/>
      <c r="U8145" s="225"/>
      <c r="V8145" s="223"/>
      <c r="W8145" s="225"/>
      <c r="AE8145" s="200"/>
      <c r="AM8145" s="203"/>
      <c r="AT8145" s="144"/>
    </row>
    <row r="8146" spans="9:46" s="142" customFormat="1" x14ac:dyDescent="0.15">
      <c r="I8146" s="223"/>
      <c r="P8146" s="224"/>
      <c r="Q8146" s="224"/>
      <c r="R8146" s="224"/>
      <c r="T8146" s="223"/>
      <c r="U8146" s="225"/>
      <c r="V8146" s="223"/>
      <c r="W8146" s="225"/>
      <c r="AE8146" s="200"/>
      <c r="AM8146" s="203"/>
      <c r="AT8146" s="144"/>
    </row>
    <row r="8147" spans="9:46" s="142" customFormat="1" x14ac:dyDescent="0.15">
      <c r="I8147" s="223"/>
      <c r="P8147" s="224"/>
      <c r="Q8147" s="224"/>
      <c r="R8147" s="224"/>
      <c r="T8147" s="223"/>
      <c r="U8147" s="225"/>
      <c r="V8147" s="223"/>
      <c r="W8147" s="225"/>
      <c r="AE8147" s="200"/>
      <c r="AM8147" s="203"/>
      <c r="AT8147" s="144"/>
    </row>
    <row r="8148" spans="9:46" s="142" customFormat="1" x14ac:dyDescent="0.15">
      <c r="I8148" s="223"/>
      <c r="P8148" s="224"/>
      <c r="Q8148" s="224"/>
      <c r="R8148" s="224"/>
      <c r="T8148" s="223"/>
      <c r="U8148" s="225"/>
      <c r="V8148" s="223"/>
      <c r="W8148" s="225"/>
      <c r="AE8148" s="200"/>
      <c r="AM8148" s="203"/>
      <c r="AT8148" s="144"/>
    </row>
    <row r="8149" spans="9:46" s="142" customFormat="1" x14ac:dyDescent="0.15">
      <c r="I8149" s="223"/>
      <c r="P8149" s="224"/>
      <c r="Q8149" s="224"/>
      <c r="R8149" s="224"/>
      <c r="T8149" s="223"/>
      <c r="U8149" s="225"/>
      <c r="V8149" s="223"/>
      <c r="W8149" s="225"/>
      <c r="AE8149" s="200"/>
      <c r="AM8149" s="203"/>
      <c r="AT8149" s="144"/>
    </row>
    <row r="8150" spans="9:46" s="142" customFormat="1" x14ac:dyDescent="0.15">
      <c r="I8150" s="223"/>
      <c r="P8150" s="224"/>
      <c r="Q8150" s="224"/>
      <c r="R8150" s="224"/>
      <c r="T8150" s="223"/>
      <c r="U8150" s="225"/>
      <c r="V8150" s="223"/>
      <c r="W8150" s="225"/>
      <c r="AE8150" s="200"/>
      <c r="AM8150" s="203"/>
      <c r="AT8150" s="144"/>
    </row>
    <row r="8151" spans="9:46" s="142" customFormat="1" x14ac:dyDescent="0.15">
      <c r="I8151" s="223"/>
      <c r="P8151" s="224"/>
      <c r="Q8151" s="224"/>
      <c r="R8151" s="224"/>
      <c r="T8151" s="223"/>
      <c r="U8151" s="225"/>
      <c r="V8151" s="223"/>
      <c r="W8151" s="225"/>
      <c r="AE8151" s="200"/>
      <c r="AM8151" s="203"/>
      <c r="AT8151" s="144"/>
    </row>
    <row r="8152" spans="9:46" s="142" customFormat="1" x14ac:dyDescent="0.15">
      <c r="I8152" s="223"/>
      <c r="P8152" s="224"/>
      <c r="Q8152" s="224"/>
      <c r="R8152" s="224"/>
      <c r="T8152" s="223"/>
      <c r="U8152" s="225"/>
      <c r="V8152" s="223"/>
      <c r="W8152" s="225"/>
      <c r="AE8152" s="200"/>
      <c r="AM8152" s="203"/>
      <c r="AT8152" s="144"/>
    </row>
    <row r="8153" spans="9:46" s="142" customFormat="1" x14ac:dyDescent="0.15">
      <c r="I8153" s="223"/>
      <c r="P8153" s="224"/>
      <c r="Q8153" s="224"/>
      <c r="R8153" s="224"/>
      <c r="T8153" s="223"/>
      <c r="U8153" s="225"/>
      <c r="V8153" s="223"/>
      <c r="W8153" s="225"/>
      <c r="AE8153" s="200"/>
      <c r="AM8153" s="203"/>
      <c r="AT8153" s="144"/>
    </row>
    <row r="8154" spans="9:46" s="142" customFormat="1" x14ac:dyDescent="0.15">
      <c r="I8154" s="223"/>
      <c r="P8154" s="224"/>
      <c r="Q8154" s="224"/>
      <c r="R8154" s="224"/>
      <c r="T8154" s="223"/>
      <c r="U8154" s="225"/>
      <c r="V8154" s="223"/>
      <c r="W8154" s="225"/>
      <c r="AE8154" s="200"/>
      <c r="AM8154" s="203"/>
      <c r="AT8154" s="144"/>
    </row>
    <row r="8155" spans="9:46" s="142" customFormat="1" x14ac:dyDescent="0.15">
      <c r="I8155" s="223"/>
      <c r="P8155" s="224"/>
      <c r="Q8155" s="224"/>
      <c r="R8155" s="224"/>
      <c r="T8155" s="223"/>
      <c r="U8155" s="225"/>
      <c r="V8155" s="223"/>
      <c r="W8155" s="225"/>
      <c r="AE8155" s="200"/>
      <c r="AM8155" s="203"/>
      <c r="AT8155" s="144"/>
    </row>
    <row r="8156" spans="9:46" s="142" customFormat="1" x14ac:dyDescent="0.15">
      <c r="I8156" s="223"/>
      <c r="P8156" s="224"/>
      <c r="Q8156" s="224"/>
      <c r="R8156" s="224"/>
      <c r="T8156" s="223"/>
      <c r="U8156" s="225"/>
      <c r="V8156" s="223"/>
      <c r="W8156" s="225"/>
      <c r="AE8156" s="200"/>
      <c r="AM8156" s="203"/>
      <c r="AT8156" s="144"/>
    </row>
    <row r="8157" spans="9:46" s="142" customFormat="1" x14ac:dyDescent="0.15">
      <c r="I8157" s="223"/>
      <c r="P8157" s="224"/>
      <c r="Q8157" s="224"/>
      <c r="R8157" s="224"/>
      <c r="T8157" s="223"/>
      <c r="U8157" s="225"/>
      <c r="V8157" s="223"/>
      <c r="W8157" s="225"/>
      <c r="AE8157" s="200"/>
      <c r="AM8157" s="203"/>
      <c r="AT8157" s="144"/>
    </row>
    <row r="8158" spans="9:46" s="142" customFormat="1" x14ac:dyDescent="0.15">
      <c r="I8158" s="223"/>
      <c r="P8158" s="224"/>
      <c r="Q8158" s="224"/>
      <c r="R8158" s="224"/>
      <c r="T8158" s="223"/>
      <c r="U8158" s="225"/>
      <c r="V8158" s="223"/>
      <c r="W8158" s="225"/>
      <c r="AE8158" s="200"/>
      <c r="AM8158" s="203"/>
      <c r="AT8158" s="144"/>
    </row>
    <row r="8159" spans="9:46" s="142" customFormat="1" x14ac:dyDescent="0.15">
      <c r="I8159" s="223"/>
      <c r="P8159" s="224"/>
      <c r="Q8159" s="224"/>
      <c r="R8159" s="224"/>
      <c r="T8159" s="223"/>
      <c r="U8159" s="225"/>
      <c r="V8159" s="223"/>
      <c r="W8159" s="225"/>
      <c r="AE8159" s="200"/>
      <c r="AM8159" s="203"/>
      <c r="AT8159" s="144"/>
    </row>
    <row r="8160" spans="9:46" s="142" customFormat="1" x14ac:dyDescent="0.15">
      <c r="I8160" s="223"/>
      <c r="P8160" s="224"/>
      <c r="Q8160" s="224"/>
      <c r="R8160" s="224"/>
      <c r="T8160" s="223"/>
      <c r="U8160" s="225"/>
      <c r="V8160" s="223"/>
      <c r="W8160" s="225"/>
      <c r="AE8160" s="200"/>
      <c r="AM8160" s="203"/>
      <c r="AT8160" s="144"/>
    </row>
    <row r="8161" spans="9:46" s="142" customFormat="1" x14ac:dyDescent="0.15">
      <c r="I8161" s="223"/>
      <c r="P8161" s="224"/>
      <c r="Q8161" s="224"/>
      <c r="R8161" s="224"/>
      <c r="T8161" s="223"/>
      <c r="U8161" s="225"/>
      <c r="V8161" s="223"/>
      <c r="W8161" s="225"/>
      <c r="AE8161" s="200"/>
      <c r="AM8161" s="203"/>
      <c r="AT8161" s="144"/>
    </row>
    <row r="8162" spans="9:46" s="142" customFormat="1" x14ac:dyDescent="0.15">
      <c r="I8162" s="223"/>
      <c r="P8162" s="224"/>
      <c r="Q8162" s="224"/>
      <c r="R8162" s="224"/>
      <c r="T8162" s="223"/>
      <c r="U8162" s="225"/>
      <c r="V8162" s="223"/>
      <c r="W8162" s="225"/>
      <c r="AE8162" s="200"/>
      <c r="AM8162" s="203"/>
      <c r="AT8162" s="144"/>
    </row>
    <row r="8163" spans="9:46" s="142" customFormat="1" x14ac:dyDescent="0.15">
      <c r="I8163" s="223"/>
      <c r="P8163" s="224"/>
      <c r="Q8163" s="224"/>
      <c r="R8163" s="224"/>
      <c r="T8163" s="223"/>
      <c r="U8163" s="225"/>
      <c r="V8163" s="223"/>
      <c r="W8163" s="225"/>
      <c r="AE8163" s="200"/>
      <c r="AM8163" s="203"/>
      <c r="AT8163" s="144"/>
    </row>
    <row r="8164" spans="9:46" s="142" customFormat="1" x14ac:dyDescent="0.15">
      <c r="I8164" s="223"/>
      <c r="P8164" s="224"/>
      <c r="Q8164" s="224"/>
      <c r="R8164" s="224"/>
      <c r="T8164" s="223"/>
      <c r="U8164" s="225"/>
      <c r="V8164" s="223"/>
      <c r="W8164" s="225"/>
      <c r="AE8164" s="200"/>
      <c r="AM8164" s="203"/>
      <c r="AT8164" s="144"/>
    </row>
    <row r="8165" spans="9:46" s="142" customFormat="1" x14ac:dyDescent="0.15">
      <c r="I8165" s="223"/>
      <c r="P8165" s="224"/>
      <c r="Q8165" s="224"/>
      <c r="R8165" s="224"/>
      <c r="T8165" s="223"/>
      <c r="U8165" s="225"/>
      <c r="V8165" s="223"/>
      <c r="W8165" s="225"/>
      <c r="AE8165" s="200"/>
      <c r="AM8165" s="203"/>
      <c r="AT8165" s="144"/>
    </row>
    <row r="8166" spans="9:46" s="142" customFormat="1" x14ac:dyDescent="0.15">
      <c r="I8166" s="223"/>
      <c r="P8166" s="224"/>
      <c r="Q8166" s="224"/>
      <c r="R8166" s="224"/>
      <c r="T8166" s="223"/>
      <c r="U8166" s="225"/>
      <c r="V8166" s="223"/>
      <c r="W8166" s="225"/>
      <c r="AE8166" s="200"/>
      <c r="AM8166" s="203"/>
      <c r="AT8166" s="144"/>
    </row>
    <row r="8167" spans="9:46" s="142" customFormat="1" x14ac:dyDescent="0.15">
      <c r="I8167" s="223"/>
      <c r="P8167" s="224"/>
      <c r="Q8167" s="224"/>
      <c r="R8167" s="224"/>
      <c r="T8167" s="223"/>
      <c r="U8167" s="225"/>
      <c r="V8167" s="223"/>
      <c r="W8167" s="225"/>
      <c r="AE8167" s="200"/>
      <c r="AM8167" s="203"/>
      <c r="AT8167" s="144"/>
    </row>
    <row r="8168" spans="9:46" s="142" customFormat="1" x14ac:dyDescent="0.15">
      <c r="I8168" s="223"/>
      <c r="P8168" s="224"/>
      <c r="Q8168" s="224"/>
      <c r="R8168" s="224"/>
      <c r="T8168" s="223"/>
      <c r="U8168" s="225"/>
      <c r="V8168" s="223"/>
      <c r="W8168" s="225"/>
      <c r="AE8168" s="200"/>
      <c r="AM8168" s="203"/>
      <c r="AT8168" s="144"/>
    </row>
    <row r="8169" spans="9:46" s="142" customFormat="1" x14ac:dyDescent="0.15">
      <c r="I8169" s="223"/>
      <c r="P8169" s="224"/>
      <c r="Q8169" s="224"/>
      <c r="R8169" s="224"/>
      <c r="T8169" s="223"/>
      <c r="U8169" s="225"/>
      <c r="V8169" s="223"/>
      <c r="W8169" s="225"/>
      <c r="AE8169" s="200"/>
      <c r="AM8169" s="203"/>
      <c r="AT8169" s="144"/>
    </row>
    <row r="8170" spans="9:46" s="142" customFormat="1" x14ac:dyDescent="0.15">
      <c r="I8170" s="223"/>
      <c r="P8170" s="224"/>
      <c r="Q8170" s="224"/>
      <c r="R8170" s="224"/>
      <c r="T8170" s="223"/>
      <c r="U8170" s="225"/>
      <c r="V8170" s="223"/>
      <c r="W8170" s="225"/>
      <c r="AE8170" s="200"/>
      <c r="AM8170" s="203"/>
      <c r="AT8170" s="144"/>
    </row>
    <row r="8171" spans="9:46" s="142" customFormat="1" x14ac:dyDescent="0.15">
      <c r="I8171" s="223"/>
      <c r="P8171" s="224"/>
      <c r="Q8171" s="224"/>
      <c r="R8171" s="224"/>
      <c r="T8171" s="223"/>
      <c r="U8171" s="225"/>
      <c r="V8171" s="223"/>
      <c r="W8171" s="225"/>
      <c r="AE8171" s="200"/>
      <c r="AM8171" s="203"/>
      <c r="AT8171" s="144"/>
    </row>
    <row r="8172" spans="9:46" s="142" customFormat="1" x14ac:dyDescent="0.15">
      <c r="I8172" s="223"/>
      <c r="P8172" s="224"/>
      <c r="Q8172" s="224"/>
      <c r="R8172" s="224"/>
      <c r="T8172" s="223"/>
      <c r="U8172" s="225"/>
      <c r="V8172" s="223"/>
      <c r="W8172" s="225"/>
      <c r="AE8172" s="200"/>
      <c r="AM8172" s="203"/>
      <c r="AT8172" s="144"/>
    </row>
    <row r="8173" spans="9:46" s="142" customFormat="1" x14ac:dyDescent="0.15">
      <c r="I8173" s="223"/>
      <c r="P8173" s="224"/>
      <c r="Q8173" s="224"/>
      <c r="R8173" s="224"/>
      <c r="T8173" s="223"/>
      <c r="U8173" s="225"/>
      <c r="V8173" s="223"/>
      <c r="W8173" s="225"/>
      <c r="AE8173" s="200"/>
      <c r="AM8173" s="203"/>
      <c r="AT8173" s="144"/>
    </row>
    <row r="8174" spans="9:46" s="142" customFormat="1" x14ac:dyDescent="0.15">
      <c r="I8174" s="223"/>
      <c r="P8174" s="224"/>
      <c r="Q8174" s="224"/>
      <c r="R8174" s="224"/>
      <c r="T8174" s="223"/>
      <c r="U8174" s="225"/>
      <c r="V8174" s="223"/>
      <c r="W8174" s="225"/>
      <c r="AE8174" s="200"/>
      <c r="AM8174" s="203"/>
      <c r="AT8174" s="144"/>
    </row>
    <row r="8175" spans="9:46" s="142" customFormat="1" x14ac:dyDescent="0.15">
      <c r="I8175" s="223"/>
      <c r="P8175" s="224"/>
      <c r="Q8175" s="224"/>
      <c r="R8175" s="224"/>
      <c r="T8175" s="223"/>
      <c r="U8175" s="225"/>
      <c r="V8175" s="223"/>
      <c r="W8175" s="225"/>
      <c r="AE8175" s="200"/>
      <c r="AM8175" s="203"/>
      <c r="AT8175" s="144"/>
    </row>
    <row r="8176" spans="9:46" s="142" customFormat="1" x14ac:dyDescent="0.15">
      <c r="I8176" s="223"/>
      <c r="P8176" s="224"/>
      <c r="Q8176" s="224"/>
      <c r="R8176" s="224"/>
      <c r="T8176" s="223"/>
      <c r="U8176" s="225"/>
      <c r="V8176" s="223"/>
      <c r="W8176" s="225"/>
      <c r="AE8176" s="200"/>
      <c r="AM8176" s="203"/>
      <c r="AT8176" s="144"/>
    </row>
    <row r="8177" spans="9:46" s="142" customFormat="1" x14ac:dyDescent="0.15">
      <c r="I8177" s="223"/>
      <c r="P8177" s="224"/>
      <c r="Q8177" s="224"/>
      <c r="R8177" s="224"/>
      <c r="T8177" s="223"/>
      <c r="U8177" s="225"/>
      <c r="V8177" s="223"/>
      <c r="W8177" s="225"/>
      <c r="AE8177" s="200"/>
      <c r="AM8177" s="203"/>
      <c r="AT8177" s="144"/>
    </row>
    <row r="8178" spans="9:46" s="142" customFormat="1" x14ac:dyDescent="0.15">
      <c r="I8178" s="223"/>
      <c r="P8178" s="224"/>
      <c r="Q8178" s="224"/>
      <c r="R8178" s="224"/>
      <c r="T8178" s="223"/>
      <c r="U8178" s="225"/>
      <c r="V8178" s="223"/>
      <c r="W8178" s="225"/>
      <c r="AE8178" s="200"/>
      <c r="AM8178" s="203"/>
      <c r="AT8178" s="144"/>
    </row>
    <row r="8179" spans="9:46" s="142" customFormat="1" x14ac:dyDescent="0.15">
      <c r="I8179" s="223"/>
      <c r="P8179" s="224"/>
      <c r="Q8179" s="224"/>
      <c r="R8179" s="224"/>
      <c r="T8179" s="223"/>
      <c r="U8179" s="225"/>
      <c r="V8179" s="223"/>
      <c r="W8179" s="225"/>
      <c r="AE8179" s="200"/>
      <c r="AM8179" s="203"/>
      <c r="AT8179" s="144"/>
    </row>
    <row r="8180" spans="9:46" s="142" customFormat="1" x14ac:dyDescent="0.15">
      <c r="I8180" s="223"/>
      <c r="P8180" s="224"/>
      <c r="Q8180" s="224"/>
      <c r="R8180" s="224"/>
      <c r="T8180" s="223"/>
      <c r="U8180" s="225"/>
      <c r="V8180" s="223"/>
      <c r="W8180" s="225"/>
      <c r="AE8180" s="200"/>
      <c r="AM8180" s="203"/>
      <c r="AT8180" s="144"/>
    </row>
    <row r="8181" spans="9:46" s="142" customFormat="1" x14ac:dyDescent="0.15">
      <c r="I8181" s="223"/>
      <c r="P8181" s="224"/>
      <c r="Q8181" s="224"/>
      <c r="R8181" s="224"/>
      <c r="T8181" s="223"/>
      <c r="U8181" s="225"/>
      <c r="V8181" s="223"/>
      <c r="W8181" s="225"/>
      <c r="AE8181" s="200"/>
      <c r="AM8181" s="203"/>
      <c r="AT8181" s="144"/>
    </row>
    <row r="8182" spans="9:46" s="142" customFormat="1" x14ac:dyDescent="0.15">
      <c r="I8182" s="223"/>
      <c r="P8182" s="224"/>
      <c r="Q8182" s="224"/>
      <c r="R8182" s="224"/>
      <c r="T8182" s="223"/>
      <c r="U8182" s="225"/>
      <c r="V8182" s="223"/>
      <c r="W8182" s="225"/>
      <c r="AE8182" s="200"/>
      <c r="AM8182" s="203"/>
      <c r="AT8182" s="144"/>
    </row>
    <row r="8183" spans="9:46" s="142" customFormat="1" x14ac:dyDescent="0.15">
      <c r="I8183" s="223"/>
      <c r="P8183" s="224"/>
      <c r="Q8183" s="224"/>
      <c r="R8183" s="224"/>
      <c r="T8183" s="223"/>
      <c r="U8183" s="225"/>
      <c r="V8183" s="223"/>
      <c r="W8183" s="225"/>
      <c r="AE8183" s="200"/>
      <c r="AM8183" s="203"/>
      <c r="AT8183" s="144"/>
    </row>
    <row r="8184" spans="9:46" s="142" customFormat="1" x14ac:dyDescent="0.15">
      <c r="I8184" s="223"/>
      <c r="P8184" s="224"/>
      <c r="Q8184" s="224"/>
      <c r="R8184" s="224"/>
      <c r="T8184" s="223"/>
      <c r="U8184" s="225"/>
      <c r="V8184" s="223"/>
      <c r="W8184" s="225"/>
      <c r="AE8184" s="200"/>
      <c r="AM8184" s="203"/>
      <c r="AT8184" s="144"/>
    </row>
    <row r="8185" spans="9:46" s="142" customFormat="1" x14ac:dyDescent="0.15">
      <c r="I8185" s="223"/>
      <c r="P8185" s="224"/>
      <c r="Q8185" s="224"/>
      <c r="R8185" s="224"/>
      <c r="T8185" s="223"/>
      <c r="U8185" s="225"/>
      <c r="V8185" s="223"/>
      <c r="W8185" s="225"/>
      <c r="AE8185" s="200"/>
      <c r="AM8185" s="203"/>
      <c r="AT8185" s="144"/>
    </row>
    <row r="8186" spans="9:46" s="142" customFormat="1" x14ac:dyDescent="0.15">
      <c r="I8186" s="223"/>
      <c r="P8186" s="224"/>
      <c r="Q8186" s="224"/>
      <c r="R8186" s="224"/>
      <c r="T8186" s="223"/>
      <c r="U8186" s="225"/>
      <c r="V8186" s="223"/>
      <c r="W8186" s="225"/>
      <c r="AE8186" s="200"/>
      <c r="AM8186" s="203"/>
      <c r="AT8186" s="144"/>
    </row>
    <row r="8187" spans="9:46" s="142" customFormat="1" x14ac:dyDescent="0.15">
      <c r="I8187" s="223"/>
      <c r="P8187" s="224"/>
      <c r="Q8187" s="224"/>
      <c r="R8187" s="224"/>
      <c r="T8187" s="223"/>
      <c r="U8187" s="225"/>
      <c r="V8187" s="223"/>
      <c r="W8187" s="225"/>
      <c r="AE8187" s="200"/>
      <c r="AM8187" s="203"/>
      <c r="AT8187" s="144"/>
    </row>
    <row r="8188" spans="9:46" s="142" customFormat="1" x14ac:dyDescent="0.15">
      <c r="I8188" s="223"/>
      <c r="P8188" s="224"/>
      <c r="Q8188" s="224"/>
      <c r="R8188" s="224"/>
      <c r="T8188" s="223"/>
      <c r="U8188" s="225"/>
      <c r="V8188" s="223"/>
      <c r="W8188" s="225"/>
      <c r="AE8188" s="200"/>
      <c r="AM8188" s="203"/>
      <c r="AT8188" s="144"/>
    </row>
    <row r="8189" spans="9:46" s="142" customFormat="1" x14ac:dyDescent="0.15">
      <c r="I8189" s="223"/>
      <c r="P8189" s="224"/>
      <c r="Q8189" s="224"/>
      <c r="R8189" s="224"/>
      <c r="T8189" s="223"/>
      <c r="U8189" s="225"/>
      <c r="V8189" s="223"/>
      <c r="W8189" s="225"/>
      <c r="AE8189" s="200"/>
      <c r="AM8189" s="203"/>
      <c r="AT8189" s="144"/>
    </row>
    <row r="8190" spans="9:46" s="142" customFormat="1" x14ac:dyDescent="0.15">
      <c r="I8190" s="223"/>
      <c r="P8190" s="224"/>
      <c r="Q8190" s="224"/>
      <c r="R8190" s="224"/>
      <c r="T8190" s="223"/>
      <c r="U8190" s="225"/>
      <c r="V8190" s="223"/>
      <c r="W8190" s="225"/>
      <c r="AE8190" s="200"/>
      <c r="AM8190" s="203"/>
      <c r="AT8190" s="144"/>
    </row>
    <row r="8191" spans="9:46" s="142" customFormat="1" x14ac:dyDescent="0.15">
      <c r="I8191" s="223"/>
      <c r="P8191" s="224"/>
      <c r="Q8191" s="224"/>
      <c r="R8191" s="224"/>
      <c r="T8191" s="223"/>
      <c r="U8191" s="225"/>
      <c r="V8191" s="223"/>
      <c r="W8191" s="225"/>
      <c r="AE8191" s="200"/>
      <c r="AM8191" s="203"/>
      <c r="AT8191" s="144"/>
    </row>
    <row r="8192" spans="9:46" s="142" customFormat="1" x14ac:dyDescent="0.15">
      <c r="I8192" s="223"/>
      <c r="P8192" s="224"/>
      <c r="Q8192" s="224"/>
      <c r="R8192" s="224"/>
      <c r="T8192" s="223"/>
      <c r="U8192" s="225"/>
      <c r="V8192" s="223"/>
      <c r="W8192" s="225"/>
      <c r="AE8192" s="200"/>
      <c r="AM8192" s="203"/>
      <c r="AT8192" s="144"/>
    </row>
    <row r="8193" spans="9:46" s="142" customFormat="1" x14ac:dyDescent="0.15">
      <c r="I8193" s="223"/>
      <c r="P8193" s="224"/>
      <c r="Q8193" s="224"/>
      <c r="R8193" s="224"/>
      <c r="T8193" s="223"/>
      <c r="U8193" s="225"/>
      <c r="V8193" s="223"/>
      <c r="W8193" s="225"/>
      <c r="AE8193" s="200"/>
      <c r="AM8193" s="203"/>
      <c r="AT8193" s="144"/>
    </row>
    <row r="8194" spans="9:46" s="142" customFormat="1" x14ac:dyDescent="0.15">
      <c r="I8194" s="223"/>
      <c r="P8194" s="224"/>
      <c r="Q8194" s="224"/>
      <c r="R8194" s="224"/>
      <c r="T8194" s="223"/>
      <c r="U8194" s="225"/>
      <c r="V8194" s="223"/>
      <c r="W8194" s="225"/>
      <c r="AE8194" s="200"/>
      <c r="AM8194" s="203"/>
      <c r="AT8194" s="144"/>
    </row>
    <row r="8195" spans="9:46" s="142" customFormat="1" x14ac:dyDescent="0.15">
      <c r="I8195" s="223"/>
      <c r="P8195" s="224"/>
      <c r="Q8195" s="224"/>
      <c r="R8195" s="224"/>
      <c r="T8195" s="223"/>
      <c r="U8195" s="225"/>
      <c r="V8195" s="223"/>
      <c r="W8195" s="225"/>
      <c r="AE8195" s="200"/>
      <c r="AM8195" s="203"/>
      <c r="AT8195" s="144"/>
    </row>
    <row r="8196" spans="9:46" s="142" customFormat="1" x14ac:dyDescent="0.15">
      <c r="I8196" s="223"/>
      <c r="P8196" s="224"/>
      <c r="Q8196" s="224"/>
      <c r="R8196" s="224"/>
      <c r="T8196" s="223"/>
      <c r="U8196" s="225"/>
      <c r="V8196" s="223"/>
      <c r="W8196" s="225"/>
      <c r="AE8196" s="200"/>
      <c r="AM8196" s="203"/>
      <c r="AT8196" s="144"/>
    </row>
    <row r="8197" spans="9:46" s="142" customFormat="1" x14ac:dyDescent="0.15">
      <c r="I8197" s="223"/>
      <c r="P8197" s="224"/>
      <c r="Q8197" s="224"/>
      <c r="R8197" s="224"/>
      <c r="T8197" s="223"/>
      <c r="U8197" s="225"/>
      <c r="V8197" s="223"/>
      <c r="W8197" s="225"/>
      <c r="AE8197" s="200"/>
      <c r="AM8197" s="203"/>
      <c r="AT8197" s="144"/>
    </row>
    <row r="8198" spans="9:46" s="142" customFormat="1" x14ac:dyDescent="0.15">
      <c r="I8198" s="223"/>
      <c r="P8198" s="224"/>
      <c r="Q8198" s="224"/>
      <c r="R8198" s="224"/>
      <c r="T8198" s="223"/>
      <c r="U8198" s="225"/>
      <c r="V8198" s="223"/>
      <c r="W8198" s="225"/>
      <c r="AE8198" s="200"/>
      <c r="AM8198" s="203"/>
      <c r="AT8198" s="144"/>
    </row>
    <row r="8199" spans="9:46" s="142" customFormat="1" x14ac:dyDescent="0.15">
      <c r="I8199" s="223"/>
      <c r="P8199" s="224"/>
      <c r="Q8199" s="224"/>
      <c r="R8199" s="224"/>
      <c r="T8199" s="223"/>
      <c r="U8199" s="225"/>
      <c r="V8199" s="223"/>
      <c r="W8199" s="225"/>
      <c r="AE8199" s="200"/>
      <c r="AM8199" s="203"/>
      <c r="AT8199" s="144"/>
    </row>
    <row r="8200" spans="9:46" s="142" customFormat="1" x14ac:dyDescent="0.15">
      <c r="I8200" s="223"/>
      <c r="P8200" s="224"/>
      <c r="Q8200" s="224"/>
      <c r="R8200" s="224"/>
      <c r="T8200" s="223"/>
      <c r="U8200" s="225"/>
      <c r="V8200" s="223"/>
      <c r="W8200" s="225"/>
      <c r="AE8200" s="200"/>
      <c r="AM8200" s="203"/>
      <c r="AT8200" s="144"/>
    </row>
    <row r="8201" spans="9:46" s="142" customFormat="1" x14ac:dyDescent="0.15">
      <c r="I8201" s="223"/>
      <c r="P8201" s="224"/>
      <c r="Q8201" s="224"/>
      <c r="R8201" s="224"/>
      <c r="T8201" s="223"/>
      <c r="U8201" s="225"/>
      <c r="V8201" s="223"/>
      <c r="W8201" s="225"/>
      <c r="AE8201" s="200"/>
      <c r="AM8201" s="203"/>
      <c r="AT8201" s="144"/>
    </row>
    <row r="8202" spans="9:46" s="142" customFormat="1" x14ac:dyDescent="0.15">
      <c r="I8202" s="223"/>
      <c r="P8202" s="224"/>
      <c r="Q8202" s="224"/>
      <c r="R8202" s="224"/>
      <c r="T8202" s="223"/>
      <c r="U8202" s="225"/>
      <c r="V8202" s="223"/>
      <c r="W8202" s="225"/>
      <c r="AE8202" s="200"/>
      <c r="AM8202" s="203"/>
      <c r="AT8202" s="144"/>
    </row>
    <row r="8203" spans="9:46" s="142" customFormat="1" x14ac:dyDescent="0.15">
      <c r="I8203" s="223"/>
      <c r="P8203" s="224"/>
      <c r="Q8203" s="224"/>
      <c r="R8203" s="224"/>
      <c r="T8203" s="223"/>
      <c r="U8203" s="225"/>
      <c r="V8203" s="223"/>
      <c r="W8203" s="225"/>
      <c r="AE8203" s="200"/>
      <c r="AM8203" s="203"/>
      <c r="AT8203" s="144"/>
    </row>
    <row r="8204" spans="9:46" s="142" customFormat="1" x14ac:dyDescent="0.15">
      <c r="I8204" s="223"/>
      <c r="P8204" s="224"/>
      <c r="Q8204" s="224"/>
      <c r="R8204" s="224"/>
      <c r="T8204" s="223"/>
      <c r="U8204" s="225"/>
      <c r="V8204" s="223"/>
      <c r="W8204" s="225"/>
      <c r="AE8204" s="200"/>
      <c r="AM8204" s="203"/>
      <c r="AT8204" s="144"/>
    </row>
    <row r="8205" spans="9:46" s="142" customFormat="1" x14ac:dyDescent="0.15">
      <c r="I8205" s="223"/>
      <c r="P8205" s="224"/>
      <c r="Q8205" s="224"/>
      <c r="R8205" s="224"/>
      <c r="T8205" s="223"/>
      <c r="U8205" s="225"/>
      <c r="V8205" s="223"/>
      <c r="W8205" s="225"/>
      <c r="AE8205" s="200"/>
      <c r="AM8205" s="203"/>
      <c r="AT8205" s="144"/>
    </row>
    <row r="8206" spans="9:46" s="142" customFormat="1" x14ac:dyDescent="0.15">
      <c r="I8206" s="223"/>
      <c r="P8206" s="224"/>
      <c r="Q8206" s="224"/>
      <c r="R8206" s="224"/>
      <c r="T8206" s="223"/>
      <c r="U8206" s="225"/>
      <c r="V8206" s="223"/>
      <c r="W8206" s="225"/>
      <c r="AE8206" s="200"/>
      <c r="AM8206" s="203"/>
      <c r="AT8206" s="144"/>
    </row>
    <row r="8207" spans="9:46" s="142" customFormat="1" x14ac:dyDescent="0.15">
      <c r="I8207" s="223"/>
      <c r="P8207" s="224"/>
      <c r="Q8207" s="224"/>
      <c r="R8207" s="224"/>
      <c r="T8207" s="223"/>
      <c r="U8207" s="225"/>
      <c r="V8207" s="223"/>
      <c r="W8207" s="225"/>
      <c r="AE8207" s="200"/>
      <c r="AM8207" s="203"/>
      <c r="AT8207" s="144"/>
    </row>
    <row r="8208" spans="9:46" s="142" customFormat="1" x14ac:dyDescent="0.15">
      <c r="I8208" s="223"/>
      <c r="P8208" s="224"/>
      <c r="Q8208" s="224"/>
      <c r="R8208" s="224"/>
      <c r="T8208" s="223"/>
      <c r="U8208" s="225"/>
      <c r="V8208" s="223"/>
      <c r="W8208" s="225"/>
      <c r="AE8208" s="200"/>
      <c r="AM8208" s="203"/>
      <c r="AT8208" s="144"/>
    </row>
    <row r="8209" spans="9:46" s="142" customFormat="1" x14ac:dyDescent="0.15">
      <c r="I8209" s="223"/>
      <c r="P8209" s="224"/>
      <c r="Q8209" s="224"/>
      <c r="R8209" s="224"/>
      <c r="T8209" s="223"/>
      <c r="U8209" s="225"/>
      <c r="V8209" s="223"/>
      <c r="W8209" s="225"/>
      <c r="AE8209" s="200"/>
      <c r="AM8209" s="203"/>
      <c r="AT8209" s="144"/>
    </row>
    <row r="8210" spans="9:46" s="142" customFormat="1" x14ac:dyDescent="0.15">
      <c r="I8210" s="223"/>
      <c r="P8210" s="224"/>
      <c r="Q8210" s="224"/>
      <c r="R8210" s="224"/>
      <c r="T8210" s="223"/>
      <c r="U8210" s="225"/>
      <c r="V8210" s="223"/>
      <c r="W8210" s="225"/>
      <c r="AE8210" s="200"/>
      <c r="AM8210" s="203"/>
      <c r="AT8210" s="144"/>
    </row>
    <row r="8211" spans="9:46" s="142" customFormat="1" x14ac:dyDescent="0.15">
      <c r="I8211" s="223"/>
      <c r="P8211" s="224"/>
      <c r="Q8211" s="224"/>
      <c r="R8211" s="224"/>
      <c r="T8211" s="223"/>
      <c r="U8211" s="225"/>
      <c r="V8211" s="223"/>
      <c r="W8211" s="225"/>
      <c r="AE8211" s="200"/>
      <c r="AM8211" s="203"/>
      <c r="AT8211" s="144"/>
    </row>
    <row r="8212" spans="9:46" s="142" customFormat="1" x14ac:dyDescent="0.15">
      <c r="I8212" s="223"/>
      <c r="P8212" s="224"/>
      <c r="Q8212" s="224"/>
      <c r="R8212" s="224"/>
      <c r="T8212" s="223"/>
      <c r="U8212" s="225"/>
      <c r="V8212" s="223"/>
      <c r="W8212" s="225"/>
      <c r="AE8212" s="200"/>
      <c r="AM8212" s="203"/>
      <c r="AT8212" s="144"/>
    </row>
    <row r="8213" spans="9:46" s="142" customFormat="1" x14ac:dyDescent="0.15">
      <c r="I8213" s="223"/>
      <c r="P8213" s="224"/>
      <c r="Q8213" s="224"/>
      <c r="R8213" s="224"/>
      <c r="T8213" s="223"/>
      <c r="U8213" s="225"/>
      <c r="V8213" s="223"/>
      <c r="W8213" s="225"/>
      <c r="AE8213" s="200"/>
      <c r="AM8213" s="203"/>
      <c r="AT8213" s="144"/>
    </row>
    <row r="8214" spans="9:46" s="142" customFormat="1" x14ac:dyDescent="0.15">
      <c r="I8214" s="223"/>
      <c r="P8214" s="224"/>
      <c r="Q8214" s="224"/>
      <c r="R8214" s="224"/>
      <c r="T8214" s="223"/>
      <c r="U8214" s="225"/>
      <c r="V8214" s="223"/>
      <c r="W8214" s="225"/>
      <c r="AE8214" s="200"/>
      <c r="AM8214" s="203"/>
      <c r="AT8214" s="144"/>
    </row>
    <row r="8215" spans="9:46" s="142" customFormat="1" x14ac:dyDescent="0.15">
      <c r="I8215" s="223"/>
      <c r="P8215" s="224"/>
      <c r="Q8215" s="224"/>
      <c r="R8215" s="224"/>
      <c r="T8215" s="223"/>
      <c r="U8215" s="225"/>
      <c r="V8215" s="223"/>
      <c r="W8215" s="225"/>
      <c r="AE8215" s="200"/>
      <c r="AM8215" s="203"/>
      <c r="AT8215" s="144"/>
    </row>
    <row r="8216" spans="9:46" s="142" customFormat="1" x14ac:dyDescent="0.15">
      <c r="I8216" s="223"/>
      <c r="P8216" s="224"/>
      <c r="Q8216" s="224"/>
      <c r="R8216" s="224"/>
      <c r="T8216" s="223"/>
      <c r="U8216" s="225"/>
      <c r="V8216" s="223"/>
      <c r="W8216" s="225"/>
      <c r="AE8216" s="200"/>
      <c r="AM8216" s="203"/>
      <c r="AT8216" s="144"/>
    </row>
    <row r="8217" spans="9:46" s="142" customFormat="1" x14ac:dyDescent="0.15">
      <c r="I8217" s="223"/>
      <c r="P8217" s="224"/>
      <c r="Q8217" s="224"/>
      <c r="R8217" s="224"/>
      <c r="T8217" s="223"/>
      <c r="U8217" s="225"/>
      <c r="V8217" s="223"/>
      <c r="W8217" s="225"/>
      <c r="AE8217" s="200"/>
      <c r="AM8217" s="203"/>
      <c r="AT8217" s="144"/>
    </row>
    <row r="8218" spans="9:46" s="142" customFormat="1" x14ac:dyDescent="0.15">
      <c r="I8218" s="223"/>
      <c r="P8218" s="224"/>
      <c r="Q8218" s="224"/>
      <c r="R8218" s="224"/>
      <c r="T8218" s="223"/>
      <c r="U8218" s="225"/>
      <c r="V8218" s="223"/>
      <c r="W8218" s="225"/>
      <c r="AE8218" s="200"/>
      <c r="AM8218" s="203"/>
      <c r="AT8218" s="144"/>
    </row>
    <row r="8219" spans="9:46" s="142" customFormat="1" x14ac:dyDescent="0.15">
      <c r="I8219" s="223"/>
      <c r="P8219" s="224"/>
      <c r="Q8219" s="224"/>
      <c r="R8219" s="224"/>
      <c r="T8219" s="223"/>
      <c r="U8219" s="225"/>
      <c r="V8219" s="223"/>
      <c r="W8219" s="225"/>
      <c r="AE8219" s="200"/>
      <c r="AM8219" s="203"/>
      <c r="AT8219" s="144"/>
    </row>
    <row r="8220" spans="9:46" s="142" customFormat="1" x14ac:dyDescent="0.15">
      <c r="I8220" s="223"/>
      <c r="P8220" s="224"/>
      <c r="Q8220" s="224"/>
      <c r="R8220" s="224"/>
      <c r="T8220" s="223"/>
      <c r="U8220" s="225"/>
      <c r="V8220" s="223"/>
      <c r="W8220" s="225"/>
      <c r="AE8220" s="200"/>
      <c r="AM8220" s="203"/>
      <c r="AT8220" s="144"/>
    </row>
    <row r="8221" spans="9:46" s="142" customFormat="1" x14ac:dyDescent="0.15">
      <c r="I8221" s="223"/>
      <c r="P8221" s="224"/>
      <c r="Q8221" s="224"/>
      <c r="R8221" s="224"/>
      <c r="T8221" s="223"/>
      <c r="U8221" s="225"/>
      <c r="V8221" s="223"/>
      <c r="W8221" s="225"/>
      <c r="AE8221" s="200"/>
      <c r="AM8221" s="203"/>
      <c r="AT8221" s="144"/>
    </row>
    <row r="8222" spans="9:46" s="142" customFormat="1" x14ac:dyDescent="0.15">
      <c r="I8222" s="223"/>
      <c r="P8222" s="224"/>
      <c r="Q8222" s="224"/>
      <c r="R8222" s="224"/>
      <c r="T8222" s="223"/>
      <c r="U8222" s="225"/>
      <c r="V8222" s="223"/>
      <c r="W8222" s="225"/>
      <c r="AE8222" s="200"/>
      <c r="AM8222" s="203"/>
      <c r="AT8222" s="144"/>
    </row>
    <row r="8223" spans="9:46" s="142" customFormat="1" x14ac:dyDescent="0.15">
      <c r="I8223" s="223"/>
      <c r="P8223" s="224"/>
      <c r="Q8223" s="224"/>
      <c r="R8223" s="224"/>
      <c r="T8223" s="223"/>
      <c r="U8223" s="225"/>
      <c r="V8223" s="223"/>
      <c r="W8223" s="225"/>
      <c r="AE8223" s="200"/>
      <c r="AM8223" s="203"/>
      <c r="AT8223" s="144"/>
    </row>
    <row r="8224" spans="9:46" s="142" customFormat="1" x14ac:dyDescent="0.15">
      <c r="I8224" s="223"/>
      <c r="P8224" s="224"/>
      <c r="Q8224" s="224"/>
      <c r="R8224" s="224"/>
      <c r="T8224" s="223"/>
      <c r="U8224" s="225"/>
      <c r="V8224" s="223"/>
      <c r="W8224" s="225"/>
      <c r="AE8224" s="200"/>
      <c r="AM8224" s="203"/>
      <c r="AT8224" s="144"/>
    </row>
    <row r="8225" spans="9:46" s="142" customFormat="1" x14ac:dyDescent="0.15">
      <c r="I8225" s="223"/>
      <c r="P8225" s="224"/>
      <c r="Q8225" s="224"/>
      <c r="R8225" s="224"/>
      <c r="T8225" s="223"/>
      <c r="U8225" s="225"/>
      <c r="V8225" s="223"/>
      <c r="W8225" s="225"/>
      <c r="AE8225" s="200"/>
      <c r="AM8225" s="203"/>
      <c r="AT8225" s="144"/>
    </row>
    <row r="8226" spans="9:46" s="142" customFormat="1" x14ac:dyDescent="0.15">
      <c r="I8226" s="223"/>
      <c r="P8226" s="224"/>
      <c r="Q8226" s="224"/>
      <c r="R8226" s="224"/>
      <c r="T8226" s="223"/>
      <c r="U8226" s="225"/>
      <c r="V8226" s="223"/>
      <c r="W8226" s="225"/>
      <c r="AE8226" s="200"/>
      <c r="AM8226" s="203"/>
      <c r="AT8226" s="144"/>
    </row>
    <row r="8227" spans="9:46" s="142" customFormat="1" x14ac:dyDescent="0.15">
      <c r="I8227" s="223"/>
      <c r="P8227" s="224"/>
      <c r="Q8227" s="224"/>
      <c r="R8227" s="224"/>
      <c r="T8227" s="223"/>
      <c r="U8227" s="225"/>
      <c r="V8227" s="223"/>
      <c r="W8227" s="225"/>
      <c r="AE8227" s="200"/>
      <c r="AM8227" s="203"/>
      <c r="AT8227" s="144"/>
    </row>
    <row r="8228" spans="9:46" s="142" customFormat="1" x14ac:dyDescent="0.15">
      <c r="I8228" s="223"/>
      <c r="P8228" s="224"/>
      <c r="Q8228" s="224"/>
      <c r="R8228" s="224"/>
      <c r="T8228" s="223"/>
      <c r="U8228" s="225"/>
      <c r="V8228" s="223"/>
      <c r="W8228" s="225"/>
      <c r="AE8228" s="200"/>
      <c r="AM8228" s="203"/>
      <c r="AT8228" s="144"/>
    </row>
    <row r="8229" spans="9:46" s="142" customFormat="1" x14ac:dyDescent="0.15">
      <c r="I8229" s="223"/>
      <c r="P8229" s="224"/>
      <c r="Q8229" s="224"/>
      <c r="R8229" s="224"/>
      <c r="T8229" s="223"/>
      <c r="U8229" s="225"/>
      <c r="V8229" s="223"/>
      <c r="W8229" s="225"/>
      <c r="AE8229" s="200"/>
      <c r="AM8229" s="203"/>
      <c r="AT8229" s="144"/>
    </row>
    <row r="8230" spans="9:46" s="142" customFormat="1" x14ac:dyDescent="0.15">
      <c r="I8230" s="223"/>
      <c r="P8230" s="224"/>
      <c r="Q8230" s="224"/>
      <c r="R8230" s="224"/>
      <c r="T8230" s="223"/>
      <c r="U8230" s="225"/>
      <c r="V8230" s="223"/>
      <c r="W8230" s="225"/>
      <c r="AE8230" s="200"/>
      <c r="AM8230" s="203"/>
      <c r="AT8230" s="144"/>
    </row>
    <row r="8231" spans="9:46" s="142" customFormat="1" x14ac:dyDescent="0.15">
      <c r="I8231" s="223"/>
      <c r="P8231" s="224"/>
      <c r="Q8231" s="224"/>
      <c r="R8231" s="224"/>
      <c r="T8231" s="223"/>
      <c r="U8231" s="225"/>
      <c r="V8231" s="223"/>
      <c r="W8231" s="225"/>
      <c r="AE8231" s="200"/>
      <c r="AM8231" s="203"/>
      <c r="AT8231" s="144"/>
    </row>
    <row r="8232" spans="9:46" s="142" customFormat="1" x14ac:dyDescent="0.15">
      <c r="I8232" s="223"/>
      <c r="P8232" s="224"/>
      <c r="Q8232" s="224"/>
      <c r="R8232" s="224"/>
      <c r="T8232" s="223"/>
      <c r="U8232" s="225"/>
      <c r="V8232" s="223"/>
      <c r="W8232" s="225"/>
      <c r="AE8232" s="200"/>
      <c r="AM8232" s="203"/>
      <c r="AT8232" s="144"/>
    </row>
    <row r="8233" spans="9:46" s="142" customFormat="1" x14ac:dyDescent="0.15">
      <c r="I8233" s="223"/>
      <c r="P8233" s="224"/>
      <c r="Q8233" s="224"/>
      <c r="R8233" s="224"/>
      <c r="T8233" s="223"/>
      <c r="U8233" s="225"/>
      <c r="V8233" s="223"/>
      <c r="W8233" s="225"/>
      <c r="AE8233" s="200"/>
      <c r="AM8233" s="203"/>
      <c r="AT8233" s="144"/>
    </row>
    <row r="8234" spans="9:46" s="142" customFormat="1" x14ac:dyDescent="0.15">
      <c r="I8234" s="223"/>
      <c r="P8234" s="224"/>
      <c r="Q8234" s="224"/>
      <c r="R8234" s="224"/>
      <c r="T8234" s="223"/>
      <c r="U8234" s="225"/>
      <c r="V8234" s="223"/>
      <c r="W8234" s="225"/>
      <c r="AE8234" s="200"/>
      <c r="AM8234" s="203"/>
      <c r="AT8234" s="144"/>
    </row>
    <row r="8235" spans="9:46" s="142" customFormat="1" x14ac:dyDescent="0.15">
      <c r="I8235" s="223"/>
      <c r="P8235" s="224"/>
      <c r="Q8235" s="224"/>
      <c r="R8235" s="224"/>
      <c r="T8235" s="223"/>
      <c r="U8235" s="225"/>
      <c r="V8235" s="223"/>
      <c r="W8235" s="225"/>
      <c r="AE8235" s="200"/>
      <c r="AM8235" s="203"/>
      <c r="AT8235" s="144"/>
    </row>
    <row r="8236" spans="9:46" s="142" customFormat="1" x14ac:dyDescent="0.15">
      <c r="I8236" s="223"/>
      <c r="P8236" s="224"/>
      <c r="Q8236" s="224"/>
      <c r="R8236" s="224"/>
      <c r="T8236" s="223"/>
      <c r="U8236" s="225"/>
      <c r="V8236" s="223"/>
      <c r="W8236" s="225"/>
      <c r="AE8236" s="200"/>
      <c r="AM8236" s="203"/>
      <c r="AT8236" s="144"/>
    </row>
    <row r="8237" spans="9:46" s="142" customFormat="1" x14ac:dyDescent="0.15">
      <c r="I8237" s="223"/>
      <c r="P8237" s="224"/>
      <c r="Q8237" s="224"/>
      <c r="R8237" s="224"/>
      <c r="T8237" s="223"/>
      <c r="U8237" s="225"/>
      <c r="V8237" s="223"/>
      <c r="W8237" s="225"/>
      <c r="AE8237" s="200"/>
      <c r="AM8237" s="203"/>
      <c r="AT8237" s="144"/>
    </row>
    <row r="8238" spans="9:46" s="142" customFormat="1" x14ac:dyDescent="0.15">
      <c r="I8238" s="223"/>
      <c r="P8238" s="224"/>
      <c r="Q8238" s="224"/>
      <c r="R8238" s="224"/>
      <c r="T8238" s="223"/>
      <c r="U8238" s="225"/>
      <c r="V8238" s="223"/>
      <c r="W8238" s="225"/>
      <c r="AE8238" s="200"/>
      <c r="AM8238" s="203"/>
      <c r="AT8238" s="144"/>
    </row>
    <row r="8239" spans="9:46" s="142" customFormat="1" x14ac:dyDescent="0.15">
      <c r="I8239" s="223"/>
      <c r="P8239" s="224"/>
      <c r="Q8239" s="224"/>
      <c r="R8239" s="224"/>
      <c r="T8239" s="223"/>
      <c r="U8239" s="225"/>
      <c r="V8239" s="223"/>
      <c r="W8239" s="225"/>
      <c r="AE8239" s="200"/>
      <c r="AM8239" s="203"/>
      <c r="AT8239" s="144"/>
    </row>
    <row r="8240" spans="9:46" s="142" customFormat="1" x14ac:dyDescent="0.15">
      <c r="I8240" s="223"/>
      <c r="P8240" s="224"/>
      <c r="Q8240" s="224"/>
      <c r="R8240" s="224"/>
      <c r="T8240" s="223"/>
      <c r="U8240" s="225"/>
      <c r="V8240" s="223"/>
      <c r="W8240" s="225"/>
      <c r="AE8240" s="200"/>
      <c r="AM8240" s="203"/>
      <c r="AT8240" s="144"/>
    </row>
    <row r="8241" spans="9:46" s="142" customFormat="1" x14ac:dyDescent="0.15">
      <c r="I8241" s="223"/>
      <c r="P8241" s="224"/>
      <c r="Q8241" s="224"/>
      <c r="R8241" s="224"/>
      <c r="T8241" s="223"/>
      <c r="U8241" s="225"/>
      <c r="V8241" s="223"/>
      <c r="W8241" s="225"/>
      <c r="AE8241" s="200"/>
      <c r="AM8241" s="203"/>
      <c r="AT8241" s="144"/>
    </row>
    <row r="8242" spans="9:46" s="142" customFormat="1" x14ac:dyDescent="0.15">
      <c r="I8242" s="223"/>
      <c r="P8242" s="224"/>
      <c r="Q8242" s="224"/>
      <c r="R8242" s="224"/>
      <c r="T8242" s="223"/>
      <c r="U8242" s="225"/>
      <c r="V8242" s="223"/>
      <c r="W8242" s="225"/>
      <c r="AE8242" s="200"/>
      <c r="AM8242" s="203"/>
      <c r="AT8242" s="144"/>
    </row>
    <row r="8243" spans="9:46" s="142" customFormat="1" x14ac:dyDescent="0.15">
      <c r="I8243" s="223"/>
      <c r="P8243" s="224"/>
      <c r="Q8243" s="224"/>
      <c r="R8243" s="224"/>
      <c r="T8243" s="223"/>
      <c r="U8243" s="225"/>
      <c r="V8243" s="223"/>
      <c r="W8243" s="225"/>
      <c r="AE8243" s="200"/>
      <c r="AM8243" s="203"/>
      <c r="AT8243" s="144"/>
    </row>
    <row r="8244" spans="9:46" s="142" customFormat="1" x14ac:dyDescent="0.15">
      <c r="I8244" s="223"/>
      <c r="P8244" s="224"/>
      <c r="Q8244" s="224"/>
      <c r="R8244" s="224"/>
      <c r="T8244" s="223"/>
      <c r="U8244" s="225"/>
      <c r="V8244" s="223"/>
      <c r="W8244" s="225"/>
      <c r="AE8244" s="200"/>
      <c r="AM8244" s="203"/>
      <c r="AT8244" s="144"/>
    </row>
    <row r="8245" spans="9:46" s="142" customFormat="1" x14ac:dyDescent="0.15">
      <c r="I8245" s="223"/>
      <c r="P8245" s="224"/>
      <c r="Q8245" s="224"/>
      <c r="R8245" s="224"/>
      <c r="T8245" s="223"/>
      <c r="U8245" s="225"/>
      <c r="V8245" s="223"/>
      <c r="W8245" s="225"/>
      <c r="AE8245" s="200"/>
      <c r="AM8245" s="203"/>
      <c r="AT8245" s="144"/>
    </row>
    <row r="8246" spans="9:46" s="142" customFormat="1" x14ac:dyDescent="0.15">
      <c r="I8246" s="223"/>
      <c r="P8246" s="224"/>
      <c r="Q8246" s="224"/>
      <c r="R8246" s="224"/>
      <c r="T8246" s="223"/>
      <c r="U8246" s="225"/>
      <c r="V8246" s="223"/>
      <c r="W8246" s="225"/>
      <c r="AE8246" s="200"/>
      <c r="AM8246" s="203"/>
      <c r="AT8246" s="144"/>
    </row>
    <row r="8247" spans="9:46" s="142" customFormat="1" x14ac:dyDescent="0.15">
      <c r="I8247" s="223"/>
      <c r="P8247" s="224"/>
      <c r="Q8247" s="224"/>
      <c r="R8247" s="224"/>
      <c r="T8247" s="223"/>
      <c r="U8247" s="225"/>
      <c r="V8247" s="223"/>
      <c r="W8247" s="225"/>
      <c r="AE8247" s="200"/>
      <c r="AM8247" s="203"/>
      <c r="AT8247" s="144"/>
    </row>
    <row r="8248" spans="9:46" s="142" customFormat="1" x14ac:dyDescent="0.15">
      <c r="I8248" s="223"/>
      <c r="P8248" s="224"/>
      <c r="Q8248" s="224"/>
      <c r="R8248" s="224"/>
      <c r="T8248" s="223"/>
      <c r="U8248" s="225"/>
      <c r="V8248" s="223"/>
      <c r="W8248" s="225"/>
      <c r="AE8248" s="200"/>
      <c r="AM8248" s="203"/>
      <c r="AT8248" s="144"/>
    </row>
    <row r="8249" spans="9:46" s="142" customFormat="1" x14ac:dyDescent="0.15">
      <c r="I8249" s="223"/>
      <c r="P8249" s="224"/>
      <c r="Q8249" s="224"/>
      <c r="R8249" s="224"/>
      <c r="T8249" s="223"/>
      <c r="U8249" s="225"/>
      <c r="V8249" s="223"/>
      <c r="W8249" s="225"/>
      <c r="AE8249" s="200"/>
      <c r="AM8249" s="203"/>
      <c r="AT8249" s="144"/>
    </row>
    <row r="8250" spans="9:46" s="142" customFormat="1" x14ac:dyDescent="0.15">
      <c r="I8250" s="223"/>
      <c r="P8250" s="224"/>
      <c r="Q8250" s="224"/>
      <c r="R8250" s="224"/>
      <c r="T8250" s="223"/>
      <c r="U8250" s="225"/>
      <c r="V8250" s="223"/>
      <c r="W8250" s="225"/>
      <c r="AE8250" s="200"/>
      <c r="AM8250" s="203"/>
      <c r="AT8250" s="144"/>
    </row>
    <row r="8251" spans="9:46" s="142" customFormat="1" x14ac:dyDescent="0.15">
      <c r="I8251" s="223"/>
      <c r="P8251" s="224"/>
      <c r="Q8251" s="224"/>
      <c r="R8251" s="224"/>
      <c r="T8251" s="223"/>
      <c r="U8251" s="225"/>
      <c r="V8251" s="223"/>
      <c r="W8251" s="225"/>
      <c r="AE8251" s="200"/>
      <c r="AM8251" s="203"/>
      <c r="AT8251" s="144"/>
    </row>
    <row r="8252" spans="9:46" s="142" customFormat="1" x14ac:dyDescent="0.15">
      <c r="I8252" s="223"/>
      <c r="P8252" s="224"/>
      <c r="Q8252" s="224"/>
      <c r="R8252" s="224"/>
      <c r="T8252" s="223"/>
      <c r="U8252" s="225"/>
      <c r="V8252" s="223"/>
      <c r="W8252" s="225"/>
      <c r="AE8252" s="200"/>
      <c r="AM8252" s="203"/>
      <c r="AT8252" s="144"/>
    </row>
    <row r="8253" spans="9:46" s="142" customFormat="1" x14ac:dyDescent="0.15">
      <c r="I8253" s="223"/>
      <c r="P8253" s="224"/>
      <c r="Q8253" s="224"/>
      <c r="R8253" s="224"/>
      <c r="T8253" s="223"/>
      <c r="U8253" s="225"/>
      <c r="V8253" s="223"/>
      <c r="W8253" s="225"/>
      <c r="AE8253" s="200"/>
      <c r="AM8253" s="203"/>
      <c r="AT8253" s="144"/>
    </row>
    <row r="8254" spans="9:46" s="142" customFormat="1" x14ac:dyDescent="0.15">
      <c r="I8254" s="223"/>
      <c r="P8254" s="224"/>
      <c r="Q8254" s="224"/>
      <c r="R8254" s="224"/>
      <c r="T8254" s="223"/>
      <c r="U8254" s="225"/>
      <c r="V8254" s="223"/>
      <c r="W8254" s="225"/>
      <c r="AE8254" s="200"/>
      <c r="AM8254" s="203"/>
      <c r="AT8254" s="144"/>
    </row>
    <row r="8255" spans="9:46" s="142" customFormat="1" x14ac:dyDescent="0.15">
      <c r="I8255" s="223"/>
      <c r="P8255" s="224"/>
      <c r="Q8255" s="224"/>
      <c r="R8255" s="224"/>
      <c r="T8255" s="223"/>
      <c r="U8255" s="225"/>
      <c r="V8255" s="223"/>
      <c r="W8255" s="225"/>
      <c r="AE8255" s="200"/>
      <c r="AM8255" s="203"/>
      <c r="AT8255" s="144"/>
    </row>
    <row r="8256" spans="9:46" s="142" customFormat="1" x14ac:dyDescent="0.15">
      <c r="I8256" s="223"/>
      <c r="P8256" s="224"/>
      <c r="Q8256" s="224"/>
      <c r="R8256" s="224"/>
      <c r="T8256" s="223"/>
      <c r="U8256" s="225"/>
      <c r="V8256" s="223"/>
      <c r="W8256" s="225"/>
      <c r="AE8256" s="200"/>
      <c r="AM8256" s="203"/>
      <c r="AT8256" s="144"/>
    </row>
    <row r="8257" spans="9:46" s="142" customFormat="1" x14ac:dyDescent="0.15">
      <c r="I8257" s="223"/>
      <c r="P8257" s="224"/>
      <c r="Q8257" s="224"/>
      <c r="R8257" s="224"/>
      <c r="T8257" s="223"/>
      <c r="U8257" s="225"/>
      <c r="V8257" s="223"/>
      <c r="W8257" s="225"/>
      <c r="AE8257" s="200"/>
      <c r="AM8257" s="203"/>
      <c r="AT8257" s="144"/>
    </row>
    <row r="8258" spans="9:46" s="142" customFormat="1" x14ac:dyDescent="0.15">
      <c r="I8258" s="223"/>
      <c r="P8258" s="224"/>
      <c r="Q8258" s="224"/>
      <c r="R8258" s="224"/>
      <c r="T8258" s="223"/>
      <c r="U8258" s="225"/>
      <c r="V8258" s="223"/>
      <c r="W8258" s="225"/>
      <c r="AE8258" s="200"/>
      <c r="AM8258" s="203"/>
      <c r="AT8258" s="144"/>
    </row>
    <row r="8259" spans="9:46" s="142" customFormat="1" x14ac:dyDescent="0.15">
      <c r="I8259" s="223"/>
      <c r="P8259" s="224"/>
      <c r="Q8259" s="224"/>
      <c r="R8259" s="224"/>
      <c r="T8259" s="223"/>
      <c r="U8259" s="225"/>
      <c r="V8259" s="223"/>
      <c r="W8259" s="225"/>
      <c r="AE8259" s="200"/>
      <c r="AM8259" s="203"/>
      <c r="AT8259" s="144"/>
    </row>
    <row r="8260" spans="9:46" s="142" customFormat="1" x14ac:dyDescent="0.15">
      <c r="I8260" s="223"/>
      <c r="P8260" s="224"/>
      <c r="Q8260" s="224"/>
      <c r="R8260" s="224"/>
      <c r="T8260" s="223"/>
      <c r="U8260" s="225"/>
      <c r="V8260" s="223"/>
      <c r="W8260" s="225"/>
      <c r="AE8260" s="200"/>
      <c r="AM8260" s="203"/>
      <c r="AT8260" s="144"/>
    </row>
    <row r="8261" spans="9:46" s="142" customFormat="1" x14ac:dyDescent="0.15">
      <c r="I8261" s="223"/>
      <c r="P8261" s="224"/>
      <c r="Q8261" s="224"/>
      <c r="R8261" s="224"/>
      <c r="T8261" s="223"/>
      <c r="U8261" s="225"/>
      <c r="V8261" s="223"/>
      <c r="W8261" s="225"/>
      <c r="AE8261" s="200"/>
      <c r="AM8261" s="203"/>
      <c r="AT8261" s="144"/>
    </row>
    <row r="8262" spans="9:46" s="142" customFormat="1" x14ac:dyDescent="0.15">
      <c r="I8262" s="223"/>
      <c r="P8262" s="224"/>
      <c r="Q8262" s="224"/>
      <c r="R8262" s="224"/>
      <c r="T8262" s="223"/>
      <c r="U8262" s="225"/>
      <c r="V8262" s="223"/>
      <c r="W8262" s="225"/>
      <c r="AE8262" s="200"/>
      <c r="AM8262" s="203"/>
      <c r="AT8262" s="144"/>
    </row>
    <row r="8263" spans="9:46" s="142" customFormat="1" x14ac:dyDescent="0.15">
      <c r="I8263" s="223"/>
      <c r="P8263" s="224"/>
      <c r="Q8263" s="224"/>
      <c r="R8263" s="224"/>
      <c r="T8263" s="223"/>
      <c r="U8263" s="225"/>
      <c r="V8263" s="223"/>
      <c r="W8263" s="225"/>
      <c r="AE8263" s="200"/>
      <c r="AM8263" s="203"/>
      <c r="AT8263" s="144"/>
    </row>
    <row r="8264" spans="9:46" s="142" customFormat="1" x14ac:dyDescent="0.15">
      <c r="I8264" s="223"/>
      <c r="P8264" s="224"/>
      <c r="Q8264" s="224"/>
      <c r="R8264" s="224"/>
      <c r="T8264" s="223"/>
      <c r="U8264" s="225"/>
      <c r="V8264" s="223"/>
      <c r="W8264" s="225"/>
      <c r="AE8264" s="200"/>
      <c r="AM8264" s="203"/>
      <c r="AT8264" s="144"/>
    </row>
    <row r="8265" spans="9:46" s="142" customFormat="1" x14ac:dyDescent="0.15">
      <c r="I8265" s="223"/>
      <c r="P8265" s="224"/>
      <c r="Q8265" s="224"/>
      <c r="R8265" s="224"/>
      <c r="T8265" s="223"/>
      <c r="U8265" s="225"/>
      <c r="V8265" s="223"/>
      <c r="W8265" s="225"/>
      <c r="AE8265" s="200"/>
      <c r="AM8265" s="203"/>
      <c r="AT8265" s="144"/>
    </row>
    <row r="8266" spans="9:46" s="142" customFormat="1" x14ac:dyDescent="0.15">
      <c r="I8266" s="223"/>
      <c r="P8266" s="224"/>
      <c r="Q8266" s="224"/>
      <c r="R8266" s="224"/>
      <c r="T8266" s="223"/>
      <c r="U8266" s="225"/>
      <c r="V8266" s="223"/>
      <c r="W8266" s="225"/>
      <c r="AE8266" s="200"/>
      <c r="AM8266" s="203"/>
      <c r="AT8266" s="144"/>
    </row>
    <row r="8267" spans="9:46" s="142" customFormat="1" x14ac:dyDescent="0.15">
      <c r="I8267" s="223"/>
      <c r="P8267" s="224"/>
      <c r="Q8267" s="224"/>
      <c r="R8267" s="224"/>
      <c r="T8267" s="223"/>
      <c r="U8267" s="225"/>
      <c r="V8267" s="223"/>
      <c r="W8267" s="225"/>
      <c r="AE8267" s="200"/>
      <c r="AM8267" s="203"/>
      <c r="AT8267" s="144"/>
    </row>
    <row r="8268" spans="9:46" s="142" customFormat="1" x14ac:dyDescent="0.15">
      <c r="I8268" s="223"/>
      <c r="P8268" s="224"/>
      <c r="Q8268" s="224"/>
      <c r="R8268" s="224"/>
      <c r="T8268" s="223"/>
      <c r="U8268" s="225"/>
      <c r="V8268" s="223"/>
      <c r="W8268" s="225"/>
      <c r="AE8268" s="200"/>
      <c r="AM8268" s="203"/>
      <c r="AT8268" s="144"/>
    </row>
    <row r="8269" spans="9:46" s="142" customFormat="1" x14ac:dyDescent="0.15">
      <c r="I8269" s="223"/>
      <c r="P8269" s="224"/>
      <c r="Q8269" s="224"/>
      <c r="R8269" s="224"/>
      <c r="T8269" s="223"/>
      <c r="U8269" s="225"/>
      <c r="V8269" s="223"/>
      <c r="W8269" s="225"/>
      <c r="AE8269" s="200"/>
      <c r="AM8269" s="203"/>
      <c r="AT8269" s="144"/>
    </row>
    <row r="8270" spans="9:46" s="142" customFormat="1" x14ac:dyDescent="0.15">
      <c r="I8270" s="223"/>
      <c r="P8270" s="224"/>
      <c r="Q8270" s="224"/>
      <c r="R8270" s="224"/>
      <c r="T8270" s="223"/>
      <c r="U8270" s="225"/>
      <c r="V8270" s="223"/>
      <c r="W8270" s="225"/>
      <c r="AE8270" s="200"/>
      <c r="AM8270" s="203"/>
      <c r="AT8270" s="144"/>
    </row>
    <row r="8271" spans="9:46" s="142" customFormat="1" x14ac:dyDescent="0.15">
      <c r="I8271" s="223"/>
      <c r="P8271" s="224"/>
      <c r="Q8271" s="224"/>
      <c r="R8271" s="224"/>
      <c r="T8271" s="223"/>
      <c r="U8271" s="225"/>
      <c r="V8271" s="223"/>
      <c r="W8271" s="225"/>
      <c r="AE8271" s="200"/>
      <c r="AM8271" s="203"/>
      <c r="AT8271" s="144"/>
    </row>
    <row r="8272" spans="9:46" s="142" customFormat="1" x14ac:dyDescent="0.15">
      <c r="I8272" s="223"/>
      <c r="P8272" s="224"/>
      <c r="Q8272" s="224"/>
      <c r="R8272" s="224"/>
      <c r="T8272" s="223"/>
      <c r="U8272" s="225"/>
      <c r="V8272" s="223"/>
      <c r="W8272" s="225"/>
      <c r="AE8272" s="200"/>
      <c r="AM8272" s="203"/>
      <c r="AT8272" s="144"/>
    </row>
    <row r="8273" spans="9:46" s="142" customFormat="1" x14ac:dyDescent="0.15">
      <c r="I8273" s="223"/>
      <c r="P8273" s="224"/>
      <c r="Q8273" s="224"/>
      <c r="R8273" s="224"/>
      <c r="T8273" s="223"/>
      <c r="U8273" s="225"/>
      <c r="V8273" s="223"/>
      <c r="W8273" s="225"/>
      <c r="AE8273" s="200"/>
      <c r="AM8273" s="203"/>
      <c r="AT8273" s="144"/>
    </row>
    <row r="8274" spans="9:46" s="142" customFormat="1" x14ac:dyDescent="0.15">
      <c r="I8274" s="223"/>
      <c r="P8274" s="224"/>
      <c r="Q8274" s="224"/>
      <c r="R8274" s="224"/>
      <c r="T8274" s="223"/>
      <c r="U8274" s="225"/>
      <c r="V8274" s="223"/>
      <c r="W8274" s="225"/>
      <c r="AE8274" s="200"/>
      <c r="AM8274" s="203"/>
      <c r="AT8274" s="144"/>
    </row>
    <row r="8275" spans="9:46" s="142" customFormat="1" x14ac:dyDescent="0.15">
      <c r="I8275" s="223"/>
      <c r="P8275" s="224"/>
      <c r="Q8275" s="224"/>
      <c r="R8275" s="224"/>
      <c r="T8275" s="223"/>
      <c r="U8275" s="225"/>
      <c r="V8275" s="223"/>
      <c r="W8275" s="225"/>
      <c r="AE8275" s="200"/>
      <c r="AM8275" s="203"/>
      <c r="AT8275" s="144"/>
    </row>
    <row r="8276" spans="9:46" s="142" customFormat="1" x14ac:dyDescent="0.15">
      <c r="I8276" s="223"/>
      <c r="P8276" s="224"/>
      <c r="Q8276" s="224"/>
      <c r="R8276" s="224"/>
      <c r="T8276" s="223"/>
      <c r="U8276" s="225"/>
      <c r="V8276" s="223"/>
      <c r="W8276" s="225"/>
      <c r="AE8276" s="200"/>
      <c r="AM8276" s="203"/>
      <c r="AT8276" s="144"/>
    </row>
    <row r="8277" spans="9:46" s="142" customFormat="1" x14ac:dyDescent="0.15">
      <c r="I8277" s="223"/>
      <c r="P8277" s="224"/>
      <c r="Q8277" s="224"/>
      <c r="R8277" s="224"/>
      <c r="T8277" s="223"/>
      <c r="U8277" s="225"/>
      <c r="V8277" s="223"/>
      <c r="W8277" s="225"/>
      <c r="AE8277" s="200"/>
      <c r="AM8277" s="203"/>
      <c r="AT8277" s="144"/>
    </row>
    <row r="8278" spans="9:46" s="142" customFormat="1" x14ac:dyDescent="0.15">
      <c r="I8278" s="223"/>
      <c r="P8278" s="224"/>
      <c r="Q8278" s="224"/>
      <c r="R8278" s="224"/>
      <c r="T8278" s="223"/>
      <c r="U8278" s="225"/>
      <c r="V8278" s="223"/>
      <c r="W8278" s="225"/>
      <c r="AE8278" s="200"/>
      <c r="AM8278" s="203"/>
      <c r="AT8278" s="144"/>
    </row>
    <row r="8279" spans="9:46" s="142" customFormat="1" x14ac:dyDescent="0.15">
      <c r="I8279" s="223"/>
      <c r="P8279" s="224"/>
      <c r="Q8279" s="224"/>
      <c r="R8279" s="224"/>
      <c r="T8279" s="223"/>
      <c r="U8279" s="225"/>
      <c r="V8279" s="223"/>
      <c r="W8279" s="225"/>
      <c r="AE8279" s="200"/>
      <c r="AM8279" s="203"/>
      <c r="AT8279" s="144"/>
    </row>
    <row r="8280" spans="9:46" s="142" customFormat="1" x14ac:dyDescent="0.15">
      <c r="I8280" s="223"/>
      <c r="P8280" s="224"/>
      <c r="Q8280" s="224"/>
      <c r="R8280" s="224"/>
      <c r="T8280" s="223"/>
      <c r="U8280" s="225"/>
      <c r="V8280" s="223"/>
      <c r="W8280" s="225"/>
      <c r="AE8280" s="200"/>
      <c r="AM8280" s="203"/>
      <c r="AT8280" s="144"/>
    </row>
    <row r="8281" spans="9:46" s="142" customFormat="1" x14ac:dyDescent="0.15">
      <c r="I8281" s="223"/>
      <c r="P8281" s="224"/>
      <c r="Q8281" s="224"/>
      <c r="R8281" s="224"/>
      <c r="T8281" s="223"/>
      <c r="U8281" s="225"/>
      <c r="V8281" s="223"/>
      <c r="W8281" s="225"/>
      <c r="AE8281" s="200"/>
      <c r="AM8281" s="203"/>
      <c r="AT8281" s="144"/>
    </row>
    <row r="8282" spans="9:46" s="142" customFormat="1" x14ac:dyDescent="0.15">
      <c r="I8282" s="223"/>
      <c r="P8282" s="224"/>
      <c r="Q8282" s="224"/>
      <c r="R8282" s="224"/>
      <c r="T8282" s="223"/>
      <c r="U8282" s="225"/>
      <c r="V8282" s="223"/>
      <c r="W8282" s="225"/>
      <c r="AE8282" s="200"/>
      <c r="AM8282" s="203"/>
      <c r="AT8282" s="144"/>
    </row>
    <row r="8283" spans="9:46" s="142" customFormat="1" x14ac:dyDescent="0.15">
      <c r="I8283" s="223"/>
      <c r="P8283" s="224"/>
      <c r="Q8283" s="224"/>
      <c r="R8283" s="224"/>
      <c r="T8283" s="223"/>
      <c r="U8283" s="225"/>
      <c r="V8283" s="223"/>
      <c r="W8283" s="225"/>
      <c r="AE8283" s="200"/>
      <c r="AM8283" s="203"/>
      <c r="AT8283" s="144"/>
    </row>
    <row r="8284" spans="9:46" s="142" customFormat="1" x14ac:dyDescent="0.15">
      <c r="I8284" s="223"/>
      <c r="P8284" s="224"/>
      <c r="Q8284" s="224"/>
      <c r="R8284" s="224"/>
      <c r="T8284" s="223"/>
      <c r="U8284" s="225"/>
      <c r="V8284" s="223"/>
      <c r="W8284" s="225"/>
      <c r="AE8284" s="200"/>
      <c r="AM8284" s="203"/>
      <c r="AT8284" s="144"/>
    </row>
    <row r="8285" spans="9:46" s="142" customFormat="1" x14ac:dyDescent="0.15">
      <c r="I8285" s="223"/>
      <c r="P8285" s="224"/>
      <c r="Q8285" s="224"/>
      <c r="R8285" s="224"/>
      <c r="T8285" s="223"/>
      <c r="U8285" s="225"/>
      <c r="V8285" s="223"/>
      <c r="W8285" s="225"/>
      <c r="AE8285" s="200"/>
      <c r="AM8285" s="203"/>
      <c r="AT8285" s="144"/>
    </row>
    <row r="8286" spans="9:46" s="142" customFormat="1" x14ac:dyDescent="0.15">
      <c r="I8286" s="223"/>
      <c r="P8286" s="224"/>
      <c r="Q8286" s="224"/>
      <c r="R8286" s="224"/>
      <c r="T8286" s="223"/>
      <c r="U8286" s="225"/>
      <c r="V8286" s="223"/>
      <c r="W8286" s="225"/>
      <c r="AE8286" s="200"/>
      <c r="AM8286" s="203"/>
      <c r="AT8286" s="144"/>
    </row>
    <row r="8287" spans="9:46" s="142" customFormat="1" x14ac:dyDescent="0.15">
      <c r="I8287" s="223"/>
      <c r="P8287" s="224"/>
      <c r="Q8287" s="224"/>
      <c r="R8287" s="224"/>
      <c r="T8287" s="223"/>
      <c r="U8287" s="225"/>
      <c r="V8287" s="223"/>
      <c r="W8287" s="225"/>
      <c r="AE8287" s="200"/>
      <c r="AM8287" s="203"/>
      <c r="AT8287" s="144"/>
    </row>
    <row r="8288" spans="9:46" s="142" customFormat="1" x14ac:dyDescent="0.15">
      <c r="I8288" s="223"/>
      <c r="P8288" s="224"/>
      <c r="Q8288" s="224"/>
      <c r="R8288" s="224"/>
      <c r="T8288" s="223"/>
      <c r="U8288" s="225"/>
      <c r="V8288" s="223"/>
      <c r="W8288" s="225"/>
      <c r="AE8288" s="200"/>
      <c r="AM8288" s="203"/>
      <c r="AT8288" s="144"/>
    </row>
    <row r="8289" spans="9:46" s="142" customFormat="1" x14ac:dyDescent="0.15">
      <c r="I8289" s="223"/>
      <c r="P8289" s="224"/>
      <c r="Q8289" s="224"/>
      <c r="R8289" s="224"/>
      <c r="T8289" s="223"/>
      <c r="U8289" s="225"/>
      <c r="V8289" s="223"/>
      <c r="W8289" s="225"/>
      <c r="AE8289" s="200"/>
      <c r="AM8289" s="203"/>
      <c r="AT8289" s="144"/>
    </row>
    <row r="8290" spans="9:46" s="142" customFormat="1" x14ac:dyDescent="0.15">
      <c r="I8290" s="223"/>
      <c r="P8290" s="224"/>
      <c r="Q8290" s="224"/>
      <c r="R8290" s="224"/>
      <c r="T8290" s="223"/>
      <c r="U8290" s="225"/>
      <c r="V8290" s="223"/>
      <c r="W8290" s="225"/>
      <c r="AE8290" s="200"/>
      <c r="AM8290" s="203"/>
      <c r="AT8290" s="144"/>
    </row>
    <row r="8291" spans="9:46" s="142" customFormat="1" x14ac:dyDescent="0.15">
      <c r="I8291" s="223"/>
      <c r="P8291" s="224"/>
      <c r="Q8291" s="224"/>
      <c r="R8291" s="224"/>
      <c r="T8291" s="223"/>
      <c r="U8291" s="225"/>
      <c r="V8291" s="223"/>
      <c r="W8291" s="225"/>
      <c r="AE8291" s="200"/>
      <c r="AM8291" s="203"/>
      <c r="AT8291" s="144"/>
    </row>
    <row r="8292" spans="9:46" s="142" customFormat="1" x14ac:dyDescent="0.15">
      <c r="I8292" s="223"/>
      <c r="P8292" s="224"/>
      <c r="Q8292" s="224"/>
      <c r="R8292" s="224"/>
      <c r="T8292" s="223"/>
      <c r="U8292" s="225"/>
      <c r="V8292" s="223"/>
      <c r="W8292" s="225"/>
      <c r="AE8292" s="200"/>
      <c r="AM8292" s="203"/>
      <c r="AT8292" s="144"/>
    </row>
    <row r="8293" spans="9:46" s="142" customFormat="1" x14ac:dyDescent="0.15">
      <c r="I8293" s="223"/>
      <c r="P8293" s="224"/>
      <c r="Q8293" s="224"/>
      <c r="R8293" s="224"/>
      <c r="T8293" s="223"/>
      <c r="U8293" s="225"/>
      <c r="V8293" s="223"/>
      <c r="W8293" s="225"/>
      <c r="AE8293" s="200"/>
      <c r="AM8293" s="203"/>
      <c r="AT8293" s="144"/>
    </row>
    <row r="8294" spans="9:46" s="142" customFormat="1" x14ac:dyDescent="0.15">
      <c r="I8294" s="223"/>
      <c r="P8294" s="224"/>
      <c r="Q8294" s="224"/>
      <c r="R8294" s="224"/>
      <c r="T8294" s="223"/>
      <c r="U8294" s="225"/>
      <c r="V8294" s="223"/>
      <c r="W8294" s="225"/>
      <c r="AE8294" s="200"/>
      <c r="AM8294" s="203"/>
      <c r="AT8294" s="144"/>
    </row>
    <row r="8295" spans="9:46" s="142" customFormat="1" x14ac:dyDescent="0.15">
      <c r="I8295" s="223"/>
      <c r="P8295" s="224"/>
      <c r="Q8295" s="224"/>
      <c r="R8295" s="224"/>
      <c r="T8295" s="223"/>
      <c r="U8295" s="225"/>
      <c r="V8295" s="223"/>
      <c r="W8295" s="225"/>
      <c r="AE8295" s="200"/>
      <c r="AM8295" s="203"/>
      <c r="AT8295" s="144"/>
    </row>
    <row r="8296" spans="9:46" s="142" customFormat="1" x14ac:dyDescent="0.15">
      <c r="I8296" s="223"/>
      <c r="P8296" s="224"/>
      <c r="Q8296" s="224"/>
      <c r="R8296" s="224"/>
      <c r="T8296" s="223"/>
      <c r="U8296" s="225"/>
      <c r="V8296" s="223"/>
      <c r="W8296" s="225"/>
      <c r="AE8296" s="200"/>
      <c r="AM8296" s="203"/>
      <c r="AT8296" s="144"/>
    </row>
    <row r="8297" spans="9:46" s="142" customFormat="1" x14ac:dyDescent="0.15">
      <c r="I8297" s="223"/>
      <c r="P8297" s="224"/>
      <c r="Q8297" s="224"/>
      <c r="R8297" s="224"/>
      <c r="T8297" s="223"/>
      <c r="U8297" s="225"/>
      <c r="V8297" s="223"/>
      <c r="W8297" s="225"/>
      <c r="AE8297" s="200"/>
      <c r="AM8297" s="203"/>
      <c r="AT8297" s="144"/>
    </row>
    <row r="8298" spans="9:46" s="142" customFormat="1" x14ac:dyDescent="0.15">
      <c r="I8298" s="223"/>
      <c r="P8298" s="224"/>
      <c r="Q8298" s="224"/>
      <c r="R8298" s="224"/>
      <c r="T8298" s="223"/>
      <c r="U8298" s="225"/>
      <c r="V8298" s="223"/>
      <c r="W8298" s="225"/>
      <c r="AE8298" s="200"/>
      <c r="AM8298" s="203"/>
      <c r="AT8298" s="144"/>
    </row>
    <row r="8299" spans="9:46" s="142" customFormat="1" x14ac:dyDescent="0.15">
      <c r="I8299" s="223"/>
      <c r="P8299" s="224"/>
      <c r="Q8299" s="224"/>
      <c r="R8299" s="224"/>
      <c r="T8299" s="223"/>
      <c r="U8299" s="225"/>
      <c r="V8299" s="223"/>
      <c r="W8299" s="225"/>
      <c r="AE8299" s="200"/>
      <c r="AM8299" s="203"/>
      <c r="AT8299" s="144"/>
    </row>
    <row r="8300" spans="9:46" s="142" customFormat="1" x14ac:dyDescent="0.15">
      <c r="I8300" s="223"/>
      <c r="P8300" s="224"/>
      <c r="Q8300" s="224"/>
      <c r="R8300" s="224"/>
      <c r="T8300" s="223"/>
      <c r="U8300" s="225"/>
      <c r="V8300" s="223"/>
      <c r="W8300" s="225"/>
      <c r="AE8300" s="200"/>
      <c r="AM8300" s="203"/>
      <c r="AT8300" s="144"/>
    </row>
    <row r="8301" spans="9:46" s="142" customFormat="1" x14ac:dyDescent="0.15">
      <c r="I8301" s="223"/>
      <c r="P8301" s="224"/>
      <c r="Q8301" s="224"/>
      <c r="R8301" s="224"/>
      <c r="T8301" s="223"/>
      <c r="U8301" s="225"/>
      <c r="V8301" s="223"/>
      <c r="W8301" s="225"/>
      <c r="AE8301" s="200"/>
      <c r="AM8301" s="203"/>
      <c r="AT8301" s="144"/>
    </row>
    <row r="8302" spans="9:46" s="142" customFormat="1" x14ac:dyDescent="0.15">
      <c r="I8302" s="223"/>
      <c r="P8302" s="224"/>
      <c r="Q8302" s="224"/>
      <c r="R8302" s="224"/>
      <c r="T8302" s="223"/>
      <c r="U8302" s="225"/>
      <c r="V8302" s="223"/>
      <c r="W8302" s="225"/>
      <c r="AE8302" s="200"/>
      <c r="AM8302" s="203"/>
      <c r="AT8302" s="144"/>
    </row>
    <row r="8303" spans="9:46" s="142" customFormat="1" x14ac:dyDescent="0.15">
      <c r="I8303" s="223"/>
      <c r="P8303" s="224"/>
      <c r="Q8303" s="224"/>
      <c r="R8303" s="224"/>
      <c r="T8303" s="223"/>
      <c r="U8303" s="225"/>
      <c r="V8303" s="223"/>
      <c r="W8303" s="225"/>
      <c r="AE8303" s="200"/>
      <c r="AM8303" s="203"/>
      <c r="AT8303" s="144"/>
    </row>
    <row r="8304" spans="9:46" s="142" customFormat="1" x14ac:dyDescent="0.15">
      <c r="I8304" s="223"/>
      <c r="P8304" s="224"/>
      <c r="Q8304" s="224"/>
      <c r="R8304" s="224"/>
      <c r="T8304" s="223"/>
      <c r="U8304" s="225"/>
      <c r="V8304" s="223"/>
      <c r="W8304" s="225"/>
      <c r="AE8304" s="200"/>
      <c r="AM8304" s="203"/>
      <c r="AT8304" s="144"/>
    </row>
    <row r="8305" spans="9:46" s="142" customFormat="1" x14ac:dyDescent="0.15">
      <c r="I8305" s="223"/>
      <c r="P8305" s="224"/>
      <c r="Q8305" s="224"/>
      <c r="R8305" s="224"/>
      <c r="T8305" s="223"/>
      <c r="U8305" s="225"/>
      <c r="V8305" s="223"/>
      <c r="W8305" s="225"/>
      <c r="AE8305" s="200"/>
      <c r="AM8305" s="203"/>
      <c r="AT8305" s="144"/>
    </row>
    <row r="8306" spans="9:46" s="142" customFormat="1" x14ac:dyDescent="0.15">
      <c r="I8306" s="223"/>
      <c r="P8306" s="224"/>
      <c r="Q8306" s="224"/>
      <c r="R8306" s="224"/>
      <c r="T8306" s="223"/>
      <c r="U8306" s="225"/>
      <c r="V8306" s="223"/>
      <c r="W8306" s="225"/>
      <c r="AE8306" s="200"/>
      <c r="AM8306" s="203"/>
      <c r="AT8306" s="144"/>
    </row>
    <row r="8307" spans="9:46" s="142" customFormat="1" x14ac:dyDescent="0.15">
      <c r="I8307" s="223"/>
      <c r="P8307" s="224"/>
      <c r="Q8307" s="224"/>
      <c r="R8307" s="224"/>
      <c r="T8307" s="223"/>
      <c r="U8307" s="225"/>
      <c r="V8307" s="223"/>
      <c r="W8307" s="225"/>
      <c r="AE8307" s="200"/>
      <c r="AM8307" s="203"/>
      <c r="AT8307" s="144"/>
    </row>
    <row r="8308" spans="9:46" s="142" customFormat="1" x14ac:dyDescent="0.15">
      <c r="I8308" s="223"/>
      <c r="P8308" s="224"/>
      <c r="Q8308" s="224"/>
      <c r="R8308" s="224"/>
      <c r="T8308" s="223"/>
      <c r="U8308" s="225"/>
      <c r="V8308" s="223"/>
      <c r="W8308" s="225"/>
      <c r="AE8308" s="200"/>
      <c r="AM8308" s="203"/>
      <c r="AT8308" s="144"/>
    </row>
    <row r="8309" spans="9:46" s="142" customFormat="1" x14ac:dyDescent="0.15">
      <c r="I8309" s="223"/>
      <c r="P8309" s="224"/>
      <c r="Q8309" s="224"/>
      <c r="R8309" s="224"/>
      <c r="T8309" s="223"/>
      <c r="U8309" s="225"/>
      <c r="V8309" s="223"/>
      <c r="W8309" s="225"/>
      <c r="AE8309" s="200"/>
      <c r="AM8309" s="203"/>
      <c r="AT8309" s="144"/>
    </row>
    <row r="8310" spans="9:46" s="142" customFormat="1" x14ac:dyDescent="0.15">
      <c r="I8310" s="223"/>
      <c r="P8310" s="224"/>
      <c r="Q8310" s="224"/>
      <c r="R8310" s="224"/>
      <c r="T8310" s="223"/>
      <c r="U8310" s="225"/>
      <c r="V8310" s="223"/>
      <c r="W8310" s="225"/>
      <c r="AE8310" s="200"/>
      <c r="AM8310" s="203"/>
      <c r="AT8310" s="144"/>
    </row>
    <row r="8311" spans="9:46" s="142" customFormat="1" x14ac:dyDescent="0.15">
      <c r="I8311" s="223"/>
      <c r="P8311" s="224"/>
      <c r="Q8311" s="224"/>
      <c r="R8311" s="224"/>
      <c r="T8311" s="223"/>
      <c r="U8311" s="225"/>
      <c r="V8311" s="223"/>
      <c r="W8311" s="225"/>
      <c r="AE8311" s="200"/>
      <c r="AM8311" s="203"/>
      <c r="AT8311" s="144"/>
    </row>
    <row r="8312" spans="9:46" s="142" customFormat="1" x14ac:dyDescent="0.15">
      <c r="I8312" s="223"/>
      <c r="P8312" s="224"/>
      <c r="Q8312" s="224"/>
      <c r="R8312" s="224"/>
      <c r="T8312" s="223"/>
      <c r="U8312" s="225"/>
      <c r="V8312" s="223"/>
      <c r="W8312" s="225"/>
      <c r="AE8312" s="200"/>
      <c r="AM8312" s="203"/>
      <c r="AT8312" s="144"/>
    </row>
    <row r="8313" spans="9:46" s="142" customFormat="1" x14ac:dyDescent="0.15">
      <c r="I8313" s="223"/>
      <c r="P8313" s="224"/>
      <c r="Q8313" s="224"/>
      <c r="R8313" s="224"/>
      <c r="T8313" s="223"/>
      <c r="U8313" s="225"/>
      <c r="V8313" s="223"/>
      <c r="W8313" s="225"/>
      <c r="AE8313" s="200"/>
      <c r="AM8313" s="203"/>
      <c r="AT8313" s="144"/>
    </row>
    <row r="8314" spans="9:46" s="142" customFormat="1" x14ac:dyDescent="0.15">
      <c r="I8314" s="223"/>
      <c r="P8314" s="224"/>
      <c r="Q8314" s="224"/>
      <c r="R8314" s="224"/>
      <c r="T8314" s="223"/>
      <c r="U8314" s="225"/>
      <c r="V8314" s="223"/>
      <c r="W8314" s="225"/>
      <c r="AE8314" s="200"/>
      <c r="AM8314" s="203"/>
      <c r="AT8314" s="144"/>
    </row>
    <row r="8315" spans="9:46" s="142" customFormat="1" x14ac:dyDescent="0.15">
      <c r="I8315" s="223"/>
      <c r="P8315" s="224"/>
      <c r="Q8315" s="224"/>
      <c r="R8315" s="224"/>
      <c r="T8315" s="223"/>
      <c r="U8315" s="225"/>
      <c r="V8315" s="223"/>
      <c r="W8315" s="225"/>
      <c r="AE8315" s="200"/>
      <c r="AM8315" s="203"/>
      <c r="AT8315" s="144"/>
    </row>
    <row r="8316" spans="9:46" s="142" customFormat="1" x14ac:dyDescent="0.15">
      <c r="I8316" s="223"/>
      <c r="P8316" s="224"/>
      <c r="Q8316" s="224"/>
      <c r="R8316" s="224"/>
      <c r="T8316" s="223"/>
      <c r="U8316" s="225"/>
      <c r="V8316" s="223"/>
      <c r="W8316" s="225"/>
      <c r="AE8316" s="200"/>
      <c r="AM8316" s="203"/>
      <c r="AT8316" s="144"/>
    </row>
    <row r="8317" spans="9:46" s="142" customFormat="1" x14ac:dyDescent="0.15">
      <c r="I8317" s="223"/>
      <c r="P8317" s="224"/>
      <c r="Q8317" s="224"/>
      <c r="R8317" s="224"/>
      <c r="T8317" s="223"/>
      <c r="U8317" s="225"/>
      <c r="V8317" s="223"/>
      <c r="W8317" s="225"/>
      <c r="AE8317" s="200"/>
      <c r="AM8317" s="203"/>
      <c r="AT8317" s="144"/>
    </row>
    <row r="8318" spans="9:46" s="142" customFormat="1" x14ac:dyDescent="0.15">
      <c r="I8318" s="223"/>
      <c r="P8318" s="224"/>
      <c r="Q8318" s="224"/>
      <c r="R8318" s="224"/>
      <c r="T8318" s="223"/>
      <c r="U8318" s="225"/>
      <c r="V8318" s="223"/>
      <c r="W8318" s="225"/>
      <c r="AE8318" s="200"/>
      <c r="AM8318" s="203"/>
      <c r="AT8318" s="144"/>
    </row>
    <row r="8319" spans="9:46" s="142" customFormat="1" x14ac:dyDescent="0.15">
      <c r="I8319" s="223"/>
      <c r="P8319" s="224"/>
      <c r="Q8319" s="224"/>
      <c r="R8319" s="224"/>
      <c r="T8319" s="223"/>
      <c r="U8319" s="225"/>
      <c r="V8319" s="223"/>
      <c r="W8319" s="225"/>
      <c r="AE8319" s="200"/>
      <c r="AM8319" s="203"/>
      <c r="AT8319" s="144"/>
    </row>
    <row r="8320" spans="9:46" s="142" customFormat="1" x14ac:dyDescent="0.15">
      <c r="I8320" s="223"/>
      <c r="P8320" s="224"/>
      <c r="Q8320" s="224"/>
      <c r="R8320" s="224"/>
      <c r="T8320" s="223"/>
      <c r="U8320" s="225"/>
      <c r="V8320" s="223"/>
      <c r="W8320" s="225"/>
      <c r="AE8320" s="200"/>
      <c r="AM8320" s="203"/>
      <c r="AT8320" s="144"/>
    </row>
    <row r="8321" spans="9:46" s="142" customFormat="1" x14ac:dyDescent="0.15">
      <c r="I8321" s="223"/>
      <c r="P8321" s="224"/>
      <c r="Q8321" s="224"/>
      <c r="R8321" s="224"/>
      <c r="T8321" s="223"/>
      <c r="U8321" s="225"/>
      <c r="V8321" s="223"/>
      <c r="W8321" s="225"/>
      <c r="AE8321" s="200"/>
      <c r="AM8321" s="203"/>
      <c r="AT8321" s="144"/>
    </row>
    <row r="8322" spans="9:46" s="142" customFormat="1" x14ac:dyDescent="0.15">
      <c r="I8322" s="223"/>
      <c r="P8322" s="224"/>
      <c r="Q8322" s="224"/>
      <c r="R8322" s="224"/>
      <c r="T8322" s="223"/>
      <c r="U8322" s="225"/>
      <c r="V8322" s="223"/>
      <c r="W8322" s="225"/>
      <c r="AE8322" s="200"/>
      <c r="AM8322" s="203"/>
      <c r="AT8322" s="144"/>
    </row>
    <row r="8323" spans="9:46" s="142" customFormat="1" x14ac:dyDescent="0.15">
      <c r="I8323" s="223"/>
      <c r="P8323" s="224"/>
      <c r="Q8323" s="224"/>
      <c r="R8323" s="224"/>
      <c r="T8323" s="223"/>
      <c r="U8323" s="225"/>
      <c r="V8323" s="223"/>
      <c r="W8323" s="225"/>
      <c r="AE8323" s="200"/>
      <c r="AM8323" s="203"/>
      <c r="AT8323" s="144"/>
    </row>
    <row r="8324" spans="9:46" s="142" customFormat="1" x14ac:dyDescent="0.15">
      <c r="I8324" s="223"/>
      <c r="P8324" s="224"/>
      <c r="Q8324" s="224"/>
      <c r="R8324" s="224"/>
      <c r="T8324" s="223"/>
      <c r="U8324" s="225"/>
      <c r="V8324" s="223"/>
      <c r="W8324" s="225"/>
      <c r="AE8324" s="200"/>
      <c r="AM8324" s="203"/>
      <c r="AT8324" s="144"/>
    </row>
    <row r="8325" spans="9:46" s="142" customFormat="1" x14ac:dyDescent="0.15">
      <c r="I8325" s="223"/>
      <c r="P8325" s="224"/>
      <c r="Q8325" s="224"/>
      <c r="R8325" s="224"/>
      <c r="T8325" s="223"/>
      <c r="U8325" s="225"/>
      <c r="V8325" s="223"/>
      <c r="W8325" s="225"/>
      <c r="AE8325" s="200"/>
      <c r="AM8325" s="203"/>
      <c r="AT8325" s="144"/>
    </row>
    <row r="8326" spans="9:46" s="142" customFormat="1" x14ac:dyDescent="0.15">
      <c r="I8326" s="223"/>
      <c r="P8326" s="224"/>
      <c r="Q8326" s="224"/>
      <c r="R8326" s="224"/>
      <c r="T8326" s="223"/>
      <c r="U8326" s="225"/>
      <c r="V8326" s="223"/>
      <c r="W8326" s="225"/>
      <c r="AE8326" s="200"/>
      <c r="AM8326" s="203"/>
      <c r="AT8326" s="144"/>
    </row>
    <row r="8327" spans="9:46" s="142" customFormat="1" x14ac:dyDescent="0.15">
      <c r="I8327" s="223"/>
      <c r="P8327" s="224"/>
      <c r="Q8327" s="224"/>
      <c r="R8327" s="224"/>
      <c r="T8327" s="223"/>
      <c r="U8327" s="225"/>
      <c r="V8327" s="223"/>
      <c r="W8327" s="225"/>
      <c r="AE8327" s="200"/>
      <c r="AM8327" s="203"/>
      <c r="AT8327" s="144"/>
    </row>
    <row r="8328" spans="9:46" s="142" customFormat="1" x14ac:dyDescent="0.15">
      <c r="I8328" s="223"/>
      <c r="P8328" s="224"/>
      <c r="Q8328" s="224"/>
      <c r="R8328" s="224"/>
      <c r="T8328" s="223"/>
      <c r="U8328" s="225"/>
      <c r="V8328" s="223"/>
      <c r="W8328" s="225"/>
      <c r="AE8328" s="200"/>
      <c r="AM8328" s="203"/>
      <c r="AT8328" s="144"/>
    </row>
    <row r="8329" spans="9:46" s="142" customFormat="1" x14ac:dyDescent="0.15">
      <c r="I8329" s="223"/>
      <c r="P8329" s="224"/>
      <c r="Q8329" s="224"/>
      <c r="R8329" s="224"/>
      <c r="T8329" s="223"/>
      <c r="U8329" s="225"/>
      <c r="V8329" s="223"/>
      <c r="W8329" s="225"/>
      <c r="AE8329" s="200"/>
      <c r="AM8329" s="203"/>
      <c r="AT8329" s="144"/>
    </row>
    <row r="8330" spans="9:46" s="142" customFormat="1" x14ac:dyDescent="0.15">
      <c r="I8330" s="223"/>
      <c r="P8330" s="224"/>
      <c r="Q8330" s="224"/>
      <c r="R8330" s="224"/>
      <c r="T8330" s="223"/>
      <c r="U8330" s="225"/>
      <c r="V8330" s="223"/>
      <c r="W8330" s="225"/>
      <c r="AE8330" s="200"/>
      <c r="AM8330" s="203"/>
      <c r="AT8330" s="144"/>
    </row>
    <row r="8331" spans="9:46" s="142" customFormat="1" x14ac:dyDescent="0.15">
      <c r="I8331" s="223"/>
      <c r="P8331" s="224"/>
      <c r="Q8331" s="224"/>
      <c r="R8331" s="224"/>
      <c r="T8331" s="223"/>
      <c r="U8331" s="225"/>
      <c r="V8331" s="223"/>
      <c r="W8331" s="225"/>
      <c r="AE8331" s="200"/>
      <c r="AM8331" s="203"/>
      <c r="AT8331" s="144"/>
    </row>
    <row r="8332" spans="9:46" s="142" customFormat="1" x14ac:dyDescent="0.15">
      <c r="I8332" s="223"/>
      <c r="P8332" s="224"/>
      <c r="Q8332" s="224"/>
      <c r="R8332" s="224"/>
      <c r="T8332" s="223"/>
      <c r="U8332" s="225"/>
      <c r="V8332" s="223"/>
      <c r="W8332" s="225"/>
      <c r="AE8332" s="200"/>
      <c r="AM8332" s="203"/>
      <c r="AT8332" s="144"/>
    </row>
    <row r="8333" spans="9:46" s="142" customFormat="1" x14ac:dyDescent="0.15">
      <c r="I8333" s="223"/>
      <c r="P8333" s="224"/>
      <c r="Q8333" s="224"/>
      <c r="R8333" s="224"/>
      <c r="T8333" s="223"/>
      <c r="U8333" s="225"/>
      <c r="V8333" s="223"/>
      <c r="W8333" s="225"/>
      <c r="AE8333" s="200"/>
      <c r="AM8333" s="203"/>
      <c r="AT8333" s="144"/>
    </row>
    <row r="8334" spans="9:46" s="142" customFormat="1" x14ac:dyDescent="0.15">
      <c r="I8334" s="223"/>
      <c r="P8334" s="224"/>
      <c r="Q8334" s="224"/>
      <c r="R8334" s="224"/>
      <c r="T8334" s="223"/>
      <c r="U8334" s="225"/>
      <c r="V8334" s="223"/>
      <c r="W8334" s="225"/>
      <c r="AE8334" s="200"/>
      <c r="AM8334" s="203"/>
      <c r="AT8334" s="144"/>
    </row>
    <row r="8335" spans="9:46" s="142" customFormat="1" x14ac:dyDescent="0.15">
      <c r="I8335" s="223"/>
      <c r="P8335" s="224"/>
      <c r="Q8335" s="224"/>
      <c r="R8335" s="224"/>
      <c r="T8335" s="223"/>
      <c r="U8335" s="225"/>
      <c r="V8335" s="223"/>
      <c r="W8335" s="225"/>
      <c r="AE8335" s="200"/>
      <c r="AM8335" s="203"/>
      <c r="AT8335" s="144"/>
    </row>
    <row r="8336" spans="9:46" s="142" customFormat="1" x14ac:dyDescent="0.15">
      <c r="I8336" s="223"/>
      <c r="P8336" s="224"/>
      <c r="Q8336" s="224"/>
      <c r="R8336" s="224"/>
      <c r="T8336" s="223"/>
      <c r="U8336" s="225"/>
      <c r="V8336" s="223"/>
      <c r="W8336" s="225"/>
      <c r="AE8336" s="200"/>
      <c r="AM8336" s="203"/>
      <c r="AT8336" s="144"/>
    </row>
    <row r="8337" spans="9:46" s="142" customFormat="1" x14ac:dyDescent="0.15">
      <c r="I8337" s="223"/>
      <c r="P8337" s="224"/>
      <c r="Q8337" s="224"/>
      <c r="R8337" s="224"/>
      <c r="T8337" s="223"/>
      <c r="U8337" s="225"/>
      <c r="V8337" s="223"/>
      <c r="W8337" s="225"/>
      <c r="AE8337" s="200"/>
      <c r="AM8337" s="203"/>
      <c r="AT8337" s="144"/>
    </row>
    <row r="8338" spans="9:46" s="142" customFormat="1" x14ac:dyDescent="0.15">
      <c r="I8338" s="223"/>
      <c r="P8338" s="224"/>
      <c r="Q8338" s="224"/>
      <c r="R8338" s="224"/>
      <c r="T8338" s="223"/>
      <c r="U8338" s="225"/>
      <c r="V8338" s="223"/>
      <c r="W8338" s="225"/>
      <c r="AE8338" s="200"/>
      <c r="AM8338" s="203"/>
      <c r="AT8338" s="144"/>
    </row>
    <row r="8339" spans="9:46" s="142" customFormat="1" x14ac:dyDescent="0.15">
      <c r="I8339" s="223"/>
      <c r="P8339" s="224"/>
      <c r="Q8339" s="224"/>
      <c r="R8339" s="224"/>
      <c r="T8339" s="223"/>
      <c r="U8339" s="225"/>
      <c r="V8339" s="223"/>
      <c r="W8339" s="225"/>
      <c r="AE8339" s="200"/>
      <c r="AM8339" s="203"/>
      <c r="AT8339" s="144"/>
    </row>
    <row r="8340" spans="9:46" s="142" customFormat="1" x14ac:dyDescent="0.15">
      <c r="I8340" s="223"/>
      <c r="P8340" s="224"/>
      <c r="Q8340" s="224"/>
      <c r="R8340" s="224"/>
      <c r="T8340" s="223"/>
      <c r="U8340" s="225"/>
      <c r="V8340" s="223"/>
      <c r="W8340" s="225"/>
      <c r="AE8340" s="200"/>
      <c r="AM8340" s="203"/>
      <c r="AT8340" s="144"/>
    </row>
    <row r="8341" spans="9:46" s="142" customFormat="1" x14ac:dyDescent="0.15">
      <c r="I8341" s="223"/>
      <c r="P8341" s="224"/>
      <c r="Q8341" s="224"/>
      <c r="R8341" s="224"/>
      <c r="T8341" s="223"/>
      <c r="U8341" s="225"/>
      <c r="V8341" s="223"/>
      <c r="W8341" s="225"/>
      <c r="AE8341" s="200"/>
      <c r="AM8341" s="203"/>
      <c r="AT8341" s="144"/>
    </row>
    <row r="8342" spans="9:46" s="142" customFormat="1" x14ac:dyDescent="0.15">
      <c r="I8342" s="223"/>
      <c r="P8342" s="224"/>
      <c r="Q8342" s="224"/>
      <c r="R8342" s="224"/>
      <c r="T8342" s="223"/>
      <c r="U8342" s="225"/>
      <c r="V8342" s="223"/>
      <c r="W8342" s="225"/>
      <c r="AE8342" s="200"/>
      <c r="AM8342" s="203"/>
      <c r="AT8342" s="144"/>
    </row>
    <row r="8343" spans="9:46" s="142" customFormat="1" x14ac:dyDescent="0.15">
      <c r="I8343" s="223"/>
      <c r="P8343" s="224"/>
      <c r="Q8343" s="224"/>
      <c r="R8343" s="224"/>
      <c r="T8343" s="223"/>
      <c r="U8343" s="225"/>
      <c r="V8343" s="223"/>
      <c r="W8343" s="225"/>
      <c r="AE8343" s="200"/>
      <c r="AM8343" s="203"/>
      <c r="AT8343" s="144"/>
    </row>
    <row r="8344" spans="9:46" s="142" customFormat="1" x14ac:dyDescent="0.15">
      <c r="I8344" s="223"/>
      <c r="P8344" s="224"/>
      <c r="Q8344" s="224"/>
      <c r="R8344" s="224"/>
      <c r="T8344" s="223"/>
      <c r="U8344" s="225"/>
      <c r="V8344" s="223"/>
      <c r="W8344" s="225"/>
      <c r="AE8344" s="200"/>
      <c r="AM8344" s="203"/>
      <c r="AT8344" s="144"/>
    </row>
    <row r="8345" spans="9:46" s="142" customFormat="1" x14ac:dyDescent="0.15">
      <c r="I8345" s="223"/>
      <c r="P8345" s="224"/>
      <c r="Q8345" s="224"/>
      <c r="R8345" s="224"/>
      <c r="T8345" s="223"/>
      <c r="U8345" s="225"/>
      <c r="V8345" s="223"/>
      <c r="W8345" s="225"/>
      <c r="AE8345" s="200"/>
      <c r="AM8345" s="203"/>
      <c r="AT8345" s="144"/>
    </row>
    <row r="8346" spans="9:46" s="142" customFormat="1" x14ac:dyDescent="0.15">
      <c r="I8346" s="223"/>
      <c r="P8346" s="224"/>
      <c r="Q8346" s="224"/>
      <c r="R8346" s="224"/>
      <c r="T8346" s="223"/>
      <c r="U8346" s="225"/>
      <c r="V8346" s="223"/>
      <c r="W8346" s="225"/>
      <c r="AE8346" s="200"/>
      <c r="AM8346" s="203"/>
      <c r="AT8346" s="144"/>
    </row>
    <row r="8347" spans="9:46" s="142" customFormat="1" x14ac:dyDescent="0.15">
      <c r="I8347" s="223"/>
      <c r="P8347" s="224"/>
      <c r="Q8347" s="224"/>
      <c r="R8347" s="224"/>
      <c r="T8347" s="223"/>
      <c r="U8347" s="225"/>
      <c r="V8347" s="223"/>
      <c r="W8347" s="225"/>
      <c r="AE8347" s="200"/>
      <c r="AM8347" s="203"/>
      <c r="AT8347" s="144"/>
    </row>
    <row r="8348" spans="9:46" s="142" customFormat="1" x14ac:dyDescent="0.15">
      <c r="I8348" s="223"/>
      <c r="P8348" s="224"/>
      <c r="Q8348" s="224"/>
      <c r="R8348" s="224"/>
      <c r="T8348" s="223"/>
      <c r="U8348" s="225"/>
      <c r="V8348" s="223"/>
      <c r="W8348" s="225"/>
      <c r="AE8348" s="200"/>
      <c r="AM8348" s="203"/>
      <c r="AT8348" s="144"/>
    </row>
    <row r="8349" spans="9:46" s="142" customFormat="1" x14ac:dyDescent="0.15">
      <c r="I8349" s="223"/>
      <c r="P8349" s="224"/>
      <c r="Q8349" s="224"/>
      <c r="R8349" s="224"/>
      <c r="T8349" s="223"/>
      <c r="U8349" s="225"/>
      <c r="V8349" s="223"/>
      <c r="W8349" s="225"/>
      <c r="AE8349" s="200"/>
      <c r="AM8349" s="203"/>
      <c r="AT8349" s="144"/>
    </row>
    <row r="8350" spans="9:46" s="142" customFormat="1" x14ac:dyDescent="0.15">
      <c r="I8350" s="223"/>
      <c r="P8350" s="224"/>
      <c r="Q8350" s="224"/>
      <c r="R8350" s="224"/>
      <c r="T8350" s="223"/>
      <c r="U8350" s="225"/>
      <c r="V8350" s="223"/>
      <c r="W8350" s="225"/>
      <c r="AE8350" s="200"/>
      <c r="AM8350" s="203"/>
      <c r="AT8350" s="144"/>
    </row>
    <row r="8351" spans="9:46" s="142" customFormat="1" x14ac:dyDescent="0.15">
      <c r="I8351" s="223"/>
      <c r="P8351" s="224"/>
      <c r="Q8351" s="224"/>
      <c r="R8351" s="224"/>
      <c r="T8351" s="223"/>
      <c r="U8351" s="225"/>
      <c r="V8351" s="223"/>
      <c r="W8351" s="225"/>
      <c r="AE8351" s="200"/>
      <c r="AM8351" s="203"/>
      <c r="AT8351" s="144"/>
    </row>
    <row r="8352" spans="9:46" s="142" customFormat="1" x14ac:dyDescent="0.15">
      <c r="I8352" s="223"/>
      <c r="P8352" s="224"/>
      <c r="Q8352" s="224"/>
      <c r="R8352" s="224"/>
      <c r="T8352" s="223"/>
      <c r="U8352" s="225"/>
      <c r="V8352" s="223"/>
      <c r="W8352" s="225"/>
      <c r="AE8352" s="200"/>
      <c r="AM8352" s="203"/>
      <c r="AT8352" s="144"/>
    </row>
    <row r="8353" spans="9:46" s="142" customFormat="1" x14ac:dyDescent="0.15">
      <c r="I8353" s="223"/>
      <c r="P8353" s="224"/>
      <c r="Q8353" s="224"/>
      <c r="R8353" s="224"/>
      <c r="T8353" s="223"/>
      <c r="U8353" s="225"/>
      <c r="V8353" s="223"/>
      <c r="W8353" s="225"/>
      <c r="AE8353" s="200"/>
      <c r="AM8353" s="203"/>
      <c r="AT8353" s="144"/>
    </row>
    <row r="8354" spans="9:46" s="142" customFormat="1" x14ac:dyDescent="0.15">
      <c r="I8354" s="223"/>
      <c r="P8354" s="224"/>
      <c r="Q8354" s="224"/>
      <c r="R8354" s="224"/>
      <c r="T8354" s="223"/>
      <c r="U8354" s="225"/>
      <c r="V8354" s="223"/>
      <c r="W8354" s="225"/>
      <c r="AE8354" s="200"/>
      <c r="AM8354" s="203"/>
      <c r="AT8354" s="144"/>
    </row>
    <row r="8355" spans="9:46" s="142" customFormat="1" x14ac:dyDescent="0.15">
      <c r="I8355" s="223"/>
      <c r="P8355" s="224"/>
      <c r="Q8355" s="224"/>
      <c r="R8355" s="224"/>
      <c r="T8355" s="223"/>
      <c r="U8355" s="225"/>
      <c r="V8355" s="223"/>
      <c r="W8355" s="225"/>
      <c r="AE8355" s="200"/>
      <c r="AM8355" s="203"/>
      <c r="AT8355" s="144"/>
    </row>
    <row r="8356" spans="9:46" s="142" customFormat="1" x14ac:dyDescent="0.15">
      <c r="I8356" s="223"/>
      <c r="P8356" s="224"/>
      <c r="Q8356" s="224"/>
      <c r="R8356" s="224"/>
      <c r="T8356" s="223"/>
      <c r="U8356" s="225"/>
      <c r="V8356" s="223"/>
      <c r="W8356" s="225"/>
      <c r="AE8356" s="200"/>
      <c r="AM8356" s="203"/>
      <c r="AT8356" s="144"/>
    </row>
    <row r="8357" spans="9:46" s="142" customFormat="1" x14ac:dyDescent="0.15">
      <c r="I8357" s="223"/>
      <c r="P8357" s="224"/>
      <c r="Q8357" s="224"/>
      <c r="R8357" s="224"/>
      <c r="T8357" s="223"/>
      <c r="U8357" s="225"/>
      <c r="V8357" s="223"/>
      <c r="W8357" s="225"/>
      <c r="AE8357" s="200"/>
      <c r="AM8357" s="203"/>
      <c r="AT8357" s="144"/>
    </row>
    <row r="8358" spans="9:46" s="142" customFormat="1" x14ac:dyDescent="0.15">
      <c r="I8358" s="223"/>
      <c r="P8358" s="224"/>
      <c r="Q8358" s="224"/>
      <c r="R8358" s="224"/>
      <c r="T8358" s="223"/>
      <c r="U8358" s="225"/>
      <c r="V8358" s="223"/>
      <c r="W8358" s="225"/>
      <c r="AE8358" s="200"/>
      <c r="AM8358" s="203"/>
      <c r="AT8358" s="144"/>
    </row>
    <row r="8359" spans="9:46" s="142" customFormat="1" x14ac:dyDescent="0.15">
      <c r="I8359" s="223"/>
      <c r="P8359" s="224"/>
      <c r="Q8359" s="224"/>
      <c r="R8359" s="224"/>
      <c r="T8359" s="223"/>
      <c r="U8359" s="225"/>
      <c r="V8359" s="223"/>
      <c r="W8359" s="225"/>
      <c r="AE8359" s="200"/>
      <c r="AM8359" s="203"/>
      <c r="AT8359" s="144"/>
    </row>
    <row r="8360" spans="9:46" s="142" customFormat="1" x14ac:dyDescent="0.15">
      <c r="I8360" s="223"/>
      <c r="P8360" s="224"/>
      <c r="Q8360" s="224"/>
      <c r="R8360" s="224"/>
      <c r="T8360" s="223"/>
      <c r="U8360" s="225"/>
      <c r="V8360" s="223"/>
      <c r="W8360" s="225"/>
      <c r="AE8360" s="200"/>
      <c r="AM8360" s="203"/>
      <c r="AT8360" s="144"/>
    </row>
    <row r="8361" spans="9:46" s="142" customFormat="1" x14ac:dyDescent="0.15">
      <c r="I8361" s="223"/>
      <c r="P8361" s="224"/>
      <c r="Q8361" s="224"/>
      <c r="R8361" s="224"/>
      <c r="T8361" s="223"/>
      <c r="U8361" s="225"/>
      <c r="V8361" s="223"/>
      <c r="W8361" s="225"/>
      <c r="AE8361" s="200"/>
      <c r="AM8361" s="203"/>
      <c r="AT8361" s="144"/>
    </row>
    <row r="8362" spans="9:46" s="142" customFormat="1" x14ac:dyDescent="0.15">
      <c r="I8362" s="223"/>
      <c r="P8362" s="224"/>
      <c r="Q8362" s="224"/>
      <c r="R8362" s="224"/>
      <c r="T8362" s="223"/>
      <c r="U8362" s="225"/>
      <c r="V8362" s="223"/>
      <c r="W8362" s="225"/>
      <c r="AE8362" s="200"/>
      <c r="AM8362" s="203"/>
      <c r="AT8362" s="144"/>
    </row>
    <row r="8363" spans="9:46" s="142" customFormat="1" x14ac:dyDescent="0.15">
      <c r="I8363" s="223"/>
      <c r="P8363" s="224"/>
      <c r="Q8363" s="224"/>
      <c r="R8363" s="224"/>
      <c r="T8363" s="223"/>
      <c r="U8363" s="225"/>
      <c r="V8363" s="223"/>
      <c r="W8363" s="225"/>
      <c r="AE8363" s="200"/>
      <c r="AM8363" s="203"/>
      <c r="AT8363" s="144"/>
    </row>
    <row r="8364" spans="9:46" s="142" customFormat="1" x14ac:dyDescent="0.15">
      <c r="I8364" s="223"/>
      <c r="P8364" s="224"/>
      <c r="Q8364" s="224"/>
      <c r="R8364" s="224"/>
      <c r="T8364" s="223"/>
      <c r="U8364" s="225"/>
      <c r="V8364" s="223"/>
      <c r="W8364" s="225"/>
      <c r="AE8364" s="200"/>
      <c r="AM8364" s="203"/>
      <c r="AT8364" s="144"/>
    </row>
    <row r="8365" spans="9:46" s="142" customFormat="1" x14ac:dyDescent="0.15">
      <c r="I8365" s="223"/>
      <c r="P8365" s="224"/>
      <c r="Q8365" s="224"/>
      <c r="R8365" s="224"/>
      <c r="T8365" s="223"/>
      <c r="U8365" s="225"/>
      <c r="V8365" s="223"/>
      <c r="W8365" s="225"/>
      <c r="AE8365" s="200"/>
      <c r="AM8365" s="203"/>
      <c r="AT8365" s="144"/>
    </row>
    <row r="8366" spans="9:46" s="142" customFormat="1" x14ac:dyDescent="0.15">
      <c r="I8366" s="223"/>
      <c r="P8366" s="224"/>
      <c r="Q8366" s="224"/>
      <c r="R8366" s="224"/>
      <c r="T8366" s="223"/>
      <c r="U8366" s="225"/>
      <c r="V8366" s="223"/>
      <c r="W8366" s="225"/>
      <c r="AE8366" s="200"/>
      <c r="AM8366" s="203"/>
      <c r="AT8366" s="144"/>
    </row>
    <row r="8367" spans="9:46" s="142" customFormat="1" x14ac:dyDescent="0.15">
      <c r="I8367" s="223"/>
      <c r="P8367" s="224"/>
      <c r="Q8367" s="224"/>
      <c r="R8367" s="224"/>
      <c r="T8367" s="223"/>
      <c r="U8367" s="225"/>
      <c r="V8367" s="223"/>
      <c r="W8367" s="225"/>
      <c r="AE8367" s="200"/>
      <c r="AM8367" s="203"/>
      <c r="AT8367" s="144"/>
    </row>
    <row r="8368" spans="9:46" s="142" customFormat="1" x14ac:dyDescent="0.15">
      <c r="I8368" s="223"/>
      <c r="P8368" s="224"/>
      <c r="Q8368" s="224"/>
      <c r="R8368" s="224"/>
      <c r="T8368" s="223"/>
      <c r="U8368" s="225"/>
      <c r="V8368" s="223"/>
      <c r="W8368" s="225"/>
      <c r="AE8368" s="200"/>
      <c r="AM8368" s="203"/>
      <c r="AT8368" s="144"/>
    </row>
    <row r="8369" spans="9:46" s="142" customFormat="1" x14ac:dyDescent="0.15">
      <c r="I8369" s="223"/>
      <c r="P8369" s="224"/>
      <c r="Q8369" s="224"/>
      <c r="R8369" s="224"/>
      <c r="T8369" s="223"/>
      <c r="U8369" s="225"/>
      <c r="V8369" s="223"/>
      <c r="W8369" s="225"/>
      <c r="AE8369" s="200"/>
      <c r="AM8369" s="203"/>
      <c r="AT8369" s="144"/>
    </row>
    <row r="8370" spans="9:46" s="142" customFormat="1" x14ac:dyDescent="0.15">
      <c r="I8370" s="223"/>
      <c r="P8370" s="224"/>
      <c r="Q8370" s="224"/>
      <c r="R8370" s="224"/>
      <c r="T8370" s="223"/>
      <c r="U8370" s="225"/>
      <c r="V8370" s="223"/>
      <c r="W8370" s="225"/>
      <c r="AE8370" s="200"/>
      <c r="AM8370" s="203"/>
      <c r="AT8370" s="144"/>
    </row>
    <row r="8371" spans="9:46" s="142" customFormat="1" x14ac:dyDescent="0.15">
      <c r="I8371" s="223"/>
      <c r="P8371" s="224"/>
      <c r="Q8371" s="224"/>
      <c r="R8371" s="224"/>
      <c r="T8371" s="223"/>
      <c r="U8371" s="225"/>
      <c r="V8371" s="223"/>
      <c r="W8371" s="225"/>
      <c r="AE8371" s="200"/>
      <c r="AM8371" s="203"/>
      <c r="AT8371" s="144"/>
    </row>
    <row r="8372" spans="9:46" s="142" customFormat="1" x14ac:dyDescent="0.15">
      <c r="I8372" s="223"/>
      <c r="P8372" s="224"/>
      <c r="Q8372" s="224"/>
      <c r="R8372" s="224"/>
      <c r="T8372" s="223"/>
      <c r="U8372" s="225"/>
      <c r="V8372" s="223"/>
      <c r="W8372" s="225"/>
      <c r="AE8372" s="200"/>
      <c r="AM8372" s="203"/>
      <c r="AT8372" s="144"/>
    </row>
    <row r="8373" spans="9:46" s="142" customFormat="1" x14ac:dyDescent="0.15">
      <c r="I8373" s="223"/>
      <c r="P8373" s="224"/>
      <c r="Q8373" s="224"/>
      <c r="R8373" s="224"/>
      <c r="T8373" s="223"/>
      <c r="U8373" s="225"/>
      <c r="V8373" s="223"/>
      <c r="W8373" s="225"/>
      <c r="AE8373" s="200"/>
      <c r="AM8373" s="203"/>
      <c r="AT8373" s="144"/>
    </row>
    <row r="8374" spans="9:46" s="142" customFormat="1" x14ac:dyDescent="0.15">
      <c r="I8374" s="223"/>
      <c r="P8374" s="224"/>
      <c r="Q8374" s="224"/>
      <c r="R8374" s="224"/>
      <c r="T8374" s="223"/>
      <c r="U8374" s="225"/>
      <c r="V8374" s="223"/>
      <c r="W8374" s="225"/>
      <c r="AE8374" s="200"/>
      <c r="AM8374" s="203"/>
      <c r="AT8374" s="144"/>
    </row>
    <row r="8375" spans="9:46" s="142" customFormat="1" x14ac:dyDescent="0.15">
      <c r="I8375" s="223"/>
      <c r="P8375" s="224"/>
      <c r="Q8375" s="224"/>
      <c r="R8375" s="224"/>
      <c r="T8375" s="223"/>
      <c r="U8375" s="225"/>
      <c r="V8375" s="223"/>
      <c r="W8375" s="225"/>
      <c r="AE8375" s="200"/>
      <c r="AM8375" s="203"/>
      <c r="AT8375" s="144"/>
    </row>
    <row r="8376" spans="9:46" s="142" customFormat="1" x14ac:dyDescent="0.15">
      <c r="I8376" s="223"/>
      <c r="P8376" s="224"/>
      <c r="Q8376" s="224"/>
      <c r="R8376" s="224"/>
      <c r="T8376" s="223"/>
      <c r="U8376" s="225"/>
      <c r="V8376" s="223"/>
      <c r="W8376" s="225"/>
      <c r="AE8376" s="200"/>
      <c r="AM8376" s="203"/>
      <c r="AT8376" s="144"/>
    </row>
    <row r="8377" spans="9:46" s="142" customFormat="1" x14ac:dyDescent="0.15">
      <c r="I8377" s="223"/>
      <c r="P8377" s="224"/>
      <c r="Q8377" s="224"/>
      <c r="R8377" s="224"/>
      <c r="T8377" s="223"/>
      <c r="U8377" s="225"/>
      <c r="V8377" s="223"/>
      <c r="W8377" s="225"/>
      <c r="AE8377" s="200"/>
      <c r="AM8377" s="203"/>
      <c r="AT8377" s="144"/>
    </row>
    <row r="8378" spans="9:46" s="142" customFormat="1" x14ac:dyDescent="0.15">
      <c r="I8378" s="223"/>
      <c r="P8378" s="224"/>
      <c r="Q8378" s="224"/>
      <c r="R8378" s="224"/>
      <c r="T8378" s="223"/>
      <c r="U8378" s="225"/>
      <c r="V8378" s="223"/>
      <c r="W8378" s="225"/>
      <c r="AE8378" s="200"/>
      <c r="AM8378" s="203"/>
      <c r="AT8378" s="144"/>
    </row>
    <row r="8379" spans="9:46" s="142" customFormat="1" x14ac:dyDescent="0.15">
      <c r="I8379" s="223"/>
      <c r="P8379" s="224"/>
      <c r="Q8379" s="224"/>
      <c r="R8379" s="224"/>
      <c r="T8379" s="223"/>
      <c r="U8379" s="225"/>
      <c r="V8379" s="223"/>
      <c r="W8379" s="225"/>
      <c r="AE8379" s="200"/>
      <c r="AM8379" s="203"/>
      <c r="AT8379" s="144"/>
    </row>
    <row r="8380" spans="9:46" s="142" customFormat="1" x14ac:dyDescent="0.15">
      <c r="I8380" s="223"/>
      <c r="P8380" s="224"/>
      <c r="Q8380" s="224"/>
      <c r="R8380" s="224"/>
      <c r="T8380" s="223"/>
      <c r="U8380" s="225"/>
      <c r="V8380" s="223"/>
      <c r="W8380" s="225"/>
      <c r="AE8380" s="200"/>
      <c r="AM8380" s="203"/>
      <c r="AT8380" s="144"/>
    </row>
    <row r="8381" spans="9:46" s="142" customFormat="1" x14ac:dyDescent="0.15">
      <c r="I8381" s="223"/>
      <c r="P8381" s="224"/>
      <c r="Q8381" s="224"/>
      <c r="R8381" s="224"/>
      <c r="T8381" s="223"/>
      <c r="U8381" s="225"/>
      <c r="V8381" s="223"/>
      <c r="W8381" s="225"/>
      <c r="AE8381" s="200"/>
      <c r="AM8381" s="203"/>
      <c r="AT8381" s="144"/>
    </row>
    <row r="8382" spans="9:46" s="142" customFormat="1" x14ac:dyDescent="0.15">
      <c r="I8382" s="223"/>
      <c r="P8382" s="224"/>
      <c r="Q8382" s="224"/>
      <c r="R8382" s="224"/>
      <c r="T8382" s="223"/>
      <c r="U8382" s="225"/>
      <c r="V8382" s="223"/>
      <c r="W8382" s="225"/>
      <c r="AE8382" s="200"/>
      <c r="AM8382" s="203"/>
      <c r="AT8382" s="144"/>
    </row>
    <row r="8383" spans="9:46" s="142" customFormat="1" x14ac:dyDescent="0.15">
      <c r="I8383" s="223"/>
      <c r="P8383" s="224"/>
      <c r="Q8383" s="224"/>
      <c r="R8383" s="224"/>
      <c r="T8383" s="223"/>
      <c r="U8383" s="225"/>
      <c r="V8383" s="223"/>
      <c r="W8383" s="225"/>
      <c r="AE8383" s="200"/>
      <c r="AM8383" s="203"/>
      <c r="AT8383" s="144"/>
    </row>
    <row r="8384" spans="9:46" s="142" customFormat="1" x14ac:dyDescent="0.15">
      <c r="I8384" s="223"/>
      <c r="P8384" s="224"/>
      <c r="Q8384" s="224"/>
      <c r="R8384" s="224"/>
      <c r="T8384" s="223"/>
      <c r="U8384" s="225"/>
      <c r="V8384" s="223"/>
      <c r="W8384" s="225"/>
      <c r="AE8384" s="200"/>
      <c r="AM8384" s="203"/>
      <c r="AT8384" s="144"/>
    </row>
    <row r="8385" spans="9:46" s="142" customFormat="1" x14ac:dyDescent="0.15">
      <c r="I8385" s="223"/>
      <c r="P8385" s="224"/>
      <c r="Q8385" s="224"/>
      <c r="R8385" s="224"/>
      <c r="T8385" s="223"/>
      <c r="U8385" s="225"/>
      <c r="V8385" s="223"/>
      <c r="W8385" s="225"/>
      <c r="AE8385" s="200"/>
      <c r="AM8385" s="203"/>
      <c r="AT8385" s="144"/>
    </row>
    <row r="8386" spans="9:46" s="142" customFormat="1" x14ac:dyDescent="0.15">
      <c r="I8386" s="223"/>
      <c r="P8386" s="224"/>
      <c r="Q8386" s="224"/>
      <c r="R8386" s="224"/>
      <c r="T8386" s="223"/>
      <c r="U8386" s="225"/>
      <c r="V8386" s="223"/>
      <c r="W8386" s="225"/>
      <c r="AE8386" s="200"/>
      <c r="AM8386" s="203"/>
      <c r="AT8386" s="144"/>
    </row>
    <row r="8387" spans="9:46" s="142" customFormat="1" x14ac:dyDescent="0.15">
      <c r="I8387" s="223"/>
      <c r="P8387" s="224"/>
      <c r="Q8387" s="224"/>
      <c r="R8387" s="224"/>
      <c r="T8387" s="223"/>
      <c r="U8387" s="225"/>
      <c r="V8387" s="223"/>
      <c r="W8387" s="225"/>
      <c r="AE8387" s="200"/>
      <c r="AM8387" s="203"/>
      <c r="AT8387" s="144"/>
    </row>
    <row r="8388" spans="9:46" s="142" customFormat="1" x14ac:dyDescent="0.15">
      <c r="I8388" s="223"/>
      <c r="P8388" s="224"/>
      <c r="Q8388" s="224"/>
      <c r="R8388" s="224"/>
      <c r="T8388" s="223"/>
      <c r="U8388" s="225"/>
      <c r="V8388" s="223"/>
      <c r="W8388" s="225"/>
      <c r="AE8388" s="200"/>
      <c r="AM8388" s="203"/>
      <c r="AT8388" s="144"/>
    </row>
    <row r="8389" spans="9:46" s="142" customFormat="1" x14ac:dyDescent="0.15">
      <c r="I8389" s="223"/>
      <c r="P8389" s="224"/>
      <c r="Q8389" s="224"/>
      <c r="R8389" s="224"/>
      <c r="T8389" s="223"/>
      <c r="U8389" s="225"/>
      <c r="V8389" s="223"/>
      <c r="W8389" s="225"/>
      <c r="AE8389" s="200"/>
      <c r="AM8389" s="203"/>
      <c r="AT8389" s="144"/>
    </row>
    <row r="8390" spans="9:46" s="142" customFormat="1" x14ac:dyDescent="0.15">
      <c r="I8390" s="223"/>
      <c r="P8390" s="224"/>
      <c r="Q8390" s="224"/>
      <c r="R8390" s="224"/>
      <c r="T8390" s="223"/>
      <c r="U8390" s="225"/>
      <c r="V8390" s="223"/>
      <c r="W8390" s="225"/>
      <c r="AE8390" s="200"/>
      <c r="AM8390" s="203"/>
      <c r="AT8390" s="144"/>
    </row>
    <row r="8391" spans="9:46" s="142" customFormat="1" x14ac:dyDescent="0.15">
      <c r="I8391" s="223"/>
      <c r="P8391" s="224"/>
      <c r="Q8391" s="224"/>
      <c r="R8391" s="224"/>
      <c r="T8391" s="223"/>
      <c r="U8391" s="225"/>
      <c r="V8391" s="223"/>
      <c r="W8391" s="225"/>
      <c r="AE8391" s="200"/>
      <c r="AM8391" s="203"/>
      <c r="AT8391" s="144"/>
    </row>
    <row r="8392" spans="9:46" s="142" customFormat="1" x14ac:dyDescent="0.15">
      <c r="I8392" s="223"/>
      <c r="P8392" s="224"/>
      <c r="Q8392" s="224"/>
      <c r="R8392" s="224"/>
      <c r="T8392" s="223"/>
      <c r="U8392" s="225"/>
      <c r="V8392" s="223"/>
      <c r="W8392" s="225"/>
      <c r="AE8392" s="200"/>
      <c r="AM8392" s="203"/>
      <c r="AT8392" s="144"/>
    </row>
    <row r="8393" spans="9:46" s="142" customFormat="1" x14ac:dyDescent="0.15">
      <c r="I8393" s="223"/>
      <c r="P8393" s="224"/>
      <c r="Q8393" s="224"/>
      <c r="R8393" s="224"/>
      <c r="T8393" s="223"/>
      <c r="U8393" s="225"/>
      <c r="V8393" s="223"/>
      <c r="W8393" s="225"/>
      <c r="AE8393" s="200"/>
      <c r="AM8393" s="203"/>
      <c r="AT8393" s="144"/>
    </row>
    <row r="8394" spans="9:46" s="142" customFormat="1" x14ac:dyDescent="0.15">
      <c r="I8394" s="223"/>
      <c r="P8394" s="224"/>
      <c r="Q8394" s="224"/>
      <c r="R8394" s="224"/>
      <c r="T8394" s="223"/>
      <c r="U8394" s="225"/>
      <c r="V8394" s="223"/>
      <c r="W8394" s="225"/>
      <c r="AE8394" s="200"/>
      <c r="AM8394" s="203"/>
      <c r="AT8394" s="144"/>
    </row>
    <row r="8395" spans="9:46" s="142" customFormat="1" x14ac:dyDescent="0.15">
      <c r="I8395" s="223"/>
      <c r="P8395" s="224"/>
      <c r="Q8395" s="224"/>
      <c r="R8395" s="224"/>
      <c r="T8395" s="223"/>
      <c r="U8395" s="225"/>
      <c r="V8395" s="223"/>
      <c r="W8395" s="225"/>
      <c r="AE8395" s="200"/>
      <c r="AM8395" s="203"/>
      <c r="AT8395" s="144"/>
    </row>
    <row r="8396" spans="9:46" s="142" customFormat="1" x14ac:dyDescent="0.15">
      <c r="I8396" s="223"/>
      <c r="P8396" s="224"/>
      <c r="Q8396" s="224"/>
      <c r="R8396" s="224"/>
      <c r="T8396" s="223"/>
      <c r="U8396" s="225"/>
      <c r="V8396" s="223"/>
      <c r="W8396" s="225"/>
      <c r="AE8396" s="200"/>
      <c r="AM8396" s="203"/>
      <c r="AT8396" s="144"/>
    </row>
    <row r="8397" spans="9:46" s="142" customFormat="1" x14ac:dyDescent="0.15">
      <c r="I8397" s="223"/>
      <c r="P8397" s="224"/>
      <c r="Q8397" s="224"/>
      <c r="R8397" s="224"/>
      <c r="T8397" s="223"/>
      <c r="U8397" s="225"/>
      <c r="V8397" s="223"/>
      <c r="W8397" s="225"/>
      <c r="AE8397" s="200"/>
      <c r="AM8397" s="203"/>
      <c r="AT8397" s="144"/>
    </row>
    <row r="8398" spans="9:46" s="142" customFormat="1" x14ac:dyDescent="0.15">
      <c r="I8398" s="223"/>
      <c r="P8398" s="224"/>
      <c r="Q8398" s="224"/>
      <c r="R8398" s="224"/>
      <c r="T8398" s="223"/>
      <c r="U8398" s="225"/>
      <c r="V8398" s="223"/>
      <c r="W8398" s="225"/>
      <c r="AE8398" s="200"/>
      <c r="AM8398" s="203"/>
      <c r="AT8398" s="144"/>
    </row>
    <row r="8399" spans="9:46" s="142" customFormat="1" x14ac:dyDescent="0.15">
      <c r="I8399" s="223"/>
      <c r="P8399" s="224"/>
      <c r="Q8399" s="224"/>
      <c r="R8399" s="224"/>
      <c r="T8399" s="223"/>
      <c r="U8399" s="225"/>
      <c r="V8399" s="223"/>
      <c r="W8399" s="225"/>
      <c r="AE8399" s="200"/>
      <c r="AM8399" s="203"/>
      <c r="AT8399" s="144"/>
    </row>
    <row r="8400" spans="9:46" s="142" customFormat="1" x14ac:dyDescent="0.15">
      <c r="I8400" s="223"/>
      <c r="P8400" s="224"/>
      <c r="Q8400" s="224"/>
      <c r="R8400" s="224"/>
      <c r="T8400" s="223"/>
      <c r="U8400" s="225"/>
      <c r="V8400" s="223"/>
      <c r="W8400" s="225"/>
      <c r="AE8400" s="200"/>
      <c r="AM8400" s="203"/>
      <c r="AT8400" s="144"/>
    </row>
    <row r="8401" spans="9:46" s="142" customFormat="1" x14ac:dyDescent="0.15">
      <c r="I8401" s="223"/>
      <c r="P8401" s="224"/>
      <c r="Q8401" s="224"/>
      <c r="R8401" s="224"/>
      <c r="T8401" s="223"/>
      <c r="U8401" s="225"/>
      <c r="V8401" s="223"/>
      <c r="W8401" s="225"/>
      <c r="AE8401" s="200"/>
      <c r="AM8401" s="203"/>
      <c r="AT8401" s="144"/>
    </row>
    <row r="8402" spans="9:46" s="142" customFormat="1" x14ac:dyDescent="0.15">
      <c r="I8402" s="223"/>
      <c r="P8402" s="224"/>
      <c r="Q8402" s="224"/>
      <c r="R8402" s="224"/>
      <c r="T8402" s="223"/>
      <c r="U8402" s="225"/>
      <c r="V8402" s="223"/>
      <c r="W8402" s="225"/>
      <c r="AE8402" s="200"/>
      <c r="AM8402" s="203"/>
      <c r="AT8402" s="144"/>
    </row>
    <row r="8403" spans="9:46" s="142" customFormat="1" x14ac:dyDescent="0.15">
      <c r="I8403" s="223"/>
      <c r="P8403" s="224"/>
      <c r="Q8403" s="224"/>
      <c r="R8403" s="224"/>
      <c r="T8403" s="223"/>
      <c r="U8403" s="225"/>
      <c r="V8403" s="223"/>
      <c r="W8403" s="225"/>
      <c r="AE8403" s="200"/>
      <c r="AM8403" s="203"/>
      <c r="AT8403" s="144"/>
    </row>
    <row r="8404" spans="9:46" s="142" customFormat="1" x14ac:dyDescent="0.15">
      <c r="I8404" s="223"/>
      <c r="P8404" s="224"/>
      <c r="Q8404" s="224"/>
      <c r="R8404" s="224"/>
      <c r="T8404" s="223"/>
      <c r="U8404" s="225"/>
      <c r="V8404" s="223"/>
      <c r="W8404" s="225"/>
      <c r="AE8404" s="200"/>
      <c r="AM8404" s="203"/>
      <c r="AT8404" s="144"/>
    </row>
    <row r="8405" spans="9:46" s="142" customFormat="1" x14ac:dyDescent="0.15">
      <c r="I8405" s="223"/>
      <c r="P8405" s="224"/>
      <c r="Q8405" s="224"/>
      <c r="R8405" s="224"/>
      <c r="T8405" s="223"/>
      <c r="U8405" s="225"/>
      <c r="V8405" s="223"/>
      <c r="W8405" s="225"/>
      <c r="AE8405" s="200"/>
      <c r="AM8405" s="203"/>
      <c r="AT8405" s="144"/>
    </row>
    <row r="8406" spans="9:46" s="142" customFormat="1" x14ac:dyDescent="0.15">
      <c r="I8406" s="223"/>
      <c r="P8406" s="224"/>
      <c r="Q8406" s="224"/>
      <c r="R8406" s="224"/>
      <c r="T8406" s="223"/>
      <c r="U8406" s="225"/>
      <c r="V8406" s="223"/>
      <c r="W8406" s="225"/>
      <c r="AE8406" s="200"/>
      <c r="AM8406" s="203"/>
      <c r="AT8406" s="144"/>
    </row>
    <row r="8407" spans="9:46" s="142" customFormat="1" x14ac:dyDescent="0.15">
      <c r="I8407" s="223"/>
      <c r="P8407" s="224"/>
      <c r="Q8407" s="224"/>
      <c r="R8407" s="224"/>
      <c r="T8407" s="223"/>
      <c r="U8407" s="225"/>
      <c r="V8407" s="223"/>
      <c r="W8407" s="225"/>
      <c r="AE8407" s="200"/>
      <c r="AM8407" s="203"/>
      <c r="AT8407" s="144"/>
    </row>
    <row r="8408" spans="9:46" s="142" customFormat="1" x14ac:dyDescent="0.15">
      <c r="I8408" s="223"/>
      <c r="P8408" s="224"/>
      <c r="Q8408" s="224"/>
      <c r="R8408" s="224"/>
      <c r="T8408" s="223"/>
      <c r="U8408" s="225"/>
      <c r="V8408" s="223"/>
      <c r="W8408" s="225"/>
      <c r="AE8408" s="200"/>
      <c r="AM8408" s="203"/>
      <c r="AT8408" s="144"/>
    </row>
    <row r="8409" spans="9:46" s="142" customFormat="1" x14ac:dyDescent="0.15">
      <c r="I8409" s="223"/>
      <c r="P8409" s="224"/>
      <c r="Q8409" s="224"/>
      <c r="R8409" s="224"/>
      <c r="T8409" s="223"/>
      <c r="U8409" s="225"/>
      <c r="V8409" s="223"/>
      <c r="W8409" s="225"/>
      <c r="AE8409" s="200"/>
      <c r="AM8409" s="203"/>
      <c r="AT8409" s="144"/>
    </row>
    <row r="8410" spans="9:46" s="142" customFormat="1" x14ac:dyDescent="0.15">
      <c r="I8410" s="223"/>
      <c r="P8410" s="224"/>
      <c r="Q8410" s="224"/>
      <c r="R8410" s="224"/>
      <c r="T8410" s="223"/>
      <c r="U8410" s="225"/>
      <c r="V8410" s="223"/>
      <c r="W8410" s="225"/>
      <c r="AE8410" s="200"/>
      <c r="AM8410" s="203"/>
      <c r="AT8410" s="144"/>
    </row>
    <row r="8411" spans="9:46" s="142" customFormat="1" x14ac:dyDescent="0.15">
      <c r="I8411" s="223"/>
      <c r="P8411" s="224"/>
      <c r="Q8411" s="224"/>
      <c r="R8411" s="224"/>
      <c r="T8411" s="223"/>
      <c r="U8411" s="225"/>
      <c r="V8411" s="223"/>
      <c r="W8411" s="225"/>
      <c r="AE8411" s="200"/>
      <c r="AM8411" s="203"/>
      <c r="AT8411" s="144"/>
    </row>
    <row r="8412" spans="9:46" s="142" customFormat="1" x14ac:dyDescent="0.15">
      <c r="I8412" s="223"/>
      <c r="P8412" s="224"/>
      <c r="Q8412" s="224"/>
      <c r="R8412" s="224"/>
      <c r="T8412" s="223"/>
      <c r="U8412" s="225"/>
      <c r="V8412" s="223"/>
      <c r="W8412" s="225"/>
      <c r="AE8412" s="200"/>
      <c r="AM8412" s="203"/>
      <c r="AT8412" s="144"/>
    </row>
    <row r="8413" spans="9:46" s="142" customFormat="1" x14ac:dyDescent="0.15">
      <c r="I8413" s="223"/>
      <c r="P8413" s="224"/>
      <c r="Q8413" s="224"/>
      <c r="R8413" s="224"/>
      <c r="T8413" s="223"/>
      <c r="U8413" s="225"/>
      <c r="V8413" s="223"/>
      <c r="W8413" s="225"/>
      <c r="AE8413" s="200"/>
      <c r="AM8413" s="203"/>
      <c r="AT8413" s="144"/>
    </row>
    <row r="8414" spans="9:46" s="142" customFormat="1" x14ac:dyDescent="0.15">
      <c r="I8414" s="223"/>
      <c r="P8414" s="224"/>
      <c r="Q8414" s="224"/>
      <c r="R8414" s="224"/>
      <c r="T8414" s="223"/>
      <c r="U8414" s="225"/>
      <c r="V8414" s="223"/>
      <c r="W8414" s="225"/>
      <c r="AE8414" s="200"/>
      <c r="AM8414" s="203"/>
      <c r="AT8414" s="144"/>
    </row>
    <row r="8415" spans="9:46" s="142" customFormat="1" x14ac:dyDescent="0.15">
      <c r="I8415" s="223"/>
      <c r="P8415" s="224"/>
      <c r="Q8415" s="224"/>
      <c r="R8415" s="224"/>
      <c r="T8415" s="223"/>
      <c r="U8415" s="225"/>
      <c r="V8415" s="223"/>
      <c r="W8415" s="225"/>
      <c r="AE8415" s="200"/>
      <c r="AM8415" s="203"/>
      <c r="AT8415" s="144"/>
    </row>
    <row r="8416" spans="9:46" s="142" customFormat="1" x14ac:dyDescent="0.15">
      <c r="I8416" s="223"/>
      <c r="P8416" s="224"/>
      <c r="Q8416" s="224"/>
      <c r="R8416" s="224"/>
      <c r="T8416" s="223"/>
      <c r="U8416" s="225"/>
      <c r="V8416" s="223"/>
      <c r="W8416" s="225"/>
      <c r="AE8416" s="200"/>
      <c r="AM8416" s="203"/>
      <c r="AT8416" s="144"/>
    </row>
    <row r="8417" spans="9:46" s="142" customFormat="1" x14ac:dyDescent="0.15">
      <c r="I8417" s="223"/>
      <c r="P8417" s="224"/>
      <c r="Q8417" s="224"/>
      <c r="R8417" s="224"/>
      <c r="T8417" s="223"/>
      <c r="U8417" s="225"/>
      <c r="V8417" s="223"/>
      <c r="W8417" s="225"/>
      <c r="AE8417" s="200"/>
      <c r="AM8417" s="203"/>
      <c r="AT8417" s="144"/>
    </row>
    <row r="8418" spans="9:46" s="142" customFormat="1" x14ac:dyDescent="0.15">
      <c r="I8418" s="223"/>
      <c r="P8418" s="224"/>
      <c r="Q8418" s="224"/>
      <c r="R8418" s="224"/>
      <c r="T8418" s="223"/>
      <c r="U8418" s="225"/>
      <c r="V8418" s="223"/>
      <c r="W8418" s="225"/>
      <c r="AE8418" s="200"/>
      <c r="AM8418" s="203"/>
      <c r="AT8418" s="144"/>
    </row>
    <row r="8419" spans="9:46" s="142" customFormat="1" x14ac:dyDescent="0.15">
      <c r="I8419" s="223"/>
      <c r="P8419" s="224"/>
      <c r="Q8419" s="224"/>
      <c r="R8419" s="224"/>
      <c r="T8419" s="223"/>
      <c r="U8419" s="225"/>
      <c r="V8419" s="223"/>
      <c r="W8419" s="225"/>
      <c r="AE8419" s="200"/>
      <c r="AM8419" s="203"/>
      <c r="AT8419" s="144"/>
    </row>
    <row r="8420" spans="9:46" s="142" customFormat="1" x14ac:dyDescent="0.15">
      <c r="I8420" s="223"/>
      <c r="P8420" s="224"/>
      <c r="Q8420" s="224"/>
      <c r="R8420" s="224"/>
      <c r="T8420" s="223"/>
      <c r="U8420" s="225"/>
      <c r="V8420" s="223"/>
      <c r="W8420" s="225"/>
      <c r="AE8420" s="200"/>
      <c r="AM8420" s="203"/>
      <c r="AT8420" s="144"/>
    </row>
    <row r="8421" spans="9:46" s="142" customFormat="1" x14ac:dyDescent="0.15">
      <c r="I8421" s="223"/>
      <c r="P8421" s="224"/>
      <c r="Q8421" s="224"/>
      <c r="R8421" s="224"/>
      <c r="T8421" s="223"/>
      <c r="U8421" s="225"/>
      <c r="V8421" s="223"/>
      <c r="W8421" s="225"/>
      <c r="AE8421" s="200"/>
      <c r="AM8421" s="203"/>
      <c r="AT8421" s="144"/>
    </row>
    <row r="8422" spans="9:46" s="142" customFormat="1" x14ac:dyDescent="0.15">
      <c r="I8422" s="223"/>
      <c r="P8422" s="224"/>
      <c r="Q8422" s="224"/>
      <c r="R8422" s="224"/>
      <c r="T8422" s="223"/>
      <c r="U8422" s="225"/>
      <c r="V8422" s="223"/>
      <c r="W8422" s="225"/>
      <c r="AE8422" s="200"/>
      <c r="AM8422" s="203"/>
      <c r="AT8422" s="144"/>
    </row>
    <row r="8423" spans="9:46" s="142" customFormat="1" x14ac:dyDescent="0.15">
      <c r="I8423" s="223"/>
      <c r="P8423" s="224"/>
      <c r="Q8423" s="224"/>
      <c r="R8423" s="224"/>
      <c r="T8423" s="223"/>
      <c r="U8423" s="225"/>
      <c r="V8423" s="223"/>
      <c r="W8423" s="225"/>
      <c r="AE8423" s="200"/>
      <c r="AM8423" s="203"/>
      <c r="AT8423" s="144"/>
    </row>
    <row r="8424" spans="9:46" s="142" customFormat="1" x14ac:dyDescent="0.15">
      <c r="I8424" s="223"/>
      <c r="P8424" s="224"/>
      <c r="Q8424" s="224"/>
      <c r="R8424" s="224"/>
      <c r="T8424" s="223"/>
      <c r="U8424" s="225"/>
      <c r="V8424" s="223"/>
      <c r="W8424" s="225"/>
      <c r="AE8424" s="200"/>
      <c r="AM8424" s="203"/>
      <c r="AT8424" s="144"/>
    </row>
    <row r="8425" spans="9:46" s="142" customFormat="1" x14ac:dyDescent="0.15">
      <c r="I8425" s="223"/>
      <c r="P8425" s="224"/>
      <c r="Q8425" s="224"/>
      <c r="R8425" s="224"/>
      <c r="T8425" s="223"/>
      <c r="U8425" s="225"/>
      <c r="V8425" s="223"/>
      <c r="W8425" s="225"/>
      <c r="AE8425" s="200"/>
      <c r="AM8425" s="203"/>
      <c r="AT8425" s="144"/>
    </row>
    <row r="8426" spans="9:46" s="142" customFormat="1" x14ac:dyDescent="0.15">
      <c r="I8426" s="223"/>
      <c r="P8426" s="224"/>
      <c r="Q8426" s="224"/>
      <c r="R8426" s="224"/>
      <c r="T8426" s="223"/>
      <c r="U8426" s="225"/>
      <c r="V8426" s="223"/>
      <c r="W8426" s="225"/>
      <c r="AE8426" s="200"/>
      <c r="AM8426" s="203"/>
      <c r="AT8426" s="144"/>
    </row>
    <row r="8427" spans="9:46" s="142" customFormat="1" x14ac:dyDescent="0.15">
      <c r="I8427" s="223"/>
      <c r="P8427" s="224"/>
      <c r="Q8427" s="224"/>
      <c r="R8427" s="224"/>
      <c r="T8427" s="223"/>
      <c r="U8427" s="225"/>
      <c r="V8427" s="223"/>
      <c r="W8427" s="225"/>
      <c r="AE8427" s="200"/>
      <c r="AM8427" s="203"/>
      <c r="AT8427" s="144"/>
    </row>
    <row r="8428" spans="9:46" s="142" customFormat="1" x14ac:dyDescent="0.15">
      <c r="I8428" s="223"/>
      <c r="P8428" s="224"/>
      <c r="Q8428" s="224"/>
      <c r="R8428" s="224"/>
      <c r="T8428" s="223"/>
      <c r="U8428" s="225"/>
      <c r="V8428" s="223"/>
      <c r="W8428" s="225"/>
      <c r="AE8428" s="200"/>
      <c r="AM8428" s="203"/>
      <c r="AT8428" s="144"/>
    </row>
    <row r="8429" spans="9:46" s="142" customFormat="1" x14ac:dyDescent="0.15">
      <c r="I8429" s="223"/>
      <c r="P8429" s="224"/>
      <c r="Q8429" s="224"/>
      <c r="R8429" s="224"/>
      <c r="T8429" s="223"/>
      <c r="U8429" s="225"/>
      <c r="V8429" s="223"/>
      <c r="W8429" s="225"/>
      <c r="AE8429" s="200"/>
      <c r="AM8429" s="203"/>
      <c r="AT8429" s="144"/>
    </row>
    <row r="8430" spans="9:46" s="142" customFormat="1" x14ac:dyDescent="0.15">
      <c r="I8430" s="223"/>
      <c r="P8430" s="224"/>
      <c r="Q8430" s="224"/>
      <c r="R8430" s="224"/>
      <c r="T8430" s="223"/>
      <c r="U8430" s="225"/>
      <c r="V8430" s="223"/>
      <c r="W8430" s="225"/>
      <c r="AE8430" s="200"/>
      <c r="AM8430" s="203"/>
      <c r="AT8430" s="144"/>
    </row>
    <row r="8431" spans="9:46" s="142" customFormat="1" x14ac:dyDescent="0.15">
      <c r="I8431" s="223"/>
      <c r="P8431" s="224"/>
      <c r="Q8431" s="224"/>
      <c r="R8431" s="224"/>
      <c r="T8431" s="223"/>
      <c r="U8431" s="225"/>
      <c r="V8431" s="223"/>
      <c r="W8431" s="225"/>
      <c r="AE8431" s="200"/>
      <c r="AM8431" s="203"/>
      <c r="AT8431" s="144"/>
    </row>
    <row r="8432" spans="9:46" s="142" customFormat="1" x14ac:dyDescent="0.15">
      <c r="I8432" s="223"/>
      <c r="P8432" s="224"/>
      <c r="Q8432" s="224"/>
      <c r="R8432" s="224"/>
      <c r="T8432" s="223"/>
      <c r="U8432" s="225"/>
      <c r="V8432" s="223"/>
      <c r="W8432" s="225"/>
      <c r="AE8432" s="200"/>
      <c r="AM8432" s="203"/>
      <c r="AT8432" s="144"/>
    </row>
    <row r="8433" spans="9:46" s="142" customFormat="1" x14ac:dyDescent="0.15">
      <c r="I8433" s="223"/>
      <c r="P8433" s="224"/>
      <c r="Q8433" s="224"/>
      <c r="R8433" s="224"/>
      <c r="T8433" s="223"/>
      <c r="U8433" s="225"/>
      <c r="V8433" s="223"/>
      <c r="W8433" s="225"/>
      <c r="AE8433" s="200"/>
      <c r="AM8433" s="203"/>
      <c r="AT8433" s="144"/>
    </row>
    <row r="8434" spans="9:46" s="142" customFormat="1" x14ac:dyDescent="0.15">
      <c r="I8434" s="223"/>
      <c r="P8434" s="224"/>
      <c r="Q8434" s="224"/>
      <c r="R8434" s="224"/>
      <c r="T8434" s="223"/>
      <c r="U8434" s="225"/>
      <c r="V8434" s="223"/>
      <c r="W8434" s="225"/>
      <c r="AE8434" s="200"/>
      <c r="AM8434" s="203"/>
      <c r="AT8434" s="144"/>
    </row>
    <row r="8435" spans="9:46" s="142" customFormat="1" x14ac:dyDescent="0.15">
      <c r="I8435" s="223"/>
      <c r="P8435" s="224"/>
      <c r="Q8435" s="224"/>
      <c r="R8435" s="224"/>
      <c r="T8435" s="223"/>
      <c r="U8435" s="225"/>
      <c r="V8435" s="223"/>
      <c r="W8435" s="225"/>
      <c r="AE8435" s="200"/>
      <c r="AM8435" s="203"/>
      <c r="AT8435" s="144"/>
    </row>
    <row r="8436" spans="9:46" s="142" customFormat="1" x14ac:dyDescent="0.15">
      <c r="I8436" s="223"/>
      <c r="P8436" s="224"/>
      <c r="Q8436" s="224"/>
      <c r="R8436" s="224"/>
      <c r="T8436" s="223"/>
      <c r="U8436" s="225"/>
      <c r="V8436" s="223"/>
      <c r="W8436" s="225"/>
      <c r="AE8436" s="200"/>
      <c r="AM8436" s="203"/>
      <c r="AT8436" s="144"/>
    </row>
    <row r="8437" spans="9:46" s="142" customFormat="1" x14ac:dyDescent="0.15">
      <c r="I8437" s="223"/>
      <c r="P8437" s="224"/>
      <c r="Q8437" s="224"/>
      <c r="R8437" s="224"/>
      <c r="T8437" s="223"/>
      <c r="U8437" s="225"/>
      <c r="V8437" s="223"/>
      <c r="W8437" s="225"/>
      <c r="AE8437" s="200"/>
      <c r="AM8437" s="203"/>
      <c r="AT8437" s="144"/>
    </row>
    <row r="8438" spans="9:46" s="142" customFormat="1" x14ac:dyDescent="0.15">
      <c r="I8438" s="223"/>
      <c r="P8438" s="224"/>
      <c r="Q8438" s="224"/>
      <c r="R8438" s="224"/>
      <c r="T8438" s="223"/>
      <c r="U8438" s="225"/>
      <c r="V8438" s="223"/>
      <c r="W8438" s="225"/>
      <c r="AE8438" s="200"/>
      <c r="AM8438" s="203"/>
      <c r="AT8438" s="144"/>
    </row>
    <row r="8439" spans="9:46" s="142" customFormat="1" x14ac:dyDescent="0.15">
      <c r="I8439" s="223"/>
      <c r="P8439" s="224"/>
      <c r="Q8439" s="224"/>
      <c r="R8439" s="224"/>
      <c r="T8439" s="223"/>
      <c r="U8439" s="225"/>
      <c r="V8439" s="223"/>
      <c r="W8439" s="225"/>
      <c r="AE8439" s="200"/>
      <c r="AM8439" s="203"/>
      <c r="AT8439" s="144"/>
    </row>
    <row r="8440" spans="9:46" s="142" customFormat="1" x14ac:dyDescent="0.15">
      <c r="I8440" s="223"/>
      <c r="P8440" s="224"/>
      <c r="Q8440" s="224"/>
      <c r="R8440" s="224"/>
      <c r="T8440" s="223"/>
      <c r="U8440" s="225"/>
      <c r="V8440" s="223"/>
      <c r="W8440" s="225"/>
      <c r="AE8440" s="200"/>
      <c r="AM8440" s="203"/>
      <c r="AT8440" s="144"/>
    </row>
    <row r="8441" spans="9:46" s="142" customFormat="1" x14ac:dyDescent="0.15">
      <c r="I8441" s="223"/>
      <c r="P8441" s="224"/>
      <c r="Q8441" s="224"/>
      <c r="R8441" s="224"/>
      <c r="T8441" s="223"/>
      <c r="U8441" s="225"/>
      <c r="V8441" s="223"/>
      <c r="W8441" s="225"/>
      <c r="AE8441" s="200"/>
      <c r="AM8441" s="203"/>
      <c r="AT8441" s="144"/>
    </row>
    <row r="8442" spans="9:46" s="142" customFormat="1" x14ac:dyDescent="0.15">
      <c r="I8442" s="223"/>
      <c r="P8442" s="224"/>
      <c r="Q8442" s="224"/>
      <c r="R8442" s="224"/>
      <c r="T8442" s="223"/>
      <c r="U8442" s="225"/>
      <c r="V8442" s="223"/>
      <c r="W8442" s="225"/>
      <c r="AE8442" s="200"/>
      <c r="AM8442" s="203"/>
      <c r="AT8442" s="144"/>
    </row>
    <row r="8443" spans="9:46" s="142" customFormat="1" x14ac:dyDescent="0.15">
      <c r="I8443" s="223"/>
      <c r="P8443" s="224"/>
      <c r="Q8443" s="224"/>
      <c r="R8443" s="224"/>
      <c r="T8443" s="223"/>
      <c r="U8443" s="225"/>
      <c r="V8443" s="223"/>
      <c r="W8443" s="225"/>
      <c r="AE8443" s="200"/>
      <c r="AM8443" s="203"/>
      <c r="AT8443" s="144"/>
    </row>
    <row r="8444" spans="9:46" s="142" customFormat="1" x14ac:dyDescent="0.15">
      <c r="I8444" s="223"/>
      <c r="P8444" s="224"/>
      <c r="Q8444" s="224"/>
      <c r="R8444" s="224"/>
      <c r="T8444" s="223"/>
      <c r="U8444" s="225"/>
      <c r="V8444" s="223"/>
      <c r="W8444" s="225"/>
      <c r="AE8444" s="200"/>
      <c r="AM8444" s="203"/>
      <c r="AT8444" s="144"/>
    </row>
    <row r="8445" spans="9:46" s="142" customFormat="1" x14ac:dyDescent="0.15">
      <c r="I8445" s="223"/>
      <c r="P8445" s="224"/>
      <c r="Q8445" s="224"/>
      <c r="R8445" s="224"/>
      <c r="T8445" s="223"/>
      <c r="U8445" s="225"/>
      <c r="V8445" s="223"/>
      <c r="W8445" s="225"/>
      <c r="AE8445" s="200"/>
      <c r="AM8445" s="203"/>
      <c r="AT8445" s="144"/>
    </row>
    <row r="8446" spans="9:46" s="142" customFormat="1" x14ac:dyDescent="0.15">
      <c r="I8446" s="223"/>
      <c r="P8446" s="224"/>
      <c r="Q8446" s="224"/>
      <c r="R8446" s="224"/>
      <c r="T8446" s="223"/>
      <c r="U8446" s="225"/>
      <c r="V8446" s="223"/>
      <c r="W8446" s="225"/>
      <c r="AE8446" s="200"/>
      <c r="AM8446" s="203"/>
      <c r="AT8446" s="144"/>
    </row>
    <row r="8447" spans="9:46" s="142" customFormat="1" x14ac:dyDescent="0.15">
      <c r="I8447" s="223"/>
      <c r="P8447" s="224"/>
      <c r="Q8447" s="224"/>
      <c r="R8447" s="224"/>
      <c r="T8447" s="223"/>
      <c r="U8447" s="225"/>
      <c r="V8447" s="223"/>
      <c r="W8447" s="225"/>
      <c r="AE8447" s="200"/>
      <c r="AM8447" s="203"/>
      <c r="AT8447" s="144"/>
    </row>
    <row r="8448" spans="9:46" s="142" customFormat="1" x14ac:dyDescent="0.15">
      <c r="I8448" s="223"/>
      <c r="P8448" s="224"/>
      <c r="Q8448" s="224"/>
      <c r="R8448" s="224"/>
      <c r="T8448" s="223"/>
      <c r="U8448" s="225"/>
      <c r="V8448" s="223"/>
      <c r="W8448" s="225"/>
      <c r="AE8448" s="200"/>
      <c r="AM8448" s="203"/>
      <c r="AT8448" s="144"/>
    </row>
    <row r="8449" spans="9:46" s="142" customFormat="1" x14ac:dyDescent="0.15">
      <c r="I8449" s="223"/>
      <c r="P8449" s="224"/>
      <c r="Q8449" s="224"/>
      <c r="R8449" s="224"/>
      <c r="T8449" s="223"/>
      <c r="U8449" s="225"/>
      <c r="V8449" s="223"/>
      <c r="W8449" s="225"/>
      <c r="AE8449" s="200"/>
      <c r="AM8449" s="203"/>
      <c r="AT8449" s="144"/>
    </row>
    <row r="8450" spans="9:46" s="142" customFormat="1" x14ac:dyDescent="0.15">
      <c r="I8450" s="223"/>
      <c r="P8450" s="224"/>
      <c r="Q8450" s="224"/>
      <c r="R8450" s="224"/>
      <c r="T8450" s="223"/>
      <c r="U8450" s="225"/>
      <c r="V8450" s="223"/>
      <c r="W8450" s="225"/>
      <c r="AE8450" s="200"/>
      <c r="AM8450" s="203"/>
      <c r="AT8450" s="144"/>
    </row>
    <row r="8451" spans="9:46" s="142" customFormat="1" x14ac:dyDescent="0.15">
      <c r="I8451" s="223"/>
      <c r="P8451" s="224"/>
      <c r="Q8451" s="224"/>
      <c r="R8451" s="224"/>
      <c r="T8451" s="223"/>
      <c r="U8451" s="225"/>
      <c r="V8451" s="223"/>
      <c r="W8451" s="225"/>
      <c r="AE8451" s="200"/>
      <c r="AM8451" s="203"/>
      <c r="AT8451" s="144"/>
    </row>
    <row r="8452" spans="9:46" s="142" customFormat="1" x14ac:dyDescent="0.15">
      <c r="I8452" s="223"/>
      <c r="P8452" s="224"/>
      <c r="Q8452" s="224"/>
      <c r="R8452" s="224"/>
      <c r="T8452" s="223"/>
      <c r="U8452" s="225"/>
      <c r="V8452" s="223"/>
      <c r="W8452" s="225"/>
      <c r="AE8452" s="200"/>
      <c r="AM8452" s="203"/>
      <c r="AT8452" s="144"/>
    </row>
    <row r="8453" spans="9:46" s="142" customFormat="1" x14ac:dyDescent="0.15">
      <c r="I8453" s="223"/>
      <c r="P8453" s="224"/>
      <c r="Q8453" s="224"/>
      <c r="R8453" s="224"/>
      <c r="T8453" s="223"/>
      <c r="U8453" s="225"/>
      <c r="V8453" s="223"/>
      <c r="W8453" s="225"/>
      <c r="AE8453" s="200"/>
      <c r="AM8453" s="203"/>
      <c r="AT8453" s="144"/>
    </row>
    <row r="8454" spans="9:46" s="142" customFormat="1" x14ac:dyDescent="0.15">
      <c r="I8454" s="223"/>
      <c r="P8454" s="224"/>
      <c r="Q8454" s="224"/>
      <c r="R8454" s="224"/>
      <c r="T8454" s="223"/>
      <c r="U8454" s="225"/>
      <c r="V8454" s="223"/>
      <c r="W8454" s="225"/>
      <c r="AE8454" s="200"/>
      <c r="AM8454" s="203"/>
      <c r="AT8454" s="144"/>
    </row>
    <row r="8455" spans="9:46" s="142" customFormat="1" x14ac:dyDescent="0.15">
      <c r="I8455" s="223"/>
      <c r="P8455" s="224"/>
      <c r="Q8455" s="224"/>
      <c r="R8455" s="224"/>
      <c r="T8455" s="223"/>
      <c r="U8455" s="225"/>
      <c r="V8455" s="223"/>
      <c r="W8455" s="225"/>
      <c r="AE8455" s="200"/>
      <c r="AM8455" s="203"/>
      <c r="AT8455" s="144"/>
    </row>
    <row r="8456" spans="9:46" s="142" customFormat="1" x14ac:dyDescent="0.15">
      <c r="I8456" s="223"/>
      <c r="P8456" s="224"/>
      <c r="Q8456" s="224"/>
      <c r="R8456" s="224"/>
      <c r="T8456" s="223"/>
      <c r="U8456" s="225"/>
      <c r="V8456" s="223"/>
      <c r="W8456" s="225"/>
      <c r="AE8456" s="200"/>
      <c r="AM8456" s="203"/>
      <c r="AT8456" s="144"/>
    </row>
    <row r="8457" spans="9:46" s="142" customFormat="1" x14ac:dyDescent="0.15">
      <c r="I8457" s="223"/>
      <c r="P8457" s="224"/>
      <c r="Q8457" s="224"/>
      <c r="R8457" s="224"/>
      <c r="T8457" s="223"/>
      <c r="U8457" s="225"/>
      <c r="V8457" s="223"/>
      <c r="W8457" s="225"/>
      <c r="AE8457" s="200"/>
      <c r="AM8457" s="203"/>
      <c r="AT8457" s="144"/>
    </row>
    <row r="8458" spans="9:46" s="142" customFormat="1" x14ac:dyDescent="0.15">
      <c r="I8458" s="223"/>
      <c r="P8458" s="224"/>
      <c r="Q8458" s="224"/>
      <c r="R8458" s="224"/>
      <c r="T8458" s="223"/>
      <c r="U8458" s="225"/>
      <c r="V8458" s="223"/>
      <c r="W8458" s="225"/>
      <c r="AE8458" s="200"/>
      <c r="AM8458" s="203"/>
      <c r="AT8458" s="144"/>
    </row>
    <row r="8459" spans="9:46" s="142" customFormat="1" x14ac:dyDescent="0.15">
      <c r="I8459" s="223"/>
      <c r="P8459" s="224"/>
      <c r="Q8459" s="224"/>
      <c r="R8459" s="224"/>
      <c r="T8459" s="223"/>
      <c r="U8459" s="225"/>
      <c r="V8459" s="223"/>
      <c r="W8459" s="225"/>
      <c r="AE8459" s="200"/>
      <c r="AM8459" s="203"/>
      <c r="AT8459" s="144"/>
    </row>
    <row r="8460" spans="9:46" s="142" customFormat="1" x14ac:dyDescent="0.15">
      <c r="I8460" s="223"/>
      <c r="P8460" s="224"/>
      <c r="Q8460" s="224"/>
      <c r="R8460" s="224"/>
      <c r="T8460" s="223"/>
      <c r="U8460" s="225"/>
      <c r="V8460" s="223"/>
      <c r="W8460" s="225"/>
      <c r="AE8460" s="200"/>
      <c r="AM8460" s="203"/>
      <c r="AT8460" s="144"/>
    </row>
    <row r="8461" spans="9:46" s="142" customFormat="1" x14ac:dyDescent="0.15">
      <c r="I8461" s="223"/>
      <c r="P8461" s="224"/>
      <c r="Q8461" s="224"/>
      <c r="R8461" s="224"/>
      <c r="T8461" s="223"/>
      <c r="U8461" s="225"/>
      <c r="V8461" s="223"/>
      <c r="W8461" s="225"/>
      <c r="AE8461" s="200"/>
      <c r="AM8461" s="203"/>
      <c r="AT8461" s="144"/>
    </row>
    <row r="8462" spans="9:46" s="142" customFormat="1" x14ac:dyDescent="0.15">
      <c r="I8462" s="223"/>
      <c r="P8462" s="224"/>
      <c r="Q8462" s="224"/>
      <c r="R8462" s="224"/>
      <c r="T8462" s="223"/>
      <c r="U8462" s="225"/>
      <c r="V8462" s="223"/>
      <c r="W8462" s="225"/>
      <c r="AE8462" s="200"/>
      <c r="AM8462" s="203"/>
      <c r="AT8462" s="144"/>
    </row>
    <row r="8463" spans="9:46" s="142" customFormat="1" x14ac:dyDescent="0.15">
      <c r="I8463" s="223"/>
      <c r="P8463" s="224"/>
      <c r="Q8463" s="224"/>
      <c r="R8463" s="224"/>
      <c r="T8463" s="223"/>
      <c r="U8463" s="225"/>
      <c r="V8463" s="223"/>
      <c r="W8463" s="225"/>
      <c r="AE8463" s="200"/>
      <c r="AM8463" s="203"/>
      <c r="AT8463" s="144"/>
    </row>
    <row r="8464" spans="9:46" s="142" customFormat="1" x14ac:dyDescent="0.15">
      <c r="I8464" s="223"/>
      <c r="P8464" s="224"/>
      <c r="Q8464" s="224"/>
      <c r="R8464" s="224"/>
      <c r="T8464" s="223"/>
      <c r="U8464" s="225"/>
      <c r="V8464" s="223"/>
      <c r="W8464" s="225"/>
      <c r="AE8464" s="200"/>
      <c r="AM8464" s="203"/>
      <c r="AT8464" s="144"/>
    </row>
    <row r="8465" spans="9:46" s="142" customFormat="1" x14ac:dyDescent="0.15">
      <c r="I8465" s="223"/>
      <c r="P8465" s="224"/>
      <c r="Q8465" s="224"/>
      <c r="R8465" s="224"/>
      <c r="T8465" s="223"/>
      <c r="U8465" s="225"/>
      <c r="V8465" s="223"/>
      <c r="W8465" s="225"/>
      <c r="AE8465" s="200"/>
      <c r="AM8465" s="203"/>
      <c r="AT8465" s="144"/>
    </row>
    <row r="8466" spans="9:46" s="142" customFormat="1" x14ac:dyDescent="0.15">
      <c r="I8466" s="223"/>
      <c r="P8466" s="224"/>
      <c r="Q8466" s="224"/>
      <c r="R8466" s="224"/>
      <c r="T8466" s="223"/>
      <c r="U8466" s="225"/>
      <c r="V8466" s="223"/>
      <c r="W8466" s="225"/>
      <c r="AE8466" s="200"/>
      <c r="AM8466" s="203"/>
      <c r="AT8466" s="144"/>
    </row>
    <row r="8467" spans="9:46" s="142" customFormat="1" x14ac:dyDescent="0.15">
      <c r="I8467" s="223"/>
      <c r="P8467" s="224"/>
      <c r="Q8467" s="224"/>
      <c r="R8467" s="224"/>
      <c r="T8467" s="223"/>
      <c r="U8467" s="225"/>
      <c r="V8467" s="223"/>
      <c r="W8467" s="225"/>
      <c r="AE8467" s="200"/>
      <c r="AM8467" s="203"/>
      <c r="AT8467" s="144"/>
    </row>
    <row r="8468" spans="9:46" s="142" customFormat="1" x14ac:dyDescent="0.15">
      <c r="I8468" s="223"/>
      <c r="P8468" s="224"/>
      <c r="Q8468" s="224"/>
      <c r="R8468" s="224"/>
      <c r="T8468" s="223"/>
      <c r="U8468" s="225"/>
      <c r="V8468" s="223"/>
      <c r="W8468" s="225"/>
      <c r="AE8468" s="200"/>
      <c r="AM8468" s="203"/>
      <c r="AT8468" s="144"/>
    </row>
    <row r="8469" spans="9:46" s="142" customFormat="1" x14ac:dyDescent="0.15">
      <c r="I8469" s="223"/>
      <c r="P8469" s="224"/>
      <c r="Q8469" s="224"/>
      <c r="R8469" s="224"/>
      <c r="T8469" s="223"/>
      <c r="U8469" s="225"/>
      <c r="V8469" s="223"/>
      <c r="W8469" s="225"/>
      <c r="AE8469" s="200"/>
      <c r="AM8469" s="203"/>
      <c r="AT8469" s="144"/>
    </row>
    <row r="8470" spans="9:46" s="142" customFormat="1" x14ac:dyDescent="0.15">
      <c r="I8470" s="223"/>
      <c r="P8470" s="224"/>
      <c r="Q8470" s="224"/>
      <c r="R8470" s="224"/>
      <c r="T8470" s="223"/>
      <c r="U8470" s="225"/>
      <c r="V8470" s="223"/>
      <c r="W8470" s="225"/>
      <c r="AE8470" s="200"/>
      <c r="AM8470" s="203"/>
      <c r="AT8470" s="144"/>
    </row>
    <row r="8471" spans="9:46" s="142" customFormat="1" x14ac:dyDescent="0.15">
      <c r="I8471" s="223"/>
      <c r="P8471" s="224"/>
      <c r="Q8471" s="224"/>
      <c r="R8471" s="224"/>
      <c r="T8471" s="223"/>
      <c r="U8471" s="225"/>
      <c r="V8471" s="223"/>
      <c r="W8471" s="225"/>
      <c r="AE8471" s="200"/>
      <c r="AM8471" s="203"/>
      <c r="AT8471" s="144"/>
    </row>
    <row r="8472" spans="9:46" s="142" customFormat="1" x14ac:dyDescent="0.15">
      <c r="I8472" s="223"/>
      <c r="P8472" s="224"/>
      <c r="Q8472" s="224"/>
      <c r="R8472" s="224"/>
      <c r="T8472" s="223"/>
      <c r="U8472" s="225"/>
      <c r="V8472" s="223"/>
      <c r="W8472" s="225"/>
      <c r="AE8472" s="200"/>
      <c r="AM8472" s="203"/>
      <c r="AT8472" s="144"/>
    </row>
    <row r="8473" spans="9:46" s="142" customFormat="1" x14ac:dyDescent="0.15">
      <c r="I8473" s="223"/>
      <c r="P8473" s="224"/>
      <c r="Q8473" s="224"/>
      <c r="R8473" s="224"/>
      <c r="T8473" s="223"/>
      <c r="U8473" s="225"/>
      <c r="V8473" s="223"/>
      <c r="W8473" s="225"/>
      <c r="AE8473" s="200"/>
      <c r="AM8473" s="203"/>
      <c r="AT8473" s="144"/>
    </row>
    <row r="8474" spans="9:46" s="142" customFormat="1" x14ac:dyDescent="0.15">
      <c r="I8474" s="223"/>
      <c r="P8474" s="224"/>
      <c r="Q8474" s="224"/>
      <c r="R8474" s="224"/>
      <c r="T8474" s="223"/>
      <c r="U8474" s="225"/>
      <c r="V8474" s="223"/>
      <c r="W8474" s="225"/>
      <c r="AE8474" s="200"/>
      <c r="AM8474" s="203"/>
      <c r="AT8474" s="144"/>
    </row>
    <row r="8475" spans="9:46" s="142" customFormat="1" x14ac:dyDescent="0.15">
      <c r="I8475" s="223"/>
      <c r="P8475" s="224"/>
      <c r="Q8475" s="224"/>
      <c r="R8475" s="224"/>
      <c r="T8475" s="223"/>
      <c r="U8475" s="225"/>
      <c r="V8475" s="223"/>
      <c r="W8475" s="225"/>
      <c r="AE8475" s="200"/>
      <c r="AM8475" s="203"/>
      <c r="AT8475" s="144"/>
    </row>
    <row r="8476" spans="9:46" s="142" customFormat="1" x14ac:dyDescent="0.15">
      <c r="I8476" s="223"/>
      <c r="P8476" s="224"/>
      <c r="Q8476" s="224"/>
      <c r="R8476" s="224"/>
      <c r="T8476" s="223"/>
      <c r="U8476" s="225"/>
      <c r="V8476" s="223"/>
      <c r="W8476" s="225"/>
      <c r="AE8476" s="200"/>
      <c r="AM8476" s="203"/>
      <c r="AT8476" s="144"/>
    </row>
    <row r="8477" spans="9:46" s="142" customFormat="1" x14ac:dyDescent="0.15">
      <c r="I8477" s="223"/>
      <c r="P8477" s="224"/>
      <c r="Q8477" s="224"/>
      <c r="R8477" s="224"/>
      <c r="T8477" s="223"/>
      <c r="U8477" s="225"/>
      <c r="V8477" s="223"/>
      <c r="W8477" s="225"/>
      <c r="AE8477" s="200"/>
      <c r="AM8477" s="203"/>
      <c r="AT8477" s="144"/>
    </row>
    <row r="8478" spans="9:46" s="142" customFormat="1" x14ac:dyDescent="0.15">
      <c r="I8478" s="223"/>
      <c r="P8478" s="224"/>
      <c r="Q8478" s="224"/>
      <c r="R8478" s="224"/>
      <c r="T8478" s="223"/>
      <c r="U8478" s="225"/>
      <c r="V8478" s="223"/>
      <c r="W8478" s="225"/>
      <c r="AE8478" s="200"/>
      <c r="AM8478" s="203"/>
      <c r="AT8478" s="144"/>
    </row>
    <row r="8479" spans="9:46" s="142" customFormat="1" x14ac:dyDescent="0.15">
      <c r="I8479" s="223"/>
      <c r="P8479" s="224"/>
      <c r="Q8479" s="224"/>
      <c r="R8479" s="224"/>
      <c r="T8479" s="223"/>
      <c r="U8479" s="225"/>
      <c r="V8479" s="223"/>
      <c r="W8479" s="225"/>
      <c r="AE8479" s="200"/>
      <c r="AM8479" s="203"/>
      <c r="AT8479" s="144"/>
    </row>
    <row r="8480" spans="9:46" s="142" customFormat="1" x14ac:dyDescent="0.15">
      <c r="I8480" s="223"/>
      <c r="P8480" s="224"/>
      <c r="Q8480" s="224"/>
      <c r="R8480" s="224"/>
      <c r="T8480" s="223"/>
      <c r="U8480" s="225"/>
      <c r="V8480" s="223"/>
      <c r="W8480" s="225"/>
      <c r="AE8480" s="200"/>
      <c r="AM8480" s="203"/>
      <c r="AT8480" s="144"/>
    </row>
    <row r="8481" spans="9:46" s="142" customFormat="1" x14ac:dyDescent="0.15">
      <c r="I8481" s="223"/>
      <c r="P8481" s="224"/>
      <c r="Q8481" s="224"/>
      <c r="R8481" s="224"/>
      <c r="T8481" s="223"/>
      <c r="U8481" s="225"/>
      <c r="V8481" s="223"/>
      <c r="W8481" s="225"/>
      <c r="AE8481" s="200"/>
      <c r="AM8481" s="203"/>
      <c r="AT8481" s="144"/>
    </row>
    <row r="8482" spans="9:46" s="142" customFormat="1" x14ac:dyDescent="0.15">
      <c r="I8482" s="223"/>
      <c r="P8482" s="224"/>
      <c r="Q8482" s="224"/>
      <c r="R8482" s="224"/>
      <c r="T8482" s="223"/>
      <c r="U8482" s="225"/>
      <c r="V8482" s="223"/>
      <c r="W8482" s="225"/>
      <c r="AE8482" s="200"/>
      <c r="AM8482" s="203"/>
      <c r="AT8482" s="144"/>
    </row>
    <row r="8483" spans="9:46" s="142" customFormat="1" x14ac:dyDescent="0.15">
      <c r="I8483" s="223"/>
      <c r="P8483" s="224"/>
      <c r="Q8483" s="224"/>
      <c r="R8483" s="224"/>
      <c r="T8483" s="223"/>
      <c r="U8483" s="225"/>
      <c r="V8483" s="223"/>
      <c r="W8483" s="225"/>
      <c r="AE8483" s="200"/>
      <c r="AM8483" s="203"/>
      <c r="AT8483" s="144"/>
    </row>
    <row r="8484" spans="9:46" s="142" customFormat="1" x14ac:dyDescent="0.15">
      <c r="I8484" s="223"/>
      <c r="P8484" s="224"/>
      <c r="Q8484" s="224"/>
      <c r="R8484" s="224"/>
      <c r="T8484" s="223"/>
      <c r="U8484" s="225"/>
      <c r="V8484" s="223"/>
      <c r="W8484" s="225"/>
      <c r="AE8484" s="200"/>
      <c r="AM8484" s="203"/>
      <c r="AT8484" s="144"/>
    </row>
    <row r="8485" spans="9:46" s="142" customFormat="1" x14ac:dyDescent="0.15">
      <c r="I8485" s="223"/>
      <c r="P8485" s="224"/>
      <c r="Q8485" s="224"/>
      <c r="R8485" s="224"/>
      <c r="T8485" s="223"/>
      <c r="U8485" s="225"/>
      <c r="V8485" s="223"/>
      <c r="W8485" s="225"/>
      <c r="AE8485" s="200"/>
      <c r="AM8485" s="203"/>
      <c r="AT8485" s="144"/>
    </row>
    <row r="8486" spans="9:46" s="142" customFormat="1" x14ac:dyDescent="0.15">
      <c r="I8486" s="223"/>
      <c r="P8486" s="224"/>
      <c r="Q8486" s="224"/>
      <c r="R8486" s="224"/>
      <c r="T8486" s="223"/>
      <c r="U8486" s="225"/>
      <c r="V8486" s="223"/>
      <c r="W8486" s="225"/>
      <c r="AE8486" s="200"/>
      <c r="AM8486" s="203"/>
      <c r="AT8486" s="144"/>
    </row>
    <row r="8487" spans="9:46" s="142" customFormat="1" x14ac:dyDescent="0.15">
      <c r="I8487" s="223"/>
      <c r="P8487" s="224"/>
      <c r="Q8487" s="224"/>
      <c r="R8487" s="224"/>
      <c r="T8487" s="223"/>
      <c r="U8487" s="225"/>
      <c r="V8487" s="223"/>
      <c r="W8487" s="225"/>
      <c r="AE8487" s="200"/>
      <c r="AM8487" s="203"/>
      <c r="AT8487" s="144"/>
    </row>
    <row r="8488" spans="9:46" s="142" customFormat="1" x14ac:dyDescent="0.15">
      <c r="I8488" s="223"/>
      <c r="P8488" s="224"/>
      <c r="Q8488" s="224"/>
      <c r="R8488" s="224"/>
      <c r="T8488" s="223"/>
      <c r="U8488" s="225"/>
      <c r="V8488" s="223"/>
      <c r="W8488" s="225"/>
      <c r="AE8488" s="200"/>
      <c r="AM8488" s="203"/>
      <c r="AT8488" s="144"/>
    </row>
    <row r="8489" spans="9:46" s="142" customFormat="1" x14ac:dyDescent="0.15">
      <c r="I8489" s="223"/>
      <c r="P8489" s="224"/>
      <c r="Q8489" s="224"/>
      <c r="R8489" s="224"/>
      <c r="T8489" s="223"/>
      <c r="U8489" s="225"/>
      <c r="V8489" s="223"/>
      <c r="W8489" s="225"/>
      <c r="AE8489" s="200"/>
      <c r="AM8489" s="203"/>
      <c r="AT8489" s="144"/>
    </row>
    <row r="8490" spans="9:46" s="142" customFormat="1" x14ac:dyDescent="0.15">
      <c r="I8490" s="223"/>
      <c r="P8490" s="224"/>
      <c r="Q8490" s="224"/>
      <c r="R8490" s="224"/>
      <c r="T8490" s="223"/>
      <c r="U8490" s="225"/>
      <c r="V8490" s="223"/>
      <c r="W8490" s="225"/>
      <c r="AE8490" s="200"/>
      <c r="AM8490" s="203"/>
      <c r="AT8490" s="144"/>
    </row>
    <row r="8491" spans="9:46" s="142" customFormat="1" x14ac:dyDescent="0.15">
      <c r="I8491" s="223"/>
      <c r="P8491" s="224"/>
      <c r="Q8491" s="224"/>
      <c r="R8491" s="224"/>
      <c r="T8491" s="223"/>
      <c r="U8491" s="225"/>
      <c r="V8491" s="223"/>
      <c r="W8491" s="225"/>
      <c r="AE8491" s="200"/>
      <c r="AM8491" s="203"/>
      <c r="AT8491" s="144"/>
    </row>
    <row r="8492" spans="9:46" s="142" customFormat="1" x14ac:dyDescent="0.15">
      <c r="I8492" s="223"/>
      <c r="P8492" s="224"/>
      <c r="Q8492" s="224"/>
      <c r="R8492" s="224"/>
      <c r="T8492" s="223"/>
      <c r="U8492" s="225"/>
      <c r="V8492" s="223"/>
      <c r="W8492" s="225"/>
      <c r="AE8492" s="200"/>
      <c r="AM8492" s="203"/>
      <c r="AT8492" s="144"/>
    </row>
    <row r="8493" spans="9:46" s="142" customFormat="1" x14ac:dyDescent="0.15">
      <c r="I8493" s="223"/>
      <c r="P8493" s="224"/>
      <c r="Q8493" s="224"/>
      <c r="R8493" s="224"/>
      <c r="T8493" s="223"/>
      <c r="U8493" s="225"/>
      <c r="V8493" s="223"/>
      <c r="W8493" s="225"/>
      <c r="AE8493" s="200"/>
      <c r="AM8493" s="203"/>
      <c r="AT8493" s="144"/>
    </row>
    <row r="8494" spans="9:46" s="142" customFormat="1" x14ac:dyDescent="0.15">
      <c r="I8494" s="223"/>
      <c r="P8494" s="224"/>
      <c r="Q8494" s="224"/>
      <c r="R8494" s="224"/>
      <c r="T8494" s="223"/>
      <c r="U8494" s="225"/>
      <c r="V8494" s="223"/>
      <c r="W8494" s="225"/>
      <c r="AE8494" s="200"/>
      <c r="AM8494" s="203"/>
      <c r="AT8494" s="144"/>
    </row>
    <row r="8495" spans="9:46" s="142" customFormat="1" x14ac:dyDescent="0.15">
      <c r="I8495" s="223"/>
      <c r="P8495" s="224"/>
      <c r="Q8495" s="224"/>
      <c r="R8495" s="224"/>
      <c r="T8495" s="223"/>
      <c r="U8495" s="225"/>
      <c r="V8495" s="223"/>
      <c r="W8495" s="225"/>
      <c r="AE8495" s="200"/>
      <c r="AM8495" s="203"/>
      <c r="AT8495" s="144"/>
    </row>
    <row r="8496" spans="9:46" s="142" customFormat="1" x14ac:dyDescent="0.15">
      <c r="I8496" s="223"/>
      <c r="P8496" s="224"/>
      <c r="Q8496" s="224"/>
      <c r="R8496" s="224"/>
      <c r="T8496" s="223"/>
      <c r="U8496" s="225"/>
      <c r="V8496" s="223"/>
      <c r="W8496" s="225"/>
      <c r="AE8496" s="200"/>
      <c r="AM8496" s="203"/>
      <c r="AT8496" s="144"/>
    </row>
    <row r="8497" spans="9:46" s="142" customFormat="1" x14ac:dyDescent="0.15">
      <c r="I8497" s="223"/>
      <c r="P8497" s="224"/>
      <c r="Q8497" s="224"/>
      <c r="R8497" s="224"/>
      <c r="T8497" s="223"/>
      <c r="U8497" s="225"/>
      <c r="V8497" s="223"/>
      <c r="W8497" s="225"/>
      <c r="AE8497" s="200"/>
      <c r="AM8497" s="203"/>
      <c r="AT8497" s="144"/>
    </row>
    <row r="8498" spans="9:46" s="142" customFormat="1" x14ac:dyDescent="0.15">
      <c r="I8498" s="223"/>
      <c r="P8498" s="224"/>
      <c r="Q8498" s="224"/>
      <c r="R8498" s="224"/>
      <c r="T8498" s="223"/>
      <c r="U8498" s="225"/>
      <c r="V8498" s="223"/>
      <c r="W8498" s="225"/>
      <c r="AE8498" s="200"/>
      <c r="AM8498" s="203"/>
      <c r="AT8498" s="144"/>
    </row>
    <row r="8499" spans="9:46" s="142" customFormat="1" x14ac:dyDescent="0.15">
      <c r="I8499" s="223"/>
      <c r="P8499" s="224"/>
      <c r="Q8499" s="224"/>
      <c r="R8499" s="224"/>
      <c r="T8499" s="223"/>
      <c r="U8499" s="225"/>
      <c r="V8499" s="223"/>
      <c r="W8499" s="225"/>
      <c r="AE8499" s="200"/>
      <c r="AM8499" s="203"/>
      <c r="AT8499" s="144"/>
    </row>
    <row r="8500" spans="9:46" s="142" customFormat="1" x14ac:dyDescent="0.15">
      <c r="I8500" s="223"/>
      <c r="P8500" s="224"/>
      <c r="Q8500" s="224"/>
      <c r="R8500" s="224"/>
      <c r="T8500" s="223"/>
      <c r="U8500" s="225"/>
      <c r="V8500" s="223"/>
      <c r="W8500" s="225"/>
      <c r="AE8500" s="200"/>
      <c r="AM8500" s="203"/>
      <c r="AT8500" s="144"/>
    </row>
    <row r="8501" spans="9:46" s="142" customFormat="1" x14ac:dyDescent="0.15">
      <c r="I8501" s="223"/>
      <c r="P8501" s="224"/>
      <c r="Q8501" s="224"/>
      <c r="R8501" s="224"/>
      <c r="T8501" s="223"/>
      <c r="U8501" s="225"/>
      <c r="V8501" s="223"/>
      <c r="W8501" s="225"/>
      <c r="AE8501" s="200"/>
      <c r="AM8501" s="203"/>
      <c r="AT8501" s="144"/>
    </row>
    <row r="8502" spans="9:46" s="142" customFormat="1" x14ac:dyDescent="0.15">
      <c r="I8502" s="223"/>
      <c r="P8502" s="224"/>
      <c r="Q8502" s="224"/>
      <c r="R8502" s="224"/>
      <c r="T8502" s="223"/>
      <c r="U8502" s="225"/>
      <c r="V8502" s="223"/>
      <c r="W8502" s="225"/>
      <c r="AE8502" s="200"/>
      <c r="AM8502" s="203"/>
      <c r="AT8502" s="144"/>
    </row>
    <row r="8503" spans="9:46" s="142" customFormat="1" x14ac:dyDescent="0.15">
      <c r="I8503" s="223"/>
      <c r="P8503" s="224"/>
      <c r="Q8503" s="224"/>
      <c r="R8503" s="224"/>
      <c r="T8503" s="223"/>
      <c r="U8503" s="225"/>
      <c r="V8503" s="223"/>
      <c r="W8503" s="225"/>
      <c r="AE8503" s="200"/>
      <c r="AM8503" s="203"/>
      <c r="AT8503" s="144"/>
    </row>
    <row r="8504" spans="9:46" s="142" customFormat="1" x14ac:dyDescent="0.15">
      <c r="I8504" s="223"/>
      <c r="P8504" s="224"/>
      <c r="Q8504" s="224"/>
      <c r="R8504" s="224"/>
      <c r="T8504" s="223"/>
      <c r="U8504" s="225"/>
      <c r="V8504" s="223"/>
      <c r="W8504" s="225"/>
      <c r="AE8504" s="200"/>
      <c r="AM8504" s="203"/>
      <c r="AT8504" s="144"/>
    </row>
    <row r="8505" spans="9:46" s="142" customFormat="1" x14ac:dyDescent="0.15">
      <c r="I8505" s="223"/>
      <c r="P8505" s="224"/>
      <c r="Q8505" s="224"/>
      <c r="R8505" s="224"/>
      <c r="T8505" s="223"/>
      <c r="U8505" s="225"/>
      <c r="V8505" s="223"/>
      <c r="W8505" s="225"/>
      <c r="AE8505" s="200"/>
      <c r="AM8505" s="203"/>
      <c r="AT8505" s="144"/>
    </row>
    <row r="8506" spans="9:46" s="142" customFormat="1" x14ac:dyDescent="0.15">
      <c r="I8506" s="223"/>
      <c r="P8506" s="224"/>
      <c r="Q8506" s="224"/>
      <c r="R8506" s="224"/>
      <c r="T8506" s="223"/>
      <c r="U8506" s="225"/>
      <c r="V8506" s="223"/>
      <c r="W8506" s="225"/>
      <c r="AE8506" s="200"/>
      <c r="AM8506" s="203"/>
      <c r="AT8506" s="144"/>
    </row>
    <row r="8507" spans="9:46" s="142" customFormat="1" x14ac:dyDescent="0.15">
      <c r="I8507" s="223"/>
      <c r="P8507" s="224"/>
      <c r="Q8507" s="224"/>
      <c r="R8507" s="224"/>
      <c r="T8507" s="223"/>
      <c r="U8507" s="225"/>
      <c r="V8507" s="223"/>
      <c r="W8507" s="225"/>
      <c r="AE8507" s="200"/>
      <c r="AM8507" s="203"/>
      <c r="AT8507" s="144"/>
    </row>
    <row r="8508" spans="9:46" s="142" customFormat="1" x14ac:dyDescent="0.15">
      <c r="I8508" s="223"/>
      <c r="P8508" s="224"/>
      <c r="Q8508" s="224"/>
      <c r="R8508" s="224"/>
      <c r="T8508" s="223"/>
      <c r="U8508" s="225"/>
      <c r="V8508" s="223"/>
      <c r="W8508" s="225"/>
      <c r="AE8508" s="200"/>
      <c r="AM8508" s="203"/>
      <c r="AT8508" s="144"/>
    </row>
    <row r="8509" spans="9:46" s="142" customFormat="1" x14ac:dyDescent="0.15">
      <c r="I8509" s="223"/>
      <c r="P8509" s="224"/>
      <c r="Q8509" s="224"/>
      <c r="R8509" s="224"/>
      <c r="T8509" s="223"/>
      <c r="U8509" s="225"/>
      <c r="V8509" s="223"/>
      <c r="W8509" s="225"/>
      <c r="AE8509" s="200"/>
      <c r="AM8509" s="203"/>
      <c r="AT8509" s="144"/>
    </row>
    <row r="8510" spans="9:46" s="142" customFormat="1" x14ac:dyDescent="0.15">
      <c r="I8510" s="223"/>
      <c r="P8510" s="224"/>
      <c r="Q8510" s="224"/>
      <c r="R8510" s="224"/>
      <c r="T8510" s="223"/>
      <c r="U8510" s="225"/>
      <c r="V8510" s="223"/>
      <c r="W8510" s="225"/>
      <c r="AE8510" s="200"/>
      <c r="AM8510" s="203"/>
      <c r="AT8510" s="144"/>
    </row>
    <row r="8511" spans="9:46" s="142" customFormat="1" x14ac:dyDescent="0.15">
      <c r="I8511" s="223"/>
      <c r="P8511" s="224"/>
      <c r="Q8511" s="224"/>
      <c r="R8511" s="224"/>
      <c r="T8511" s="223"/>
      <c r="U8511" s="225"/>
      <c r="V8511" s="223"/>
      <c r="W8511" s="225"/>
      <c r="AE8511" s="200"/>
      <c r="AM8511" s="203"/>
      <c r="AT8511" s="144"/>
    </row>
    <row r="8512" spans="9:46" s="142" customFormat="1" x14ac:dyDescent="0.15">
      <c r="I8512" s="223"/>
      <c r="P8512" s="224"/>
      <c r="Q8512" s="224"/>
      <c r="R8512" s="224"/>
      <c r="T8512" s="223"/>
      <c r="U8512" s="225"/>
      <c r="V8512" s="223"/>
      <c r="W8512" s="225"/>
      <c r="AE8512" s="200"/>
      <c r="AM8512" s="203"/>
      <c r="AT8512" s="144"/>
    </row>
    <row r="8513" spans="9:46" s="142" customFormat="1" x14ac:dyDescent="0.15">
      <c r="I8513" s="223"/>
      <c r="P8513" s="224"/>
      <c r="Q8513" s="224"/>
      <c r="R8513" s="224"/>
      <c r="T8513" s="223"/>
      <c r="U8513" s="225"/>
      <c r="V8513" s="223"/>
      <c r="W8513" s="225"/>
      <c r="AE8513" s="200"/>
      <c r="AM8513" s="203"/>
      <c r="AT8513" s="144"/>
    </row>
    <row r="8514" spans="9:46" s="142" customFormat="1" x14ac:dyDescent="0.15">
      <c r="I8514" s="223"/>
      <c r="P8514" s="224"/>
      <c r="Q8514" s="224"/>
      <c r="R8514" s="224"/>
      <c r="T8514" s="223"/>
      <c r="U8514" s="225"/>
      <c r="V8514" s="223"/>
      <c r="W8514" s="225"/>
      <c r="AE8514" s="200"/>
      <c r="AM8514" s="203"/>
      <c r="AT8514" s="144"/>
    </row>
    <row r="8515" spans="9:46" s="142" customFormat="1" x14ac:dyDescent="0.15">
      <c r="I8515" s="223"/>
      <c r="P8515" s="224"/>
      <c r="Q8515" s="224"/>
      <c r="R8515" s="224"/>
      <c r="T8515" s="223"/>
      <c r="U8515" s="225"/>
      <c r="V8515" s="223"/>
      <c r="W8515" s="225"/>
      <c r="AE8515" s="200"/>
      <c r="AM8515" s="203"/>
      <c r="AT8515" s="144"/>
    </row>
    <row r="8516" spans="9:46" s="142" customFormat="1" x14ac:dyDescent="0.15">
      <c r="I8516" s="223"/>
      <c r="P8516" s="224"/>
      <c r="Q8516" s="224"/>
      <c r="R8516" s="224"/>
      <c r="T8516" s="223"/>
      <c r="U8516" s="225"/>
      <c r="V8516" s="223"/>
      <c r="W8516" s="225"/>
      <c r="AE8516" s="200"/>
      <c r="AM8516" s="203"/>
      <c r="AT8516" s="144"/>
    </row>
    <row r="8517" spans="9:46" s="142" customFormat="1" x14ac:dyDescent="0.15">
      <c r="I8517" s="223"/>
      <c r="P8517" s="224"/>
      <c r="Q8517" s="224"/>
      <c r="R8517" s="224"/>
      <c r="T8517" s="223"/>
      <c r="U8517" s="225"/>
      <c r="V8517" s="223"/>
      <c r="W8517" s="225"/>
      <c r="AE8517" s="200"/>
      <c r="AM8517" s="203"/>
      <c r="AT8517" s="144"/>
    </row>
    <row r="8518" spans="9:46" s="142" customFormat="1" x14ac:dyDescent="0.15">
      <c r="I8518" s="223"/>
      <c r="P8518" s="224"/>
      <c r="Q8518" s="224"/>
      <c r="R8518" s="224"/>
      <c r="T8518" s="223"/>
      <c r="U8518" s="225"/>
      <c r="V8518" s="223"/>
      <c r="W8518" s="225"/>
      <c r="AE8518" s="200"/>
      <c r="AM8518" s="203"/>
      <c r="AT8518" s="144"/>
    </row>
    <row r="8519" spans="9:46" s="142" customFormat="1" x14ac:dyDescent="0.15">
      <c r="I8519" s="223"/>
      <c r="P8519" s="224"/>
      <c r="Q8519" s="224"/>
      <c r="R8519" s="224"/>
      <c r="T8519" s="223"/>
      <c r="U8519" s="225"/>
      <c r="V8519" s="223"/>
      <c r="W8519" s="225"/>
      <c r="AE8519" s="200"/>
      <c r="AM8519" s="203"/>
      <c r="AT8519" s="144"/>
    </row>
    <row r="8520" spans="9:46" s="142" customFormat="1" x14ac:dyDescent="0.15">
      <c r="I8520" s="223"/>
      <c r="P8520" s="224"/>
      <c r="Q8520" s="224"/>
      <c r="R8520" s="224"/>
      <c r="T8520" s="223"/>
      <c r="U8520" s="225"/>
      <c r="V8520" s="223"/>
      <c r="W8520" s="225"/>
      <c r="AE8520" s="200"/>
      <c r="AM8520" s="203"/>
      <c r="AT8520" s="144"/>
    </row>
    <row r="8521" spans="9:46" s="142" customFormat="1" x14ac:dyDescent="0.15">
      <c r="I8521" s="223"/>
      <c r="P8521" s="224"/>
      <c r="Q8521" s="224"/>
      <c r="R8521" s="224"/>
      <c r="T8521" s="223"/>
      <c r="U8521" s="225"/>
      <c r="V8521" s="223"/>
      <c r="W8521" s="225"/>
      <c r="AE8521" s="200"/>
      <c r="AM8521" s="203"/>
      <c r="AT8521" s="144"/>
    </row>
    <row r="8522" spans="9:46" s="142" customFormat="1" x14ac:dyDescent="0.15">
      <c r="I8522" s="223"/>
      <c r="P8522" s="224"/>
      <c r="Q8522" s="224"/>
      <c r="R8522" s="224"/>
      <c r="T8522" s="223"/>
      <c r="U8522" s="225"/>
      <c r="V8522" s="223"/>
      <c r="W8522" s="225"/>
      <c r="AE8522" s="200"/>
      <c r="AM8522" s="203"/>
      <c r="AT8522" s="144"/>
    </row>
    <row r="8523" spans="9:46" s="142" customFormat="1" x14ac:dyDescent="0.15">
      <c r="I8523" s="223"/>
      <c r="P8523" s="224"/>
      <c r="Q8523" s="224"/>
      <c r="R8523" s="224"/>
      <c r="T8523" s="223"/>
      <c r="U8523" s="225"/>
      <c r="V8523" s="223"/>
      <c r="W8523" s="225"/>
      <c r="AE8523" s="200"/>
      <c r="AM8523" s="203"/>
      <c r="AT8523" s="144"/>
    </row>
    <row r="8524" spans="9:46" s="142" customFormat="1" x14ac:dyDescent="0.15">
      <c r="I8524" s="223"/>
      <c r="P8524" s="224"/>
      <c r="Q8524" s="224"/>
      <c r="R8524" s="224"/>
      <c r="T8524" s="223"/>
      <c r="U8524" s="225"/>
      <c r="V8524" s="223"/>
      <c r="W8524" s="225"/>
      <c r="AE8524" s="200"/>
      <c r="AM8524" s="203"/>
      <c r="AT8524" s="144"/>
    </row>
    <row r="8525" spans="9:46" s="142" customFormat="1" x14ac:dyDescent="0.15">
      <c r="I8525" s="223"/>
      <c r="P8525" s="224"/>
      <c r="Q8525" s="224"/>
      <c r="R8525" s="224"/>
      <c r="T8525" s="223"/>
      <c r="U8525" s="225"/>
      <c r="V8525" s="223"/>
      <c r="W8525" s="225"/>
      <c r="AE8525" s="200"/>
      <c r="AM8525" s="203"/>
      <c r="AT8525" s="144"/>
    </row>
    <row r="8526" spans="9:46" s="142" customFormat="1" x14ac:dyDescent="0.15">
      <c r="I8526" s="223"/>
      <c r="P8526" s="224"/>
      <c r="Q8526" s="224"/>
      <c r="R8526" s="224"/>
      <c r="T8526" s="223"/>
      <c r="U8526" s="225"/>
      <c r="V8526" s="223"/>
      <c r="W8526" s="225"/>
      <c r="AE8526" s="200"/>
      <c r="AM8526" s="203"/>
      <c r="AT8526" s="144"/>
    </row>
    <row r="8527" spans="9:46" s="142" customFormat="1" x14ac:dyDescent="0.15">
      <c r="I8527" s="223"/>
      <c r="P8527" s="224"/>
      <c r="Q8527" s="224"/>
      <c r="R8527" s="224"/>
      <c r="T8527" s="223"/>
      <c r="U8527" s="225"/>
      <c r="V8527" s="223"/>
      <c r="W8527" s="225"/>
      <c r="AE8527" s="200"/>
      <c r="AM8527" s="203"/>
      <c r="AT8527" s="144"/>
    </row>
    <row r="8528" spans="9:46" s="142" customFormat="1" x14ac:dyDescent="0.15">
      <c r="I8528" s="223"/>
      <c r="P8528" s="224"/>
      <c r="Q8528" s="224"/>
      <c r="R8528" s="224"/>
      <c r="T8528" s="223"/>
      <c r="U8528" s="225"/>
      <c r="V8528" s="223"/>
      <c r="W8528" s="225"/>
      <c r="AE8528" s="200"/>
      <c r="AM8528" s="203"/>
      <c r="AT8528" s="144"/>
    </row>
    <row r="8529" spans="9:46" s="142" customFormat="1" x14ac:dyDescent="0.15">
      <c r="I8529" s="223"/>
      <c r="P8529" s="224"/>
      <c r="Q8529" s="224"/>
      <c r="R8529" s="224"/>
      <c r="T8529" s="223"/>
      <c r="U8529" s="225"/>
      <c r="V8529" s="223"/>
      <c r="W8529" s="225"/>
      <c r="AE8529" s="200"/>
      <c r="AM8529" s="203"/>
      <c r="AT8529" s="144"/>
    </row>
    <row r="8530" spans="9:46" s="142" customFormat="1" x14ac:dyDescent="0.15">
      <c r="I8530" s="223"/>
      <c r="P8530" s="224"/>
      <c r="Q8530" s="224"/>
      <c r="R8530" s="224"/>
      <c r="T8530" s="223"/>
      <c r="U8530" s="225"/>
      <c r="V8530" s="223"/>
      <c r="W8530" s="225"/>
      <c r="AE8530" s="200"/>
      <c r="AM8530" s="203"/>
      <c r="AT8530" s="144"/>
    </row>
    <row r="8531" spans="9:46" s="142" customFormat="1" x14ac:dyDescent="0.15">
      <c r="I8531" s="223"/>
      <c r="P8531" s="224"/>
      <c r="Q8531" s="224"/>
      <c r="R8531" s="224"/>
      <c r="T8531" s="223"/>
      <c r="U8531" s="225"/>
      <c r="V8531" s="223"/>
      <c r="W8531" s="225"/>
      <c r="AE8531" s="200"/>
      <c r="AM8531" s="203"/>
      <c r="AT8531" s="144"/>
    </row>
    <row r="8532" spans="9:46" s="142" customFormat="1" x14ac:dyDescent="0.15">
      <c r="I8532" s="223"/>
      <c r="P8532" s="224"/>
      <c r="Q8532" s="224"/>
      <c r="R8532" s="224"/>
      <c r="T8532" s="223"/>
      <c r="U8532" s="225"/>
      <c r="V8532" s="223"/>
      <c r="W8532" s="225"/>
      <c r="AE8532" s="200"/>
      <c r="AM8532" s="203"/>
      <c r="AT8532" s="144"/>
    </row>
    <row r="8533" spans="9:46" s="142" customFormat="1" x14ac:dyDescent="0.15">
      <c r="I8533" s="223"/>
      <c r="P8533" s="224"/>
      <c r="Q8533" s="224"/>
      <c r="R8533" s="224"/>
      <c r="T8533" s="223"/>
      <c r="U8533" s="225"/>
      <c r="V8533" s="223"/>
      <c r="W8533" s="225"/>
      <c r="AE8533" s="200"/>
      <c r="AM8533" s="203"/>
      <c r="AT8533" s="144"/>
    </row>
    <row r="8534" spans="9:46" s="142" customFormat="1" x14ac:dyDescent="0.15">
      <c r="I8534" s="223"/>
      <c r="P8534" s="224"/>
      <c r="Q8534" s="224"/>
      <c r="R8534" s="224"/>
      <c r="T8534" s="223"/>
      <c r="U8534" s="225"/>
      <c r="V8534" s="223"/>
      <c r="W8534" s="225"/>
      <c r="AE8534" s="200"/>
      <c r="AM8534" s="203"/>
      <c r="AT8534" s="144"/>
    </row>
    <row r="8535" spans="9:46" s="142" customFormat="1" x14ac:dyDescent="0.15">
      <c r="I8535" s="223"/>
      <c r="P8535" s="224"/>
      <c r="Q8535" s="224"/>
      <c r="R8535" s="224"/>
      <c r="T8535" s="223"/>
      <c r="U8535" s="225"/>
      <c r="V8535" s="223"/>
      <c r="W8535" s="225"/>
      <c r="AE8535" s="200"/>
      <c r="AM8535" s="203"/>
      <c r="AT8535" s="144"/>
    </row>
    <row r="8536" spans="9:46" s="142" customFormat="1" x14ac:dyDescent="0.15">
      <c r="I8536" s="223"/>
      <c r="P8536" s="224"/>
      <c r="Q8536" s="224"/>
      <c r="R8536" s="224"/>
      <c r="T8536" s="223"/>
      <c r="U8536" s="225"/>
      <c r="V8536" s="223"/>
      <c r="W8536" s="225"/>
      <c r="AE8536" s="200"/>
      <c r="AM8536" s="203"/>
      <c r="AT8536" s="144"/>
    </row>
    <row r="8537" spans="9:46" s="142" customFormat="1" x14ac:dyDescent="0.15">
      <c r="I8537" s="223"/>
      <c r="P8537" s="224"/>
      <c r="Q8537" s="224"/>
      <c r="R8537" s="224"/>
      <c r="T8537" s="223"/>
      <c r="U8537" s="225"/>
      <c r="V8537" s="223"/>
      <c r="W8537" s="225"/>
      <c r="AE8537" s="200"/>
      <c r="AM8537" s="203"/>
      <c r="AT8537" s="144"/>
    </row>
    <row r="8538" spans="9:46" s="142" customFormat="1" x14ac:dyDescent="0.15">
      <c r="I8538" s="223"/>
      <c r="P8538" s="224"/>
      <c r="Q8538" s="224"/>
      <c r="R8538" s="224"/>
      <c r="T8538" s="223"/>
      <c r="U8538" s="225"/>
      <c r="V8538" s="223"/>
      <c r="W8538" s="225"/>
      <c r="AE8538" s="200"/>
      <c r="AM8538" s="203"/>
      <c r="AT8538" s="144"/>
    </row>
    <row r="8539" spans="9:46" s="142" customFormat="1" x14ac:dyDescent="0.15">
      <c r="I8539" s="223"/>
      <c r="P8539" s="224"/>
      <c r="Q8539" s="224"/>
      <c r="R8539" s="224"/>
      <c r="T8539" s="223"/>
      <c r="U8539" s="225"/>
      <c r="V8539" s="223"/>
      <c r="W8539" s="225"/>
      <c r="AE8539" s="200"/>
      <c r="AM8539" s="203"/>
      <c r="AT8539" s="144"/>
    </row>
    <row r="8540" spans="9:46" s="142" customFormat="1" x14ac:dyDescent="0.15">
      <c r="I8540" s="223"/>
      <c r="P8540" s="224"/>
      <c r="Q8540" s="224"/>
      <c r="R8540" s="224"/>
      <c r="T8540" s="223"/>
      <c r="U8540" s="225"/>
      <c r="V8540" s="223"/>
      <c r="W8540" s="225"/>
      <c r="AE8540" s="200"/>
      <c r="AM8540" s="203"/>
      <c r="AT8540" s="144"/>
    </row>
    <row r="8541" spans="9:46" s="142" customFormat="1" x14ac:dyDescent="0.15">
      <c r="I8541" s="223"/>
      <c r="P8541" s="224"/>
      <c r="Q8541" s="224"/>
      <c r="R8541" s="224"/>
      <c r="T8541" s="223"/>
      <c r="U8541" s="225"/>
      <c r="V8541" s="223"/>
      <c r="W8541" s="225"/>
      <c r="AE8541" s="200"/>
      <c r="AM8541" s="203"/>
      <c r="AT8541" s="144"/>
    </row>
    <row r="8542" spans="9:46" s="142" customFormat="1" x14ac:dyDescent="0.15">
      <c r="I8542" s="223"/>
      <c r="P8542" s="224"/>
      <c r="Q8542" s="224"/>
      <c r="R8542" s="224"/>
      <c r="T8542" s="223"/>
      <c r="U8542" s="225"/>
      <c r="V8542" s="223"/>
      <c r="W8542" s="225"/>
      <c r="AE8542" s="200"/>
      <c r="AM8542" s="203"/>
      <c r="AT8542" s="144"/>
    </row>
    <row r="8543" spans="9:46" s="142" customFormat="1" x14ac:dyDescent="0.15">
      <c r="I8543" s="223"/>
      <c r="P8543" s="224"/>
      <c r="Q8543" s="224"/>
      <c r="R8543" s="224"/>
      <c r="T8543" s="223"/>
      <c r="U8543" s="225"/>
      <c r="V8543" s="223"/>
      <c r="W8543" s="225"/>
      <c r="AE8543" s="200"/>
      <c r="AM8543" s="203"/>
      <c r="AT8543" s="144"/>
    </row>
    <row r="8544" spans="9:46" s="142" customFormat="1" x14ac:dyDescent="0.15">
      <c r="I8544" s="223"/>
      <c r="P8544" s="224"/>
      <c r="Q8544" s="224"/>
      <c r="R8544" s="224"/>
      <c r="T8544" s="223"/>
      <c r="U8544" s="225"/>
      <c r="V8544" s="223"/>
      <c r="W8544" s="225"/>
      <c r="AE8544" s="200"/>
      <c r="AM8544" s="203"/>
      <c r="AT8544" s="144"/>
    </row>
    <row r="8545" spans="9:46" s="142" customFormat="1" x14ac:dyDescent="0.15">
      <c r="I8545" s="223"/>
      <c r="P8545" s="224"/>
      <c r="Q8545" s="224"/>
      <c r="R8545" s="224"/>
      <c r="T8545" s="223"/>
      <c r="U8545" s="225"/>
      <c r="V8545" s="223"/>
      <c r="W8545" s="225"/>
      <c r="AE8545" s="200"/>
      <c r="AM8545" s="203"/>
      <c r="AT8545" s="144"/>
    </row>
    <row r="8546" spans="9:46" s="142" customFormat="1" x14ac:dyDescent="0.15">
      <c r="I8546" s="223"/>
      <c r="P8546" s="224"/>
      <c r="Q8546" s="224"/>
      <c r="R8546" s="224"/>
      <c r="T8546" s="223"/>
      <c r="U8546" s="225"/>
      <c r="V8546" s="223"/>
      <c r="W8546" s="225"/>
      <c r="AE8546" s="200"/>
      <c r="AM8546" s="203"/>
      <c r="AT8546" s="144"/>
    </row>
    <row r="8547" spans="9:46" s="142" customFormat="1" x14ac:dyDescent="0.15">
      <c r="I8547" s="223"/>
      <c r="P8547" s="224"/>
      <c r="Q8547" s="224"/>
      <c r="R8547" s="224"/>
      <c r="T8547" s="223"/>
      <c r="U8547" s="225"/>
      <c r="V8547" s="223"/>
      <c r="W8547" s="225"/>
      <c r="AE8547" s="200"/>
      <c r="AM8547" s="203"/>
      <c r="AT8547" s="144"/>
    </row>
    <row r="8548" spans="9:46" s="142" customFormat="1" x14ac:dyDescent="0.15">
      <c r="I8548" s="223"/>
      <c r="P8548" s="224"/>
      <c r="Q8548" s="224"/>
      <c r="R8548" s="224"/>
      <c r="T8548" s="223"/>
      <c r="U8548" s="225"/>
      <c r="V8548" s="223"/>
      <c r="W8548" s="225"/>
      <c r="AE8548" s="200"/>
      <c r="AM8548" s="203"/>
      <c r="AT8548" s="144"/>
    </row>
    <row r="8549" spans="9:46" s="142" customFormat="1" x14ac:dyDescent="0.15">
      <c r="I8549" s="223"/>
      <c r="P8549" s="224"/>
      <c r="Q8549" s="224"/>
      <c r="R8549" s="224"/>
      <c r="T8549" s="223"/>
      <c r="U8549" s="225"/>
      <c r="V8549" s="223"/>
      <c r="W8549" s="225"/>
      <c r="AE8549" s="200"/>
      <c r="AM8549" s="203"/>
      <c r="AT8549" s="144"/>
    </row>
    <row r="8550" spans="9:46" s="142" customFormat="1" x14ac:dyDescent="0.15">
      <c r="I8550" s="223"/>
      <c r="P8550" s="224"/>
      <c r="Q8550" s="224"/>
      <c r="R8550" s="224"/>
      <c r="T8550" s="223"/>
      <c r="U8550" s="225"/>
      <c r="V8550" s="223"/>
      <c r="W8550" s="225"/>
      <c r="AE8550" s="200"/>
      <c r="AM8550" s="203"/>
      <c r="AT8550" s="144"/>
    </row>
    <row r="8551" spans="9:46" s="142" customFormat="1" x14ac:dyDescent="0.15">
      <c r="I8551" s="223"/>
      <c r="P8551" s="224"/>
      <c r="Q8551" s="224"/>
      <c r="R8551" s="224"/>
      <c r="T8551" s="223"/>
      <c r="U8551" s="225"/>
      <c r="V8551" s="223"/>
      <c r="W8551" s="225"/>
      <c r="AE8551" s="200"/>
      <c r="AM8551" s="203"/>
      <c r="AT8551" s="144"/>
    </row>
    <row r="8552" spans="9:46" s="142" customFormat="1" x14ac:dyDescent="0.15">
      <c r="I8552" s="223"/>
      <c r="P8552" s="224"/>
      <c r="Q8552" s="224"/>
      <c r="R8552" s="224"/>
      <c r="T8552" s="223"/>
      <c r="U8552" s="225"/>
      <c r="V8552" s="223"/>
      <c r="W8552" s="225"/>
      <c r="AE8552" s="200"/>
      <c r="AM8552" s="203"/>
      <c r="AT8552" s="144"/>
    </row>
    <row r="8553" spans="9:46" s="142" customFormat="1" x14ac:dyDescent="0.15">
      <c r="I8553" s="223"/>
      <c r="P8553" s="224"/>
      <c r="Q8553" s="224"/>
      <c r="R8553" s="224"/>
      <c r="T8553" s="223"/>
      <c r="U8553" s="225"/>
      <c r="V8553" s="223"/>
      <c r="W8553" s="225"/>
      <c r="AE8553" s="200"/>
      <c r="AM8553" s="203"/>
      <c r="AT8553" s="144"/>
    </row>
    <row r="8554" spans="9:46" s="142" customFormat="1" x14ac:dyDescent="0.15">
      <c r="I8554" s="223"/>
      <c r="P8554" s="224"/>
      <c r="Q8554" s="224"/>
      <c r="R8554" s="224"/>
      <c r="T8554" s="223"/>
      <c r="U8554" s="225"/>
      <c r="V8554" s="223"/>
      <c r="W8554" s="225"/>
      <c r="AE8554" s="200"/>
      <c r="AM8554" s="203"/>
      <c r="AT8554" s="144"/>
    </row>
    <row r="8555" spans="9:46" s="142" customFormat="1" x14ac:dyDescent="0.15">
      <c r="I8555" s="223"/>
      <c r="P8555" s="224"/>
      <c r="Q8555" s="224"/>
      <c r="R8555" s="224"/>
      <c r="T8555" s="223"/>
      <c r="U8555" s="225"/>
      <c r="V8555" s="223"/>
      <c r="W8555" s="225"/>
      <c r="AE8555" s="200"/>
      <c r="AM8555" s="203"/>
      <c r="AT8555" s="144"/>
    </row>
    <row r="8556" spans="9:46" s="142" customFormat="1" x14ac:dyDescent="0.15">
      <c r="I8556" s="223"/>
      <c r="P8556" s="224"/>
      <c r="Q8556" s="224"/>
      <c r="R8556" s="224"/>
      <c r="T8556" s="223"/>
      <c r="U8556" s="225"/>
      <c r="V8556" s="223"/>
      <c r="W8556" s="225"/>
      <c r="AE8556" s="200"/>
      <c r="AM8556" s="203"/>
      <c r="AT8556" s="144"/>
    </row>
    <row r="8557" spans="9:46" s="142" customFormat="1" x14ac:dyDescent="0.15">
      <c r="I8557" s="223"/>
      <c r="P8557" s="224"/>
      <c r="Q8557" s="224"/>
      <c r="R8557" s="224"/>
      <c r="T8557" s="223"/>
      <c r="U8557" s="225"/>
      <c r="V8557" s="223"/>
      <c r="W8557" s="225"/>
      <c r="AE8557" s="200"/>
      <c r="AM8557" s="203"/>
      <c r="AT8557" s="144"/>
    </row>
    <row r="8558" spans="9:46" s="142" customFormat="1" x14ac:dyDescent="0.15">
      <c r="I8558" s="223"/>
      <c r="P8558" s="224"/>
      <c r="Q8558" s="224"/>
      <c r="R8558" s="224"/>
      <c r="T8558" s="223"/>
      <c r="U8558" s="225"/>
      <c r="V8558" s="223"/>
      <c r="W8558" s="225"/>
      <c r="AE8558" s="200"/>
      <c r="AM8558" s="203"/>
      <c r="AT8558" s="144"/>
    </row>
    <row r="8559" spans="9:46" s="142" customFormat="1" x14ac:dyDescent="0.15">
      <c r="I8559" s="223"/>
      <c r="P8559" s="224"/>
      <c r="Q8559" s="224"/>
      <c r="R8559" s="224"/>
      <c r="T8559" s="223"/>
      <c r="U8559" s="225"/>
      <c r="V8559" s="223"/>
      <c r="W8559" s="225"/>
      <c r="AE8559" s="200"/>
      <c r="AM8559" s="203"/>
      <c r="AT8559" s="144"/>
    </row>
    <row r="8560" spans="9:46" s="142" customFormat="1" x14ac:dyDescent="0.15">
      <c r="I8560" s="223"/>
      <c r="P8560" s="224"/>
      <c r="Q8560" s="224"/>
      <c r="R8560" s="224"/>
      <c r="T8560" s="223"/>
      <c r="U8560" s="225"/>
      <c r="V8560" s="223"/>
      <c r="W8560" s="225"/>
      <c r="AE8560" s="200"/>
      <c r="AM8560" s="203"/>
      <c r="AT8560" s="144"/>
    </row>
    <row r="8561" spans="9:46" s="142" customFormat="1" x14ac:dyDescent="0.15">
      <c r="I8561" s="223"/>
      <c r="P8561" s="224"/>
      <c r="Q8561" s="224"/>
      <c r="R8561" s="224"/>
      <c r="T8561" s="223"/>
      <c r="U8561" s="225"/>
      <c r="V8561" s="223"/>
      <c r="W8561" s="225"/>
      <c r="AE8561" s="200"/>
      <c r="AM8561" s="203"/>
      <c r="AT8561" s="144"/>
    </row>
    <row r="8562" spans="9:46" s="142" customFormat="1" x14ac:dyDescent="0.15">
      <c r="I8562" s="223"/>
      <c r="P8562" s="224"/>
      <c r="Q8562" s="224"/>
      <c r="R8562" s="224"/>
      <c r="T8562" s="223"/>
      <c r="U8562" s="225"/>
      <c r="V8562" s="223"/>
      <c r="W8562" s="225"/>
      <c r="AE8562" s="200"/>
      <c r="AM8562" s="203"/>
      <c r="AT8562" s="144"/>
    </row>
    <row r="8563" spans="9:46" s="142" customFormat="1" x14ac:dyDescent="0.15">
      <c r="I8563" s="223"/>
      <c r="P8563" s="224"/>
      <c r="Q8563" s="224"/>
      <c r="R8563" s="224"/>
      <c r="T8563" s="223"/>
      <c r="U8563" s="225"/>
      <c r="V8563" s="223"/>
      <c r="W8563" s="225"/>
      <c r="AE8563" s="200"/>
      <c r="AM8563" s="203"/>
      <c r="AT8563" s="144"/>
    </row>
    <row r="8564" spans="9:46" s="142" customFormat="1" x14ac:dyDescent="0.15">
      <c r="I8564" s="223"/>
      <c r="P8564" s="224"/>
      <c r="Q8564" s="224"/>
      <c r="R8564" s="224"/>
      <c r="T8564" s="223"/>
      <c r="U8564" s="225"/>
      <c r="V8564" s="223"/>
      <c r="W8564" s="225"/>
      <c r="AE8564" s="200"/>
      <c r="AM8564" s="203"/>
      <c r="AT8564" s="144"/>
    </row>
    <row r="8565" spans="9:46" s="142" customFormat="1" x14ac:dyDescent="0.15">
      <c r="I8565" s="223"/>
      <c r="P8565" s="224"/>
      <c r="Q8565" s="224"/>
      <c r="R8565" s="224"/>
      <c r="T8565" s="223"/>
      <c r="U8565" s="225"/>
      <c r="V8565" s="223"/>
      <c r="W8565" s="225"/>
      <c r="AE8565" s="200"/>
      <c r="AM8565" s="203"/>
      <c r="AT8565" s="144"/>
    </row>
    <row r="8566" spans="9:46" s="142" customFormat="1" x14ac:dyDescent="0.15">
      <c r="I8566" s="223"/>
      <c r="P8566" s="224"/>
      <c r="Q8566" s="224"/>
      <c r="R8566" s="224"/>
      <c r="T8566" s="223"/>
      <c r="U8566" s="225"/>
      <c r="V8566" s="223"/>
      <c r="W8566" s="225"/>
      <c r="AE8566" s="200"/>
      <c r="AM8566" s="203"/>
      <c r="AT8566" s="144"/>
    </row>
    <row r="8567" spans="9:46" s="142" customFormat="1" x14ac:dyDescent="0.15">
      <c r="I8567" s="223"/>
      <c r="P8567" s="224"/>
      <c r="Q8567" s="224"/>
      <c r="R8567" s="224"/>
      <c r="T8567" s="223"/>
      <c r="U8567" s="225"/>
      <c r="V8567" s="223"/>
      <c r="W8567" s="225"/>
      <c r="AE8567" s="200"/>
      <c r="AM8567" s="203"/>
      <c r="AT8567" s="144"/>
    </row>
    <row r="8568" spans="9:46" s="142" customFormat="1" x14ac:dyDescent="0.15">
      <c r="I8568" s="223"/>
      <c r="P8568" s="224"/>
      <c r="Q8568" s="224"/>
      <c r="R8568" s="224"/>
      <c r="T8568" s="223"/>
      <c r="U8568" s="225"/>
      <c r="V8568" s="223"/>
      <c r="W8568" s="225"/>
      <c r="AE8568" s="200"/>
      <c r="AM8568" s="203"/>
      <c r="AT8568" s="144"/>
    </row>
    <row r="8569" spans="9:46" s="142" customFormat="1" x14ac:dyDescent="0.15">
      <c r="I8569" s="223"/>
      <c r="P8569" s="224"/>
      <c r="Q8569" s="224"/>
      <c r="R8569" s="224"/>
      <c r="T8569" s="223"/>
      <c r="U8569" s="225"/>
      <c r="V8569" s="223"/>
      <c r="W8569" s="225"/>
      <c r="AE8569" s="200"/>
      <c r="AM8569" s="203"/>
      <c r="AT8569" s="144"/>
    </row>
    <row r="8570" spans="9:46" s="142" customFormat="1" x14ac:dyDescent="0.15">
      <c r="I8570" s="223"/>
      <c r="P8570" s="224"/>
      <c r="Q8570" s="224"/>
      <c r="R8570" s="224"/>
      <c r="T8570" s="223"/>
      <c r="U8570" s="225"/>
      <c r="V8570" s="223"/>
      <c r="W8570" s="225"/>
      <c r="AE8570" s="200"/>
      <c r="AM8570" s="203"/>
      <c r="AT8570" s="144"/>
    </row>
    <row r="8571" spans="9:46" s="142" customFormat="1" x14ac:dyDescent="0.15">
      <c r="I8571" s="223"/>
      <c r="P8571" s="224"/>
      <c r="Q8571" s="224"/>
      <c r="R8571" s="224"/>
      <c r="T8571" s="223"/>
      <c r="U8571" s="225"/>
      <c r="V8571" s="223"/>
      <c r="W8571" s="225"/>
      <c r="AE8571" s="200"/>
      <c r="AM8571" s="203"/>
      <c r="AT8571" s="144"/>
    </row>
    <row r="8572" spans="9:46" s="142" customFormat="1" x14ac:dyDescent="0.15">
      <c r="I8572" s="223"/>
      <c r="P8572" s="224"/>
      <c r="Q8572" s="224"/>
      <c r="R8572" s="224"/>
      <c r="T8572" s="223"/>
      <c r="U8572" s="225"/>
      <c r="V8572" s="223"/>
      <c r="W8572" s="225"/>
      <c r="AE8572" s="200"/>
      <c r="AM8572" s="203"/>
      <c r="AT8572" s="144"/>
    </row>
    <row r="8573" spans="9:46" s="142" customFormat="1" x14ac:dyDescent="0.15">
      <c r="I8573" s="223"/>
      <c r="P8573" s="224"/>
      <c r="Q8573" s="224"/>
      <c r="R8573" s="224"/>
      <c r="T8573" s="223"/>
      <c r="U8573" s="225"/>
      <c r="V8573" s="223"/>
      <c r="W8573" s="225"/>
      <c r="AE8573" s="200"/>
      <c r="AM8573" s="203"/>
      <c r="AT8573" s="144"/>
    </row>
    <row r="8574" spans="9:46" s="142" customFormat="1" x14ac:dyDescent="0.15">
      <c r="I8574" s="223"/>
      <c r="P8574" s="224"/>
      <c r="Q8574" s="224"/>
      <c r="R8574" s="224"/>
      <c r="T8574" s="223"/>
      <c r="U8574" s="225"/>
      <c r="V8574" s="223"/>
      <c r="W8574" s="225"/>
      <c r="AE8574" s="200"/>
      <c r="AM8574" s="203"/>
      <c r="AT8574" s="144"/>
    </row>
    <row r="8575" spans="9:46" s="142" customFormat="1" x14ac:dyDescent="0.15">
      <c r="I8575" s="223"/>
      <c r="P8575" s="224"/>
      <c r="Q8575" s="224"/>
      <c r="R8575" s="224"/>
      <c r="T8575" s="223"/>
      <c r="U8575" s="225"/>
      <c r="V8575" s="223"/>
      <c r="W8575" s="225"/>
      <c r="AE8575" s="200"/>
      <c r="AM8575" s="203"/>
      <c r="AT8575" s="144"/>
    </row>
    <row r="8576" spans="9:46" s="142" customFormat="1" x14ac:dyDescent="0.15">
      <c r="I8576" s="223"/>
      <c r="P8576" s="224"/>
      <c r="Q8576" s="224"/>
      <c r="R8576" s="224"/>
      <c r="T8576" s="223"/>
      <c r="U8576" s="225"/>
      <c r="V8576" s="223"/>
      <c r="W8576" s="225"/>
      <c r="AE8576" s="200"/>
      <c r="AM8576" s="203"/>
      <c r="AT8576" s="144"/>
    </row>
    <row r="8577" spans="9:46" s="142" customFormat="1" x14ac:dyDescent="0.15">
      <c r="I8577" s="223"/>
      <c r="P8577" s="224"/>
      <c r="Q8577" s="224"/>
      <c r="R8577" s="224"/>
      <c r="T8577" s="223"/>
      <c r="U8577" s="225"/>
      <c r="V8577" s="223"/>
      <c r="W8577" s="225"/>
      <c r="AE8577" s="200"/>
      <c r="AM8577" s="203"/>
      <c r="AT8577" s="144"/>
    </row>
    <row r="8578" spans="9:46" s="142" customFormat="1" x14ac:dyDescent="0.15">
      <c r="I8578" s="223"/>
      <c r="P8578" s="224"/>
      <c r="Q8578" s="224"/>
      <c r="R8578" s="224"/>
      <c r="T8578" s="223"/>
      <c r="U8578" s="225"/>
      <c r="V8578" s="223"/>
      <c r="W8578" s="225"/>
      <c r="AE8578" s="200"/>
      <c r="AM8578" s="203"/>
      <c r="AT8578" s="144"/>
    </row>
    <row r="8579" spans="9:46" s="142" customFormat="1" x14ac:dyDescent="0.15">
      <c r="I8579" s="223"/>
      <c r="P8579" s="224"/>
      <c r="Q8579" s="224"/>
      <c r="R8579" s="224"/>
      <c r="T8579" s="223"/>
      <c r="U8579" s="225"/>
      <c r="V8579" s="223"/>
      <c r="W8579" s="225"/>
      <c r="AE8579" s="200"/>
      <c r="AM8579" s="203"/>
      <c r="AT8579" s="144"/>
    </row>
    <row r="8580" spans="9:46" s="142" customFormat="1" x14ac:dyDescent="0.15">
      <c r="I8580" s="223"/>
      <c r="P8580" s="224"/>
      <c r="Q8580" s="224"/>
      <c r="R8580" s="224"/>
      <c r="T8580" s="223"/>
      <c r="U8580" s="225"/>
      <c r="V8580" s="223"/>
      <c r="W8580" s="225"/>
      <c r="AE8580" s="200"/>
      <c r="AM8580" s="203"/>
      <c r="AT8580" s="144"/>
    </row>
    <row r="8581" spans="9:46" s="142" customFormat="1" x14ac:dyDescent="0.15">
      <c r="I8581" s="223"/>
      <c r="P8581" s="224"/>
      <c r="Q8581" s="224"/>
      <c r="R8581" s="224"/>
      <c r="T8581" s="223"/>
      <c r="U8581" s="225"/>
      <c r="V8581" s="223"/>
      <c r="W8581" s="225"/>
      <c r="AE8581" s="200"/>
      <c r="AM8581" s="203"/>
      <c r="AT8581" s="144"/>
    </row>
    <row r="8582" spans="9:46" s="142" customFormat="1" x14ac:dyDescent="0.15">
      <c r="I8582" s="223"/>
      <c r="P8582" s="224"/>
      <c r="Q8582" s="224"/>
      <c r="R8582" s="224"/>
      <c r="T8582" s="223"/>
      <c r="U8582" s="225"/>
      <c r="V8582" s="223"/>
      <c r="W8582" s="225"/>
      <c r="AE8582" s="200"/>
      <c r="AM8582" s="203"/>
      <c r="AT8582" s="144"/>
    </row>
    <row r="8583" spans="9:46" s="142" customFormat="1" x14ac:dyDescent="0.15">
      <c r="I8583" s="223"/>
      <c r="P8583" s="224"/>
      <c r="Q8583" s="224"/>
      <c r="R8583" s="224"/>
      <c r="T8583" s="223"/>
      <c r="U8583" s="225"/>
      <c r="V8583" s="223"/>
      <c r="W8583" s="225"/>
      <c r="AE8583" s="200"/>
      <c r="AM8583" s="203"/>
      <c r="AT8583" s="144"/>
    </row>
    <row r="8584" spans="9:46" s="142" customFormat="1" x14ac:dyDescent="0.15">
      <c r="I8584" s="223"/>
      <c r="P8584" s="224"/>
      <c r="Q8584" s="224"/>
      <c r="R8584" s="224"/>
      <c r="T8584" s="223"/>
      <c r="U8584" s="225"/>
      <c r="V8584" s="223"/>
      <c r="W8584" s="225"/>
      <c r="AE8584" s="200"/>
      <c r="AM8584" s="203"/>
      <c r="AT8584" s="144"/>
    </row>
    <row r="8585" spans="9:46" s="142" customFormat="1" x14ac:dyDescent="0.15">
      <c r="I8585" s="223"/>
      <c r="P8585" s="224"/>
      <c r="Q8585" s="224"/>
      <c r="R8585" s="224"/>
      <c r="T8585" s="223"/>
      <c r="U8585" s="225"/>
      <c r="V8585" s="223"/>
      <c r="W8585" s="225"/>
      <c r="AE8585" s="200"/>
      <c r="AM8585" s="203"/>
      <c r="AT8585" s="144"/>
    </row>
    <row r="8586" spans="9:46" s="142" customFormat="1" x14ac:dyDescent="0.15">
      <c r="I8586" s="223"/>
      <c r="P8586" s="224"/>
      <c r="Q8586" s="224"/>
      <c r="R8586" s="224"/>
      <c r="T8586" s="223"/>
      <c r="U8586" s="225"/>
      <c r="V8586" s="223"/>
      <c r="W8586" s="225"/>
      <c r="AE8586" s="200"/>
      <c r="AM8586" s="203"/>
      <c r="AT8586" s="144"/>
    </row>
    <row r="8587" spans="9:46" s="142" customFormat="1" x14ac:dyDescent="0.15">
      <c r="I8587" s="223"/>
      <c r="P8587" s="224"/>
      <c r="Q8587" s="224"/>
      <c r="R8587" s="224"/>
      <c r="T8587" s="223"/>
      <c r="U8587" s="225"/>
      <c r="V8587" s="223"/>
      <c r="W8587" s="225"/>
      <c r="AE8587" s="200"/>
      <c r="AM8587" s="203"/>
      <c r="AT8587" s="144"/>
    </row>
    <row r="8588" spans="9:46" s="142" customFormat="1" x14ac:dyDescent="0.15">
      <c r="I8588" s="223"/>
      <c r="P8588" s="224"/>
      <c r="Q8588" s="224"/>
      <c r="R8588" s="224"/>
      <c r="T8588" s="223"/>
      <c r="U8588" s="225"/>
      <c r="V8588" s="223"/>
      <c r="W8588" s="225"/>
      <c r="AE8588" s="200"/>
      <c r="AM8588" s="203"/>
      <c r="AT8588" s="144"/>
    </row>
    <row r="8589" spans="9:46" s="142" customFormat="1" x14ac:dyDescent="0.15">
      <c r="I8589" s="223"/>
      <c r="P8589" s="224"/>
      <c r="Q8589" s="224"/>
      <c r="R8589" s="224"/>
      <c r="T8589" s="223"/>
      <c r="U8589" s="225"/>
      <c r="V8589" s="223"/>
      <c r="W8589" s="225"/>
      <c r="AE8589" s="200"/>
      <c r="AM8589" s="203"/>
      <c r="AT8589" s="144"/>
    </row>
    <row r="8590" spans="9:46" s="142" customFormat="1" x14ac:dyDescent="0.15">
      <c r="I8590" s="223"/>
      <c r="P8590" s="224"/>
      <c r="Q8590" s="224"/>
      <c r="R8590" s="224"/>
      <c r="T8590" s="223"/>
      <c r="U8590" s="225"/>
      <c r="V8590" s="223"/>
      <c r="W8590" s="225"/>
      <c r="AE8590" s="200"/>
      <c r="AM8590" s="203"/>
      <c r="AT8590" s="144"/>
    </row>
    <row r="8591" spans="9:46" s="142" customFormat="1" x14ac:dyDescent="0.15">
      <c r="I8591" s="223"/>
      <c r="P8591" s="224"/>
      <c r="Q8591" s="224"/>
      <c r="R8591" s="224"/>
      <c r="T8591" s="223"/>
      <c r="U8591" s="225"/>
      <c r="V8591" s="223"/>
      <c r="W8591" s="225"/>
      <c r="AE8591" s="200"/>
      <c r="AM8591" s="203"/>
      <c r="AT8591" s="144"/>
    </row>
    <row r="8592" spans="9:46" s="142" customFormat="1" x14ac:dyDescent="0.15">
      <c r="I8592" s="223"/>
      <c r="P8592" s="224"/>
      <c r="Q8592" s="224"/>
      <c r="R8592" s="224"/>
      <c r="T8592" s="223"/>
      <c r="U8592" s="225"/>
      <c r="V8592" s="223"/>
      <c r="W8592" s="225"/>
      <c r="AE8592" s="200"/>
      <c r="AM8592" s="203"/>
      <c r="AT8592" s="144"/>
    </row>
    <row r="8593" spans="9:46" s="142" customFormat="1" x14ac:dyDescent="0.15">
      <c r="I8593" s="223"/>
      <c r="P8593" s="224"/>
      <c r="Q8593" s="224"/>
      <c r="R8593" s="224"/>
      <c r="T8593" s="223"/>
      <c r="U8593" s="225"/>
      <c r="V8593" s="223"/>
      <c r="W8593" s="225"/>
      <c r="AE8593" s="200"/>
      <c r="AM8593" s="203"/>
      <c r="AT8593" s="144"/>
    </row>
    <row r="8594" spans="9:46" s="142" customFormat="1" x14ac:dyDescent="0.15">
      <c r="I8594" s="223"/>
      <c r="P8594" s="224"/>
      <c r="Q8594" s="224"/>
      <c r="R8594" s="224"/>
      <c r="T8594" s="223"/>
      <c r="U8594" s="225"/>
      <c r="V8594" s="223"/>
      <c r="W8594" s="225"/>
      <c r="AE8594" s="200"/>
      <c r="AM8594" s="203"/>
      <c r="AT8594" s="144"/>
    </row>
    <row r="8595" spans="9:46" s="142" customFormat="1" x14ac:dyDescent="0.15">
      <c r="I8595" s="223"/>
      <c r="P8595" s="224"/>
      <c r="Q8595" s="224"/>
      <c r="R8595" s="224"/>
      <c r="T8595" s="223"/>
      <c r="U8595" s="225"/>
      <c r="V8595" s="223"/>
      <c r="W8595" s="225"/>
      <c r="AE8595" s="200"/>
      <c r="AM8595" s="203"/>
      <c r="AT8595" s="144"/>
    </row>
    <row r="8596" spans="9:46" s="142" customFormat="1" x14ac:dyDescent="0.15">
      <c r="I8596" s="223"/>
      <c r="P8596" s="224"/>
      <c r="Q8596" s="224"/>
      <c r="R8596" s="224"/>
      <c r="T8596" s="223"/>
      <c r="U8596" s="225"/>
      <c r="V8596" s="223"/>
      <c r="W8596" s="225"/>
      <c r="AE8596" s="200"/>
      <c r="AM8596" s="203"/>
      <c r="AT8596" s="144"/>
    </row>
    <row r="8597" spans="9:46" s="142" customFormat="1" x14ac:dyDescent="0.15">
      <c r="I8597" s="223"/>
      <c r="P8597" s="224"/>
      <c r="Q8597" s="224"/>
      <c r="R8597" s="224"/>
      <c r="T8597" s="223"/>
      <c r="U8597" s="225"/>
      <c r="V8597" s="223"/>
      <c r="W8597" s="225"/>
      <c r="AE8597" s="200"/>
      <c r="AM8597" s="203"/>
      <c r="AT8597" s="144"/>
    </row>
    <row r="8598" spans="9:46" s="142" customFormat="1" x14ac:dyDescent="0.15">
      <c r="I8598" s="223"/>
      <c r="P8598" s="224"/>
      <c r="Q8598" s="224"/>
      <c r="R8598" s="224"/>
      <c r="T8598" s="223"/>
      <c r="U8598" s="225"/>
      <c r="V8598" s="223"/>
      <c r="W8598" s="225"/>
      <c r="AE8598" s="200"/>
      <c r="AM8598" s="203"/>
      <c r="AT8598" s="144"/>
    </row>
    <row r="8599" spans="9:46" s="142" customFormat="1" x14ac:dyDescent="0.15">
      <c r="I8599" s="223"/>
      <c r="P8599" s="224"/>
      <c r="Q8599" s="224"/>
      <c r="R8599" s="224"/>
      <c r="T8599" s="223"/>
      <c r="U8599" s="225"/>
      <c r="V8599" s="223"/>
      <c r="W8599" s="225"/>
      <c r="AE8599" s="200"/>
      <c r="AM8599" s="203"/>
      <c r="AT8599" s="144"/>
    </row>
    <row r="8600" spans="9:46" s="142" customFormat="1" x14ac:dyDescent="0.15">
      <c r="I8600" s="223"/>
      <c r="P8600" s="224"/>
      <c r="Q8600" s="224"/>
      <c r="R8600" s="224"/>
      <c r="T8600" s="223"/>
      <c r="U8600" s="225"/>
      <c r="V8600" s="223"/>
      <c r="W8600" s="225"/>
      <c r="AE8600" s="200"/>
      <c r="AM8600" s="203"/>
      <c r="AT8600" s="144"/>
    </row>
    <row r="8601" spans="9:46" s="142" customFormat="1" x14ac:dyDescent="0.15">
      <c r="I8601" s="223"/>
      <c r="P8601" s="224"/>
      <c r="Q8601" s="224"/>
      <c r="R8601" s="224"/>
      <c r="T8601" s="223"/>
      <c r="U8601" s="225"/>
      <c r="V8601" s="223"/>
      <c r="W8601" s="225"/>
      <c r="AE8601" s="200"/>
      <c r="AM8601" s="203"/>
      <c r="AT8601" s="144"/>
    </row>
    <row r="8602" spans="9:46" s="142" customFormat="1" x14ac:dyDescent="0.15">
      <c r="I8602" s="223"/>
      <c r="P8602" s="224"/>
      <c r="Q8602" s="224"/>
      <c r="R8602" s="224"/>
      <c r="T8602" s="223"/>
      <c r="U8602" s="225"/>
      <c r="V8602" s="223"/>
      <c r="W8602" s="225"/>
      <c r="AE8602" s="200"/>
      <c r="AM8602" s="203"/>
      <c r="AT8602" s="144"/>
    </row>
    <row r="8603" spans="9:46" s="142" customFormat="1" x14ac:dyDescent="0.15">
      <c r="I8603" s="223"/>
      <c r="P8603" s="224"/>
      <c r="Q8603" s="224"/>
      <c r="R8603" s="224"/>
      <c r="T8603" s="223"/>
      <c r="U8603" s="225"/>
      <c r="V8603" s="223"/>
      <c r="W8603" s="225"/>
      <c r="AE8603" s="200"/>
      <c r="AM8603" s="203"/>
      <c r="AT8603" s="144"/>
    </row>
    <row r="8604" spans="9:46" s="142" customFormat="1" x14ac:dyDescent="0.15">
      <c r="I8604" s="223"/>
      <c r="P8604" s="224"/>
      <c r="Q8604" s="224"/>
      <c r="R8604" s="224"/>
      <c r="T8604" s="223"/>
      <c r="U8604" s="225"/>
      <c r="V8604" s="223"/>
      <c r="W8604" s="225"/>
      <c r="AE8604" s="200"/>
      <c r="AM8604" s="203"/>
      <c r="AT8604" s="144"/>
    </row>
    <row r="8605" spans="9:46" s="142" customFormat="1" x14ac:dyDescent="0.15">
      <c r="I8605" s="223"/>
      <c r="P8605" s="224"/>
      <c r="Q8605" s="224"/>
      <c r="R8605" s="224"/>
      <c r="T8605" s="223"/>
      <c r="U8605" s="225"/>
      <c r="V8605" s="223"/>
      <c r="W8605" s="225"/>
      <c r="AE8605" s="200"/>
      <c r="AM8605" s="203"/>
      <c r="AT8605" s="144"/>
    </row>
    <row r="8606" spans="9:46" s="142" customFormat="1" x14ac:dyDescent="0.15">
      <c r="I8606" s="223"/>
      <c r="P8606" s="224"/>
      <c r="Q8606" s="224"/>
      <c r="R8606" s="224"/>
      <c r="T8606" s="223"/>
      <c r="U8606" s="225"/>
      <c r="V8606" s="223"/>
      <c r="W8606" s="225"/>
      <c r="AE8606" s="200"/>
      <c r="AM8606" s="203"/>
      <c r="AT8606" s="144"/>
    </row>
    <row r="8607" spans="9:46" s="142" customFormat="1" x14ac:dyDescent="0.15">
      <c r="I8607" s="223"/>
      <c r="P8607" s="224"/>
      <c r="Q8607" s="224"/>
      <c r="R8607" s="224"/>
      <c r="T8607" s="223"/>
      <c r="U8607" s="225"/>
      <c r="V8607" s="223"/>
      <c r="W8607" s="225"/>
      <c r="AE8607" s="200"/>
      <c r="AM8607" s="203"/>
      <c r="AT8607" s="144"/>
    </row>
    <row r="8608" spans="9:46" s="142" customFormat="1" x14ac:dyDescent="0.15">
      <c r="I8608" s="223"/>
      <c r="P8608" s="224"/>
      <c r="Q8608" s="224"/>
      <c r="R8608" s="224"/>
      <c r="T8608" s="223"/>
      <c r="U8608" s="225"/>
      <c r="V8608" s="223"/>
      <c r="W8608" s="225"/>
      <c r="AE8608" s="200"/>
      <c r="AM8608" s="203"/>
      <c r="AT8608" s="144"/>
    </row>
    <row r="8609" spans="9:46" s="142" customFormat="1" x14ac:dyDescent="0.15">
      <c r="I8609" s="223"/>
      <c r="P8609" s="224"/>
      <c r="Q8609" s="224"/>
      <c r="R8609" s="224"/>
      <c r="T8609" s="223"/>
      <c r="U8609" s="225"/>
      <c r="V8609" s="223"/>
      <c r="W8609" s="225"/>
      <c r="AE8609" s="200"/>
      <c r="AM8609" s="203"/>
      <c r="AT8609" s="144"/>
    </row>
    <row r="8610" spans="9:46" s="142" customFormat="1" x14ac:dyDescent="0.15">
      <c r="I8610" s="223"/>
      <c r="P8610" s="224"/>
      <c r="Q8610" s="224"/>
      <c r="R8610" s="224"/>
      <c r="T8610" s="223"/>
      <c r="U8610" s="225"/>
      <c r="V8610" s="223"/>
      <c r="W8610" s="225"/>
      <c r="AE8610" s="200"/>
      <c r="AM8610" s="203"/>
      <c r="AT8610" s="144"/>
    </row>
    <row r="8611" spans="9:46" s="142" customFormat="1" x14ac:dyDescent="0.15">
      <c r="I8611" s="223"/>
      <c r="P8611" s="224"/>
      <c r="Q8611" s="224"/>
      <c r="R8611" s="224"/>
      <c r="T8611" s="223"/>
      <c r="U8611" s="225"/>
      <c r="V8611" s="223"/>
      <c r="W8611" s="225"/>
      <c r="AE8611" s="200"/>
      <c r="AM8611" s="203"/>
      <c r="AT8611" s="144"/>
    </row>
    <row r="8612" spans="9:46" s="142" customFormat="1" x14ac:dyDescent="0.15">
      <c r="I8612" s="223"/>
      <c r="P8612" s="224"/>
      <c r="Q8612" s="224"/>
      <c r="R8612" s="224"/>
      <c r="T8612" s="223"/>
      <c r="U8612" s="225"/>
      <c r="V8612" s="223"/>
      <c r="W8612" s="225"/>
      <c r="AE8612" s="200"/>
      <c r="AM8612" s="203"/>
      <c r="AT8612" s="144"/>
    </row>
    <row r="8613" spans="9:46" s="142" customFormat="1" x14ac:dyDescent="0.15">
      <c r="I8613" s="223"/>
      <c r="P8613" s="224"/>
      <c r="Q8613" s="224"/>
      <c r="R8613" s="224"/>
      <c r="T8613" s="223"/>
      <c r="U8613" s="225"/>
      <c r="V8613" s="223"/>
      <c r="W8613" s="225"/>
      <c r="AE8613" s="200"/>
      <c r="AM8613" s="203"/>
      <c r="AT8613" s="144"/>
    </row>
    <row r="8614" spans="9:46" s="142" customFormat="1" x14ac:dyDescent="0.15">
      <c r="I8614" s="223"/>
      <c r="P8614" s="224"/>
      <c r="Q8614" s="224"/>
      <c r="R8614" s="224"/>
      <c r="T8614" s="223"/>
      <c r="U8614" s="225"/>
      <c r="V8614" s="223"/>
      <c r="W8614" s="225"/>
      <c r="AE8614" s="200"/>
      <c r="AM8614" s="203"/>
      <c r="AT8614" s="144"/>
    </row>
    <row r="8615" spans="9:46" s="142" customFormat="1" x14ac:dyDescent="0.15">
      <c r="I8615" s="223"/>
      <c r="P8615" s="224"/>
      <c r="Q8615" s="224"/>
      <c r="R8615" s="224"/>
      <c r="T8615" s="223"/>
      <c r="U8615" s="225"/>
      <c r="V8615" s="223"/>
      <c r="W8615" s="225"/>
      <c r="AE8615" s="200"/>
      <c r="AM8615" s="203"/>
      <c r="AT8615" s="144"/>
    </row>
    <row r="8616" spans="9:46" s="142" customFormat="1" x14ac:dyDescent="0.15">
      <c r="I8616" s="223"/>
      <c r="P8616" s="224"/>
      <c r="Q8616" s="224"/>
      <c r="R8616" s="224"/>
      <c r="T8616" s="223"/>
      <c r="U8616" s="225"/>
      <c r="V8616" s="223"/>
      <c r="W8616" s="225"/>
      <c r="AE8616" s="200"/>
      <c r="AM8616" s="203"/>
      <c r="AT8616" s="144"/>
    </row>
    <row r="8617" spans="9:46" s="142" customFormat="1" x14ac:dyDescent="0.15">
      <c r="I8617" s="223"/>
      <c r="P8617" s="224"/>
      <c r="Q8617" s="224"/>
      <c r="R8617" s="224"/>
      <c r="T8617" s="223"/>
      <c r="U8617" s="225"/>
      <c r="V8617" s="223"/>
      <c r="W8617" s="225"/>
      <c r="AE8617" s="200"/>
      <c r="AM8617" s="203"/>
      <c r="AT8617" s="144"/>
    </row>
    <row r="8618" spans="9:46" s="142" customFormat="1" x14ac:dyDescent="0.15">
      <c r="I8618" s="223"/>
      <c r="P8618" s="224"/>
      <c r="Q8618" s="224"/>
      <c r="R8618" s="224"/>
      <c r="T8618" s="223"/>
      <c r="U8618" s="225"/>
      <c r="V8618" s="223"/>
      <c r="W8618" s="225"/>
      <c r="AE8618" s="200"/>
      <c r="AM8618" s="203"/>
      <c r="AT8618" s="144"/>
    </row>
    <row r="8619" spans="9:46" s="142" customFormat="1" x14ac:dyDescent="0.15">
      <c r="I8619" s="223"/>
      <c r="P8619" s="224"/>
      <c r="Q8619" s="224"/>
      <c r="R8619" s="224"/>
      <c r="T8619" s="223"/>
      <c r="U8619" s="225"/>
      <c r="V8619" s="223"/>
      <c r="W8619" s="225"/>
      <c r="AE8619" s="200"/>
      <c r="AM8619" s="203"/>
      <c r="AT8619" s="144"/>
    </row>
    <row r="8620" spans="9:46" s="142" customFormat="1" x14ac:dyDescent="0.15">
      <c r="I8620" s="223"/>
      <c r="P8620" s="224"/>
      <c r="Q8620" s="224"/>
      <c r="R8620" s="224"/>
      <c r="T8620" s="223"/>
      <c r="U8620" s="225"/>
      <c r="V8620" s="223"/>
      <c r="W8620" s="225"/>
      <c r="AE8620" s="200"/>
      <c r="AM8620" s="203"/>
      <c r="AT8620" s="144"/>
    </row>
    <row r="8621" spans="9:46" s="142" customFormat="1" x14ac:dyDescent="0.15">
      <c r="I8621" s="223"/>
      <c r="P8621" s="224"/>
      <c r="Q8621" s="224"/>
      <c r="R8621" s="224"/>
      <c r="T8621" s="223"/>
      <c r="U8621" s="225"/>
      <c r="V8621" s="223"/>
      <c r="W8621" s="225"/>
      <c r="AE8621" s="200"/>
      <c r="AM8621" s="203"/>
      <c r="AT8621" s="144"/>
    </row>
    <row r="8622" spans="9:46" s="142" customFormat="1" x14ac:dyDescent="0.15">
      <c r="I8622" s="223"/>
      <c r="P8622" s="224"/>
      <c r="Q8622" s="224"/>
      <c r="R8622" s="224"/>
      <c r="T8622" s="223"/>
      <c r="U8622" s="225"/>
      <c r="V8622" s="223"/>
      <c r="W8622" s="225"/>
      <c r="AE8622" s="200"/>
      <c r="AM8622" s="203"/>
      <c r="AT8622" s="144"/>
    </row>
    <row r="8623" spans="9:46" s="142" customFormat="1" x14ac:dyDescent="0.15">
      <c r="I8623" s="223"/>
      <c r="P8623" s="224"/>
      <c r="Q8623" s="224"/>
      <c r="R8623" s="224"/>
      <c r="T8623" s="223"/>
      <c r="U8623" s="225"/>
      <c r="V8623" s="223"/>
      <c r="W8623" s="225"/>
      <c r="AE8623" s="200"/>
      <c r="AM8623" s="203"/>
      <c r="AT8623" s="144"/>
    </row>
    <row r="8624" spans="9:46" s="142" customFormat="1" x14ac:dyDescent="0.15">
      <c r="I8624" s="223"/>
      <c r="P8624" s="224"/>
      <c r="Q8624" s="224"/>
      <c r="R8624" s="224"/>
      <c r="T8624" s="223"/>
      <c r="U8624" s="225"/>
      <c r="V8624" s="223"/>
      <c r="W8624" s="225"/>
      <c r="AE8624" s="200"/>
      <c r="AM8624" s="203"/>
      <c r="AT8624" s="144"/>
    </row>
    <row r="8625" spans="9:46" s="142" customFormat="1" x14ac:dyDescent="0.15">
      <c r="I8625" s="223"/>
      <c r="P8625" s="224"/>
      <c r="Q8625" s="224"/>
      <c r="R8625" s="224"/>
      <c r="T8625" s="223"/>
      <c r="U8625" s="225"/>
      <c r="V8625" s="223"/>
      <c r="W8625" s="225"/>
      <c r="AE8625" s="200"/>
      <c r="AM8625" s="203"/>
      <c r="AT8625" s="144"/>
    </row>
    <row r="8626" spans="9:46" s="142" customFormat="1" x14ac:dyDescent="0.15">
      <c r="I8626" s="223"/>
      <c r="P8626" s="224"/>
      <c r="Q8626" s="224"/>
      <c r="R8626" s="224"/>
      <c r="T8626" s="223"/>
      <c r="U8626" s="225"/>
      <c r="V8626" s="223"/>
      <c r="W8626" s="225"/>
      <c r="AE8626" s="200"/>
      <c r="AM8626" s="203"/>
      <c r="AT8626" s="144"/>
    </row>
    <row r="8627" spans="9:46" s="142" customFormat="1" x14ac:dyDescent="0.15">
      <c r="I8627" s="223"/>
      <c r="P8627" s="224"/>
      <c r="Q8627" s="224"/>
      <c r="R8627" s="224"/>
      <c r="T8627" s="223"/>
      <c r="U8627" s="225"/>
      <c r="V8627" s="223"/>
      <c r="W8627" s="225"/>
      <c r="AE8627" s="200"/>
      <c r="AM8627" s="203"/>
      <c r="AT8627" s="144"/>
    </row>
    <row r="8628" spans="9:46" s="142" customFormat="1" x14ac:dyDescent="0.15">
      <c r="I8628" s="223"/>
      <c r="P8628" s="224"/>
      <c r="Q8628" s="224"/>
      <c r="R8628" s="224"/>
      <c r="T8628" s="223"/>
      <c r="U8628" s="225"/>
      <c r="V8628" s="223"/>
      <c r="W8628" s="225"/>
      <c r="AE8628" s="200"/>
      <c r="AM8628" s="203"/>
      <c r="AT8628" s="144"/>
    </row>
    <row r="8629" spans="9:46" s="142" customFormat="1" x14ac:dyDescent="0.15">
      <c r="I8629" s="223"/>
      <c r="P8629" s="224"/>
      <c r="Q8629" s="224"/>
      <c r="R8629" s="224"/>
      <c r="T8629" s="223"/>
      <c r="U8629" s="225"/>
      <c r="V8629" s="223"/>
      <c r="W8629" s="225"/>
      <c r="AE8629" s="200"/>
      <c r="AM8629" s="203"/>
      <c r="AT8629" s="144"/>
    </row>
    <row r="8630" spans="9:46" s="142" customFormat="1" x14ac:dyDescent="0.15">
      <c r="I8630" s="223"/>
      <c r="P8630" s="224"/>
      <c r="Q8630" s="224"/>
      <c r="R8630" s="224"/>
      <c r="T8630" s="223"/>
      <c r="U8630" s="225"/>
      <c r="V8630" s="223"/>
      <c r="W8630" s="225"/>
      <c r="AE8630" s="200"/>
      <c r="AM8630" s="203"/>
      <c r="AT8630" s="144"/>
    </row>
    <row r="8631" spans="9:46" s="142" customFormat="1" x14ac:dyDescent="0.15">
      <c r="I8631" s="223"/>
      <c r="P8631" s="224"/>
      <c r="Q8631" s="224"/>
      <c r="R8631" s="224"/>
      <c r="T8631" s="223"/>
      <c r="U8631" s="225"/>
      <c r="V8631" s="223"/>
      <c r="W8631" s="225"/>
      <c r="AE8631" s="200"/>
      <c r="AM8631" s="203"/>
      <c r="AT8631" s="144"/>
    </row>
    <row r="8632" spans="9:46" s="142" customFormat="1" x14ac:dyDescent="0.15">
      <c r="I8632" s="223"/>
      <c r="P8632" s="224"/>
      <c r="Q8632" s="224"/>
      <c r="R8632" s="224"/>
      <c r="T8632" s="223"/>
      <c r="U8632" s="225"/>
      <c r="V8632" s="223"/>
      <c r="W8632" s="225"/>
      <c r="AE8632" s="200"/>
      <c r="AM8632" s="203"/>
      <c r="AT8632" s="144"/>
    </row>
    <row r="8633" spans="9:46" s="142" customFormat="1" x14ac:dyDescent="0.15">
      <c r="I8633" s="223"/>
      <c r="P8633" s="224"/>
      <c r="Q8633" s="224"/>
      <c r="R8633" s="224"/>
      <c r="T8633" s="223"/>
      <c r="U8633" s="225"/>
      <c r="V8633" s="223"/>
      <c r="W8633" s="225"/>
      <c r="AE8633" s="200"/>
      <c r="AM8633" s="203"/>
      <c r="AT8633" s="144"/>
    </row>
    <row r="8634" spans="9:46" s="142" customFormat="1" x14ac:dyDescent="0.15">
      <c r="I8634" s="223"/>
      <c r="P8634" s="224"/>
      <c r="Q8634" s="224"/>
      <c r="R8634" s="224"/>
      <c r="T8634" s="223"/>
      <c r="U8634" s="225"/>
      <c r="V8634" s="223"/>
      <c r="W8634" s="225"/>
      <c r="AE8634" s="200"/>
      <c r="AM8634" s="203"/>
      <c r="AT8634" s="144"/>
    </row>
    <row r="8635" spans="9:46" s="142" customFormat="1" x14ac:dyDescent="0.15">
      <c r="I8635" s="223"/>
      <c r="P8635" s="224"/>
      <c r="Q8635" s="224"/>
      <c r="R8635" s="224"/>
      <c r="T8635" s="223"/>
      <c r="U8635" s="225"/>
      <c r="V8635" s="223"/>
      <c r="W8635" s="225"/>
      <c r="AE8635" s="200"/>
      <c r="AM8635" s="203"/>
      <c r="AT8635" s="144"/>
    </row>
    <row r="8636" spans="9:46" s="142" customFormat="1" x14ac:dyDescent="0.15">
      <c r="I8636" s="223"/>
      <c r="P8636" s="224"/>
      <c r="Q8636" s="224"/>
      <c r="R8636" s="224"/>
      <c r="T8636" s="223"/>
      <c r="U8636" s="225"/>
      <c r="V8636" s="223"/>
      <c r="W8636" s="225"/>
      <c r="AE8636" s="200"/>
      <c r="AM8636" s="203"/>
      <c r="AT8636" s="144"/>
    </row>
    <row r="8637" spans="9:46" s="142" customFormat="1" x14ac:dyDescent="0.15">
      <c r="I8637" s="223"/>
      <c r="P8637" s="224"/>
      <c r="Q8637" s="224"/>
      <c r="R8637" s="224"/>
      <c r="T8637" s="223"/>
      <c r="U8637" s="225"/>
      <c r="V8637" s="223"/>
      <c r="W8637" s="225"/>
      <c r="AE8637" s="200"/>
      <c r="AM8637" s="203"/>
      <c r="AT8637" s="144"/>
    </row>
    <row r="8638" spans="9:46" s="142" customFormat="1" x14ac:dyDescent="0.15">
      <c r="I8638" s="223"/>
      <c r="P8638" s="224"/>
      <c r="Q8638" s="224"/>
      <c r="R8638" s="224"/>
      <c r="T8638" s="223"/>
      <c r="U8638" s="225"/>
      <c r="V8638" s="223"/>
      <c r="W8638" s="225"/>
      <c r="AE8638" s="200"/>
      <c r="AM8638" s="203"/>
      <c r="AT8638" s="144"/>
    </row>
    <row r="8639" spans="9:46" s="142" customFormat="1" x14ac:dyDescent="0.15">
      <c r="I8639" s="223"/>
      <c r="P8639" s="224"/>
      <c r="Q8639" s="224"/>
      <c r="R8639" s="224"/>
      <c r="T8639" s="223"/>
      <c r="U8639" s="225"/>
      <c r="V8639" s="223"/>
      <c r="W8639" s="225"/>
      <c r="AE8639" s="200"/>
      <c r="AM8639" s="203"/>
      <c r="AT8639" s="144"/>
    </row>
    <row r="8640" spans="9:46" s="142" customFormat="1" x14ac:dyDescent="0.15">
      <c r="I8640" s="223"/>
      <c r="P8640" s="224"/>
      <c r="Q8640" s="224"/>
      <c r="R8640" s="224"/>
      <c r="T8640" s="223"/>
      <c r="U8640" s="225"/>
      <c r="V8640" s="223"/>
      <c r="W8640" s="225"/>
      <c r="AE8640" s="200"/>
      <c r="AM8640" s="203"/>
      <c r="AT8640" s="144"/>
    </row>
    <row r="8641" spans="9:46" s="142" customFormat="1" x14ac:dyDescent="0.15">
      <c r="I8641" s="223"/>
      <c r="P8641" s="224"/>
      <c r="Q8641" s="224"/>
      <c r="R8641" s="224"/>
      <c r="T8641" s="223"/>
      <c r="U8641" s="225"/>
      <c r="V8641" s="223"/>
      <c r="W8641" s="225"/>
      <c r="AE8641" s="200"/>
      <c r="AM8641" s="203"/>
      <c r="AT8641" s="144"/>
    </row>
    <row r="8642" spans="9:46" s="142" customFormat="1" x14ac:dyDescent="0.15">
      <c r="I8642" s="223"/>
      <c r="P8642" s="224"/>
      <c r="Q8642" s="224"/>
      <c r="R8642" s="224"/>
      <c r="T8642" s="223"/>
      <c r="U8642" s="225"/>
      <c r="V8642" s="223"/>
      <c r="W8642" s="225"/>
      <c r="AE8642" s="200"/>
      <c r="AM8642" s="203"/>
      <c r="AT8642" s="144"/>
    </row>
    <row r="8643" spans="9:46" s="142" customFormat="1" x14ac:dyDescent="0.15">
      <c r="I8643" s="223"/>
      <c r="P8643" s="224"/>
      <c r="Q8643" s="224"/>
      <c r="R8643" s="224"/>
      <c r="T8643" s="223"/>
      <c r="U8643" s="225"/>
      <c r="V8643" s="223"/>
      <c r="W8643" s="225"/>
      <c r="AE8643" s="200"/>
      <c r="AM8643" s="203"/>
      <c r="AT8643" s="144"/>
    </row>
    <row r="8644" spans="9:46" s="142" customFormat="1" x14ac:dyDescent="0.15">
      <c r="I8644" s="223"/>
      <c r="P8644" s="224"/>
      <c r="Q8644" s="224"/>
      <c r="R8644" s="224"/>
      <c r="T8644" s="223"/>
      <c r="U8644" s="225"/>
      <c r="V8644" s="223"/>
      <c r="W8644" s="225"/>
      <c r="AE8644" s="200"/>
      <c r="AM8644" s="203"/>
      <c r="AT8644" s="144"/>
    </row>
    <row r="8645" spans="9:46" s="142" customFormat="1" x14ac:dyDescent="0.15">
      <c r="I8645" s="223"/>
      <c r="P8645" s="224"/>
      <c r="Q8645" s="224"/>
      <c r="R8645" s="224"/>
      <c r="T8645" s="223"/>
      <c r="U8645" s="225"/>
      <c r="V8645" s="223"/>
      <c r="W8645" s="225"/>
      <c r="AE8645" s="200"/>
      <c r="AM8645" s="203"/>
      <c r="AT8645" s="144"/>
    </row>
    <row r="8646" spans="9:46" s="142" customFormat="1" x14ac:dyDescent="0.15">
      <c r="I8646" s="223"/>
      <c r="P8646" s="224"/>
      <c r="Q8646" s="224"/>
      <c r="R8646" s="224"/>
      <c r="T8646" s="223"/>
      <c r="U8646" s="225"/>
      <c r="V8646" s="223"/>
      <c r="W8646" s="225"/>
      <c r="AE8646" s="200"/>
      <c r="AM8646" s="203"/>
      <c r="AT8646" s="144"/>
    </row>
    <row r="8647" spans="9:46" s="142" customFormat="1" x14ac:dyDescent="0.15">
      <c r="I8647" s="223"/>
      <c r="P8647" s="224"/>
      <c r="Q8647" s="224"/>
      <c r="R8647" s="224"/>
      <c r="T8647" s="223"/>
      <c r="U8647" s="225"/>
      <c r="V8647" s="223"/>
      <c r="W8647" s="225"/>
      <c r="AE8647" s="200"/>
      <c r="AM8647" s="203"/>
      <c r="AT8647" s="144"/>
    </row>
    <row r="8648" spans="9:46" s="142" customFormat="1" x14ac:dyDescent="0.15">
      <c r="I8648" s="223"/>
      <c r="P8648" s="224"/>
      <c r="Q8648" s="224"/>
      <c r="R8648" s="224"/>
      <c r="T8648" s="223"/>
      <c r="U8648" s="225"/>
      <c r="V8648" s="223"/>
      <c r="W8648" s="225"/>
      <c r="AE8648" s="200"/>
      <c r="AM8648" s="203"/>
      <c r="AT8648" s="144"/>
    </row>
    <row r="8649" spans="9:46" s="142" customFormat="1" x14ac:dyDescent="0.15">
      <c r="I8649" s="223"/>
      <c r="P8649" s="224"/>
      <c r="Q8649" s="224"/>
      <c r="R8649" s="224"/>
      <c r="T8649" s="223"/>
      <c r="U8649" s="225"/>
      <c r="V8649" s="223"/>
      <c r="W8649" s="225"/>
      <c r="AE8649" s="200"/>
      <c r="AM8649" s="203"/>
      <c r="AT8649" s="144"/>
    </row>
    <row r="8650" spans="9:46" s="142" customFormat="1" x14ac:dyDescent="0.15">
      <c r="I8650" s="223"/>
      <c r="P8650" s="224"/>
      <c r="Q8650" s="224"/>
      <c r="R8650" s="224"/>
      <c r="T8650" s="223"/>
      <c r="U8650" s="225"/>
      <c r="V8650" s="223"/>
      <c r="W8650" s="225"/>
      <c r="AE8650" s="200"/>
      <c r="AM8650" s="203"/>
      <c r="AT8650" s="144"/>
    </row>
    <row r="8651" spans="9:46" s="142" customFormat="1" x14ac:dyDescent="0.15">
      <c r="I8651" s="223"/>
      <c r="P8651" s="224"/>
      <c r="Q8651" s="224"/>
      <c r="R8651" s="224"/>
      <c r="T8651" s="223"/>
      <c r="U8651" s="225"/>
      <c r="V8651" s="223"/>
      <c r="W8651" s="225"/>
      <c r="AE8651" s="200"/>
      <c r="AM8651" s="203"/>
      <c r="AT8651" s="144"/>
    </row>
    <row r="8652" spans="9:46" s="142" customFormat="1" x14ac:dyDescent="0.15">
      <c r="I8652" s="223"/>
      <c r="P8652" s="224"/>
      <c r="Q8652" s="224"/>
      <c r="R8652" s="224"/>
      <c r="T8652" s="223"/>
      <c r="U8652" s="225"/>
      <c r="V8652" s="223"/>
      <c r="W8652" s="225"/>
      <c r="AE8652" s="200"/>
      <c r="AM8652" s="203"/>
      <c r="AT8652" s="144"/>
    </row>
    <row r="8653" spans="9:46" s="142" customFormat="1" x14ac:dyDescent="0.15">
      <c r="I8653" s="223"/>
      <c r="P8653" s="224"/>
      <c r="Q8653" s="224"/>
      <c r="R8653" s="224"/>
      <c r="T8653" s="223"/>
      <c r="U8653" s="225"/>
      <c r="V8653" s="223"/>
      <c r="W8653" s="225"/>
      <c r="AE8653" s="200"/>
      <c r="AM8653" s="203"/>
      <c r="AT8653" s="144"/>
    </row>
    <row r="8654" spans="9:46" s="142" customFormat="1" x14ac:dyDescent="0.15">
      <c r="I8654" s="223"/>
      <c r="P8654" s="224"/>
      <c r="Q8654" s="224"/>
      <c r="R8654" s="224"/>
      <c r="T8654" s="223"/>
      <c r="U8654" s="225"/>
      <c r="V8654" s="223"/>
      <c r="W8654" s="225"/>
      <c r="AE8654" s="200"/>
      <c r="AM8654" s="203"/>
      <c r="AT8654" s="144"/>
    </row>
    <row r="8655" spans="9:46" s="142" customFormat="1" x14ac:dyDescent="0.15">
      <c r="I8655" s="223"/>
      <c r="P8655" s="224"/>
      <c r="Q8655" s="224"/>
      <c r="R8655" s="224"/>
      <c r="T8655" s="223"/>
      <c r="U8655" s="225"/>
      <c r="V8655" s="223"/>
      <c r="W8655" s="225"/>
      <c r="AE8655" s="200"/>
      <c r="AM8655" s="203"/>
      <c r="AT8655" s="144"/>
    </row>
    <row r="8656" spans="9:46" s="142" customFormat="1" x14ac:dyDescent="0.15">
      <c r="I8656" s="223"/>
      <c r="P8656" s="224"/>
      <c r="Q8656" s="224"/>
      <c r="R8656" s="224"/>
      <c r="T8656" s="223"/>
      <c r="U8656" s="225"/>
      <c r="V8656" s="223"/>
      <c r="W8656" s="225"/>
      <c r="AE8656" s="200"/>
      <c r="AM8656" s="203"/>
      <c r="AT8656" s="144"/>
    </row>
    <row r="8657" spans="9:46" s="142" customFormat="1" x14ac:dyDescent="0.15">
      <c r="I8657" s="223"/>
      <c r="P8657" s="224"/>
      <c r="Q8657" s="224"/>
      <c r="R8657" s="224"/>
      <c r="T8657" s="223"/>
      <c r="U8657" s="225"/>
      <c r="V8657" s="223"/>
      <c r="W8657" s="225"/>
      <c r="AE8657" s="200"/>
      <c r="AM8657" s="203"/>
      <c r="AT8657" s="144"/>
    </row>
    <row r="8658" spans="9:46" s="142" customFormat="1" x14ac:dyDescent="0.15">
      <c r="I8658" s="223"/>
      <c r="P8658" s="224"/>
      <c r="Q8658" s="224"/>
      <c r="R8658" s="224"/>
      <c r="T8658" s="223"/>
      <c r="U8658" s="225"/>
      <c r="V8658" s="223"/>
      <c r="W8658" s="225"/>
      <c r="AE8658" s="200"/>
      <c r="AM8658" s="203"/>
      <c r="AT8658" s="144"/>
    </row>
    <row r="8659" spans="9:46" s="142" customFormat="1" x14ac:dyDescent="0.15">
      <c r="I8659" s="223"/>
      <c r="P8659" s="224"/>
      <c r="Q8659" s="224"/>
      <c r="R8659" s="224"/>
      <c r="T8659" s="223"/>
      <c r="U8659" s="225"/>
      <c r="V8659" s="223"/>
      <c r="W8659" s="225"/>
      <c r="AE8659" s="200"/>
      <c r="AM8659" s="203"/>
      <c r="AT8659" s="144"/>
    </row>
    <row r="8660" spans="9:46" s="142" customFormat="1" x14ac:dyDescent="0.15">
      <c r="I8660" s="223"/>
      <c r="P8660" s="224"/>
      <c r="Q8660" s="224"/>
      <c r="R8660" s="224"/>
      <c r="T8660" s="223"/>
      <c r="U8660" s="225"/>
      <c r="V8660" s="223"/>
      <c r="W8660" s="225"/>
      <c r="AE8660" s="200"/>
      <c r="AM8660" s="203"/>
      <c r="AT8660" s="144"/>
    </row>
    <row r="8661" spans="9:46" s="142" customFormat="1" x14ac:dyDescent="0.15">
      <c r="I8661" s="223"/>
      <c r="P8661" s="224"/>
      <c r="Q8661" s="224"/>
      <c r="R8661" s="224"/>
      <c r="T8661" s="223"/>
      <c r="U8661" s="225"/>
      <c r="V8661" s="223"/>
      <c r="W8661" s="225"/>
      <c r="AE8661" s="200"/>
      <c r="AM8661" s="203"/>
      <c r="AT8661" s="144"/>
    </row>
    <row r="8662" spans="9:46" s="142" customFormat="1" x14ac:dyDescent="0.15">
      <c r="I8662" s="223"/>
      <c r="P8662" s="224"/>
      <c r="Q8662" s="224"/>
      <c r="R8662" s="224"/>
      <c r="T8662" s="223"/>
      <c r="U8662" s="225"/>
      <c r="V8662" s="223"/>
      <c r="W8662" s="225"/>
      <c r="AE8662" s="200"/>
      <c r="AM8662" s="203"/>
      <c r="AT8662" s="144"/>
    </row>
    <row r="8663" spans="9:46" s="142" customFormat="1" x14ac:dyDescent="0.15">
      <c r="I8663" s="223"/>
      <c r="P8663" s="224"/>
      <c r="Q8663" s="224"/>
      <c r="R8663" s="224"/>
      <c r="T8663" s="223"/>
      <c r="U8663" s="225"/>
      <c r="V8663" s="223"/>
      <c r="W8663" s="225"/>
      <c r="AE8663" s="200"/>
      <c r="AM8663" s="203"/>
      <c r="AT8663" s="144"/>
    </row>
    <row r="8664" spans="9:46" s="142" customFormat="1" x14ac:dyDescent="0.15">
      <c r="I8664" s="223"/>
      <c r="P8664" s="224"/>
      <c r="Q8664" s="224"/>
      <c r="R8664" s="224"/>
      <c r="T8664" s="223"/>
      <c r="U8664" s="225"/>
      <c r="V8664" s="223"/>
      <c r="W8664" s="225"/>
      <c r="AE8664" s="200"/>
      <c r="AM8664" s="203"/>
      <c r="AT8664" s="144"/>
    </row>
    <row r="8665" spans="9:46" s="142" customFormat="1" x14ac:dyDescent="0.15">
      <c r="I8665" s="223"/>
      <c r="P8665" s="224"/>
      <c r="Q8665" s="224"/>
      <c r="R8665" s="224"/>
      <c r="T8665" s="223"/>
      <c r="U8665" s="225"/>
      <c r="V8665" s="223"/>
      <c r="W8665" s="225"/>
      <c r="AE8665" s="200"/>
      <c r="AM8665" s="203"/>
      <c r="AT8665" s="144"/>
    </row>
    <row r="8666" spans="9:46" s="142" customFormat="1" x14ac:dyDescent="0.15">
      <c r="I8666" s="223"/>
      <c r="P8666" s="224"/>
      <c r="Q8666" s="224"/>
      <c r="R8666" s="224"/>
      <c r="T8666" s="223"/>
      <c r="U8666" s="225"/>
      <c r="V8666" s="223"/>
      <c r="W8666" s="225"/>
      <c r="AE8666" s="200"/>
      <c r="AM8666" s="203"/>
      <c r="AT8666" s="144"/>
    </row>
    <row r="8667" spans="9:46" s="142" customFormat="1" x14ac:dyDescent="0.15">
      <c r="I8667" s="223"/>
      <c r="P8667" s="224"/>
      <c r="Q8667" s="224"/>
      <c r="R8667" s="224"/>
      <c r="T8667" s="223"/>
      <c r="U8667" s="225"/>
      <c r="V8667" s="223"/>
      <c r="W8667" s="225"/>
      <c r="AE8667" s="200"/>
      <c r="AM8667" s="203"/>
      <c r="AT8667" s="144"/>
    </row>
    <row r="8668" spans="9:46" s="142" customFormat="1" x14ac:dyDescent="0.15">
      <c r="I8668" s="223"/>
      <c r="P8668" s="224"/>
      <c r="Q8668" s="224"/>
      <c r="R8668" s="224"/>
      <c r="T8668" s="223"/>
      <c r="U8668" s="225"/>
      <c r="V8668" s="223"/>
      <c r="W8668" s="225"/>
      <c r="AE8668" s="200"/>
      <c r="AM8668" s="203"/>
      <c r="AT8668" s="144"/>
    </row>
    <row r="8669" spans="9:46" s="142" customFormat="1" x14ac:dyDescent="0.15">
      <c r="I8669" s="223"/>
      <c r="P8669" s="224"/>
      <c r="Q8669" s="224"/>
      <c r="R8669" s="224"/>
      <c r="T8669" s="223"/>
      <c r="U8669" s="225"/>
      <c r="V8669" s="223"/>
      <c r="W8669" s="225"/>
      <c r="AE8669" s="200"/>
      <c r="AM8669" s="203"/>
      <c r="AT8669" s="144"/>
    </row>
    <row r="8670" spans="9:46" s="142" customFormat="1" x14ac:dyDescent="0.15">
      <c r="I8670" s="223"/>
      <c r="P8670" s="224"/>
      <c r="Q8670" s="224"/>
      <c r="R8670" s="224"/>
      <c r="T8670" s="223"/>
      <c r="U8670" s="225"/>
      <c r="V8670" s="223"/>
      <c r="W8670" s="225"/>
      <c r="AE8670" s="200"/>
      <c r="AM8670" s="203"/>
      <c r="AT8670" s="144"/>
    </row>
    <row r="8671" spans="9:46" s="142" customFormat="1" x14ac:dyDescent="0.15">
      <c r="I8671" s="223"/>
      <c r="P8671" s="224"/>
      <c r="Q8671" s="224"/>
      <c r="R8671" s="224"/>
      <c r="T8671" s="223"/>
      <c r="U8671" s="225"/>
      <c r="V8671" s="223"/>
      <c r="W8671" s="225"/>
      <c r="AE8671" s="200"/>
      <c r="AM8671" s="203"/>
      <c r="AT8671" s="144"/>
    </row>
    <row r="8672" spans="9:46" s="142" customFormat="1" x14ac:dyDescent="0.15">
      <c r="I8672" s="223"/>
      <c r="P8672" s="224"/>
      <c r="Q8672" s="224"/>
      <c r="R8672" s="224"/>
      <c r="T8672" s="223"/>
      <c r="U8672" s="225"/>
      <c r="V8672" s="223"/>
      <c r="W8672" s="225"/>
      <c r="AE8672" s="200"/>
      <c r="AM8672" s="203"/>
      <c r="AT8672" s="144"/>
    </row>
    <row r="8673" spans="9:46" s="142" customFormat="1" x14ac:dyDescent="0.15">
      <c r="I8673" s="223"/>
      <c r="P8673" s="224"/>
      <c r="Q8673" s="224"/>
      <c r="R8673" s="224"/>
      <c r="T8673" s="223"/>
      <c r="U8673" s="225"/>
      <c r="V8673" s="223"/>
      <c r="W8673" s="225"/>
      <c r="AE8673" s="200"/>
      <c r="AM8673" s="203"/>
      <c r="AT8673" s="144"/>
    </row>
    <row r="8674" spans="9:46" s="142" customFormat="1" x14ac:dyDescent="0.15">
      <c r="I8674" s="223"/>
      <c r="P8674" s="224"/>
      <c r="Q8674" s="224"/>
      <c r="R8674" s="224"/>
      <c r="T8674" s="223"/>
      <c r="U8674" s="225"/>
      <c r="V8674" s="223"/>
      <c r="W8674" s="225"/>
      <c r="AE8674" s="200"/>
      <c r="AM8674" s="203"/>
      <c r="AT8674" s="144"/>
    </row>
    <row r="8675" spans="9:46" s="142" customFormat="1" x14ac:dyDescent="0.15">
      <c r="I8675" s="223"/>
      <c r="P8675" s="224"/>
      <c r="Q8675" s="224"/>
      <c r="R8675" s="224"/>
      <c r="T8675" s="223"/>
      <c r="U8675" s="225"/>
      <c r="V8675" s="223"/>
      <c r="W8675" s="225"/>
      <c r="AE8675" s="200"/>
      <c r="AM8675" s="203"/>
      <c r="AT8675" s="144"/>
    </row>
    <row r="8676" spans="9:46" s="142" customFormat="1" x14ac:dyDescent="0.15">
      <c r="I8676" s="223"/>
      <c r="P8676" s="224"/>
      <c r="Q8676" s="224"/>
      <c r="R8676" s="224"/>
      <c r="T8676" s="223"/>
      <c r="U8676" s="225"/>
      <c r="V8676" s="223"/>
      <c r="W8676" s="225"/>
      <c r="AE8676" s="200"/>
      <c r="AM8676" s="203"/>
      <c r="AT8676" s="144"/>
    </row>
    <row r="8677" spans="9:46" s="142" customFormat="1" x14ac:dyDescent="0.15">
      <c r="I8677" s="223"/>
      <c r="P8677" s="224"/>
      <c r="Q8677" s="224"/>
      <c r="R8677" s="224"/>
      <c r="T8677" s="223"/>
      <c r="U8677" s="225"/>
      <c r="V8677" s="223"/>
      <c r="W8677" s="225"/>
      <c r="AE8677" s="200"/>
      <c r="AM8677" s="203"/>
      <c r="AT8677" s="144"/>
    </row>
    <row r="8678" spans="9:46" s="142" customFormat="1" x14ac:dyDescent="0.15">
      <c r="I8678" s="223"/>
      <c r="P8678" s="224"/>
      <c r="Q8678" s="224"/>
      <c r="R8678" s="224"/>
      <c r="T8678" s="223"/>
      <c r="U8678" s="225"/>
      <c r="V8678" s="223"/>
      <c r="W8678" s="225"/>
      <c r="AE8678" s="200"/>
      <c r="AM8678" s="203"/>
      <c r="AT8678" s="144"/>
    </row>
    <row r="8679" spans="9:46" s="142" customFormat="1" x14ac:dyDescent="0.15">
      <c r="I8679" s="223"/>
      <c r="P8679" s="224"/>
      <c r="Q8679" s="224"/>
      <c r="R8679" s="224"/>
      <c r="T8679" s="223"/>
      <c r="U8679" s="225"/>
      <c r="V8679" s="223"/>
      <c r="W8679" s="225"/>
      <c r="AE8679" s="200"/>
      <c r="AM8679" s="203"/>
      <c r="AT8679" s="144"/>
    </row>
    <row r="8680" spans="9:46" s="142" customFormat="1" x14ac:dyDescent="0.15">
      <c r="I8680" s="223"/>
      <c r="P8680" s="224"/>
      <c r="Q8680" s="224"/>
      <c r="R8680" s="224"/>
      <c r="T8680" s="223"/>
      <c r="U8680" s="225"/>
      <c r="V8680" s="223"/>
      <c r="W8680" s="225"/>
      <c r="AE8680" s="200"/>
      <c r="AM8680" s="203"/>
      <c r="AT8680" s="144"/>
    </row>
    <row r="8681" spans="9:46" s="142" customFormat="1" x14ac:dyDescent="0.15">
      <c r="I8681" s="223"/>
      <c r="P8681" s="224"/>
      <c r="Q8681" s="224"/>
      <c r="R8681" s="224"/>
      <c r="T8681" s="223"/>
      <c r="U8681" s="225"/>
      <c r="V8681" s="223"/>
      <c r="W8681" s="225"/>
      <c r="AE8681" s="200"/>
      <c r="AM8681" s="203"/>
      <c r="AT8681" s="144"/>
    </row>
    <row r="8682" spans="9:46" s="142" customFormat="1" x14ac:dyDescent="0.15">
      <c r="I8682" s="223"/>
      <c r="P8682" s="224"/>
      <c r="Q8682" s="224"/>
      <c r="R8682" s="224"/>
      <c r="T8682" s="223"/>
      <c r="U8682" s="225"/>
      <c r="V8682" s="223"/>
      <c r="W8682" s="225"/>
      <c r="AE8682" s="200"/>
      <c r="AM8682" s="203"/>
      <c r="AT8682" s="144"/>
    </row>
    <row r="8683" spans="9:46" s="142" customFormat="1" x14ac:dyDescent="0.15">
      <c r="I8683" s="223"/>
      <c r="P8683" s="224"/>
      <c r="Q8683" s="224"/>
      <c r="R8683" s="224"/>
      <c r="T8683" s="223"/>
      <c r="U8683" s="225"/>
      <c r="V8683" s="223"/>
      <c r="W8683" s="225"/>
      <c r="AE8683" s="200"/>
      <c r="AM8683" s="203"/>
      <c r="AT8683" s="144"/>
    </row>
    <row r="8684" spans="9:46" s="142" customFormat="1" x14ac:dyDescent="0.15">
      <c r="I8684" s="223"/>
      <c r="P8684" s="224"/>
      <c r="Q8684" s="224"/>
      <c r="R8684" s="224"/>
      <c r="T8684" s="223"/>
      <c r="U8684" s="225"/>
      <c r="V8684" s="223"/>
      <c r="W8684" s="225"/>
      <c r="AE8684" s="200"/>
      <c r="AM8684" s="203"/>
      <c r="AT8684" s="144"/>
    </row>
    <row r="8685" spans="9:46" s="142" customFormat="1" x14ac:dyDescent="0.15">
      <c r="I8685" s="223"/>
      <c r="P8685" s="224"/>
      <c r="Q8685" s="224"/>
      <c r="R8685" s="224"/>
      <c r="T8685" s="223"/>
      <c r="U8685" s="225"/>
      <c r="V8685" s="223"/>
      <c r="W8685" s="225"/>
      <c r="AE8685" s="200"/>
      <c r="AM8685" s="203"/>
      <c r="AT8685" s="144"/>
    </row>
    <row r="8686" spans="9:46" s="142" customFormat="1" x14ac:dyDescent="0.15">
      <c r="I8686" s="223"/>
      <c r="P8686" s="224"/>
      <c r="Q8686" s="224"/>
      <c r="R8686" s="224"/>
      <c r="T8686" s="223"/>
      <c r="U8686" s="225"/>
      <c r="V8686" s="223"/>
      <c r="W8686" s="225"/>
      <c r="AE8686" s="200"/>
      <c r="AM8686" s="203"/>
      <c r="AT8686" s="144"/>
    </row>
    <row r="8687" spans="9:46" s="142" customFormat="1" x14ac:dyDescent="0.15">
      <c r="I8687" s="223"/>
      <c r="P8687" s="224"/>
      <c r="Q8687" s="224"/>
      <c r="R8687" s="224"/>
      <c r="T8687" s="223"/>
      <c r="U8687" s="225"/>
      <c r="V8687" s="223"/>
      <c r="W8687" s="225"/>
      <c r="AE8687" s="200"/>
      <c r="AM8687" s="203"/>
      <c r="AT8687" s="144"/>
    </row>
    <row r="8688" spans="9:46" s="142" customFormat="1" x14ac:dyDescent="0.15">
      <c r="I8688" s="223"/>
      <c r="P8688" s="224"/>
      <c r="Q8688" s="224"/>
      <c r="R8688" s="224"/>
      <c r="T8688" s="223"/>
      <c r="U8688" s="225"/>
      <c r="V8688" s="223"/>
      <c r="W8688" s="225"/>
      <c r="AE8688" s="200"/>
      <c r="AM8688" s="203"/>
      <c r="AT8688" s="144"/>
    </row>
    <row r="8689" spans="9:46" s="142" customFormat="1" x14ac:dyDescent="0.15">
      <c r="I8689" s="223"/>
      <c r="P8689" s="224"/>
      <c r="Q8689" s="224"/>
      <c r="R8689" s="224"/>
      <c r="T8689" s="223"/>
      <c r="U8689" s="225"/>
      <c r="V8689" s="223"/>
      <c r="W8689" s="225"/>
      <c r="AE8689" s="200"/>
      <c r="AM8689" s="203"/>
      <c r="AT8689" s="144"/>
    </row>
    <row r="8690" spans="9:46" s="142" customFormat="1" x14ac:dyDescent="0.15">
      <c r="I8690" s="223"/>
      <c r="P8690" s="224"/>
      <c r="Q8690" s="224"/>
      <c r="R8690" s="224"/>
      <c r="T8690" s="223"/>
      <c r="U8690" s="225"/>
      <c r="V8690" s="223"/>
      <c r="W8690" s="225"/>
      <c r="AE8690" s="200"/>
      <c r="AM8690" s="203"/>
      <c r="AT8690" s="144"/>
    </row>
    <row r="8691" spans="9:46" s="142" customFormat="1" x14ac:dyDescent="0.15">
      <c r="I8691" s="223"/>
      <c r="P8691" s="224"/>
      <c r="Q8691" s="224"/>
      <c r="R8691" s="224"/>
      <c r="T8691" s="223"/>
      <c r="U8691" s="225"/>
      <c r="V8691" s="223"/>
      <c r="W8691" s="225"/>
      <c r="AE8691" s="200"/>
      <c r="AM8691" s="203"/>
      <c r="AT8691" s="144"/>
    </row>
    <row r="8692" spans="9:46" s="142" customFormat="1" x14ac:dyDescent="0.15">
      <c r="I8692" s="223"/>
      <c r="P8692" s="224"/>
      <c r="Q8692" s="224"/>
      <c r="R8692" s="224"/>
      <c r="T8692" s="223"/>
      <c r="U8692" s="225"/>
      <c r="V8692" s="223"/>
      <c r="W8692" s="225"/>
      <c r="AE8692" s="200"/>
      <c r="AM8692" s="203"/>
      <c r="AT8692" s="144"/>
    </row>
    <row r="8693" spans="9:46" s="142" customFormat="1" x14ac:dyDescent="0.15">
      <c r="I8693" s="223"/>
      <c r="P8693" s="224"/>
      <c r="Q8693" s="224"/>
      <c r="R8693" s="224"/>
      <c r="T8693" s="223"/>
      <c r="U8693" s="225"/>
      <c r="V8693" s="223"/>
      <c r="W8693" s="225"/>
      <c r="AE8693" s="200"/>
      <c r="AM8693" s="203"/>
      <c r="AT8693" s="144"/>
    </row>
    <row r="8694" spans="9:46" s="142" customFormat="1" x14ac:dyDescent="0.15">
      <c r="I8694" s="223"/>
      <c r="P8694" s="224"/>
      <c r="Q8694" s="224"/>
      <c r="R8694" s="224"/>
      <c r="T8694" s="223"/>
      <c r="U8694" s="225"/>
      <c r="V8694" s="223"/>
      <c r="W8694" s="225"/>
      <c r="AE8694" s="200"/>
      <c r="AM8694" s="203"/>
      <c r="AT8694" s="144"/>
    </row>
    <row r="8695" spans="9:46" s="142" customFormat="1" x14ac:dyDescent="0.15">
      <c r="I8695" s="223"/>
      <c r="P8695" s="224"/>
      <c r="Q8695" s="224"/>
      <c r="R8695" s="224"/>
      <c r="T8695" s="223"/>
      <c r="U8695" s="225"/>
      <c r="V8695" s="223"/>
      <c r="W8695" s="225"/>
      <c r="AE8695" s="200"/>
      <c r="AM8695" s="203"/>
      <c r="AT8695" s="144"/>
    </row>
    <row r="8696" spans="9:46" s="142" customFormat="1" x14ac:dyDescent="0.15">
      <c r="I8696" s="223"/>
      <c r="P8696" s="224"/>
      <c r="Q8696" s="224"/>
      <c r="R8696" s="224"/>
      <c r="T8696" s="223"/>
      <c r="U8696" s="225"/>
      <c r="V8696" s="223"/>
      <c r="W8696" s="225"/>
      <c r="AE8696" s="200"/>
      <c r="AM8696" s="203"/>
      <c r="AT8696" s="144"/>
    </row>
    <row r="8697" spans="9:46" s="142" customFormat="1" x14ac:dyDescent="0.15">
      <c r="I8697" s="223"/>
      <c r="P8697" s="224"/>
      <c r="Q8697" s="224"/>
      <c r="R8697" s="224"/>
      <c r="T8697" s="223"/>
      <c r="U8697" s="225"/>
      <c r="V8697" s="223"/>
      <c r="W8697" s="225"/>
      <c r="AE8697" s="200"/>
      <c r="AM8697" s="203"/>
      <c r="AT8697" s="144"/>
    </row>
    <row r="8698" spans="9:46" s="142" customFormat="1" x14ac:dyDescent="0.15">
      <c r="I8698" s="223"/>
      <c r="P8698" s="224"/>
      <c r="Q8698" s="224"/>
      <c r="R8698" s="224"/>
      <c r="T8698" s="223"/>
      <c r="U8698" s="225"/>
      <c r="V8698" s="223"/>
      <c r="W8698" s="225"/>
      <c r="AE8698" s="200"/>
      <c r="AM8698" s="203"/>
      <c r="AT8698" s="144"/>
    </row>
    <row r="8699" spans="9:46" s="142" customFormat="1" x14ac:dyDescent="0.15">
      <c r="I8699" s="223"/>
      <c r="P8699" s="224"/>
      <c r="Q8699" s="224"/>
      <c r="R8699" s="224"/>
      <c r="T8699" s="223"/>
      <c r="U8699" s="225"/>
      <c r="V8699" s="223"/>
      <c r="W8699" s="225"/>
      <c r="AE8699" s="200"/>
      <c r="AM8699" s="203"/>
      <c r="AT8699" s="144"/>
    </row>
    <row r="8700" spans="9:46" s="142" customFormat="1" x14ac:dyDescent="0.15">
      <c r="I8700" s="223"/>
      <c r="P8700" s="224"/>
      <c r="Q8700" s="224"/>
      <c r="R8700" s="224"/>
      <c r="T8700" s="223"/>
      <c r="U8700" s="225"/>
      <c r="V8700" s="223"/>
      <c r="W8700" s="225"/>
      <c r="AE8700" s="200"/>
      <c r="AM8700" s="203"/>
      <c r="AT8700" s="144"/>
    </row>
    <row r="8701" spans="9:46" s="142" customFormat="1" x14ac:dyDescent="0.15">
      <c r="I8701" s="223"/>
      <c r="P8701" s="224"/>
      <c r="Q8701" s="224"/>
      <c r="R8701" s="224"/>
      <c r="T8701" s="223"/>
      <c r="U8701" s="225"/>
      <c r="V8701" s="223"/>
      <c r="W8701" s="225"/>
      <c r="AE8701" s="200"/>
      <c r="AM8701" s="203"/>
      <c r="AT8701" s="144"/>
    </row>
    <row r="8702" spans="9:46" s="142" customFormat="1" x14ac:dyDescent="0.15">
      <c r="I8702" s="223"/>
      <c r="P8702" s="224"/>
      <c r="Q8702" s="224"/>
      <c r="R8702" s="224"/>
      <c r="T8702" s="223"/>
      <c r="U8702" s="225"/>
      <c r="V8702" s="223"/>
      <c r="W8702" s="225"/>
      <c r="AE8702" s="200"/>
      <c r="AM8702" s="203"/>
      <c r="AT8702" s="144"/>
    </row>
    <row r="8703" spans="9:46" s="142" customFormat="1" x14ac:dyDescent="0.15">
      <c r="I8703" s="223"/>
      <c r="P8703" s="224"/>
      <c r="Q8703" s="224"/>
      <c r="R8703" s="224"/>
      <c r="T8703" s="223"/>
      <c r="U8703" s="225"/>
      <c r="V8703" s="223"/>
      <c r="W8703" s="225"/>
      <c r="AE8703" s="200"/>
      <c r="AM8703" s="203"/>
      <c r="AT8703" s="144"/>
    </row>
    <row r="8704" spans="9:46" s="142" customFormat="1" x14ac:dyDescent="0.15">
      <c r="I8704" s="223"/>
      <c r="P8704" s="224"/>
      <c r="Q8704" s="224"/>
      <c r="R8704" s="224"/>
      <c r="T8704" s="223"/>
      <c r="U8704" s="225"/>
      <c r="V8704" s="223"/>
      <c r="W8704" s="225"/>
      <c r="AE8704" s="200"/>
      <c r="AM8704" s="203"/>
      <c r="AT8704" s="144"/>
    </row>
    <row r="8705" spans="9:46" s="142" customFormat="1" x14ac:dyDescent="0.15">
      <c r="I8705" s="223"/>
      <c r="P8705" s="224"/>
      <c r="Q8705" s="224"/>
      <c r="R8705" s="224"/>
      <c r="T8705" s="223"/>
      <c r="U8705" s="225"/>
      <c r="V8705" s="223"/>
      <c r="W8705" s="225"/>
      <c r="AE8705" s="200"/>
      <c r="AM8705" s="203"/>
      <c r="AT8705" s="144"/>
    </row>
    <row r="8706" spans="9:46" s="142" customFormat="1" x14ac:dyDescent="0.15">
      <c r="I8706" s="223"/>
      <c r="P8706" s="224"/>
      <c r="Q8706" s="224"/>
      <c r="R8706" s="224"/>
      <c r="T8706" s="223"/>
      <c r="U8706" s="225"/>
      <c r="V8706" s="223"/>
      <c r="W8706" s="225"/>
      <c r="AE8706" s="200"/>
      <c r="AM8706" s="203"/>
      <c r="AT8706" s="144"/>
    </row>
    <row r="8707" spans="9:46" s="142" customFormat="1" x14ac:dyDescent="0.15">
      <c r="I8707" s="223"/>
      <c r="P8707" s="224"/>
      <c r="Q8707" s="224"/>
      <c r="R8707" s="224"/>
      <c r="T8707" s="223"/>
      <c r="U8707" s="225"/>
      <c r="V8707" s="223"/>
      <c r="W8707" s="225"/>
      <c r="AE8707" s="200"/>
      <c r="AM8707" s="203"/>
      <c r="AT8707" s="144"/>
    </row>
    <row r="8708" spans="9:46" s="142" customFormat="1" x14ac:dyDescent="0.15">
      <c r="I8708" s="223"/>
      <c r="P8708" s="224"/>
      <c r="Q8708" s="224"/>
      <c r="R8708" s="224"/>
      <c r="T8708" s="223"/>
      <c r="U8708" s="225"/>
      <c r="V8708" s="223"/>
      <c r="W8708" s="225"/>
      <c r="AE8708" s="200"/>
      <c r="AM8708" s="203"/>
      <c r="AT8708" s="144"/>
    </row>
    <row r="8709" spans="9:46" s="142" customFormat="1" x14ac:dyDescent="0.15">
      <c r="I8709" s="223"/>
      <c r="P8709" s="224"/>
      <c r="Q8709" s="224"/>
      <c r="R8709" s="224"/>
      <c r="T8709" s="223"/>
      <c r="U8709" s="225"/>
      <c r="V8709" s="223"/>
      <c r="W8709" s="225"/>
      <c r="AE8709" s="200"/>
      <c r="AM8709" s="203"/>
      <c r="AT8709" s="144"/>
    </row>
    <row r="8710" spans="9:46" s="142" customFormat="1" x14ac:dyDescent="0.15">
      <c r="I8710" s="223"/>
      <c r="P8710" s="224"/>
      <c r="Q8710" s="224"/>
      <c r="R8710" s="224"/>
      <c r="T8710" s="223"/>
      <c r="U8710" s="225"/>
      <c r="V8710" s="223"/>
      <c r="W8710" s="225"/>
      <c r="AE8710" s="200"/>
      <c r="AM8710" s="203"/>
      <c r="AT8710" s="144"/>
    </row>
    <row r="8711" spans="9:46" s="142" customFormat="1" x14ac:dyDescent="0.15">
      <c r="I8711" s="223"/>
      <c r="P8711" s="224"/>
      <c r="Q8711" s="224"/>
      <c r="R8711" s="224"/>
      <c r="T8711" s="223"/>
      <c r="U8711" s="225"/>
      <c r="V8711" s="223"/>
      <c r="W8711" s="225"/>
      <c r="AE8711" s="200"/>
      <c r="AM8711" s="203"/>
      <c r="AT8711" s="144"/>
    </row>
    <row r="8712" spans="9:46" s="142" customFormat="1" x14ac:dyDescent="0.15">
      <c r="I8712" s="223"/>
      <c r="P8712" s="224"/>
      <c r="Q8712" s="224"/>
      <c r="R8712" s="224"/>
      <c r="T8712" s="223"/>
      <c r="U8712" s="225"/>
      <c r="V8712" s="223"/>
      <c r="W8712" s="225"/>
      <c r="AE8712" s="200"/>
      <c r="AM8712" s="203"/>
      <c r="AT8712" s="144"/>
    </row>
    <row r="8713" spans="9:46" s="142" customFormat="1" x14ac:dyDescent="0.15">
      <c r="I8713" s="223"/>
      <c r="P8713" s="224"/>
      <c r="Q8713" s="224"/>
      <c r="R8713" s="224"/>
      <c r="T8713" s="223"/>
      <c r="U8713" s="225"/>
      <c r="V8713" s="223"/>
      <c r="W8713" s="225"/>
      <c r="AE8713" s="200"/>
      <c r="AM8713" s="203"/>
      <c r="AT8713" s="144"/>
    </row>
    <row r="8714" spans="9:46" s="142" customFormat="1" x14ac:dyDescent="0.15">
      <c r="I8714" s="223"/>
      <c r="P8714" s="224"/>
      <c r="Q8714" s="224"/>
      <c r="R8714" s="224"/>
      <c r="T8714" s="223"/>
      <c r="U8714" s="225"/>
      <c r="V8714" s="223"/>
      <c r="W8714" s="225"/>
      <c r="AE8714" s="200"/>
      <c r="AM8714" s="203"/>
      <c r="AT8714" s="144"/>
    </row>
    <row r="8715" spans="9:46" s="142" customFormat="1" x14ac:dyDescent="0.15">
      <c r="I8715" s="223"/>
      <c r="P8715" s="224"/>
      <c r="Q8715" s="224"/>
      <c r="R8715" s="224"/>
      <c r="T8715" s="223"/>
      <c r="U8715" s="225"/>
      <c r="V8715" s="223"/>
      <c r="W8715" s="225"/>
      <c r="AE8715" s="200"/>
      <c r="AM8715" s="203"/>
      <c r="AT8715" s="144"/>
    </row>
    <row r="8716" spans="9:46" s="142" customFormat="1" x14ac:dyDescent="0.15">
      <c r="I8716" s="223"/>
      <c r="P8716" s="224"/>
      <c r="Q8716" s="224"/>
      <c r="R8716" s="224"/>
      <c r="T8716" s="223"/>
      <c r="U8716" s="225"/>
      <c r="V8716" s="223"/>
      <c r="W8716" s="225"/>
      <c r="AE8716" s="200"/>
      <c r="AM8716" s="203"/>
      <c r="AT8716" s="144"/>
    </row>
    <row r="8717" spans="9:46" s="142" customFormat="1" x14ac:dyDescent="0.15">
      <c r="I8717" s="223"/>
      <c r="P8717" s="224"/>
      <c r="Q8717" s="224"/>
      <c r="R8717" s="224"/>
      <c r="T8717" s="223"/>
      <c r="U8717" s="225"/>
      <c r="V8717" s="223"/>
      <c r="W8717" s="225"/>
      <c r="AE8717" s="200"/>
      <c r="AM8717" s="203"/>
      <c r="AT8717" s="144"/>
    </row>
    <row r="8718" spans="9:46" s="142" customFormat="1" x14ac:dyDescent="0.15">
      <c r="I8718" s="223"/>
      <c r="P8718" s="224"/>
      <c r="Q8718" s="224"/>
      <c r="R8718" s="224"/>
      <c r="T8718" s="223"/>
      <c r="U8718" s="225"/>
      <c r="V8718" s="223"/>
      <c r="W8718" s="225"/>
      <c r="AE8718" s="200"/>
      <c r="AM8718" s="203"/>
      <c r="AT8718" s="144"/>
    </row>
    <row r="8719" spans="9:46" s="142" customFormat="1" x14ac:dyDescent="0.15">
      <c r="I8719" s="223"/>
      <c r="P8719" s="224"/>
      <c r="Q8719" s="224"/>
      <c r="R8719" s="224"/>
      <c r="T8719" s="223"/>
      <c r="U8719" s="225"/>
      <c r="V8719" s="223"/>
      <c r="W8719" s="225"/>
      <c r="AE8719" s="200"/>
      <c r="AM8719" s="203"/>
      <c r="AT8719" s="144"/>
    </row>
    <row r="8720" spans="9:46" s="142" customFormat="1" x14ac:dyDescent="0.15">
      <c r="I8720" s="223"/>
      <c r="P8720" s="224"/>
      <c r="Q8720" s="224"/>
      <c r="R8720" s="224"/>
      <c r="T8720" s="223"/>
      <c r="U8720" s="225"/>
      <c r="V8720" s="223"/>
      <c r="W8720" s="225"/>
      <c r="AE8720" s="200"/>
      <c r="AM8720" s="203"/>
      <c r="AT8720" s="144"/>
    </row>
    <row r="8721" spans="9:46" s="142" customFormat="1" x14ac:dyDescent="0.15">
      <c r="I8721" s="223"/>
      <c r="P8721" s="224"/>
      <c r="Q8721" s="224"/>
      <c r="R8721" s="224"/>
      <c r="T8721" s="223"/>
      <c r="U8721" s="225"/>
      <c r="V8721" s="223"/>
      <c r="W8721" s="225"/>
      <c r="AE8721" s="200"/>
      <c r="AM8721" s="203"/>
      <c r="AT8721" s="144"/>
    </row>
    <row r="8722" spans="9:46" s="142" customFormat="1" x14ac:dyDescent="0.15">
      <c r="I8722" s="223"/>
      <c r="P8722" s="224"/>
      <c r="Q8722" s="224"/>
      <c r="R8722" s="224"/>
      <c r="T8722" s="223"/>
      <c r="U8722" s="225"/>
      <c r="V8722" s="223"/>
      <c r="W8722" s="225"/>
      <c r="AE8722" s="200"/>
      <c r="AM8722" s="203"/>
      <c r="AT8722" s="144"/>
    </row>
    <row r="8723" spans="9:46" s="142" customFormat="1" x14ac:dyDescent="0.15">
      <c r="I8723" s="223"/>
      <c r="P8723" s="224"/>
      <c r="Q8723" s="224"/>
      <c r="R8723" s="224"/>
      <c r="T8723" s="223"/>
      <c r="U8723" s="225"/>
      <c r="V8723" s="223"/>
      <c r="W8723" s="225"/>
      <c r="AE8723" s="200"/>
      <c r="AM8723" s="203"/>
      <c r="AT8723" s="144"/>
    </row>
    <row r="8724" spans="9:46" s="142" customFormat="1" x14ac:dyDescent="0.15">
      <c r="I8724" s="223"/>
      <c r="P8724" s="224"/>
      <c r="Q8724" s="224"/>
      <c r="R8724" s="224"/>
      <c r="T8724" s="223"/>
      <c r="U8724" s="225"/>
      <c r="V8724" s="223"/>
      <c r="W8724" s="225"/>
      <c r="AE8724" s="200"/>
      <c r="AM8724" s="203"/>
      <c r="AT8724" s="144"/>
    </row>
    <row r="8725" spans="9:46" s="142" customFormat="1" x14ac:dyDescent="0.15">
      <c r="I8725" s="223"/>
      <c r="P8725" s="224"/>
      <c r="Q8725" s="224"/>
      <c r="R8725" s="224"/>
      <c r="T8725" s="223"/>
      <c r="U8725" s="225"/>
      <c r="V8725" s="223"/>
      <c r="W8725" s="225"/>
      <c r="AE8725" s="200"/>
      <c r="AM8725" s="203"/>
      <c r="AT8725" s="144"/>
    </row>
    <row r="8726" spans="9:46" s="142" customFormat="1" x14ac:dyDescent="0.15">
      <c r="I8726" s="223"/>
      <c r="P8726" s="224"/>
      <c r="Q8726" s="224"/>
      <c r="R8726" s="224"/>
      <c r="T8726" s="223"/>
      <c r="U8726" s="225"/>
      <c r="V8726" s="223"/>
      <c r="W8726" s="225"/>
      <c r="AE8726" s="200"/>
      <c r="AM8726" s="203"/>
      <c r="AT8726" s="144"/>
    </row>
    <row r="8727" spans="9:46" s="142" customFormat="1" x14ac:dyDescent="0.15">
      <c r="I8727" s="223"/>
      <c r="P8727" s="224"/>
      <c r="Q8727" s="224"/>
      <c r="R8727" s="224"/>
      <c r="T8727" s="223"/>
      <c r="U8727" s="225"/>
      <c r="V8727" s="223"/>
      <c r="W8727" s="225"/>
      <c r="AE8727" s="200"/>
      <c r="AM8727" s="203"/>
      <c r="AT8727" s="144"/>
    </row>
    <row r="8728" spans="9:46" s="142" customFormat="1" x14ac:dyDescent="0.15">
      <c r="I8728" s="223"/>
      <c r="P8728" s="224"/>
      <c r="Q8728" s="224"/>
      <c r="R8728" s="224"/>
      <c r="T8728" s="223"/>
      <c r="U8728" s="225"/>
      <c r="V8728" s="223"/>
      <c r="W8728" s="225"/>
      <c r="AE8728" s="200"/>
      <c r="AM8728" s="203"/>
      <c r="AT8728" s="144"/>
    </row>
    <row r="8729" spans="9:46" s="142" customFormat="1" x14ac:dyDescent="0.15">
      <c r="I8729" s="223"/>
      <c r="P8729" s="224"/>
      <c r="Q8729" s="224"/>
      <c r="R8729" s="224"/>
      <c r="T8729" s="223"/>
      <c r="U8729" s="225"/>
      <c r="V8729" s="223"/>
      <c r="W8729" s="225"/>
      <c r="AE8729" s="200"/>
      <c r="AM8729" s="203"/>
      <c r="AT8729" s="144"/>
    </row>
    <row r="8730" spans="9:46" s="142" customFormat="1" x14ac:dyDescent="0.15">
      <c r="I8730" s="223"/>
      <c r="P8730" s="224"/>
      <c r="Q8730" s="224"/>
      <c r="R8730" s="224"/>
      <c r="T8730" s="223"/>
      <c r="U8730" s="225"/>
      <c r="V8730" s="223"/>
      <c r="W8730" s="225"/>
      <c r="AE8730" s="200"/>
      <c r="AM8730" s="203"/>
      <c r="AT8730" s="144"/>
    </row>
    <row r="8731" spans="9:46" s="142" customFormat="1" x14ac:dyDescent="0.15">
      <c r="I8731" s="223"/>
      <c r="P8731" s="224"/>
      <c r="Q8731" s="224"/>
      <c r="R8731" s="224"/>
      <c r="T8731" s="223"/>
      <c r="U8731" s="225"/>
      <c r="V8731" s="223"/>
      <c r="W8731" s="225"/>
      <c r="AE8731" s="200"/>
      <c r="AM8731" s="203"/>
      <c r="AT8731" s="144"/>
    </row>
    <row r="8732" spans="9:46" s="142" customFormat="1" x14ac:dyDescent="0.15">
      <c r="I8732" s="223"/>
      <c r="P8732" s="224"/>
      <c r="Q8732" s="224"/>
      <c r="R8732" s="224"/>
      <c r="T8732" s="223"/>
      <c r="U8732" s="225"/>
      <c r="V8732" s="223"/>
      <c r="W8732" s="225"/>
      <c r="AE8732" s="200"/>
      <c r="AM8732" s="203"/>
      <c r="AT8732" s="144"/>
    </row>
    <row r="8733" spans="9:46" s="142" customFormat="1" x14ac:dyDescent="0.15">
      <c r="I8733" s="223"/>
      <c r="P8733" s="224"/>
      <c r="Q8733" s="224"/>
      <c r="R8733" s="224"/>
      <c r="T8733" s="223"/>
      <c r="U8733" s="225"/>
      <c r="V8733" s="223"/>
      <c r="W8733" s="225"/>
      <c r="AE8733" s="200"/>
      <c r="AM8733" s="203"/>
      <c r="AT8733" s="144"/>
    </row>
    <row r="8734" spans="9:46" s="142" customFormat="1" x14ac:dyDescent="0.15">
      <c r="I8734" s="223"/>
      <c r="P8734" s="224"/>
      <c r="Q8734" s="224"/>
      <c r="R8734" s="224"/>
      <c r="T8734" s="223"/>
      <c r="U8734" s="225"/>
      <c r="V8734" s="223"/>
      <c r="W8734" s="225"/>
      <c r="AE8734" s="200"/>
      <c r="AM8734" s="203"/>
      <c r="AT8734" s="144"/>
    </row>
    <row r="8735" spans="9:46" s="142" customFormat="1" x14ac:dyDescent="0.15">
      <c r="I8735" s="223"/>
      <c r="P8735" s="224"/>
      <c r="Q8735" s="224"/>
      <c r="R8735" s="224"/>
      <c r="T8735" s="223"/>
      <c r="U8735" s="225"/>
      <c r="V8735" s="223"/>
      <c r="W8735" s="225"/>
      <c r="AE8735" s="200"/>
      <c r="AM8735" s="203"/>
      <c r="AT8735" s="144"/>
    </row>
    <row r="8736" spans="9:46" s="142" customFormat="1" x14ac:dyDescent="0.15">
      <c r="I8736" s="223"/>
      <c r="P8736" s="224"/>
      <c r="Q8736" s="224"/>
      <c r="R8736" s="224"/>
      <c r="T8736" s="223"/>
      <c r="U8736" s="225"/>
      <c r="V8736" s="223"/>
      <c r="W8736" s="225"/>
      <c r="AE8736" s="200"/>
      <c r="AM8736" s="203"/>
      <c r="AT8736" s="144"/>
    </row>
    <row r="8737" spans="9:46" s="142" customFormat="1" x14ac:dyDescent="0.15">
      <c r="I8737" s="223"/>
      <c r="P8737" s="224"/>
      <c r="Q8737" s="224"/>
      <c r="R8737" s="224"/>
      <c r="T8737" s="223"/>
      <c r="U8737" s="225"/>
      <c r="V8737" s="223"/>
      <c r="W8737" s="225"/>
      <c r="AE8737" s="200"/>
      <c r="AM8737" s="203"/>
      <c r="AT8737" s="144"/>
    </row>
    <row r="8738" spans="9:46" s="142" customFormat="1" x14ac:dyDescent="0.15">
      <c r="I8738" s="223"/>
      <c r="P8738" s="224"/>
      <c r="Q8738" s="224"/>
      <c r="R8738" s="224"/>
      <c r="T8738" s="223"/>
      <c r="U8738" s="225"/>
      <c r="V8738" s="223"/>
      <c r="W8738" s="225"/>
      <c r="AE8738" s="200"/>
      <c r="AM8738" s="203"/>
      <c r="AT8738" s="144"/>
    </row>
    <row r="8739" spans="9:46" s="142" customFormat="1" x14ac:dyDescent="0.15">
      <c r="I8739" s="223"/>
      <c r="P8739" s="224"/>
      <c r="Q8739" s="224"/>
      <c r="R8739" s="224"/>
      <c r="T8739" s="223"/>
      <c r="U8739" s="225"/>
      <c r="V8739" s="223"/>
      <c r="W8739" s="225"/>
      <c r="AE8739" s="200"/>
      <c r="AM8739" s="203"/>
      <c r="AT8739" s="144"/>
    </row>
    <row r="8740" spans="9:46" s="142" customFormat="1" x14ac:dyDescent="0.15">
      <c r="I8740" s="223"/>
      <c r="P8740" s="224"/>
      <c r="Q8740" s="224"/>
      <c r="R8740" s="224"/>
      <c r="T8740" s="223"/>
      <c r="U8740" s="225"/>
      <c r="V8740" s="223"/>
      <c r="W8740" s="225"/>
      <c r="AE8740" s="200"/>
      <c r="AM8740" s="203"/>
      <c r="AT8740" s="144"/>
    </row>
    <row r="8741" spans="9:46" s="142" customFormat="1" x14ac:dyDescent="0.15">
      <c r="I8741" s="223"/>
      <c r="P8741" s="224"/>
      <c r="Q8741" s="224"/>
      <c r="R8741" s="224"/>
      <c r="T8741" s="223"/>
      <c r="U8741" s="225"/>
      <c r="V8741" s="223"/>
      <c r="W8741" s="225"/>
      <c r="AE8741" s="200"/>
      <c r="AM8741" s="203"/>
      <c r="AT8741" s="144"/>
    </row>
    <row r="8742" spans="9:46" s="142" customFormat="1" x14ac:dyDescent="0.15">
      <c r="I8742" s="223"/>
      <c r="P8742" s="224"/>
      <c r="Q8742" s="224"/>
      <c r="R8742" s="224"/>
      <c r="T8742" s="223"/>
      <c r="U8742" s="225"/>
      <c r="V8742" s="223"/>
      <c r="W8742" s="225"/>
      <c r="AE8742" s="200"/>
      <c r="AM8742" s="203"/>
      <c r="AT8742" s="144"/>
    </row>
    <row r="8743" spans="9:46" s="142" customFormat="1" x14ac:dyDescent="0.15">
      <c r="I8743" s="223"/>
      <c r="P8743" s="224"/>
      <c r="Q8743" s="224"/>
      <c r="R8743" s="224"/>
      <c r="T8743" s="223"/>
      <c r="U8743" s="225"/>
      <c r="V8743" s="223"/>
      <c r="W8743" s="225"/>
      <c r="AE8743" s="200"/>
      <c r="AM8743" s="203"/>
      <c r="AT8743" s="144"/>
    </row>
    <row r="8744" spans="9:46" s="142" customFormat="1" x14ac:dyDescent="0.15">
      <c r="I8744" s="223"/>
      <c r="P8744" s="224"/>
      <c r="Q8744" s="224"/>
      <c r="R8744" s="224"/>
      <c r="T8744" s="223"/>
      <c r="U8744" s="225"/>
      <c r="V8744" s="223"/>
      <c r="W8744" s="225"/>
      <c r="AE8744" s="200"/>
      <c r="AM8744" s="203"/>
      <c r="AT8744" s="144"/>
    </row>
    <row r="8745" spans="9:46" s="142" customFormat="1" x14ac:dyDescent="0.15">
      <c r="I8745" s="223"/>
      <c r="P8745" s="224"/>
      <c r="Q8745" s="224"/>
      <c r="R8745" s="224"/>
      <c r="T8745" s="223"/>
      <c r="U8745" s="225"/>
      <c r="V8745" s="223"/>
      <c r="W8745" s="225"/>
      <c r="AE8745" s="200"/>
      <c r="AM8745" s="203"/>
      <c r="AT8745" s="144"/>
    </row>
    <row r="8746" spans="9:46" s="142" customFormat="1" x14ac:dyDescent="0.15">
      <c r="I8746" s="223"/>
      <c r="P8746" s="224"/>
      <c r="Q8746" s="224"/>
      <c r="R8746" s="224"/>
      <c r="T8746" s="223"/>
      <c r="U8746" s="225"/>
      <c r="V8746" s="223"/>
      <c r="W8746" s="225"/>
      <c r="AE8746" s="200"/>
      <c r="AM8746" s="203"/>
      <c r="AT8746" s="144"/>
    </row>
    <row r="8747" spans="9:46" s="142" customFormat="1" x14ac:dyDescent="0.15">
      <c r="I8747" s="223"/>
      <c r="P8747" s="224"/>
      <c r="Q8747" s="224"/>
      <c r="R8747" s="224"/>
      <c r="T8747" s="223"/>
      <c r="U8747" s="225"/>
      <c r="V8747" s="223"/>
      <c r="W8747" s="225"/>
      <c r="AE8747" s="200"/>
      <c r="AM8747" s="203"/>
      <c r="AT8747" s="144"/>
    </row>
    <row r="8748" spans="9:46" s="142" customFormat="1" x14ac:dyDescent="0.15">
      <c r="I8748" s="223"/>
      <c r="P8748" s="224"/>
      <c r="Q8748" s="224"/>
      <c r="R8748" s="224"/>
      <c r="T8748" s="223"/>
      <c r="U8748" s="225"/>
      <c r="V8748" s="223"/>
      <c r="W8748" s="225"/>
      <c r="AE8748" s="200"/>
      <c r="AM8748" s="203"/>
      <c r="AT8748" s="144"/>
    </row>
    <row r="8749" spans="9:46" s="142" customFormat="1" x14ac:dyDescent="0.15">
      <c r="I8749" s="223"/>
      <c r="P8749" s="224"/>
      <c r="Q8749" s="224"/>
      <c r="R8749" s="224"/>
      <c r="T8749" s="223"/>
      <c r="U8749" s="225"/>
      <c r="V8749" s="223"/>
      <c r="W8749" s="225"/>
      <c r="AE8749" s="200"/>
      <c r="AM8749" s="203"/>
      <c r="AT8749" s="144"/>
    </row>
    <row r="8750" spans="9:46" s="142" customFormat="1" x14ac:dyDescent="0.15">
      <c r="I8750" s="223"/>
      <c r="P8750" s="224"/>
      <c r="Q8750" s="224"/>
      <c r="R8750" s="224"/>
      <c r="T8750" s="223"/>
      <c r="U8750" s="225"/>
      <c r="V8750" s="223"/>
      <c r="W8750" s="225"/>
      <c r="AE8750" s="200"/>
      <c r="AM8750" s="203"/>
      <c r="AT8750" s="144"/>
    </row>
    <row r="8751" spans="9:46" s="142" customFormat="1" x14ac:dyDescent="0.15">
      <c r="I8751" s="223"/>
      <c r="P8751" s="224"/>
      <c r="Q8751" s="224"/>
      <c r="R8751" s="224"/>
      <c r="T8751" s="223"/>
      <c r="U8751" s="225"/>
      <c r="V8751" s="223"/>
      <c r="W8751" s="225"/>
      <c r="AE8751" s="200"/>
      <c r="AM8751" s="203"/>
      <c r="AT8751" s="144"/>
    </row>
    <row r="8752" spans="9:46" s="142" customFormat="1" x14ac:dyDescent="0.15">
      <c r="I8752" s="223"/>
      <c r="P8752" s="224"/>
      <c r="Q8752" s="224"/>
      <c r="R8752" s="224"/>
      <c r="T8752" s="223"/>
      <c r="U8752" s="225"/>
      <c r="V8752" s="223"/>
      <c r="W8752" s="225"/>
      <c r="AE8752" s="200"/>
      <c r="AM8752" s="203"/>
      <c r="AT8752" s="144"/>
    </row>
    <row r="8753" spans="9:46" s="142" customFormat="1" x14ac:dyDescent="0.15">
      <c r="I8753" s="223"/>
      <c r="P8753" s="224"/>
      <c r="Q8753" s="224"/>
      <c r="R8753" s="224"/>
      <c r="T8753" s="223"/>
      <c r="U8753" s="225"/>
      <c r="V8753" s="223"/>
      <c r="W8753" s="225"/>
      <c r="AE8753" s="200"/>
      <c r="AM8753" s="203"/>
      <c r="AT8753" s="144"/>
    </row>
    <row r="8754" spans="9:46" s="142" customFormat="1" x14ac:dyDescent="0.15">
      <c r="I8754" s="223"/>
      <c r="P8754" s="224"/>
      <c r="Q8754" s="224"/>
      <c r="R8754" s="224"/>
      <c r="T8754" s="223"/>
      <c r="U8754" s="225"/>
      <c r="V8754" s="223"/>
      <c r="W8754" s="225"/>
      <c r="AE8754" s="200"/>
      <c r="AM8754" s="203"/>
      <c r="AT8754" s="144"/>
    </row>
    <row r="8755" spans="9:46" s="142" customFormat="1" x14ac:dyDescent="0.15">
      <c r="I8755" s="223"/>
      <c r="P8755" s="224"/>
      <c r="Q8755" s="224"/>
      <c r="R8755" s="224"/>
      <c r="T8755" s="223"/>
      <c r="U8755" s="225"/>
      <c r="V8755" s="223"/>
      <c r="W8755" s="225"/>
      <c r="AE8755" s="200"/>
      <c r="AM8755" s="203"/>
      <c r="AT8755" s="144"/>
    </row>
    <row r="8756" spans="9:46" s="142" customFormat="1" x14ac:dyDescent="0.15">
      <c r="I8756" s="223"/>
      <c r="P8756" s="224"/>
      <c r="Q8756" s="224"/>
      <c r="R8756" s="224"/>
      <c r="T8756" s="223"/>
      <c r="U8756" s="225"/>
      <c r="V8756" s="223"/>
      <c r="W8756" s="225"/>
      <c r="AE8756" s="200"/>
      <c r="AM8756" s="203"/>
      <c r="AT8756" s="144"/>
    </row>
    <row r="8757" spans="9:46" s="142" customFormat="1" x14ac:dyDescent="0.15">
      <c r="I8757" s="223"/>
      <c r="P8757" s="224"/>
      <c r="Q8757" s="224"/>
      <c r="R8757" s="224"/>
      <c r="T8757" s="223"/>
      <c r="U8757" s="225"/>
      <c r="V8757" s="223"/>
      <c r="W8757" s="225"/>
      <c r="AE8757" s="200"/>
      <c r="AM8757" s="203"/>
      <c r="AT8757" s="144"/>
    </row>
    <row r="8758" spans="9:46" s="142" customFormat="1" x14ac:dyDescent="0.15">
      <c r="I8758" s="223"/>
      <c r="P8758" s="224"/>
      <c r="Q8758" s="224"/>
      <c r="R8758" s="224"/>
      <c r="T8758" s="223"/>
      <c r="U8758" s="225"/>
      <c r="V8758" s="223"/>
      <c r="W8758" s="225"/>
      <c r="AE8758" s="200"/>
      <c r="AM8758" s="203"/>
      <c r="AT8758" s="144"/>
    </row>
    <row r="8759" spans="9:46" s="142" customFormat="1" x14ac:dyDescent="0.15">
      <c r="I8759" s="223"/>
      <c r="P8759" s="224"/>
      <c r="Q8759" s="224"/>
      <c r="R8759" s="224"/>
      <c r="T8759" s="223"/>
      <c r="U8759" s="225"/>
      <c r="V8759" s="223"/>
      <c r="W8759" s="225"/>
      <c r="AE8759" s="200"/>
      <c r="AM8759" s="203"/>
      <c r="AT8759" s="144"/>
    </row>
    <row r="8760" spans="9:46" s="142" customFormat="1" x14ac:dyDescent="0.15">
      <c r="I8760" s="223"/>
      <c r="P8760" s="224"/>
      <c r="Q8760" s="224"/>
      <c r="R8760" s="224"/>
      <c r="T8760" s="223"/>
      <c r="U8760" s="225"/>
      <c r="V8760" s="223"/>
      <c r="W8760" s="225"/>
      <c r="AE8760" s="200"/>
      <c r="AM8760" s="203"/>
      <c r="AT8760" s="144"/>
    </row>
    <row r="8761" spans="9:46" s="142" customFormat="1" x14ac:dyDescent="0.15">
      <c r="I8761" s="223"/>
      <c r="P8761" s="224"/>
      <c r="Q8761" s="224"/>
      <c r="R8761" s="224"/>
      <c r="T8761" s="223"/>
      <c r="U8761" s="225"/>
      <c r="V8761" s="223"/>
      <c r="W8761" s="225"/>
      <c r="AE8761" s="200"/>
      <c r="AM8761" s="203"/>
      <c r="AT8761" s="144"/>
    </row>
    <row r="8762" spans="9:46" s="142" customFormat="1" x14ac:dyDescent="0.15">
      <c r="I8762" s="223"/>
      <c r="P8762" s="224"/>
      <c r="Q8762" s="224"/>
      <c r="R8762" s="224"/>
      <c r="T8762" s="223"/>
      <c r="U8762" s="225"/>
      <c r="V8762" s="223"/>
      <c r="W8762" s="225"/>
      <c r="AE8762" s="200"/>
      <c r="AM8762" s="203"/>
      <c r="AT8762" s="144"/>
    </row>
    <row r="8763" spans="9:46" s="142" customFormat="1" x14ac:dyDescent="0.15">
      <c r="I8763" s="223"/>
      <c r="P8763" s="224"/>
      <c r="Q8763" s="224"/>
      <c r="R8763" s="224"/>
      <c r="T8763" s="223"/>
      <c r="U8763" s="225"/>
      <c r="V8763" s="223"/>
      <c r="W8763" s="225"/>
      <c r="AE8763" s="200"/>
      <c r="AM8763" s="203"/>
      <c r="AT8763" s="144"/>
    </row>
    <row r="8764" spans="9:46" s="142" customFormat="1" x14ac:dyDescent="0.15">
      <c r="I8764" s="223"/>
      <c r="P8764" s="224"/>
      <c r="Q8764" s="224"/>
      <c r="R8764" s="224"/>
      <c r="T8764" s="223"/>
      <c r="U8764" s="225"/>
      <c r="V8764" s="223"/>
      <c r="W8764" s="225"/>
      <c r="AE8764" s="200"/>
      <c r="AM8764" s="203"/>
      <c r="AT8764" s="144"/>
    </row>
    <row r="8765" spans="9:46" s="142" customFormat="1" x14ac:dyDescent="0.15">
      <c r="I8765" s="223"/>
      <c r="P8765" s="224"/>
      <c r="Q8765" s="224"/>
      <c r="R8765" s="224"/>
      <c r="T8765" s="223"/>
      <c r="U8765" s="225"/>
      <c r="V8765" s="223"/>
      <c r="W8765" s="225"/>
      <c r="AE8765" s="200"/>
      <c r="AM8765" s="203"/>
      <c r="AT8765" s="144"/>
    </row>
    <row r="8766" spans="9:46" s="142" customFormat="1" x14ac:dyDescent="0.15">
      <c r="I8766" s="223"/>
      <c r="P8766" s="224"/>
      <c r="Q8766" s="224"/>
      <c r="R8766" s="224"/>
      <c r="T8766" s="223"/>
      <c r="U8766" s="225"/>
      <c r="V8766" s="223"/>
      <c r="W8766" s="225"/>
      <c r="AE8766" s="200"/>
      <c r="AM8766" s="203"/>
      <c r="AT8766" s="144"/>
    </row>
    <row r="8767" spans="9:46" s="142" customFormat="1" x14ac:dyDescent="0.15">
      <c r="I8767" s="223"/>
      <c r="P8767" s="224"/>
      <c r="Q8767" s="224"/>
      <c r="R8767" s="224"/>
      <c r="T8767" s="223"/>
      <c r="U8767" s="225"/>
      <c r="V8767" s="223"/>
      <c r="W8767" s="225"/>
      <c r="AE8767" s="200"/>
      <c r="AM8767" s="203"/>
      <c r="AT8767" s="144"/>
    </row>
    <row r="8768" spans="9:46" s="142" customFormat="1" x14ac:dyDescent="0.15">
      <c r="I8768" s="223"/>
      <c r="P8768" s="224"/>
      <c r="Q8768" s="224"/>
      <c r="R8768" s="224"/>
      <c r="T8768" s="223"/>
      <c r="U8768" s="225"/>
      <c r="V8768" s="223"/>
      <c r="W8768" s="225"/>
      <c r="AE8768" s="200"/>
      <c r="AM8768" s="203"/>
      <c r="AT8768" s="144"/>
    </row>
    <row r="8769" spans="9:46" s="142" customFormat="1" x14ac:dyDescent="0.15">
      <c r="I8769" s="223"/>
      <c r="P8769" s="224"/>
      <c r="Q8769" s="224"/>
      <c r="R8769" s="224"/>
      <c r="T8769" s="223"/>
      <c r="U8769" s="225"/>
      <c r="V8769" s="223"/>
      <c r="W8769" s="225"/>
      <c r="AE8769" s="200"/>
      <c r="AM8769" s="203"/>
      <c r="AT8769" s="144"/>
    </row>
    <row r="8770" spans="9:46" s="142" customFormat="1" x14ac:dyDescent="0.15">
      <c r="I8770" s="223"/>
      <c r="P8770" s="224"/>
      <c r="Q8770" s="224"/>
      <c r="R8770" s="224"/>
      <c r="T8770" s="223"/>
      <c r="U8770" s="225"/>
      <c r="V8770" s="223"/>
      <c r="W8770" s="225"/>
      <c r="AE8770" s="200"/>
      <c r="AM8770" s="203"/>
      <c r="AT8770" s="144"/>
    </row>
    <row r="8771" spans="9:46" s="142" customFormat="1" x14ac:dyDescent="0.15">
      <c r="I8771" s="223"/>
      <c r="P8771" s="224"/>
      <c r="Q8771" s="224"/>
      <c r="R8771" s="224"/>
      <c r="T8771" s="223"/>
      <c r="U8771" s="225"/>
      <c r="V8771" s="223"/>
      <c r="W8771" s="225"/>
      <c r="AE8771" s="200"/>
      <c r="AM8771" s="203"/>
      <c r="AT8771" s="144"/>
    </row>
    <row r="8772" spans="9:46" s="142" customFormat="1" x14ac:dyDescent="0.15">
      <c r="I8772" s="223"/>
      <c r="P8772" s="224"/>
      <c r="Q8772" s="224"/>
      <c r="R8772" s="224"/>
      <c r="T8772" s="223"/>
      <c r="U8772" s="225"/>
      <c r="V8772" s="223"/>
      <c r="W8772" s="225"/>
      <c r="AE8772" s="200"/>
      <c r="AM8772" s="203"/>
      <c r="AT8772" s="144"/>
    </row>
    <row r="8773" spans="9:46" s="142" customFormat="1" x14ac:dyDescent="0.15">
      <c r="I8773" s="223"/>
      <c r="P8773" s="224"/>
      <c r="Q8773" s="224"/>
      <c r="R8773" s="224"/>
      <c r="T8773" s="223"/>
      <c r="U8773" s="225"/>
      <c r="V8773" s="223"/>
      <c r="W8773" s="225"/>
      <c r="AE8773" s="200"/>
      <c r="AM8773" s="203"/>
      <c r="AT8773" s="144"/>
    </row>
    <row r="8774" spans="9:46" s="142" customFormat="1" x14ac:dyDescent="0.15">
      <c r="I8774" s="223"/>
      <c r="P8774" s="224"/>
      <c r="Q8774" s="224"/>
      <c r="R8774" s="224"/>
      <c r="T8774" s="223"/>
      <c r="U8774" s="225"/>
      <c r="V8774" s="223"/>
      <c r="W8774" s="225"/>
      <c r="AE8774" s="200"/>
      <c r="AM8774" s="203"/>
      <c r="AT8774" s="144"/>
    </row>
    <row r="8775" spans="9:46" s="142" customFormat="1" x14ac:dyDescent="0.15">
      <c r="I8775" s="223"/>
      <c r="P8775" s="224"/>
      <c r="Q8775" s="224"/>
      <c r="R8775" s="224"/>
      <c r="T8775" s="223"/>
      <c r="U8775" s="225"/>
      <c r="V8775" s="223"/>
      <c r="W8775" s="225"/>
      <c r="AE8775" s="200"/>
      <c r="AM8775" s="203"/>
      <c r="AT8775" s="144"/>
    </row>
    <row r="8776" spans="9:46" s="142" customFormat="1" x14ac:dyDescent="0.15">
      <c r="I8776" s="223"/>
      <c r="P8776" s="224"/>
      <c r="Q8776" s="224"/>
      <c r="R8776" s="224"/>
      <c r="T8776" s="223"/>
      <c r="U8776" s="225"/>
      <c r="V8776" s="223"/>
      <c r="W8776" s="225"/>
      <c r="AE8776" s="200"/>
      <c r="AM8776" s="203"/>
      <c r="AT8776" s="144"/>
    </row>
    <row r="8777" spans="9:46" s="142" customFormat="1" x14ac:dyDescent="0.15">
      <c r="I8777" s="223"/>
      <c r="P8777" s="224"/>
      <c r="Q8777" s="224"/>
      <c r="R8777" s="224"/>
      <c r="T8777" s="223"/>
      <c r="U8777" s="225"/>
      <c r="V8777" s="223"/>
      <c r="W8777" s="225"/>
      <c r="AE8777" s="200"/>
      <c r="AM8777" s="203"/>
      <c r="AT8777" s="144"/>
    </row>
    <row r="8778" spans="9:46" s="142" customFormat="1" x14ac:dyDescent="0.15">
      <c r="I8778" s="223"/>
      <c r="P8778" s="224"/>
      <c r="Q8778" s="224"/>
      <c r="R8778" s="224"/>
      <c r="T8778" s="223"/>
      <c r="U8778" s="225"/>
      <c r="V8778" s="223"/>
      <c r="W8778" s="225"/>
      <c r="AE8778" s="200"/>
      <c r="AM8778" s="203"/>
      <c r="AT8778" s="144"/>
    </row>
    <row r="8779" spans="9:46" s="142" customFormat="1" x14ac:dyDescent="0.15">
      <c r="I8779" s="223"/>
      <c r="P8779" s="224"/>
      <c r="Q8779" s="224"/>
      <c r="R8779" s="224"/>
      <c r="T8779" s="223"/>
      <c r="U8779" s="225"/>
      <c r="V8779" s="223"/>
      <c r="W8779" s="225"/>
      <c r="AE8779" s="200"/>
      <c r="AM8779" s="203"/>
      <c r="AT8779" s="144"/>
    </row>
    <row r="8780" spans="9:46" s="142" customFormat="1" x14ac:dyDescent="0.15">
      <c r="I8780" s="223"/>
      <c r="P8780" s="224"/>
      <c r="Q8780" s="224"/>
      <c r="R8780" s="224"/>
      <c r="T8780" s="223"/>
      <c r="U8780" s="225"/>
      <c r="V8780" s="223"/>
      <c r="W8780" s="225"/>
      <c r="AE8780" s="200"/>
      <c r="AM8780" s="203"/>
      <c r="AT8780" s="144"/>
    </row>
    <row r="8781" spans="9:46" s="142" customFormat="1" x14ac:dyDescent="0.15">
      <c r="I8781" s="223"/>
      <c r="P8781" s="224"/>
      <c r="Q8781" s="224"/>
      <c r="R8781" s="224"/>
      <c r="T8781" s="223"/>
      <c r="U8781" s="225"/>
      <c r="V8781" s="223"/>
      <c r="W8781" s="225"/>
      <c r="AE8781" s="200"/>
      <c r="AM8781" s="203"/>
      <c r="AT8781" s="144"/>
    </row>
    <row r="8782" spans="9:46" s="142" customFormat="1" x14ac:dyDescent="0.15">
      <c r="I8782" s="223"/>
      <c r="P8782" s="224"/>
      <c r="Q8782" s="224"/>
      <c r="R8782" s="224"/>
      <c r="T8782" s="223"/>
      <c r="U8782" s="225"/>
      <c r="V8782" s="223"/>
      <c r="W8782" s="225"/>
      <c r="AE8782" s="200"/>
      <c r="AM8782" s="203"/>
      <c r="AT8782" s="144"/>
    </row>
    <row r="8783" spans="9:46" s="142" customFormat="1" x14ac:dyDescent="0.15">
      <c r="I8783" s="223"/>
      <c r="P8783" s="224"/>
      <c r="Q8783" s="224"/>
      <c r="R8783" s="224"/>
      <c r="T8783" s="223"/>
      <c r="U8783" s="225"/>
      <c r="V8783" s="223"/>
      <c r="W8783" s="225"/>
      <c r="AE8783" s="200"/>
      <c r="AM8783" s="203"/>
      <c r="AT8783" s="144"/>
    </row>
    <row r="8784" spans="9:46" s="142" customFormat="1" x14ac:dyDescent="0.15">
      <c r="I8784" s="223"/>
      <c r="P8784" s="224"/>
      <c r="Q8784" s="224"/>
      <c r="R8784" s="224"/>
      <c r="T8784" s="223"/>
      <c r="U8784" s="225"/>
      <c r="V8784" s="223"/>
      <c r="W8784" s="225"/>
      <c r="AE8784" s="200"/>
      <c r="AM8784" s="203"/>
      <c r="AT8784" s="144"/>
    </row>
    <row r="8785" spans="9:46" s="142" customFormat="1" x14ac:dyDescent="0.15">
      <c r="I8785" s="223"/>
      <c r="P8785" s="224"/>
      <c r="Q8785" s="224"/>
      <c r="R8785" s="224"/>
      <c r="T8785" s="223"/>
      <c r="U8785" s="225"/>
      <c r="V8785" s="223"/>
      <c r="W8785" s="225"/>
      <c r="AE8785" s="200"/>
      <c r="AM8785" s="203"/>
      <c r="AT8785" s="144"/>
    </row>
    <row r="8786" spans="9:46" s="142" customFormat="1" x14ac:dyDescent="0.15">
      <c r="I8786" s="223"/>
      <c r="P8786" s="224"/>
      <c r="Q8786" s="224"/>
      <c r="R8786" s="224"/>
      <c r="T8786" s="223"/>
      <c r="U8786" s="225"/>
      <c r="V8786" s="223"/>
      <c r="W8786" s="225"/>
      <c r="AE8786" s="200"/>
      <c r="AM8786" s="203"/>
      <c r="AT8786" s="144"/>
    </row>
    <row r="8787" spans="9:46" s="142" customFormat="1" x14ac:dyDescent="0.15">
      <c r="I8787" s="223"/>
      <c r="P8787" s="224"/>
      <c r="Q8787" s="224"/>
      <c r="R8787" s="224"/>
      <c r="T8787" s="223"/>
      <c r="U8787" s="225"/>
      <c r="V8787" s="223"/>
      <c r="W8787" s="225"/>
      <c r="AE8787" s="200"/>
      <c r="AM8787" s="203"/>
      <c r="AT8787" s="144"/>
    </row>
    <row r="8788" spans="9:46" s="142" customFormat="1" x14ac:dyDescent="0.15">
      <c r="I8788" s="223"/>
      <c r="P8788" s="224"/>
      <c r="Q8788" s="224"/>
      <c r="R8788" s="224"/>
      <c r="T8788" s="223"/>
      <c r="U8788" s="225"/>
      <c r="V8788" s="223"/>
      <c r="W8788" s="225"/>
      <c r="AE8788" s="200"/>
      <c r="AM8788" s="203"/>
      <c r="AT8788" s="144"/>
    </row>
    <row r="8789" spans="9:46" s="142" customFormat="1" x14ac:dyDescent="0.15">
      <c r="I8789" s="223"/>
      <c r="P8789" s="224"/>
      <c r="Q8789" s="224"/>
      <c r="R8789" s="224"/>
      <c r="T8789" s="223"/>
      <c r="U8789" s="225"/>
      <c r="V8789" s="223"/>
      <c r="W8789" s="225"/>
      <c r="AE8789" s="200"/>
      <c r="AM8789" s="203"/>
      <c r="AT8789" s="144"/>
    </row>
    <row r="8790" spans="9:46" s="142" customFormat="1" x14ac:dyDescent="0.15">
      <c r="I8790" s="223"/>
      <c r="P8790" s="224"/>
      <c r="Q8790" s="224"/>
      <c r="R8790" s="224"/>
      <c r="T8790" s="223"/>
      <c r="U8790" s="225"/>
      <c r="V8790" s="223"/>
      <c r="W8790" s="225"/>
      <c r="AE8790" s="200"/>
      <c r="AM8790" s="203"/>
      <c r="AT8790" s="144"/>
    </row>
    <row r="8791" spans="9:46" s="142" customFormat="1" x14ac:dyDescent="0.15">
      <c r="I8791" s="223"/>
      <c r="P8791" s="224"/>
      <c r="Q8791" s="224"/>
      <c r="R8791" s="224"/>
      <c r="T8791" s="223"/>
      <c r="U8791" s="225"/>
      <c r="V8791" s="223"/>
      <c r="W8791" s="225"/>
      <c r="AE8791" s="200"/>
      <c r="AM8791" s="203"/>
      <c r="AT8791" s="144"/>
    </row>
    <row r="8792" spans="9:46" s="142" customFormat="1" x14ac:dyDescent="0.15">
      <c r="I8792" s="223"/>
      <c r="P8792" s="224"/>
      <c r="Q8792" s="224"/>
      <c r="R8792" s="224"/>
      <c r="T8792" s="223"/>
      <c r="U8792" s="225"/>
      <c r="V8792" s="223"/>
      <c r="W8792" s="225"/>
      <c r="AE8792" s="200"/>
      <c r="AM8792" s="203"/>
      <c r="AT8792" s="144"/>
    </row>
    <row r="8793" spans="9:46" s="142" customFormat="1" x14ac:dyDescent="0.15">
      <c r="I8793" s="223"/>
      <c r="P8793" s="224"/>
      <c r="Q8793" s="224"/>
      <c r="R8793" s="224"/>
      <c r="T8793" s="223"/>
      <c r="U8793" s="225"/>
      <c r="V8793" s="223"/>
      <c r="W8793" s="225"/>
      <c r="AE8793" s="200"/>
      <c r="AM8793" s="203"/>
      <c r="AT8793" s="144"/>
    </row>
    <row r="8794" spans="9:46" s="142" customFormat="1" x14ac:dyDescent="0.15">
      <c r="I8794" s="223"/>
      <c r="P8794" s="224"/>
      <c r="Q8794" s="224"/>
      <c r="R8794" s="224"/>
      <c r="T8794" s="223"/>
      <c r="U8794" s="225"/>
      <c r="V8794" s="223"/>
      <c r="W8794" s="225"/>
      <c r="AE8794" s="200"/>
      <c r="AM8794" s="203"/>
      <c r="AT8794" s="144"/>
    </row>
    <row r="8795" spans="9:46" s="142" customFormat="1" x14ac:dyDescent="0.15">
      <c r="I8795" s="223"/>
      <c r="P8795" s="224"/>
      <c r="Q8795" s="224"/>
      <c r="R8795" s="224"/>
      <c r="T8795" s="223"/>
      <c r="U8795" s="225"/>
      <c r="V8795" s="223"/>
      <c r="W8795" s="225"/>
      <c r="AE8795" s="200"/>
      <c r="AM8795" s="203"/>
      <c r="AT8795" s="144"/>
    </row>
    <row r="8796" spans="9:46" s="142" customFormat="1" x14ac:dyDescent="0.15">
      <c r="I8796" s="223"/>
      <c r="P8796" s="224"/>
      <c r="Q8796" s="224"/>
      <c r="R8796" s="224"/>
      <c r="T8796" s="223"/>
      <c r="U8796" s="225"/>
      <c r="V8796" s="223"/>
      <c r="W8796" s="225"/>
      <c r="AE8796" s="200"/>
      <c r="AM8796" s="203"/>
      <c r="AT8796" s="144"/>
    </row>
    <row r="8797" spans="9:46" s="142" customFormat="1" x14ac:dyDescent="0.15">
      <c r="I8797" s="223"/>
      <c r="P8797" s="224"/>
      <c r="Q8797" s="224"/>
      <c r="R8797" s="224"/>
      <c r="T8797" s="223"/>
      <c r="U8797" s="225"/>
      <c r="V8797" s="223"/>
      <c r="W8797" s="225"/>
      <c r="AE8797" s="200"/>
      <c r="AM8797" s="203"/>
      <c r="AT8797" s="144"/>
    </row>
    <row r="8798" spans="9:46" s="142" customFormat="1" x14ac:dyDescent="0.15">
      <c r="I8798" s="223"/>
      <c r="P8798" s="224"/>
      <c r="Q8798" s="224"/>
      <c r="R8798" s="224"/>
      <c r="T8798" s="223"/>
      <c r="U8798" s="225"/>
      <c r="V8798" s="223"/>
      <c r="W8798" s="225"/>
      <c r="AE8798" s="200"/>
      <c r="AM8798" s="203"/>
      <c r="AT8798" s="144"/>
    </row>
    <row r="8799" spans="9:46" s="142" customFormat="1" x14ac:dyDescent="0.15">
      <c r="I8799" s="223"/>
      <c r="P8799" s="224"/>
      <c r="Q8799" s="224"/>
      <c r="R8799" s="224"/>
      <c r="T8799" s="223"/>
      <c r="U8799" s="225"/>
      <c r="V8799" s="223"/>
      <c r="W8799" s="225"/>
      <c r="AE8799" s="200"/>
      <c r="AM8799" s="203"/>
      <c r="AT8799" s="144"/>
    </row>
    <row r="8800" spans="9:46" s="142" customFormat="1" x14ac:dyDescent="0.15">
      <c r="I8800" s="223"/>
      <c r="P8800" s="224"/>
      <c r="Q8800" s="224"/>
      <c r="R8800" s="224"/>
      <c r="T8800" s="223"/>
      <c r="U8800" s="225"/>
      <c r="V8800" s="223"/>
      <c r="W8800" s="225"/>
      <c r="AE8800" s="200"/>
      <c r="AM8800" s="203"/>
      <c r="AT8800" s="144"/>
    </row>
    <row r="8801" spans="9:46" s="142" customFormat="1" x14ac:dyDescent="0.15">
      <c r="I8801" s="223"/>
      <c r="P8801" s="224"/>
      <c r="Q8801" s="224"/>
      <c r="R8801" s="224"/>
      <c r="T8801" s="223"/>
      <c r="U8801" s="225"/>
      <c r="V8801" s="223"/>
      <c r="W8801" s="225"/>
      <c r="AE8801" s="200"/>
      <c r="AM8801" s="203"/>
      <c r="AT8801" s="144"/>
    </row>
    <row r="8802" spans="9:46" s="142" customFormat="1" x14ac:dyDescent="0.15">
      <c r="I8802" s="223"/>
      <c r="P8802" s="224"/>
      <c r="Q8802" s="224"/>
      <c r="R8802" s="224"/>
      <c r="T8802" s="223"/>
      <c r="U8802" s="225"/>
      <c r="V8802" s="223"/>
      <c r="W8802" s="225"/>
      <c r="AE8802" s="200"/>
      <c r="AM8802" s="203"/>
      <c r="AT8802" s="144"/>
    </row>
    <row r="8803" spans="9:46" s="142" customFormat="1" x14ac:dyDescent="0.15">
      <c r="I8803" s="223"/>
      <c r="P8803" s="224"/>
      <c r="Q8803" s="224"/>
      <c r="R8803" s="224"/>
      <c r="T8803" s="223"/>
      <c r="U8803" s="225"/>
      <c r="V8803" s="223"/>
      <c r="W8803" s="225"/>
      <c r="AE8803" s="200"/>
      <c r="AM8803" s="203"/>
      <c r="AT8803" s="144"/>
    </row>
    <row r="8804" spans="9:46" s="142" customFormat="1" x14ac:dyDescent="0.15">
      <c r="I8804" s="223"/>
      <c r="P8804" s="224"/>
      <c r="Q8804" s="224"/>
      <c r="R8804" s="224"/>
      <c r="T8804" s="223"/>
      <c r="U8804" s="225"/>
      <c r="V8804" s="223"/>
      <c r="W8804" s="225"/>
      <c r="AE8804" s="200"/>
      <c r="AM8804" s="203"/>
      <c r="AT8804" s="144"/>
    </row>
    <row r="8805" spans="9:46" s="142" customFormat="1" x14ac:dyDescent="0.15">
      <c r="I8805" s="223"/>
      <c r="P8805" s="224"/>
      <c r="Q8805" s="224"/>
      <c r="R8805" s="224"/>
      <c r="T8805" s="223"/>
      <c r="U8805" s="225"/>
      <c r="V8805" s="223"/>
      <c r="W8805" s="225"/>
      <c r="AE8805" s="200"/>
      <c r="AM8805" s="203"/>
      <c r="AT8805" s="144"/>
    </row>
    <row r="8806" spans="9:46" s="142" customFormat="1" x14ac:dyDescent="0.15">
      <c r="I8806" s="223"/>
      <c r="P8806" s="224"/>
      <c r="Q8806" s="224"/>
      <c r="R8806" s="224"/>
      <c r="T8806" s="223"/>
      <c r="U8806" s="225"/>
      <c r="V8806" s="223"/>
      <c r="W8806" s="225"/>
      <c r="AE8806" s="200"/>
      <c r="AM8806" s="203"/>
      <c r="AT8806" s="144"/>
    </row>
    <row r="8807" spans="9:46" s="142" customFormat="1" x14ac:dyDescent="0.15">
      <c r="I8807" s="223"/>
      <c r="P8807" s="224"/>
      <c r="Q8807" s="224"/>
      <c r="R8807" s="224"/>
      <c r="T8807" s="223"/>
      <c r="U8807" s="225"/>
      <c r="V8807" s="223"/>
      <c r="W8807" s="225"/>
      <c r="AE8807" s="200"/>
      <c r="AM8807" s="203"/>
      <c r="AT8807" s="144"/>
    </row>
    <row r="8808" spans="9:46" s="142" customFormat="1" x14ac:dyDescent="0.15">
      <c r="I8808" s="223"/>
      <c r="P8808" s="224"/>
      <c r="Q8808" s="224"/>
      <c r="R8808" s="224"/>
      <c r="T8808" s="223"/>
      <c r="U8808" s="225"/>
      <c r="V8808" s="223"/>
      <c r="W8808" s="225"/>
      <c r="AE8808" s="200"/>
      <c r="AM8808" s="203"/>
      <c r="AT8808" s="144"/>
    </row>
    <row r="8809" spans="9:46" s="142" customFormat="1" x14ac:dyDescent="0.15">
      <c r="I8809" s="223"/>
      <c r="P8809" s="224"/>
      <c r="Q8809" s="224"/>
      <c r="R8809" s="224"/>
      <c r="T8809" s="223"/>
      <c r="U8809" s="225"/>
      <c r="V8809" s="223"/>
      <c r="W8809" s="225"/>
      <c r="AE8809" s="200"/>
      <c r="AM8809" s="203"/>
      <c r="AT8809" s="144"/>
    </row>
    <row r="8810" spans="9:46" s="142" customFormat="1" x14ac:dyDescent="0.15">
      <c r="I8810" s="223"/>
      <c r="P8810" s="224"/>
      <c r="Q8810" s="224"/>
      <c r="R8810" s="224"/>
      <c r="T8810" s="223"/>
      <c r="U8810" s="225"/>
      <c r="V8810" s="223"/>
      <c r="W8810" s="225"/>
      <c r="AE8810" s="200"/>
      <c r="AM8810" s="203"/>
      <c r="AT8810" s="144"/>
    </row>
    <row r="8811" spans="9:46" s="142" customFormat="1" x14ac:dyDescent="0.15">
      <c r="I8811" s="223"/>
      <c r="P8811" s="224"/>
      <c r="Q8811" s="224"/>
      <c r="R8811" s="224"/>
      <c r="T8811" s="223"/>
      <c r="U8811" s="225"/>
      <c r="V8811" s="223"/>
      <c r="W8811" s="225"/>
      <c r="AE8811" s="200"/>
      <c r="AM8811" s="203"/>
      <c r="AT8811" s="144"/>
    </row>
    <row r="8812" spans="9:46" s="142" customFormat="1" x14ac:dyDescent="0.15">
      <c r="I8812" s="223"/>
      <c r="P8812" s="224"/>
      <c r="Q8812" s="224"/>
      <c r="R8812" s="224"/>
      <c r="T8812" s="223"/>
      <c r="U8812" s="225"/>
      <c r="V8812" s="223"/>
      <c r="W8812" s="225"/>
      <c r="AE8812" s="200"/>
      <c r="AM8812" s="203"/>
      <c r="AT8812" s="144"/>
    </row>
    <row r="8813" spans="9:46" s="142" customFormat="1" x14ac:dyDescent="0.15">
      <c r="I8813" s="223"/>
      <c r="P8813" s="224"/>
      <c r="Q8813" s="224"/>
      <c r="R8813" s="224"/>
      <c r="T8813" s="223"/>
      <c r="U8813" s="225"/>
      <c r="V8813" s="223"/>
      <c r="W8813" s="225"/>
      <c r="AE8813" s="200"/>
      <c r="AM8813" s="203"/>
      <c r="AT8813" s="144"/>
    </row>
    <row r="8814" spans="9:46" s="142" customFormat="1" x14ac:dyDescent="0.15">
      <c r="I8814" s="223"/>
      <c r="P8814" s="224"/>
      <c r="Q8814" s="224"/>
      <c r="R8814" s="224"/>
      <c r="T8814" s="223"/>
      <c r="U8814" s="225"/>
      <c r="V8814" s="223"/>
      <c r="W8814" s="225"/>
      <c r="AE8814" s="200"/>
      <c r="AM8814" s="203"/>
      <c r="AT8814" s="144"/>
    </row>
    <row r="8815" spans="9:46" s="142" customFormat="1" x14ac:dyDescent="0.15">
      <c r="I8815" s="223"/>
      <c r="P8815" s="224"/>
      <c r="Q8815" s="224"/>
      <c r="R8815" s="224"/>
      <c r="T8815" s="223"/>
      <c r="U8815" s="225"/>
      <c r="V8815" s="223"/>
      <c r="W8815" s="225"/>
      <c r="AE8815" s="200"/>
      <c r="AM8815" s="203"/>
      <c r="AT8815" s="144"/>
    </row>
    <row r="8816" spans="9:46" s="142" customFormat="1" x14ac:dyDescent="0.15">
      <c r="I8816" s="223"/>
      <c r="P8816" s="224"/>
      <c r="Q8816" s="224"/>
      <c r="R8816" s="224"/>
      <c r="T8816" s="223"/>
      <c r="U8816" s="225"/>
      <c r="V8816" s="223"/>
      <c r="W8816" s="225"/>
      <c r="AE8816" s="200"/>
      <c r="AM8816" s="203"/>
      <c r="AT8816" s="144"/>
    </row>
    <row r="8817" spans="9:46" s="142" customFormat="1" x14ac:dyDescent="0.15">
      <c r="I8817" s="223"/>
      <c r="P8817" s="224"/>
      <c r="Q8817" s="224"/>
      <c r="R8817" s="224"/>
      <c r="T8817" s="223"/>
      <c r="U8817" s="225"/>
      <c r="V8817" s="223"/>
      <c r="W8817" s="225"/>
      <c r="AE8817" s="200"/>
      <c r="AM8817" s="203"/>
      <c r="AT8817" s="144"/>
    </row>
    <row r="8818" spans="9:46" s="142" customFormat="1" x14ac:dyDescent="0.15">
      <c r="I8818" s="223"/>
      <c r="P8818" s="224"/>
      <c r="Q8818" s="224"/>
      <c r="R8818" s="224"/>
      <c r="T8818" s="223"/>
      <c r="U8818" s="225"/>
      <c r="V8818" s="223"/>
      <c r="W8818" s="225"/>
      <c r="AE8818" s="200"/>
      <c r="AM8818" s="203"/>
      <c r="AT8818" s="144"/>
    </row>
    <row r="8819" spans="9:46" s="142" customFormat="1" x14ac:dyDescent="0.15">
      <c r="I8819" s="223"/>
      <c r="P8819" s="224"/>
      <c r="Q8819" s="224"/>
      <c r="R8819" s="224"/>
      <c r="T8819" s="223"/>
      <c r="U8819" s="225"/>
      <c r="V8819" s="223"/>
      <c r="W8819" s="225"/>
      <c r="AE8819" s="200"/>
      <c r="AM8819" s="203"/>
      <c r="AT8819" s="144"/>
    </row>
    <row r="8820" spans="9:46" s="142" customFormat="1" x14ac:dyDescent="0.15">
      <c r="I8820" s="223"/>
      <c r="P8820" s="224"/>
      <c r="Q8820" s="224"/>
      <c r="R8820" s="224"/>
      <c r="T8820" s="223"/>
      <c r="U8820" s="225"/>
      <c r="V8820" s="223"/>
      <c r="W8820" s="225"/>
      <c r="AE8820" s="200"/>
      <c r="AM8820" s="203"/>
      <c r="AT8820" s="144"/>
    </row>
    <row r="8821" spans="9:46" s="142" customFormat="1" x14ac:dyDescent="0.15">
      <c r="I8821" s="223"/>
      <c r="P8821" s="224"/>
      <c r="Q8821" s="224"/>
      <c r="R8821" s="224"/>
      <c r="T8821" s="223"/>
      <c r="U8821" s="225"/>
      <c r="V8821" s="223"/>
      <c r="W8821" s="225"/>
      <c r="AE8821" s="200"/>
      <c r="AM8821" s="203"/>
      <c r="AT8821" s="144"/>
    </row>
    <row r="8822" spans="9:46" s="142" customFormat="1" x14ac:dyDescent="0.15">
      <c r="I8822" s="223"/>
      <c r="P8822" s="224"/>
      <c r="Q8822" s="224"/>
      <c r="R8822" s="224"/>
      <c r="T8822" s="223"/>
      <c r="U8822" s="225"/>
      <c r="V8822" s="223"/>
      <c r="W8822" s="225"/>
      <c r="AE8822" s="200"/>
      <c r="AM8822" s="203"/>
      <c r="AT8822" s="144"/>
    </row>
    <row r="8823" spans="9:46" s="142" customFormat="1" x14ac:dyDescent="0.15">
      <c r="I8823" s="223"/>
      <c r="P8823" s="224"/>
      <c r="Q8823" s="224"/>
      <c r="R8823" s="224"/>
      <c r="T8823" s="223"/>
      <c r="U8823" s="225"/>
      <c r="V8823" s="223"/>
      <c r="W8823" s="225"/>
      <c r="AE8823" s="200"/>
      <c r="AM8823" s="203"/>
      <c r="AT8823" s="144"/>
    </row>
    <row r="8824" spans="9:46" s="142" customFormat="1" x14ac:dyDescent="0.15">
      <c r="I8824" s="223"/>
      <c r="P8824" s="224"/>
      <c r="Q8824" s="224"/>
      <c r="R8824" s="224"/>
      <c r="T8824" s="223"/>
      <c r="U8824" s="225"/>
      <c r="V8824" s="223"/>
      <c r="W8824" s="225"/>
      <c r="AE8824" s="200"/>
      <c r="AM8824" s="203"/>
      <c r="AT8824" s="144"/>
    </row>
    <row r="8825" spans="9:46" s="142" customFormat="1" x14ac:dyDescent="0.15">
      <c r="I8825" s="223"/>
      <c r="P8825" s="224"/>
      <c r="Q8825" s="224"/>
      <c r="R8825" s="224"/>
      <c r="T8825" s="223"/>
      <c r="U8825" s="225"/>
      <c r="V8825" s="223"/>
      <c r="W8825" s="225"/>
      <c r="AE8825" s="200"/>
      <c r="AM8825" s="203"/>
      <c r="AT8825" s="144"/>
    </row>
    <row r="8826" spans="9:46" s="142" customFormat="1" x14ac:dyDescent="0.15">
      <c r="I8826" s="223"/>
      <c r="P8826" s="224"/>
      <c r="Q8826" s="224"/>
      <c r="R8826" s="224"/>
      <c r="T8826" s="223"/>
      <c r="U8826" s="225"/>
      <c r="V8826" s="223"/>
      <c r="W8826" s="225"/>
      <c r="AE8826" s="200"/>
      <c r="AM8826" s="203"/>
      <c r="AT8826" s="144"/>
    </row>
    <row r="8827" spans="9:46" s="142" customFormat="1" x14ac:dyDescent="0.15">
      <c r="I8827" s="223"/>
      <c r="P8827" s="224"/>
      <c r="Q8827" s="224"/>
      <c r="R8827" s="224"/>
      <c r="T8827" s="223"/>
      <c r="U8827" s="225"/>
      <c r="V8827" s="223"/>
      <c r="W8827" s="225"/>
      <c r="AE8827" s="200"/>
      <c r="AM8827" s="203"/>
      <c r="AT8827" s="144"/>
    </row>
    <row r="8828" spans="9:46" s="142" customFormat="1" x14ac:dyDescent="0.15">
      <c r="I8828" s="223"/>
      <c r="P8828" s="224"/>
      <c r="Q8828" s="224"/>
      <c r="R8828" s="224"/>
      <c r="T8828" s="223"/>
      <c r="U8828" s="225"/>
      <c r="V8828" s="223"/>
      <c r="W8828" s="225"/>
      <c r="AE8828" s="200"/>
      <c r="AM8828" s="203"/>
      <c r="AT8828" s="144"/>
    </row>
    <row r="8829" spans="9:46" s="142" customFormat="1" x14ac:dyDescent="0.15">
      <c r="I8829" s="223"/>
      <c r="P8829" s="224"/>
      <c r="Q8829" s="224"/>
      <c r="R8829" s="224"/>
      <c r="T8829" s="223"/>
      <c r="U8829" s="225"/>
      <c r="V8829" s="223"/>
      <c r="W8829" s="225"/>
      <c r="AE8829" s="200"/>
      <c r="AM8829" s="203"/>
      <c r="AT8829" s="144"/>
    </row>
    <row r="8830" spans="9:46" s="142" customFormat="1" x14ac:dyDescent="0.15">
      <c r="I8830" s="223"/>
      <c r="P8830" s="224"/>
      <c r="Q8830" s="224"/>
      <c r="R8830" s="224"/>
      <c r="T8830" s="223"/>
      <c r="U8830" s="225"/>
      <c r="V8830" s="223"/>
      <c r="W8830" s="225"/>
      <c r="AE8830" s="200"/>
      <c r="AM8830" s="203"/>
      <c r="AT8830" s="144"/>
    </row>
    <row r="8831" spans="9:46" s="142" customFormat="1" x14ac:dyDescent="0.15">
      <c r="I8831" s="223"/>
      <c r="P8831" s="224"/>
      <c r="Q8831" s="224"/>
      <c r="R8831" s="224"/>
      <c r="T8831" s="223"/>
      <c r="U8831" s="225"/>
      <c r="V8831" s="223"/>
      <c r="W8831" s="225"/>
      <c r="AE8831" s="200"/>
      <c r="AM8831" s="203"/>
      <c r="AT8831" s="144"/>
    </row>
    <row r="8832" spans="9:46" s="142" customFormat="1" x14ac:dyDescent="0.15">
      <c r="I8832" s="223"/>
      <c r="P8832" s="224"/>
      <c r="Q8832" s="224"/>
      <c r="R8832" s="224"/>
      <c r="T8832" s="223"/>
      <c r="U8832" s="225"/>
      <c r="V8832" s="223"/>
      <c r="W8832" s="225"/>
      <c r="AE8832" s="200"/>
      <c r="AM8832" s="203"/>
      <c r="AT8832" s="144"/>
    </row>
    <row r="8833" spans="9:46" s="142" customFormat="1" x14ac:dyDescent="0.15">
      <c r="I8833" s="223"/>
      <c r="P8833" s="224"/>
      <c r="Q8833" s="224"/>
      <c r="R8833" s="224"/>
      <c r="T8833" s="223"/>
      <c r="U8833" s="225"/>
      <c r="V8833" s="223"/>
      <c r="W8833" s="225"/>
      <c r="AE8833" s="200"/>
      <c r="AM8833" s="203"/>
      <c r="AT8833" s="144"/>
    </row>
    <row r="8834" spans="9:46" s="142" customFormat="1" x14ac:dyDescent="0.15">
      <c r="I8834" s="223"/>
      <c r="P8834" s="224"/>
      <c r="Q8834" s="224"/>
      <c r="R8834" s="224"/>
      <c r="T8834" s="223"/>
      <c r="U8834" s="225"/>
      <c r="V8834" s="223"/>
      <c r="W8834" s="225"/>
      <c r="AE8834" s="200"/>
      <c r="AM8834" s="203"/>
      <c r="AT8834" s="144"/>
    </row>
    <row r="8835" spans="9:46" s="142" customFormat="1" x14ac:dyDescent="0.15">
      <c r="I8835" s="223"/>
      <c r="P8835" s="224"/>
      <c r="Q8835" s="224"/>
      <c r="R8835" s="224"/>
      <c r="T8835" s="223"/>
      <c r="U8835" s="225"/>
      <c r="V8835" s="223"/>
      <c r="W8835" s="225"/>
      <c r="AE8835" s="200"/>
      <c r="AM8835" s="203"/>
      <c r="AT8835" s="144"/>
    </row>
    <row r="8836" spans="9:46" s="142" customFormat="1" x14ac:dyDescent="0.15">
      <c r="I8836" s="223"/>
      <c r="P8836" s="224"/>
      <c r="Q8836" s="224"/>
      <c r="R8836" s="224"/>
      <c r="T8836" s="223"/>
      <c r="U8836" s="225"/>
      <c r="V8836" s="223"/>
      <c r="W8836" s="225"/>
      <c r="AE8836" s="200"/>
      <c r="AM8836" s="203"/>
      <c r="AT8836" s="144"/>
    </row>
    <row r="8837" spans="9:46" s="142" customFormat="1" x14ac:dyDescent="0.15">
      <c r="I8837" s="223"/>
      <c r="P8837" s="224"/>
      <c r="Q8837" s="224"/>
      <c r="R8837" s="224"/>
      <c r="T8837" s="223"/>
      <c r="U8837" s="225"/>
      <c r="V8837" s="223"/>
      <c r="W8837" s="225"/>
      <c r="AE8837" s="200"/>
      <c r="AM8837" s="203"/>
      <c r="AT8837" s="144"/>
    </row>
    <row r="8838" spans="9:46" s="142" customFormat="1" x14ac:dyDescent="0.15">
      <c r="I8838" s="223"/>
      <c r="P8838" s="224"/>
      <c r="Q8838" s="224"/>
      <c r="R8838" s="224"/>
      <c r="T8838" s="223"/>
      <c r="U8838" s="225"/>
      <c r="V8838" s="223"/>
      <c r="W8838" s="225"/>
      <c r="AE8838" s="200"/>
      <c r="AM8838" s="203"/>
      <c r="AT8838" s="144"/>
    </row>
    <row r="8839" spans="9:46" s="142" customFormat="1" x14ac:dyDescent="0.15">
      <c r="I8839" s="223"/>
      <c r="P8839" s="224"/>
      <c r="Q8839" s="224"/>
      <c r="R8839" s="224"/>
      <c r="T8839" s="223"/>
      <c r="U8839" s="225"/>
      <c r="V8839" s="223"/>
      <c r="W8839" s="225"/>
      <c r="AE8839" s="200"/>
      <c r="AM8839" s="203"/>
      <c r="AT8839" s="144"/>
    </row>
    <row r="8840" spans="9:46" s="142" customFormat="1" x14ac:dyDescent="0.15">
      <c r="I8840" s="223"/>
      <c r="P8840" s="224"/>
      <c r="Q8840" s="224"/>
      <c r="R8840" s="224"/>
      <c r="T8840" s="223"/>
      <c r="U8840" s="225"/>
      <c r="V8840" s="223"/>
      <c r="W8840" s="225"/>
      <c r="AE8840" s="200"/>
      <c r="AM8840" s="203"/>
      <c r="AT8840" s="144"/>
    </row>
    <row r="8841" spans="9:46" s="142" customFormat="1" x14ac:dyDescent="0.15">
      <c r="I8841" s="223"/>
      <c r="P8841" s="224"/>
      <c r="Q8841" s="224"/>
      <c r="R8841" s="224"/>
      <c r="T8841" s="223"/>
      <c r="U8841" s="225"/>
      <c r="V8841" s="223"/>
      <c r="W8841" s="225"/>
      <c r="AE8841" s="200"/>
      <c r="AM8841" s="203"/>
      <c r="AT8841" s="144"/>
    </row>
    <row r="8842" spans="9:46" s="142" customFormat="1" x14ac:dyDescent="0.15">
      <c r="I8842" s="223"/>
      <c r="P8842" s="224"/>
      <c r="Q8842" s="224"/>
      <c r="R8842" s="224"/>
      <c r="T8842" s="223"/>
      <c r="U8842" s="225"/>
      <c r="V8842" s="223"/>
      <c r="W8842" s="225"/>
      <c r="AE8842" s="200"/>
      <c r="AM8842" s="203"/>
      <c r="AT8842" s="144"/>
    </row>
    <row r="8843" spans="9:46" s="142" customFormat="1" x14ac:dyDescent="0.15">
      <c r="I8843" s="223"/>
      <c r="P8843" s="224"/>
      <c r="Q8843" s="224"/>
      <c r="R8843" s="224"/>
      <c r="T8843" s="223"/>
      <c r="U8843" s="225"/>
      <c r="V8843" s="223"/>
      <c r="W8843" s="225"/>
      <c r="AE8843" s="200"/>
      <c r="AM8843" s="203"/>
      <c r="AT8843" s="144"/>
    </row>
    <row r="8844" spans="9:46" s="142" customFormat="1" x14ac:dyDescent="0.15">
      <c r="I8844" s="223"/>
      <c r="P8844" s="224"/>
      <c r="Q8844" s="224"/>
      <c r="R8844" s="224"/>
      <c r="T8844" s="223"/>
      <c r="U8844" s="225"/>
      <c r="V8844" s="223"/>
      <c r="W8844" s="225"/>
      <c r="AE8844" s="200"/>
      <c r="AM8844" s="203"/>
      <c r="AT8844" s="144"/>
    </row>
    <row r="8845" spans="9:46" s="142" customFormat="1" x14ac:dyDescent="0.15">
      <c r="I8845" s="223"/>
      <c r="P8845" s="224"/>
      <c r="Q8845" s="224"/>
      <c r="R8845" s="224"/>
      <c r="T8845" s="223"/>
      <c r="U8845" s="225"/>
      <c r="V8845" s="223"/>
      <c r="W8845" s="225"/>
      <c r="AE8845" s="200"/>
      <c r="AM8845" s="203"/>
      <c r="AT8845" s="144"/>
    </row>
    <row r="8846" spans="9:46" s="142" customFormat="1" x14ac:dyDescent="0.15">
      <c r="I8846" s="223"/>
      <c r="P8846" s="224"/>
      <c r="Q8846" s="224"/>
      <c r="R8846" s="224"/>
      <c r="T8846" s="223"/>
      <c r="U8846" s="225"/>
      <c r="V8846" s="223"/>
      <c r="W8846" s="225"/>
      <c r="AE8846" s="200"/>
      <c r="AM8846" s="203"/>
      <c r="AT8846" s="144"/>
    </row>
    <row r="8847" spans="9:46" s="142" customFormat="1" x14ac:dyDescent="0.15">
      <c r="I8847" s="223"/>
      <c r="P8847" s="224"/>
      <c r="Q8847" s="224"/>
      <c r="R8847" s="224"/>
      <c r="T8847" s="223"/>
      <c r="U8847" s="225"/>
      <c r="V8847" s="223"/>
      <c r="W8847" s="225"/>
      <c r="AE8847" s="200"/>
      <c r="AM8847" s="203"/>
      <c r="AT8847" s="144"/>
    </row>
    <row r="8848" spans="9:46" s="142" customFormat="1" x14ac:dyDescent="0.15">
      <c r="I8848" s="223"/>
      <c r="P8848" s="224"/>
      <c r="Q8848" s="224"/>
      <c r="R8848" s="224"/>
      <c r="T8848" s="223"/>
      <c r="U8848" s="225"/>
      <c r="V8848" s="223"/>
      <c r="W8848" s="225"/>
      <c r="AE8848" s="200"/>
      <c r="AM8848" s="203"/>
      <c r="AT8848" s="144"/>
    </row>
    <row r="8849" spans="9:46" s="142" customFormat="1" x14ac:dyDescent="0.15">
      <c r="I8849" s="223"/>
      <c r="P8849" s="224"/>
      <c r="Q8849" s="224"/>
      <c r="R8849" s="224"/>
      <c r="T8849" s="223"/>
      <c r="U8849" s="225"/>
      <c r="V8849" s="223"/>
      <c r="W8849" s="225"/>
      <c r="AE8849" s="200"/>
      <c r="AM8849" s="203"/>
      <c r="AT8849" s="144"/>
    </row>
    <row r="8850" spans="9:46" s="142" customFormat="1" x14ac:dyDescent="0.15">
      <c r="I8850" s="223"/>
      <c r="P8850" s="224"/>
      <c r="Q8850" s="224"/>
      <c r="R8850" s="224"/>
      <c r="T8850" s="223"/>
      <c r="U8850" s="225"/>
      <c r="V8850" s="223"/>
      <c r="W8850" s="225"/>
      <c r="AE8850" s="200"/>
      <c r="AM8850" s="203"/>
      <c r="AT8850" s="144"/>
    </row>
    <row r="8851" spans="9:46" s="142" customFormat="1" x14ac:dyDescent="0.15">
      <c r="I8851" s="223"/>
      <c r="P8851" s="224"/>
      <c r="Q8851" s="224"/>
      <c r="R8851" s="224"/>
      <c r="T8851" s="223"/>
      <c r="U8851" s="225"/>
      <c r="V8851" s="223"/>
      <c r="W8851" s="225"/>
      <c r="AE8851" s="200"/>
      <c r="AM8851" s="203"/>
      <c r="AT8851" s="144"/>
    </row>
    <row r="8852" spans="9:46" s="142" customFormat="1" x14ac:dyDescent="0.15">
      <c r="I8852" s="223"/>
      <c r="P8852" s="224"/>
      <c r="Q8852" s="224"/>
      <c r="R8852" s="224"/>
      <c r="T8852" s="223"/>
      <c r="U8852" s="225"/>
      <c r="V8852" s="223"/>
      <c r="W8852" s="225"/>
      <c r="AE8852" s="200"/>
      <c r="AM8852" s="203"/>
      <c r="AT8852" s="144"/>
    </row>
    <row r="8853" spans="9:46" s="142" customFormat="1" x14ac:dyDescent="0.15">
      <c r="I8853" s="223"/>
      <c r="P8853" s="224"/>
      <c r="Q8853" s="224"/>
      <c r="R8853" s="224"/>
      <c r="T8853" s="223"/>
      <c r="U8853" s="225"/>
      <c r="V8853" s="223"/>
      <c r="W8853" s="225"/>
      <c r="AE8853" s="200"/>
      <c r="AM8853" s="203"/>
      <c r="AT8853" s="144"/>
    </row>
    <row r="8854" spans="9:46" s="142" customFormat="1" x14ac:dyDescent="0.15">
      <c r="I8854" s="223"/>
      <c r="P8854" s="224"/>
      <c r="Q8854" s="224"/>
      <c r="R8854" s="224"/>
      <c r="T8854" s="223"/>
      <c r="U8854" s="225"/>
      <c r="V8854" s="223"/>
      <c r="W8854" s="225"/>
      <c r="AE8854" s="200"/>
      <c r="AM8854" s="203"/>
      <c r="AT8854" s="144"/>
    </row>
    <row r="8855" spans="9:46" s="142" customFormat="1" x14ac:dyDescent="0.15">
      <c r="I8855" s="223"/>
      <c r="P8855" s="224"/>
      <c r="Q8855" s="224"/>
      <c r="R8855" s="224"/>
      <c r="T8855" s="223"/>
      <c r="U8855" s="225"/>
      <c r="V8855" s="223"/>
      <c r="W8855" s="225"/>
      <c r="AE8855" s="200"/>
      <c r="AM8855" s="203"/>
      <c r="AT8855" s="144"/>
    </row>
    <row r="8856" spans="9:46" s="142" customFormat="1" x14ac:dyDescent="0.15">
      <c r="I8856" s="223"/>
      <c r="P8856" s="224"/>
      <c r="Q8856" s="224"/>
      <c r="R8856" s="224"/>
      <c r="T8856" s="223"/>
      <c r="U8856" s="225"/>
      <c r="V8856" s="223"/>
      <c r="W8856" s="225"/>
      <c r="AE8856" s="200"/>
      <c r="AM8856" s="203"/>
      <c r="AT8856" s="144"/>
    </row>
    <row r="8857" spans="9:46" s="142" customFormat="1" x14ac:dyDescent="0.15">
      <c r="I8857" s="223"/>
      <c r="P8857" s="224"/>
      <c r="Q8857" s="224"/>
      <c r="R8857" s="224"/>
      <c r="T8857" s="223"/>
      <c r="U8857" s="225"/>
      <c r="V8857" s="223"/>
      <c r="W8857" s="225"/>
      <c r="AE8857" s="200"/>
      <c r="AM8857" s="203"/>
      <c r="AT8857" s="144"/>
    </row>
    <row r="8858" spans="9:46" s="142" customFormat="1" x14ac:dyDescent="0.15">
      <c r="I8858" s="223"/>
      <c r="P8858" s="224"/>
      <c r="Q8858" s="224"/>
      <c r="R8858" s="224"/>
      <c r="T8858" s="223"/>
      <c r="U8858" s="225"/>
      <c r="V8858" s="223"/>
      <c r="W8858" s="225"/>
      <c r="AE8858" s="200"/>
      <c r="AM8858" s="203"/>
      <c r="AT8858" s="144"/>
    </row>
    <row r="8859" spans="9:46" s="142" customFormat="1" x14ac:dyDescent="0.15">
      <c r="I8859" s="223"/>
      <c r="P8859" s="224"/>
      <c r="Q8859" s="224"/>
      <c r="R8859" s="224"/>
      <c r="T8859" s="223"/>
      <c r="U8859" s="225"/>
      <c r="V8859" s="223"/>
      <c r="W8859" s="225"/>
      <c r="AE8859" s="200"/>
      <c r="AM8859" s="203"/>
      <c r="AT8859" s="144"/>
    </row>
    <row r="8860" spans="9:46" s="142" customFormat="1" x14ac:dyDescent="0.15">
      <c r="I8860" s="223"/>
      <c r="P8860" s="224"/>
      <c r="Q8860" s="224"/>
      <c r="R8860" s="224"/>
      <c r="T8860" s="223"/>
      <c r="U8860" s="225"/>
      <c r="V8860" s="223"/>
      <c r="W8860" s="225"/>
      <c r="AE8860" s="200"/>
      <c r="AM8860" s="203"/>
      <c r="AT8860" s="144"/>
    </row>
    <row r="8861" spans="9:46" s="142" customFormat="1" x14ac:dyDescent="0.15">
      <c r="I8861" s="223"/>
      <c r="P8861" s="224"/>
      <c r="Q8861" s="224"/>
      <c r="R8861" s="224"/>
      <c r="T8861" s="223"/>
      <c r="U8861" s="225"/>
      <c r="V8861" s="223"/>
      <c r="W8861" s="225"/>
      <c r="AE8861" s="200"/>
      <c r="AM8861" s="203"/>
      <c r="AT8861" s="144"/>
    </row>
    <row r="8862" spans="9:46" s="142" customFormat="1" x14ac:dyDescent="0.15">
      <c r="I8862" s="223"/>
      <c r="P8862" s="224"/>
      <c r="Q8862" s="224"/>
      <c r="R8862" s="224"/>
      <c r="T8862" s="223"/>
      <c r="U8862" s="225"/>
      <c r="V8862" s="223"/>
      <c r="W8862" s="225"/>
      <c r="AE8862" s="200"/>
      <c r="AM8862" s="203"/>
      <c r="AT8862" s="144"/>
    </row>
    <row r="8863" spans="9:46" s="142" customFormat="1" x14ac:dyDescent="0.15">
      <c r="I8863" s="223"/>
      <c r="P8863" s="224"/>
      <c r="Q8863" s="224"/>
      <c r="R8863" s="224"/>
      <c r="T8863" s="223"/>
      <c r="U8863" s="225"/>
      <c r="V8863" s="223"/>
      <c r="W8863" s="225"/>
      <c r="AE8863" s="200"/>
      <c r="AM8863" s="203"/>
      <c r="AT8863" s="144"/>
    </row>
    <row r="8864" spans="9:46" s="142" customFormat="1" x14ac:dyDescent="0.15">
      <c r="I8864" s="223"/>
      <c r="P8864" s="224"/>
      <c r="Q8864" s="224"/>
      <c r="R8864" s="224"/>
      <c r="T8864" s="223"/>
      <c r="U8864" s="225"/>
      <c r="V8864" s="223"/>
      <c r="W8864" s="225"/>
      <c r="AE8864" s="200"/>
      <c r="AM8864" s="203"/>
      <c r="AT8864" s="144"/>
    </row>
    <row r="8865" spans="9:46" s="142" customFormat="1" x14ac:dyDescent="0.15">
      <c r="I8865" s="223"/>
      <c r="P8865" s="224"/>
      <c r="Q8865" s="224"/>
      <c r="R8865" s="224"/>
      <c r="T8865" s="223"/>
      <c r="U8865" s="225"/>
      <c r="V8865" s="223"/>
      <c r="W8865" s="225"/>
      <c r="AE8865" s="200"/>
      <c r="AM8865" s="203"/>
      <c r="AT8865" s="144"/>
    </row>
    <row r="8866" spans="9:46" s="142" customFormat="1" x14ac:dyDescent="0.15">
      <c r="I8866" s="223"/>
      <c r="P8866" s="224"/>
      <c r="Q8866" s="224"/>
      <c r="R8866" s="224"/>
      <c r="T8866" s="223"/>
      <c r="U8866" s="225"/>
      <c r="V8866" s="223"/>
      <c r="W8866" s="225"/>
      <c r="AE8866" s="200"/>
      <c r="AM8866" s="203"/>
      <c r="AT8866" s="144"/>
    </row>
    <row r="8867" spans="9:46" s="142" customFormat="1" x14ac:dyDescent="0.15">
      <c r="I8867" s="223"/>
      <c r="P8867" s="224"/>
      <c r="Q8867" s="224"/>
      <c r="R8867" s="224"/>
      <c r="T8867" s="223"/>
      <c r="U8867" s="225"/>
      <c r="V8867" s="223"/>
      <c r="W8867" s="225"/>
      <c r="AE8867" s="200"/>
      <c r="AM8867" s="203"/>
      <c r="AT8867" s="144"/>
    </row>
    <row r="8868" spans="9:46" s="142" customFormat="1" x14ac:dyDescent="0.15">
      <c r="I8868" s="223"/>
      <c r="P8868" s="224"/>
      <c r="Q8868" s="224"/>
      <c r="R8868" s="224"/>
      <c r="T8868" s="223"/>
      <c r="U8868" s="225"/>
      <c r="V8868" s="223"/>
      <c r="W8868" s="225"/>
      <c r="AE8868" s="200"/>
      <c r="AM8868" s="203"/>
      <c r="AT8868" s="144"/>
    </row>
    <row r="8869" spans="9:46" s="142" customFormat="1" x14ac:dyDescent="0.15">
      <c r="I8869" s="223"/>
      <c r="P8869" s="224"/>
      <c r="Q8869" s="224"/>
      <c r="R8869" s="224"/>
      <c r="T8869" s="223"/>
      <c r="U8869" s="225"/>
      <c r="V8869" s="223"/>
      <c r="W8869" s="225"/>
      <c r="AE8869" s="200"/>
      <c r="AM8869" s="203"/>
      <c r="AT8869" s="144"/>
    </row>
    <row r="8870" spans="9:46" s="142" customFormat="1" x14ac:dyDescent="0.15">
      <c r="I8870" s="223"/>
      <c r="P8870" s="224"/>
      <c r="Q8870" s="224"/>
      <c r="R8870" s="224"/>
      <c r="T8870" s="223"/>
      <c r="U8870" s="225"/>
      <c r="V8870" s="223"/>
      <c r="W8870" s="225"/>
      <c r="AE8870" s="200"/>
      <c r="AM8870" s="203"/>
      <c r="AT8870" s="144"/>
    </row>
    <row r="8871" spans="9:46" s="142" customFormat="1" x14ac:dyDescent="0.15">
      <c r="I8871" s="223"/>
      <c r="P8871" s="224"/>
      <c r="Q8871" s="224"/>
      <c r="R8871" s="224"/>
      <c r="T8871" s="223"/>
      <c r="U8871" s="225"/>
      <c r="V8871" s="223"/>
      <c r="W8871" s="225"/>
      <c r="AE8871" s="200"/>
      <c r="AM8871" s="203"/>
      <c r="AT8871" s="144"/>
    </row>
    <row r="8872" spans="9:46" s="142" customFormat="1" x14ac:dyDescent="0.15">
      <c r="I8872" s="223"/>
      <c r="P8872" s="224"/>
      <c r="Q8872" s="224"/>
      <c r="R8872" s="224"/>
      <c r="T8872" s="223"/>
      <c r="U8872" s="225"/>
      <c r="V8872" s="223"/>
      <c r="W8872" s="225"/>
      <c r="AE8872" s="200"/>
      <c r="AM8872" s="203"/>
      <c r="AT8872" s="144"/>
    </row>
    <row r="8873" spans="9:46" s="142" customFormat="1" x14ac:dyDescent="0.15">
      <c r="I8873" s="223"/>
      <c r="P8873" s="224"/>
      <c r="Q8873" s="224"/>
      <c r="R8873" s="224"/>
      <c r="T8873" s="223"/>
      <c r="U8873" s="225"/>
      <c r="V8873" s="223"/>
      <c r="W8873" s="225"/>
      <c r="AE8873" s="200"/>
      <c r="AM8873" s="203"/>
      <c r="AT8873" s="144"/>
    </row>
    <row r="8874" spans="9:46" s="142" customFormat="1" x14ac:dyDescent="0.15">
      <c r="I8874" s="223"/>
      <c r="P8874" s="224"/>
      <c r="Q8874" s="224"/>
      <c r="R8874" s="224"/>
      <c r="T8874" s="223"/>
      <c r="U8874" s="225"/>
      <c r="V8874" s="223"/>
      <c r="W8874" s="225"/>
      <c r="AE8874" s="200"/>
      <c r="AM8874" s="203"/>
      <c r="AT8874" s="144"/>
    </row>
    <row r="8875" spans="9:46" s="142" customFormat="1" x14ac:dyDescent="0.15">
      <c r="I8875" s="223"/>
      <c r="P8875" s="224"/>
      <c r="Q8875" s="224"/>
      <c r="R8875" s="224"/>
      <c r="T8875" s="223"/>
      <c r="U8875" s="225"/>
      <c r="V8875" s="223"/>
      <c r="W8875" s="225"/>
      <c r="AE8875" s="200"/>
      <c r="AM8875" s="203"/>
      <c r="AT8875" s="144"/>
    </row>
    <row r="8876" spans="9:46" s="142" customFormat="1" x14ac:dyDescent="0.15">
      <c r="I8876" s="223"/>
      <c r="P8876" s="224"/>
      <c r="Q8876" s="224"/>
      <c r="R8876" s="224"/>
      <c r="T8876" s="223"/>
      <c r="U8876" s="225"/>
      <c r="V8876" s="223"/>
      <c r="W8876" s="225"/>
      <c r="AE8876" s="200"/>
      <c r="AM8876" s="203"/>
      <c r="AT8876" s="144"/>
    </row>
    <row r="8877" spans="9:46" s="142" customFormat="1" x14ac:dyDescent="0.15">
      <c r="I8877" s="223"/>
      <c r="P8877" s="224"/>
      <c r="Q8877" s="224"/>
      <c r="R8877" s="224"/>
      <c r="T8877" s="223"/>
      <c r="U8877" s="225"/>
      <c r="V8877" s="223"/>
      <c r="W8877" s="225"/>
      <c r="AE8877" s="200"/>
      <c r="AM8877" s="203"/>
      <c r="AT8877" s="144"/>
    </row>
    <row r="8878" spans="9:46" s="142" customFormat="1" x14ac:dyDescent="0.15">
      <c r="I8878" s="223"/>
      <c r="P8878" s="224"/>
      <c r="Q8878" s="224"/>
      <c r="R8878" s="224"/>
      <c r="T8878" s="223"/>
      <c r="U8878" s="225"/>
      <c r="V8878" s="223"/>
      <c r="W8878" s="225"/>
      <c r="AE8878" s="200"/>
      <c r="AM8878" s="203"/>
      <c r="AT8878" s="144"/>
    </row>
    <row r="8879" spans="9:46" s="142" customFormat="1" x14ac:dyDescent="0.15">
      <c r="I8879" s="223"/>
      <c r="P8879" s="224"/>
      <c r="Q8879" s="224"/>
      <c r="R8879" s="224"/>
      <c r="T8879" s="223"/>
      <c r="U8879" s="225"/>
      <c r="V8879" s="223"/>
      <c r="W8879" s="225"/>
      <c r="AE8879" s="200"/>
      <c r="AM8879" s="203"/>
      <c r="AT8879" s="144"/>
    </row>
    <row r="8880" spans="9:46" s="142" customFormat="1" x14ac:dyDescent="0.15">
      <c r="I8880" s="223"/>
      <c r="P8880" s="224"/>
      <c r="Q8880" s="224"/>
      <c r="R8880" s="224"/>
      <c r="T8880" s="223"/>
      <c r="U8880" s="225"/>
      <c r="V8880" s="223"/>
      <c r="W8880" s="225"/>
      <c r="AE8880" s="200"/>
      <c r="AM8880" s="203"/>
      <c r="AT8880" s="144"/>
    </row>
    <row r="8881" spans="9:46" s="142" customFormat="1" x14ac:dyDescent="0.15">
      <c r="I8881" s="223"/>
      <c r="P8881" s="224"/>
      <c r="Q8881" s="224"/>
      <c r="R8881" s="224"/>
      <c r="T8881" s="223"/>
      <c r="U8881" s="225"/>
      <c r="V8881" s="223"/>
      <c r="W8881" s="225"/>
      <c r="AE8881" s="200"/>
      <c r="AM8881" s="203"/>
      <c r="AT8881" s="144"/>
    </row>
    <row r="8882" spans="9:46" s="142" customFormat="1" x14ac:dyDescent="0.15">
      <c r="I8882" s="223"/>
      <c r="P8882" s="224"/>
      <c r="Q8882" s="224"/>
      <c r="R8882" s="224"/>
      <c r="T8882" s="223"/>
      <c r="U8882" s="225"/>
      <c r="V8882" s="223"/>
      <c r="W8882" s="225"/>
      <c r="AE8882" s="200"/>
      <c r="AM8882" s="203"/>
      <c r="AT8882" s="144"/>
    </row>
    <row r="8883" spans="9:46" s="142" customFormat="1" x14ac:dyDescent="0.15">
      <c r="I8883" s="223"/>
      <c r="P8883" s="224"/>
      <c r="Q8883" s="224"/>
      <c r="R8883" s="224"/>
      <c r="T8883" s="223"/>
      <c r="U8883" s="225"/>
      <c r="V8883" s="223"/>
      <c r="W8883" s="225"/>
      <c r="AE8883" s="200"/>
      <c r="AM8883" s="203"/>
      <c r="AT8883" s="144"/>
    </row>
    <row r="8884" spans="9:46" s="142" customFormat="1" x14ac:dyDescent="0.15">
      <c r="I8884" s="223"/>
      <c r="P8884" s="224"/>
      <c r="Q8884" s="224"/>
      <c r="R8884" s="224"/>
      <c r="T8884" s="223"/>
      <c r="U8884" s="225"/>
      <c r="V8884" s="223"/>
      <c r="W8884" s="225"/>
      <c r="AE8884" s="200"/>
      <c r="AM8884" s="203"/>
      <c r="AT8884" s="144"/>
    </row>
    <row r="8885" spans="9:46" s="142" customFormat="1" x14ac:dyDescent="0.15">
      <c r="I8885" s="223"/>
      <c r="P8885" s="224"/>
      <c r="Q8885" s="224"/>
      <c r="R8885" s="224"/>
      <c r="T8885" s="223"/>
      <c r="U8885" s="225"/>
      <c r="V8885" s="223"/>
      <c r="W8885" s="225"/>
      <c r="AE8885" s="200"/>
      <c r="AM8885" s="203"/>
      <c r="AT8885" s="144"/>
    </row>
    <row r="8886" spans="9:46" s="142" customFormat="1" x14ac:dyDescent="0.15">
      <c r="I8886" s="223"/>
      <c r="P8886" s="224"/>
      <c r="Q8886" s="224"/>
      <c r="R8886" s="224"/>
      <c r="T8886" s="223"/>
      <c r="U8886" s="225"/>
      <c r="V8886" s="223"/>
      <c r="W8886" s="225"/>
      <c r="AE8886" s="200"/>
      <c r="AM8886" s="203"/>
      <c r="AT8886" s="144"/>
    </row>
    <row r="8887" spans="9:46" s="142" customFormat="1" x14ac:dyDescent="0.15">
      <c r="I8887" s="223"/>
      <c r="P8887" s="224"/>
      <c r="Q8887" s="224"/>
      <c r="R8887" s="224"/>
      <c r="T8887" s="223"/>
      <c r="U8887" s="225"/>
      <c r="V8887" s="223"/>
      <c r="W8887" s="225"/>
      <c r="AE8887" s="200"/>
      <c r="AM8887" s="203"/>
      <c r="AT8887" s="144"/>
    </row>
    <row r="8888" spans="9:46" s="142" customFormat="1" x14ac:dyDescent="0.15">
      <c r="I8888" s="223"/>
      <c r="P8888" s="224"/>
      <c r="Q8888" s="224"/>
      <c r="R8888" s="224"/>
      <c r="T8888" s="223"/>
      <c r="U8888" s="225"/>
      <c r="V8888" s="223"/>
      <c r="W8888" s="225"/>
      <c r="AE8888" s="200"/>
      <c r="AM8888" s="203"/>
      <c r="AT8888" s="144"/>
    </row>
    <row r="8889" spans="9:46" s="142" customFormat="1" x14ac:dyDescent="0.15">
      <c r="I8889" s="223"/>
      <c r="P8889" s="224"/>
      <c r="Q8889" s="224"/>
      <c r="R8889" s="224"/>
      <c r="T8889" s="223"/>
      <c r="U8889" s="225"/>
      <c r="V8889" s="223"/>
      <c r="W8889" s="225"/>
      <c r="AE8889" s="200"/>
      <c r="AM8889" s="203"/>
      <c r="AT8889" s="144"/>
    </row>
    <row r="8890" spans="9:46" s="142" customFormat="1" x14ac:dyDescent="0.15">
      <c r="I8890" s="223"/>
      <c r="P8890" s="224"/>
      <c r="Q8890" s="224"/>
      <c r="R8890" s="224"/>
      <c r="T8890" s="223"/>
      <c r="U8890" s="225"/>
      <c r="V8890" s="223"/>
      <c r="W8890" s="225"/>
      <c r="AE8890" s="200"/>
      <c r="AM8890" s="203"/>
      <c r="AT8890" s="144"/>
    </row>
    <row r="8891" spans="9:46" s="142" customFormat="1" x14ac:dyDescent="0.15">
      <c r="I8891" s="223"/>
      <c r="P8891" s="224"/>
      <c r="Q8891" s="224"/>
      <c r="R8891" s="224"/>
      <c r="T8891" s="223"/>
      <c r="U8891" s="225"/>
      <c r="V8891" s="223"/>
      <c r="W8891" s="225"/>
      <c r="AE8891" s="200"/>
      <c r="AM8891" s="203"/>
      <c r="AT8891" s="144"/>
    </row>
    <row r="8892" spans="9:46" s="142" customFormat="1" x14ac:dyDescent="0.15">
      <c r="I8892" s="223"/>
      <c r="P8892" s="224"/>
      <c r="Q8892" s="224"/>
      <c r="R8892" s="224"/>
      <c r="T8892" s="223"/>
      <c r="U8892" s="225"/>
      <c r="V8892" s="223"/>
      <c r="W8892" s="225"/>
      <c r="AE8892" s="200"/>
      <c r="AM8892" s="203"/>
      <c r="AT8892" s="144"/>
    </row>
    <row r="8893" spans="9:46" s="142" customFormat="1" x14ac:dyDescent="0.15">
      <c r="I8893" s="223"/>
      <c r="P8893" s="224"/>
      <c r="Q8893" s="224"/>
      <c r="R8893" s="224"/>
      <c r="T8893" s="223"/>
      <c r="U8893" s="225"/>
      <c r="V8893" s="223"/>
      <c r="W8893" s="225"/>
      <c r="AE8893" s="200"/>
      <c r="AM8893" s="203"/>
      <c r="AT8893" s="144"/>
    </row>
    <row r="8894" spans="9:46" s="142" customFormat="1" x14ac:dyDescent="0.15">
      <c r="I8894" s="223"/>
      <c r="P8894" s="224"/>
      <c r="Q8894" s="224"/>
      <c r="R8894" s="224"/>
      <c r="T8894" s="223"/>
      <c r="U8894" s="225"/>
      <c r="V8894" s="223"/>
      <c r="W8894" s="225"/>
      <c r="AE8894" s="200"/>
      <c r="AM8894" s="203"/>
      <c r="AT8894" s="144"/>
    </row>
    <row r="8895" spans="9:46" s="142" customFormat="1" x14ac:dyDescent="0.15">
      <c r="I8895" s="223"/>
      <c r="P8895" s="224"/>
      <c r="Q8895" s="224"/>
      <c r="R8895" s="224"/>
      <c r="T8895" s="223"/>
      <c r="U8895" s="225"/>
      <c r="V8895" s="223"/>
      <c r="W8895" s="225"/>
      <c r="AE8895" s="200"/>
      <c r="AM8895" s="203"/>
      <c r="AT8895" s="144"/>
    </row>
    <row r="8896" spans="9:46" s="142" customFormat="1" x14ac:dyDescent="0.15">
      <c r="I8896" s="223"/>
      <c r="P8896" s="224"/>
      <c r="Q8896" s="224"/>
      <c r="R8896" s="224"/>
      <c r="T8896" s="223"/>
      <c r="U8896" s="225"/>
      <c r="V8896" s="223"/>
      <c r="W8896" s="225"/>
      <c r="AE8896" s="200"/>
      <c r="AM8896" s="203"/>
      <c r="AT8896" s="144"/>
    </row>
    <row r="8897" spans="9:46" s="142" customFormat="1" x14ac:dyDescent="0.15">
      <c r="I8897" s="223"/>
      <c r="P8897" s="224"/>
      <c r="Q8897" s="224"/>
      <c r="R8897" s="224"/>
      <c r="T8897" s="223"/>
      <c r="U8897" s="225"/>
      <c r="V8897" s="223"/>
      <c r="W8897" s="225"/>
      <c r="AE8897" s="200"/>
      <c r="AM8897" s="203"/>
      <c r="AT8897" s="144"/>
    </row>
    <row r="8898" spans="9:46" s="142" customFormat="1" x14ac:dyDescent="0.15">
      <c r="I8898" s="223"/>
      <c r="P8898" s="224"/>
      <c r="Q8898" s="224"/>
      <c r="R8898" s="224"/>
      <c r="T8898" s="223"/>
      <c r="U8898" s="225"/>
      <c r="V8898" s="223"/>
      <c r="W8898" s="225"/>
      <c r="AE8898" s="200"/>
      <c r="AM8898" s="203"/>
      <c r="AT8898" s="144"/>
    </row>
    <row r="8899" spans="9:46" s="142" customFormat="1" x14ac:dyDescent="0.15">
      <c r="I8899" s="223"/>
      <c r="P8899" s="224"/>
      <c r="Q8899" s="224"/>
      <c r="R8899" s="224"/>
      <c r="T8899" s="223"/>
      <c r="U8899" s="225"/>
      <c r="V8899" s="223"/>
      <c r="W8899" s="225"/>
      <c r="AE8899" s="200"/>
      <c r="AM8899" s="203"/>
      <c r="AT8899" s="144"/>
    </row>
    <row r="8900" spans="9:46" s="142" customFormat="1" x14ac:dyDescent="0.15">
      <c r="I8900" s="223"/>
      <c r="P8900" s="224"/>
      <c r="Q8900" s="224"/>
      <c r="R8900" s="224"/>
      <c r="T8900" s="223"/>
      <c r="U8900" s="225"/>
      <c r="V8900" s="223"/>
      <c r="W8900" s="225"/>
      <c r="AE8900" s="200"/>
      <c r="AM8900" s="203"/>
      <c r="AT8900" s="144"/>
    </row>
    <row r="8901" spans="9:46" s="142" customFormat="1" x14ac:dyDescent="0.15">
      <c r="I8901" s="223"/>
      <c r="P8901" s="224"/>
      <c r="Q8901" s="224"/>
      <c r="R8901" s="224"/>
      <c r="T8901" s="223"/>
      <c r="U8901" s="225"/>
      <c r="V8901" s="223"/>
      <c r="W8901" s="225"/>
      <c r="AE8901" s="200"/>
      <c r="AM8901" s="203"/>
      <c r="AT8901" s="144"/>
    </row>
    <row r="8902" spans="9:46" s="142" customFormat="1" x14ac:dyDescent="0.15">
      <c r="I8902" s="223"/>
      <c r="P8902" s="224"/>
      <c r="Q8902" s="224"/>
      <c r="R8902" s="224"/>
      <c r="T8902" s="223"/>
      <c r="U8902" s="225"/>
      <c r="V8902" s="223"/>
      <c r="W8902" s="225"/>
      <c r="AE8902" s="200"/>
      <c r="AM8902" s="203"/>
      <c r="AT8902" s="144"/>
    </row>
    <row r="8903" spans="9:46" s="142" customFormat="1" x14ac:dyDescent="0.15">
      <c r="I8903" s="223"/>
      <c r="P8903" s="224"/>
      <c r="Q8903" s="224"/>
      <c r="R8903" s="224"/>
      <c r="T8903" s="223"/>
      <c r="U8903" s="225"/>
      <c r="V8903" s="223"/>
      <c r="W8903" s="225"/>
      <c r="AE8903" s="200"/>
      <c r="AM8903" s="203"/>
      <c r="AT8903" s="144"/>
    </row>
    <row r="8904" spans="9:46" s="142" customFormat="1" x14ac:dyDescent="0.15">
      <c r="I8904" s="223"/>
      <c r="P8904" s="224"/>
      <c r="Q8904" s="224"/>
      <c r="R8904" s="224"/>
      <c r="T8904" s="223"/>
      <c r="U8904" s="225"/>
      <c r="V8904" s="223"/>
      <c r="W8904" s="225"/>
      <c r="AE8904" s="200"/>
      <c r="AM8904" s="203"/>
      <c r="AT8904" s="144"/>
    </row>
    <row r="8905" spans="9:46" s="142" customFormat="1" x14ac:dyDescent="0.15">
      <c r="I8905" s="223"/>
      <c r="P8905" s="224"/>
      <c r="Q8905" s="224"/>
      <c r="R8905" s="224"/>
      <c r="T8905" s="223"/>
      <c r="U8905" s="225"/>
      <c r="V8905" s="223"/>
      <c r="W8905" s="225"/>
      <c r="AE8905" s="200"/>
      <c r="AM8905" s="203"/>
      <c r="AT8905" s="144"/>
    </row>
    <row r="8906" spans="9:46" s="142" customFormat="1" x14ac:dyDescent="0.15">
      <c r="I8906" s="223"/>
      <c r="P8906" s="224"/>
      <c r="Q8906" s="224"/>
      <c r="R8906" s="224"/>
      <c r="T8906" s="223"/>
      <c r="U8906" s="225"/>
      <c r="V8906" s="223"/>
      <c r="W8906" s="225"/>
      <c r="AE8906" s="200"/>
      <c r="AM8906" s="203"/>
      <c r="AT8906" s="144"/>
    </row>
    <row r="8907" spans="9:46" s="142" customFormat="1" x14ac:dyDescent="0.15">
      <c r="I8907" s="223"/>
      <c r="P8907" s="224"/>
      <c r="Q8907" s="224"/>
      <c r="R8907" s="224"/>
      <c r="T8907" s="223"/>
      <c r="U8907" s="225"/>
      <c r="V8907" s="223"/>
      <c r="W8907" s="225"/>
      <c r="AE8907" s="200"/>
      <c r="AM8907" s="203"/>
      <c r="AT8907" s="144"/>
    </row>
    <row r="8908" spans="9:46" s="142" customFormat="1" x14ac:dyDescent="0.15">
      <c r="I8908" s="223"/>
      <c r="P8908" s="224"/>
      <c r="Q8908" s="224"/>
      <c r="R8908" s="224"/>
      <c r="T8908" s="223"/>
      <c r="U8908" s="225"/>
      <c r="V8908" s="223"/>
      <c r="W8908" s="225"/>
      <c r="AE8908" s="200"/>
      <c r="AM8908" s="203"/>
      <c r="AT8908" s="144"/>
    </row>
    <row r="8909" spans="9:46" s="142" customFormat="1" x14ac:dyDescent="0.15">
      <c r="I8909" s="223"/>
      <c r="P8909" s="224"/>
      <c r="Q8909" s="224"/>
      <c r="R8909" s="224"/>
      <c r="T8909" s="223"/>
      <c r="U8909" s="225"/>
      <c r="V8909" s="223"/>
      <c r="W8909" s="225"/>
      <c r="AE8909" s="200"/>
      <c r="AM8909" s="203"/>
      <c r="AT8909" s="144"/>
    </row>
    <row r="8910" spans="9:46" s="142" customFormat="1" x14ac:dyDescent="0.15">
      <c r="I8910" s="223"/>
      <c r="P8910" s="224"/>
      <c r="Q8910" s="224"/>
      <c r="R8910" s="224"/>
      <c r="T8910" s="223"/>
      <c r="U8910" s="225"/>
      <c r="V8910" s="223"/>
      <c r="W8910" s="225"/>
      <c r="AE8910" s="200"/>
      <c r="AM8910" s="203"/>
      <c r="AT8910" s="144"/>
    </row>
    <row r="8911" spans="9:46" s="142" customFormat="1" x14ac:dyDescent="0.15">
      <c r="I8911" s="223"/>
      <c r="P8911" s="224"/>
      <c r="Q8911" s="224"/>
      <c r="R8911" s="224"/>
      <c r="T8911" s="223"/>
      <c r="U8911" s="225"/>
      <c r="V8911" s="223"/>
      <c r="W8911" s="225"/>
      <c r="AE8911" s="200"/>
      <c r="AM8911" s="203"/>
      <c r="AT8911" s="144"/>
    </row>
    <row r="8912" spans="9:46" s="142" customFormat="1" x14ac:dyDescent="0.15">
      <c r="I8912" s="223"/>
      <c r="P8912" s="224"/>
      <c r="Q8912" s="224"/>
      <c r="R8912" s="224"/>
      <c r="T8912" s="223"/>
      <c r="U8912" s="225"/>
      <c r="V8912" s="223"/>
      <c r="W8912" s="225"/>
      <c r="AE8912" s="200"/>
      <c r="AM8912" s="203"/>
      <c r="AT8912" s="144"/>
    </row>
    <row r="8913" spans="9:46" s="142" customFormat="1" x14ac:dyDescent="0.15">
      <c r="I8913" s="223"/>
      <c r="P8913" s="224"/>
      <c r="Q8913" s="224"/>
      <c r="R8913" s="224"/>
      <c r="T8913" s="223"/>
      <c r="U8913" s="225"/>
      <c r="V8913" s="223"/>
      <c r="W8913" s="225"/>
      <c r="AE8913" s="200"/>
      <c r="AM8913" s="203"/>
      <c r="AT8913" s="144"/>
    </row>
    <row r="8914" spans="9:46" s="142" customFormat="1" x14ac:dyDescent="0.15">
      <c r="I8914" s="223"/>
      <c r="P8914" s="224"/>
      <c r="Q8914" s="224"/>
      <c r="R8914" s="224"/>
      <c r="T8914" s="223"/>
      <c r="U8914" s="225"/>
      <c r="V8914" s="223"/>
      <c r="W8914" s="225"/>
      <c r="AE8914" s="200"/>
      <c r="AM8914" s="203"/>
      <c r="AT8914" s="144"/>
    </row>
    <row r="8915" spans="9:46" s="142" customFormat="1" x14ac:dyDescent="0.15">
      <c r="I8915" s="223"/>
      <c r="P8915" s="224"/>
      <c r="Q8915" s="224"/>
      <c r="R8915" s="224"/>
      <c r="T8915" s="223"/>
      <c r="U8915" s="225"/>
      <c r="V8915" s="223"/>
      <c r="W8915" s="225"/>
      <c r="AE8915" s="200"/>
      <c r="AM8915" s="203"/>
      <c r="AT8915" s="144"/>
    </row>
    <row r="8916" spans="9:46" s="142" customFormat="1" x14ac:dyDescent="0.15">
      <c r="I8916" s="223"/>
      <c r="P8916" s="224"/>
      <c r="Q8916" s="224"/>
      <c r="R8916" s="224"/>
      <c r="T8916" s="223"/>
      <c r="U8916" s="225"/>
      <c r="V8916" s="223"/>
      <c r="W8916" s="225"/>
      <c r="AE8916" s="200"/>
      <c r="AM8916" s="203"/>
      <c r="AT8916" s="144"/>
    </row>
    <row r="8917" spans="9:46" s="142" customFormat="1" x14ac:dyDescent="0.15">
      <c r="I8917" s="223"/>
      <c r="P8917" s="224"/>
      <c r="Q8917" s="224"/>
      <c r="R8917" s="224"/>
      <c r="T8917" s="223"/>
      <c r="U8917" s="225"/>
      <c r="V8917" s="223"/>
      <c r="W8917" s="225"/>
      <c r="AE8917" s="200"/>
      <c r="AM8917" s="203"/>
      <c r="AT8917" s="144"/>
    </row>
    <row r="8918" spans="9:46" s="142" customFormat="1" x14ac:dyDescent="0.15">
      <c r="I8918" s="223"/>
      <c r="P8918" s="224"/>
      <c r="Q8918" s="224"/>
      <c r="R8918" s="224"/>
      <c r="T8918" s="223"/>
      <c r="U8918" s="225"/>
      <c r="V8918" s="223"/>
      <c r="W8918" s="225"/>
      <c r="AE8918" s="200"/>
      <c r="AM8918" s="203"/>
      <c r="AT8918" s="144"/>
    </row>
    <row r="8919" spans="9:46" s="142" customFormat="1" x14ac:dyDescent="0.15">
      <c r="I8919" s="223"/>
      <c r="P8919" s="224"/>
      <c r="Q8919" s="224"/>
      <c r="R8919" s="224"/>
      <c r="T8919" s="223"/>
      <c r="U8919" s="225"/>
      <c r="V8919" s="223"/>
      <c r="W8919" s="225"/>
      <c r="AE8919" s="200"/>
      <c r="AM8919" s="203"/>
      <c r="AT8919" s="144"/>
    </row>
    <row r="8920" spans="9:46" s="142" customFormat="1" x14ac:dyDescent="0.15">
      <c r="I8920" s="223"/>
      <c r="P8920" s="224"/>
      <c r="Q8920" s="224"/>
      <c r="R8920" s="224"/>
      <c r="T8920" s="223"/>
      <c r="U8920" s="225"/>
      <c r="V8920" s="223"/>
      <c r="W8920" s="225"/>
      <c r="AE8920" s="200"/>
      <c r="AM8920" s="203"/>
      <c r="AT8920" s="144"/>
    </row>
    <row r="8921" spans="9:46" s="142" customFormat="1" x14ac:dyDescent="0.15">
      <c r="I8921" s="223"/>
      <c r="P8921" s="224"/>
      <c r="Q8921" s="224"/>
      <c r="R8921" s="224"/>
      <c r="T8921" s="223"/>
      <c r="U8921" s="225"/>
      <c r="V8921" s="223"/>
      <c r="W8921" s="225"/>
      <c r="AE8921" s="200"/>
      <c r="AM8921" s="203"/>
      <c r="AT8921" s="144"/>
    </row>
    <row r="8922" spans="9:46" s="142" customFormat="1" x14ac:dyDescent="0.15">
      <c r="I8922" s="223"/>
      <c r="P8922" s="224"/>
      <c r="Q8922" s="224"/>
      <c r="R8922" s="224"/>
      <c r="T8922" s="223"/>
      <c r="U8922" s="225"/>
      <c r="V8922" s="223"/>
      <c r="W8922" s="225"/>
      <c r="AE8922" s="200"/>
      <c r="AM8922" s="203"/>
      <c r="AT8922" s="144"/>
    </row>
    <row r="8923" spans="9:46" s="142" customFormat="1" x14ac:dyDescent="0.15">
      <c r="I8923" s="223"/>
      <c r="P8923" s="224"/>
      <c r="Q8923" s="224"/>
      <c r="R8923" s="224"/>
      <c r="T8923" s="223"/>
      <c r="U8923" s="225"/>
      <c r="V8923" s="223"/>
      <c r="W8923" s="225"/>
      <c r="AE8923" s="200"/>
      <c r="AM8923" s="203"/>
      <c r="AT8923" s="144"/>
    </row>
    <row r="8924" spans="9:46" s="142" customFormat="1" x14ac:dyDescent="0.15">
      <c r="I8924" s="223"/>
      <c r="P8924" s="224"/>
      <c r="Q8924" s="224"/>
      <c r="R8924" s="224"/>
      <c r="T8924" s="223"/>
      <c r="U8924" s="225"/>
      <c r="V8924" s="223"/>
      <c r="W8924" s="225"/>
      <c r="AE8924" s="200"/>
      <c r="AM8924" s="203"/>
      <c r="AT8924" s="144"/>
    </row>
    <row r="8925" spans="9:46" s="142" customFormat="1" x14ac:dyDescent="0.15">
      <c r="I8925" s="223"/>
      <c r="P8925" s="224"/>
      <c r="Q8925" s="224"/>
      <c r="R8925" s="224"/>
      <c r="T8925" s="223"/>
      <c r="U8925" s="225"/>
      <c r="V8925" s="223"/>
      <c r="W8925" s="225"/>
      <c r="AE8925" s="200"/>
      <c r="AM8925" s="203"/>
      <c r="AT8925" s="144"/>
    </row>
    <row r="8926" spans="9:46" s="142" customFormat="1" x14ac:dyDescent="0.15">
      <c r="I8926" s="223"/>
      <c r="P8926" s="224"/>
      <c r="Q8926" s="224"/>
      <c r="R8926" s="224"/>
      <c r="T8926" s="223"/>
      <c r="U8926" s="225"/>
      <c r="V8926" s="223"/>
      <c r="W8926" s="225"/>
      <c r="AE8926" s="200"/>
      <c r="AM8926" s="203"/>
      <c r="AT8926" s="144"/>
    </row>
    <row r="8927" spans="9:46" s="142" customFormat="1" x14ac:dyDescent="0.15">
      <c r="I8927" s="223"/>
      <c r="P8927" s="224"/>
      <c r="Q8927" s="224"/>
      <c r="R8927" s="224"/>
      <c r="T8927" s="223"/>
      <c r="U8927" s="225"/>
      <c r="V8927" s="223"/>
      <c r="W8927" s="225"/>
      <c r="AE8927" s="200"/>
      <c r="AM8927" s="203"/>
      <c r="AT8927" s="144"/>
    </row>
    <row r="8928" spans="9:46" s="142" customFormat="1" x14ac:dyDescent="0.15">
      <c r="I8928" s="223"/>
      <c r="P8928" s="224"/>
      <c r="Q8928" s="224"/>
      <c r="R8928" s="224"/>
      <c r="T8928" s="223"/>
      <c r="U8928" s="225"/>
      <c r="V8928" s="223"/>
      <c r="W8928" s="225"/>
      <c r="AE8928" s="200"/>
      <c r="AM8928" s="203"/>
      <c r="AT8928" s="144"/>
    </row>
    <row r="8929" spans="9:46" s="142" customFormat="1" x14ac:dyDescent="0.15">
      <c r="I8929" s="223"/>
      <c r="P8929" s="224"/>
      <c r="Q8929" s="224"/>
      <c r="R8929" s="224"/>
      <c r="T8929" s="223"/>
      <c r="U8929" s="225"/>
      <c r="V8929" s="223"/>
      <c r="W8929" s="225"/>
      <c r="AE8929" s="200"/>
      <c r="AM8929" s="203"/>
      <c r="AT8929" s="144"/>
    </row>
    <row r="8930" spans="9:46" s="142" customFormat="1" x14ac:dyDescent="0.15">
      <c r="I8930" s="223"/>
      <c r="P8930" s="224"/>
      <c r="Q8930" s="224"/>
      <c r="R8930" s="224"/>
      <c r="T8930" s="223"/>
      <c r="U8930" s="225"/>
      <c r="V8930" s="223"/>
      <c r="W8930" s="225"/>
      <c r="AE8930" s="200"/>
      <c r="AM8930" s="203"/>
      <c r="AT8930" s="144"/>
    </row>
    <row r="8931" spans="9:46" s="142" customFormat="1" x14ac:dyDescent="0.15">
      <c r="I8931" s="223"/>
      <c r="P8931" s="224"/>
      <c r="Q8931" s="224"/>
      <c r="R8931" s="224"/>
      <c r="T8931" s="223"/>
      <c r="U8931" s="225"/>
      <c r="V8931" s="223"/>
      <c r="W8931" s="225"/>
      <c r="AE8931" s="200"/>
      <c r="AM8931" s="203"/>
      <c r="AT8931" s="144"/>
    </row>
    <row r="8932" spans="9:46" s="142" customFormat="1" x14ac:dyDescent="0.15">
      <c r="I8932" s="223"/>
      <c r="P8932" s="224"/>
      <c r="Q8932" s="224"/>
      <c r="R8932" s="224"/>
      <c r="T8932" s="223"/>
      <c r="U8932" s="225"/>
      <c r="V8932" s="223"/>
      <c r="W8932" s="225"/>
      <c r="AE8932" s="200"/>
      <c r="AM8932" s="203"/>
      <c r="AT8932" s="144"/>
    </row>
    <row r="8933" spans="9:46" s="142" customFormat="1" x14ac:dyDescent="0.15">
      <c r="I8933" s="223"/>
      <c r="P8933" s="224"/>
      <c r="Q8933" s="224"/>
      <c r="R8933" s="224"/>
      <c r="T8933" s="223"/>
      <c r="U8933" s="225"/>
      <c r="V8933" s="223"/>
      <c r="W8933" s="225"/>
      <c r="AE8933" s="200"/>
      <c r="AM8933" s="203"/>
      <c r="AT8933" s="144"/>
    </row>
    <row r="8934" spans="9:46" s="142" customFormat="1" x14ac:dyDescent="0.15">
      <c r="I8934" s="223"/>
      <c r="P8934" s="224"/>
      <c r="Q8934" s="224"/>
      <c r="R8934" s="224"/>
      <c r="T8934" s="223"/>
      <c r="U8934" s="225"/>
      <c r="V8934" s="223"/>
      <c r="W8934" s="225"/>
      <c r="AE8934" s="200"/>
      <c r="AM8934" s="203"/>
      <c r="AT8934" s="144"/>
    </row>
    <row r="8935" spans="9:46" s="142" customFormat="1" x14ac:dyDescent="0.15">
      <c r="I8935" s="223"/>
      <c r="P8935" s="224"/>
      <c r="Q8935" s="224"/>
      <c r="R8935" s="224"/>
      <c r="T8935" s="223"/>
      <c r="U8935" s="225"/>
      <c r="V8935" s="223"/>
      <c r="W8935" s="225"/>
      <c r="AE8935" s="200"/>
      <c r="AM8935" s="203"/>
      <c r="AT8935" s="144"/>
    </row>
    <row r="8936" spans="9:46" s="142" customFormat="1" x14ac:dyDescent="0.15">
      <c r="I8936" s="223"/>
      <c r="P8936" s="224"/>
      <c r="Q8936" s="224"/>
      <c r="R8936" s="224"/>
      <c r="T8936" s="223"/>
      <c r="U8936" s="225"/>
      <c r="V8936" s="223"/>
      <c r="W8936" s="225"/>
      <c r="AE8936" s="200"/>
      <c r="AM8936" s="203"/>
      <c r="AT8936" s="144"/>
    </row>
    <row r="8937" spans="9:46" s="142" customFormat="1" x14ac:dyDescent="0.15">
      <c r="I8937" s="223"/>
      <c r="P8937" s="224"/>
      <c r="Q8937" s="224"/>
      <c r="R8937" s="224"/>
      <c r="T8937" s="223"/>
      <c r="U8937" s="225"/>
      <c r="V8937" s="223"/>
      <c r="W8937" s="225"/>
      <c r="AE8937" s="200"/>
      <c r="AM8937" s="203"/>
      <c r="AT8937" s="144"/>
    </row>
    <row r="8938" spans="9:46" s="142" customFormat="1" x14ac:dyDescent="0.15">
      <c r="I8938" s="223"/>
      <c r="P8938" s="224"/>
      <c r="Q8938" s="224"/>
      <c r="R8938" s="224"/>
      <c r="T8938" s="223"/>
      <c r="U8938" s="225"/>
      <c r="V8938" s="223"/>
      <c r="W8938" s="225"/>
      <c r="AE8938" s="200"/>
      <c r="AM8938" s="203"/>
      <c r="AT8938" s="144"/>
    </row>
    <row r="8939" spans="9:46" s="142" customFormat="1" x14ac:dyDescent="0.15">
      <c r="I8939" s="223"/>
      <c r="P8939" s="224"/>
      <c r="Q8939" s="224"/>
      <c r="R8939" s="224"/>
      <c r="T8939" s="223"/>
      <c r="U8939" s="225"/>
      <c r="V8939" s="223"/>
      <c r="W8939" s="225"/>
      <c r="AE8939" s="200"/>
      <c r="AM8939" s="203"/>
      <c r="AT8939" s="144"/>
    </row>
    <row r="8940" spans="9:46" s="142" customFormat="1" x14ac:dyDescent="0.15">
      <c r="I8940" s="223"/>
      <c r="P8940" s="224"/>
      <c r="Q8940" s="224"/>
      <c r="R8940" s="224"/>
      <c r="T8940" s="223"/>
      <c r="U8940" s="225"/>
      <c r="V8940" s="223"/>
      <c r="W8940" s="225"/>
      <c r="AE8940" s="200"/>
      <c r="AM8940" s="203"/>
      <c r="AT8940" s="144"/>
    </row>
    <row r="8941" spans="9:46" s="142" customFormat="1" x14ac:dyDescent="0.15">
      <c r="I8941" s="223"/>
      <c r="P8941" s="224"/>
      <c r="Q8941" s="224"/>
      <c r="R8941" s="224"/>
      <c r="T8941" s="223"/>
      <c r="U8941" s="225"/>
      <c r="V8941" s="223"/>
      <c r="W8941" s="225"/>
      <c r="AE8941" s="200"/>
      <c r="AM8941" s="203"/>
      <c r="AT8941" s="144"/>
    </row>
    <row r="8942" spans="9:46" s="142" customFormat="1" x14ac:dyDescent="0.15">
      <c r="I8942" s="223"/>
      <c r="P8942" s="224"/>
      <c r="Q8942" s="224"/>
      <c r="R8942" s="224"/>
      <c r="T8942" s="223"/>
      <c r="U8942" s="225"/>
      <c r="V8942" s="223"/>
      <c r="W8942" s="225"/>
      <c r="AE8942" s="200"/>
      <c r="AM8942" s="203"/>
      <c r="AT8942" s="144"/>
    </row>
    <row r="8943" spans="9:46" s="142" customFormat="1" x14ac:dyDescent="0.15">
      <c r="I8943" s="223"/>
      <c r="P8943" s="224"/>
      <c r="Q8943" s="224"/>
      <c r="R8943" s="224"/>
      <c r="T8943" s="223"/>
      <c r="U8943" s="225"/>
      <c r="V8943" s="223"/>
      <c r="W8943" s="225"/>
      <c r="AE8943" s="200"/>
      <c r="AM8943" s="203"/>
      <c r="AT8943" s="144"/>
    </row>
    <row r="8944" spans="9:46" s="142" customFormat="1" x14ac:dyDescent="0.15">
      <c r="I8944" s="223"/>
      <c r="P8944" s="224"/>
      <c r="Q8944" s="224"/>
      <c r="R8944" s="224"/>
      <c r="T8944" s="223"/>
      <c r="U8944" s="225"/>
      <c r="V8944" s="223"/>
      <c r="W8944" s="225"/>
      <c r="AE8944" s="200"/>
      <c r="AM8944" s="203"/>
      <c r="AT8944" s="144"/>
    </row>
    <row r="8945" spans="9:46" s="142" customFormat="1" x14ac:dyDescent="0.15">
      <c r="I8945" s="223"/>
      <c r="P8945" s="224"/>
      <c r="Q8945" s="224"/>
      <c r="R8945" s="224"/>
      <c r="T8945" s="223"/>
      <c r="U8945" s="225"/>
      <c r="V8945" s="223"/>
      <c r="W8945" s="225"/>
      <c r="AE8945" s="200"/>
      <c r="AM8945" s="203"/>
      <c r="AT8945" s="144"/>
    </row>
    <row r="8946" spans="9:46" s="142" customFormat="1" x14ac:dyDescent="0.15">
      <c r="I8946" s="223"/>
      <c r="P8946" s="224"/>
      <c r="Q8946" s="224"/>
      <c r="R8946" s="224"/>
      <c r="T8946" s="223"/>
      <c r="U8946" s="225"/>
      <c r="V8946" s="223"/>
      <c r="W8946" s="225"/>
      <c r="AE8946" s="200"/>
      <c r="AM8946" s="203"/>
      <c r="AT8946" s="144"/>
    </row>
    <row r="8947" spans="9:46" s="142" customFormat="1" x14ac:dyDescent="0.15">
      <c r="I8947" s="223"/>
      <c r="P8947" s="224"/>
      <c r="Q8947" s="224"/>
      <c r="R8947" s="224"/>
      <c r="T8947" s="223"/>
      <c r="U8947" s="225"/>
      <c r="V8947" s="223"/>
      <c r="W8947" s="225"/>
      <c r="AE8947" s="200"/>
      <c r="AM8947" s="203"/>
      <c r="AT8947" s="144"/>
    </row>
    <row r="8948" spans="9:46" s="142" customFormat="1" x14ac:dyDescent="0.15">
      <c r="I8948" s="223"/>
      <c r="P8948" s="224"/>
      <c r="Q8948" s="224"/>
      <c r="R8948" s="224"/>
      <c r="T8948" s="223"/>
      <c r="U8948" s="225"/>
      <c r="V8948" s="223"/>
      <c r="W8948" s="225"/>
      <c r="AE8948" s="200"/>
      <c r="AM8948" s="203"/>
      <c r="AT8948" s="144"/>
    </row>
    <row r="8949" spans="9:46" s="142" customFormat="1" x14ac:dyDescent="0.15">
      <c r="I8949" s="223"/>
      <c r="P8949" s="224"/>
      <c r="Q8949" s="224"/>
      <c r="R8949" s="224"/>
      <c r="T8949" s="223"/>
      <c r="U8949" s="225"/>
      <c r="V8949" s="223"/>
      <c r="W8949" s="225"/>
      <c r="AE8949" s="200"/>
      <c r="AM8949" s="203"/>
      <c r="AT8949" s="144"/>
    </row>
    <row r="8950" spans="9:46" s="142" customFormat="1" x14ac:dyDescent="0.15">
      <c r="I8950" s="223"/>
      <c r="P8950" s="224"/>
      <c r="Q8950" s="224"/>
      <c r="R8950" s="224"/>
      <c r="T8950" s="223"/>
      <c r="U8950" s="225"/>
      <c r="V8950" s="223"/>
      <c r="W8950" s="225"/>
      <c r="AE8950" s="200"/>
      <c r="AM8950" s="203"/>
      <c r="AT8950" s="144"/>
    </row>
    <row r="8951" spans="9:46" s="142" customFormat="1" x14ac:dyDescent="0.15">
      <c r="I8951" s="223"/>
      <c r="P8951" s="224"/>
      <c r="Q8951" s="224"/>
      <c r="R8951" s="224"/>
      <c r="T8951" s="223"/>
      <c r="U8951" s="225"/>
      <c r="V8951" s="223"/>
      <c r="W8951" s="225"/>
      <c r="AE8951" s="200"/>
      <c r="AM8951" s="203"/>
      <c r="AT8951" s="144"/>
    </row>
    <row r="8952" spans="9:46" s="142" customFormat="1" x14ac:dyDescent="0.15">
      <c r="I8952" s="223"/>
      <c r="P8952" s="224"/>
      <c r="Q8952" s="224"/>
      <c r="R8952" s="224"/>
      <c r="T8952" s="223"/>
      <c r="U8952" s="225"/>
      <c r="V8952" s="223"/>
      <c r="W8952" s="225"/>
      <c r="AE8952" s="200"/>
      <c r="AM8952" s="203"/>
      <c r="AT8952" s="144"/>
    </row>
    <row r="8953" spans="9:46" s="142" customFormat="1" x14ac:dyDescent="0.15">
      <c r="I8953" s="223"/>
      <c r="P8953" s="224"/>
      <c r="Q8953" s="224"/>
      <c r="R8953" s="224"/>
      <c r="T8953" s="223"/>
      <c r="U8953" s="225"/>
      <c r="V8953" s="223"/>
      <c r="W8953" s="225"/>
      <c r="AE8953" s="200"/>
      <c r="AM8953" s="203"/>
      <c r="AT8953" s="144"/>
    </row>
    <row r="8954" spans="9:46" s="142" customFormat="1" x14ac:dyDescent="0.15">
      <c r="I8954" s="223"/>
      <c r="P8954" s="224"/>
      <c r="Q8954" s="224"/>
      <c r="R8954" s="224"/>
      <c r="T8954" s="223"/>
      <c r="U8954" s="225"/>
      <c r="V8954" s="223"/>
      <c r="W8954" s="225"/>
      <c r="AE8954" s="200"/>
      <c r="AM8954" s="203"/>
      <c r="AT8954" s="144"/>
    </row>
    <row r="8955" spans="9:46" s="142" customFormat="1" x14ac:dyDescent="0.15">
      <c r="I8955" s="223"/>
      <c r="P8955" s="224"/>
      <c r="Q8955" s="224"/>
      <c r="R8955" s="224"/>
      <c r="T8955" s="223"/>
      <c r="U8955" s="225"/>
      <c r="V8955" s="223"/>
      <c r="W8955" s="225"/>
      <c r="AE8955" s="200"/>
      <c r="AM8955" s="203"/>
      <c r="AT8955" s="144"/>
    </row>
    <row r="8956" spans="9:46" s="142" customFormat="1" x14ac:dyDescent="0.15">
      <c r="I8956" s="223"/>
      <c r="P8956" s="224"/>
      <c r="Q8956" s="224"/>
      <c r="R8956" s="224"/>
      <c r="T8956" s="223"/>
      <c r="U8956" s="225"/>
      <c r="V8956" s="223"/>
      <c r="W8956" s="225"/>
      <c r="AE8956" s="200"/>
      <c r="AM8956" s="203"/>
      <c r="AT8956" s="144"/>
    </row>
    <row r="8957" spans="9:46" s="142" customFormat="1" x14ac:dyDescent="0.15">
      <c r="I8957" s="223"/>
      <c r="P8957" s="224"/>
      <c r="Q8957" s="224"/>
      <c r="R8957" s="224"/>
      <c r="T8957" s="223"/>
      <c r="U8957" s="225"/>
      <c r="V8957" s="223"/>
      <c r="W8957" s="225"/>
      <c r="AE8957" s="200"/>
      <c r="AM8957" s="203"/>
      <c r="AT8957" s="144"/>
    </row>
    <row r="8958" spans="9:46" s="142" customFormat="1" x14ac:dyDescent="0.15">
      <c r="I8958" s="223"/>
      <c r="P8958" s="224"/>
      <c r="Q8958" s="224"/>
      <c r="R8958" s="224"/>
      <c r="T8958" s="223"/>
      <c r="U8958" s="225"/>
      <c r="V8958" s="223"/>
      <c r="W8958" s="225"/>
      <c r="AE8958" s="200"/>
      <c r="AM8958" s="203"/>
      <c r="AT8958" s="144"/>
    </row>
    <row r="8959" spans="9:46" s="142" customFormat="1" x14ac:dyDescent="0.15">
      <c r="I8959" s="223"/>
      <c r="P8959" s="224"/>
      <c r="Q8959" s="224"/>
      <c r="R8959" s="224"/>
      <c r="T8959" s="223"/>
      <c r="U8959" s="225"/>
      <c r="V8959" s="223"/>
      <c r="W8959" s="225"/>
      <c r="AE8959" s="200"/>
      <c r="AM8959" s="203"/>
      <c r="AT8959" s="144"/>
    </row>
    <row r="8960" spans="9:46" s="142" customFormat="1" x14ac:dyDescent="0.15">
      <c r="I8960" s="223"/>
      <c r="P8960" s="224"/>
      <c r="Q8960" s="224"/>
      <c r="R8960" s="224"/>
      <c r="T8960" s="223"/>
      <c r="U8960" s="225"/>
      <c r="V8960" s="223"/>
      <c r="W8960" s="225"/>
      <c r="AE8960" s="200"/>
      <c r="AM8960" s="203"/>
      <c r="AT8960" s="144"/>
    </row>
    <row r="8961" spans="9:46" s="142" customFormat="1" x14ac:dyDescent="0.15">
      <c r="I8961" s="223"/>
      <c r="P8961" s="224"/>
      <c r="Q8961" s="224"/>
      <c r="R8961" s="224"/>
      <c r="T8961" s="223"/>
      <c r="U8961" s="225"/>
      <c r="V8961" s="223"/>
      <c r="W8961" s="225"/>
      <c r="AE8961" s="200"/>
      <c r="AM8961" s="203"/>
      <c r="AT8961" s="144"/>
    </row>
    <row r="8962" spans="9:46" s="142" customFormat="1" x14ac:dyDescent="0.15">
      <c r="I8962" s="223"/>
      <c r="P8962" s="224"/>
      <c r="Q8962" s="224"/>
      <c r="R8962" s="224"/>
      <c r="T8962" s="223"/>
      <c r="U8962" s="225"/>
      <c r="V8962" s="223"/>
      <c r="W8962" s="225"/>
      <c r="AE8962" s="200"/>
      <c r="AM8962" s="203"/>
      <c r="AT8962" s="144"/>
    </row>
    <row r="8963" spans="9:46" s="142" customFormat="1" x14ac:dyDescent="0.15">
      <c r="I8963" s="223"/>
      <c r="P8963" s="224"/>
      <c r="Q8963" s="224"/>
      <c r="R8963" s="224"/>
      <c r="T8963" s="223"/>
      <c r="U8963" s="225"/>
      <c r="V8963" s="223"/>
      <c r="W8963" s="225"/>
      <c r="AE8963" s="200"/>
      <c r="AM8963" s="203"/>
      <c r="AT8963" s="144"/>
    </row>
    <row r="8964" spans="9:46" s="142" customFormat="1" x14ac:dyDescent="0.15">
      <c r="I8964" s="223"/>
      <c r="P8964" s="224"/>
      <c r="Q8964" s="224"/>
      <c r="R8964" s="224"/>
      <c r="T8964" s="223"/>
      <c r="U8964" s="225"/>
      <c r="V8964" s="223"/>
      <c r="W8964" s="225"/>
      <c r="AE8964" s="200"/>
      <c r="AM8964" s="203"/>
      <c r="AT8964" s="144"/>
    </row>
    <row r="8965" spans="9:46" s="142" customFormat="1" x14ac:dyDescent="0.15">
      <c r="I8965" s="223"/>
      <c r="P8965" s="224"/>
      <c r="Q8965" s="224"/>
      <c r="R8965" s="224"/>
      <c r="T8965" s="223"/>
      <c r="U8965" s="225"/>
      <c r="V8965" s="223"/>
      <c r="W8965" s="225"/>
      <c r="AE8965" s="200"/>
      <c r="AM8965" s="203"/>
      <c r="AT8965" s="144"/>
    </row>
    <row r="8966" spans="9:46" s="142" customFormat="1" x14ac:dyDescent="0.15">
      <c r="I8966" s="223"/>
      <c r="P8966" s="224"/>
      <c r="Q8966" s="224"/>
      <c r="R8966" s="224"/>
      <c r="T8966" s="223"/>
      <c r="U8966" s="225"/>
      <c r="V8966" s="223"/>
      <c r="W8966" s="225"/>
      <c r="AE8966" s="200"/>
      <c r="AM8966" s="203"/>
      <c r="AT8966" s="144"/>
    </row>
    <row r="8967" spans="9:46" s="142" customFormat="1" x14ac:dyDescent="0.15">
      <c r="I8967" s="223"/>
      <c r="P8967" s="224"/>
      <c r="Q8967" s="224"/>
      <c r="R8967" s="224"/>
      <c r="T8967" s="223"/>
      <c r="U8967" s="225"/>
      <c r="V8967" s="223"/>
      <c r="W8967" s="225"/>
      <c r="AE8967" s="200"/>
      <c r="AM8967" s="203"/>
      <c r="AT8967" s="144"/>
    </row>
    <row r="8968" spans="9:46" s="142" customFormat="1" x14ac:dyDescent="0.15">
      <c r="I8968" s="223"/>
      <c r="P8968" s="224"/>
      <c r="Q8968" s="224"/>
      <c r="R8968" s="224"/>
      <c r="T8968" s="223"/>
      <c r="U8968" s="225"/>
      <c r="V8968" s="223"/>
      <c r="W8968" s="225"/>
      <c r="AE8968" s="200"/>
      <c r="AM8968" s="203"/>
      <c r="AT8968" s="144"/>
    </row>
    <row r="8969" spans="9:46" s="142" customFormat="1" x14ac:dyDescent="0.15">
      <c r="I8969" s="223"/>
      <c r="P8969" s="224"/>
      <c r="Q8969" s="224"/>
      <c r="R8969" s="224"/>
      <c r="T8969" s="223"/>
      <c r="U8969" s="225"/>
      <c r="V8969" s="223"/>
      <c r="W8969" s="225"/>
      <c r="AE8969" s="200"/>
      <c r="AM8969" s="203"/>
      <c r="AT8969" s="144"/>
    </row>
    <row r="8970" spans="9:46" s="142" customFormat="1" x14ac:dyDescent="0.15">
      <c r="I8970" s="223"/>
      <c r="P8970" s="224"/>
      <c r="Q8970" s="224"/>
      <c r="R8970" s="224"/>
      <c r="T8970" s="223"/>
      <c r="U8970" s="225"/>
      <c r="V8970" s="223"/>
      <c r="W8970" s="225"/>
      <c r="AE8970" s="200"/>
      <c r="AM8970" s="203"/>
      <c r="AT8970" s="144"/>
    </row>
    <row r="8971" spans="9:46" s="142" customFormat="1" x14ac:dyDescent="0.15">
      <c r="I8971" s="223"/>
      <c r="P8971" s="224"/>
      <c r="Q8971" s="224"/>
      <c r="R8971" s="224"/>
      <c r="T8971" s="223"/>
      <c r="U8971" s="225"/>
      <c r="V8971" s="223"/>
      <c r="W8971" s="225"/>
      <c r="AE8971" s="200"/>
      <c r="AM8971" s="203"/>
      <c r="AT8971" s="144"/>
    </row>
    <row r="8972" spans="9:46" s="142" customFormat="1" x14ac:dyDescent="0.15">
      <c r="I8972" s="223"/>
      <c r="P8972" s="224"/>
      <c r="Q8972" s="224"/>
      <c r="R8972" s="224"/>
      <c r="T8972" s="223"/>
      <c r="U8972" s="225"/>
      <c r="V8972" s="223"/>
      <c r="W8972" s="225"/>
      <c r="AE8972" s="200"/>
      <c r="AM8972" s="203"/>
      <c r="AT8972" s="144"/>
    </row>
    <row r="8973" spans="9:46" s="142" customFormat="1" x14ac:dyDescent="0.15">
      <c r="I8973" s="223"/>
      <c r="P8973" s="224"/>
      <c r="Q8973" s="224"/>
      <c r="R8973" s="224"/>
      <c r="T8973" s="223"/>
      <c r="U8973" s="225"/>
      <c r="V8973" s="223"/>
      <c r="W8973" s="225"/>
      <c r="AE8973" s="200"/>
      <c r="AM8973" s="203"/>
      <c r="AT8973" s="144"/>
    </row>
    <row r="8974" spans="9:46" s="142" customFormat="1" x14ac:dyDescent="0.15">
      <c r="I8974" s="223"/>
      <c r="P8974" s="224"/>
      <c r="Q8974" s="224"/>
      <c r="R8974" s="224"/>
      <c r="T8974" s="223"/>
      <c r="U8974" s="225"/>
      <c r="V8974" s="223"/>
      <c r="W8974" s="225"/>
      <c r="AE8974" s="200"/>
      <c r="AM8974" s="203"/>
      <c r="AT8974" s="144"/>
    </row>
    <row r="8975" spans="9:46" s="142" customFormat="1" x14ac:dyDescent="0.15">
      <c r="I8975" s="223"/>
      <c r="P8975" s="224"/>
      <c r="Q8975" s="224"/>
      <c r="R8975" s="224"/>
      <c r="T8975" s="223"/>
      <c r="U8975" s="225"/>
      <c r="V8975" s="223"/>
      <c r="W8975" s="225"/>
      <c r="AE8975" s="200"/>
      <c r="AM8975" s="203"/>
      <c r="AT8975" s="144"/>
    </row>
    <row r="8976" spans="9:46" s="142" customFormat="1" x14ac:dyDescent="0.15">
      <c r="I8976" s="223"/>
      <c r="P8976" s="224"/>
      <c r="Q8976" s="224"/>
      <c r="R8976" s="224"/>
      <c r="T8976" s="223"/>
      <c r="U8976" s="225"/>
      <c r="V8976" s="223"/>
      <c r="W8976" s="225"/>
      <c r="AE8976" s="200"/>
      <c r="AM8976" s="203"/>
      <c r="AT8976" s="144"/>
    </row>
    <row r="8977" spans="9:46" s="142" customFormat="1" x14ac:dyDescent="0.15">
      <c r="I8977" s="223"/>
      <c r="P8977" s="224"/>
      <c r="Q8977" s="224"/>
      <c r="R8977" s="224"/>
      <c r="T8977" s="223"/>
      <c r="U8977" s="225"/>
      <c r="V8977" s="223"/>
      <c r="W8977" s="225"/>
      <c r="AE8977" s="200"/>
      <c r="AM8977" s="203"/>
      <c r="AT8977" s="144"/>
    </row>
    <row r="8978" spans="9:46" s="142" customFormat="1" x14ac:dyDescent="0.15">
      <c r="I8978" s="223"/>
      <c r="P8978" s="224"/>
      <c r="Q8978" s="224"/>
      <c r="R8978" s="224"/>
      <c r="T8978" s="223"/>
      <c r="U8978" s="225"/>
      <c r="V8978" s="223"/>
      <c r="W8978" s="225"/>
      <c r="AE8978" s="200"/>
      <c r="AM8978" s="203"/>
      <c r="AT8978" s="144"/>
    </row>
    <row r="8979" spans="9:46" s="142" customFormat="1" x14ac:dyDescent="0.15">
      <c r="I8979" s="223"/>
      <c r="P8979" s="224"/>
      <c r="Q8979" s="224"/>
      <c r="R8979" s="224"/>
      <c r="T8979" s="223"/>
      <c r="U8979" s="225"/>
      <c r="V8979" s="223"/>
      <c r="W8979" s="225"/>
      <c r="AE8979" s="200"/>
      <c r="AM8979" s="203"/>
      <c r="AT8979" s="144"/>
    </row>
    <row r="8980" spans="9:46" s="142" customFormat="1" x14ac:dyDescent="0.15">
      <c r="I8980" s="223"/>
      <c r="P8980" s="224"/>
      <c r="Q8980" s="224"/>
      <c r="R8980" s="224"/>
      <c r="T8980" s="223"/>
      <c r="U8980" s="225"/>
      <c r="V8980" s="223"/>
      <c r="W8980" s="225"/>
      <c r="AE8980" s="200"/>
      <c r="AM8980" s="203"/>
      <c r="AT8980" s="144"/>
    </row>
    <row r="8981" spans="9:46" s="142" customFormat="1" x14ac:dyDescent="0.15">
      <c r="I8981" s="223"/>
      <c r="P8981" s="224"/>
      <c r="Q8981" s="224"/>
      <c r="R8981" s="224"/>
      <c r="T8981" s="223"/>
      <c r="U8981" s="225"/>
      <c r="V8981" s="223"/>
      <c r="W8981" s="225"/>
      <c r="AE8981" s="200"/>
      <c r="AM8981" s="203"/>
      <c r="AT8981" s="144"/>
    </row>
    <row r="8982" spans="9:46" s="142" customFormat="1" x14ac:dyDescent="0.15">
      <c r="I8982" s="223"/>
      <c r="P8982" s="224"/>
      <c r="Q8982" s="224"/>
      <c r="R8982" s="224"/>
      <c r="T8982" s="223"/>
      <c r="U8982" s="225"/>
      <c r="V8982" s="223"/>
      <c r="W8982" s="225"/>
      <c r="AE8982" s="200"/>
      <c r="AM8982" s="203"/>
      <c r="AT8982" s="144"/>
    </row>
    <row r="8983" spans="9:46" s="142" customFormat="1" x14ac:dyDescent="0.15">
      <c r="I8983" s="223"/>
      <c r="P8983" s="224"/>
      <c r="Q8983" s="224"/>
      <c r="R8983" s="224"/>
      <c r="T8983" s="223"/>
      <c r="U8983" s="225"/>
      <c r="V8983" s="223"/>
      <c r="W8983" s="225"/>
      <c r="AE8983" s="200"/>
      <c r="AM8983" s="203"/>
      <c r="AT8983" s="144"/>
    </row>
    <row r="8984" spans="9:46" s="142" customFormat="1" x14ac:dyDescent="0.15">
      <c r="I8984" s="223"/>
      <c r="P8984" s="224"/>
      <c r="Q8984" s="224"/>
      <c r="R8984" s="224"/>
      <c r="T8984" s="223"/>
      <c r="U8984" s="225"/>
      <c r="V8984" s="223"/>
      <c r="W8984" s="225"/>
      <c r="AE8984" s="200"/>
      <c r="AM8984" s="203"/>
      <c r="AT8984" s="144"/>
    </row>
    <row r="8985" spans="9:46" s="142" customFormat="1" x14ac:dyDescent="0.15">
      <c r="I8985" s="223"/>
      <c r="P8985" s="224"/>
      <c r="Q8985" s="224"/>
      <c r="R8985" s="224"/>
      <c r="T8985" s="223"/>
      <c r="U8985" s="225"/>
      <c r="V8985" s="223"/>
      <c r="W8985" s="225"/>
      <c r="AE8985" s="200"/>
      <c r="AM8985" s="203"/>
      <c r="AT8985" s="144"/>
    </row>
    <row r="8986" spans="9:46" s="142" customFormat="1" x14ac:dyDescent="0.15">
      <c r="I8986" s="223"/>
      <c r="P8986" s="224"/>
      <c r="Q8986" s="224"/>
      <c r="R8986" s="224"/>
      <c r="T8986" s="223"/>
      <c r="U8986" s="225"/>
      <c r="V8986" s="223"/>
      <c r="W8986" s="225"/>
      <c r="AE8986" s="200"/>
      <c r="AM8986" s="203"/>
      <c r="AT8986" s="144"/>
    </row>
    <row r="8987" spans="9:46" s="142" customFormat="1" x14ac:dyDescent="0.15">
      <c r="I8987" s="223"/>
      <c r="P8987" s="224"/>
      <c r="Q8987" s="224"/>
      <c r="R8987" s="224"/>
      <c r="T8987" s="223"/>
      <c r="U8987" s="225"/>
      <c r="V8987" s="223"/>
      <c r="W8987" s="225"/>
      <c r="AE8987" s="200"/>
      <c r="AM8987" s="203"/>
      <c r="AT8987" s="144"/>
    </row>
    <row r="8988" spans="9:46" s="142" customFormat="1" x14ac:dyDescent="0.15">
      <c r="I8988" s="223"/>
      <c r="P8988" s="224"/>
      <c r="Q8988" s="224"/>
      <c r="R8988" s="224"/>
      <c r="T8988" s="223"/>
      <c r="U8988" s="225"/>
      <c r="V8988" s="223"/>
      <c r="W8988" s="225"/>
      <c r="AE8988" s="200"/>
      <c r="AM8988" s="203"/>
      <c r="AT8988" s="144"/>
    </row>
    <row r="8989" spans="9:46" s="142" customFormat="1" x14ac:dyDescent="0.15">
      <c r="I8989" s="223"/>
      <c r="P8989" s="224"/>
      <c r="Q8989" s="224"/>
      <c r="R8989" s="224"/>
      <c r="T8989" s="223"/>
      <c r="U8989" s="225"/>
      <c r="V8989" s="223"/>
      <c r="W8989" s="225"/>
      <c r="AE8989" s="200"/>
      <c r="AM8989" s="203"/>
      <c r="AT8989" s="144"/>
    </row>
    <row r="8990" spans="9:46" s="142" customFormat="1" x14ac:dyDescent="0.15">
      <c r="I8990" s="223"/>
      <c r="P8990" s="224"/>
      <c r="Q8990" s="224"/>
      <c r="R8990" s="224"/>
      <c r="T8990" s="223"/>
      <c r="U8990" s="225"/>
      <c r="V8990" s="223"/>
      <c r="W8990" s="225"/>
      <c r="AE8990" s="200"/>
      <c r="AM8990" s="203"/>
      <c r="AT8990" s="144"/>
    </row>
    <row r="8991" spans="9:46" s="142" customFormat="1" x14ac:dyDescent="0.15">
      <c r="I8991" s="223"/>
      <c r="P8991" s="224"/>
      <c r="Q8991" s="224"/>
      <c r="R8991" s="224"/>
      <c r="T8991" s="223"/>
      <c r="U8991" s="225"/>
      <c r="V8991" s="223"/>
      <c r="W8991" s="225"/>
      <c r="AE8991" s="200"/>
      <c r="AM8991" s="203"/>
      <c r="AT8991" s="144"/>
    </row>
    <row r="8992" spans="9:46" s="142" customFormat="1" x14ac:dyDescent="0.15">
      <c r="I8992" s="223"/>
      <c r="P8992" s="224"/>
      <c r="Q8992" s="224"/>
      <c r="R8992" s="224"/>
      <c r="T8992" s="223"/>
      <c r="U8992" s="225"/>
      <c r="V8992" s="223"/>
      <c r="W8992" s="225"/>
      <c r="AE8992" s="200"/>
      <c r="AM8992" s="203"/>
      <c r="AT8992" s="144"/>
    </row>
    <row r="8993" spans="9:46" s="142" customFormat="1" x14ac:dyDescent="0.15">
      <c r="I8993" s="223"/>
      <c r="P8993" s="224"/>
      <c r="Q8993" s="224"/>
      <c r="R8993" s="224"/>
      <c r="T8993" s="223"/>
      <c r="U8993" s="225"/>
      <c r="V8993" s="223"/>
      <c r="W8993" s="225"/>
      <c r="AE8993" s="200"/>
      <c r="AM8993" s="203"/>
      <c r="AT8993" s="144"/>
    </row>
    <row r="8994" spans="9:46" s="142" customFormat="1" x14ac:dyDescent="0.15">
      <c r="I8994" s="223"/>
      <c r="P8994" s="224"/>
      <c r="Q8994" s="224"/>
      <c r="R8994" s="224"/>
      <c r="T8994" s="223"/>
      <c r="U8994" s="225"/>
      <c r="V8994" s="223"/>
      <c r="W8994" s="225"/>
      <c r="AE8994" s="200"/>
      <c r="AM8994" s="203"/>
      <c r="AT8994" s="144"/>
    </row>
    <row r="8995" spans="9:46" s="142" customFormat="1" x14ac:dyDescent="0.15">
      <c r="I8995" s="223"/>
      <c r="P8995" s="224"/>
      <c r="Q8995" s="224"/>
      <c r="R8995" s="224"/>
      <c r="T8995" s="223"/>
      <c r="U8995" s="225"/>
      <c r="V8995" s="223"/>
      <c r="W8995" s="225"/>
      <c r="AE8995" s="200"/>
      <c r="AM8995" s="203"/>
      <c r="AT8995" s="144"/>
    </row>
    <row r="8996" spans="9:46" s="142" customFormat="1" x14ac:dyDescent="0.15">
      <c r="I8996" s="223"/>
      <c r="P8996" s="224"/>
      <c r="Q8996" s="224"/>
      <c r="R8996" s="224"/>
      <c r="T8996" s="223"/>
      <c r="U8996" s="225"/>
      <c r="V8996" s="223"/>
      <c r="W8996" s="225"/>
      <c r="AE8996" s="200"/>
      <c r="AM8996" s="203"/>
      <c r="AT8996" s="144"/>
    </row>
    <row r="8997" spans="9:46" s="142" customFormat="1" x14ac:dyDescent="0.15">
      <c r="I8997" s="223"/>
      <c r="P8997" s="224"/>
      <c r="Q8997" s="224"/>
      <c r="R8997" s="224"/>
      <c r="T8997" s="223"/>
      <c r="U8997" s="225"/>
      <c r="V8997" s="223"/>
      <c r="W8997" s="225"/>
      <c r="AE8997" s="200"/>
      <c r="AM8997" s="203"/>
      <c r="AT8997" s="144"/>
    </row>
    <row r="8998" spans="9:46" s="142" customFormat="1" x14ac:dyDescent="0.15">
      <c r="I8998" s="223"/>
      <c r="P8998" s="224"/>
      <c r="Q8998" s="224"/>
      <c r="R8998" s="224"/>
      <c r="T8998" s="223"/>
      <c r="U8998" s="225"/>
      <c r="V8998" s="223"/>
      <c r="W8998" s="225"/>
      <c r="AE8998" s="200"/>
      <c r="AM8998" s="203"/>
      <c r="AT8998" s="144"/>
    </row>
    <row r="8999" spans="9:46" s="142" customFormat="1" x14ac:dyDescent="0.15">
      <c r="I8999" s="223"/>
      <c r="P8999" s="224"/>
      <c r="Q8999" s="224"/>
      <c r="R8999" s="224"/>
      <c r="T8999" s="223"/>
      <c r="U8999" s="225"/>
      <c r="V8999" s="223"/>
      <c r="W8999" s="225"/>
      <c r="AE8999" s="200"/>
      <c r="AM8999" s="203"/>
      <c r="AT8999" s="144"/>
    </row>
    <row r="9000" spans="9:46" s="142" customFormat="1" x14ac:dyDescent="0.15">
      <c r="I9000" s="223"/>
      <c r="P9000" s="224"/>
      <c r="Q9000" s="224"/>
      <c r="R9000" s="224"/>
      <c r="T9000" s="223"/>
      <c r="U9000" s="225"/>
      <c r="V9000" s="223"/>
      <c r="W9000" s="225"/>
      <c r="AE9000" s="200"/>
      <c r="AM9000" s="203"/>
      <c r="AT9000" s="144"/>
    </row>
    <row r="9001" spans="9:46" s="142" customFormat="1" x14ac:dyDescent="0.15">
      <c r="I9001" s="223"/>
      <c r="P9001" s="224"/>
      <c r="Q9001" s="224"/>
      <c r="R9001" s="224"/>
      <c r="T9001" s="223"/>
      <c r="U9001" s="225"/>
      <c r="V9001" s="223"/>
      <c r="W9001" s="225"/>
      <c r="AE9001" s="200"/>
      <c r="AM9001" s="203"/>
      <c r="AT9001" s="144"/>
    </row>
    <row r="9002" spans="9:46" s="142" customFormat="1" x14ac:dyDescent="0.15">
      <c r="I9002" s="223"/>
      <c r="P9002" s="224"/>
      <c r="Q9002" s="224"/>
      <c r="R9002" s="224"/>
      <c r="T9002" s="223"/>
      <c r="U9002" s="225"/>
      <c r="V9002" s="223"/>
      <c r="W9002" s="225"/>
      <c r="AE9002" s="200"/>
      <c r="AM9002" s="203"/>
      <c r="AT9002" s="144"/>
    </row>
    <row r="9003" spans="9:46" s="142" customFormat="1" x14ac:dyDescent="0.15">
      <c r="I9003" s="223"/>
      <c r="P9003" s="224"/>
      <c r="Q9003" s="224"/>
      <c r="R9003" s="224"/>
      <c r="T9003" s="223"/>
      <c r="U9003" s="225"/>
      <c r="V9003" s="223"/>
      <c r="W9003" s="225"/>
      <c r="AE9003" s="200"/>
      <c r="AM9003" s="203"/>
      <c r="AT9003" s="144"/>
    </row>
    <row r="9004" spans="9:46" s="142" customFormat="1" x14ac:dyDescent="0.15">
      <c r="I9004" s="223"/>
      <c r="P9004" s="224"/>
      <c r="Q9004" s="224"/>
      <c r="R9004" s="224"/>
      <c r="T9004" s="223"/>
      <c r="U9004" s="225"/>
      <c r="V9004" s="223"/>
      <c r="W9004" s="225"/>
      <c r="AE9004" s="200"/>
      <c r="AM9004" s="203"/>
      <c r="AT9004" s="144"/>
    </row>
    <row r="9005" spans="9:46" s="142" customFormat="1" x14ac:dyDescent="0.15">
      <c r="I9005" s="223"/>
      <c r="P9005" s="224"/>
      <c r="Q9005" s="224"/>
      <c r="R9005" s="224"/>
      <c r="T9005" s="223"/>
      <c r="U9005" s="225"/>
      <c r="V9005" s="223"/>
      <c r="W9005" s="225"/>
      <c r="AE9005" s="200"/>
      <c r="AM9005" s="203"/>
      <c r="AT9005" s="144"/>
    </row>
    <row r="9006" spans="9:46" s="142" customFormat="1" x14ac:dyDescent="0.15">
      <c r="I9006" s="223"/>
      <c r="P9006" s="224"/>
      <c r="Q9006" s="224"/>
      <c r="R9006" s="224"/>
      <c r="T9006" s="223"/>
      <c r="U9006" s="225"/>
      <c r="V9006" s="223"/>
      <c r="W9006" s="225"/>
      <c r="AE9006" s="200"/>
      <c r="AM9006" s="203"/>
      <c r="AT9006" s="144"/>
    </row>
    <row r="9007" spans="9:46" s="142" customFormat="1" x14ac:dyDescent="0.15">
      <c r="I9007" s="223"/>
      <c r="P9007" s="224"/>
      <c r="Q9007" s="224"/>
      <c r="R9007" s="224"/>
      <c r="T9007" s="223"/>
      <c r="U9007" s="225"/>
      <c r="V9007" s="223"/>
      <c r="W9007" s="225"/>
      <c r="AE9007" s="200"/>
      <c r="AM9007" s="203"/>
      <c r="AT9007" s="144"/>
    </row>
    <row r="9008" spans="9:46" s="142" customFormat="1" x14ac:dyDescent="0.15">
      <c r="I9008" s="223"/>
      <c r="P9008" s="224"/>
      <c r="Q9008" s="224"/>
      <c r="R9008" s="224"/>
      <c r="T9008" s="223"/>
      <c r="U9008" s="225"/>
      <c r="V9008" s="223"/>
      <c r="W9008" s="225"/>
      <c r="AE9008" s="200"/>
      <c r="AM9008" s="203"/>
      <c r="AT9008" s="144"/>
    </row>
    <row r="9009" spans="9:46" s="142" customFormat="1" x14ac:dyDescent="0.15">
      <c r="I9009" s="223"/>
      <c r="P9009" s="224"/>
      <c r="Q9009" s="224"/>
      <c r="R9009" s="224"/>
      <c r="T9009" s="223"/>
      <c r="U9009" s="225"/>
      <c r="V9009" s="223"/>
      <c r="W9009" s="225"/>
      <c r="AE9009" s="200"/>
      <c r="AM9009" s="203"/>
      <c r="AT9009" s="144"/>
    </row>
    <row r="9010" spans="9:46" s="142" customFormat="1" x14ac:dyDescent="0.15">
      <c r="I9010" s="223"/>
      <c r="P9010" s="224"/>
      <c r="Q9010" s="224"/>
      <c r="R9010" s="224"/>
      <c r="T9010" s="223"/>
      <c r="U9010" s="225"/>
      <c r="V9010" s="223"/>
      <c r="W9010" s="225"/>
      <c r="AE9010" s="200"/>
      <c r="AM9010" s="203"/>
      <c r="AT9010" s="144"/>
    </row>
    <row r="9011" spans="9:46" s="142" customFormat="1" x14ac:dyDescent="0.15">
      <c r="I9011" s="223"/>
      <c r="P9011" s="224"/>
      <c r="Q9011" s="224"/>
      <c r="R9011" s="224"/>
      <c r="T9011" s="223"/>
      <c r="U9011" s="225"/>
      <c r="V9011" s="223"/>
      <c r="W9011" s="225"/>
      <c r="AE9011" s="200"/>
      <c r="AM9011" s="203"/>
      <c r="AT9011" s="144"/>
    </row>
    <row r="9012" spans="9:46" s="142" customFormat="1" x14ac:dyDescent="0.15">
      <c r="I9012" s="223"/>
      <c r="P9012" s="224"/>
      <c r="Q9012" s="224"/>
      <c r="R9012" s="224"/>
      <c r="T9012" s="223"/>
      <c r="U9012" s="225"/>
      <c r="V9012" s="223"/>
      <c r="W9012" s="225"/>
      <c r="AE9012" s="200"/>
      <c r="AM9012" s="203"/>
      <c r="AT9012" s="144"/>
    </row>
    <row r="9013" spans="9:46" s="142" customFormat="1" x14ac:dyDescent="0.15">
      <c r="I9013" s="223"/>
      <c r="P9013" s="224"/>
      <c r="Q9013" s="224"/>
      <c r="R9013" s="224"/>
      <c r="T9013" s="223"/>
      <c r="U9013" s="225"/>
      <c r="V9013" s="223"/>
      <c r="W9013" s="225"/>
      <c r="AE9013" s="200"/>
      <c r="AM9013" s="203"/>
      <c r="AT9013" s="144"/>
    </row>
    <row r="9014" spans="9:46" s="142" customFormat="1" x14ac:dyDescent="0.15">
      <c r="I9014" s="223"/>
      <c r="P9014" s="224"/>
      <c r="Q9014" s="224"/>
      <c r="R9014" s="224"/>
      <c r="T9014" s="223"/>
      <c r="U9014" s="225"/>
      <c r="V9014" s="223"/>
      <c r="W9014" s="225"/>
      <c r="AE9014" s="200"/>
      <c r="AM9014" s="203"/>
      <c r="AT9014" s="144"/>
    </row>
    <row r="9015" spans="9:46" s="142" customFormat="1" x14ac:dyDescent="0.15">
      <c r="I9015" s="223"/>
      <c r="P9015" s="224"/>
      <c r="Q9015" s="224"/>
      <c r="R9015" s="224"/>
      <c r="T9015" s="223"/>
      <c r="U9015" s="225"/>
      <c r="V9015" s="223"/>
      <c r="W9015" s="225"/>
      <c r="AE9015" s="200"/>
      <c r="AM9015" s="203"/>
      <c r="AT9015" s="144"/>
    </row>
    <row r="9016" spans="9:46" s="142" customFormat="1" x14ac:dyDescent="0.15">
      <c r="I9016" s="223"/>
      <c r="P9016" s="224"/>
      <c r="Q9016" s="224"/>
      <c r="R9016" s="224"/>
      <c r="T9016" s="223"/>
      <c r="U9016" s="225"/>
      <c r="V9016" s="223"/>
      <c r="W9016" s="225"/>
      <c r="AE9016" s="200"/>
      <c r="AM9016" s="203"/>
      <c r="AT9016" s="144"/>
    </row>
    <row r="9017" spans="9:46" s="142" customFormat="1" x14ac:dyDescent="0.15">
      <c r="I9017" s="223"/>
      <c r="P9017" s="224"/>
      <c r="Q9017" s="224"/>
      <c r="R9017" s="224"/>
      <c r="T9017" s="223"/>
      <c r="U9017" s="225"/>
      <c r="V9017" s="223"/>
      <c r="W9017" s="225"/>
      <c r="AE9017" s="200"/>
      <c r="AM9017" s="203"/>
      <c r="AT9017" s="144"/>
    </row>
    <row r="9018" spans="9:46" s="142" customFormat="1" x14ac:dyDescent="0.15">
      <c r="I9018" s="223"/>
      <c r="P9018" s="224"/>
      <c r="Q9018" s="224"/>
      <c r="R9018" s="224"/>
      <c r="T9018" s="223"/>
      <c r="U9018" s="225"/>
      <c r="V9018" s="223"/>
      <c r="W9018" s="225"/>
      <c r="AE9018" s="200"/>
      <c r="AM9018" s="203"/>
      <c r="AT9018" s="144"/>
    </row>
    <row r="9019" spans="9:46" s="142" customFormat="1" x14ac:dyDescent="0.15">
      <c r="I9019" s="223"/>
      <c r="P9019" s="224"/>
      <c r="Q9019" s="224"/>
      <c r="R9019" s="224"/>
      <c r="T9019" s="223"/>
      <c r="U9019" s="225"/>
      <c r="V9019" s="223"/>
      <c r="W9019" s="225"/>
      <c r="AE9019" s="200"/>
      <c r="AM9019" s="203"/>
      <c r="AT9019" s="144"/>
    </row>
    <row r="9020" spans="9:46" s="142" customFormat="1" x14ac:dyDescent="0.15">
      <c r="I9020" s="223"/>
      <c r="P9020" s="224"/>
      <c r="Q9020" s="224"/>
      <c r="R9020" s="224"/>
      <c r="T9020" s="223"/>
      <c r="U9020" s="225"/>
      <c r="V9020" s="223"/>
      <c r="W9020" s="225"/>
      <c r="AE9020" s="200"/>
      <c r="AM9020" s="203"/>
      <c r="AT9020" s="144"/>
    </row>
    <row r="9021" spans="9:46" s="142" customFormat="1" x14ac:dyDescent="0.15">
      <c r="I9021" s="223"/>
      <c r="P9021" s="224"/>
      <c r="Q9021" s="224"/>
      <c r="R9021" s="224"/>
      <c r="T9021" s="223"/>
      <c r="U9021" s="225"/>
      <c r="V9021" s="223"/>
      <c r="W9021" s="225"/>
      <c r="AE9021" s="200"/>
      <c r="AM9021" s="203"/>
      <c r="AT9021" s="144"/>
    </row>
    <row r="9022" spans="9:46" s="142" customFormat="1" x14ac:dyDescent="0.15">
      <c r="I9022" s="223"/>
      <c r="P9022" s="224"/>
      <c r="Q9022" s="224"/>
      <c r="R9022" s="224"/>
      <c r="T9022" s="223"/>
      <c r="U9022" s="225"/>
      <c r="V9022" s="223"/>
      <c r="W9022" s="225"/>
      <c r="AE9022" s="200"/>
      <c r="AM9022" s="203"/>
      <c r="AT9022" s="144"/>
    </row>
    <row r="9023" spans="9:46" s="142" customFormat="1" x14ac:dyDescent="0.15">
      <c r="I9023" s="223"/>
      <c r="P9023" s="224"/>
      <c r="Q9023" s="224"/>
      <c r="R9023" s="224"/>
      <c r="T9023" s="223"/>
      <c r="U9023" s="225"/>
      <c r="V9023" s="223"/>
      <c r="W9023" s="225"/>
      <c r="AE9023" s="200"/>
      <c r="AM9023" s="203"/>
      <c r="AT9023" s="144"/>
    </row>
    <row r="9024" spans="9:46" s="142" customFormat="1" x14ac:dyDescent="0.15">
      <c r="I9024" s="223"/>
      <c r="P9024" s="224"/>
      <c r="Q9024" s="224"/>
      <c r="R9024" s="224"/>
      <c r="T9024" s="223"/>
      <c r="U9024" s="225"/>
      <c r="V9024" s="223"/>
      <c r="W9024" s="225"/>
      <c r="AE9024" s="200"/>
      <c r="AM9024" s="203"/>
      <c r="AT9024" s="144"/>
    </row>
    <row r="9025" spans="9:46" s="142" customFormat="1" x14ac:dyDescent="0.15">
      <c r="I9025" s="223"/>
      <c r="P9025" s="224"/>
      <c r="Q9025" s="224"/>
      <c r="R9025" s="224"/>
      <c r="T9025" s="223"/>
      <c r="U9025" s="225"/>
      <c r="V9025" s="223"/>
      <c r="W9025" s="225"/>
      <c r="AE9025" s="200"/>
      <c r="AM9025" s="203"/>
      <c r="AT9025" s="144"/>
    </row>
    <row r="9026" spans="9:46" s="142" customFormat="1" x14ac:dyDescent="0.15">
      <c r="I9026" s="223"/>
      <c r="P9026" s="224"/>
      <c r="Q9026" s="224"/>
      <c r="R9026" s="224"/>
      <c r="T9026" s="223"/>
      <c r="U9026" s="225"/>
      <c r="V9026" s="223"/>
      <c r="W9026" s="225"/>
      <c r="AE9026" s="200"/>
      <c r="AM9026" s="203"/>
      <c r="AT9026" s="144"/>
    </row>
    <row r="9027" spans="9:46" s="142" customFormat="1" x14ac:dyDescent="0.15">
      <c r="I9027" s="223"/>
      <c r="P9027" s="224"/>
      <c r="Q9027" s="224"/>
      <c r="R9027" s="224"/>
      <c r="T9027" s="223"/>
      <c r="U9027" s="225"/>
      <c r="V9027" s="223"/>
      <c r="W9027" s="225"/>
      <c r="AE9027" s="200"/>
      <c r="AM9027" s="203"/>
      <c r="AT9027" s="144"/>
    </row>
    <row r="9028" spans="9:46" s="142" customFormat="1" x14ac:dyDescent="0.15">
      <c r="I9028" s="223"/>
      <c r="P9028" s="224"/>
      <c r="Q9028" s="224"/>
      <c r="R9028" s="224"/>
      <c r="T9028" s="223"/>
      <c r="U9028" s="225"/>
      <c r="V9028" s="223"/>
      <c r="W9028" s="225"/>
      <c r="AE9028" s="200"/>
      <c r="AM9028" s="203"/>
      <c r="AT9028" s="144"/>
    </row>
    <row r="9029" spans="9:46" s="142" customFormat="1" x14ac:dyDescent="0.15">
      <c r="I9029" s="223"/>
      <c r="P9029" s="224"/>
      <c r="Q9029" s="224"/>
      <c r="R9029" s="224"/>
      <c r="T9029" s="223"/>
      <c r="U9029" s="225"/>
      <c r="V9029" s="223"/>
      <c r="W9029" s="225"/>
      <c r="AE9029" s="200"/>
      <c r="AM9029" s="203"/>
      <c r="AT9029" s="144"/>
    </row>
    <row r="9030" spans="9:46" s="142" customFormat="1" x14ac:dyDescent="0.15">
      <c r="I9030" s="223"/>
      <c r="P9030" s="224"/>
      <c r="Q9030" s="224"/>
      <c r="R9030" s="224"/>
      <c r="T9030" s="223"/>
      <c r="U9030" s="225"/>
      <c r="V9030" s="223"/>
      <c r="W9030" s="225"/>
      <c r="AE9030" s="200"/>
      <c r="AM9030" s="203"/>
      <c r="AT9030" s="144"/>
    </row>
    <row r="9031" spans="9:46" s="142" customFormat="1" x14ac:dyDescent="0.15">
      <c r="I9031" s="223"/>
      <c r="P9031" s="224"/>
      <c r="Q9031" s="224"/>
      <c r="R9031" s="224"/>
      <c r="T9031" s="223"/>
      <c r="U9031" s="225"/>
      <c r="V9031" s="223"/>
      <c r="W9031" s="225"/>
      <c r="AE9031" s="200"/>
      <c r="AM9031" s="203"/>
      <c r="AT9031" s="144"/>
    </row>
    <row r="9032" spans="9:46" s="142" customFormat="1" x14ac:dyDescent="0.15">
      <c r="I9032" s="223"/>
      <c r="P9032" s="224"/>
      <c r="Q9032" s="224"/>
      <c r="R9032" s="224"/>
      <c r="T9032" s="223"/>
      <c r="U9032" s="225"/>
      <c r="V9032" s="223"/>
      <c r="W9032" s="225"/>
      <c r="AE9032" s="200"/>
      <c r="AM9032" s="203"/>
      <c r="AT9032" s="144"/>
    </row>
    <row r="9033" spans="9:46" s="142" customFormat="1" x14ac:dyDescent="0.15">
      <c r="I9033" s="223"/>
      <c r="P9033" s="224"/>
      <c r="Q9033" s="224"/>
      <c r="R9033" s="224"/>
      <c r="T9033" s="223"/>
      <c r="U9033" s="225"/>
      <c r="V9033" s="223"/>
      <c r="W9033" s="225"/>
      <c r="AE9033" s="200"/>
      <c r="AM9033" s="203"/>
      <c r="AT9033" s="144"/>
    </row>
    <row r="9034" spans="9:46" s="142" customFormat="1" x14ac:dyDescent="0.15">
      <c r="I9034" s="223"/>
      <c r="P9034" s="224"/>
      <c r="Q9034" s="224"/>
      <c r="R9034" s="224"/>
      <c r="T9034" s="223"/>
      <c r="U9034" s="225"/>
      <c r="V9034" s="223"/>
      <c r="W9034" s="225"/>
      <c r="AE9034" s="200"/>
      <c r="AM9034" s="203"/>
      <c r="AT9034" s="144"/>
    </row>
    <row r="9035" spans="9:46" s="142" customFormat="1" x14ac:dyDescent="0.15">
      <c r="I9035" s="223"/>
      <c r="P9035" s="224"/>
      <c r="Q9035" s="224"/>
      <c r="R9035" s="224"/>
      <c r="T9035" s="223"/>
      <c r="U9035" s="225"/>
      <c r="V9035" s="223"/>
      <c r="W9035" s="225"/>
      <c r="AE9035" s="200"/>
      <c r="AM9035" s="203"/>
      <c r="AT9035" s="144"/>
    </row>
    <row r="9036" spans="9:46" s="142" customFormat="1" x14ac:dyDescent="0.15">
      <c r="I9036" s="223"/>
      <c r="P9036" s="224"/>
      <c r="Q9036" s="224"/>
      <c r="R9036" s="224"/>
      <c r="T9036" s="223"/>
      <c r="U9036" s="225"/>
      <c r="V9036" s="223"/>
      <c r="W9036" s="225"/>
      <c r="AE9036" s="200"/>
      <c r="AM9036" s="203"/>
      <c r="AT9036" s="144"/>
    </row>
    <row r="9037" spans="9:46" s="142" customFormat="1" x14ac:dyDescent="0.15">
      <c r="I9037" s="223"/>
      <c r="P9037" s="224"/>
      <c r="Q9037" s="224"/>
      <c r="R9037" s="224"/>
      <c r="T9037" s="223"/>
      <c r="U9037" s="225"/>
      <c r="V9037" s="223"/>
      <c r="W9037" s="225"/>
      <c r="AE9037" s="200"/>
      <c r="AM9037" s="203"/>
      <c r="AT9037" s="144"/>
    </row>
    <row r="9038" spans="9:46" s="142" customFormat="1" x14ac:dyDescent="0.15">
      <c r="I9038" s="223"/>
      <c r="P9038" s="224"/>
      <c r="Q9038" s="224"/>
      <c r="R9038" s="224"/>
      <c r="T9038" s="223"/>
      <c r="U9038" s="225"/>
      <c r="V9038" s="223"/>
      <c r="W9038" s="225"/>
      <c r="AE9038" s="200"/>
      <c r="AM9038" s="203"/>
      <c r="AT9038" s="144"/>
    </row>
    <row r="9039" spans="9:46" s="142" customFormat="1" x14ac:dyDescent="0.15">
      <c r="I9039" s="223"/>
      <c r="P9039" s="224"/>
      <c r="Q9039" s="224"/>
      <c r="R9039" s="224"/>
      <c r="T9039" s="223"/>
      <c r="U9039" s="225"/>
      <c r="V9039" s="223"/>
      <c r="W9039" s="225"/>
      <c r="AE9039" s="200"/>
      <c r="AM9039" s="203"/>
      <c r="AT9039" s="144"/>
    </row>
    <row r="9040" spans="9:46" s="142" customFormat="1" x14ac:dyDescent="0.15">
      <c r="I9040" s="223"/>
      <c r="P9040" s="224"/>
      <c r="Q9040" s="224"/>
      <c r="R9040" s="224"/>
      <c r="T9040" s="223"/>
      <c r="U9040" s="225"/>
      <c r="V9040" s="223"/>
      <c r="W9040" s="225"/>
      <c r="AE9040" s="200"/>
      <c r="AM9040" s="203"/>
      <c r="AT9040" s="144"/>
    </row>
    <row r="9041" spans="9:46" s="142" customFormat="1" x14ac:dyDescent="0.15">
      <c r="I9041" s="223"/>
      <c r="P9041" s="224"/>
      <c r="Q9041" s="224"/>
      <c r="R9041" s="224"/>
      <c r="T9041" s="223"/>
      <c r="U9041" s="225"/>
      <c r="V9041" s="223"/>
      <c r="W9041" s="225"/>
      <c r="AE9041" s="200"/>
      <c r="AM9041" s="203"/>
      <c r="AT9041" s="144"/>
    </row>
    <row r="9042" spans="9:46" s="142" customFormat="1" x14ac:dyDescent="0.15">
      <c r="I9042" s="223"/>
      <c r="P9042" s="224"/>
      <c r="Q9042" s="224"/>
      <c r="R9042" s="224"/>
      <c r="T9042" s="223"/>
      <c r="U9042" s="225"/>
      <c r="V9042" s="223"/>
      <c r="W9042" s="225"/>
      <c r="AE9042" s="200"/>
      <c r="AM9042" s="203"/>
      <c r="AT9042" s="144"/>
    </row>
    <row r="9043" spans="9:46" s="142" customFormat="1" x14ac:dyDescent="0.15">
      <c r="I9043" s="223"/>
      <c r="P9043" s="224"/>
      <c r="Q9043" s="224"/>
      <c r="R9043" s="224"/>
      <c r="T9043" s="223"/>
      <c r="U9043" s="225"/>
      <c r="V9043" s="223"/>
      <c r="W9043" s="225"/>
      <c r="AE9043" s="200"/>
      <c r="AM9043" s="203"/>
      <c r="AT9043" s="144"/>
    </row>
    <row r="9044" spans="9:46" s="142" customFormat="1" x14ac:dyDescent="0.15">
      <c r="I9044" s="223"/>
      <c r="P9044" s="224"/>
      <c r="Q9044" s="224"/>
      <c r="R9044" s="224"/>
      <c r="T9044" s="223"/>
      <c r="U9044" s="225"/>
      <c r="V9044" s="223"/>
      <c r="W9044" s="225"/>
      <c r="AE9044" s="200"/>
      <c r="AM9044" s="203"/>
      <c r="AT9044" s="144"/>
    </row>
    <row r="9045" spans="9:46" s="142" customFormat="1" x14ac:dyDescent="0.15">
      <c r="I9045" s="223"/>
      <c r="P9045" s="224"/>
      <c r="Q9045" s="224"/>
      <c r="R9045" s="224"/>
      <c r="T9045" s="223"/>
      <c r="U9045" s="225"/>
      <c r="V9045" s="223"/>
      <c r="W9045" s="225"/>
      <c r="AE9045" s="200"/>
      <c r="AM9045" s="203"/>
      <c r="AT9045" s="144"/>
    </row>
    <row r="9046" spans="9:46" s="142" customFormat="1" x14ac:dyDescent="0.15">
      <c r="I9046" s="223"/>
      <c r="P9046" s="224"/>
      <c r="Q9046" s="224"/>
      <c r="R9046" s="224"/>
      <c r="T9046" s="223"/>
      <c r="U9046" s="225"/>
      <c r="V9046" s="223"/>
      <c r="W9046" s="225"/>
      <c r="AE9046" s="200"/>
      <c r="AM9046" s="203"/>
      <c r="AT9046" s="144"/>
    </row>
    <row r="9047" spans="9:46" s="142" customFormat="1" x14ac:dyDescent="0.15">
      <c r="I9047" s="223"/>
      <c r="P9047" s="224"/>
      <c r="Q9047" s="224"/>
      <c r="R9047" s="224"/>
      <c r="T9047" s="223"/>
      <c r="U9047" s="225"/>
      <c r="V9047" s="223"/>
      <c r="W9047" s="225"/>
      <c r="AE9047" s="200"/>
      <c r="AM9047" s="203"/>
      <c r="AT9047" s="144"/>
    </row>
    <row r="9048" spans="9:46" s="142" customFormat="1" x14ac:dyDescent="0.15">
      <c r="I9048" s="223"/>
      <c r="P9048" s="224"/>
      <c r="Q9048" s="224"/>
      <c r="R9048" s="224"/>
      <c r="T9048" s="223"/>
      <c r="U9048" s="225"/>
      <c r="V9048" s="223"/>
      <c r="W9048" s="225"/>
      <c r="AE9048" s="200"/>
      <c r="AM9048" s="203"/>
      <c r="AT9048" s="144"/>
    </row>
    <row r="9049" spans="9:46" s="142" customFormat="1" x14ac:dyDescent="0.15">
      <c r="I9049" s="223"/>
      <c r="P9049" s="224"/>
      <c r="Q9049" s="224"/>
      <c r="R9049" s="224"/>
      <c r="T9049" s="223"/>
      <c r="U9049" s="225"/>
      <c r="V9049" s="223"/>
      <c r="W9049" s="225"/>
      <c r="AE9049" s="200"/>
      <c r="AM9049" s="203"/>
      <c r="AT9049" s="144"/>
    </row>
    <row r="9050" spans="9:46" s="142" customFormat="1" x14ac:dyDescent="0.15">
      <c r="I9050" s="223"/>
      <c r="P9050" s="224"/>
      <c r="Q9050" s="224"/>
      <c r="R9050" s="224"/>
      <c r="T9050" s="223"/>
      <c r="U9050" s="225"/>
      <c r="V9050" s="223"/>
      <c r="W9050" s="225"/>
      <c r="AE9050" s="200"/>
      <c r="AM9050" s="203"/>
      <c r="AT9050" s="144"/>
    </row>
    <row r="9051" spans="9:46" s="142" customFormat="1" x14ac:dyDescent="0.15">
      <c r="I9051" s="223"/>
      <c r="P9051" s="224"/>
      <c r="Q9051" s="224"/>
      <c r="R9051" s="224"/>
      <c r="T9051" s="223"/>
      <c r="U9051" s="225"/>
      <c r="V9051" s="223"/>
      <c r="W9051" s="225"/>
      <c r="AE9051" s="200"/>
      <c r="AM9051" s="203"/>
      <c r="AT9051" s="144"/>
    </row>
    <row r="9052" spans="9:46" s="142" customFormat="1" x14ac:dyDescent="0.15">
      <c r="I9052" s="223"/>
      <c r="P9052" s="224"/>
      <c r="Q9052" s="224"/>
      <c r="R9052" s="224"/>
      <c r="T9052" s="223"/>
      <c r="U9052" s="225"/>
      <c r="V9052" s="223"/>
      <c r="W9052" s="225"/>
      <c r="AE9052" s="200"/>
      <c r="AM9052" s="203"/>
      <c r="AT9052" s="144"/>
    </row>
    <row r="9053" spans="9:46" s="142" customFormat="1" x14ac:dyDescent="0.15">
      <c r="I9053" s="223"/>
      <c r="P9053" s="224"/>
      <c r="Q9053" s="224"/>
      <c r="R9053" s="224"/>
      <c r="T9053" s="223"/>
      <c r="U9053" s="225"/>
      <c r="V9053" s="223"/>
      <c r="W9053" s="225"/>
      <c r="AE9053" s="200"/>
      <c r="AM9053" s="203"/>
      <c r="AT9053" s="144"/>
    </row>
    <row r="9054" spans="9:46" s="142" customFormat="1" x14ac:dyDescent="0.15">
      <c r="I9054" s="223"/>
      <c r="P9054" s="224"/>
      <c r="Q9054" s="224"/>
      <c r="R9054" s="224"/>
      <c r="T9054" s="223"/>
      <c r="U9054" s="225"/>
      <c r="V9054" s="223"/>
      <c r="W9054" s="225"/>
      <c r="AE9054" s="200"/>
      <c r="AM9054" s="203"/>
      <c r="AT9054" s="144"/>
    </row>
    <row r="9055" spans="9:46" s="142" customFormat="1" x14ac:dyDescent="0.15">
      <c r="I9055" s="223"/>
      <c r="P9055" s="224"/>
      <c r="Q9055" s="224"/>
      <c r="R9055" s="224"/>
      <c r="T9055" s="223"/>
      <c r="U9055" s="225"/>
      <c r="V9055" s="223"/>
      <c r="W9055" s="225"/>
      <c r="AE9055" s="200"/>
      <c r="AM9055" s="203"/>
      <c r="AT9055" s="144"/>
    </row>
    <row r="9056" spans="9:46" s="142" customFormat="1" x14ac:dyDescent="0.15">
      <c r="I9056" s="223"/>
      <c r="P9056" s="224"/>
      <c r="Q9056" s="224"/>
      <c r="R9056" s="224"/>
      <c r="T9056" s="223"/>
      <c r="U9056" s="225"/>
      <c r="V9056" s="223"/>
      <c r="W9056" s="225"/>
      <c r="AE9056" s="200"/>
      <c r="AM9056" s="203"/>
      <c r="AT9056" s="144"/>
    </row>
    <row r="9057" spans="9:46" s="142" customFormat="1" x14ac:dyDescent="0.15">
      <c r="I9057" s="223"/>
      <c r="P9057" s="224"/>
      <c r="Q9057" s="224"/>
      <c r="R9057" s="224"/>
      <c r="T9057" s="223"/>
      <c r="U9057" s="225"/>
      <c r="V9057" s="223"/>
      <c r="W9057" s="225"/>
      <c r="AE9057" s="200"/>
      <c r="AM9057" s="203"/>
      <c r="AT9057" s="144"/>
    </row>
    <row r="9058" spans="9:46" s="142" customFormat="1" x14ac:dyDescent="0.15">
      <c r="I9058" s="223"/>
      <c r="P9058" s="224"/>
      <c r="Q9058" s="224"/>
      <c r="R9058" s="224"/>
      <c r="T9058" s="223"/>
      <c r="U9058" s="225"/>
      <c r="V9058" s="223"/>
      <c r="W9058" s="225"/>
      <c r="AE9058" s="200"/>
      <c r="AM9058" s="203"/>
      <c r="AT9058" s="144"/>
    </row>
    <row r="9059" spans="9:46" s="142" customFormat="1" x14ac:dyDescent="0.15">
      <c r="I9059" s="223"/>
      <c r="P9059" s="224"/>
      <c r="Q9059" s="224"/>
      <c r="R9059" s="224"/>
      <c r="T9059" s="223"/>
      <c r="U9059" s="225"/>
      <c r="V9059" s="223"/>
      <c r="W9059" s="225"/>
      <c r="AE9059" s="200"/>
      <c r="AM9059" s="203"/>
      <c r="AT9059" s="144"/>
    </row>
    <row r="9060" spans="9:46" s="142" customFormat="1" x14ac:dyDescent="0.15">
      <c r="I9060" s="223"/>
      <c r="P9060" s="224"/>
      <c r="Q9060" s="224"/>
      <c r="R9060" s="224"/>
      <c r="T9060" s="223"/>
      <c r="U9060" s="225"/>
      <c r="V9060" s="223"/>
      <c r="W9060" s="225"/>
      <c r="AE9060" s="200"/>
      <c r="AM9060" s="203"/>
      <c r="AT9060" s="144"/>
    </row>
    <row r="9061" spans="9:46" s="142" customFormat="1" x14ac:dyDescent="0.15">
      <c r="I9061" s="223"/>
      <c r="P9061" s="224"/>
      <c r="Q9061" s="224"/>
      <c r="R9061" s="224"/>
      <c r="T9061" s="223"/>
      <c r="U9061" s="225"/>
      <c r="V9061" s="223"/>
      <c r="W9061" s="225"/>
      <c r="AE9061" s="200"/>
      <c r="AM9061" s="203"/>
      <c r="AT9061" s="144"/>
    </row>
    <row r="9062" spans="9:46" s="142" customFormat="1" x14ac:dyDescent="0.15">
      <c r="I9062" s="223"/>
      <c r="P9062" s="224"/>
      <c r="Q9062" s="224"/>
      <c r="R9062" s="224"/>
      <c r="T9062" s="223"/>
      <c r="U9062" s="225"/>
      <c r="V9062" s="223"/>
      <c r="W9062" s="225"/>
      <c r="AE9062" s="200"/>
      <c r="AM9062" s="203"/>
      <c r="AT9062" s="144"/>
    </row>
    <row r="9063" spans="9:46" s="142" customFormat="1" x14ac:dyDescent="0.15">
      <c r="I9063" s="223"/>
      <c r="P9063" s="224"/>
      <c r="Q9063" s="224"/>
      <c r="R9063" s="224"/>
      <c r="T9063" s="223"/>
      <c r="U9063" s="225"/>
      <c r="V9063" s="223"/>
      <c r="W9063" s="225"/>
      <c r="AE9063" s="200"/>
      <c r="AM9063" s="203"/>
      <c r="AT9063" s="144"/>
    </row>
    <row r="9064" spans="9:46" s="142" customFormat="1" x14ac:dyDescent="0.15">
      <c r="I9064" s="223"/>
      <c r="P9064" s="224"/>
      <c r="Q9064" s="224"/>
      <c r="R9064" s="224"/>
      <c r="T9064" s="223"/>
      <c r="U9064" s="225"/>
      <c r="V9064" s="223"/>
      <c r="W9064" s="225"/>
      <c r="AE9064" s="200"/>
      <c r="AM9064" s="203"/>
      <c r="AT9064" s="144"/>
    </row>
    <row r="9065" spans="9:46" s="142" customFormat="1" x14ac:dyDescent="0.15">
      <c r="I9065" s="223"/>
      <c r="P9065" s="224"/>
      <c r="Q9065" s="224"/>
      <c r="R9065" s="224"/>
      <c r="T9065" s="223"/>
      <c r="U9065" s="225"/>
      <c r="V9065" s="223"/>
      <c r="W9065" s="225"/>
      <c r="AE9065" s="200"/>
      <c r="AM9065" s="203"/>
      <c r="AT9065" s="144"/>
    </row>
    <row r="9066" spans="9:46" s="142" customFormat="1" x14ac:dyDescent="0.15">
      <c r="I9066" s="223"/>
      <c r="P9066" s="224"/>
      <c r="Q9066" s="224"/>
      <c r="R9066" s="224"/>
      <c r="T9066" s="223"/>
      <c r="U9066" s="225"/>
      <c r="V9066" s="223"/>
      <c r="W9066" s="225"/>
      <c r="AE9066" s="200"/>
      <c r="AM9066" s="203"/>
      <c r="AT9066" s="144"/>
    </row>
    <row r="9067" spans="9:46" s="142" customFormat="1" x14ac:dyDescent="0.15">
      <c r="I9067" s="223"/>
      <c r="P9067" s="224"/>
      <c r="Q9067" s="224"/>
      <c r="R9067" s="224"/>
      <c r="T9067" s="223"/>
      <c r="U9067" s="225"/>
      <c r="V9067" s="223"/>
      <c r="W9067" s="225"/>
      <c r="AE9067" s="200"/>
      <c r="AM9067" s="203"/>
      <c r="AT9067" s="144"/>
    </row>
    <row r="9068" spans="9:46" s="142" customFormat="1" x14ac:dyDescent="0.15">
      <c r="I9068" s="223"/>
      <c r="P9068" s="224"/>
      <c r="Q9068" s="224"/>
      <c r="R9068" s="224"/>
      <c r="T9068" s="223"/>
      <c r="U9068" s="225"/>
      <c r="V9068" s="223"/>
      <c r="W9068" s="225"/>
      <c r="AE9068" s="200"/>
      <c r="AM9068" s="203"/>
      <c r="AT9068" s="144"/>
    </row>
    <row r="9069" spans="9:46" s="142" customFormat="1" x14ac:dyDescent="0.15">
      <c r="I9069" s="223"/>
      <c r="P9069" s="224"/>
      <c r="Q9069" s="224"/>
      <c r="R9069" s="224"/>
      <c r="T9069" s="223"/>
      <c r="U9069" s="225"/>
      <c r="V9069" s="223"/>
      <c r="W9069" s="225"/>
      <c r="AE9069" s="200"/>
      <c r="AM9069" s="203"/>
      <c r="AT9069" s="144"/>
    </row>
    <row r="9070" spans="9:46" s="142" customFormat="1" x14ac:dyDescent="0.15">
      <c r="I9070" s="223"/>
      <c r="P9070" s="224"/>
      <c r="Q9070" s="224"/>
      <c r="R9070" s="224"/>
      <c r="T9070" s="223"/>
      <c r="U9070" s="225"/>
      <c r="V9070" s="223"/>
      <c r="W9070" s="225"/>
      <c r="AE9070" s="200"/>
      <c r="AM9070" s="203"/>
      <c r="AT9070" s="144"/>
    </row>
    <row r="9071" spans="9:46" s="142" customFormat="1" x14ac:dyDescent="0.15">
      <c r="I9071" s="223"/>
      <c r="P9071" s="224"/>
      <c r="Q9071" s="224"/>
      <c r="R9071" s="224"/>
      <c r="T9071" s="223"/>
      <c r="U9071" s="225"/>
      <c r="V9071" s="223"/>
      <c r="W9071" s="225"/>
      <c r="AE9071" s="200"/>
      <c r="AM9071" s="203"/>
      <c r="AT9071" s="144"/>
    </row>
    <row r="9072" spans="9:46" s="142" customFormat="1" x14ac:dyDescent="0.15">
      <c r="I9072" s="223"/>
      <c r="P9072" s="224"/>
      <c r="Q9072" s="224"/>
      <c r="R9072" s="224"/>
      <c r="T9072" s="223"/>
      <c r="U9072" s="225"/>
      <c r="V9072" s="223"/>
      <c r="W9072" s="225"/>
      <c r="AE9072" s="200"/>
      <c r="AM9072" s="203"/>
      <c r="AT9072" s="144"/>
    </row>
    <row r="9073" spans="9:46" s="142" customFormat="1" x14ac:dyDescent="0.15">
      <c r="I9073" s="223"/>
      <c r="P9073" s="224"/>
      <c r="Q9073" s="224"/>
      <c r="R9073" s="224"/>
      <c r="T9073" s="223"/>
      <c r="U9073" s="225"/>
      <c r="V9073" s="223"/>
      <c r="W9073" s="225"/>
      <c r="AE9073" s="200"/>
      <c r="AM9073" s="203"/>
      <c r="AT9073" s="144"/>
    </row>
    <row r="9074" spans="9:46" s="142" customFormat="1" x14ac:dyDescent="0.15">
      <c r="I9074" s="223"/>
      <c r="P9074" s="224"/>
      <c r="Q9074" s="224"/>
      <c r="R9074" s="224"/>
      <c r="T9074" s="223"/>
      <c r="U9074" s="225"/>
      <c r="V9074" s="223"/>
      <c r="W9074" s="225"/>
      <c r="AE9074" s="200"/>
      <c r="AM9074" s="203"/>
      <c r="AT9074" s="144"/>
    </row>
    <row r="9075" spans="9:46" s="142" customFormat="1" x14ac:dyDescent="0.15">
      <c r="I9075" s="223"/>
      <c r="P9075" s="224"/>
      <c r="Q9075" s="224"/>
      <c r="R9075" s="224"/>
      <c r="T9075" s="223"/>
      <c r="U9075" s="225"/>
      <c r="V9075" s="223"/>
      <c r="W9075" s="225"/>
      <c r="AE9075" s="200"/>
      <c r="AM9075" s="203"/>
      <c r="AT9075" s="144"/>
    </row>
    <row r="9076" spans="9:46" s="142" customFormat="1" x14ac:dyDescent="0.15">
      <c r="I9076" s="223"/>
      <c r="P9076" s="224"/>
      <c r="Q9076" s="224"/>
      <c r="R9076" s="224"/>
      <c r="T9076" s="223"/>
      <c r="U9076" s="225"/>
      <c r="V9076" s="223"/>
      <c r="W9076" s="225"/>
      <c r="AE9076" s="200"/>
      <c r="AM9076" s="203"/>
      <c r="AT9076" s="144"/>
    </row>
    <row r="9077" spans="9:46" s="142" customFormat="1" x14ac:dyDescent="0.15">
      <c r="I9077" s="223"/>
      <c r="P9077" s="224"/>
      <c r="Q9077" s="224"/>
      <c r="R9077" s="224"/>
      <c r="T9077" s="223"/>
      <c r="U9077" s="225"/>
      <c r="V9077" s="223"/>
      <c r="W9077" s="225"/>
      <c r="AE9077" s="200"/>
      <c r="AM9077" s="203"/>
      <c r="AT9077" s="144"/>
    </row>
    <row r="9078" spans="9:46" s="142" customFormat="1" x14ac:dyDescent="0.15">
      <c r="I9078" s="223"/>
      <c r="P9078" s="224"/>
      <c r="Q9078" s="224"/>
      <c r="R9078" s="224"/>
      <c r="T9078" s="223"/>
      <c r="U9078" s="225"/>
      <c r="V9078" s="223"/>
      <c r="W9078" s="225"/>
      <c r="AE9078" s="200"/>
      <c r="AM9078" s="203"/>
      <c r="AT9078" s="144"/>
    </row>
    <row r="9079" spans="9:46" s="142" customFormat="1" x14ac:dyDescent="0.15">
      <c r="I9079" s="223"/>
      <c r="P9079" s="224"/>
      <c r="Q9079" s="224"/>
      <c r="R9079" s="224"/>
      <c r="T9079" s="223"/>
      <c r="U9079" s="225"/>
      <c r="V9079" s="223"/>
      <c r="W9079" s="225"/>
      <c r="AE9079" s="200"/>
      <c r="AM9079" s="203"/>
      <c r="AT9079" s="144"/>
    </row>
    <row r="9080" spans="9:46" s="142" customFormat="1" x14ac:dyDescent="0.15">
      <c r="I9080" s="223"/>
      <c r="P9080" s="224"/>
      <c r="Q9080" s="224"/>
      <c r="R9080" s="224"/>
      <c r="T9080" s="223"/>
      <c r="U9080" s="225"/>
      <c r="V9080" s="223"/>
      <c r="W9080" s="225"/>
      <c r="AE9080" s="200"/>
      <c r="AM9080" s="203"/>
      <c r="AT9080" s="144"/>
    </row>
    <row r="9081" spans="9:46" s="142" customFormat="1" x14ac:dyDescent="0.15">
      <c r="I9081" s="223"/>
      <c r="P9081" s="224"/>
      <c r="Q9081" s="224"/>
      <c r="R9081" s="224"/>
      <c r="T9081" s="223"/>
      <c r="U9081" s="225"/>
      <c r="V9081" s="223"/>
      <c r="W9081" s="225"/>
      <c r="AE9081" s="200"/>
      <c r="AM9081" s="203"/>
      <c r="AT9081" s="144"/>
    </row>
    <row r="9082" spans="9:46" s="142" customFormat="1" x14ac:dyDescent="0.15">
      <c r="I9082" s="223"/>
      <c r="P9082" s="224"/>
      <c r="Q9082" s="224"/>
      <c r="R9082" s="224"/>
      <c r="T9082" s="223"/>
      <c r="U9082" s="225"/>
      <c r="V9082" s="223"/>
      <c r="W9082" s="225"/>
      <c r="AE9082" s="200"/>
      <c r="AM9082" s="203"/>
      <c r="AT9082" s="144"/>
    </row>
    <row r="9083" spans="9:46" s="142" customFormat="1" x14ac:dyDescent="0.15">
      <c r="I9083" s="223"/>
      <c r="P9083" s="224"/>
      <c r="Q9083" s="224"/>
      <c r="R9083" s="224"/>
      <c r="T9083" s="223"/>
      <c r="U9083" s="225"/>
      <c r="V9083" s="223"/>
      <c r="W9083" s="225"/>
      <c r="AE9083" s="200"/>
      <c r="AM9083" s="203"/>
      <c r="AT9083" s="144"/>
    </row>
    <row r="9084" spans="9:46" s="142" customFormat="1" x14ac:dyDescent="0.15">
      <c r="I9084" s="223"/>
      <c r="P9084" s="224"/>
      <c r="Q9084" s="224"/>
      <c r="R9084" s="224"/>
      <c r="T9084" s="223"/>
      <c r="U9084" s="225"/>
      <c r="V9084" s="223"/>
      <c r="W9084" s="225"/>
      <c r="AE9084" s="200"/>
      <c r="AM9084" s="203"/>
      <c r="AT9084" s="144"/>
    </row>
    <row r="9085" spans="9:46" s="142" customFormat="1" x14ac:dyDescent="0.15">
      <c r="I9085" s="223"/>
      <c r="P9085" s="224"/>
      <c r="Q9085" s="224"/>
      <c r="R9085" s="224"/>
      <c r="T9085" s="223"/>
      <c r="U9085" s="225"/>
      <c r="V9085" s="223"/>
      <c r="W9085" s="225"/>
      <c r="AE9085" s="200"/>
      <c r="AM9085" s="203"/>
      <c r="AT9085" s="144"/>
    </row>
    <row r="9086" spans="9:46" s="142" customFormat="1" x14ac:dyDescent="0.15">
      <c r="I9086" s="223"/>
      <c r="P9086" s="224"/>
      <c r="Q9086" s="224"/>
      <c r="R9086" s="224"/>
      <c r="T9086" s="223"/>
      <c r="U9086" s="225"/>
      <c r="V9086" s="223"/>
      <c r="W9086" s="225"/>
      <c r="AE9086" s="200"/>
      <c r="AM9086" s="203"/>
      <c r="AT9086" s="144"/>
    </row>
    <row r="9087" spans="9:46" s="142" customFormat="1" x14ac:dyDescent="0.15">
      <c r="I9087" s="223"/>
      <c r="P9087" s="224"/>
      <c r="Q9087" s="224"/>
      <c r="R9087" s="224"/>
      <c r="T9087" s="223"/>
      <c r="U9087" s="225"/>
      <c r="V9087" s="223"/>
      <c r="W9087" s="225"/>
      <c r="AE9087" s="200"/>
      <c r="AM9087" s="203"/>
      <c r="AT9087" s="144"/>
    </row>
    <row r="9088" spans="9:46" s="142" customFormat="1" x14ac:dyDescent="0.15">
      <c r="I9088" s="223"/>
      <c r="P9088" s="224"/>
      <c r="Q9088" s="224"/>
      <c r="R9088" s="224"/>
      <c r="T9088" s="223"/>
      <c r="U9088" s="225"/>
      <c r="V9088" s="223"/>
      <c r="W9088" s="225"/>
      <c r="AE9088" s="200"/>
      <c r="AM9088" s="203"/>
      <c r="AT9088" s="144"/>
    </row>
    <row r="9089" spans="9:46" s="142" customFormat="1" x14ac:dyDescent="0.15">
      <c r="I9089" s="223"/>
      <c r="P9089" s="224"/>
      <c r="Q9089" s="224"/>
      <c r="R9089" s="224"/>
      <c r="T9089" s="223"/>
      <c r="U9089" s="225"/>
      <c r="V9089" s="223"/>
      <c r="W9089" s="225"/>
      <c r="AE9089" s="200"/>
      <c r="AM9089" s="203"/>
      <c r="AT9089" s="144"/>
    </row>
    <row r="9090" spans="9:46" s="142" customFormat="1" x14ac:dyDescent="0.15">
      <c r="I9090" s="223"/>
      <c r="P9090" s="224"/>
      <c r="Q9090" s="224"/>
      <c r="R9090" s="224"/>
      <c r="T9090" s="223"/>
      <c r="U9090" s="225"/>
      <c r="V9090" s="223"/>
      <c r="W9090" s="225"/>
      <c r="AE9090" s="200"/>
      <c r="AM9090" s="203"/>
      <c r="AT9090" s="144"/>
    </row>
    <row r="9091" spans="9:46" s="142" customFormat="1" x14ac:dyDescent="0.15">
      <c r="I9091" s="223"/>
      <c r="P9091" s="224"/>
      <c r="Q9091" s="224"/>
      <c r="R9091" s="224"/>
      <c r="T9091" s="223"/>
      <c r="U9091" s="225"/>
      <c r="V9091" s="223"/>
      <c r="W9091" s="225"/>
      <c r="AE9091" s="200"/>
      <c r="AM9091" s="203"/>
      <c r="AT9091" s="144"/>
    </row>
    <row r="9092" spans="9:46" s="142" customFormat="1" x14ac:dyDescent="0.15">
      <c r="I9092" s="223"/>
      <c r="P9092" s="224"/>
      <c r="Q9092" s="224"/>
      <c r="R9092" s="224"/>
      <c r="T9092" s="223"/>
      <c r="U9092" s="225"/>
      <c r="V9092" s="223"/>
      <c r="W9092" s="225"/>
      <c r="AE9092" s="200"/>
      <c r="AM9092" s="203"/>
      <c r="AT9092" s="144"/>
    </row>
    <row r="9093" spans="9:46" s="142" customFormat="1" x14ac:dyDescent="0.15">
      <c r="I9093" s="223"/>
      <c r="P9093" s="224"/>
      <c r="Q9093" s="224"/>
      <c r="R9093" s="224"/>
      <c r="T9093" s="223"/>
      <c r="U9093" s="225"/>
      <c r="V9093" s="223"/>
      <c r="W9093" s="225"/>
      <c r="AE9093" s="200"/>
      <c r="AM9093" s="203"/>
      <c r="AT9093" s="144"/>
    </row>
    <row r="9094" spans="9:46" s="142" customFormat="1" x14ac:dyDescent="0.15">
      <c r="I9094" s="223"/>
      <c r="P9094" s="224"/>
      <c r="Q9094" s="224"/>
      <c r="R9094" s="224"/>
      <c r="T9094" s="223"/>
      <c r="U9094" s="225"/>
      <c r="V9094" s="223"/>
      <c r="W9094" s="225"/>
      <c r="AE9094" s="200"/>
      <c r="AM9094" s="203"/>
      <c r="AT9094" s="144"/>
    </row>
    <row r="9095" spans="9:46" s="142" customFormat="1" x14ac:dyDescent="0.15">
      <c r="I9095" s="223"/>
      <c r="P9095" s="224"/>
      <c r="Q9095" s="224"/>
      <c r="R9095" s="224"/>
      <c r="T9095" s="223"/>
      <c r="U9095" s="225"/>
      <c r="V9095" s="223"/>
      <c r="W9095" s="225"/>
      <c r="AE9095" s="200"/>
      <c r="AM9095" s="203"/>
      <c r="AT9095" s="144"/>
    </row>
    <row r="9096" spans="9:46" s="142" customFormat="1" x14ac:dyDescent="0.15">
      <c r="I9096" s="223"/>
      <c r="P9096" s="224"/>
      <c r="Q9096" s="224"/>
      <c r="R9096" s="224"/>
      <c r="T9096" s="223"/>
      <c r="U9096" s="225"/>
      <c r="V9096" s="223"/>
      <c r="W9096" s="225"/>
      <c r="AE9096" s="200"/>
      <c r="AM9096" s="203"/>
      <c r="AT9096" s="144"/>
    </row>
    <row r="9097" spans="9:46" s="142" customFormat="1" x14ac:dyDescent="0.15">
      <c r="I9097" s="223"/>
      <c r="P9097" s="224"/>
      <c r="Q9097" s="224"/>
      <c r="R9097" s="224"/>
      <c r="T9097" s="223"/>
      <c r="U9097" s="225"/>
      <c r="V9097" s="223"/>
      <c r="W9097" s="225"/>
      <c r="AE9097" s="200"/>
      <c r="AM9097" s="203"/>
      <c r="AT9097" s="144"/>
    </row>
    <row r="9098" spans="9:46" s="142" customFormat="1" x14ac:dyDescent="0.15">
      <c r="I9098" s="223"/>
      <c r="P9098" s="224"/>
      <c r="Q9098" s="224"/>
      <c r="R9098" s="224"/>
      <c r="T9098" s="223"/>
      <c r="U9098" s="225"/>
      <c r="V9098" s="223"/>
      <c r="W9098" s="225"/>
      <c r="AE9098" s="200"/>
      <c r="AM9098" s="203"/>
      <c r="AT9098" s="144"/>
    </row>
    <row r="9099" spans="9:46" s="142" customFormat="1" x14ac:dyDescent="0.15">
      <c r="I9099" s="223"/>
      <c r="P9099" s="224"/>
      <c r="Q9099" s="224"/>
      <c r="R9099" s="224"/>
      <c r="T9099" s="223"/>
      <c r="U9099" s="225"/>
      <c r="V9099" s="223"/>
      <c r="W9099" s="225"/>
      <c r="AE9099" s="200"/>
      <c r="AM9099" s="203"/>
      <c r="AT9099" s="144"/>
    </row>
    <row r="9100" spans="9:46" s="142" customFormat="1" x14ac:dyDescent="0.15">
      <c r="I9100" s="223"/>
      <c r="P9100" s="224"/>
      <c r="Q9100" s="224"/>
      <c r="R9100" s="224"/>
      <c r="T9100" s="223"/>
      <c r="U9100" s="225"/>
      <c r="V9100" s="223"/>
      <c r="W9100" s="225"/>
      <c r="AE9100" s="200"/>
      <c r="AM9100" s="203"/>
      <c r="AT9100" s="144"/>
    </row>
    <row r="9101" spans="9:46" s="142" customFormat="1" x14ac:dyDescent="0.15">
      <c r="I9101" s="223"/>
      <c r="P9101" s="224"/>
      <c r="Q9101" s="224"/>
      <c r="R9101" s="224"/>
      <c r="T9101" s="223"/>
      <c r="U9101" s="225"/>
      <c r="V9101" s="223"/>
      <c r="W9101" s="225"/>
      <c r="AE9101" s="200"/>
      <c r="AM9101" s="203"/>
      <c r="AT9101" s="144"/>
    </row>
    <row r="9102" spans="9:46" s="142" customFormat="1" x14ac:dyDescent="0.15">
      <c r="I9102" s="223"/>
      <c r="P9102" s="224"/>
      <c r="Q9102" s="224"/>
      <c r="R9102" s="224"/>
      <c r="T9102" s="223"/>
      <c r="U9102" s="225"/>
      <c r="V9102" s="223"/>
      <c r="W9102" s="225"/>
      <c r="AE9102" s="200"/>
      <c r="AM9102" s="203"/>
      <c r="AT9102" s="144"/>
    </row>
    <row r="9103" spans="9:46" s="142" customFormat="1" x14ac:dyDescent="0.15">
      <c r="I9103" s="223"/>
      <c r="P9103" s="224"/>
      <c r="Q9103" s="224"/>
      <c r="R9103" s="224"/>
      <c r="T9103" s="223"/>
      <c r="U9103" s="225"/>
      <c r="V9103" s="223"/>
      <c r="W9103" s="225"/>
      <c r="AE9103" s="200"/>
      <c r="AM9103" s="203"/>
      <c r="AT9103" s="144"/>
    </row>
    <row r="9104" spans="9:46" s="142" customFormat="1" x14ac:dyDescent="0.15">
      <c r="I9104" s="223"/>
      <c r="P9104" s="224"/>
      <c r="Q9104" s="224"/>
      <c r="R9104" s="224"/>
      <c r="T9104" s="223"/>
      <c r="U9104" s="225"/>
      <c r="V9104" s="223"/>
      <c r="W9104" s="225"/>
      <c r="AE9104" s="200"/>
      <c r="AM9104" s="203"/>
      <c r="AT9104" s="144"/>
    </row>
    <row r="9105" spans="9:46" s="142" customFormat="1" x14ac:dyDescent="0.15">
      <c r="I9105" s="223"/>
      <c r="P9105" s="224"/>
      <c r="Q9105" s="224"/>
      <c r="R9105" s="224"/>
      <c r="T9105" s="223"/>
      <c r="U9105" s="225"/>
      <c r="V9105" s="223"/>
      <c r="W9105" s="225"/>
      <c r="AE9105" s="200"/>
      <c r="AM9105" s="203"/>
      <c r="AT9105" s="144"/>
    </row>
    <row r="9106" spans="9:46" s="142" customFormat="1" x14ac:dyDescent="0.15">
      <c r="I9106" s="223"/>
      <c r="P9106" s="224"/>
      <c r="Q9106" s="224"/>
      <c r="R9106" s="224"/>
      <c r="T9106" s="223"/>
      <c r="U9106" s="225"/>
      <c r="V9106" s="223"/>
      <c r="W9106" s="225"/>
      <c r="AE9106" s="200"/>
      <c r="AM9106" s="203"/>
      <c r="AT9106" s="144"/>
    </row>
    <row r="9107" spans="9:46" s="142" customFormat="1" x14ac:dyDescent="0.15">
      <c r="I9107" s="223"/>
      <c r="P9107" s="224"/>
      <c r="Q9107" s="224"/>
      <c r="R9107" s="224"/>
      <c r="T9107" s="223"/>
      <c r="U9107" s="225"/>
      <c r="V9107" s="223"/>
      <c r="W9107" s="225"/>
      <c r="AE9107" s="200"/>
      <c r="AM9107" s="203"/>
      <c r="AT9107" s="144"/>
    </row>
    <row r="9108" spans="9:46" s="142" customFormat="1" x14ac:dyDescent="0.15">
      <c r="I9108" s="223"/>
      <c r="P9108" s="224"/>
      <c r="Q9108" s="224"/>
      <c r="R9108" s="224"/>
      <c r="T9108" s="223"/>
      <c r="U9108" s="225"/>
      <c r="V9108" s="223"/>
      <c r="W9108" s="225"/>
      <c r="AE9108" s="200"/>
      <c r="AM9108" s="203"/>
      <c r="AT9108" s="144"/>
    </row>
    <row r="9109" spans="9:46" s="142" customFormat="1" x14ac:dyDescent="0.15">
      <c r="I9109" s="223"/>
      <c r="P9109" s="224"/>
      <c r="Q9109" s="224"/>
      <c r="R9109" s="224"/>
      <c r="T9109" s="223"/>
      <c r="U9109" s="225"/>
      <c r="V9109" s="223"/>
      <c r="W9109" s="225"/>
      <c r="AE9109" s="200"/>
      <c r="AM9109" s="203"/>
      <c r="AT9109" s="144"/>
    </row>
    <row r="9110" spans="9:46" s="142" customFormat="1" x14ac:dyDescent="0.15">
      <c r="I9110" s="223"/>
      <c r="P9110" s="224"/>
      <c r="Q9110" s="224"/>
      <c r="R9110" s="224"/>
      <c r="T9110" s="223"/>
      <c r="U9110" s="225"/>
      <c r="V9110" s="223"/>
      <c r="W9110" s="225"/>
      <c r="AE9110" s="200"/>
      <c r="AM9110" s="203"/>
      <c r="AT9110" s="144"/>
    </row>
    <row r="9111" spans="9:46" s="142" customFormat="1" x14ac:dyDescent="0.15">
      <c r="I9111" s="223"/>
      <c r="P9111" s="224"/>
      <c r="Q9111" s="224"/>
      <c r="R9111" s="224"/>
      <c r="T9111" s="223"/>
      <c r="U9111" s="225"/>
      <c r="V9111" s="223"/>
      <c r="W9111" s="225"/>
      <c r="AE9111" s="200"/>
      <c r="AM9111" s="203"/>
      <c r="AT9111" s="144"/>
    </row>
    <row r="9112" spans="9:46" s="142" customFormat="1" x14ac:dyDescent="0.15">
      <c r="I9112" s="223"/>
      <c r="P9112" s="224"/>
      <c r="Q9112" s="224"/>
      <c r="R9112" s="224"/>
      <c r="T9112" s="223"/>
      <c r="U9112" s="225"/>
      <c r="V9112" s="223"/>
      <c r="W9112" s="225"/>
      <c r="AE9112" s="200"/>
      <c r="AM9112" s="203"/>
      <c r="AT9112" s="144"/>
    </row>
    <row r="9113" spans="9:46" s="142" customFormat="1" x14ac:dyDescent="0.15">
      <c r="I9113" s="223"/>
      <c r="P9113" s="224"/>
      <c r="Q9113" s="224"/>
      <c r="R9113" s="224"/>
      <c r="T9113" s="223"/>
      <c r="U9113" s="225"/>
      <c r="V9113" s="223"/>
      <c r="W9113" s="225"/>
      <c r="AE9113" s="200"/>
      <c r="AM9113" s="203"/>
      <c r="AT9113" s="144"/>
    </row>
    <row r="9114" spans="9:46" s="142" customFormat="1" x14ac:dyDescent="0.15">
      <c r="I9114" s="223"/>
      <c r="P9114" s="224"/>
      <c r="Q9114" s="224"/>
      <c r="R9114" s="224"/>
      <c r="T9114" s="223"/>
      <c r="U9114" s="225"/>
      <c r="V9114" s="223"/>
      <c r="W9114" s="225"/>
      <c r="AE9114" s="200"/>
      <c r="AM9114" s="203"/>
      <c r="AT9114" s="144"/>
    </row>
    <row r="9115" spans="9:46" s="142" customFormat="1" x14ac:dyDescent="0.15">
      <c r="I9115" s="223"/>
      <c r="P9115" s="224"/>
      <c r="Q9115" s="224"/>
      <c r="R9115" s="224"/>
      <c r="T9115" s="223"/>
      <c r="U9115" s="225"/>
      <c r="V9115" s="223"/>
      <c r="W9115" s="225"/>
      <c r="AE9115" s="200"/>
      <c r="AM9115" s="203"/>
      <c r="AT9115" s="144"/>
    </row>
    <row r="9116" spans="9:46" s="142" customFormat="1" x14ac:dyDescent="0.15">
      <c r="I9116" s="223"/>
      <c r="P9116" s="224"/>
      <c r="Q9116" s="224"/>
      <c r="R9116" s="224"/>
      <c r="T9116" s="223"/>
      <c r="U9116" s="225"/>
      <c r="V9116" s="223"/>
      <c r="W9116" s="225"/>
      <c r="AE9116" s="200"/>
      <c r="AM9116" s="203"/>
      <c r="AT9116" s="144"/>
    </row>
    <row r="9117" spans="9:46" s="142" customFormat="1" x14ac:dyDescent="0.15">
      <c r="I9117" s="223"/>
      <c r="P9117" s="224"/>
      <c r="Q9117" s="224"/>
      <c r="R9117" s="224"/>
      <c r="T9117" s="223"/>
      <c r="U9117" s="225"/>
      <c r="V9117" s="223"/>
      <c r="W9117" s="225"/>
      <c r="AE9117" s="200"/>
      <c r="AM9117" s="203"/>
      <c r="AT9117" s="144"/>
    </row>
    <row r="9118" spans="9:46" s="142" customFormat="1" x14ac:dyDescent="0.15">
      <c r="I9118" s="223"/>
      <c r="P9118" s="224"/>
      <c r="Q9118" s="224"/>
      <c r="R9118" s="224"/>
      <c r="T9118" s="223"/>
      <c r="U9118" s="225"/>
      <c r="V9118" s="223"/>
      <c r="W9118" s="225"/>
      <c r="AE9118" s="200"/>
      <c r="AM9118" s="203"/>
      <c r="AT9118" s="144"/>
    </row>
    <row r="9119" spans="9:46" s="142" customFormat="1" x14ac:dyDescent="0.15">
      <c r="I9119" s="223"/>
      <c r="P9119" s="224"/>
      <c r="Q9119" s="224"/>
      <c r="R9119" s="224"/>
      <c r="T9119" s="223"/>
      <c r="U9119" s="225"/>
      <c r="V9119" s="223"/>
      <c r="W9119" s="225"/>
      <c r="AE9119" s="200"/>
      <c r="AM9119" s="203"/>
      <c r="AT9119" s="144"/>
    </row>
    <row r="9120" spans="9:46" s="142" customFormat="1" x14ac:dyDescent="0.15">
      <c r="I9120" s="223"/>
      <c r="P9120" s="224"/>
      <c r="Q9120" s="224"/>
      <c r="R9120" s="224"/>
      <c r="T9120" s="223"/>
      <c r="U9120" s="225"/>
      <c r="V9120" s="223"/>
      <c r="W9120" s="225"/>
      <c r="AE9120" s="200"/>
      <c r="AM9120" s="203"/>
      <c r="AT9120" s="144"/>
    </row>
    <row r="9121" spans="9:46" s="142" customFormat="1" x14ac:dyDescent="0.15">
      <c r="I9121" s="223"/>
      <c r="P9121" s="224"/>
      <c r="Q9121" s="224"/>
      <c r="R9121" s="224"/>
      <c r="T9121" s="223"/>
      <c r="U9121" s="225"/>
      <c r="V9121" s="223"/>
      <c r="W9121" s="225"/>
      <c r="AE9121" s="200"/>
      <c r="AM9121" s="203"/>
      <c r="AT9121" s="144"/>
    </row>
    <row r="9122" spans="9:46" s="142" customFormat="1" x14ac:dyDescent="0.15">
      <c r="I9122" s="223"/>
      <c r="P9122" s="224"/>
      <c r="Q9122" s="224"/>
      <c r="R9122" s="224"/>
      <c r="T9122" s="223"/>
      <c r="U9122" s="225"/>
      <c r="V9122" s="223"/>
      <c r="W9122" s="225"/>
      <c r="AE9122" s="200"/>
      <c r="AM9122" s="203"/>
      <c r="AT9122" s="144"/>
    </row>
    <row r="9123" spans="9:46" s="142" customFormat="1" x14ac:dyDescent="0.15">
      <c r="I9123" s="223"/>
      <c r="P9123" s="224"/>
      <c r="Q9123" s="224"/>
      <c r="R9123" s="224"/>
      <c r="T9123" s="223"/>
      <c r="U9123" s="225"/>
      <c r="V9123" s="223"/>
      <c r="W9123" s="225"/>
      <c r="AE9123" s="200"/>
      <c r="AM9123" s="203"/>
      <c r="AT9123" s="144"/>
    </row>
    <row r="9124" spans="9:46" s="142" customFormat="1" x14ac:dyDescent="0.15">
      <c r="I9124" s="223"/>
      <c r="P9124" s="224"/>
      <c r="Q9124" s="224"/>
      <c r="R9124" s="224"/>
      <c r="T9124" s="223"/>
      <c r="U9124" s="225"/>
      <c r="V9124" s="223"/>
      <c r="W9124" s="225"/>
      <c r="AE9124" s="200"/>
      <c r="AM9124" s="203"/>
      <c r="AT9124" s="144"/>
    </row>
    <row r="9125" spans="9:46" s="142" customFormat="1" x14ac:dyDescent="0.15">
      <c r="I9125" s="223"/>
      <c r="P9125" s="224"/>
      <c r="Q9125" s="224"/>
      <c r="R9125" s="224"/>
      <c r="T9125" s="223"/>
      <c r="U9125" s="225"/>
      <c r="V9125" s="223"/>
      <c r="W9125" s="225"/>
      <c r="AE9125" s="200"/>
      <c r="AM9125" s="203"/>
      <c r="AT9125" s="144"/>
    </row>
    <row r="9126" spans="9:46" s="142" customFormat="1" x14ac:dyDescent="0.15">
      <c r="I9126" s="223"/>
      <c r="P9126" s="224"/>
      <c r="Q9126" s="224"/>
      <c r="R9126" s="224"/>
      <c r="T9126" s="223"/>
      <c r="U9126" s="225"/>
      <c r="V9126" s="223"/>
      <c r="W9126" s="225"/>
      <c r="AE9126" s="200"/>
      <c r="AM9126" s="203"/>
      <c r="AT9126" s="144"/>
    </row>
    <row r="9127" spans="9:46" s="142" customFormat="1" x14ac:dyDescent="0.15">
      <c r="I9127" s="223"/>
      <c r="P9127" s="224"/>
      <c r="Q9127" s="224"/>
      <c r="R9127" s="224"/>
      <c r="T9127" s="223"/>
      <c r="U9127" s="225"/>
      <c r="V9127" s="223"/>
      <c r="W9127" s="225"/>
      <c r="AE9127" s="200"/>
      <c r="AM9127" s="203"/>
      <c r="AT9127" s="144"/>
    </row>
    <row r="9128" spans="9:46" s="142" customFormat="1" x14ac:dyDescent="0.15">
      <c r="I9128" s="223"/>
      <c r="P9128" s="224"/>
      <c r="Q9128" s="224"/>
      <c r="R9128" s="224"/>
      <c r="T9128" s="223"/>
      <c r="U9128" s="225"/>
      <c r="V9128" s="223"/>
      <c r="W9128" s="225"/>
      <c r="AE9128" s="200"/>
      <c r="AM9128" s="203"/>
      <c r="AT9128" s="144"/>
    </row>
    <row r="9129" spans="9:46" s="142" customFormat="1" x14ac:dyDescent="0.15">
      <c r="I9129" s="223"/>
      <c r="P9129" s="224"/>
      <c r="Q9129" s="224"/>
      <c r="R9129" s="224"/>
      <c r="T9129" s="223"/>
      <c r="U9129" s="225"/>
      <c r="V9129" s="223"/>
      <c r="W9129" s="225"/>
      <c r="AE9129" s="200"/>
      <c r="AM9129" s="203"/>
      <c r="AT9129" s="144"/>
    </row>
    <row r="9130" spans="9:46" s="142" customFormat="1" x14ac:dyDescent="0.15">
      <c r="I9130" s="223"/>
      <c r="P9130" s="224"/>
      <c r="Q9130" s="224"/>
      <c r="R9130" s="224"/>
      <c r="T9130" s="223"/>
      <c r="U9130" s="225"/>
      <c r="V9130" s="223"/>
      <c r="W9130" s="225"/>
      <c r="AE9130" s="200"/>
      <c r="AM9130" s="203"/>
      <c r="AT9130" s="144"/>
    </row>
    <row r="9131" spans="9:46" s="142" customFormat="1" x14ac:dyDescent="0.15">
      <c r="I9131" s="223"/>
      <c r="P9131" s="224"/>
      <c r="Q9131" s="224"/>
      <c r="R9131" s="224"/>
      <c r="T9131" s="223"/>
      <c r="U9131" s="225"/>
      <c r="V9131" s="223"/>
      <c r="W9131" s="225"/>
      <c r="AE9131" s="200"/>
      <c r="AM9131" s="203"/>
      <c r="AT9131" s="144"/>
    </row>
    <row r="9132" spans="9:46" s="142" customFormat="1" x14ac:dyDescent="0.15">
      <c r="I9132" s="223"/>
      <c r="P9132" s="224"/>
      <c r="Q9132" s="224"/>
      <c r="R9132" s="224"/>
      <c r="T9132" s="223"/>
      <c r="U9132" s="225"/>
      <c r="V9132" s="223"/>
      <c r="W9132" s="225"/>
      <c r="AE9132" s="200"/>
      <c r="AM9132" s="203"/>
      <c r="AT9132" s="144"/>
    </row>
    <row r="9133" spans="9:46" s="142" customFormat="1" x14ac:dyDescent="0.15">
      <c r="I9133" s="223"/>
      <c r="P9133" s="224"/>
      <c r="Q9133" s="224"/>
      <c r="R9133" s="224"/>
      <c r="T9133" s="223"/>
      <c r="U9133" s="225"/>
      <c r="V9133" s="223"/>
      <c r="W9133" s="225"/>
      <c r="AE9133" s="200"/>
      <c r="AM9133" s="203"/>
      <c r="AT9133" s="144"/>
    </row>
    <row r="9134" spans="9:46" s="142" customFormat="1" x14ac:dyDescent="0.15">
      <c r="I9134" s="223"/>
      <c r="P9134" s="224"/>
      <c r="Q9134" s="224"/>
      <c r="R9134" s="224"/>
      <c r="T9134" s="223"/>
      <c r="U9134" s="225"/>
      <c r="V9134" s="223"/>
      <c r="W9134" s="225"/>
      <c r="AE9134" s="200"/>
      <c r="AM9134" s="203"/>
      <c r="AT9134" s="144"/>
    </row>
    <row r="9135" spans="9:46" s="142" customFormat="1" x14ac:dyDescent="0.15">
      <c r="I9135" s="223"/>
      <c r="P9135" s="224"/>
      <c r="Q9135" s="224"/>
      <c r="R9135" s="224"/>
      <c r="T9135" s="223"/>
      <c r="U9135" s="225"/>
      <c r="V9135" s="223"/>
      <c r="W9135" s="225"/>
      <c r="AE9135" s="200"/>
      <c r="AM9135" s="203"/>
      <c r="AT9135" s="144"/>
    </row>
    <row r="9136" spans="9:46" s="142" customFormat="1" x14ac:dyDescent="0.15">
      <c r="I9136" s="223"/>
      <c r="P9136" s="224"/>
      <c r="Q9136" s="224"/>
      <c r="R9136" s="224"/>
      <c r="T9136" s="223"/>
      <c r="U9136" s="225"/>
      <c r="V9136" s="223"/>
      <c r="W9136" s="225"/>
      <c r="AE9136" s="200"/>
      <c r="AM9136" s="203"/>
      <c r="AT9136" s="144"/>
    </row>
    <row r="9137" spans="9:46" s="142" customFormat="1" x14ac:dyDescent="0.15">
      <c r="I9137" s="223"/>
      <c r="P9137" s="224"/>
      <c r="Q9137" s="224"/>
      <c r="R9137" s="224"/>
      <c r="T9137" s="223"/>
      <c r="U9137" s="225"/>
      <c r="V9137" s="223"/>
      <c r="W9137" s="225"/>
      <c r="AE9137" s="200"/>
      <c r="AM9137" s="203"/>
      <c r="AT9137" s="144"/>
    </row>
    <row r="9138" spans="9:46" s="142" customFormat="1" x14ac:dyDescent="0.15">
      <c r="I9138" s="223"/>
      <c r="P9138" s="224"/>
      <c r="Q9138" s="224"/>
      <c r="R9138" s="224"/>
      <c r="T9138" s="223"/>
      <c r="U9138" s="225"/>
      <c r="V9138" s="223"/>
      <c r="W9138" s="225"/>
      <c r="AE9138" s="200"/>
      <c r="AM9138" s="203"/>
      <c r="AT9138" s="144"/>
    </row>
    <row r="9139" spans="9:46" s="142" customFormat="1" x14ac:dyDescent="0.15">
      <c r="I9139" s="223"/>
      <c r="P9139" s="224"/>
      <c r="Q9139" s="224"/>
      <c r="R9139" s="224"/>
      <c r="T9139" s="223"/>
      <c r="U9139" s="225"/>
      <c r="V9139" s="223"/>
      <c r="W9139" s="225"/>
      <c r="AE9139" s="200"/>
      <c r="AM9139" s="203"/>
      <c r="AT9139" s="144"/>
    </row>
    <row r="9140" spans="9:46" s="142" customFormat="1" x14ac:dyDescent="0.15">
      <c r="I9140" s="223"/>
      <c r="P9140" s="224"/>
      <c r="Q9140" s="224"/>
      <c r="R9140" s="224"/>
      <c r="T9140" s="223"/>
      <c r="U9140" s="225"/>
      <c r="V9140" s="223"/>
      <c r="W9140" s="225"/>
      <c r="AE9140" s="200"/>
      <c r="AM9140" s="203"/>
      <c r="AT9140" s="144"/>
    </row>
    <row r="9141" spans="9:46" s="142" customFormat="1" x14ac:dyDescent="0.15">
      <c r="I9141" s="223"/>
      <c r="P9141" s="224"/>
      <c r="Q9141" s="224"/>
      <c r="R9141" s="224"/>
      <c r="T9141" s="223"/>
      <c r="U9141" s="225"/>
      <c r="V9141" s="223"/>
      <c r="W9141" s="225"/>
      <c r="AE9141" s="200"/>
      <c r="AM9141" s="203"/>
      <c r="AT9141" s="144"/>
    </row>
    <row r="9142" spans="9:46" s="142" customFormat="1" x14ac:dyDescent="0.15">
      <c r="I9142" s="223"/>
      <c r="P9142" s="224"/>
      <c r="Q9142" s="224"/>
      <c r="R9142" s="224"/>
      <c r="T9142" s="223"/>
      <c r="U9142" s="225"/>
      <c r="V9142" s="223"/>
      <c r="W9142" s="225"/>
      <c r="AE9142" s="200"/>
      <c r="AM9142" s="203"/>
      <c r="AT9142" s="144"/>
    </row>
    <row r="9143" spans="9:46" s="142" customFormat="1" x14ac:dyDescent="0.15">
      <c r="I9143" s="223"/>
      <c r="P9143" s="224"/>
      <c r="Q9143" s="224"/>
      <c r="R9143" s="224"/>
      <c r="T9143" s="223"/>
      <c r="U9143" s="225"/>
      <c r="V9143" s="223"/>
      <c r="W9143" s="225"/>
      <c r="AE9143" s="200"/>
      <c r="AM9143" s="203"/>
      <c r="AT9143" s="144"/>
    </row>
    <row r="9144" spans="9:46" s="142" customFormat="1" x14ac:dyDescent="0.15">
      <c r="I9144" s="223"/>
      <c r="P9144" s="224"/>
      <c r="Q9144" s="224"/>
      <c r="R9144" s="224"/>
      <c r="T9144" s="223"/>
      <c r="U9144" s="225"/>
      <c r="V9144" s="223"/>
      <c r="W9144" s="225"/>
      <c r="AE9144" s="200"/>
      <c r="AM9144" s="203"/>
      <c r="AT9144" s="144"/>
    </row>
    <row r="9145" spans="9:46" s="142" customFormat="1" x14ac:dyDescent="0.15">
      <c r="I9145" s="223"/>
      <c r="P9145" s="224"/>
      <c r="Q9145" s="224"/>
      <c r="R9145" s="224"/>
      <c r="T9145" s="223"/>
      <c r="U9145" s="225"/>
      <c r="V9145" s="223"/>
      <c r="W9145" s="225"/>
      <c r="AE9145" s="200"/>
      <c r="AM9145" s="203"/>
      <c r="AT9145" s="144"/>
    </row>
    <row r="9146" spans="9:46" s="142" customFormat="1" x14ac:dyDescent="0.15">
      <c r="I9146" s="223"/>
      <c r="P9146" s="224"/>
      <c r="Q9146" s="224"/>
      <c r="R9146" s="224"/>
      <c r="T9146" s="223"/>
      <c r="U9146" s="225"/>
      <c r="V9146" s="223"/>
      <c r="W9146" s="225"/>
      <c r="AE9146" s="200"/>
      <c r="AM9146" s="203"/>
      <c r="AT9146" s="144"/>
    </row>
    <row r="9147" spans="9:46" s="142" customFormat="1" x14ac:dyDescent="0.15">
      <c r="I9147" s="223"/>
      <c r="P9147" s="224"/>
      <c r="Q9147" s="224"/>
      <c r="R9147" s="224"/>
      <c r="T9147" s="223"/>
      <c r="U9147" s="225"/>
      <c r="V9147" s="223"/>
      <c r="W9147" s="225"/>
      <c r="AE9147" s="200"/>
      <c r="AM9147" s="203"/>
      <c r="AT9147" s="144"/>
    </row>
    <row r="9148" spans="9:46" s="142" customFormat="1" x14ac:dyDescent="0.15">
      <c r="I9148" s="223"/>
      <c r="P9148" s="224"/>
      <c r="Q9148" s="224"/>
      <c r="R9148" s="224"/>
      <c r="T9148" s="223"/>
      <c r="U9148" s="225"/>
      <c r="V9148" s="223"/>
      <c r="W9148" s="225"/>
      <c r="AE9148" s="200"/>
      <c r="AM9148" s="203"/>
      <c r="AT9148" s="144"/>
    </row>
    <row r="9149" spans="9:46" s="142" customFormat="1" x14ac:dyDescent="0.15">
      <c r="I9149" s="223"/>
      <c r="P9149" s="224"/>
      <c r="Q9149" s="224"/>
      <c r="R9149" s="224"/>
      <c r="T9149" s="223"/>
      <c r="U9149" s="225"/>
      <c r="V9149" s="223"/>
      <c r="W9149" s="225"/>
      <c r="AE9149" s="200"/>
      <c r="AM9149" s="203"/>
      <c r="AT9149" s="144"/>
    </row>
    <row r="9150" spans="9:46" s="142" customFormat="1" x14ac:dyDescent="0.15">
      <c r="I9150" s="223"/>
      <c r="P9150" s="224"/>
      <c r="Q9150" s="224"/>
      <c r="R9150" s="224"/>
      <c r="T9150" s="223"/>
      <c r="U9150" s="225"/>
      <c r="V9150" s="223"/>
      <c r="W9150" s="225"/>
      <c r="AE9150" s="200"/>
      <c r="AM9150" s="203"/>
      <c r="AT9150" s="144"/>
    </row>
    <row r="9151" spans="9:46" s="142" customFormat="1" x14ac:dyDescent="0.15">
      <c r="I9151" s="223"/>
      <c r="P9151" s="224"/>
      <c r="Q9151" s="224"/>
      <c r="R9151" s="224"/>
      <c r="T9151" s="223"/>
      <c r="U9151" s="225"/>
      <c r="V9151" s="223"/>
      <c r="W9151" s="225"/>
      <c r="AE9151" s="200"/>
      <c r="AM9151" s="203"/>
      <c r="AT9151" s="144"/>
    </row>
    <row r="9152" spans="9:46" s="142" customFormat="1" x14ac:dyDescent="0.15">
      <c r="I9152" s="223"/>
      <c r="P9152" s="224"/>
      <c r="Q9152" s="224"/>
      <c r="R9152" s="224"/>
      <c r="T9152" s="223"/>
      <c r="U9152" s="225"/>
      <c r="V9152" s="223"/>
      <c r="W9152" s="225"/>
      <c r="AE9152" s="200"/>
      <c r="AM9152" s="203"/>
      <c r="AT9152" s="144"/>
    </row>
    <row r="9153" spans="9:46" s="142" customFormat="1" x14ac:dyDescent="0.15">
      <c r="I9153" s="223"/>
      <c r="P9153" s="224"/>
      <c r="Q9153" s="224"/>
      <c r="R9153" s="224"/>
      <c r="T9153" s="223"/>
      <c r="U9153" s="225"/>
      <c r="V9153" s="223"/>
      <c r="W9153" s="225"/>
      <c r="AE9153" s="200"/>
      <c r="AM9153" s="203"/>
      <c r="AT9153" s="144"/>
    </row>
    <row r="9154" spans="9:46" s="142" customFormat="1" x14ac:dyDescent="0.15">
      <c r="I9154" s="223"/>
      <c r="P9154" s="224"/>
      <c r="Q9154" s="224"/>
      <c r="R9154" s="224"/>
      <c r="T9154" s="223"/>
      <c r="U9154" s="225"/>
      <c r="V9154" s="223"/>
      <c r="W9154" s="225"/>
      <c r="AE9154" s="200"/>
      <c r="AM9154" s="203"/>
      <c r="AT9154" s="144"/>
    </row>
    <row r="9155" spans="9:46" s="142" customFormat="1" x14ac:dyDescent="0.15">
      <c r="I9155" s="223"/>
      <c r="P9155" s="224"/>
      <c r="Q9155" s="224"/>
      <c r="R9155" s="224"/>
      <c r="T9155" s="223"/>
      <c r="U9155" s="225"/>
      <c r="V9155" s="223"/>
      <c r="W9155" s="225"/>
      <c r="AE9155" s="200"/>
      <c r="AM9155" s="203"/>
      <c r="AT9155" s="144"/>
    </row>
    <row r="9156" spans="9:46" s="142" customFormat="1" x14ac:dyDescent="0.15">
      <c r="I9156" s="223"/>
      <c r="P9156" s="224"/>
      <c r="Q9156" s="224"/>
      <c r="R9156" s="224"/>
      <c r="T9156" s="223"/>
      <c r="U9156" s="225"/>
      <c r="V9156" s="223"/>
      <c r="W9156" s="225"/>
      <c r="AE9156" s="200"/>
      <c r="AM9156" s="203"/>
      <c r="AT9156" s="144"/>
    </row>
    <row r="9157" spans="9:46" s="142" customFormat="1" x14ac:dyDescent="0.15">
      <c r="I9157" s="223"/>
      <c r="P9157" s="224"/>
      <c r="Q9157" s="224"/>
      <c r="R9157" s="224"/>
      <c r="T9157" s="223"/>
      <c r="U9157" s="225"/>
      <c r="V9157" s="223"/>
      <c r="W9157" s="225"/>
      <c r="AE9157" s="200"/>
      <c r="AM9157" s="203"/>
      <c r="AT9157" s="144"/>
    </row>
    <row r="9158" spans="9:46" s="142" customFormat="1" x14ac:dyDescent="0.15">
      <c r="I9158" s="223"/>
      <c r="P9158" s="224"/>
      <c r="Q9158" s="224"/>
      <c r="R9158" s="224"/>
      <c r="T9158" s="223"/>
      <c r="U9158" s="225"/>
      <c r="V9158" s="223"/>
      <c r="W9158" s="225"/>
      <c r="AE9158" s="200"/>
      <c r="AM9158" s="203"/>
      <c r="AT9158" s="144"/>
    </row>
    <row r="9159" spans="9:46" s="142" customFormat="1" x14ac:dyDescent="0.15">
      <c r="I9159" s="223"/>
      <c r="P9159" s="224"/>
      <c r="Q9159" s="224"/>
      <c r="R9159" s="224"/>
      <c r="T9159" s="223"/>
      <c r="U9159" s="225"/>
      <c r="V9159" s="223"/>
      <c r="W9159" s="225"/>
      <c r="AE9159" s="200"/>
      <c r="AM9159" s="203"/>
      <c r="AT9159" s="144"/>
    </row>
    <row r="9160" spans="9:46" s="142" customFormat="1" x14ac:dyDescent="0.15">
      <c r="I9160" s="223"/>
      <c r="P9160" s="224"/>
      <c r="Q9160" s="224"/>
      <c r="R9160" s="224"/>
      <c r="T9160" s="223"/>
      <c r="U9160" s="225"/>
      <c r="V9160" s="223"/>
      <c r="W9160" s="225"/>
      <c r="AE9160" s="200"/>
      <c r="AM9160" s="203"/>
      <c r="AT9160" s="144"/>
    </row>
    <row r="9161" spans="9:46" s="142" customFormat="1" x14ac:dyDescent="0.15">
      <c r="I9161" s="223"/>
      <c r="P9161" s="224"/>
      <c r="Q9161" s="224"/>
      <c r="R9161" s="224"/>
      <c r="T9161" s="223"/>
      <c r="U9161" s="225"/>
      <c r="V9161" s="223"/>
      <c r="W9161" s="225"/>
      <c r="AE9161" s="200"/>
      <c r="AM9161" s="203"/>
      <c r="AT9161" s="144"/>
    </row>
    <row r="9162" spans="9:46" s="142" customFormat="1" x14ac:dyDescent="0.15">
      <c r="I9162" s="223"/>
      <c r="P9162" s="224"/>
      <c r="Q9162" s="224"/>
      <c r="R9162" s="224"/>
      <c r="T9162" s="223"/>
      <c r="U9162" s="225"/>
      <c r="V9162" s="223"/>
      <c r="W9162" s="225"/>
      <c r="AE9162" s="200"/>
      <c r="AM9162" s="203"/>
      <c r="AT9162" s="144"/>
    </row>
    <row r="9163" spans="9:46" s="142" customFormat="1" x14ac:dyDescent="0.15">
      <c r="I9163" s="223"/>
      <c r="P9163" s="224"/>
      <c r="Q9163" s="224"/>
      <c r="R9163" s="224"/>
      <c r="T9163" s="223"/>
      <c r="U9163" s="225"/>
      <c r="V9163" s="223"/>
      <c r="W9163" s="225"/>
      <c r="AE9163" s="200"/>
      <c r="AM9163" s="203"/>
      <c r="AT9163" s="144"/>
    </row>
    <row r="9164" spans="9:46" s="142" customFormat="1" x14ac:dyDescent="0.15">
      <c r="I9164" s="223"/>
      <c r="P9164" s="224"/>
      <c r="Q9164" s="224"/>
      <c r="R9164" s="224"/>
      <c r="T9164" s="223"/>
      <c r="U9164" s="225"/>
      <c r="V9164" s="223"/>
      <c r="W9164" s="225"/>
      <c r="AE9164" s="200"/>
      <c r="AM9164" s="203"/>
      <c r="AT9164" s="144"/>
    </row>
    <row r="9165" spans="9:46" s="142" customFormat="1" x14ac:dyDescent="0.15">
      <c r="I9165" s="223"/>
      <c r="P9165" s="224"/>
      <c r="Q9165" s="224"/>
      <c r="R9165" s="224"/>
      <c r="T9165" s="223"/>
      <c r="U9165" s="225"/>
      <c r="V9165" s="223"/>
      <c r="W9165" s="225"/>
      <c r="AE9165" s="200"/>
      <c r="AM9165" s="203"/>
      <c r="AT9165" s="144"/>
    </row>
    <row r="9166" spans="9:46" s="142" customFormat="1" x14ac:dyDescent="0.15">
      <c r="I9166" s="223"/>
      <c r="P9166" s="224"/>
      <c r="Q9166" s="224"/>
      <c r="R9166" s="224"/>
      <c r="T9166" s="223"/>
      <c r="U9166" s="225"/>
      <c r="V9166" s="223"/>
      <c r="W9166" s="225"/>
      <c r="AE9166" s="200"/>
      <c r="AM9166" s="203"/>
      <c r="AT9166" s="144"/>
    </row>
    <row r="9167" spans="9:46" s="142" customFormat="1" x14ac:dyDescent="0.15">
      <c r="I9167" s="223"/>
      <c r="P9167" s="224"/>
      <c r="Q9167" s="224"/>
      <c r="R9167" s="224"/>
      <c r="T9167" s="223"/>
      <c r="U9167" s="225"/>
      <c r="V9167" s="223"/>
      <c r="W9167" s="225"/>
      <c r="AE9167" s="200"/>
      <c r="AM9167" s="203"/>
      <c r="AT9167" s="144"/>
    </row>
    <row r="9168" spans="9:46" s="142" customFormat="1" x14ac:dyDescent="0.15">
      <c r="I9168" s="223"/>
      <c r="P9168" s="224"/>
      <c r="Q9168" s="224"/>
      <c r="R9168" s="224"/>
      <c r="T9168" s="223"/>
      <c r="U9168" s="225"/>
      <c r="V9168" s="223"/>
      <c r="W9168" s="225"/>
      <c r="AE9168" s="200"/>
      <c r="AM9168" s="203"/>
      <c r="AT9168" s="144"/>
    </row>
    <row r="9169" spans="9:46" s="142" customFormat="1" x14ac:dyDescent="0.15">
      <c r="I9169" s="223"/>
      <c r="P9169" s="224"/>
      <c r="Q9169" s="224"/>
      <c r="R9169" s="224"/>
      <c r="T9169" s="223"/>
      <c r="U9169" s="225"/>
      <c r="V9169" s="223"/>
      <c r="W9169" s="225"/>
      <c r="AE9169" s="200"/>
      <c r="AM9169" s="203"/>
      <c r="AT9169" s="144"/>
    </row>
    <row r="9170" spans="9:46" s="142" customFormat="1" x14ac:dyDescent="0.15">
      <c r="I9170" s="223"/>
      <c r="P9170" s="224"/>
      <c r="Q9170" s="224"/>
      <c r="R9170" s="224"/>
      <c r="T9170" s="223"/>
      <c r="U9170" s="225"/>
      <c r="V9170" s="223"/>
      <c r="W9170" s="225"/>
      <c r="AE9170" s="200"/>
      <c r="AM9170" s="203"/>
      <c r="AT9170" s="144"/>
    </row>
    <row r="9171" spans="9:46" s="142" customFormat="1" x14ac:dyDescent="0.15">
      <c r="I9171" s="223"/>
      <c r="P9171" s="224"/>
      <c r="Q9171" s="224"/>
      <c r="R9171" s="224"/>
      <c r="T9171" s="223"/>
      <c r="U9171" s="225"/>
      <c r="V9171" s="223"/>
      <c r="W9171" s="225"/>
      <c r="AE9171" s="200"/>
      <c r="AM9171" s="203"/>
      <c r="AT9171" s="144"/>
    </row>
    <row r="9172" spans="9:46" s="142" customFormat="1" x14ac:dyDescent="0.15">
      <c r="I9172" s="223"/>
      <c r="P9172" s="224"/>
      <c r="Q9172" s="224"/>
      <c r="R9172" s="224"/>
      <c r="T9172" s="223"/>
      <c r="U9172" s="225"/>
      <c r="V9172" s="223"/>
      <c r="W9172" s="225"/>
      <c r="AE9172" s="200"/>
      <c r="AM9172" s="203"/>
      <c r="AT9172" s="144"/>
    </row>
    <row r="9173" spans="9:46" s="142" customFormat="1" x14ac:dyDescent="0.15">
      <c r="I9173" s="223"/>
      <c r="P9173" s="224"/>
      <c r="Q9173" s="224"/>
      <c r="R9173" s="224"/>
      <c r="T9173" s="223"/>
      <c r="U9173" s="225"/>
      <c r="V9173" s="223"/>
      <c r="W9173" s="225"/>
      <c r="AE9173" s="200"/>
      <c r="AM9173" s="203"/>
      <c r="AT9173" s="144"/>
    </row>
    <row r="9174" spans="9:46" s="142" customFormat="1" x14ac:dyDescent="0.15">
      <c r="I9174" s="223"/>
      <c r="P9174" s="224"/>
      <c r="Q9174" s="224"/>
      <c r="R9174" s="224"/>
      <c r="T9174" s="223"/>
      <c r="U9174" s="225"/>
      <c r="V9174" s="223"/>
      <c r="W9174" s="225"/>
      <c r="AE9174" s="200"/>
      <c r="AM9174" s="203"/>
      <c r="AT9174" s="144"/>
    </row>
    <row r="9175" spans="9:46" s="142" customFormat="1" x14ac:dyDescent="0.15">
      <c r="I9175" s="223"/>
      <c r="P9175" s="224"/>
      <c r="Q9175" s="224"/>
      <c r="R9175" s="224"/>
      <c r="T9175" s="223"/>
      <c r="U9175" s="225"/>
      <c r="V9175" s="223"/>
      <c r="W9175" s="225"/>
      <c r="AE9175" s="200"/>
      <c r="AM9175" s="203"/>
      <c r="AT9175" s="144"/>
    </row>
    <row r="9176" spans="9:46" s="142" customFormat="1" x14ac:dyDescent="0.15">
      <c r="I9176" s="223"/>
      <c r="P9176" s="224"/>
      <c r="Q9176" s="224"/>
      <c r="R9176" s="224"/>
      <c r="T9176" s="223"/>
      <c r="U9176" s="225"/>
      <c r="V9176" s="223"/>
      <c r="W9176" s="225"/>
      <c r="AE9176" s="200"/>
      <c r="AM9176" s="203"/>
      <c r="AT9176" s="144"/>
    </row>
    <row r="9177" spans="9:46" s="142" customFormat="1" x14ac:dyDescent="0.15">
      <c r="I9177" s="223"/>
      <c r="P9177" s="224"/>
      <c r="Q9177" s="224"/>
      <c r="R9177" s="224"/>
      <c r="T9177" s="223"/>
      <c r="U9177" s="225"/>
      <c r="V9177" s="223"/>
      <c r="W9177" s="225"/>
      <c r="AE9177" s="200"/>
      <c r="AM9177" s="203"/>
      <c r="AT9177" s="144"/>
    </row>
    <row r="9178" spans="9:46" s="142" customFormat="1" x14ac:dyDescent="0.15">
      <c r="I9178" s="223"/>
      <c r="P9178" s="224"/>
      <c r="Q9178" s="224"/>
      <c r="R9178" s="224"/>
      <c r="T9178" s="223"/>
      <c r="U9178" s="225"/>
      <c r="V9178" s="223"/>
      <c r="W9178" s="225"/>
      <c r="AE9178" s="200"/>
      <c r="AM9178" s="203"/>
      <c r="AT9178" s="144"/>
    </row>
    <row r="9179" spans="9:46" s="142" customFormat="1" x14ac:dyDescent="0.15">
      <c r="I9179" s="223"/>
      <c r="P9179" s="224"/>
      <c r="Q9179" s="224"/>
      <c r="R9179" s="224"/>
      <c r="T9179" s="223"/>
      <c r="U9179" s="225"/>
      <c r="V9179" s="223"/>
      <c r="W9179" s="225"/>
      <c r="AE9179" s="200"/>
      <c r="AM9179" s="203"/>
      <c r="AT9179" s="144"/>
    </row>
    <row r="9180" spans="9:46" s="142" customFormat="1" x14ac:dyDescent="0.15">
      <c r="I9180" s="223"/>
      <c r="P9180" s="224"/>
      <c r="Q9180" s="224"/>
      <c r="R9180" s="224"/>
      <c r="T9180" s="223"/>
      <c r="U9180" s="225"/>
      <c r="V9180" s="223"/>
      <c r="W9180" s="225"/>
      <c r="AE9180" s="200"/>
      <c r="AM9180" s="203"/>
      <c r="AT9180" s="144"/>
    </row>
    <row r="9181" spans="9:46" s="142" customFormat="1" x14ac:dyDescent="0.15">
      <c r="I9181" s="223"/>
      <c r="P9181" s="224"/>
      <c r="Q9181" s="224"/>
      <c r="R9181" s="224"/>
      <c r="T9181" s="223"/>
      <c r="U9181" s="225"/>
      <c r="V9181" s="223"/>
      <c r="W9181" s="225"/>
      <c r="AE9181" s="200"/>
      <c r="AM9181" s="203"/>
      <c r="AT9181" s="144"/>
    </row>
    <row r="9182" spans="9:46" s="142" customFormat="1" x14ac:dyDescent="0.15">
      <c r="I9182" s="223"/>
      <c r="P9182" s="224"/>
      <c r="Q9182" s="224"/>
      <c r="R9182" s="224"/>
      <c r="T9182" s="223"/>
      <c r="U9182" s="225"/>
      <c r="V9182" s="223"/>
      <c r="W9182" s="225"/>
      <c r="AE9182" s="200"/>
      <c r="AM9182" s="203"/>
      <c r="AT9182" s="144"/>
    </row>
    <row r="9183" spans="9:46" s="142" customFormat="1" x14ac:dyDescent="0.15">
      <c r="I9183" s="223"/>
      <c r="P9183" s="224"/>
      <c r="Q9183" s="224"/>
      <c r="R9183" s="224"/>
      <c r="T9183" s="223"/>
      <c r="U9183" s="225"/>
      <c r="V9183" s="223"/>
      <c r="W9183" s="225"/>
      <c r="AE9183" s="200"/>
      <c r="AM9183" s="203"/>
      <c r="AT9183" s="144"/>
    </row>
    <row r="9184" spans="9:46" s="142" customFormat="1" x14ac:dyDescent="0.15">
      <c r="I9184" s="223"/>
      <c r="P9184" s="224"/>
      <c r="Q9184" s="224"/>
      <c r="R9184" s="224"/>
      <c r="T9184" s="223"/>
      <c r="U9184" s="225"/>
      <c r="V9184" s="223"/>
      <c r="W9184" s="225"/>
      <c r="AE9184" s="200"/>
      <c r="AM9184" s="203"/>
      <c r="AT9184" s="144"/>
    </row>
    <row r="9185" spans="9:46" s="142" customFormat="1" x14ac:dyDescent="0.15">
      <c r="I9185" s="223"/>
      <c r="P9185" s="224"/>
      <c r="Q9185" s="224"/>
      <c r="R9185" s="224"/>
      <c r="T9185" s="223"/>
      <c r="U9185" s="225"/>
      <c r="V9185" s="223"/>
      <c r="W9185" s="225"/>
      <c r="AE9185" s="200"/>
      <c r="AM9185" s="203"/>
      <c r="AT9185" s="144"/>
    </row>
    <row r="9186" spans="9:46" s="142" customFormat="1" x14ac:dyDescent="0.15">
      <c r="I9186" s="223"/>
      <c r="P9186" s="224"/>
      <c r="Q9186" s="224"/>
      <c r="R9186" s="224"/>
      <c r="T9186" s="223"/>
      <c r="U9186" s="225"/>
      <c r="V9186" s="223"/>
      <c r="W9186" s="225"/>
      <c r="AE9186" s="200"/>
      <c r="AM9186" s="203"/>
      <c r="AT9186" s="144"/>
    </row>
    <row r="9187" spans="9:46" s="142" customFormat="1" x14ac:dyDescent="0.15">
      <c r="I9187" s="223"/>
      <c r="P9187" s="224"/>
      <c r="Q9187" s="224"/>
      <c r="R9187" s="224"/>
      <c r="T9187" s="223"/>
      <c r="U9187" s="225"/>
      <c r="V9187" s="223"/>
      <c r="W9187" s="225"/>
      <c r="AE9187" s="200"/>
      <c r="AM9187" s="203"/>
      <c r="AT9187" s="144"/>
    </row>
    <row r="9188" spans="9:46" s="142" customFormat="1" x14ac:dyDescent="0.15">
      <c r="I9188" s="223"/>
      <c r="P9188" s="224"/>
      <c r="Q9188" s="224"/>
      <c r="R9188" s="224"/>
      <c r="T9188" s="223"/>
      <c r="U9188" s="225"/>
      <c r="V9188" s="223"/>
      <c r="W9188" s="225"/>
      <c r="AE9188" s="200"/>
      <c r="AM9188" s="203"/>
      <c r="AT9188" s="144"/>
    </row>
    <row r="9189" spans="9:46" s="142" customFormat="1" x14ac:dyDescent="0.15">
      <c r="I9189" s="223"/>
      <c r="P9189" s="224"/>
      <c r="Q9189" s="224"/>
      <c r="R9189" s="224"/>
      <c r="T9189" s="223"/>
      <c r="U9189" s="225"/>
      <c r="V9189" s="223"/>
      <c r="W9189" s="225"/>
      <c r="AE9189" s="200"/>
      <c r="AM9189" s="203"/>
      <c r="AT9189" s="144"/>
    </row>
    <row r="9190" spans="9:46" s="142" customFormat="1" x14ac:dyDescent="0.15">
      <c r="I9190" s="223"/>
      <c r="P9190" s="224"/>
      <c r="Q9190" s="224"/>
      <c r="R9190" s="224"/>
      <c r="T9190" s="223"/>
      <c r="U9190" s="225"/>
      <c r="V9190" s="223"/>
      <c r="W9190" s="225"/>
      <c r="AE9190" s="200"/>
      <c r="AM9190" s="203"/>
      <c r="AT9190" s="144"/>
    </row>
    <row r="9191" spans="9:46" s="142" customFormat="1" x14ac:dyDescent="0.15">
      <c r="I9191" s="223"/>
      <c r="P9191" s="224"/>
      <c r="Q9191" s="224"/>
      <c r="R9191" s="224"/>
      <c r="T9191" s="223"/>
      <c r="U9191" s="225"/>
      <c r="V9191" s="223"/>
      <c r="W9191" s="225"/>
      <c r="AE9191" s="200"/>
      <c r="AM9191" s="203"/>
      <c r="AT9191" s="144"/>
    </row>
    <row r="9192" spans="9:46" s="142" customFormat="1" x14ac:dyDescent="0.15">
      <c r="I9192" s="223"/>
      <c r="P9192" s="224"/>
      <c r="Q9192" s="224"/>
      <c r="R9192" s="224"/>
      <c r="T9192" s="223"/>
      <c r="U9192" s="225"/>
      <c r="V9192" s="223"/>
      <c r="W9192" s="225"/>
      <c r="AE9192" s="200"/>
      <c r="AM9192" s="203"/>
      <c r="AT9192" s="144"/>
    </row>
    <row r="9193" spans="9:46" s="142" customFormat="1" x14ac:dyDescent="0.15">
      <c r="I9193" s="223"/>
      <c r="P9193" s="224"/>
      <c r="Q9193" s="224"/>
      <c r="R9193" s="224"/>
      <c r="T9193" s="223"/>
      <c r="U9193" s="225"/>
      <c r="V9193" s="223"/>
      <c r="W9193" s="225"/>
      <c r="AE9193" s="200"/>
      <c r="AM9193" s="203"/>
      <c r="AT9193" s="144"/>
    </row>
    <row r="9194" spans="9:46" s="142" customFormat="1" x14ac:dyDescent="0.15">
      <c r="I9194" s="223"/>
      <c r="P9194" s="224"/>
      <c r="Q9194" s="224"/>
      <c r="R9194" s="224"/>
      <c r="T9194" s="223"/>
      <c r="U9194" s="225"/>
      <c r="V9194" s="223"/>
      <c r="W9194" s="225"/>
      <c r="AE9194" s="200"/>
      <c r="AM9194" s="203"/>
      <c r="AT9194" s="144"/>
    </row>
    <row r="9195" spans="9:46" s="142" customFormat="1" x14ac:dyDescent="0.15">
      <c r="I9195" s="223"/>
      <c r="P9195" s="224"/>
      <c r="Q9195" s="224"/>
      <c r="R9195" s="224"/>
      <c r="T9195" s="223"/>
      <c r="U9195" s="225"/>
      <c r="V9195" s="223"/>
      <c r="W9195" s="225"/>
      <c r="AE9195" s="200"/>
      <c r="AM9195" s="203"/>
      <c r="AT9195" s="144"/>
    </row>
    <row r="9196" spans="9:46" s="142" customFormat="1" x14ac:dyDescent="0.15">
      <c r="I9196" s="223"/>
      <c r="P9196" s="224"/>
      <c r="Q9196" s="224"/>
      <c r="R9196" s="224"/>
      <c r="T9196" s="223"/>
      <c r="U9196" s="225"/>
      <c r="V9196" s="223"/>
      <c r="W9196" s="225"/>
      <c r="AE9196" s="200"/>
      <c r="AM9196" s="203"/>
      <c r="AT9196" s="144"/>
    </row>
    <row r="9197" spans="9:46" s="142" customFormat="1" x14ac:dyDescent="0.15">
      <c r="I9197" s="223"/>
      <c r="P9197" s="224"/>
      <c r="Q9197" s="224"/>
      <c r="R9197" s="224"/>
      <c r="T9197" s="223"/>
      <c r="U9197" s="225"/>
      <c r="V9197" s="223"/>
      <c r="W9197" s="225"/>
      <c r="AE9197" s="200"/>
      <c r="AM9197" s="203"/>
      <c r="AT9197" s="144"/>
    </row>
    <row r="9198" spans="9:46" s="142" customFormat="1" x14ac:dyDescent="0.15">
      <c r="I9198" s="223"/>
      <c r="P9198" s="224"/>
      <c r="Q9198" s="224"/>
      <c r="R9198" s="224"/>
      <c r="T9198" s="223"/>
      <c r="U9198" s="225"/>
      <c r="V9198" s="223"/>
      <c r="W9198" s="225"/>
      <c r="AE9198" s="200"/>
      <c r="AM9198" s="203"/>
      <c r="AT9198" s="144"/>
    </row>
    <row r="9199" spans="9:46" s="142" customFormat="1" x14ac:dyDescent="0.15">
      <c r="I9199" s="223"/>
      <c r="P9199" s="224"/>
      <c r="Q9199" s="224"/>
      <c r="R9199" s="224"/>
      <c r="T9199" s="223"/>
      <c r="U9199" s="225"/>
      <c r="V9199" s="223"/>
      <c r="W9199" s="225"/>
      <c r="AE9199" s="200"/>
      <c r="AM9199" s="203"/>
      <c r="AT9199" s="144"/>
    </row>
    <row r="9200" spans="9:46" s="142" customFormat="1" x14ac:dyDescent="0.15">
      <c r="I9200" s="223"/>
      <c r="P9200" s="224"/>
      <c r="Q9200" s="224"/>
      <c r="R9200" s="224"/>
      <c r="T9200" s="223"/>
      <c r="U9200" s="225"/>
      <c r="V9200" s="223"/>
      <c r="W9200" s="225"/>
      <c r="AE9200" s="200"/>
      <c r="AM9200" s="203"/>
      <c r="AT9200" s="144"/>
    </row>
    <row r="9201" spans="9:46" s="142" customFormat="1" x14ac:dyDescent="0.15">
      <c r="I9201" s="223"/>
      <c r="P9201" s="224"/>
      <c r="Q9201" s="224"/>
      <c r="R9201" s="224"/>
      <c r="T9201" s="223"/>
      <c r="U9201" s="225"/>
      <c r="V9201" s="223"/>
      <c r="W9201" s="225"/>
      <c r="AE9201" s="200"/>
      <c r="AM9201" s="203"/>
      <c r="AT9201" s="144"/>
    </row>
    <row r="9202" spans="9:46" s="142" customFormat="1" x14ac:dyDescent="0.15">
      <c r="I9202" s="223"/>
      <c r="P9202" s="224"/>
      <c r="Q9202" s="224"/>
      <c r="R9202" s="224"/>
      <c r="T9202" s="223"/>
      <c r="U9202" s="225"/>
      <c r="V9202" s="223"/>
      <c r="W9202" s="225"/>
      <c r="AE9202" s="200"/>
      <c r="AM9202" s="203"/>
      <c r="AT9202" s="144"/>
    </row>
    <row r="9203" spans="9:46" s="142" customFormat="1" x14ac:dyDescent="0.15">
      <c r="I9203" s="223"/>
      <c r="P9203" s="224"/>
      <c r="Q9203" s="224"/>
      <c r="R9203" s="224"/>
      <c r="T9203" s="223"/>
      <c r="U9203" s="225"/>
      <c r="V9203" s="223"/>
      <c r="W9203" s="225"/>
      <c r="AE9203" s="200"/>
      <c r="AM9203" s="203"/>
      <c r="AT9203" s="144"/>
    </row>
    <row r="9204" spans="9:46" s="142" customFormat="1" x14ac:dyDescent="0.15">
      <c r="I9204" s="223"/>
      <c r="P9204" s="224"/>
      <c r="Q9204" s="224"/>
      <c r="R9204" s="224"/>
      <c r="T9204" s="223"/>
      <c r="U9204" s="225"/>
      <c r="V9204" s="223"/>
      <c r="W9204" s="225"/>
      <c r="AE9204" s="200"/>
      <c r="AM9204" s="203"/>
      <c r="AT9204" s="144"/>
    </row>
    <row r="9205" spans="9:46" s="142" customFormat="1" x14ac:dyDescent="0.15">
      <c r="I9205" s="223"/>
      <c r="P9205" s="224"/>
      <c r="Q9205" s="224"/>
      <c r="R9205" s="224"/>
      <c r="T9205" s="223"/>
      <c r="U9205" s="225"/>
      <c r="V9205" s="223"/>
      <c r="W9205" s="225"/>
      <c r="AE9205" s="200"/>
      <c r="AM9205" s="203"/>
      <c r="AT9205" s="144"/>
    </row>
    <row r="9206" spans="9:46" s="142" customFormat="1" x14ac:dyDescent="0.15">
      <c r="I9206" s="223"/>
      <c r="P9206" s="224"/>
      <c r="Q9206" s="224"/>
      <c r="R9206" s="224"/>
      <c r="T9206" s="223"/>
      <c r="U9206" s="225"/>
      <c r="V9206" s="223"/>
      <c r="W9206" s="225"/>
      <c r="AE9206" s="200"/>
      <c r="AM9206" s="203"/>
      <c r="AT9206" s="144"/>
    </row>
    <row r="9207" spans="9:46" s="142" customFormat="1" x14ac:dyDescent="0.15">
      <c r="I9207" s="223"/>
      <c r="P9207" s="224"/>
      <c r="Q9207" s="224"/>
      <c r="R9207" s="224"/>
      <c r="T9207" s="223"/>
      <c r="U9207" s="225"/>
      <c r="V9207" s="223"/>
      <c r="W9207" s="225"/>
      <c r="AE9207" s="200"/>
      <c r="AM9207" s="203"/>
      <c r="AT9207" s="144"/>
    </row>
    <row r="9208" spans="9:46" s="142" customFormat="1" x14ac:dyDescent="0.15">
      <c r="I9208" s="223"/>
      <c r="P9208" s="224"/>
      <c r="Q9208" s="224"/>
      <c r="R9208" s="224"/>
      <c r="T9208" s="223"/>
      <c r="U9208" s="225"/>
      <c r="V9208" s="223"/>
      <c r="W9208" s="225"/>
      <c r="AE9208" s="200"/>
      <c r="AM9208" s="203"/>
      <c r="AT9208" s="144"/>
    </row>
    <row r="9209" spans="9:46" s="142" customFormat="1" x14ac:dyDescent="0.15">
      <c r="I9209" s="223"/>
      <c r="P9209" s="224"/>
      <c r="Q9209" s="224"/>
      <c r="R9209" s="224"/>
      <c r="T9209" s="223"/>
      <c r="U9209" s="225"/>
      <c r="V9209" s="223"/>
      <c r="W9209" s="225"/>
      <c r="AE9209" s="200"/>
      <c r="AM9209" s="203"/>
      <c r="AT9209" s="144"/>
    </row>
    <row r="9210" spans="9:46" s="142" customFormat="1" x14ac:dyDescent="0.15">
      <c r="I9210" s="223"/>
      <c r="P9210" s="224"/>
      <c r="Q9210" s="224"/>
      <c r="R9210" s="224"/>
      <c r="T9210" s="223"/>
      <c r="U9210" s="225"/>
      <c r="V9210" s="223"/>
      <c r="W9210" s="225"/>
      <c r="AE9210" s="200"/>
      <c r="AM9210" s="203"/>
      <c r="AT9210" s="144"/>
    </row>
    <row r="9211" spans="9:46" s="142" customFormat="1" x14ac:dyDescent="0.15">
      <c r="I9211" s="223"/>
      <c r="P9211" s="224"/>
      <c r="Q9211" s="224"/>
      <c r="R9211" s="224"/>
      <c r="T9211" s="223"/>
      <c r="U9211" s="225"/>
      <c r="V9211" s="223"/>
      <c r="W9211" s="225"/>
      <c r="AE9211" s="200"/>
      <c r="AM9211" s="203"/>
      <c r="AT9211" s="144"/>
    </row>
    <row r="9212" spans="9:46" s="142" customFormat="1" x14ac:dyDescent="0.15">
      <c r="I9212" s="223"/>
      <c r="P9212" s="224"/>
      <c r="Q9212" s="224"/>
      <c r="R9212" s="224"/>
      <c r="T9212" s="223"/>
      <c r="U9212" s="225"/>
      <c r="V9212" s="223"/>
      <c r="W9212" s="225"/>
      <c r="AE9212" s="200"/>
      <c r="AM9212" s="203"/>
      <c r="AT9212" s="144"/>
    </row>
    <row r="9213" spans="9:46" s="142" customFormat="1" x14ac:dyDescent="0.15">
      <c r="I9213" s="223"/>
      <c r="P9213" s="224"/>
      <c r="Q9213" s="224"/>
      <c r="R9213" s="224"/>
      <c r="T9213" s="223"/>
      <c r="U9213" s="225"/>
      <c r="V9213" s="223"/>
      <c r="W9213" s="225"/>
      <c r="AE9213" s="200"/>
      <c r="AM9213" s="203"/>
      <c r="AT9213" s="144"/>
    </row>
    <row r="9214" spans="9:46" s="142" customFormat="1" x14ac:dyDescent="0.15">
      <c r="I9214" s="223"/>
      <c r="P9214" s="224"/>
      <c r="Q9214" s="224"/>
      <c r="R9214" s="224"/>
      <c r="T9214" s="223"/>
      <c r="U9214" s="225"/>
      <c r="V9214" s="223"/>
      <c r="W9214" s="225"/>
      <c r="AE9214" s="200"/>
      <c r="AM9214" s="203"/>
      <c r="AT9214" s="144"/>
    </row>
    <row r="9215" spans="9:46" s="142" customFormat="1" x14ac:dyDescent="0.15">
      <c r="I9215" s="223"/>
      <c r="P9215" s="224"/>
      <c r="Q9215" s="224"/>
      <c r="R9215" s="224"/>
      <c r="T9215" s="223"/>
      <c r="U9215" s="225"/>
      <c r="V9215" s="223"/>
      <c r="W9215" s="225"/>
      <c r="AE9215" s="200"/>
      <c r="AM9215" s="203"/>
      <c r="AT9215" s="144"/>
    </row>
    <row r="9216" spans="9:46" s="142" customFormat="1" x14ac:dyDescent="0.15">
      <c r="I9216" s="223"/>
      <c r="P9216" s="224"/>
      <c r="Q9216" s="224"/>
      <c r="R9216" s="224"/>
      <c r="T9216" s="223"/>
      <c r="U9216" s="225"/>
      <c r="V9216" s="223"/>
      <c r="W9216" s="225"/>
      <c r="AE9216" s="200"/>
      <c r="AM9216" s="203"/>
      <c r="AT9216" s="144"/>
    </row>
    <row r="9217" spans="9:46" s="142" customFormat="1" x14ac:dyDescent="0.15">
      <c r="I9217" s="223"/>
      <c r="P9217" s="224"/>
      <c r="Q9217" s="224"/>
      <c r="R9217" s="224"/>
      <c r="T9217" s="223"/>
      <c r="U9217" s="225"/>
      <c r="V9217" s="223"/>
      <c r="W9217" s="225"/>
      <c r="AE9217" s="200"/>
      <c r="AM9217" s="203"/>
      <c r="AT9217" s="144"/>
    </row>
    <row r="9218" spans="9:46" s="142" customFormat="1" x14ac:dyDescent="0.15">
      <c r="I9218" s="223"/>
      <c r="P9218" s="224"/>
      <c r="Q9218" s="224"/>
      <c r="R9218" s="224"/>
      <c r="T9218" s="223"/>
      <c r="U9218" s="225"/>
      <c r="V9218" s="223"/>
      <c r="W9218" s="225"/>
      <c r="AE9218" s="200"/>
      <c r="AM9218" s="203"/>
      <c r="AT9218" s="144"/>
    </row>
    <row r="9219" spans="9:46" s="142" customFormat="1" x14ac:dyDescent="0.15">
      <c r="I9219" s="223"/>
      <c r="P9219" s="224"/>
      <c r="Q9219" s="224"/>
      <c r="R9219" s="224"/>
      <c r="T9219" s="223"/>
      <c r="U9219" s="225"/>
      <c r="V9219" s="223"/>
      <c r="W9219" s="225"/>
      <c r="AE9219" s="200"/>
      <c r="AM9219" s="203"/>
      <c r="AT9219" s="144"/>
    </row>
    <row r="9220" spans="9:46" s="142" customFormat="1" x14ac:dyDescent="0.15">
      <c r="I9220" s="223"/>
      <c r="P9220" s="224"/>
      <c r="Q9220" s="224"/>
      <c r="R9220" s="224"/>
      <c r="T9220" s="223"/>
      <c r="U9220" s="225"/>
      <c r="V9220" s="223"/>
      <c r="W9220" s="225"/>
      <c r="AE9220" s="200"/>
      <c r="AM9220" s="203"/>
      <c r="AT9220" s="144"/>
    </row>
    <row r="9221" spans="9:46" s="142" customFormat="1" x14ac:dyDescent="0.15">
      <c r="I9221" s="223"/>
      <c r="P9221" s="224"/>
      <c r="Q9221" s="224"/>
      <c r="R9221" s="224"/>
      <c r="T9221" s="223"/>
      <c r="U9221" s="225"/>
      <c r="V9221" s="223"/>
      <c r="W9221" s="225"/>
      <c r="AE9221" s="200"/>
      <c r="AM9221" s="203"/>
      <c r="AT9221" s="144"/>
    </row>
    <row r="9222" spans="9:46" s="142" customFormat="1" x14ac:dyDescent="0.15">
      <c r="I9222" s="223"/>
      <c r="P9222" s="224"/>
      <c r="Q9222" s="224"/>
      <c r="R9222" s="224"/>
      <c r="T9222" s="223"/>
      <c r="U9222" s="225"/>
      <c r="V9222" s="223"/>
      <c r="W9222" s="225"/>
      <c r="AE9222" s="200"/>
      <c r="AM9222" s="203"/>
      <c r="AT9222" s="144"/>
    </row>
    <row r="9223" spans="9:46" s="142" customFormat="1" x14ac:dyDescent="0.15">
      <c r="I9223" s="223"/>
      <c r="P9223" s="224"/>
      <c r="Q9223" s="224"/>
      <c r="R9223" s="224"/>
      <c r="T9223" s="223"/>
      <c r="U9223" s="225"/>
      <c r="V9223" s="223"/>
      <c r="W9223" s="225"/>
      <c r="AE9223" s="200"/>
      <c r="AM9223" s="203"/>
      <c r="AT9223" s="144"/>
    </row>
    <row r="9224" spans="9:46" s="142" customFormat="1" x14ac:dyDescent="0.15">
      <c r="I9224" s="223"/>
      <c r="P9224" s="224"/>
      <c r="Q9224" s="224"/>
      <c r="R9224" s="224"/>
      <c r="T9224" s="223"/>
      <c r="U9224" s="225"/>
      <c r="V9224" s="223"/>
      <c r="W9224" s="225"/>
      <c r="AE9224" s="200"/>
      <c r="AM9224" s="203"/>
      <c r="AT9224" s="144"/>
    </row>
    <row r="9225" spans="9:46" s="142" customFormat="1" x14ac:dyDescent="0.15">
      <c r="I9225" s="223"/>
      <c r="P9225" s="224"/>
      <c r="Q9225" s="224"/>
      <c r="R9225" s="224"/>
      <c r="T9225" s="223"/>
      <c r="U9225" s="225"/>
      <c r="V9225" s="223"/>
      <c r="W9225" s="225"/>
      <c r="AE9225" s="200"/>
      <c r="AM9225" s="203"/>
      <c r="AT9225" s="144"/>
    </row>
    <row r="9226" spans="9:46" s="142" customFormat="1" x14ac:dyDescent="0.15">
      <c r="I9226" s="223"/>
      <c r="P9226" s="224"/>
      <c r="Q9226" s="224"/>
      <c r="R9226" s="224"/>
      <c r="T9226" s="223"/>
      <c r="U9226" s="225"/>
      <c r="V9226" s="223"/>
      <c r="W9226" s="225"/>
      <c r="AE9226" s="200"/>
      <c r="AM9226" s="203"/>
      <c r="AT9226" s="144"/>
    </row>
    <row r="9227" spans="9:46" s="142" customFormat="1" x14ac:dyDescent="0.15">
      <c r="I9227" s="223"/>
      <c r="P9227" s="224"/>
      <c r="Q9227" s="224"/>
      <c r="R9227" s="224"/>
      <c r="T9227" s="223"/>
      <c r="U9227" s="225"/>
      <c r="V9227" s="223"/>
      <c r="W9227" s="225"/>
      <c r="AE9227" s="200"/>
      <c r="AM9227" s="203"/>
      <c r="AT9227" s="144"/>
    </row>
    <row r="9228" spans="9:46" s="142" customFormat="1" x14ac:dyDescent="0.15">
      <c r="I9228" s="223"/>
      <c r="P9228" s="224"/>
      <c r="Q9228" s="224"/>
      <c r="R9228" s="224"/>
      <c r="T9228" s="223"/>
      <c r="U9228" s="225"/>
      <c r="V9228" s="223"/>
      <c r="W9228" s="225"/>
      <c r="AE9228" s="200"/>
      <c r="AM9228" s="203"/>
      <c r="AT9228" s="144"/>
    </row>
    <row r="9229" spans="9:46" s="142" customFormat="1" x14ac:dyDescent="0.15">
      <c r="I9229" s="223"/>
      <c r="P9229" s="224"/>
      <c r="Q9229" s="224"/>
      <c r="R9229" s="224"/>
      <c r="T9229" s="223"/>
      <c r="U9229" s="225"/>
      <c r="V9229" s="223"/>
      <c r="W9229" s="225"/>
      <c r="AE9229" s="200"/>
      <c r="AM9229" s="203"/>
      <c r="AT9229" s="144"/>
    </row>
    <row r="9230" spans="9:46" s="142" customFormat="1" x14ac:dyDescent="0.15">
      <c r="I9230" s="223"/>
      <c r="P9230" s="224"/>
      <c r="Q9230" s="224"/>
      <c r="R9230" s="224"/>
      <c r="T9230" s="223"/>
      <c r="U9230" s="225"/>
      <c r="V9230" s="223"/>
      <c r="W9230" s="225"/>
      <c r="AE9230" s="200"/>
      <c r="AM9230" s="203"/>
      <c r="AT9230" s="144"/>
    </row>
    <row r="9231" spans="9:46" s="142" customFormat="1" x14ac:dyDescent="0.15">
      <c r="I9231" s="223"/>
      <c r="P9231" s="224"/>
      <c r="Q9231" s="224"/>
      <c r="R9231" s="224"/>
      <c r="T9231" s="223"/>
      <c r="U9231" s="225"/>
      <c r="V9231" s="223"/>
      <c r="W9231" s="225"/>
      <c r="AE9231" s="200"/>
      <c r="AM9231" s="203"/>
      <c r="AT9231" s="144"/>
    </row>
    <row r="9232" spans="9:46" s="142" customFormat="1" x14ac:dyDescent="0.15">
      <c r="I9232" s="223"/>
      <c r="P9232" s="224"/>
      <c r="Q9232" s="224"/>
      <c r="R9232" s="224"/>
      <c r="T9232" s="223"/>
      <c r="U9232" s="225"/>
      <c r="V9232" s="223"/>
      <c r="W9232" s="225"/>
      <c r="AE9232" s="200"/>
      <c r="AM9232" s="203"/>
      <c r="AT9232" s="144"/>
    </row>
    <row r="9233" spans="9:46" s="142" customFormat="1" x14ac:dyDescent="0.15">
      <c r="I9233" s="223"/>
      <c r="P9233" s="224"/>
      <c r="Q9233" s="224"/>
      <c r="R9233" s="224"/>
      <c r="T9233" s="223"/>
      <c r="U9233" s="225"/>
      <c r="V9233" s="223"/>
      <c r="W9233" s="225"/>
      <c r="AE9233" s="200"/>
      <c r="AM9233" s="203"/>
      <c r="AT9233" s="144"/>
    </row>
    <row r="9234" spans="9:46" s="142" customFormat="1" x14ac:dyDescent="0.15">
      <c r="I9234" s="223"/>
      <c r="P9234" s="224"/>
      <c r="Q9234" s="224"/>
      <c r="R9234" s="224"/>
      <c r="T9234" s="223"/>
      <c r="U9234" s="225"/>
      <c r="V9234" s="223"/>
      <c r="W9234" s="225"/>
      <c r="AE9234" s="200"/>
      <c r="AM9234" s="203"/>
      <c r="AT9234" s="144"/>
    </row>
    <row r="9235" spans="9:46" s="142" customFormat="1" x14ac:dyDescent="0.15">
      <c r="I9235" s="223"/>
      <c r="P9235" s="224"/>
      <c r="Q9235" s="224"/>
      <c r="R9235" s="224"/>
      <c r="T9235" s="223"/>
      <c r="U9235" s="225"/>
      <c r="V9235" s="223"/>
      <c r="W9235" s="225"/>
      <c r="AE9235" s="200"/>
      <c r="AM9235" s="203"/>
      <c r="AT9235" s="144"/>
    </row>
    <row r="9236" spans="9:46" s="142" customFormat="1" x14ac:dyDescent="0.15">
      <c r="I9236" s="223"/>
      <c r="P9236" s="224"/>
      <c r="Q9236" s="224"/>
      <c r="R9236" s="224"/>
      <c r="T9236" s="223"/>
      <c r="U9236" s="225"/>
      <c r="V9236" s="223"/>
      <c r="W9236" s="225"/>
      <c r="AE9236" s="200"/>
      <c r="AM9236" s="203"/>
      <c r="AT9236" s="144"/>
    </row>
    <row r="9237" spans="9:46" s="142" customFormat="1" x14ac:dyDescent="0.15">
      <c r="I9237" s="223"/>
      <c r="P9237" s="224"/>
      <c r="Q9237" s="224"/>
      <c r="R9237" s="224"/>
      <c r="T9237" s="223"/>
      <c r="U9237" s="225"/>
      <c r="V9237" s="223"/>
      <c r="W9237" s="225"/>
      <c r="AE9237" s="200"/>
      <c r="AM9237" s="203"/>
      <c r="AT9237" s="144"/>
    </row>
    <row r="9238" spans="9:46" s="142" customFormat="1" x14ac:dyDescent="0.15">
      <c r="I9238" s="223"/>
      <c r="P9238" s="224"/>
      <c r="Q9238" s="224"/>
      <c r="R9238" s="224"/>
      <c r="T9238" s="223"/>
      <c r="U9238" s="225"/>
      <c r="V9238" s="223"/>
      <c r="W9238" s="225"/>
      <c r="AE9238" s="200"/>
      <c r="AM9238" s="203"/>
      <c r="AT9238" s="144"/>
    </row>
    <row r="9239" spans="9:46" s="142" customFormat="1" x14ac:dyDescent="0.15">
      <c r="I9239" s="223"/>
      <c r="P9239" s="224"/>
      <c r="Q9239" s="224"/>
      <c r="R9239" s="224"/>
      <c r="T9239" s="223"/>
      <c r="U9239" s="225"/>
      <c r="V9239" s="223"/>
      <c r="W9239" s="225"/>
      <c r="AE9239" s="200"/>
      <c r="AM9239" s="203"/>
      <c r="AT9239" s="144"/>
    </row>
    <row r="9240" spans="9:46" s="142" customFormat="1" x14ac:dyDescent="0.15">
      <c r="I9240" s="223"/>
      <c r="P9240" s="224"/>
      <c r="Q9240" s="224"/>
      <c r="R9240" s="224"/>
      <c r="T9240" s="223"/>
      <c r="U9240" s="225"/>
      <c r="V9240" s="223"/>
      <c r="W9240" s="225"/>
      <c r="AE9240" s="200"/>
      <c r="AM9240" s="203"/>
      <c r="AT9240" s="144"/>
    </row>
    <row r="9241" spans="9:46" s="142" customFormat="1" x14ac:dyDescent="0.15">
      <c r="I9241" s="223"/>
      <c r="P9241" s="224"/>
      <c r="Q9241" s="224"/>
      <c r="R9241" s="224"/>
      <c r="T9241" s="223"/>
      <c r="U9241" s="225"/>
      <c r="V9241" s="223"/>
      <c r="W9241" s="225"/>
      <c r="AE9241" s="200"/>
      <c r="AM9241" s="203"/>
      <c r="AT9241" s="144"/>
    </row>
    <row r="9242" spans="9:46" s="142" customFormat="1" x14ac:dyDescent="0.15">
      <c r="I9242" s="223"/>
      <c r="P9242" s="224"/>
      <c r="Q9242" s="224"/>
      <c r="R9242" s="224"/>
      <c r="T9242" s="223"/>
      <c r="U9242" s="225"/>
      <c r="V9242" s="223"/>
      <c r="W9242" s="225"/>
      <c r="AE9242" s="200"/>
      <c r="AM9242" s="203"/>
      <c r="AT9242" s="144"/>
    </row>
    <row r="9243" spans="9:46" s="142" customFormat="1" x14ac:dyDescent="0.15">
      <c r="I9243" s="223"/>
      <c r="P9243" s="224"/>
      <c r="Q9243" s="224"/>
      <c r="R9243" s="224"/>
      <c r="T9243" s="223"/>
      <c r="U9243" s="225"/>
      <c r="V9243" s="223"/>
      <c r="W9243" s="225"/>
      <c r="AE9243" s="200"/>
      <c r="AM9243" s="203"/>
      <c r="AT9243" s="144"/>
    </row>
    <row r="9244" spans="9:46" s="142" customFormat="1" x14ac:dyDescent="0.15">
      <c r="I9244" s="223"/>
      <c r="P9244" s="224"/>
      <c r="Q9244" s="224"/>
      <c r="R9244" s="224"/>
      <c r="T9244" s="223"/>
      <c r="U9244" s="225"/>
      <c r="V9244" s="223"/>
      <c r="W9244" s="225"/>
      <c r="AE9244" s="200"/>
      <c r="AM9244" s="203"/>
      <c r="AT9244" s="144"/>
    </row>
    <row r="9245" spans="9:46" s="142" customFormat="1" x14ac:dyDescent="0.15">
      <c r="I9245" s="223"/>
      <c r="P9245" s="224"/>
      <c r="Q9245" s="224"/>
      <c r="R9245" s="224"/>
      <c r="T9245" s="223"/>
      <c r="U9245" s="225"/>
      <c r="V9245" s="223"/>
      <c r="W9245" s="225"/>
      <c r="AE9245" s="200"/>
      <c r="AM9245" s="203"/>
      <c r="AT9245" s="144"/>
    </row>
    <row r="9246" spans="9:46" s="142" customFormat="1" x14ac:dyDescent="0.15">
      <c r="I9246" s="223"/>
      <c r="P9246" s="224"/>
      <c r="Q9246" s="224"/>
      <c r="R9246" s="224"/>
      <c r="T9246" s="223"/>
      <c r="U9246" s="225"/>
      <c r="V9246" s="223"/>
      <c r="W9246" s="225"/>
      <c r="AE9246" s="200"/>
      <c r="AM9246" s="203"/>
      <c r="AT9246" s="144"/>
    </row>
    <row r="9247" spans="9:46" s="142" customFormat="1" x14ac:dyDescent="0.15">
      <c r="I9247" s="223"/>
      <c r="P9247" s="224"/>
      <c r="Q9247" s="224"/>
      <c r="R9247" s="224"/>
      <c r="T9247" s="223"/>
      <c r="U9247" s="225"/>
      <c r="V9247" s="223"/>
      <c r="W9247" s="225"/>
      <c r="AE9247" s="200"/>
      <c r="AM9247" s="203"/>
      <c r="AT9247" s="144"/>
    </row>
    <row r="9248" spans="9:46" s="142" customFormat="1" x14ac:dyDescent="0.15">
      <c r="I9248" s="223"/>
      <c r="P9248" s="224"/>
      <c r="Q9248" s="224"/>
      <c r="R9248" s="224"/>
      <c r="T9248" s="223"/>
      <c r="U9248" s="225"/>
      <c r="V9248" s="223"/>
      <c r="W9248" s="225"/>
      <c r="AE9248" s="200"/>
      <c r="AM9248" s="203"/>
      <c r="AT9248" s="144"/>
    </row>
    <row r="9249" spans="9:46" s="142" customFormat="1" x14ac:dyDescent="0.15">
      <c r="I9249" s="223"/>
      <c r="P9249" s="224"/>
      <c r="Q9249" s="224"/>
      <c r="R9249" s="224"/>
      <c r="T9249" s="223"/>
      <c r="U9249" s="225"/>
      <c r="V9249" s="223"/>
      <c r="W9249" s="225"/>
      <c r="AE9249" s="200"/>
      <c r="AM9249" s="203"/>
      <c r="AT9249" s="144"/>
    </row>
    <row r="9250" spans="9:46" s="142" customFormat="1" x14ac:dyDescent="0.15">
      <c r="I9250" s="223"/>
      <c r="P9250" s="224"/>
      <c r="Q9250" s="224"/>
      <c r="R9250" s="224"/>
      <c r="T9250" s="223"/>
      <c r="U9250" s="225"/>
      <c r="V9250" s="223"/>
      <c r="W9250" s="225"/>
      <c r="AE9250" s="200"/>
      <c r="AM9250" s="203"/>
      <c r="AT9250" s="144"/>
    </row>
    <row r="9251" spans="9:46" s="142" customFormat="1" x14ac:dyDescent="0.15">
      <c r="I9251" s="223"/>
      <c r="P9251" s="224"/>
      <c r="Q9251" s="224"/>
      <c r="R9251" s="224"/>
      <c r="T9251" s="223"/>
      <c r="U9251" s="225"/>
      <c r="V9251" s="223"/>
      <c r="W9251" s="225"/>
      <c r="AE9251" s="200"/>
      <c r="AM9251" s="203"/>
      <c r="AT9251" s="144"/>
    </row>
    <row r="9252" spans="9:46" s="142" customFormat="1" x14ac:dyDescent="0.15">
      <c r="I9252" s="223"/>
      <c r="P9252" s="224"/>
      <c r="Q9252" s="224"/>
      <c r="R9252" s="224"/>
      <c r="T9252" s="223"/>
      <c r="U9252" s="225"/>
      <c r="V9252" s="223"/>
      <c r="W9252" s="225"/>
      <c r="AE9252" s="200"/>
      <c r="AM9252" s="203"/>
      <c r="AT9252" s="144"/>
    </row>
    <row r="9253" spans="9:46" s="142" customFormat="1" x14ac:dyDescent="0.15">
      <c r="I9253" s="223"/>
      <c r="P9253" s="224"/>
      <c r="Q9253" s="224"/>
      <c r="R9253" s="224"/>
      <c r="T9253" s="223"/>
      <c r="U9253" s="225"/>
      <c r="V9253" s="223"/>
      <c r="W9253" s="225"/>
      <c r="AE9253" s="200"/>
      <c r="AM9253" s="203"/>
      <c r="AT9253" s="144"/>
    </row>
    <row r="9254" spans="9:46" s="142" customFormat="1" x14ac:dyDescent="0.15">
      <c r="I9254" s="223"/>
      <c r="P9254" s="224"/>
      <c r="Q9254" s="224"/>
      <c r="R9254" s="224"/>
      <c r="T9254" s="223"/>
      <c r="U9254" s="225"/>
      <c r="V9254" s="223"/>
      <c r="W9254" s="225"/>
      <c r="AE9254" s="200"/>
      <c r="AM9254" s="203"/>
      <c r="AT9254" s="144"/>
    </row>
    <row r="9255" spans="9:46" s="142" customFormat="1" x14ac:dyDescent="0.15">
      <c r="I9255" s="223"/>
      <c r="P9255" s="224"/>
      <c r="Q9255" s="224"/>
      <c r="R9255" s="224"/>
      <c r="T9255" s="223"/>
      <c r="U9255" s="225"/>
      <c r="V9255" s="223"/>
      <c r="W9255" s="225"/>
      <c r="AE9255" s="200"/>
      <c r="AM9255" s="203"/>
      <c r="AT9255" s="144"/>
    </row>
    <row r="9256" spans="9:46" s="142" customFormat="1" x14ac:dyDescent="0.15">
      <c r="I9256" s="223"/>
      <c r="P9256" s="224"/>
      <c r="Q9256" s="224"/>
      <c r="R9256" s="224"/>
      <c r="T9256" s="223"/>
      <c r="U9256" s="225"/>
      <c r="V9256" s="223"/>
      <c r="W9256" s="225"/>
      <c r="AE9256" s="200"/>
      <c r="AM9256" s="203"/>
      <c r="AT9256" s="144"/>
    </row>
    <row r="9257" spans="9:46" s="142" customFormat="1" x14ac:dyDescent="0.15">
      <c r="I9257" s="223"/>
      <c r="P9257" s="224"/>
      <c r="Q9257" s="224"/>
      <c r="R9257" s="224"/>
      <c r="T9257" s="223"/>
      <c r="U9257" s="225"/>
      <c r="V9257" s="223"/>
      <c r="W9257" s="225"/>
      <c r="AE9257" s="200"/>
      <c r="AM9257" s="203"/>
      <c r="AT9257" s="144"/>
    </row>
    <row r="9258" spans="9:46" s="142" customFormat="1" x14ac:dyDescent="0.15">
      <c r="I9258" s="223"/>
      <c r="P9258" s="224"/>
      <c r="Q9258" s="224"/>
      <c r="R9258" s="224"/>
      <c r="T9258" s="223"/>
      <c r="U9258" s="225"/>
      <c r="V9258" s="223"/>
      <c r="W9258" s="225"/>
      <c r="AE9258" s="200"/>
      <c r="AM9258" s="203"/>
      <c r="AT9258" s="144"/>
    </row>
    <row r="9259" spans="9:46" s="142" customFormat="1" x14ac:dyDescent="0.15">
      <c r="I9259" s="223"/>
      <c r="P9259" s="224"/>
      <c r="Q9259" s="224"/>
      <c r="R9259" s="224"/>
      <c r="T9259" s="223"/>
      <c r="U9259" s="225"/>
      <c r="V9259" s="223"/>
      <c r="W9259" s="225"/>
      <c r="AE9259" s="200"/>
      <c r="AM9259" s="203"/>
      <c r="AT9259" s="144"/>
    </row>
    <row r="9260" spans="9:46" s="142" customFormat="1" x14ac:dyDescent="0.15">
      <c r="I9260" s="223"/>
      <c r="P9260" s="224"/>
      <c r="Q9260" s="224"/>
      <c r="R9260" s="224"/>
      <c r="T9260" s="223"/>
      <c r="U9260" s="225"/>
      <c r="V9260" s="223"/>
      <c r="W9260" s="225"/>
      <c r="AE9260" s="200"/>
      <c r="AM9260" s="203"/>
      <c r="AT9260" s="144"/>
    </row>
    <row r="9261" spans="9:46" s="142" customFormat="1" x14ac:dyDescent="0.15">
      <c r="I9261" s="223"/>
      <c r="P9261" s="224"/>
      <c r="Q9261" s="224"/>
      <c r="R9261" s="224"/>
      <c r="T9261" s="223"/>
      <c r="U9261" s="225"/>
      <c r="V9261" s="223"/>
      <c r="W9261" s="225"/>
      <c r="AE9261" s="200"/>
      <c r="AM9261" s="203"/>
      <c r="AT9261" s="144"/>
    </row>
    <row r="9262" spans="9:46" s="142" customFormat="1" x14ac:dyDescent="0.15">
      <c r="I9262" s="223"/>
      <c r="P9262" s="224"/>
      <c r="Q9262" s="224"/>
      <c r="R9262" s="224"/>
      <c r="T9262" s="223"/>
      <c r="U9262" s="225"/>
      <c r="V9262" s="223"/>
      <c r="W9262" s="225"/>
      <c r="AE9262" s="200"/>
      <c r="AM9262" s="203"/>
      <c r="AT9262" s="144"/>
    </row>
    <row r="9263" spans="9:46" s="142" customFormat="1" x14ac:dyDescent="0.15">
      <c r="I9263" s="223"/>
      <c r="P9263" s="224"/>
      <c r="Q9263" s="224"/>
      <c r="R9263" s="224"/>
      <c r="T9263" s="223"/>
      <c r="U9263" s="225"/>
      <c r="V9263" s="223"/>
      <c r="W9263" s="225"/>
      <c r="AE9263" s="200"/>
      <c r="AM9263" s="203"/>
      <c r="AT9263" s="144"/>
    </row>
    <row r="9264" spans="9:46" s="142" customFormat="1" x14ac:dyDescent="0.15">
      <c r="I9264" s="223"/>
      <c r="P9264" s="224"/>
      <c r="Q9264" s="224"/>
      <c r="R9264" s="224"/>
      <c r="T9264" s="223"/>
      <c r="U9264" s="225"/>
      <c r="V9264" s="223"/>
      <c r="W9264" s="225"/>
      <c r="AE9264" s="200"/>
      <c r="AM9264" s="203"/>
      <c r="AT9264" s="144"/>
    </row>
    <row r="9265" spans="9:46" s="142" customFormat="1" x14ac:dyDescent="0.15">
      <c r="I9265" s="223"/>
      <c r="P9265" s="224"/>
      <c r="Q9265" s="224"/>
      <c r="R9265" s="224"/>
      <c r="T9265" s="223"/>
      <c r="U9265" s="225"/>
      <c r="V9265" s="223"/>
      <c r="W9265" s="225"/>
      <c r="AE9265" s="200"/>
      <c r="AM9265" s="203"/>
      <c r="AT9265" s="144"/>
    </row>
    <row r="9266" spans="9:46" s="142" customFormat="1" x14ac:dyDescent="0.15">
      <c r="I9266" s="223"/>
      <c r="P9266" s="224"/>
      <c r="Q9266" s="224"/>
      <c r="R9266" s="224"/>
      <c r="T9266" s="223"/>
      <c r="U9266" s="225"/>
      <c r="V9266" s="223"/>
      <c r="W9266" s="225"/>
      <c r="AE9266" s="200"/>
      <c r="AM9266" s="203"/>
      <c r="AT9266" s="144"/>
    </row>
    <row r="9267" spans="9:46" s="142" customFormat="1" x14ac:dyDescent="0.15">
      <c r="I9267" s="223"/>
      <c r="P9267" s="224"/>
      <c r="Q9267" s="224"/>
      <c r="R9267" s="224"/>
      <c r="T9267" s="223"/>
      <c r="U9267" s="225"/>
      <c r="V9267" s="223"/>
      <c r="W9267" s="225"/>
      <c r="AE9267" s="200"/>
      <c r="AM9267" s="203"/>
      <c r="AT9267" s="144"/>
    </row>
    <row r="9268" spans="9:46" s="142" customFormat="1" x14ac:dyDescent="0.15">
      <c r="I9268" s="223"/>
      <c r="P9268" s="224"/>
      <c r="Q9268" s="224"/>
      <c r="R9268" s="224"/>
      <c r="T9268" s="223"/>
      <c r="U9268" s="225"/>
      <c r="V9268" s="223"/>
      <c r="W9268" s="225"/>
      <c r="AE9268" s="200"/>
      <c r="AM9268" s="203"/>
      <c r="AT9268" s="144"/>
    </row>
    <row r="9269" spans="9:46" s="142" customFormat="1" x14ac:dyDescent="0.15">
      <c r="I9269" s="223"/>
      <c r="P9269" s="224"/>
      <c r="Q9269" s="224"/>
      <c r="R9269" s="224"/>
      <c r="T9269" s="223"/>
      <c r="U9269" s="225"/>
      <c r="V9269" s="223"/>
      <c r="W9269" s="225"/>
      <c r="AE9269" s="200"/>
      <c r="AM9269" s="203"/>
      <c r="AT9269" s="144"/>
    </row>
    <row r="9270" spans="9:46" s="142" customFormat="1" x14ac:dyDescent="0.15">
      <c r="I9270" s="223"/>
      <c r="P9270" s="224"/>
      <c r="Q9270" s="224"/>
      <c r="R9270" s="224"/>
      <c r="T9270" s="223"/>
      <c r="U9270" s="225"/>
      <c r="V9270" s="223"/>
      <c r="W9270" s="225"/>
      <c r="AE9270" s="200"/>
      <c r="AM9270" s="203"/>
      <c r="AT9270" s="144"/>
    </row>
    <row r="9271" spans="9:46" s="142" customFormat="1" x14ac:dyDescent="0.15">
      <c r="I9271" s="223"/>
      <c r="P9271" s="224"/>
      <c r="Q9271" s="224"/>
      <c r="R9271" s="224"/>
      <c r="T9271" s="223"/>
      <c r="U9271" s="225"/>
      <c r="V9271" s="223"/>
      <c r="W9271" s="225"/>
      <c r="AE9271" s="200"/>
      <c r="AM9271" s="203"/>
      <c r="AT9271" s="144"/>
    </row>
    <row r="9272" spans="9:46" s="142" customFormat="1" x14ac:dyDescent="0.15">
      <c r="I9272" s="223"/>
      <c r="P9272" s="224"/>
      <c r="Q9272" s="224"/>
      <c r="R9272" s="224"/>
      <c r="T9272" s="223"/>
      <c r="U9272" s="225"/>
      <c r="V9272" s="223"/>
      <c r="W9272" s="225"/>
      <c r="AE9272" s="200"/>
      <c r="AM9272" s="203"/>
      <c r="AT9272" s="144"/>
    </row>
    <row r="9273" spans="9:46" s="142" customFormat="1" x14ac:dyDescent="0.15">
      <c r="I9273" s="223"/>
      <c r="P9273" s="224"/>
      <c r="Q9273" s="224"/>
      <c r="R9273" s="224"/>
      <c r="T9273" s="223"/>
      <c r="U9273" s="225"/>
      <c r="V9273" s="223"/>
      <c r="W9273" s="225"/>
      <c r="AE9273" s="200"/>
      <c r="AM9273" s="203"/>
      <c r="AT9273" s="144"/>
    </row>
    <row r="9274" spans="9:46" s="142" customFormat="1" x14ac:dyDescent="0.15">
      <c r="I9274" s="223"/>
      <c r="P9274" s="224"/>
      <c r="Q9274" s="224"/>
      <c r="R9274" s="224"/>
      <c r="T9274" s="223"/>
      <c r="U9274" s="225"/>
      <c r="V9274" s="223"/>
      <c r="W9274" s="225"/>
      <c r="AE9274" s="200"/>
      <c r="AM9274" s="203"/>
      <c r="AT9274" s="144"/>
    </row>
    <row r="9275" spans="9:46" s="142" customFormat="1" x14ac:dyDescent="0.15">
      <c r="I9275" s="223"/>
      <c r="P9275" s="224"/>
      <c r="Q9275" s="224"/>
      <c r="R9275" s="224"/>
      <c r="T9275" s="223"/>
      <c r="U9275" s="225"/>
      <c r="V9275" s="223"/>
      <c r="W9275" s="225"/>
      <c r="AE9275" s="200"/>
      <c r="AM9275" s="203"/>
      <c r="AT9275" s="144"/>
    </row>
    <row r="9276" spans="9:46" s="142" customFormat="1" x14ac:dyDescent="0.15">
      <c r="I9276" s="223"/>
      <c r="P9276" s="224"/>
      <c r="Q9276" s="224"/>
      <c r="R9276" s="224"/>
      <c r="T9276" s="223"/>
      <c r="U9276" s="225"/>
      <c r="V9276" s="223"/>
      <c r="W9276" s="225"/>
      <c r="AE9276" s="200"/>
      <c r="AM9276" s="203"/>
      <c r="AT9276" s="144"/>
    </row>
    <row r="9277" spans="9:46" s="142" customFormat="1" x14ac:dyDescent="0.15">
      <c r="I9277" s="223"/>
      <c r="P9277" s="224"/>
      <c r="Q9277" s="224"/>
      <c r="R9277" s="224"/>
      <c r="T9277" s="223"/>
      <c r="U9277" s="225"/>
      <c r="V9277" s="223"/>
      <c r="W9277" s="225"/>
      <c r="AE9277" s="200"/>
      <c r="AM9277" s="203"/>
      <c r="AT9277" s="144"/>
    </row>
    <row r="9278" spans="9:46" s="142" customFormat="1" x14ac:dyDescent="0.15">
      <c r="I9278" s="223"/>
      <c r="P9278" s="224"/>
      <c r="Q9278" s="224"/>
      <c r="R9278" s="224"/>
      <c r="T9278" s="223"/>
      <c r="U9278" s="225"/>
      <c r="V9278" s="223"/>
      <c r="W9278" s="225"/>
      <c r="AE9278" s="200"/>
      <c r="AM9278" s="203"/>
      <c r="AT9278" s="144"/>
    </row>
    <row r="9279" spans="9:46" s="142" customFormat="1" x14ac:dyDescent="0.15">
      <c r="I9279" s="223"/>
      <c r="P9279" s="224"/>
      <c r="Q9279" s="224"/>
      <c r="R9279" s="224"/>
      <c r="T9279" s="223"/>
      <c r="U9279" s="225"/>
      <c r="V9279" s="223"/>
      <c r="W9279" s="225"/>
      <c r="AE9279" s="200"/>
      <c r="AM9279" s="203"/>
      <c r="AT9279" s="144"/>
    </row>
    <row r="9280" spans="9:46" s="142" customFormat="1" x14ac:dyDescent="0.15">
      <c r="I9280" s="223"/>
      <c r="P9280" s="224"/>
      <c r="Q9280" s="224"/>
      <c r="R9280" s="224"/>
      <c r="T9280" s="223"/>
      <c r="U9280" s="225"/>
      <c r="V9280" s="223"/>
      <c r="W9280" s="225"/>
      <c r="AE9280" s="200"/>
      <c r="AM9280" s="203"/>
      <c r="AT9280" s="144"/>
    </row>
    <row r="9281" spans="9:46" s="142" customFormat="1" x14ac:dyDescent="0.15">
      <c r="I9281" s="223"/>
      <c r="P9281" s="224"/>
      <c r="Q9281" s="224"/>
      <c r="R9281" s="224"/>
      <c r="T9281" s="223"/>
      <c r="U9281" s="225"/>
      <c r="V9281" s="223"/>
      <c r="W9281" s="225"/>
      <c r="AE9281" s="200"/>
      <c r="AM9281" s="203"/>
      <c r="AT9281" s="144"/>
    </row>
    <row r="9282" spans="9:46" s="142" customFormat="1" x14ac:dyDescent="0.15">
      <c r="I9282" s="223"/>
      <c r="P9282" s="224"/>
      <c r="Q9282" s="224"/>
      <c r="R9282" s="224"/>
      <c r="T9282" s="223"/>
      <c r="U9282" s="225"/>
      <c r="V9282" s="223"/>
      <c r="W9282" s="225"/>
      <c r="AE9282" s="200"/>
      <c r="AM9282" s="203"/>
      <c r="AT9282" s="144"/>
    </row>
    <row r="9283" spans="9:46" s="142" customFormat="1" x14ac:dyDescent="0.15">
      <c r="I9283" s="223"/>
      <c r="P9283" s="224"/>
      <c r="Q9283" s="224"/>
      <c r="R9283" s="224"/>
      <c r="T9283" s="223"/>
      <c r="U9283" s="225"/>
      <c r="V9283" s="223"/>
      <c r="W9283" s="225"/>
      <c r="AE9283" s="200"/>
      <c r="AM9283" s="203"/>
      <c r="AT9283" s="144"/>
    </row>
    <row r="9284" spans="9:46" s="142" customFormat="1" x14ac:dyDescent="0.15">
      <c r="I9284" s="223"/>
      <c r="P9284" s="224"/>
      <c r="Q9284" s="224"/>
      <c r="R9284" s="224"/>
      <c r="T9284" s="223"/>
      <c r="U9284" s="225"/>
      <c r="V9284" s="223"/>
      <c r="W9284" s="225"/>
      <c r="AE9284" s="200"/>
      <c r="AM9284" s="203"/>
      <c r="AT9284" s="144"/>
    </row>
    <row r="9285" spans="9:46" s="142" customFormat="1" x14ac:dyDescent="0.15">
      <c r="I9285" s="223"/>
      <c r="P9285" s="224"/>
      <c r="Q9285" s="224"/>
      <c r="R9285" s="224"/>
      <c r="T9285" s="223"/>
      <c r="U9285" s="225"/>
      <c r="V9285" s="223"/>
      <c r="W9285" s="225"/>
      <c r="AE9285" s="200"/>
      <c r="AM9285" s="203"/>
      <c r="AT9285" s="144"/>
    </row>
    <row r="9286" spans="9:46" s="142" customFormat="1" x14ac:dyDescent="0.15">
      <c r="I9286" s="223"/>
      <c r="P9286" s="224"/>
      <c r="Q9286" s="224"/>
      <c r="R9286" s="224"/>
      <c r="T9286" s="223"/>
      <c r="U9286" s="225"/>
      <c r="V9286" s="223"/>
      <c r="W9286" s="225"/>
      <c r="AE9286" s="200"/>
      <c r="AM9286" s="203"/>
      <c r="AT9286" s="144"/>
    </row>
    <row r="9287" spans="9:46" s="142" customFormat="1" x14ac:dyDescent="0.15">
      <c r="I9287" s="223"/>
      <c r="P9287" s="224"/>
      <c r="Q9287" s="224"/>
      <c r="R9287" s="224"/>
      <c r="T9287" s="223"/>
      <c r="U9287" s="225"/>
      <c r="V9287" s="223"/>
      <c r="W9287" s="225"/>
      <c r="AE9287" s="200"/>
      <c r="AM9287" s="203"/>
      <c r="AT9287" s="144"/>
    </row>
    <row r="9288" spans="9:46" s="142" customFormat="1" x14ac:dyDescent="0.15">
      <c r="I9288" s="223"/>
      <c r="P9288" s="224"/>
      <c r="Q9288" s="224"/>
      <c r="R9288" s="224"/>
      <c r="T9288" s="223"/>
      <c r="U9288" s="225"/>
      <c r="V9288" s="223"/>
      <c r="W9288" s="225"/>
      <c r="AE9288" s="200"/>
      <c r="AM9288" s="203"/>
      <c r="AT9288" s="144"/>
    </row>
    <row r="9289" spans="9:46" s="142" customFormat="1" x14ac:dyDescent="0.15">
      <c r="I9289" s="223"/>
      <c r="P9289" s="224"/>
      <c r="Q9289" s="224"/>
      <c r="R9289" s="224"/>
      <c r="T9289" s="223"/>
      <c r="U9289" s="225"/>
      <c r="V9289" s="223"/>
      <c r="W9289" s="225"/>
      <c r="AE9289" s="200"/>
      <c r="AM9289" s="203"/>
      <c r="AT9289" s="144"/>
    </row>
    <row r="9290" spans="9:46" s="142" customFormat="1" x14ac:dyDescent="0.15">
      <c r="I9290" s="223"/>
      <c r="P9290" s="224"/>
      <c r="Q9290" s="224"/>
      <c r="R9290" s="224"/>
      <c r="T9290" s="223"/>
      <c r="U9290" s="225"/>
      <c r="V9290" s="223"/>
      <c r="W9290" s="225"/>
      <c r="AE9290" s="200"/>
      <c r="AM9290" s="203"/>
      <c r="AT9290" s="144"/>
    </row>
    <row r="9291" spans="9:46" s="142" customFormat="1" x14ac:dyDescent="0.15">
      <c r="I9291" s="223"/>
      <c r="P9291" s="224"/>
      <c r="Q9291" s="224"/>
      <c r="R9291" s="224"/>
      <c r="T9291" s="223"/>
      <c r="U9291" s="225"/>
      <c r="V9291" s="223"/>
      <c r="W9291" s="225"/>
      <c r="AE9291" s="200"/>
      <c r="AM9291" s="203"/>
      <c r="AT9291" s="144"/>
    </row>
    <row r="9292" spans="9:46" s="142" customFormat="1" x14ac:dyDescent="0.15">
      <c r="I9292" s="223"/>
      <c r="P9292" s="224"/>
      <c r="Q9292" s="224"/>
      <c r="R9292" s="224"/>
      <c r="T9292" s="223"/>
      <c r="U9292" s="225"/>
      <c r="V9292" s="223"/>
      <c r="W9292" s="225"/>
      <c r="AE9292" s="200"/>
      <c r="AM9292" s="203"/>
      <c r="AT9292" s="144"/>
    </row>
    <row r="9293" spans="9:46" s="142" customFormat="1" x14ac:dyDescent="0.15">
      <c r="I9293" s="223"/>
      <c r="P9293" s="224"/>
      <c r="Q9293" s="224"/>
      <c r="R9293" s="224"/>
      <c r="T9293" s="223"/>
      <c r="U9293" s="225"/>
      <c r="V9293" s="223"/>
      <c r="W9293" s="225"/>
      <c r="AE9293" s="200"/>
      <c r="AM9293" s="203"/>
      <c r="AT9293" s="144"/>
    </row>
    <row r="9294" spans="9:46" s="142" customFormat="1" x14ac:dyDescent="0.15">
      <c r="I9294" s="223"/>
      <c r="P9294" s="224"/>
      <c r="Q9294" s="224"/>
      <c r="R9294" s="224"/>
      <c r="T9294" s="223"/>
      <c r="U9294" s="225"/>
      <c r="V9294" s="223"/>
      <c r="W9294" s="225"/>
      <c r="AE9294" s="200"/>
      <c r="AM9294" s="203"/>
      <c r="AT9294" s="144"/>
    </row>
    <row r="9295" spans="9:46" s="142" customFormat="1" x14ac:dyDescent="0.15">
      <c r="I9295" s="223"/>
      <c r="P9295" s="224"/>
      <c r="Q9295" s="224"/>
      <c r="R9295" s="224"/>
      <c r="T9295" s="223"/>
      <c r="U9295" s="225"/>
      <c r="V9295" s="223"/>
      <c r="W9295" s="225"/>
      <c r="AE9295" s="200"/>
      <c r="AM9295" s="203"/>
      <c r="AT9295" s="144"/>
    </row>
    <row r="9296" spans="9:46" s="142" customFormat="1" x14ac:dyDescent="0.15">
      <c r="I9296" s="223"/>
      <c r="P9296" s="224"/>
      <c r="Q9296" s="224"/>
      <c r="R9296" s="224"/>
      <c r="T9296" s="223"/>
      <c r="U9296" s="225"/>
      <c r="V9296" s="223"/>
      <c r="W9296" s="225"/>
      <c r="AE9296" s="200"/>
      <c r="AM9296" s="203"/>
      <c r="AT9296" s="144"/>
    </row>
    <row r="9297" spans="9:46" s="142" customFormat="1" x14ac:dyDescent="0.15">
      <c r="I9297" s="223"/>
      <c r="P9297" s="224"/>
      <c r="Q9297" s="224"/>
      <c r="R9297" s="224"/>
      <c r="T9297" s="223"/>
      <c r="U9297" s="225"/>
      <c r="V9297" s="223"/>
      <c r="W9297" s="225"/>
      <c r="AE9297" s="200"/>
      <c r="AM9297" s="203"/>
      <c r="AT9297" s="144"/>
    </row>
    <row r="9298" spans="9:46" s="142" customFormat="1" x14ac:dyDescent="0.15">
      <c r="I9298" s="223"/>
      <c r="P9298" s="224"/>
      <c r="Q9298" s="224"/>
      <c r="R9298" s="224"/>
      <c r="T9298" s="223"/>
      <c r="U9298" s="225"/>
      <c r="V9298" s="223"/>
      <c r="W9298" s="225"/>
      <c r="AE9298" s="200"/>
      <c r="AM9298" s="203"/>
      <c r="AT9298" s="144"/>
    </row>
    <row r="9299" spans="9:46" s="142" customFormat="1" x14ac:dyDescent="0.15">
      <c r="I9299" s="223"/>
      <c r="P9299" s="224"/>
      <c r="Q9299" s="224"/>
      <c r="R9299" s="224"/>
      <c r="T9299" s="223"/>
      <c r="U9299" s="225"/>
      <c r="V9299" s="223"/>
      <c r="W9299" s="225"/>
      <c r="AE9299" s="200"/>
      <c r="AM9299" s="203"/>
      <c r="AT9299" s="144"/>
    </row>
    <row r="9300" spans="9:46" s="142" customFormat="1" x14ac:dyDescent="0.15">
      <c r="I9300" s="223"/>
      <c r="P9300" s="224"/>
      <c r="Q9300" s="224"/>
      <c r="R9300" s="224"/>
      <c r="T9300" s="223"/>
      <c r="U9300" s="225"/>
      <c r="V9300" s="223"/>
      <c r="W9300" s="225"/>
      <c r="AE9300" s="200"/>
      <c r="AM9300" s="203"/>
      <c r="AT9300" s="144"/>
    </row>
    <row r="9301" spans="9:46" s="142" customFormat="1" x14ac:dyDescent="0.15">
      <c r="I9301" s="223"/>
      <c r="P9301" s="224"/>
      <c r="Q9301" s="224"/>
      <c r="R9301" s="224"/>
      <c r="T9301" s="223"/>
      <c r="U9301" s="225"/>
      <c r="V9301" s="223"/>
      <c r="W9301" s="225"/>
      <c r="AE9301" s="200"/>
      <c r="AM9301" s="203"/>
      <c r="AT9301" s="144"/>
    </row>
    <row r="9302" spans="9:46" s="142" customFormat="1" x14ac:dyDescent="0.15">
      <c r="I9302" s="223"/>
      <c r="P9302" s="224"/>
      <c r="Q9302" s="224"/>
      <c r="R9302" s="224"/>
      <c r="T9302" s="223"/>
      <c r="U9302" s="225"/>
      <c r="V9302" s="223"/>
      <c r="W9302" s="225"/>
      <c r="AE9302" s="200"/>
      <c r="AM9302" s="203"/>
      <c r="AT9302" s="144"/>
    </row>
    <row r="9303" spans="9:46" s="142" customFormat="1" x14ac:dyDescent="0.15">
      <c r="I9303" s="223"/>
      <c r="P9303" s="224"/>
      <c r="Q9303" s="224"/>
      <c r="R9303" s="224"/>
      <c r="T9303" s="223"/>
      <c r="U9303" s="225"/>
      <c r="V9303" s="223"/>
      <c r="W9303" s="225"/>
      <c r="AE9303" s="200"/>
      <c r="AM9303" s="203"/>
      <c r="AT9303" s="144"/>
    </row>
    <row r="9304" spans="9:46" s="142" customFormat="1" x14ac:dyDescent="0.15">
      <c r="I9304" s="223"/>
      <c r="P9304" s="224"/>
      <c r="Q9304" s="224"/>
      <c r="R9304" s="224"/>
      <c r="T9304" s="223"/>
      <c r="U9304" s="225"/>
      <c r="V9304" s="223"/>
      <c r="W9304" s="225"/>
      <c r="AE9304" s="200"/>
      <c r="AM9304" s="203"/>
      <c r="AT9304" s="144"/>
    </row>
    <row r="9305" spans="9:46" s="142" customFormat="1" x14ac:dyDescent="0.15">
      <c r="I9305" s="223"/>
      <c r="P9305" s="224"/>
      <c r="Q9305" s="224"/>
      <c r="R9305" s="224"/>
      <c r="T9305" s="223"/>
      <c r="U9305" s="225"/>
      <c r="V9305" s="223"/>
      <c r="W9305" s="225"/>
      <c r="AE9305" s="200"/>
      <c r="AM9305" s="203"/>
      <c r="AT9305" s="144"/>
    </row>
    <row r="9306" spans="9:46" s="142" customFormat="1" x14ac:dyDescent="0.15">
      <c r="I9306" s="223"/>
      <c r="P9306" s="224"/>
      <c r="Q9306" s="224"/>
      <c r="R9306" s="224"/>
      <c r="T9306" s="223"/>
      <c r="U9306" s="225"/>
      <c r="V9306" s="223"/>
      <c r="W9306" s="225"/>
      <c r="AE9306" s="200"/>
      <c r="AM9306" s="203"/>
      <c r="AT9306" s="144"/>
    </row>
    <row r="9307" spans="9:46" s="142" customFormat="1" x14ac:dyDescent="0.15">
      <c r="I9307" s="223"/>
      <c r="P9307" s="224"/>
      <c r="Q9307" s="224"/>
      <c r="R9307" s="224"/>
      <c r="T9307" s="223"/>
      <c r="U9307" s="225"/>
      <c r="V9307" s="223"/>
      <c r="W9307" s="225"/>
      <c r="AE9307" s="200"/>
      <c r="AM9307" s="203"/>
      <c r="AT9307" s="144"/>
    </row>
    <row r="9308" spans="9:46" s="142" customFormat="1" x14ac:dyDescent="0.15">
      <c r="I9308" s="223"/>
      <c r="P9308" s="224"/>
      <c r="Q9308" s="224"/>
      <c r="R9308" s="224"/>
      <c r="T9308" s="223"/>
      <c r="U9308" s="225"/>
      <c r="V9308" s="223"/>
      <c r="W9308" s="225"/>
      <c r="AE9308" s="200"/>
      <c r="AM9308" s="203"/>
      <c r="AT9308" s="144"/>
    </row>
    <row r="9309" spans="9:46" s="142" customFormat="1" x14ac:dyDescent="0.15">
      <c r="I9309" s="223"/>
      <c r="P9309" s="224"/>
      <c r="Q9309" s="224"/>
      <c r="R9309" s="224"/>
      <c r="T9309" s="223"/>
      <c r="U9309" s="225"/>
      <c r="V9309" s="223"/>
      <c r="W9309" s="225"/>
      <c r="AE9309" s="200"/>
      <c r="AM9309" s="203"/>
      <c r="AT9309" s="144"/>
    </row>
    <row r="9310" spans="9:46" s="142" customFormat="1" x14ac:dyDescent="0.15">
      <c r="I9310" s="223"/>
      <c r="P9310" s="224"/>
      <c r="Q9310" s="224"/>
      <c r="R9310" s="224"/>
      <c r="T9310" s="223"/>
      <c r="U9310" s="225"/>
      <c r="V9310" s="223"/>
      <c r="W9310" s="225"/>
      <c r="AE9310" s="200"/>
      <c r="AM9310" s="203"/>
      <c r="AT9310" s="144"/>
    </row>
    <row r="9311" spans="9:46" s="142" customFormat="1" x14ac:dyDescent="0.15">
      <c r="I9311" s="223"/>
      <c r="P9311" s="224"/>
      <c r="Q9311" s="224"/>
      <c r="R9311" s="224"/>
      <c r="T9311" s="223"/>
      <c r="U9311" s="225"/>
      <c r="V9311" s="223"/>
      <c r="W9311" s="225"/>
      <c r="AE9311" s="200"/>
      <c r="AM9311" s="203"/>
      <c r="AT9311" s="144"/>
    </row>
    <row r="9312" spans="9:46" s="142" customFormat="1" x14ac:dyDescent="0.15">
      <c r="I9312" s="223"/>
      <c r="P9312" s="224"/>
      <c r="Q9312" s="224"/>
      <c r="R9312" s="224"/>
      <c r="T9312" s="223"/>
      <c r="U9312" s="225"/>
      <c r="V9312" s="223"/>
      <c r="W9312" s="225"/>
      <c r="AE9312" s="200"/>
      <c r="AM9312" s="203"/>
      <c r="AT9312" s="144"/>
    </row>
    <row r="9313" spans="9:46" s="142" customFormat="1" x14ac:dyDescent="0.15">
      <c r="I9313" s="223"/>
      <c r="P9313" s="224"/>
      <c r="Q9313" s="224"/>
      <c r="R9313" s="224"/>
      <c r="T9313" s="223"/>
      <c r="U9313" s="225"/>
      <c r="V9313" s="223"/>
      <c r="W9313" s="225"/>
      <c r="AE9313" s="200"/>
      <c r="AM9313" s="203"/>
      <c r="AT9313" s="144"/>
    </row>
    <row r="9314" spans="9:46" s="142" customFormat="1" x14ac:dyDescent="0.15">
      <c r="I9314" s="223"/>
      <c r="P9314" s="224"/>
      <c r="Q9314" s="224"/>
      <c r="R9314" s="224"/>
      <c r="T9314" s="223"/>
      <c r="U9314" s="225"/>
      <c r="V9314" s="223"/>
      <c r="W9314" s="225"/>
      <c r="AE9314" s="200"/>
      <c r="AM9314" s="203"/>
      <c r="AT9314" s="144"/>
    </row>
    <row r="9315" spans="9:46" s="142" customFormat="1" x14ac:dyDescent="0.15">
      <c r="I9315" s="223"/>
      <c r="P9315" s="224"/>
      <c r="Q9315" s="224"/>
      <c r="R9315" s="224"/>
      <c r="T9315" s="223"/>
      <c r="U9315" s="225"/>
      <c r="V9315" s="223"/>
      <c r="W9315" s="225"/>
      <c r="AE9315" s="200"/>
      <c r="AM9315" s="203"/>
      <c r="AT9315" s="144"/>
    </row>
    <row r="9316" spans="9:46" s="142" customFormat="1" x14ac:dyDescent="0.15">
      <c r="I9316" s="223"/>
      <c r="P9316" s="224"/>
      <c r="Q9316" s="224"/>
      <c r="R9316" s="224"/>
      <c r="T9316" s="223"/>
      <c r="U9316" s="225"/>
      <c r="V9316" s="223"/>
      <c r="W9316" s="225"/>
      <c r="AE9316" s="200"/>
      <c r="AM9316" s="203"/>
      <c r="AT9316" s="144"/>
    </row>
    <row r="9317" spans="9:46" s="142" customFormat="1" x14ac:dyDescent="0.15">
      <c r="I9317" s="223"/>
      <c r="P9317" s="224"/>
      <c r="Q9317" s="224"/>
      <c r="R9317" s="224"/>
      <c r="T9317" s="223"/>
      <c r="U9317" s="225"/>
      <c r="V9317" s="223"/>
      <c r="W9317" s="225"/>
      <c r="AE9317" s="200"/>
      <c r="AM9317" s="203"/>
      <c r="AT9317" s="144"/>
    </row>
    <row r="9318" spans="9:46" s="142" customFormat="1" x14ac:dyDescent="0.15">
      <c r="I9318" s="223"/>
      <c r="P9318" s="224"/>
      <c r="Q9318" s="224"/>
      <c r="R9318" s="224"/>
      <c r="T9318" s="223"/>
      <c r="U9318" s="225"/>
      <c r="V9318" s="223"/>
      <c r="W9318" s="225"/>
      <c r="AE9318" s="200"/>
      <c r="AM9318" s="203"/>
      <c r="AT9318" s="144"/>
    </row>
    <row r="9319" spans="9:46" s="142" customFormat="1" x14ac:dyDescent="0.15">
      <c r="I9319" s="223"/>
      <c r="P9319" s="224"/>
      <c r="Q9319" s="224"/>
      <c r="R9319" s="224"/>
      <c r="T9319" s="223"/>
      <c r="U9319" s="225"/>
      <c r="V9319" s="223"/>
      <c r="W9319" s="225"/>
      <c r="AE9319" s="200"/>
      <c r="AM9319" s="203"/>
      <c r="AT9319" s="144"/>
    </row>
    <row r="9320" spans="9:46" s="142" customFormat="1" x14ac:dyDescent="0.15">
      <c r="I9320" s="223"/>
      <c r="P9320" s="224"/>
      <c r="Q9320" s="224"/>
      <c r="R9320" s="224"/>
      <c r="T9320" s="223"/>
      <c r="U9320" s="225"/>
      <c r="V9320" s="223"/>
      <c r="W9320" s="225"/>
      <c r="AE9320" s="200"/>
      <c r="AM9320" s="203"/>
      <c r="AT9320" s="144"/>
    </row>
    <row r="9321" spans="9:46" s="142" customFormat="1" x14ac:dyDescent="0.15">
      <c r="I9321" s="223"/>
      <c r="P9321" s="224"/>
      <c r="Q9321" s="224"/>
      <c r="R9321" s="224"/>
      <c r="T9321" s="223"/>
      <c r="U9321" s="225"/>
      <c r="V9321" s="223"/>
      <c r="W9321" s="225"/>
      <c r="AE9321" s="200"/>
      <c r="AM9321" s="203"/>
      <c r="AT9321" s="144"/>
    </row>
    <row r="9322" spans="9:46" s="142" customFormat="1" x14ac:dyDescent="0.15">
      <c r="I9322" s="223"/>
      <c r="P9322" s="224"/>
      <c r="Q9322" s="224"/>
      <c r="R9322" s="224"/>
      <c r="T9322" s="223"/>
      <c r="U9322" s="225"/>
      <c r="V9322" s="223"/>
      <c r="W9322" s="225"/>
      <c r="AE9322" s="200"/>
      <c r="AM9322" s="203"/>
      <c r="AT9322" s="144"/>
    </row>
    <row r="9323" spans="9:46" s="142" customFormat="1" x14ac:dyDescent="0.15">
      <c r="I9323" s="223"/>
      <c r="P9323" s="224"/>
      <c r="Q9323" s="224"/>
      <c r="R9323" s="224"/>
      <c r="T9323" s="223"/>
      <c r="U9323" s="225"/>
      <c r="V9323" s="223"/>
      <c r="W9323" s="225"/>
      <c r="AE9323" s="200"/>
      <c r="AM9323" s="203"/>
      <c r="AT9323" s="144"/>
    </row>
    <row r="9324" spans="9:46" s="142" customFormat="1" x14ac:dyDescent="0.15">
      <c r="I9324" s="223"/>
      <c r="P9324" s="224"/>
      <c r="Q9324" s="224"/>
      <c r="R9324" s="224"/>
      <c r="T9324" s="223"/>
      <c r="U9324" s="225"/>
      <c r="V9324" s="223"/>
      <c r="W9324" s="225"/>
      <c r="AE9324" s="200"/>
      <c r="AM9324" s="203"/>
      <c r="AT9324" s="144"/>
    </row>
    <row r="9325" spans="9:46" s="142" customFormat="1" x14ac:dyDescent="0.15">
      <c r="I9325" s="223"/>
      <c r="P9325" s="224"/>
      <c r="Q9325" s="224"/>
      <c r="R9325" s="224"/>
      <c r="T9325" s="223"/>
      <c r="U9325" s="225"/>
      <c r="V9325" s="223"/>
      <c r="W9325" s="225"/>
      <c r="AE9325" s="200"/>
      <c r="AM9325" s="203"/>
      <c r="AT9325" s="144"/>
    </row>
    <row r="9326" spans="9:46" s="142" customFormat="1" x14ac:dyDescent="0.15">
      <c r="I9326" s="223"/>
      <c r="P9326" s="224"/>
      <c r="Q9326" s="224"/>
      <c r="R9326" s="224"/>
      <c r="T9326" s="223"/>
      <c r="U9326" s="225"/>
      <c r="V9326" s="223"/>
      <c r="W9326" s="225"/>
      <c r="AE9326" s="200"/>
      <c r="AM9326" s="203"/>
      <c r="AT9326" s="144"/>
    </row>
    <row r="9327" spans="9:46" s="142" customFormat="1" x14ac:dyDescent="0.15">
      <c r="I9327" s="223"/>
      <c r="P9327" s="224"/>
      <c r="Q9327" s="224"/>
      <c r="R9327" s="224"/>
      <c r="T9327" s="223"/>
      <c r="U9327" s="225"/>
      <c r="V9327" s="223"/>
      <c r="W9327" s="225"/>
      <c r="AE9327" s="200"/>
      <c r="AM9327" s="203"/>
      <c r="AT9327" s="144"/>
    </row>
    <row r="9328" spans="9:46" s="142" customFormat="1" x14ac:dyDescent="0.15">
      <c r="I9328" s="223"/>
      <c r="P9328" s="224"/>
      <c r="Q9328" s="224"/>
      <c r="R9328" s="224"/>
      <c r="T9328" s="223"/>
      <c r="U9328" s="225"/>
      <c r="V9328" s="223"/>
      <c r="W9328" s="225"/>
      <c r="AE9328" s="200"/>
      <c r="AM9328" s="203"/>
      <c r="AT9328" s="144"/>
    </row>
    <row r="9329" spans="9:46" s="142" customFormat="1" x14ac:dyDescent="0.15">
      <c r="I9329" s="223"/>
      <c r="P9329" s="224"/>
      <c r="Q9329" s="224"/>
      <c r="R9329" s="224"/>
      <c r="T9329" s="223"/>
      <c r="U9329" s="225"/>
      <c r="V9329" s="223"/>
      <c r="W9329" s="225"/>
      <c r="AE9329" s="200"/>
      <c r="AM9329" s="203"/>
      <c r="AT9329" s="144"/>
    </row>
    <row r="9330" spans="9:46" s="142" customFormat="1" x14ac:dyDescent="0.15">
      <c r="I9330" s="223"/>
      <c r="P9330" s="224"/>
      <c r="Q9330" s="224"/>
      <c r="R9330" s="224"/>
      <c r="T9330" s="223"/>
      <c r="U9330" s="225"/>
      <c r="V9330" s="223"/>
      <c r="W9330" s="225"/>
      <c r="AE9330" s="200"/>
      <c r="AM9330" s="203"/>
      <c r="AT9330" s="144"/>
    </row>
    <row r="9331" spans="9:46" s="142" customFormat="1" x14ac:dyDescent="0.15">
      <c r="I9331" s="223"/>
      <c r="P9331" s="224"/>
      <c r="Q9331" s="224"/>
      <c r="R9331" s="224"/>
      <c r="T9331" s="223"/>
      <c r="U9331" s="225"/>
      <c r="V9331" s="223"/>
      <c r="W9331" s="225"/>
      <c r="AE9331" s="200"/>
      <c r="AM9331" s="203"/>
      <c r="AT9331" s="144"/>
    </row>
    <row r="9332" spans="9:46" s="142" customFormat="1" x14ac:dyDescent="0.15">
      <c r="I9332" s="223"/>
      <c r="P9332" s="224"/>
      <c r="Q9332" s="224"/>
      <c r="R9332" s="224"/>
      <c r="T9332" s="223"/>
      <c r="U9332" s="225"/>
      <c r="V9332" s="223"/>
      <c r="W9332" s="225"/>
      <c r="AE9332" s="200"/>
      <c r="AM9332" s="203"/>
      <c r="AT9332" s="144"/>
    </row>
    <row r="9333" spans="9:46" s="142" customFormat="1" x14ac:dyDescent="0.15">
      <c r="I9333" s="223"/>
      <c r="P9333" s="224"/>
      <c r="Q9333" s="224"/>
      <c r="R9333" s="224"/>
      <c r="T9333" s="223"/>
      <c r="U9333" s="225"/>
      <c r="V9333" s="223"/>
      <c r="W9333" s="225"/>
      <c r="AE9333" s="200"/>
      <c r="AM9333" s="203"/>
      <c r="AT9333" s="144"/>
    </row>
    <row r="9334" spans="9:46" s="142" customFormat="1" x14ac:dyDescent="0.15">
      <c r="I9334" s="223"/>
      <c r="P9334" s="224"/>
      <c r="Q9334" s="224"/>
      <c r="R9334" s="224"/>
      <c r="T9334" s="223"/>
      <c r="U9334" s="225"/>
      <c r="V9334" s="223"/>
      <c r="W9334" s="225"/>
      <c r="AE9334" s="200"/>
      <c r="AM9334" s="203"/>
      <c r="AT9334" s="144"/>
    </row>
    <row r="9335" spans="9:46" s="142" customFormat="1" x14ac:dyDescent="0.15">
      <c r="I9335" s="223"/>
      <c r="P9335" s="224"/>
      <c r="Q9335" s="224"/>
      <c r="R9335" s="224"/>
      <c r="T9335" s="223"/>
      <c r="U9335" s="225"/>
      <c r="V9335" s="223"/>
      <c r="W9335" s="225"/>
      <c r="AE9335" s="200"/>
      <c r="AM9335" s="203"/>
      <c r="AT9335" s="144"/>
    </row>
    <row r="9336" spans="9:46" s="142" customFormat="1" x14ac:dyDescent="0.15">
      <c r="I9336" s="223"/>
      <c r="P9336" s="224"/>
      <c r="Q9336" s="224"/>
      <c r="R9336" s="224"/>
      <c r="T9336" s="223"/>
      <c r="U9336" s="225"/>
      <c r="V9336" s="223"/>
      <c r="W9336" s="225"/>
      <c r="AE9336" s="200"/>
      <c r="AM9336" s="203"/>
      <c r="AT9336" s="144"/>
    </row>
    <row r="9337" spans="9:46" s="142" customFormat="1" x14ac:dyDescent="0.15">
      <c r="I9337" s="223"/>
      <c r="P9337" s="224"/>
      <c r="Q9337" s="224"/>
      <c r="R9337" s="224"/>
      <c r="T9337" s="223"/>
      <c r="U9337" s="225"/>
      <c r="V9337" s="223"/>
      <c r="W9337" s="225"/>
      <c r="AE9337" s="200"/>
      <c r="AM9337" s="203"/>
      <c r="AT9337" s="144"/>
    </row>
    <row r="9338" spans="9:46" s="142" customFormat="1" x14ac:dyDescent="0.15">
      <c r="I9338" s="223"/>
      <c r="P9338" s="224"/>
      <c r="Q9338" s="224"/>
      <c r="R9338" s="224"/>
      <c r="T9338" s="223"/>
      <c r="U9338" s="225"/>
      <c r="V9338" s="223"/>
      <c r="W9338" s="225"/>
      <c r="AE9338" s="200"/>
      <c r="AM9338" s="203"/>
      <c r="AT9338" s="144"/>
    </row>
    <row r="9339" spans="9:46" s="142" customFormat="1" x14ac:dyDescent="0.15">
      <c r="I9339" s="223"/>
      <c r="P9339" s="224"/>
      <c r="Q9339" s="224"/>
      <c r="R9339" s="224"/>
      <c r="T9339" s="223"/>
      <c r="U9339" s="225"/>
      <c r="V9339" s="223"/>
      <c r="W9339" s="225"/>
      <c r="AE9339" s="200"/>
      <c r="AM9339" s="203"/>
      <c r="AT9339" s="144"/>
    </row>
    <row r="9340" spans="9:46" s="142" customFormat="1" x14ac:dyDescent="0.15">
      <c r="I9340" s="223"/>
      <c r="P9340" s="224"/>
      <c r="Q9340" s="224"/>
      <c r="R9340" s="224"/>
      <c r="T9340" s="223"/>
      <c r="U9340" s="225"/>
      <c r="V9340" s="223"/>
      <c r="W9340" s="225"/>
      <c r="AE9340" s="200"/>
      <c r="AM9340" s="203"/>
      <c r="AT9340" s="144"/>
    </row>
    <row r="9341" spans="9:46" s="142" customFormat="1" x14ac:dyDescent="0.15">
      <c r="I9341" s="223"/>
      <c r="P9341" s="224"/>
      <c r="Q9341" s="224"/>
      <c r="R9341" s="224"/>
      <c r="T9341" s="223"/>
      <c r="U9341" s="225"/>
      <c r="V9341" s="223"/>
      <c r="W9341" s="225"/>
      <c r="AE9341" s="200"/>
      <c r="AM9341" s="203"/>
      <c r="AT9341" s="144"/>
    </row>
    <row r="9342" spans="9:46" s="142" customFormat="1" x14ac:dyDescent="0.15">
      <c r="I9342" s="223"/>
      <c r="P9342" s="224"/>
      <c r="Q9342" s="224"/>
      <c r="R9342" s="224"/>
      <c r="T9342" s="223"/>
      <c r="U9342" s="225"/>
      <c r="V9342" s="223"/>
      <c r="W9342" s="225"/>
      <c r="AE9342" s="200"/>
      <c r="AM9342" s="203"/>
      <c r="AT9342" s="144"/>
    </row>
    <row r="9343" spans="9:46" s="142" customFormat="1" x14ac:dyDescent="0.15">
      <c r="I9343" s="223"/>
      <c r="P9343" s="224"/>
      <c r="Q9343" s="224"/>
      <c r="R9343" s="224"/>
      <c r="T9343" s="223"/>
      <c r="U9343" s="225"/>
      <c r="V9343" s="223"/>
      <c r="W9343" s="225"/>
      <c r="AE9343" s="200"/>
      <c r="AM9343" s="203"/>
      <c r="AT9343" s="144"/>
    </row>
    <row r="9344" spans="9:46" s="142" customFormat="1" x14ac:dyDescent="0.15">
      <c r="I9344" s="223"/>
      <c r="P9344" s="224"/>
      <c r="Q9344" s="224"/>
      <c r="R9344" s="224"/>
      <c r="T9344" s="223"/>
      <c r="U9344" s="225"/>
      <c r="V9344" s="223"/>
      <c r="W9344" s="225"/>
      <c r="AE9344" s="200"/>
      <c r="AM9344" s="203"/>
      <c r="AT9344" s="144"/>
    </row>
    <row r="9345" spans="9:46" s="142" customFormat="1" x14ac:dyDescent="0.15">
      <c r="I9345" s="223"/>
      <c r="P9345" s="224"/>
      <c r="Q9345" s="224"/>
      <c r="R9345" s="224"/>
      <c r="T9345" s="223"/>
      <c r="U9345" s="225"/>
      <c r="V9345" s="223"/>
      <c r="W9345" s="225"/>
      <c r="AE9345" s="200"/>
      <c r="AM9345" s="203"/>
      <c r="AT9345" s="144"/>
    </row>
    <row r="9346" spans="9:46" s="142" customFormat="1" x14ac:dyDescent="0.15">
      <c r="I9346" s="223"/>
      <c r="P9346" s="224"/>
      <c r="Q9346" s="224"/>
      <c r="R9346" s="224"/>
      <c r="T9346" s="223"/>
      <c r="U9346" s="225"/>
      <c r="V9346" s="223"/>
      <c r="W9346" s="225"/>
      <c r="AE9346" s="200"/>
      <c r="AM9346" s="203"/>
      <c r="AT9346" s="144"/>
    </row>
    <row r="9347" spans="9:46" s="142" customFormat="1" x14ac:dyDescent="0.15">
      <c r="I9347" s="223"/>
      <c r="P9347" s="224"/>
      <c r="Q9347" s="224"/>
      <c r="R9347" s="224"/>
      <c r="T9347" s="223"/>
      <c r="U9347" s="225"/>
      <c r="V9347" s="223"/>
      <c r="W9347" s="225"/>
      <c r="AE9347" s="200"/>
      <c r="AM9347" s="203"/>
      <c r="AT9347" s="144"/>
    </row>
    <row r="9348" spans="9:46" s="142" customFormat="1" x14ac:dyDescent="0.15">
      <c r="I9348" s="223"/>
      <c r="P9348" s="224"/>
      <c r="Q9348" s="224"/>
      <c r="R9348" s="224"/>
      <c r="T9348" s="223"/>
      <c r="U9348" s="225"/>
      <c r="V9348" s="223"/>
      <c r="W9348" s="225"/>
      <c r="AE9348" s="200"/>
      <c r="AM9348" s="203"/>
      <c r="AT9348" s="144"/>
    </row>
    <row r="9349" spans="9:46" s="142" customFormat="1" x14ac:dyDescent="0.15">
      <c r="I9349" s="223"/>
      <c r="P9349" s="224"/>
      <c r="Q9349" s="224"/>
      <c r="R9349" s="224"/>
      <c r="T9349" s="223"/>
      <c r="U9349" s="225"/>
      <c r="V9349" s="223"/>
      <c r="W9349" s="225"/>
      <c r="AE9349" s="200"/>
      <c r="AM9349" s="203"/>
      <c r="AT9349" s="144"/>
    </row>
    <row r="9350" spans="9:46" s="142" customFormat="1" x14ac:dyDescent="0.15">
      <c r="I9350" s="223"/>
      <c r="P9350" s="224"/>
      <c r="Q9350" s="224"/>
      <c r="R9350" s="224"/>
      <c r="T9350" s="223"/>
      <c r="U9350" s="225"/>
      <c r="V9350" s="223"/>
      <c r="W9350" s="225"/>
      <c r="AE9350" s="200"/>
      <c r="AM9350" s="203"/>
      <c r="AT9350" s="144"/>
    </row>
    <row r="9351" spans="9:46" s="142" customFormat="1" x14ac:dyDescent="0.15">
      <c r="I9351" s="223"/>
      <c r="P9351" s="224"/>
      <c r="Q9351" s="224"/>
      <c r="R9351" s="224"/>
      <c r="T9351" s="223"/>
      <c r="U9351" s="225"/>
      <c r="V9351" s="223"/>
      <c r="W9351" s="225"/>
      <c r="AE9351" s="200"/>
      <c r="AM9351" s="203"/>
      <c r="AT9351" s="144"/>
    </row>
    <row r="9352" spans="9:46" s="142" customFormat="1" x14ac:dyDescent="0.15">
      <c r="I9352" s="223"/>
      <c r="P9352" s="224"/>
      <c r="Q9352" s="224"/>
      <c r="R9352" s="224"/>
      <c r="T9352" s="223"/>
      <c r="U9352" s="225"/>
      <c r="V9352" s="223"/>
      <c r="W9352" s="225"/>
      <c r="AE9352" s="200"/>
      <c r="AM9352" s="203"/>
      <c r="AT9352" s="144"/>
    </row>
    <row r="9353" spans="9:46" s="142" customFormat="1" x14ac:dyDescent="0.15">
      <c r="I9353" s="223"/>
      <c r="P9353" s="224"/>
      <c r="Q9353" s="224"/>
      <c r="R9353" s="224"/>
      <c r="T9353" s="223"/>
      <c r="U9353" s="225"/>
      <c r="V9353" s="223"/>
      <c r="W9353" s="225"/>
      <c r="AE9353" s="200"/>
      <c r="AM9353" s="203"/>
      <c r="AT9353" s="144"/>
    </row>
    <row r="9354" spans="9:46" s="142" customFormat="1" x14ac:dyDescent="0.15">
      <c r="I9354" s="223"/>
      <c r="P9354" s="224"/>
      <c r="Q9354" s="224"/>
      <c r="R9354" s="224"/>
      <c r="T9354" s="223"/>
      <c r="U9354" s="225"/>
      <c r="V9354" s="223"/>
      <c r="W9354" s="225"/>
      <c r="AE9354" s="200"/>
      <c r="AM9354" s="203"/>
      <c r="AT9354" s="144"/>
    </row>
    <row r="9355" spans="9:46" s="142" customFormat="1" x14ac:dyDescent="0.15">
      <c r="I9355" s="223"/>
      <c r="P9355" s="224"/>
      <c r="Q9355" s="224"/>
      <c r="R9355" s="224"/>
      <c r="T9355" s="223"/>
      <c r="U9355" s="225"/>
      <c r="V9355" s="223"/>
      <c r="W9355" s="225"/>
      <c r="AE9355" s="200"/>
      <c r="AM9355" s="203"/>
      <c r="AT9355" s="144"/>
    </row>
    <row r="9356" spans="9:46" s="142" customFormat="1" x14ac:dyDescent="0.15">
      <c r="I9356" s="223"/>
      <c r="P9356" s="224"/>
      <c r="Q9356" s="224"/>
      <c r="R9356" s="224"/>
      <c r="T9356" s="223"/>
      <c r="U9356" s="225"/>
      <c r="V9356" s="223"/>
      <c r="W9356" s="225"/>
      <c r="AE9356" s="200"/>
      <c r="AM9356" s="203"/>
      <c r="AT9356" s="144"/>
    </row>
    <row r="9357" spans="9:46" s="142" customFormat="1" x14ac:dyDescent="0.15">
      <c r="I9357" s="223"/>
      <c r="P9357" s="224"/>
      <c r="Q9357" s="224"/>
      <c r="R9357" s="224"/>
      <c r="T9357" s="223"/>
      <c r="U9357" s="225"/>
      <c r="V9357" s="223"/>
      <c r="W9357" s="225"/>
      <c r="AE9357" s="200"/>
      <c r="AM9357" s="203"/>
      <c r="AT9357" s="144"/>
    </row>
    <row r="9358" spans="9:46" s="142" customFormat="1" x14ac:dyDescent="0.15">
      <c r="I9358" s="223"/>
      <c r="P9358" s="224"/>
      <c r="Q9358" s="224"/>
      <c r="R9358" s="224"/>
      <c r="T9358" s="223"/>
      <c r="U9358" s="225"/>
      <c r="V9358" s="223"/>
      <c r="W9358" s="225"/>
      <c r="AE9358" s="200"/>
      <c r="AM9358" s="203"/>
      <c r="AT9358" s="144"/>
    </row>
    <row r="9359" spans="9:46" s="142" customFormat="1" x14ac:dyDescent="0.15">
      <c r="I9359" s="223"/>
      <c r="P9359" s="224"/>
      <c r="Q9359" s="224"/>
      <c r="R9359" s="224"/>
      <c r="T9359" s="223"/>
      <c r="U9359" s="225"/>
      <c r="V9359" s="223"/>
      <c r="W9359" s="225"/>
      <c r="AE9359" s="200"/>
      <c r="AM9359" s="203"/>
      <c r="AT9359" s="144"/>
    </row>
    <row r="9360" spans="9:46" s="142" customFormat="1" x14ac:dyDescent="0.15">
      <c r="I9360" s="223"/>
      <c r="P9360" s="224"/>
      <c r="Q9360" s="224"/>
      <c r="R9360" s="224"/>
      <c r="T9360" s="223"/>
      <c r="U9360" s="225"/>
      <c r="V9360" s="223"/>
      <c r="W9360" s="225"/>
      <c r="AE9360" s="200"/>
      <c r="AM9360" s="203"/>
      <c r="AT9360" s="144"/>
    </row>
    <row r="9361" spans="9:46" s="142" customFormat="1" x14ac:dyDescent="0.15">
      <c r="I9361" s="223"/>
      <c r="P9361" s="224"/>
      <c r="Q9361" s="224"/>
      <c r="R9361" s="224"/>
      <c r="T9361" s="223"/>
      <c r="U9361" s="225"/>
      <c r="V9361" s="223"/>
      <c r="W9361" s="225"/>
      <c r="AE9361" s="200"/>
      <c r="AM9361" s="203"/>
      <c r="AT9361" s="144"/>
    </row>
    <row r="9362" spans="9:46" s="142" customFormat="1" x14ac:dyDescent="0.15">
      <c r="I9362" s="223"/>
      <c r="P9362" s="224"/>
      <c r="Q9362" s="224"/>
      <c r="R9362" s="224"/>
      <c r="T9362" s="223"/>
      <c r="U9362" s="225"/>
      <c r="V9362" s="223"/>
      <c r="W9362" s="225"/>
      <c r="AE9362" s="200"/>
      <c r="AM9362" s="203"/>
      <c r="AT9362" s="144"/>
    </row>
    <row r="9363" spans="9:46" s="142" customFormat="1" x14ac:dyDescent="0.15">
      <c r="I9363" s="223"/>
      <c r="P9363" s="224"/>
      <c r="Q9363" s="224"/>
      <c r="R9363" s="224"/>
      <c r="T9363" s="223"/>
      <c r="U9363" s="225"/>
      <c r="V9363" s="223"/>
      <c r="W9363" s="225"/>
      <c r="AE9363" s="200"/>
      <c r="AM9363" s="203"/>
      <c r="AT9363" s="144"/>
    </row>
    <row r="9364" spans="9:46" s="142" customFormat="1" x14ac:dyDescent="0.15">
      <c r="I9364" s="223"/>
      <c r="P9364" s="224"/>
      <c r="Q9364" s="224"/>
      <c r="R9364" s="224"/>
      <c r="T9364" s="223"/>
      <c r="U9364" s="225"/>
      <c r="V9364" s="223"/>
      <c r="W9364" s="225"/>
      <c r="AE9364" s="200"/>
      <c r="AM9364" s="203"/>
      <c r="AT9364" s="144"/>
    </row>
    <row r="9365" spans="9:46" s="142" customFormat="1" x14ac:dyDescent="0.15">
      <c r="I9365" s="223"/>
      <c r="P9365" s="224"/>
      <c r="Q9365" s="224"/>
      <c r="R9365" s="224"/>
      <c r="T9365" s="223"/>
      <c r="U9365" s="225"/>
      <c r="V9365" s="223"/>
      <c r="W9365" s="225"/>
      <c r="AE9365" s="200"/>
      <c r="AM9365" s="203"/>
      <c r="AT9365" s="144"/>
    </row>
    <row r="9366" spans="9:46" s="142" customFormat="1" x14ac:dyDescent="0.15">
      <c r="I9366" s="223"/>
      <c r="P9366" s="224"/>
      <c r="Q9366" s="224"/>
      <c r="R9366" s="224"/>
      <c r="T9366" s="223"/>
      <c r="U9366" s="225"/>
      <c r="V9366" s="223"/>
      <c r="W9366" s="225"/>
      <c r="AE9366" s="200"/>
      <c r="AM9366" s="203"/>
      <c r="AT9366" s="144"/>
    </row>
    <row r="9367" spans="9:46" s="142" customFormat="1" x14ac:dyDescent="0.15">
      <c r="I9367" s="223"/>
      <c r="P9367" s="224"/>
      <c r="Q9367" s="224"/>
      <c r="R9367" s="224"/>
      <c r="T9367" s="223"/>
      <c r="U9367" s="225"/>
      <c r="V9367" s="223"/>
      <c r="W9367" s="225"/>
      <c r="AE9367" s="200"/>
      <c r="AM9367" s="203"/>
      <c r="AT9367" s="144"/>
    </row>
    <row r="9368" spans="9:46" s="142" customFormat="1" x14ac:dyDescent="0.15">
      <c r="I9368" s="223"/>
      <c r="P9368" s="224"/>
      <c r="Q9368" s="224"/>
      <c r="R9368" s="224"/>
      <c r="T9368" s="223"/>
      <c r="U9368" s="225"/>
      <c r="V9368" s="223"/>
      <c r="W9368" s="225"/>
      <c r="AE9368" s="200"/>
      <c r="AM9368" s="203"/>
      <c r="AT9368" s="144"/>
    </row>
    <row r="9369" spans="9:46" s="142" customFormat="1" x14ac:dyDescent="0.15">
      <c r="I9369" s="223"/>
      <c r="P9369" s="224"/>
      <c r="Q9369" s="224"/>
      <c r="R9369" s="224"/>
      <c r="T9369" s="223"/>
      <c r="U9369" s="225"/>
      <c r="V9369" s="223"/>
      <c r="W9369" s="225"/>
      <c r="AE9369" s="200"/>
      <c r="AM9369" s="203"/>
      <c r="AT9369" s="144"/>
    </row>
    <row r="9370" spans="9:46" s="142" customFormat="1" x14ac:dyDescent="0.15">
      <c r="I9370" s="223"/>
      <c r="P9370" s="224"/>
      <c r="Q9370" s="224"/>
      <c r="R9370" s="224"/>
      <c r="T9370" s="223"/>
      <c r="U9370" s="225"/>
      <c r="V9370" s="223"/>
      <c r="W9370" s="225"/>
      <c r="AE9370" s="200"/>
      <c r="AM9370" s="203"/>
      <c r="AT9370" s="144"/>
    </row>
    <row r="9371" spans="9:46" s="142" customFormat="1" x14ac:dyDescent="0.15">
      <c r="I9371" s="223"/>
      <c r="P9371" s="224"/>
      <c r="Q9371" s="224"/>
      <c r="R9371" s="224"/>
      <c r="T9371" s="223"/>
      <c r="U9371" s="225"/>
      <c r="V9371" s="223"/>
      <c r="W9371" s="225"/>
      <c r="AE9371" s="200"/>
      <c r="AM9371" s="203"/>
      <c r="AT9371" s="144"/>
    </row>
    <row r="9372" spans="9:46" s="142" customFormat="1" x14ac:dyDescent="0.15">
      <c r="I9372" s="223"/>
      <c r="P9372" s="224"/>
      <c r="Q9372" s="224"/>
      <c r="R9372" s="224"/>
      <c r="T9372" s="223"/>
      <c r="U9372" s="225"/>
      <c r="V9372" s="223"/>
      <c r="W9372" s="225"/>
      <c r="AE9372" s="200"/>
      <c r="AM9372" s="203"/>
      <c r="AT9372" s="144"/>
    </row>
    <row r="9373" spans="9:46" s="142" customFormat="1" x14ac:dyDescent="0.15">
      <c r="I9373" s="223"/>
      <c r="P9373" s="224"/>
      <c r="Q9373" s="224"/>
      <c r="R9373" s="224"/>
      <c r="T9373" s="223"/>
      <c r="U9373" s="225"/>
      <c r="V9373" s="223"/>
      <c r="W9373" s="225"/>
      <c r="AE9373" s="200"/>
      <c r="AM9373" s="203"/>
      <c r="AT9373" s="144"/>
    </row>
    <row r="9374" spans="9:46" s="142" customFormat="1" x14ac:dyDescent="0.15">
      <c r="I9374" s="223"/>
      <c r="P9374" s="224"/>
      <c r="Q9374" s="224"/>
      <c r="R9374" s="224"/>
      <c r="T9374" s="223"/>
      <c r="U9374" s="225"/>
      <c r="V9374" s="223"/>
      <c r="W9374" s="225"/>
      <c r="AE9374" s="200"/>
      <c r="AM9374" s="203"/>
      <c r="AT9374" s="144"/>
    </row>
    <row r="9375" spans="9:46" s="142" customFormat="1" x14ac:dyDescent="0.15">
      <c r="I9375" s="223"/>
      <c r="P9375" s="224"/>
      <c r="Q9375" s="224"/>
      <c r="R9375" s="224"/>
      <c r="T9375" s="223"/>
      <c r="U9375" s="225"/>
      <c r="V9375" s="223"/>
      <c r="W9375" s="225"/>
      <c r="AE9375" s="200"/>
      <c r="AM9375" s="203"/>
      <c r="AT9375" s="144"/>
    </row>
    <row r="9376" spans="9:46" s="142" customFormat="1" x14ac:dyDescent="0.15">
      <c r="I9376" s="223"/>
      <c r="P9376" s="224"/>
      <c r="Q9376" s="224"/>
      <c r="R9376" s="224"/>
      <c r="T9376" s="223"/>
      <c r="U9376" s="225"/>
      <c r="V9376" s="223"/>
      <c r="W9376" s="225"/>
      <c r="AE9376" s="200"/>
      <c r="AM9376" s="203"/>
      <c r="AT9376" s="144"/>
    </row>
    <row r="9377" spans="9:46" s="142" customFormat="1" x14ac:dyDescent="0.15">
      <c r="I9377" s="223"/>
      <c r="P9377" s="224"/>
      <c r="Q9377" s="224"/>
      <c r="R9377" s="224"/>
      <c r="T9377" s="223"/>
      <c r="U9377" s="225"/>
      <c r="V9377" s="223"/>
      <c r="W9377" s="225"/>
      <c r="AE9377" s="200"/>
      <c r="AM9377" s="203"/>
      <c r="AT9377" s="144"/>
    </row>
    <row r="9378" spans="9:46" s="142" customFormat="1" x14ac:dyDescent="0.15">
      <c r="I9378" s="223"/>
      <c r="P9378" s="224"/>
      <c r="Q9378" s="224"/>
      <c r="R9378" s="224"/>
      <c r="T9378" s="223"/>
      <c r="U9378" s="225"/>
      <c r="V9378" s="223"/>
      <c r="W9378" s="225"/>
      <c r="AE9378" s="200"/>
      <c r="AM9378" s="203"/>
      <c r="AT9378" s="144"/>
    </row>
    <row r="9379" spans="9:46" s="142" customFormat="1" x14ac:dyDescent="0.15">
      <c r="I9379" s="223"/>
      <c r="P9379" s="224"/>
      <c r="Q9379" s="224"/>
      <c r="R9379" s="224"/>
      <c r="T9379" s="223"/>
      <c r="U9379" s="225"/>
      <c r="V9379" s="223"/>
      <c r="W9379" s="225"/>
      <c r="AE9379" s="200"/>
      <c r="AM9379" s="203"/>
      <c r="AT9379" s="144"/>
    </row>
    <row r="9380" spans="9:46" s="142" customFormat="1" x14ac:dyDescent="0.15">
      <c r="I9380" s="223"/>
      <c r="P9380" s="224"/>
      <c r="Q9380" s="224"/>
      <c r="R9380" s="224"/>
      <c r="T9380" s="223"/>
      <c r="U9380" s="225"/>
      <c r="V9380" s="223"/>
      <c r="W9380" s="225"/>
      <c r="AE9380" s="200"/>
      <c r="AM9380" s="203"/>
      <c r="AT9380" s="144"/>
    </row>
    <row r="9381" spans="9:46" s="142" customFormat="1" x14ac:dyDescent="0.15">
      <c r="I9381" s="223"/>
      <c r="P9381" s="224"/>
      <c r="Q9381" s="224"/>
      <c r="R9381" s="224"/>
      <c r="T9381" s="223"/>
      <c r="U9381" s="225"/>
      <c r="V9381" s="223"/>
      <c r="W9381" s="225"/>
      <c r="AE9381" s="200"/>
      <c r="AM9381" s="203"/>
      <c r="AT9381" s="144"/>
    </row>
    <row r="9382" spans="9:46" s="142" customFormat="1" x14ac:dyDescent="0.15">
      <c r="I9382" s="223"/>
      <c r="P9382" s="224"/>
      <c r="Q9382" s="224"/>
      <c r="R9382" s="224"/>
      <c r="T9382" s="223"/>
      <c r="U9382" s="225"/>
      <c r="V9382" s="223"/>
      <c r="W9382" s="225"/>
      <c r="AE9382" s="200"/>
      <c r="AM9382" s="203"/>
      <c r="AT9382" s="144"/>
    </row>
    <row r="9383" spans="9:46" s="142" customFormat="1" x14ac:dyDescent="0.15">
      <c r="I9383" s="223"/>
      <c r="P9383" s="224"/>
      <c r="Q9383" s="224"/>
      <c r="R9383" s="224"/>
      <c r="T9383" s="223"/>
      <c r="U9383" s="225"/>
      <c r="V9383" s="223"/>
      <c r="W9383" s="225"/>
      <c r="AE9383" s="200"/>
      <c r="AM9383" s="203"/>
      <c r="AT9383" s="144"/>
    </row>
    <row r="9384" spans="9:46" s="142" customFormat="1" x14ac:dyDescent="0.15">
      <c r="I9384" s="223"/>
      <c r="P9384" s="224"/>
      <c r="Q9384" s="224"/>
      <c r="R9384" s="224"/>
      <c r="T9384" s="223"/>
      <c r="U9384" s="225"/>
      <c r="V9384" s="223"/>
      <c r="W9384" s="225"/>
      <c r="AE9384" s="200"/>
      <c r="AM9384" s="203"/>
      <c r="AT9384" s="144"/>
    </row>
    <row r="9385" spans="9:46" s="142" customFormat="1" x14ac:dyDescent="0.15">
      <c r="I9385" s="223"/>
      <c r="P9385" s="224"/>
      <c r="Q9385" s="224"/>
      <c r="R9385" s="224"/>
      <c r="T9385" s="223"/>
      <c r="U9385" s="225"/>
      <c r="V9385" s="223"/>
      <c r="W9385" s="225"/>
      <c r="AE9385" s="200"/>
      <c r="AM9385" s="203"/>
      <c r="AT9385" s="144"/>
    </row>
    <row r="9386" spans="9:46" s="142" customFormat="1" x14ac:dyDescent="0.15">
      <c r="I9386" s="223"/>
      <c r="P9386" s="224"/>
      <c r="Q9386" s="224"/>
      <c r="R9386" s="224"/>
      <c r="T9386" s="223"/>
      <c r="U9386" s="225"/>
      <c r="V9386" s="223"/>
      <c r="W9386" s="225"/>
      <c r="AE9386" s="200"/>
      <c r="AM9386" s="203"/>
      <c r="AT9386" s="144"/>
    </row>
    <row r="9387" spans="9:46" s="142" customFormat="1" x14ac:dyDescent="0.15">
      <c r="I9387" s="223"/>
      <c r="P9387" s="224"/>
      <c r="Q9387" s="224"/>
      <c r="R9387" s="224"/>
      <c r="T9387" s="223"/>
      <c r="U9387" s="225"/>
      <c r="V9387" s="223"/>
      <c r="W9387" s="225"/>
      <c r="AE9387" s="200"/>
      <c r="AM9387" s="203"/>
      <c r="AT9387" s="144"/>
    </row>
    <row r="9388" spans="9:46" s="142" customFormat="1" x14ac:dyDescent="0.15">
      <c r="I9388" s="223"/>
      <c r="P9388" s="224"/>
      <c r="Q9388" s="224"/>
      <c r="R9388" s="224"/>
      <c r="T9388" s="223"/>
      <c r="U9388" s="225"/>
      <c r="V9388" s="223"/>
      <c r="W9388" s="225"/>
      <c r="AE9388" s="200"/>
      <c r="AM9388" s="203"/>
      <c r="AT9388" s="144"/>
    </row>
    <row r="9389" spans="9:46" s="142" customFormat="1" x14ac:dyDescent="0.15">
      <c r="I9389" s="223"/>
      <c r="P9389" s="224"/>
      <c r="Q9389" s="224"/>
      <c r="R9389" s="224"/>
      <c r="T9389" s="223"/>
      <c r="U9389" s="225"/>
      <c r="V9389" s="223"/>
      <c r="W9389" s="225"/>
      <c r="AE9389" s="200"/>
      <c r="AM9389" s="203"/>
      <c r="AT9389" s="144"/>
    </row>
    <row r="9390" spans="9:46" s="142" customFormat="1" x14ac:dyDescent="0.15">
      <c r="I9390" s="223"/>
      <c r="P9390" s="224"/>
      <c r="Q9390" s="224"/>
      <c r="R9390" s="224"/>
      <c r="T9390" s="223"/>
      <c r="U9390" s="225"/>
      <c r="V9390" s="223"/>
      <c r="W9390" s="225"/>
      <c r="AE9390" s="200"/>
      <c r="AM9390" s="203"/>
      <c r="AT9390" s="144"/>
    </row>
    <row r="9391" spans="9:46" s="142" customFormat="1" x14ac:dyDescent="0.15">
      <c r="I9391" s="223"/>
      <c r="P9391" s="224"/>
      <c r="Q9391" s="224"/>
      <c r="R9391" s="224"/>
      <c r="T9391" s="223"/>
      <c r="U9391" s="225"/>
      <c r="V9391" s="223"/>
      <c r="W9391" s="225"/>
      <c r="AE9391" s="200"/>
      <c r="AM9391" s="203"/>
      <c r="AT9391" s="144"/>
    </row>
    <row r="9392" spans="9:46" s="142" customFormat="1" x14ac:dyDescent="0.15">
      <c r="I9392" s="223"/>
      <c r="P9392" s="224"/>
      <c r="Q9392" s="224"/>
      <c r="R9392" s="224"/>
      <c r="T9392" s="223"/>
      <c r="U9392" s="225"/>
      <c r="V9392" s="223"/>
      <c r="W9392" s="225"/>
      <c r="AE9392" s="200"/>
      <c r="AM9392" s="203"/>
      <c r="AT9392" s="144"/>
    </row>
    <row r="9393" spans="9:46" s="142" customFormat="1" x14ac:dyDescent="0.15">
      <c r="I9393" s="223"/>
      <c r="P9393" s="224"/>
      <c r="Q9393" s="224"/>
      <c r="R9393" s="224"/>
      <c r="T9393" s="223"/>
      <c r="U9393" s="225"/>
      <c r="V9393" s="223"/>
      <c r="W9393" s="225"/>
      <c r="AE9393" s="200"/>
      <c r="AM9393" s="203"/>
      <c r="AT9393" s="144"/>
    </row>
    <row r="9394" spans="9:46" s="142" customFormat="1" x14ac:dyDescent="0.15">
      <c r="I9394" s="223"/>
      <c r="P9394" s="224"/>
      <c r="Q9394" s="224"/>
      <c r="R9394" s="224"/>
      <c r="T9394" s="223"/>
      <c r="U9394" s="225"/>
      <c r="V9394" s="223"/>
      <c r="W9394" s="225"/>
      <c r="AE9394" s="200"/>
      <c r="AM9394" s="203"/>
      <c r="AT9394" s="144"/>
    </row>
    <row r="9395" spans="9:46" s="142" customFormat="1" x14ac:dyDescent="0.15">
      <c r="I9395" s="223"/>
      <c r="P9395" s="224"/>
      <c r="Q9395" s="224"/>
      <c r="R9395" s="224"/>
      <c r="T9395" s="223"/>
      <c r="U9395" s="225"/>
      <c r="V9395" s="223"/>
      <c r="W9395" s="225"/>
      <c r="AE9395" s="200"/>
      <c r="AM9395" s="203"/>
      <c r="AT9395" s="144"/>
    </row>
    <row r="9396" spans="9:46" s="142" customFormat="1" x14ac:dyDescent="0.15">
      <c r="I9396" s="223"/>
      <c r="P9396" s="224"/>
      <c r="Q9396" s="224"/>
      <c r="R9396" s="224"/>
      <c r="T9396" s="223"/>
      <c r="U9396" s="225"/>
      <c r="V9396" s="223"/>
      <c r="W9396" s="225"/>
      <c r="AE9396" s="200"/>
      <c r="AM9396" s="203"/>
      <c r="AT9396" s="144"/>
    </row>
    <row r="9397" spans="9:46" s="142" customFormat="1" x14ac:dyDescent="0.15">
      <c r="I9397" s="223"/>
      <c r="P9397" s="224"/>
      <c r="Q9397" s="224"/>
      <c r="R9397" s="224"/>
      <c r="T9397" s="223"/>
      <c r="U9397" s="225"/>
      <c r="V9397" s="223"/>
      <c r="W9397" s="225"/>
      <c r="AE9397" s="200"/>
      <c r="AM9397" s="203"/>
      <c r="AT9397" s="144"/>
    </row>
    <row r="9398" spans="9:46" s="142" customFormat="1" x14ac:dyDescent="0.15">
      <c r="I9398" s="223"/>
      <c r="P9398" s="224"/>
      <c r="Q9398" s="224"/>
      <c r="R9398" s="224"/>
      <c r="T9398" s="223"/>
      <c r="U9398" s="225"/>
      <c r="V9398" s="223"/>
      <c r="W9398" s="225"/>
      <c r="AE9398" s="200"/>
      <c r="AM9398" s="203"/>
      <c r="AT9398" s="144"/>
    </row>
    <row r="9399" spans="9:46" s="142" customFormat="1" x14ac:dyDescent="0.15">
      <c r="I9399" s="223"/>
      <c r="P9399" s="224"/>
      <c r="Q9399" s="224"/>
      <c r="R9399" s="224"/>
      <c r="T9399" s="223"/>
      <c r="U9399" s="225"/>
      <c r="V9399" s="223"/>
      <c r="W9399" s="225"/>
      <c r="AE9399" s="200"/>
      <c r="AM9399" s="203"/>
      <c r="AT9399" s="144"/>
    </row>
    <row r="9400" spans="9:46" s="142" customFormat="1" x14ac:dyDescent="0.15">
      <c r="I9400" s="223"/>
      <c r="P9400" s="224"/>
      <c r="Q9400" s="224"/>
      <c r="R9400" s="224"/>
      <c r="T9400" s="223"/>
      <c r="U9400" s="225"/>
      <c r="V9400" s="223"/>
      <c r="W9400" s="225"/>
      <c r="AE9400" s="200"/>
      <c r="AM9400" s="203"/>
      <c r="AT9400" s="144"/>
    </row>
    <row r="9401" spans="9:46" s="142" customFormat="1" x14ac:dyDescent="0.15">
      <c r="I9401" s="223"/>
      <c r="P9401" s="224"/>
      <c r="Q9401" s="224"/>
      <c r="R9401" s="224"/>
      <c r="T9401" s="223"/>
      <c r="U9401" s="225"/>
      <c r="V9401" s="223"/>
      <c r="W9401" s="225"/>
      <c r="AE9401" s="200"/>
      <c r="AM9401" s="203"/>
      <c r="AT9401" s="144"/>
    </row>
    <row r="9402" spans="9:46" s="142" customFormat="1" x14ac:dyDescent="0.15">
      <c r="I9402" s="223"/>
      <c r="P9402" s="224"/>
      <c r="Q9402" s="224"/>
      <c r="R9402" s="224"/>
      <c r="T9402" s="223"/>
      <c r="U9402" s="225"/>
      <c r="V9402" s="223"/>
      <c r="W9402" s="225"/>
      <c r="AE9402" s="200"/>
      <c r="AM9402" s="203"/>
      <c r="AT9402" s="144"/>
    </row>
    <row r="9403" spans="9:46" s="142" customFormat="1" x14ac:dyDescent="0.15">
      <c r="I9403" s="223"/>
      <c r="P9403" s="224"/>
      <c r="Q9403" s="224"/>
      <c r="R9403" s="224"/>
      <c r="T9403" s="223"/>
      <c r="U9403" s="225"/>
      <c r="V9403" s="223"/>
      <c r="W9403" s="225"/>
      <c r="AE9403" s="200"/>
      <c r="AM9403" s="203"/>
      <c r="AT9403" s="144"/>
    </row>
    <row r="9404" spans="9:46" s="142" customFormat="1" x14ac:dyDescent="0.15">
      <c r="I9404" s="223"/>
      <c r="P9404" s="224"/>
      <c r="Q9404" s="224"/>
      <c r="R9404" s="224"/>
      <c r="T9404" s="223"/>
      <c r="U9404" s="225"/>
      <c r="V9404" s="223"/>
      <c r="W9404" s="225"/>
      <c r="AE9404" s="200"/>
      <c r="AM9404" s="203"/>
      <c r="AT9404" s="144"/>
    </row>
    <row r="9405" spans="9:46" s="142" customFormat="1" x14ac:dyDescent="0.15">
      <c r="I9405" s="223"/>
      <c r="P9405" s="224"/>
      <c r="Q9405" s="224"/>
      <c r="R9405" s="224"/>
      <c r="T9405" s="223"/>
      <c r="U9405" s="225"/>
      <c r="V9405" s="223"/>
      <c r="W9405" s="225"/>
      <c r="AE9405" s="200"/>
      <c r="AM9405" s="203"/>
      <c r="AT9405" s="144"/>
    </row>
    <row r="9406" spans="9:46" s="142" customFormat="1" x14ac:dyDescent="0.15">
      <c r="I9406" s="223"/>
      <c r="P9406" s="224"/>
      <c r="Q9406" s="224"/>
      <c r="R9406" s="224"/>
      <c r="T9406" s="223"/>
      <c r="U9406" s="225"/>
      <c r="V9406" s="223"/>
      <c r="W9406" s="225"/>
      <c r="AE9406" s="200"/>
      <c r="AM9406" s="203"/>
      <c r="AT9406" s="144"/>
    </row>
    <row r="9407" spans="9:46" s="142" customFormat="1" x14ac:dyDescent="0.15">
      <c r="I9407" s="223"/>
      <c r="P9407" s="224"/>
      <c r="Q9407" s="224"/>
      <c r="R9407" s="224"/>
      <c r="T9407" s="223"/>
      <c r="U9407" s="225"/>
      <c r="V9407" s="223"/>
      <c r="W9407" s="225"/>
      <c r="AE9407" s="200"/>
      <c r="AM9407" s="203"/>
      <c r="AT9407" s="144"/>
    </row>
    <row r="9408" spans="9:46" s="142" customFormat="1" x14ac:dyDescent="0.15">
      <c r="I9408" s="223"/>
      <c r="P9408" s="224"/>
      <c r="Q9408" s="224"/>
      <c r="R9408" s="224"/>
      <c r="T9408" s="223"/>
      <c r="U9408" s="225"/>
      <c r="V9408" s="223"/>
      <c r="W9408" s="225"/>
      <c r="AE9408" s="200"/>
      <c r="AM9408" s="203"/>
      <c r="AT9408" s="144"/>
    </row>
    <row r="9409" spans="9:46" s="142" customFormat="1" x14ac:dyDescent="0.15">
      <c r="I9409" s="223"/>
      <c r="P9409" s="224"/>
      <c r="Q9409" s="224"/>
      <c r="R9409" s="224"/>
      <c r="T9409" s="223"/>
      <c r="U9409" s="225"/>
      <c r="V9409" s="223"/>
      <c r="W9409" s="225"/>
      <c r="AE9409" s="200"/>
      <c r="AM9409" s="203"/>
      <c r="AT9409" s="144"/>
    </row>
    <row r="9410" spans="9:46" s="142" customFormat="1" x14ac:dyDescent="0.15">
      <c r="I9410" s="223"/>
      <c r="P9410" s="224"/>
      <c r="Q9410" s="224"/>
      <c r="R9410" s="224"/>
      <c r="T9410" s="223"/>
      <c r="U9410" s="225"/>
      <c r="V9410" s="223"/>
      <c r="W9410" s="225"/>
      <c r="AE9410" s="200"/>
      <c r="AM9410" s="203"/>
      <c r="AT9410" s="144"/>
    </row>
    <row r="9411" spans="9:46" s="142" customFormat="1" x14ac:dyDescent="0.15">
      <c r="I9411" s="223"/>
      <c r="P9411" s="224"/>
      <c r="Q9411" s="224"/>
      <c r="R9411" s="224"/>
      <c r="T9411" s="223"/>
      <c r="U9411" s="225"/>
      <c r="V9411" s="223"/>
      <c r="W9411" s="225"/>
      <c r="AE9411" s="200"/>
      <c r="AM9411" s="203"/>
      <c r="AT9411" s="144"/>
    </row>
    <row r="9412" spans="9:46" s="142" customFormat="1" x14ac:dyDescent="0.15">
      <c r="I9412" s="223"/>
      <c r="P9412" s="224"/>
      <c r="Q9412" s="224"/>
      <c r="R9412" s="224"/>
      <c r="T9412" s="223"/>
      <c r="U9412" s="225"/>
      <c r="V9412" s="223"/>
      <c r="W9412" s="225"/>
      <c r="AE9412" s="200"/>
      <c r="AM9412" s="203"/>
      <c r="AT9412" s="144"/>
    </row>
    <row r="9413" spans="9:46" s="142" customFormat="1" x14ac:dyDescent="0.15">
      <c r="I9413" s="223"/>
      <c r="P9413" s="224"/>
      <c r="Q9413" s="224"/>
      <c r="R9413" s="224"/>
      <c r="T9413" s="223"/>
      <c r="U9413" s="225"/>
      <c r="V9413" s="223"/>
      <c r="W9413" s="225"/>
      <c r="AE9413" s="200"/>
      <c r="AM9413" s="203"/>
      <c r="AT9413" s="144"/>
    </row>
    <row r="9414" spans="9:46" s="142" customFormat="1" x14ac:dyDescent="0.15">
      <c r="I9414" s="223"/>
      <c r="P9414" s="224"/>
      <c r="Q9414" s="224"/>
      <c r="R9414" s="224"/>
      <c r="T9414" s="223"/>
      <c r="U9414" s="225"/>
      <c r="V9414" s="223"/>
      <c r="W9414" s="225"/>
      <c r="AE9414" s="200"/>
      <c r="AM9414" s="203"/>
      <c r="AT9414" s="144"/>
    </row>
    <row r="9415" spans="9:46" s="142" customFormat="1" x14ac:dyDescent="0.15">
      <c r="I9415" s="223"/>
      <c r="P9415" s="224"/>
      <c r="Q9415" s="224"/>
      <c r="R9415" s="224"/>
      <c r="T9415" s="223"/>
      <c r="U9415" s="225"/>
      <c r="V9415" s="223"/>
      <c r="W9415" s="225"/>
      <c r="AE9415" s="200"/>
      <c r="AM9415" s="203"/>
      <c r="AT9415" s="144"/>
    </row>
    <row r="9416" spans="9:46" s="142" customFormat="1" x14ac:dyDescent="0.15">
      <c r="I9416" s="223"/>
      <c r="P9416" s="224"/>
      <c r="Q9416" s="224"/>
      <c r="R9416" s="224"/>
      <c r="T9416" s="223"/>
      <c r="U9416" s="225"/>
      <c r="V9416" s="223"/>
      <c r="W9416" s="225"/>
      <c r="AE9416" s="200"/>
      <c r="AM9416" s="203"/>
      <c r="AT9416" s="144"/>
    </row>
    <row r="9417" spans="9:46" s="142" customFormat="1" x14ac:dyDescent="0.15">
      <c r="I9417" s="223"/>
      <c r="P9417" s="224"/>
      <c r="Q9417" s="224"/>
      <c r="R9417" s="224"/>
      <c r="T9417" s="223"/>
      <c r="U9417" s="225"/>
      <c r="V9417" s="223"/>
      <c r="W9417" s="225"/>
      <c r="AE9417" s="200"/>
      <c r="AM9417" s="203"/>
      <c r="AT9417" s="144"/>
    </row>
    <row r="9418" spans="9:46" s="142" customFormat="1" x14ac:dyDescent="0.15">
      <c r="I9418" s="223"/>
      <c r="P9418" s="224"/>
      <c r="Q9418" s="224"/>
      <c r="R9418" s="224"/>
      <c r="T9418" s="223"/>
      <c r="U9418" s="225"/>
      <c r="V9418" s="223"/>
      <c r="W9418" s="225"/>
      <c r="AE9418" s="200"/>
      <c r="AM9418" s="203"/>
      <c r="AT9418" s="144"/>
    </row>
    <row r="9419" spans="9:46" s="142" customFormat="1" x14ac:dyDescent="0.15">
      <c r="I9419" s="223"/>
      <c r="P9419" s="224"/>
      <c r="Q9419" s="224"/>
      <c r="R9419" s="224"/>
      <c r="T9419" s="223"/>
      <c r="U9419" s="225"/>
      <c r="V9419" s="223"/>
      <c r="W9419" s="225"/>
      <c r="AE9419" s="200"/>
      <c r="AM9419" s="203"/>
      <c r="AT9419" s="144"/>
    </row>
    <row r="9420" spans="9:46" s="142" customFormat="1" x14ac:dyDescent="0.15">
      <c r="I9420" s="223"/>
      <c r="P9420" s="224"/>
      <c r="Q9420" s="224"/>
      <c r="R9420" s="224"/>
      <c r="T9420" s="223"/>
      <c r="U9420" s="225"/>
      <c r="V9420" s="223"/>
      <c r="W9420" s="225"/>
      <c r="AE9420" s="200"/>
      <c r="AM9420" s="203"/>
      <c r="AT9420" s="144"/>
    </row>
    <row r="9421" spans="9:46" s="142" customFormat="1" x14ac:dyDescent="0.15">
      <c r="I9421" s="223"/>
      <c r="P9421" s="224"/>
      <c r="Q9421" s="224"/>
      <c r="R9421" s="224"/>
      <c r="T9421" s="223"/>
      <c r="U9421" s="225"/>
      <c r="V9421" s="223"/>
      <c r="W9421" s="225"/>
      <c r="AE9421" s="200"/>
      <c r="AM9421" s="203"/>
      <c r="AT9421" s="144"/>
    </row>
    <row r="9422" spans="9:46" s="142" customFormat="1" x14ac:dyDescent="0.15">
      <c r="I9422" s="223"/>
      <c r="P9422" s="224"/>
      <c r="Q9422" s="224"/>
      <c r="R9422" s="224"/>
      <c r="T9422" s="223"/>
      <c r="U9422" s="225"/>
      <c r="V9422" s="223"/>
      <c r="W9422" s="225"/>
      <c r="AE9422" s="200"/>
      <c r="AM9422" s="203"/>
      <c r="AT9422" s="144"/>
    </row>
    <row r="9423" spans="9:46" s="142" customFormat="1" x14ac:dyDescent="0.15">
      <c r="I9423" s="223"/>
      <c r="P9423" s="224"/>
      <c r="Q9423" s="224"/>
      <c r="R9423" s="224"/>
      <c r="T9423" s="223"/>
      <c r="U9423" s="225"/>
      <c r="V9423" s="223"/>
      <c r="W9423" s="225"/>
      <c r="AE9423" s="200"/>
      <c r="AM9423" s="203"/>
      <c r="AT9423" s="144"/>
    </row>
    <row r="9424" spans="9:46" s="142" customFormat="1" x14ac:dyDescent="0.15">
      <c r="I9424" s="223"/>
      <c r="P9424" s="224"/>
      <c r="Q9424" s="224"/>
      <c r="R9424" s="224"/>
      <c r="T9424" s="223"/>
      <c r="U9424" s="225"/>
      <c r="V9424" s="223"/>
      <c r="W9424" s="225"/>
      <c r="AE9424" s="200"/>
      <c r="AM9424" s="203"/>
      <c r="AT9424" s="144"/>
    </row>
    <row r="9425" spans="9:46" s="142" customFormat="1" x14ac:dyDescent="0.15">
      <c r="I9425" s="223"/>
      <c r="P9425" s="224"/>
      <c r="Q9425" s="224"/>
      <c r="R9425" s="224"/>
      <c r="T9425" s="223"/>
      <c r="U9425" s="225"/>
      <c r="V9425" s="223"/>
      <c r="W9425" s="225"/>
      <c r="AE9425" s="200"/>
      <c r="AM9425" s="203"/>
      <c r="AT9425" s="144"/>
    </row>
    <row r="9426" spans="9:46" s="142" customFormat="1" x14ac:dyDescent="0.15">
      <c r="I9426" s="223"/>
      <c r="P9426" s="224"/>
      <c r="Q9426" s="224"/>
      <c r="R9426" s="224"/>
      <c r="T9426" s="223"/>
      <c r="U9426" s="225"/>
      <c r="V9426" s="223"/>
      <c r="W9426" s="225"/>
      <c r="AE9426" s="200"/>
      <c r="AM9426" s="203"/>
      <c r="AT9426" s="144"/>
    </row>
    <row r="9427" spans="9:46" s="142" customFormat="1" x14ac:dyDescent="0.15">
      <c r="I9427" s="223"/>
      <c r="P9427" s="224"/>
      <c r="Q9427" s="224"/>
      <c r="R9427" s="224"/>
      <c r="T9427" s="223"/>
      <c r="U9427" s="225"/>
      <c r="V9427" s="223"/>
      <c r="W9427" s="225"/>
      <c r="AE9427" s="200"/>
      <c r="AM9427" s="203"/>
      <c r="AT9427" s="144"/>
    </row>
    <row r="9428" spans="9:46" s="142" customFormat="1" x14ac:dyDescent="0.15">
      <c r="I9428" s="223"/>
      <c r="P9428" s="224"/>
      <c r="Q9428" s="224"/>
      <c r="R9428" s="224"/>
      <c r="T9428" s="223"/>
      <c r="U9428" s="225"/>
      <c r="V9428" s="223"/>
      <c r="W9428" s="225"/>
      <c r="AE9428" s="200"/>
      <c r="AM9428" s="203"/>
      <c r="AT9428" s="144"/>
    </row>
    <row r="9429" spans="9:46" s="142" customFormat="1" x14ac:dyDescent="0.15">
      <c r="I9429" s="223"/>
      <c r="P9429" s="224"/>
      <c r="Q9429" s="224"/>
      <c r="R9429" s="224"/>
      <c r="T9429" s="223"/>
      <c r="U9429" s="225"/>
      <c r="V9429" s="223"/>
      <c r="W9429" s="225"/>
      <c r="AE9429" s="200"/>
      <c r="AM9429" s="203"/>
      <c r="AT9429" s="144"/>
    </row>
    <row r="9430" spans="9:46" s="142" customFormat="1" x14ac:dyDescent="0.15">
      <c r="I9430" s="223"/>
      <c r="P9430" s="224"/>
      <c r="Q9430" s="224"/>
      <c r="R9430" s="224"/>
      <c r="T9430" s="223"/>
      <c r="U9430" s="225"/>
      <c r="V9430" s="223"/>
      <c r="W9430" s="225"/>
      <c r="AE9430" s="200"/>
      <c r="AM9430" s="203"/>
      <c r="AT9430" s="144"/>
    </row>
    <row r="9431" spans="9:46" s="142" customFormat="1" x14ac:dyDescent="0.15">
      <c r="I9431" s="223"/>
      <c r="P9431" s="224"/>
      <c r="Q9431" s="224"/>
      <c r="R9431" s="224"/>
      <c r="T9431" s="223"/>
      <c r="U9431" s="225"/>
      <c r="V9431" s="223"/>
      <c r="W9431" s="225"/>
      <c r="AE9431" s="200"/>
      <c r="AM9431" s="203"/>
      <c r="AT9431" s="144"/>
    </row>
    <row r="9432" spans="9:46" s="142" customFormat="1" x14ac:dyDescent="0.15">
      <c r="I9432" s="223"/>
      <c r="P9432" s="224"/>
      <c r="Q9432" s="224"/>
      <c r="R9432" s="224"/>
      <c r="T9432" s="223"/>
      <c r="U9432" s="225"/>
      <c r="V9432" s="223"/>
      <c r="W9432" s="225"/>
      <c r="AE9432" s="200"/>
      <c r="AM9432" s="203"/>
      <c r="AT9432" s="144"/>
    </row>
    <row r="9433" spans="9:46" s="142" customFormat="1" x14ac:dyDescent="0.15">
      <c r="I9433" s="223"/>
      <c r="P9433" s="224"/>
      <c r="Q9433" s="224"/>
      <c r="R9433" s="224"/>
      <c r="T9433" s="223"/>
      <c r="U9433" s="225"/>
      <c r="V9433" s="223"/>
      <c r="W9433" s="225"/>
      <c r="AE9433" s="200"/>
      <c r="AM9433" s="203"/>
      <c r="AT9433" s="144"/>
    </row>
    <row r="9434" spans="9:46" s="142" customFormat="1" x14ac:dyDescent="0.15">
      <c r="I9434" s="223"/>
      <c r="P9434" s="224"/>
      <c r="Q9434" s="224"/>
      <c r="R9434" s="224"/>
      <c r="T9434" s="223"/>
      <c r="U9434" s="225"/>
      <c r="V9434" s="223"/>
      <c r="W9434" s="225"/>
      <c r="AE9434" s="200"/>
      <c r="AM9434" s="203"/>
      <c r="AT9434" s="144"/>
    </row>
    <row r="9435" spans="9:46" s="142" customFormat="1" x14ac:dyDescent="0.15">
      <c r="I9435" s="223"/>
      <c r="P9435" s="224"/>
      <c r="Q9435" s="224"/>
      <c r="R9435" s="224"/>
      <c r="T9435" s="223"/>
      <c r="U9435" s="225"/>
      <c r="V9435" s="223"/>
      <c r="W9435" s="225"/>
      <c r="AE9435" s="200"/>
      <c r="AM9435" s="203"/>
      <c r="AT9435" s="144"/>
    </row>
    <row r="9436" spans="9:46" s="142" customFormat="1" x14ac:dyDescent="0.15">
      <c r="I9436" s="223"/>
      <c r="P9436" s="224"/>
      <c r="Q9436" s="224"/>
      <c r="R9436" s="224"/>
      <c r="T9436" s="223"/>
      <c r="U9436" s="225"/>
      <c r="V9436" s="223"/>
      <c r="W9436" s="225"/>
      <c r="AE9436" s="200"/>
      <c r="AM9436" s="203"/>
      <c r="AT9436" s="144"/>
    </row>
    <row r="9437" spans="9:46" s="142" customFormat="1" x14ac:dyDescent="0.15">
      <c r="I9437" s="223"/>
      <c r="P9437" s="224"/>
      <c r="Q9437" s="224"/>
      <c r="R9437" s="224"/>
      <c r="T9437" s="223"/>
      <c r="U9437" s="225"/>
      <c r="V9437" s="223"/>
      <c r="W9437" s="225"/>
      <c r="AE9437" s="200"/>
      <c r="AM9437" s="203"/>
      <c r="AT9437" s="144"/>
    </row>
    <row r="9438" spans="9:46" s="142" customFormat="1" x14ac:dyDescent="0.15">
      <c r="I9438" s="223"/>
      <c r="P9438" s="224"/>
      <c r="Q9438" s="224"/>
      <c r="R9438" s="224"/>
      <c r="T9438" s="223"/>
      <c r="U9438" s="225"/>
      <c r="V9438" s="223"/>
      <c r="W9438" s="225"/>
      <c r="AE9438" s="200"/>
      <c r="AM9438" s="203"/>
      <c r="AT9438" s="144"/>
    </row>
    <row r="9439" spans="9:46" s="142" customFormat="1" x14ac:dyDescent="0.15">
      <c r="I9439" s="223"/>
      <c r="P9439" s="224"/>
      <c r="Q9439" s="224"/>
      <c r="R9439" s="224"/>
      <c r="T9439" s="223"/>
      <c r="U9439" s="225"/>
      <c r="V9439" s="223"/>
      <c r="W9439" s="225"/>
      <c r="AE9439" s="200"/>
      <c r="AM9439" s="203"/>
      <c r="AT9439" s="144"/>
    </row>
    <row r="9440" spans="9:46" s="142" customFormat="1" x14ac:dyDescent="0.15">
      <c r="I9440" s="223"/>
      <c r="P9440" s="224"/>
      <c r="Q9440" s="224"/>
      <c r="R9440" s="224"/>
      <c r="T9440" s="223"/>
      <c r="U9440" s="225"/>
      <c r="V9440" s="223"/>
      <c r="W9440" s="225"/>
      <c r="AE9440" s="200"/>
      <c r="AM9440" s="203"/>
      <c r="AT9440" s="144"/>
    </row>
    <row r="9441" spans="9:46" s="142" customFormat="1" x14ac:dyDescent="0.15">
      <c r="I9441" s="223"/>
      <c r="P9441" s="224"/>
      <c r="Q9441" s="224"/>
      <c r="R9441" s="224"/>
      <c r="T9441" s="223"/>
      <c r="U9441" s="225"/>
      <c r="V9441" s="223"/>
      <c r="W9441" s="225"/>
      <c r="AE9441" s="200"/>
      <c r="AM9441" s="203"/>
      <c r="AT9441" s="144"/>
    </row>
    <row r="9442" spans="9:46" s="142" customFormat="1" x14ac:dyDescent="0.15">
      <c r="I9442" s="223"/>
      <c r="P9442" s="224"/>
      <c r="Q9442" s="224"/>
      <c r="R9442" s="224"/>
      <c r="T9442" s="223"/>
      <c r="U9442" s="225"/>
      <c r="V9442" s="223"/>
      <c r="W9442" s="225"/>
      <c r="AE9442" s="200"/>
      <c r="AM9442" s="203"/>
      <c r="AT9442" s="144"/>
    </row>
    <row r="9443" spans="9:46" s="142" customFormat="1" x14ac:dyDescent="0.15">
      <c r="I9443" s="223"/>
      <c r="P9443" s="224"/>
      <c r="Q9443" s="224"/>
      <c r="R9443" s="224"/>
      <c r="T9443" s="223"/>
      <c r="U9443" s="225"/>
      <c r="V9443" s="223"/>
      <c r="W9443" s="225"/>
      <c r="AE9443" s="200"/>
      <c r="AM9443" s="203"/>
      <c r="AT9443" s="144"/>
    </row>
    <row r="9444" spans="9:46" s="142" customFormat="1" x14ac:dyDescent="0.15">
      <c r="I9444" s="223"/>
      <c r="P9444" s="224"/>
      <c r="Q9444" s="224"/>
      <c r="R9444" s="224"/>
      <c r="T9444" s="223"/>
      <c r="U9444" s="225"/>
      <c r="V9444" s="223"/>
      <c r="W9444" s="225"/>
      <c r="AE9444" s="200"/>
      <c r="AM9444" s="203"/>
      <c r="AT9444" s="144"/>
    </row>
    <row r="9445" spans="9:46" s="142" customFormat="1" x14ac:dyDescent="0.15">
      <c r="I9445" s="223"/>
      <c r="P9445" s="224"/>
      <c r="Q9445" s="224"/>
      <c r="R9445" s="224"/>
      <c r="T9445" s="223"/>
      <c r="U9445" s="225"/>
      <c r="V9445" s="223"/>
      <c r="W9445" s="225"/>
      <c r="AE9445" s="200"/>
      <c r="AM9445" s="203"/>
      <c r="AT9445" s="144"/>
    </row>
    <row r="9446" spans="9:46" s="142" customFormat="1" x14ac:dyDescent="0.15">
      <c r="I9446" s="223"/>
      <c r="P9446" s="224"/>
      <c r="Q9446" s="224"/>
      <c r="R9446" s="224"/>
      <c r="T9446" s="223"/>
      <c r="U9446" s="225"/>
      <c r="V9446" s="223"/>
      <c r="W9446" s="225"/>
      <c r="AE9446" s="200"/>
      <c r="AM9446" s="203"/>
      <c r="AT9446" s="144"/>
    </row>
    <row r="9447" spans="9:46" s="142" customFormat="1" x14ac:dyDescent="0.15">
      <c r="I9447" s="223"/>
      <c r="P9447" s="224"/>
      <c r="Q9447" s="224"/>
      <c r="R9447" s="224"/>
      <c r="T9447" s="223"/>
      <c r="U9447" s="225"/>
      <c r="V9447" s="223"/>
      <c r="W9447" s="225"/>
      <c r="AE9447" s="200"/>
      <c r="AM9447" s="203"/>
      <c r="AT9447" s="144"/>
    </row>
    <row r="9448" spans="9:46" s="142" customFormat="1" x14ac:dyDescent="0.15">
      <c r="I9448" s="223"/>
      <c r="P9448" s="224"/>
      <c r="Q9448" s="224"/>
      <c r="R9448" s="224"/>
      <c r="T9448" s="223"/>
      <c r="U9448" s="225"/>
      <c r="V9448" s="223"/>
      <c r="W9448" s="225"/>
      <c r="AE9448" s="200"/>
      <c r="AM9448" s="203"/>
      <c r="AT9448" s="144"/>
    </row>
    <row r="9449" spans="9:46" s="142" customFormat="1" x14ac:dyDescent="0.15">
      <c r="I9449" s="223"/>
      <c r="P9449" s="224"/>
      <c r="Q9449" s="224"/>
      <c r="R9449" s="224"/>
      <c r="T9449" s="223"/>
      <c r="U9449" s="225"/>
      <c r="V9449" s="223"/>
      <c r="W9449" s="225"/>
      <c r="AE9449" s="200"/>
      <c r="AM9449" s="203"/>
      <c r="AT9449" s="144"/>
    </row>
    <row r="9450" spans="9:46" s="142" customFormat="1" x14ac:dyDescent="0.15">
      <c r="I9450" s="223"/>
      <c r="P9450" s="224"/>
      <c r="Q9450" s="224"/>
      <c r="R9450" s="224"/>
      <c r="T9450" s="223"/>
      <c r="U9450" s="225"/>
      <c r="V9450" s="223"/>
      <c r="W9450" s="225"/>
      <c r="AE9450" s="200"/>
      <c r="AM9450" s="203"/>
      <c r="AT9450" s="144"/>
    </row>
    <row r="9451" spans="9:46" s="142" customFormat="1" x14ac:dyDescent="0.15">
      <c r="I9451" s="223"/>
      <c r="P9451" s="224"/>
      <c r="Q9451" s="224"/>
      <c r="R9451" s="224"/>
      <c r="T9451" s="223"/>
      <c r="U9451" s="225"/>
      <c r="V9451" s="223"/>
      <c r="W9451" s="225"/>
      <c r="AE9451" s="200"/>
      <c r="AM9451" s="203"/>
      <c r="AT9451" s="144"/>
    </row>
    <row r="9452" spans="9:46" s="142" customFormat="1" x14ac:dyDescent="0.15">
      <c r="I9452" s="223"/>
      <c r="P9452" s="224"/>
      <c r="Q9452" s="224"/>
      <c r="R9452" s="224"/>
      <c r="T9452" s="223"/>
      <c r="U9452" s="225"/>
      <c r="V9452" s="223"/>
      <c r="W9452" s="225"/>
      <c r="AE9452" s="200"/>
      <c r="AM9452" s="203"/>
      <c r="AT9452" s="144"/>
    </row>
    <row r="9453" spans="9:46" s="142" customFormat="1" x14ac:dyDescent="0.15">
      <c r="I9453" s="223"/>
      <c r="P9453" s="224"/>
      <c r="Q9453" s="224"/>
      <c r="R9453" s="224"/>
      <c r="T9453" s="223"/>
      <c r="U9453" s="225"/>
      <c r="V9453" s="223"/>
      <c r="W9453" s="225"/>
      <c r="AE9453" s="200"/>
      <c r="AM9453" s="203"/>
      <c r="AT9453" s="144"/>
    </row>
    <row r="9454" spans="9:46" s="142" customFormat="1" x14ac:dyDescent="0.15">
      <c r="I9454" s="223"/>
      <c r="P9454" s="224"/>
      <c r="Q9454" s="224"/>
      <c r="R9454" s="224"/>
      <c r="T9454" s="223"/>
      <c r="U9454" s="225"/>
      <c r="V9454" s="223"/>
      <c r="W9454" s="225"/>
      <c r="AE9454" s="200"/>
      <c r="AM9454" s="203"/>
      <c r="AT9454" s="144"/>
    </row>
    <row r="9455" spans="9:46" s="142" customFormat="1" x14ac:dyDescent="0.15">
      <c r="I9455" s="223"/>
      <c r="P9455" s="224"/>
      <c r="Q9455" s="224"/>
      <c r="R9455" s="224"/>
      <c r="T9455" s="223"/>
      <c r="U9455" s="225"/>
      <c r="V9455" s="223"/>
      <c r="W9455" s="225"/>
      <c r="AE9455" s="200"/>
      <c r="AM9455" s="203"/>
      <c r="AT9455" s="144"/>
    </row>
    <row r="9456" spans="9:46" s="142" customFormat="1" x14ac:dyDescent="0.15">
      <c r="I9456" s="223"/>
      <c r="P9456" s="224"/>
      <c r="Q9456" s="224"/>
      <c r="R9456" s="224"/>
      <c r="T9456" s="223"/>
      <c r="U9456" s="225"/>
      <c r="V9456" s="223"/>
      <c r="W9456" s="225"/>
      <c r="AE9456" s="200"/>
      <c r="AM9456" s="203"/>
      <c r="AT9456" s="144"/>
    </row>
    <row r="9457" spans="9:46" s="142" customFormat="1" x14ac:dyDescent="0.15">
      <c r="I9457" s="223"/>
      <c r="P9457" s="224"/>
      <c r="Q9457" s="224"/>
      <c r="R9457" s="224"/>
      <c r="T9457" s="223"/>
      <c r="U9457" s="225"/>
      <c r="V9457" s="223"/>
      <c r="W9457" s="225"/>
      <c r="AE9457" s="200"/>
      <c r="AM9457" s="203"/>
      <c r="AT9457" s="144"/>
    </row>
    <row r="9458" spans="9:46" s="142" customFormat="1" x14ac:dyDescent="0.15">
      <c r="I9458" s="223"/>
      <c r="P9458" s="224"/>
      <c r="Q9458" s="224"/>
      <c r="R9458" s="224"/>
      <c r="T9458" s="223"/>
      <c r="U9458" s="225"/>
      <c r="V9458" s="223"/>
      <c r="W9458" s="225"/>
      <c r="AE9458" s="200"/>
      <c r="AM9458" s="203"/>
      <c r="AT9458" s="144"/>
    </row>
    <row r="9459" spans="9:46" s="142" customFormat="1" x14ac:dyDescent="0.15">
      <c r="I9459" s="223"/>
      <c r="P9459" s="224"/>
      <c r="Q9459" s="224"/>
      <c r="R9459" s="224"/>
      <c r="T9459" s="223"/>
      <c r="U9459" s="225"/>
      <c r="V9459" s="223"/>
      <c r="W9459" s="225"/>
      <c r="AE9459" s="200"/>
      <c r="AM9459" s="203"/>
      <c r="AT9459" s="144"/>
    </row>
    <row r="9460" spans="9:46" s="142" customFormat="1" x14ac:dyDescent="0.15">
      <c r="I9460" s="223"/>
      <c r="P9460" s="224"/>
      <c r="Q9460" s="224"/>
      <c r="R9460" s="224"/>
      <c r="T9460" s="223"/>
      <c r="U9460" s="225"/>
      <c r="V9460" s="223"/>
      <c r="W9460" s="225"/>
      <c r="AE9460" s="200"/>
      <c r="AM9460" s="203"/>
      <c r="AT9460" s="144"/>
    </row>
    <row r="9461" spans="9:46" s="142" customFormat="1" x14ac:dyDescent="0.15">
      <c r="I9461" s="223"/>
      <c r="P9461" s="224"/>
      <c r="Q9461" s="224"/>
      <c r="R9461" s="224"/>
      <c r="T9461" s="223"/>
      <c r="U9461" s="225"/>
      <c r="V9461" s="223"/>
      <c r="W9461" s="225"/>
      <c r="AE9461" s="200"/>
      <c r="AM9461" s="203"/>
      <c r="AT9461" s="144"/>
    </row>
    <row r="9462" spans="9:46" s="142" customFormat="1" x14ac:dyDescent="0.15">
      <c r="I9462" s="223"/>
      <c r="P9462" s="224"/>
      <c r="Q9462" s="224"/>
      <c r="R9462" s="224"/>
      <c r="T9462" s="223"/>
      <c r="U9462" s="225"/>
      <c r="V9462" s="223"/>
      <c r="W9462" s="225"/>
      <c r="AE9462" s="200"/>
      <c r="AM9462" s="203"/>
      <c r="AT9462" s="144"/>
    </row>
    <row r="9463" spans="9:46" s="142" customFormat="1" x14ac:dyDescent="0.15">
      <c r="I9463" s="223"/>
      <c r="P9463" s="224"/>
      <c r="Q9463" s="224"/>
      <c r="R9463" s="224"/>
      <c r="T9463" s="223"/>
      <c r="U9463" s="225"/>
      <c r="V9463" s="223"/>
      <c r="W9463" s="225"/>
      <c r="AE9463" s="200"/>
      <c r="AM9463" s="203"/>
      <c r="AT9463" s="144"/>
    </row>
    <row r="9464" spans="9:46" s="142" customFormat="1" x14ac:dyDescent="0.15">
      <c r="I9464" s="223"/>
      <c r="P9464" s="224"/>
      <c r="Q9464" s="224"/>
      <c r="R9464" s="224"/>
      <c r="T9464" s="223"/>
      <c r="U9464" s="225"/>
      <c r="V9464" s="223"/>
      <c r="W9464" s="225"/>
      <c r="AE9464" s="200"/>
      <c r="AM9464" s="203"/>
      <c r="AT9464" s="144"/>
    </row>
    <row r="9465" spans="9:46" s="142" customFormat="1" x14ac:dyDescent="0.15">
      <c r="I9465" s="223"/>
      <c r="P9465" s="224"/>
      <c r="Q9465" s="224"/>
      <c r="R9465" s="224"/>
      <c r="T9465" s="223"/>
      <c r="U9465" s="225"/>
      <c r="V9465" s="223"/>
      <c r="W9465" s="225"/>
      <c r="AE9465" s="200"/>
      <c r="AM9465" s="203"/>
      <c r="AT9465" s="144"/>
    </row>
    <row r="9466" spans="9:46" s="142" customFormat="1" x14ac:dyDescent="0.15">
      <c r="I9466" s="223"/>
      <c r="P9466" s="224"/>
      <c r="Q9466" s="224"/>
      <c r="R9466" s="224"/>
      <c r="T9466" s="223"/>
      <c r="U9466" s="225"/>
      <c r="V9466" s="223"/>
      <c r="W9466" s="225"/>
      <c r="AE9466" s="200"/>
      <c r="AM9466" s="203"/>
      <c r="AT9466" s="144"/>
    </row>
    <row r="9467" spans="9:46" s="142" customFormat="1" x14ac:dyDescent="0.15">
      <c r="I9467" s="223"/>
      <c r="P9467" s="224"/>
      <c r="Q9467" s="224"/>
      <c r="R9467" s="224"/>
      <c r="T9467" s="223"/>
      <c r="U9467" s="225"/>
      <c r="V9467" s="223"/>
      <c r="W9467" s="225"/>
      <c r="AE9467" s="200"/>
      <c r="AM9467" s="203"/>
      <c r="AT9467" s="144"/>
    </row>
    <row r="9468" spans="9:46" s="142" customFormat="1" x14ac:dyDescent="0.15">
      <c r="I9468" s="223"/>
      <c r="P9468" s="224"/>
      <c r="Q9468" s="224"/>
      <c r="R9468" s="224"/>
      <c r="T9468" s="223"/>
      <c r="U9468" s="225"/>
      <c r="V9468" s="223"/>
      <c r="W9468" s="225"/>
      <c r="AE9468" s="200"/>
      <c r="AM9468" s="203"/>
      <c r="AT9468" s="144"/>
    </row>
    <row r="9469" spans="9:46" s="142" customFormat="1" x14ac:dyDescent="0.15">
      <c r="I9469" s="223"/>
      <c r="P9469" s="224"/>
      <c r="Q9469" s="224"/>
      <c r="R9469" s="224"/>
      <c r="T9469" s="223"/>
      <c r="U9469" s="225"/>
      <c r="V9469" s="223"/>
      <c r="W9469" s="225"/>
      <c r="AE9469" s="200"/>
      <c r="AM9469" s="203"/>
      <c r="AT9469" s="144"/>
    </row>
    <row r="9470" spans="9:46" s="142" customFormat="1" x14ac:dyDescent="0.15">
      <c r="I9470" s="223"/>
      <c r="P9470" s="224"/>
      <c r="Q9470" s="224"/>
      <c r="R9470" s="224"/>
      <c r="T9470" s="223"/>
      <c r="U9470" s="225"/>
      <c r="V9470" s="223"/>
      <c r="W9470" s="225"/>
      <c r="AE9470" s="200"/>
      <c r="AM9470" s="203"/>
      <c r="AT9470" s="144"/>
    </row>
    <row r="9471" spans="9:46" s="142" customFormat="1" x14ac:dyDescent="0.15">
      <c r="I9471" s="223"/>
      <c r="P9471" s="224"/>
      <c r="Q9471" s="224"/>
      <c r="R9471" s="224"/>
      <c r="T9471" s="223"/>
      <c r="U9471" s="225"/>
      <c r="V9471" s="223"/>
      <c r="W9471" s="225"/>
      <c r="AE9471" s="200"/>
      <c r="AM9471" s="203"/>
      <c r="AT9471" s="144"/>
    </row>
    <row r="9472" spans="9:46" s="142" customFormat="1" x14ac:dyDescent="0.15">
      <c r="I9472" s="223"/>
      <c r="P9472" s="224"/>
      <c r="Q9472" s="224"/>
      <c r="R9472" s="224"/>
      <c r="T9472" s="223"/>
      <c r="U9472" s="225"/>
      <c r="V9472" s="223"/>
      <c r="W9472" s="225"/>
      <c r="AE9472" s="200"/>
      <c r="AM9472" s="203"/>
      <c r="AT9472" s="144"/>
    </row>
    <row r="9473" spans="9:46" s="142" customFormat="1" x14ac:dyDescent="0.15">
      <c r="I9473" s="223"/>
      <c r="P9473" s="224"/>
      <c r="Q9473" s="224"/>
      <c r="R9473" s="224"/>
      <c r="T9473" s="223"/>
      <c r="U9473" s="225"/>
      <c r="V9473" s="223"/>
      <c r="W9473" s="225"/>
      <c r="AE9473" s="200"/>
      <c r="AM9473" s="203"/>
      <c r="AT9473" s="144"/>
    </row>
    <row r="9474" spans="9:46" s="142" customFormat="1" x14ac:dyDescent="0.15">
      <c r="I9474" s="223"/>
      <c r="P9474" s="224"/>
      <c r="Q9474" s="224"/>
      <c r="R9474" s="224"/>
      <c r="T9474" s="223"/>
      <c r="U9474" s="225"/>
      <c r="V9474" s="223"/>
      <c r="W9474" s="225"/>
      <c r="AE9474" s="200"/>
      <c r="AM9474" s="203"/>
      <c r="AT9474" s="144"/>
    </row>
    <row r="9475" spans="9:46" s="142" customFormat="1" x14ac:dyDescent="0.15">
      <c r="I9475" s="223"/>
      <c r="P9475" s="224"/>
      <c r="Q9475" s="224"/>
      <c r="R9475" s="224"/>
      <c r="T9475" s="223"/>
      <c r="U9475" s="225"/>
      <c r="V9475" s="223"/>
      <c r="W9475" s="225"/>
      <c r="AE9475" s="200"/>
      <c r="AM9475" s="203"/>
      <c r="AT9475" s="144"/>
    </row>
    <row r="9476" spans="9:46" s="142" customFormat="1" x14ac:dyDescent="0.15">
      <c r="I9476" s="223"/>
      <c r="P9476" s="224"/>
      <c r="Q9476" s="224"/>
      <c r="R9476" s="224"/>
      <c r="T9476" s="223"/>
      <c r="U9476" s="225"/>
      <c r="V9476" s="223"/>
      <c r="W9476" s="225"/>
      <c r="AE9476" s="200"/>
      <c r="AM9476" s="203"/>
      <c r="AT9476" s="144"/>
    </row>
    <row r="9477" spans="9:46" s="142" customFormat="1" x14ac:dyDescent="0.15">
      <c r="I9477" s="223"/>
      <c r="P9477" s="224"/>
      <c r="Q9477" s="224"/>
      <c r="R9477" s="224"/>
      <c r="T9477" s="223"/>
      <c r="U9477" s="225"/>
      <c r="V9477" s="223"/>
      <c r="W9477" s="225"/>
      <c r="AE9477" s="200"/>
      <c r="AM9477" s="203"/>
      <c r="AT9477" s="144"/>
    </row>
    <row r="9478" spans="9:46" s="142" customFormat="1" x14ac:dyDescent="0.15">
      <c r="I9478" s="223"/>
      <c r="P9478" s="224"/>
      <c r="Q9478" s="224"/>
      <c r="R9478" s="224"/>
      <c r="T9478" s="223"/>
      <c r="U9478" s="225"/>
      <c r="V9478" s="223"/>
      <c r="W9478" s="225"/>
      <c r="AE9478" s="200"/>
      <c r="AM9478" s="203"/>
      <c r="AT9478" s="144"/>
    </row>
    <row r="9479" spans="9:46" s="142" customFormat="1" x14ac:dyDescent="0.15">
      <c r="I9479" s="223"/>
      <c r="P9479" s="224"/>
      <c r="Q9479" s="224"/>
      <c r="R9479" s="224"/>
      <c r="T9479" s="223"/>
      <c r="U9479" s="225"/>
      <c r="V9479" s="223"/>
      <c r="W9479" s="225"/>
      <c r="AE9479" s="200"/>
      <c r="AM9479" s="203"/>
      <c r="AT9479" s="144"/>
    </row>
    <row r="9480" spans="9:46" s="142" customFormat="1" x14ac:dyDescent="0.15">
      <c r="I9480" s="223"/>
      <c r="P9480" s="224"/>
      <c r="Q9480" s="224"/>
      <c r="R9480" s="224"/>
      <c r="T9480" s="223"/>
      <c r="U9480" s="225"/>
      <c r="V9480" s="223"/>
      <c r="W9480" s="225"/>
      <c r="AE9480" s="200"/>
      <c r="AM9480" s="203"/>
      <c r="AT9480" s="144"/>
    </row>
    <row r="9481" spans="9:46" s="142" customFormat="1" x14ac:dyDescent="0.15">
      <c r="I9481" s="223"/>
      <c r="P9481" s="224"/>
      <c r="Q9481" s="224"/>
      <c r="R9481" s="224"/>
      <c r="T9481" s="223"/>
      <c r="U9481" s="225"/>
      <c r="V9481" s="223"/>
      <c r="W9481" s="225"/>
      <c r="AE9481" s="200"/>
      <c r="AM9481" s="203"/>
      <c r="AT9481" s="144"/>
    </row>
    <row r="9482" spans="9:46" s="142" customFormat="1" x14ac:dyDescent="0.15">
      <c r="I9482" s="223"/>
      <c r="P9482" s="224"/>
      <c r="Q9482" s="224"/>
      <c r="R9482" s="224"/>
      <c r="T9482" s="223"/>
      <c r="U9482" s="225"/>
      <c r="V9482" s="223"/>
      <c r="W9482" s="225"/>
      <c r="AE9482" s="200"/>
      <c r="AM9482" s="203"/>
      <c r="AT9482" s="144"/>
    </row>
    <row r="9483" spans="9:46" s="142" customFormat="1" x14ac:dyDescent="0.15">
      <c r="I9483" s="223"/>
      <c r="P9483" s="224"/>
      <c r="Q9483" s="224"/>
      <c r="R9483" s="224"/>
      <c r="T9483" s="223"/>
      <c r="U9483" s="225"/>
      <c r="V9483" s="223"/>
      <c r="W9483" s="225"/>
      <c r="AE9483" s="200"/>
      <c r="AM9483" s="203"/>
      <c r="AT9483" s="144"/>
    </row>
    <row r="9484" spans="9:46" s="142" customFormat="1" x14ac:dyDescent="0.15">
      <c r="I9484" s="223"/>
      <c r="P9484" s="224"/>
      <c r="Q9484" s="224"/>
      <c r="R9484" s="224"/>
      <c r="T9484" s="223"/>
      <c r="U9484" s="225"/>
      <c r="V9484" s="223"/>
      <c r="W9484" s="225"/>
      <c r="AE9484" s="200"/>
      <c r="AM9484" s="203"/>
      <c r="AT9484" s="144"/>
    </row>
    <row r="9485" spans="9:46" s="142" customFormat="1" x14ac:dyDescent="0.15">
      <c r="I9485" s="223"/>
      <c r="P9485" s="224"/>
      <c r="Q9485" s="224"/>
      <c r="R9485" s="224"/>
      <c r="T9485" s="223"/>
      <c r="U9485" s="225"/>
      <c r="V9485" s="223"/>
      <c r="W9485" s="225"/>
      <c r="AE9485" s="200"/>
      <c r="AM9485" s="203"/>
      <c r="AT9485" s="144"/>
    </row>
    <row r="9486" spans="9:46" s="142" customFormat="1" x14ac:dyDescent="0.15">
      <c r="I9486" s="223"/>
      <c r="P9486" s="224"/>
      <c r="Q9486" s="224"/>
      <c r="R9486" s="224"/>
      <c r="T9486" s="223"/>
      <c r="U9486" s="225"/>
      <c r="V9486" s="223"/>
      <c r="W9486" s="225"/>
      <c r="AE9486" s="200"/>
      <c r="AM9486" s="203"/>
      <c r="AT9486" s="144"/>
    </row>
    <row r="9487" spans="9:46" s="142" customFormat="1" x14ac:dyDescent="0.15">
      <c r="I9487" s="223"/>
      <c r="P9487" s="224"/>
      <c r="Q9487" s="224"/>
      <c r="R9487" s="224"/>
      <c r="T9487" s="223"/>
      <c r="U9487" s="225"/>
      <c r="V9487" s="223"/>
      <c r="W9487" s="225"/>
      <c r="AE9487" s="200"/>
      <c r="AM9487" s="203"/>
      <c r="AT9487" s="144"/>
    </row>
    <row r="9488" spans="9:46" s="142" customFormat="1" x14ac:dyDescent="0.15">
      <c r="I9488" s="223"/>
      <c r="P9488" s="224"/>
      <c r="Q9488" s="224"/>
      <c r="R9488" s="224"/>
      <c r="T9488" s="223"/>
      <c r="U9488" s="225"/>
      <c r="V9488" s="223"/>
      <c r="W9488" s="225"/>
      <c r="AE9488" s="200"/>
      <c r="AM9488" s="203"/>
      <c r="AT9488" s="144"/>
    </row>
    <row r="9489" spans="9:46" s="142" customFormat="1" x14ac:dyDescent="0.15">
      <c r="I9489" s="223"/>
      <c r="P9489" s="224"/>
      <c r="Q9489" s="224"/>
      <c r="R9489" s="224"/>
      <c r="T9489" s="223"/>
      <c r="U9489" s="225"/>
      <c r="V9489" s="223"/>
      <c r="W9489" s="225"/>
      <c r="AE9489" s="200"/>
      <c r="AM9489" s="203"/>
      <c r="AT9489" s="144"/>
    </row>
    <row r="9490" spans="9:46" s="142" customFormat="1" x14ac:dyDescent="0.15">
      <c r="I9490" s="223"/>
      <c r="P9490" s="224"/>
      <c r="Q9490" s="224"/>
      <c r="R9490" s="224"/>
      <c r="T9490" s="223"/>
      <c r="U9490" s="225"/>
      <c r="V9490" s="223"/>
      <c r="W9490" s="225"/>
      <c r="AE9490" s="200"/>
      <c r="AM9490" s="203"/>
      <c r="AT9490" s="144"/>
    </row>
    <row r="9491" spans="9:46" s="142" customFormat="1" x14ac:dyDescent="0.15">
      <c r="I9491" s="223"/>
      <c r="P9491" s="224"/>
      <c r="Q9491" s="224"/>
      <c r="R9491" s="224"/>
      <c r="T9491" s="223"/>
      <c r="U9491" s="225"/>
      <c r="V9491" s="223"/>
      <c r="W9491" s="225"/>
      <c r="AE9491" s="200"/>
      <c r="AM9491" s="203"/>
      <c r="AT9491" s="144"/>
    </row>
    <row r="9492" spans="9:46" s="142" customFormat="1" x14ac:dyDescent="0.15">
      <c r="I9492" s="223"/>
      <c r="P9492" s="224"/>
      <c r="Q9492" s="224"/>
      <c r="R9492" s="224"/>
      <c r="T9492" s="223"/>
      <c r="U9492" s="225"/>
      <c r="V9492" s="223"/>
      <c r="W9492" s="225"/>
      <c r="AE9492" s="200"/>
      <c r="AM9492" s="203"/>
      <c r="AT9492" s="144"/>
    </row>
    <row r="9493" spans="9:46" s="142" customFormat="1" x14ac:dyDescent="0.15">
      <c r="I9493" s="223"/>
      <c r="P9493" s="224"/>
      <c r="Q9493" s="224"/>
      <c r="R9493" s="224"/>
      <c r="T9493" s="223"/>
      <c r="U9493" s="225"/>
      <c r="V9493" s="223"/>
      <c r="W9493" s="225"/>
      <c r="AE9493" s="200"/>
      <c r="AM9493" s="203"/>
      <c r="AT9493" s="144"/>
    </row>
    <row r="9494" spans="9:46" s="142" customFormat="1" x14ac:dyDescent="0.15">
      <c r="I9494" s="223"/>
      <c r="P9494" s="224"/>
      <c r="Q9494" s="224"/>
      <c r="R9494" s="224"/>
      <c r="T9494" s="223"/>
      <c r="U9494" s="225"/>
      <c r="V9494" s="223"/>
      <c r="W9494" s="225"/>
      <c r="AE9494" s="200"/>
      <c r="AM9494" s="203"/>
      <c r="AT9494" s="144"/>
    </row>
    <row r="9495" spans="9:46" s="142" customFormat="1" x14ac:dyDescent="0.15">
      <c r="I9495" s="223"/>
      <c r="P9495" s="224"/>
      <c r="Q9495" s="224"/>
      <c r="R9495" s="224"/>
      <c r="T9495" s="223"/>
      <c r="U9495" s="225"/>
      <c r="V9495" s="223"/>
      <c r="W9495" s="225"/>
      <c r="AE9495" s="200"/>
      <c r="AM9495" s="203"/>
      <c r="AT9495" s="144"/>
    </row>
    <row r="9496" spans="9:46" s="142" customFormat="1" x14ac:dyDescent="0.15">
      <c r="I9496" s="223"/>
      <c r="P9496" s="224"/>
      <c r="Q9496" s="224"/>
      <c r="R9496" s="224"/>
      <c r="T9496" s="223"/>
      <c r="U9496" s="225"/>
      <c r="V9496" s="223"/>
      <c r="W9496" s="225"/>
      <c r="AE9496" s="200"/>
      <c r="AM9496" s="203"/>
      <c r="AT9496" s="144"/>
    </row>
    <row r="9497" spans="9:46" s="142" customFormat="1" x14ac:dyDescent="0.15">
      <c r="I9497" s="223"/>
      <c r="P9497" s="224"/>
      <c r="Q9497" s="224"/>
      <c r="R9497" s="224"/>
      <c r="T9497" s="223"/>
      <c r="U9497" s="225"/>
      <c r="V9497" s="223"/>
      <c r="W9497" s="225"/>
      <c r="AE9497" s="200"/>
      <c r="AM9497" s="203"/>
      <c r="AT9497" s="144"/>
    </row>
    <row r="9498" spans="9:46" s="142" customFormat="1" x14ac:dyDescent="0.15">
      <c r="I9498" s="223"/>
      <c r="P9498" s="224"/>
      <c r="Q9498" s="224"/>
      <c r="R9498" s="224"/>
      <c r="T9498" s="223"/>
      <c r="U9498" s="225"/>
      <c r="V9498" s="223"/>
      <c r="W9498" s="225"/>
      <c r="AE9498" s="200"/>
      <c r="AM9498" s="203"/>
      <c r="AT9498" s="144"/>
    </row>
    <row r="9499" spans="9:46" s="142" customFormat="1" x14ac:dyDescent="0.15">
      <c r="I9499" s="223"/>
      <c r="P9499" s="224"/>
      <c r="Q9499" s="224"/>
      <c r="R9499" s="224"/>
      <c r="T9499" s="223"/>
      <c r="U9499" s="225"/>
      <c r="V9499" s="223"/>
      <c r="W9499" s="225"/>
      <c r="AE9499" s="200"/>
      <c r="AM9499" s="203"/>
      <c r="AT9499" s="144"/>
    </row>
    <row r="9500" spans="9:46" s="142" customFormat="1" x14ac:dyDescent="0.15">
      <c r="I9500" s="223"/>
      <c r="P9500" s="224"/>
      <c r="Q9500" s="224"/>
      <c r="R9500" s="224"/>
      <c r="T9500" s="223"/>
      <c r="U9500" s="225"/>
      <c r="V9500" s="223"/>
      <c r="W9500" s="225"/>
      <c r="AE9500" s="200"/>
      <c r="AM9500" s="203"/>
      <c r="AT9500" s="144"/>
    </row>
    <row r="9501" spans="9:46" s="142" customFormat="1" x14ac:dyDescent="0.15">
      <c r="I9501" s="223"/>
      <c r="P9501" s="224"/>
      <c r="Q9501" s="224"/>
      <c r="R9501" s="224"/>
      <c r="T9501" s="223"/>
      <c r="U9501" s="225"/>
      <c r="V9501" s="223"/>
      <c r="W9501" s="225"/>
      <c r="AE9501" s="200"/>
      <c r="AM9501" s="203"/>
      <c r="AT9501" s="144"/>
    </row>
    <row r="9502" spans="9:46" s="142" customFormat="1" x14ac:dyDescent="0.15">
      <c r="I9502" s="223"/>
      <c r="P9502" s="224"/>
      <c r="Q9502" s="224"/>
      <c r="R9502" s="224"/>
      <c r="T9502" s="223"/>
      <c r="U9502" s="225"/>
      <c r="V9502" s="223"/>
      <c r="W9502" s="225"/>
      <c r="AE9502" s="200"/>
      <c r="AM9502" s="203"/>
      <c r="AT9502" s="144"/>
    </row>
    <row r="9503" spans="9:46" s="142" customFormat="1" x14ac:dyDescent="0.15">
      <c r="I9503" s="223"/>
      <c r="P9503" s="224"/>
      <c r="Q9503" s="224"/>
      <c r="R9503" s="224"/>
      <c r="T9503" s="223"/>
      <c r="U9503" s="225"/>
      <c r="V9503" s="223"/>
      <c r="W9503" s="225"/>
      <c r="AE9503" s="200"/>
      <c r="AM9503" s="203"/>
      <c r="AT9503" s="144"/>
    </row>
    <row r="9504" spans="9:46" s="142" customFormat="1" x14ac:dyDescent="0.15">
      <c r="I9504" s="223"/>
      <c r="P9504" s="224"/>
      <c r="Q9504" s="224"/>
      <c r="R9504" s="224"/>
      <c r="T9504" s="223"/>
      <c r="U9504" s="225"/>
      <c r="V9504" s="223"/>
      <c r="W9504" s="225"/>
      <c r="AE9504" s="200"/>
      <c r="AM9504" s="203"/>
      <c r="AT9504" s="144"/>
    </row>
    <row r="9505" spans="9:46" s="142" customFormat="1" x14ac:dyDescent="0.15">
      <c r="I9505" s="223"/>
      <c r="P9505" s="224"/>
      <c r="Q9505" s="224"/>
      <c r="R9505" s="224"/>
      <c r="T9505" s="223"/>
      <c r="U9505" s="225"/>
      <c r="V9505" s="223"/>
      <c r="W9505" s="225"/>
      <c r="AE9505" s="200"/>
      <c r="AM9505" s="203"/>
      <c r="AT9505" s="144"/>
    </row>
    <row r="9506" spans="9:46" s="142" customFormat="1" x14ac:dyDescent="0.15">
      <c r="I9506" s="223"/>
      <c r="P9506" s="224"/>
      <c r="Q9506" s="224"/>
      <c r="R9506" s="224"/>
      <c r="T9506" s="223"/>
      <c r="U9506" s="225"/>
      <c r="V9506" s="223"/>
      <c r="W9506" s="225"/>
      <c r="AE9506" s="200"/>
      <c r="AM9506" s="203"/>
      <c r="AT9506" s="144"/>
    </row>
    <row r="9507" spans="9:46" s="142" customFormat="1" x14ac:dyDescent="0.15">
      <c r="I9507" s="223"/>
      <c r="P9507" s="224"/>
      <c r="Q9507" s="224"/>
      <c r="R9507" s="224"/>
      <c r="T9507" s="223"/>
      <c r="U9507" s="225"/>
      <c r="V9507" s="223"/>
      <c r="W9507" s="225"/>
      <c r="AE9507" s="200"/>
      <c r="AM9507" s="203"/>
      <c r="AT9507" s="144"/>
    </row>
    <row r="9508" spans="9:46" s="142" customFormat="1" x14ac:dyDescent="0.15">
      <c r="I9508" s="223"/>
      <c r="P9508" s="224"/>
      <c r="Q9508" s="224"/>
      <c r="R9508" s="224"/>
      <c r="T9508" s="223"/>
      <c r="U9508" s="225"/>
      <c r="V9508" s="223"/>
      <c r="W9508" s="225"/>
      <c r="AE9508" s="200"/>
      <c r="AM9508" s="203"/>
      <c r="AT9508" s="144"/>
    </row>
    <row r="9509" spans="9:46" s="142" customFormat="1" x14ac:dyDescent="0.15">
      <c r="I9509" s="223"/>
      <c r="P9509" s="224"/>
      <c r="Q9509" s="224"/>
      <c r="R9509" s="224"/>
      <c r="T9509" s="223"/>
      <c r="U9509" s="225"/>
      <c r="V9509" s="223"/>
      <c r="W9509" s="225"/>
      <c r="AE9509" s="200"/>
      <c r="AM9509" s="203"/>
      <c r="AT9509" s="144"/>
    </row>
    <row r="9510" spans="9:46" s="142" customFormat="1" x14ac:dyDescent="0.15">
      <c r="I9510" s="223"/>
      <c r="P9510" s="224"/>
      <c r="Q9510" s="224"/>
      <c r="R9510" s="224"/>
      <c r="T9510" s="223"/>
      <c r="U9510" s="225"/>
      <c r="V9510" s="223"/>
      <c r="W9510" s="225"/>
      <c r="AE9510" s="200"/>
      <c r="AM9510" s="203"/>
      <c r="AT9510" s="144"/>
    </row>
    <row r="9511" spans="9:46" s="142" customFormat="1" x14ac:dyDescent="0.15">
      <c r="I9511" s="223"/>
      <c r="P9511" s="224"/>
      <c r="Q9511" s="224"/>
      <c r="R9511" s="224"/>
      <c r="T9511" s="223"/>
      <c r="U9511" s="225"/>
      <c r="V9511" s="223"/>
      <c r="W9511" s="225"/>
      <c r="AE9511" s="200"/>
      <c r="AM9511" s="203"/>
      <c r="AT9511" s="144"/>
    </row>
    <row r="9512" spans="9:46" s="142" customFormat="1" x14ac:dyDescent="0.15">
      <c r="I9512" s="223"/>
      <c r="P9512" s="224"/>
      <c r="Q9512" s="224"/>
      <c r="R9512" s="224"/>
      <c r="T9512" s="223"/>
      <c r="U9512" s="225"/>
      <c r="V9512" s="223"/>
      <c r="W9512" s="225"/>
      <c r="AE9512" s="200"/>
      <c r="AM9512" s="203"/>
      <c r="AT9512" s="144"/>
    </row>
    <row r="9513" spans="9:46" s="142" customFormat="1" x14ac:dyDescent="0.15">
      <c r="I9513" s="223"/>
      <c r="P9513" s="224"/>
      <c r="Q9513" s="224"/>
      <c r="R9513" s="224"/>
      <c r="T9513" s="223"/>
      <c r="U9513" s="225"/>
      <c r="V9513" s="223"/>
      <c r="W9513" s="225"/>
      <c r="AE9513" s="200"/>
      <c r="AM9513" s="203"/>
      <c r="AT9513" s="144"/>
    </row>
    <row r="9514" spans="9:46" s="142" customFormat="1" x14ac:dyDescent="0.15">
      <c r="I9514" s="223"/>
      <c r="P9514" s="224"/>
      <c r="Q9514" s="224"/>
      <c r="R9514" s="224"/>
      <c r="T9514" s="223"/>
      <c r="U9514" s="225"/>
      <c r="V9514" s="223"/>
      <c r="W9514" s="225"/>
      <c r="AE9514" s="200"/>
      <c r="AM9514" s="203"/>
      <c r="AT9514" s="144"/>
    </row>
    <row r="9515" spans="9:46" s="142" customFormat="1" x14ac:dyDescent="0.15">
      <c r="I9515" s="223"/>
      <c r="P9515" s="224"/>
      <c r="Q9515" s="224"/>
      <c r="R9515" s="224"/>
      <c r="T9515" s="223"/>
      <c r="U9515" s="225"/>
      <c r="V9515" s="223"/>
      <c r="W9515" s="225"/>
      <c r="AE9515" s="200"/>
      <c r="AM9515" s="203"/>
      <c r="AT9515" s="144"/>
    </row>
    <row r="9516" spans="9:46" s="142" customFormat="1" x14ac:dyDescent="0.15">
      <c r="I9516" s="223"/>
      <c r="P9516" s="224"/>
      <c r="Q9516" s="224"/>
      <c r="R9516" s="224"/>
      <c r="T9516" s="223"/>
      <c r="U9516" s="225"/>
      <c r="V9516" s="223"/>
      <c r="W9516" s="225"/>
      <c r="AE9516" s="200"/>
      <c r="AM9516" s="203"/>
      <c r="AT9516" s="144"/>
    </row>
    <row r="9517" spans="9:46" s="142" customFormat="1" x14ac:dyDescent="0.15">
      <c r="I9517" s="223"/>
      <c r="P9517" s="224"/>
      <c r="Q9517" s="224"/>
      <c r="R9517" s="224"/>
      <c r="T9517" s="223"/>
      <c r="U9517" s="225"/>
      <c r="V9517" s="223"/>
      <c r="W9517" s="225"/>
      <c r="AE9517" s="200"/>
      <c r="AM9517" s="203"/>
      <c r="AT9517" s="144"/>
    </row>
    <row r="9518" spans="9:46" s="142" customFormat="1" x14ac:dyDescent="0.15">
      <c r="I9518" s="223"/>
      <c r="P9518" s="224"/>
      <c r="Q9518" s="224"/>
      <c r="R9518" s="224"/>
      <c r="T9518" s="223"/>
      <c r="U9518" s="225"/>
      <c r="V9518" s="223"/>
      <c r="W9518" s="225"/>
      <c r="AE9518" s="200"/>
      <c r="AM9518" s="203"/>
      <c r="AT9518" s="144"/>
    </row>
    <row r="9519" spans="9:46" s="142" customFormat="1" x14ac:dyDescent="0.15">
      <c r="I9519" s="223"/>
      <c r="P9519" s="224"/>
      <c r="Q9519" s="224"/>
      <c r="R9519" s="224"/>
      <c r="T9519" s="223"/>
      <c r="U9519" s="225"/>
      <c r="V9519" s="223"/>
      <c r="W9519" s="225"/>
      <c r="AE9519" s="200"/>
      <c r="AM9519" s="203"/>
      <c r="AT9519" s="144"/>
    </row>
    <row r="9520" spans="9:46" s="142" customFormat="1" x14ac:dyDescent="0.15">
      <c r="I9520" s="223"/>
      <c r="P9520" s="224"/>
      <c r="Q9520" s="224"/>
      <c r="R9520" s="224"/>
      <c r="T9520" s="223"/>
      <c r="U9520" s="225"/>
      <c r="V9520" s="223"/>
      <c r="W9520" s="225"/>
      <c r="AE9520" s="200"/>
      <c r="AM9520" s="203"/>
      <c r="AT9520" s="144"/>
    </row>
    <row r="9521" spans="9:46" s="142" customFormat="1" x14ac:dyDescent="0.15">
      <c r="I9521" s="223"/>
      <c r="P9521" s="224"/>
      <c r="Q9521" s="224"/>
      <c r="R9521" s="224"/>
      <c r="T9521" s="223"/>
      <c r="U9521" s="225"/>
      <c r="V9521" s="223"/>
      <c r="W9521" s="225"/>
      <c r="AE9521" s="200"/>
      <c r="AM9521" s="203"/>
      <c r="AT9521" s="144"/>
    </row>
    <row r="9522" spans="9:46" s="142" customFormat="1" x14ac:dyDescent="0.15">
      <c r="I9522" s="223"/>
      <c r="P9522" s="224"/>
      <c r="Q9522" s="224"/>
      <c r="R9522" s="224"/>
      <c r="T9522" s="223"/>
      <c r="U9522" s="225"/>
      <c r="V9522" s="223"/>
      <c r="W9522" s="225"/>
      <c r="AE9522" s="200"/>
      <c r="AM9522" s="203"/>
      <c r="AT9522" s="144"/>
    </row>
    <row r="9523" spans="9:46" s="142" customFormat="1" x14ac:dyDescent="0.15">
      <c r="I9523" s="223"/>
      <c r="P9523" s="224"/>
      <c r="Q9523" s="224"/>
      <c r="R9523" s="224"/>
      <c r="T9523" s="223"/>
      <c r="U9523" s="225"/>
      <c r="V9523" s="223"/>
      <c r="W9523" s="225"/>
      <c r="AE9523" s="200"/>
      <c r="AM9523" s="203"/>
      <c r="AT9523" s="144"/>
    </row>
    <row r="9524" spans="9:46" s="142" customFormat="1" x14ac:dyDescent="0.15">
      <c r="I9524" s="223"/>
      <c r="P9524" s="224"/>
      <c r="Q9524" s="224"/>
      <c r="R9524" s="224"/>
      <c r="T9524" s="223"/>
      <c r="U9524" s="225"/>
      <c r="V9524" s="223"/>
      <c r="W9524" s="225"/>
      <c r="AE9524" s="200"/>
      <c r="AM9524" s="203"/>
      <c r="AT9524" s="144"/>
    </row>
    <row r="9525" spans="9:46" s="142" customFormat="1" x14ac:dyDescent="0.15">
      <c r="I9525" s="223"/>
      <c r="P9525" s="224"/>
      <c r="Q9525" s="224"/>
      <c r="R9525" s="224"/>
      <c r="T9525" s="223"/>
      <c r="U9525" s="225"/>
      <c r="V9525" s="223"/>
      <c r="W9525" s="225"/>
      <c r="AE9525" s="200"/>
      <c r="AM9525" s="203"/>
      <c r="AT9525" s="144"/>
    </row>
    <row r="9526" spans="9:46" s="142" customFormat="1" x14ac:dyDescent="0.15">
      <c r="I9526" s="223"/>
      <c r="P9526" s="224"/>
      <c r="Q9526" s="224"/>
      <c r="R9526" s="224"/>
      <c r="T9526" s="223"/>
      <c r="U9526" s="225"/>
      <c r="V9526" s="223"/>
      <c r="W9526" s="225"/>
      <c r="AE9526" s="200"/>
      <c r="AM9526" s="203"/>
      <c r="AT9526" s="144"/>
    </row>
    <row r="9527" spans="9:46" s="142" customFormat="1" x14ac:dyDescent="0.15">
      <c r="I9527" s="223"/>
      <c r="P9527" s="224"/>
      <c r="Q9527" s="224"/>
      <c r="R9527" s="224"/>
      <c r="T9527" s="223"/>
      <c r="U9527" s="225"/>
      <c r="V9527" s="223"/>
      <c r="W9527" s="225"/>
      <c r="AE9527" s="200"/>
      <c r="AM9527" s="203"/>
      <c r="AT9527" s="144"/>
    </row>
    <row r="9528" spans="9:46" s="142" customFormat="1" x14ac:dyDescent="0.15">
      <c r="I9528" s="223"/>
      <c r="P9528" s="224"/>
      <c r="Q9528" s="224"/>
      <c r="R9528" s="224"/>
      <c r="T9528" s="223"/>
      <c r="U9528" s="225"/>
      <c r="V9528" s="223"/>
      <c r="W9528" s="225"/>
      <c r="AE9528" s="200"/>
      <c r="AM9528" s="203"/>
      <c r="AT9528" s="144"/>
    </row>
    <row r="9529" spans="9:46" s="142" customFormat="1" x14ac:dyDescent="0.15">
      <c r="I9529" s="223"/>
      <c r="P9529" s="224"/>
      <c r="Q9529" s="224"/>
      <c r="R9529" s="224"/>
      <c r="T9529" s="223"/>
      <c r="U9529" s="225"/>
      <c r="V9529" s="223"/>
      <c r="W9529" s="225"/>
      <c r="AE9529" s="200"/>
      <c r="AM9529" s="203"/>
      <c r="AT9529" s="144"/>
    </row>
    <row r="9530" spans="9:46" s="142" customFormat="1" x14ac:dyDescent="0.15">
      <c r="I9530" s="223"/>
      <c r="P9530" s="224"/>
      <c r="Q9530" s="224"/>
      <c r="R9530" s="224"/>
      <c r="T9530" s="223"/>
      <c r="U9530" s="225"/>
      <c r="V9530" s="223"/>
      <c r="W9530" s="225"/>
      <c r="AE9530" s="200"/>
      <c r="AM9530" s="203"/>
      <c r="AT9530" s="144"/>
    </row>
    <row r="9531" spans="9:46" s="142" customFormat="1" x14ac:dyDescent="0.15">
      <c r="I9531" s="223"/>
      <c r="P9531" s="224"/>
      <c r="Q9531" s="224"/>
      <c r="R9531" s="224"/>
      <c r="T9531" s="223"/>
      <c r="U9531" s="225"/>
      <c r="V9531" s="223"/>
      <c r="W9531" s="225"/>
      <c r="AE9531" s="200"/>
      <c r="AM9531" s="203"/>
      <c r="AT9531" s="144"/>
    </row>
    <row r="9532" spans="9:46" s="142" customFormat="1" x14ac:dyDescent="0.15">
      <c r="I9532" s="223"/>
      <c r="P9532" s="224"/>
      <c r="Q9532" s="224"/>
      <c r="R9532" s="224"/>
      <c r="T9532" s="223"/>
      <c r="U9532" s="225"/>
      <c r="V9532" s="223"/>
      <c r="W9532" s="225"/>
      <c r="AE9532" s="200"/>
      <c r="AM9532" s="203"/>
      <c r="AT9532" s="144"/>
    </row>
    <row r="9533" spans="9:46" s="142" customFormat="1" x14ac:dyDescent="0.15">
      <c r="I9533" s="223"/>
      <c r="P9533" s="224"/>
      <c r="Q9533" s="224"/>
      <c r="R9533" s="224"/>
      <c r="T9533" s="223"/>
      <c r="U9533" s="225"/>
      <c r="V9533" s="223"/>
      <c r="W9533" s="225"/>
      <c r="AE9533" s="200"/>
      <c r="AM9533" s="203"/>
      <c r="AT9533" s="144"/>
    </row>
    <row r="9534" spans="9:46" s="142" customFormat="1" x14ac:dyDescent="0.15">
      <c r="I9534" s="223"/>
      <c r="P9534" s="224"/>
      <c r="Q9534" s="224"/>
      <c r="R9534" s="224"/>
      <c r="T9534" s="223"/>
      <c r="U9534" s="225"/>
      <c r="V9534" s="223"/>
      <c r="W9534" s="225"/>
      <c r="AE9534" s="200"/>
      <c r="AM9534" s="203"/>
      <c r="AT9534" s="144"/>
    </row>
    <row r="9535" spans="9:46" s="142" customFormat="1" x14ac:dyDescent="0.15">
      <c r="I9535" s="223"/>
      <c r="P9535" s="224"/>
      <c r="Q9535" s="224"/>
      <c r="R9535" s="224"/>
      <c r="T9535" s="223"/>
      <c r="U9535" s="225"/>
      <c r="V9535" s="223"/>
      <c r="W9535" s="225"/>
      <c r="AE9535" s="200"/>
      <c r="AM9535" s="203"/>
      <c r="AT9535" s="144"/>
    </row>
    <row r="9536" spans="9:46" s="142" customFormat="1" x14ac:dyDescent="0.15">
      <c r="I9536" s="223"/>
      <c r="P9536" s="224"/>
      <c r="Q9536" s="224"/>
      <c r="R9536" s="224"/>
      <c r="T9536" s="223"/>
      <c r="U9536" s="225"/>
      <c r="V9536" s="223"/>
      <c r="W9536" s="225"/>
      <c r="AE9536" s="200"/>
      <c r="AM9536" s="203"/>
      <c r="AT9536" s="144"/>
    </row>
    <row r="9537" spans="9:46" s="142" customFormat="1" x14ac:dyDescent="0.15">
      <c r="I9537" s="223"/>
      <c r="P9537" s="224"/>
      <c r="Q9537" s="224"/>
      <c r="R9537" s="224"/>
      <c r="T9537" s="223"/>
      <c r="U9537" s="225"/>
      <c r="V9537" s="223"/>
      <c r="W9537" s="225"/>
      <c r="AE9537" s="200"/>
      <c r="AM9537" s="203"/>
      <c r="AT9537" s="144"/>
    </row>
    <row r="9538" spans="9:46" s="142" customFormat="1" x14ac:dyDescent="0.15">
      <c r="I9538" s="223"/>
      <c r="P9538" s="224"/>
      <c r="Q9538" s="224"/>
      <c r="R9538" s="224"/>
      <c r="T9538" s="223"/>
      <c r="U9538" s="225"/>
      <c r="V9538" s="223"/>
      <c r="W9538" s="225"/>
      <c r="AE9538" s="200"/>
      <c r="AM9538" s="203"/>
      <c r="AT9538" s="144"/>
    </row>
    <row r="9539" spans="9:46" s="142" customFormat="1" x14ac:dyDescent="0.15">
      <c r="I9539" s="223"/>
      <c r="P9539" s="224"/>
      <c r="Q9539" s="224"/>
      <c r="R9539" s="224"/>
      <c r="T9539" s="223"/>
      <c r="U9539" s="225"/>
      <c r="V9539" s="223"/>
      <c r="W9539" s="225"/>
      <c r="AE9539" s="200"/>
      <c r="AM9539" s="203"/>
      <c r="AT9539" s="144"/>
    </row>
    <row r="9540" spans="9:46" s="142" customFormat="1" x14ac:dyDescent="0.15">
      <c r="I9540" s="223"/>
      <c r="P9540" s="224"/>
      <c r="Q9540" s="224"/>
      <c r="R9540" s="224"/>
      <c r="T9540" s="223"/>
      <c r="U9540" s="225"/>
      <c r="V9540" s="223"/>
      <c r="W9540" s="225"/>
      <c r="AE9540" s="200"/>
      <c r="AM9540" s="203"/>
      <c r="AT9540" s="144"/>
    </row>
    <row r="9541" spans="9:46" s="142" customFormat="1" x14ac:dyDescent="0.15">
      <c r="I9541" s="223"/>
      <c r="P9541" s="224"/>
      <c r="Q9541" s="224"/>
      <c r="R9541" s="224"/>
      <c r="T9541" s="223"/>
      <c r="U9541" s="225"/>
      <c r="V9541" s="223"/>
      <c r="W9541" s="225"/>
      <c r="AE9541" s="200"/>
      <c r="AM9541" s="203"/>
      <c r="AT9541" s="144"/>
    </row>
    <row r="9542" spans="9:46" s="142" customFormat="1" x14ac:dyDescent="0.15">
      <c r="I9542" s="223"/>
      <c r="P9542" s="224"/>
      <c r="Q9542" s="224"/>
      <c r="R9542" s="224"/>
      <c r="T9542" s="223"/>
      <c r="U9542" s="225"/>
      <c r="V9542" s="223"/>
      <c r="W9542" s="225"/>
      <c r="AE9542" s="200"/>
      <c r="AM9542" s="203"/>
      <c r="AT9542" s="144"/>
    </row>
    <row r="9543" spans="9:46" s="142" customFormat="1" x14ac:dyDescent="0.15">
      <c r="I9543" s="223"/>
      <c r="P9543" s="224"/>
      <c r="Q9543" s="224"/>
      <c r="R9543" s="224"/>
      <c r="T9543" s="223"/>
      <c r="U9543" s="225"/>
      <c r="V9543" s="223"/>
      <c r="W9543" s="225"/>
      <c r="AE9543" s="200"/>
      <c r="AM9543" s="203"/>
      <c r="AT9543" s="144"/>
    </row>
    <row r="9544" spans="9:46" s="142" customFormat="1" x14ac:dyDescent="0.15">
      <c r="I9544" s="223"/>
      <c r="P9544" s="224"/>
      <c r="Q9544" s="224"/>
      <c r="R9544" s="224"/>
      <c r="T9544" s="223"/>
      <c r="U9544" s="225"/>
      <c r="V9544" s="223"/>
      <c r="W9544" s="225"/>
      <c r="AE9544" s="200"/>
      <c r="AM9544" s="203"/>
      <c r="AT9544" s="144"/>
    </row>
    <row r="9545" spans="9:46" s="142" customFormat="1" x14ac:dyDescent="0.15">
      <c r="I9545" s="223"/>
      <c r="P9545" s="224"/>
      <c r="Q9545" s="224"/>
      <c r="R9545" s="224"/>
      <c r="T9545" s="223"/>
      <c r="U9545" s="225"/>
      <c r="V9545" s="223"/>
      <c r="W9545" s="225"/>
      <c r="AE9545" s="200"/>
      <c r="AM9545" s="203"/>
      <c r="AT9545" s="144"/>
    </row>
    <row r="9546" spans="9:46" s="142" customFormat="1" x14ac:dyDescent="0.15">
      <c r="I9546" s="223"/>
      <c r="P9546" s="224"/>
      <c r="Q9546" s="224"/>
      <c r="R9546" s="224"/>
      <c r="T9546" s="223"/>
      <c r="U9546" s="225"/>
      <c r="V9546" s="223"/>
      <c r="W9546" s="225"/>
      <c r="AE9546" s="200"/>
      <c r="AM9546" s="203"/>
      <c r="AT9546" s="144"/>
    </row>
    <row r="9547" spans="9:46" s="142" customFormat="1" x14ac:dyDescent="0.15">
      <c r="I9547" s="223"/>
      <c r="P9547" s="224"/>
      <c r="Q9547" s="224"/>
      <c r="R9547" s="224"/>
      <c r="T9547" s="223"/>
      <c r="U9547" s="225"/>
      <c r="V9547" s="223"/>
      <c r="W9547" s="225"/>
      <c r="AE9547" s="200"/>
      <c r="AM9547" s="203"/>
      <c r="AT9547" s="144"/>
    </row>
    <row r="9548" spans="9:46" s="142" customFormat="1" x14ac:dyDescent="0.15">
      <c r="I9548" s="223"/>
      <c r="P9548" s="224"/>
      <c r="Q9548" s="224"/>
      <c r="R9548" s="224"/>
      <c r="T9548" s="223"/>
      <c r="U9548" s="225"/>
      <c r="V9548" s="223"/>
      <c r="W9548" s="225"/>
      <c r="AE9548" s="200"/>
      <c r="AM9548" s="203"/>
      <c r="AT9548" s="144"/>
    </row>
    <row r="9549" spans="9:46" s="142" customFormat="1" x14ac:dyDescent="0.15">
      <c r="I9549" s="223"/>
      <c r="P9549" s="224"/>
      <c r="Q9549" s="224"/>
      <c r="R9549" s="224"/>
      <c r="T9549" s="223"/>
      <c r="U9549" s="225"/>
      <c r="V9549" s="223"/>
      <c r="W9549" s="225"/>
      <c r="AE9549" s="200"/>
      <c r="AM9549" s="203"/>
      <c r="AT9549" s="144"/>
    </row>
    <row r="9550" spans="9:46" s="142" customFormat="1" x14ac:dyDescent="0.15">
      <c r="I9550" s="223"/>
      <c r="P9550" s="224"/>
      <c r="Q9550" s="224"/>
      <c r="R9550" s="224"/>
      <c r="T9550" s="223"/>
      <c r="U9550" s="225"/>
      <c r="V9550" s="223"/>
      <c r="W9550" s="225"/>
      <c r="AE9550" s="200"/>
      <c r="AM9550" s="203"/>
      <c r="AT9550" s="144"/>
    </row>
    <row r="9551" spans="9:46" s="142" customFormat="1" x14ac:dyDescent="0.15">
      <c r="I9551" s="223"/>
      <c r="P9551" s="224"/>
      <c r="Q9551" s="224"/>
      <c r="R9551" s="224"/>
      <c r="T9551" s="223"/>
      <c r="U9551" s="225"/>
      <c r="V9551" s="223"/>
      <c r="W9551" s="225"/>
      <c r="AE9551" s="200"/>
      <c r="AM9551" s="203"/>
      <c r="AT9551" s="144"/>
    </row>
    <row r="9552" spans="9:46" s="142" customFormat="1" x14ac:dyDescent="0.15">
      <c r="I9552" s="223"/>
      <c r="P9552" s="224"/>
      <c r="Q9552" s="224"/>
      <c r="R9552" s="224"/>
      <c r="T9552" s="223"/>
      <c r="U9552" s="225"/>
      <c r="V9552" s="223"/>
      <c r="W9552" s="225"/>
      <c r="AE9552" s="200"/>
      <c r="AM9552" s="203"/>
      <c r="AT9552" s="144"/>
    </row>
    <row r="9553" spans="9:46" s="142" customFormat="1" x14ac:dyDescent="0.15">
      <c r="I9553" s="223"/>
      <c r="P9553" s="224"/>
      <c r="Q9553" s="224"/>
      <c r="R9553" s="224"/>
      <c r="T9553" s="223"/>
      <c r="U9553" s="225"/>
      <c r="V9553" s="223"/>
      <c r="W9553" s="225"/>
      <c r="AE9553" s="200"/>
      <c r="AM9553" s="203"/>
      <c r="AT9553" s="144"/>
    </row>
    <row r="9554" spans="9:46" s="142" customFormat="1" x14ac:dyDescent="0.15">
      <c r="I9554" s="223"/>
      <c r="P9554" s="224"/>
      <c r="Q9554" s="224"/>
      <c r="R9554" s="224"/>
      <c r="T9554" s="223"/>
      <c r="U9554" s="225"/>
      <c r="V9554" s="223"/>
      <c r="W9554" s="225"/>
      <c r="AE9554" s="200"/>
      <c r="AM9554" s="203"/>
      <c r="AT9554" s="144"/>
    </row>
    <row r="9555" spans="9:46" s="142" customFormat="1" x14ac:dyDescent="0.15">
      <c r="I9555" s="223"/>
      <c r="P9555" s="224"/>
      <c r="Q9555" s="224"/>
      <c r="R9555" s="224"/>
      <c r="T9555" s="223"/>
      <c r="U9555" s="225"/>
      <c r="V9555" s="223"/>
      <c r="W9555" s="225"/>
      <c r="AE9555" s="200"/>
      <c r="AM9555" s="203"/>
      <c r="AT9555" s="144"/>
    </row>
    <row r="9556" spans="9:46" s="142" customFormat="1" x14ac:dyDescent="0.15">
      <c r="I9556" s="223"/>
      <c r="P9556" s="224"/>
      <c r="Q9556" s="224"/>
      <c r="R9556" s="224"/>
      <c r="T9556" s="223"/>
      <c r="U9556" s="225"/>
      <c r="V9556" s="223"/>
      <c r="W9556" s="225"/>
      <c r="AE9556" s="200"/>
      <c r="AM9556" s="203"/>
      <c r="AT9556" s="144"/>
    </row>
    <row r="9557" spans="9:46" s="142" customFormat="1" x14ac:dyDescent="0.15">
      <c r="I9557" s="223"/>
      <c r="P9557" s="224"/>
      <c r="Q9557" s="224"/>
      <c r="R9557" s="224"/>
      <c r="T9557" s="223"/>
      <c r="U9557" s="225"/>
      <c r="V9557" s="223"/>
      <c r="W9557" s="225"/>
      <c r="AE9557" s="200"/>
      <c r="AM9557" s="203"/>
      <c r="AT9557" s="144"/>
    </row>
    <row r="9558" spans="9:46" s="142" customFormat="1" x14ac:dyDescent="0.15">
      <c r="I9558" s="223"/>
      <c r="P9558" s="224"/>
      <c r="Q9558" s="224"/>
      <c r="R9558" s="224"/>
      <c r="T9558" s="223"/>
      <c r="U9558" s="225"/>
      <c r="V9558" s="223"/>
      <c r="W9558" s="225"/>
      <c r="AE9558" s="200"/>
      <c r="AM9558" s="203"/>
      <c r="AT9558" s="144"/>
    </row>
    <row r="9559" spans="9:46" s="142" customFormat="1" x14ac:dyDescent="0.15">
      <c r="I9559" s="223"/>
      <c r="P9559" s="224"/>
      <c r="Q9559" s="224"/>
      <c r="R9559" s="224"/>
      <c r="T9559" s="223"/>
      <c r="U9559" s="225"/>
      <c r="V9559" s="223"/>
      <c r="W9559" s="225"/>
      <c r="AE9559" s="200"/>
      <c r="AM9559" s="203"/>
      <c r="AT9559" s="144"/>
    </row>
    <row r="9560" spans="9:46" s="142" customFormat="1" x14ac:dyDescent="0.15">
      <c r="I9560" s="223"/>
      <c r="P9560" s="224"/>
      <c r="Q9560" s="224"/>
      <c r="R9560" s="224"/>
      <c r="T9560" s="223"/>
      <c r="U9560" s="225"/>
      <c r="V9560" s="223"/>
      <c r="W9560" s="225"/>
      <c r="AE9560" s="200"/>
      <c r="AM9560" s="203"/>
      <c r="AT9560" s="144"/>
    </row>
    <row r="9561" spans="9:46" s="142" customFormat="1" x14ac:dyDescent="0.15">
      <c r="I9561" s="223"/>
      <c r="P9561" s="224"/>
      <c r="Q9561" s="224"/>
      <c r="R9561" s="224"/>
      <c r="T9561" s="223"/>
      <c r="U9561" s="225"/>
      <c r="V9561" s="223"/>
      <c r="W9561" s="225"/>
      <c r="AE9561" s="200"/>
      <c r="AM9561" s="203"/>
      <c r="AT9561" s="144"/>
    </row>
    <row r="9562" spans="9:46" s="142" customFormat="1" x14ac:dyDescent="0.15">
      <c r="I9562" s="223"/>
      <c r="P9562" s="224"/>
      <c r="Q9562" s="224"/>
      <c r="R9562" s="224"/>
      <c r="T9562" s="223"/>
      <c r="U9562" s="225"/>
      <c r="V9562" s="223"/>
      <c r="W9562" s="225"/>
      <c r="AE9562" s="200"/>
      <c r="AM9562" s="203"/>
      <c r="AT9562" s="144"/>
    </row>
    <row r="9563" spans="9:46" s="142" customFormat="1" x14ac:dyDescent="0.15">
      <c r="I9563" s="223"/>
      <c r="P9563" s="224"/>
      <c r="Q9563" s="224"/>
      <c r="R9563" s="224"/>
      <c r="T9563" s="223"/>
      <c r="U9563" s="225"/>
      <c r="V9563" s="223"/>
      <c r="W9563" s="225"/>
      <c r="AE9563" s="200"/>
      <c r="AM9563" s="203"/>
      <c r="AT9563" s="144"/>
    </row>
    <row r="9564" spans="9:46" s="142" customFormat="1" x14ac:dyDescent="0.15">
      <c r="I9564" s="223"/>
      <c r="P9564" s="224"/>
      <c r="Q9564" s="224"/>
      <c r="R9564" s="224"/>
      <c r="T9564" s="223"/>
      <c r="U9564" s="225"/>
      <c r="V9564" s="223"/>
      <c r="W9564" s="225"/>
      <c r="AE9564" s="200"/>
      <c r="AM9564" s="203"/>
      <c r="AT9564" s="144"/>
    </row>
    <row r="9565" spans="9:46" s="142" customFormat="1" x14ac:dyDescent="0.15">
      <c r="I9565" s="223"/>
      <c r="P9565" s="224"/>
      <c r="Q9565" s="224"/>
      <c r="R9565" s="224"/>
      <c r="T9565" s="223"/>
      <c r="U9565" s="225"/>
      <c r="V9565" s="223"/>
      <c r="W9565" s="225"/>
      <c r="AE9565" s="200"/>
      <c r="AM9565" s="203"/>
      <c r="AT9565" s="144"/>
    </row>
    <row r="9566" spans="9:46" s="142" customFormat="1" x14ac:dyDescent="0.15">
      <c r="I9566" s="223"/>
      <c r="P9566" s="224"/>
      <c r="Q9566" s="224"/>
      <c r="R9566" s="224"/>
      <c r="T9566" s="223"/>
      <c r="U9566" s="225"/>
      <c r="V9566" s="223"/>
      <c r="W9566" s="225"/>
      <c r="AE9566" s="200"/>
      <c r="AM9566" s="203"/>
      <c r="AT9566" s="144"/>
    </row>
    <row r="9567" spans="9:46" s="142" customFormat="1" x14ac:dyDescent="0.15">
      <c r="I9567" s="223"/>
      <c r="P9567" s="224"/>
      <c r="Q9567" s="224"/>
      <c r="R9567" s="224"/>
      <c r="T9567" s="223"/>
      <c r="U9567" s="225"/>
      <c r="V9567" s="223"/>
      <c r="W9567" s="225"/>
      <c r="AE9567" s="200"/>
      <c r="AM9567" s="203"/>
      <c r="AT9567" s="144"/>
    </row>
    <row r="9568" spans="9:46" s="142" customFormat="1" x14ac:dyDescent="0.15">
      <c r="I9568" s="223"/>
      <c r="P9568" s="224"/>
      <c r="Q9568" s="224"/>
      <c r="R9568" s="224"/>
      <c r="T9568" s="223"/>
      <c r="U9568" s="225"/>
      <c r="V9568" s="223"/>
      <c r="W9568" s="225"/>
      <c r="AE9568" s="200"/>
      <c r="AM9568" s="203"/>
      <c r="AT9568" s="144"/>
    </row>
    <row r="9569" spans="9:46" s="142" customFormat="1" x14ac:dyDescent="0.15">
      <c r="I9569" s="223"/>
      <c r="P9569" s="224"/>
      <c r="Q9569" s="224"/>
      <c r="R9569" s="224"/>
      <c r="T9569" s="223"/>
      <c r="U9569" s="225"/>
      <c r="V9569" s="223"/>
      <c r="W9569" s="225"/>
      <c r="AE9569" s="200"/>
      <c r="AM9569" s="203"/>
      <c r="AT9569" s="144"/>
    </row>
    <row r="9570" spans="9:46" s="142" customFormat="1" x14ac:dyDescent="0.15">
      <c r="I9570" s="223"/>
      <c r="P9570" s="224"/>
      <c r="Q9570" s="224"/>
      <c r="R9570" s="224"/>
      <c r="T9570" s="223"/>
      <c r="U9570" s="225"/>
      <c r="V9570" s="223"/>
      <c r="W9570" s="225"/>
      <c r="AE9570" s="200"/>
      <c r="AM9570" s="203"/>
      <c r="AT9570" s="144"/>
    </row>
    <row r="9571" spans="9:46" s="142" customFormat="1" x14ac:dyDescent="0.15">
      <c r="I9571" s="223"/>
      <c r="P9571" s="224"/>
      <c r="Q9571" s="224"/>
      <c r="R9571" s="224"/>
      <c r="T9571" s="223"/>
      <c r="U9571" s="225"/>
      <c r="V9571" s="223"/>
      <c r="W9571" s="225"/>
      <c r="AE9571" s="200"/>
      <c r="AM9571" s="203"/>
      <c r="AT9571" s="144"/>
    </row>
    <row r="9572" spans="9:46" s="142" customFormat="1" x14ac:dyDescent="0.15">
      <c r="I9572" s="223"/>
      <c r="P9572" s="224"/>
      <c r="Q9572" s="224"/>
      <c r="R9572" s="224"/>
      <c r="T9572" s="223"/>
      <c r="U9572" s="225"/>
      <c r="V9572" s="223"/>
      <c r="W9572" s="225"/>
      <c r="AE9572" s="200"/>
      <c r="AM9572" s="203"/>
      <c r="AT9572" s="144"/>
    </row>
    <row r="9573" spans="9:46" s="142" customFormat="1" x14ac:dyDescent="0.15">
      <c r="I9573" s="223"/>
      <c r="P9573" s="224"/>
      <c r="Q9573" s="224"/>
      <c r="R9573" s="224"/>
      <c r="T9573" s="223"/>
      <c r="U9573" s="225"/>
      <c r="V9573" s="223"/>
      <c r="W9573" s="225"/>
      <c r="AE9573" s="200"/>
      <c r="AM9573" s="203"/>
      <c r="AT9573" s="144"/>
    </row>
    <row r="9574" spans="9:46" s="142" customFormat="1" x14ac:dyDescent="0.15">
      <c r="I9574" s="223"/>
      <c r="P9574" s="224"/>
      <c r="Q9574" s="224"/>
      <c r="R9574" s="224"/>
      <c r="T9574" s="223"/>
      <c r="U9574" s="225"/>
      <c r="V9574" s="223"/>
      <c r="W9574" s="225"/>
      <c r="AE9574" s="200"/>
      <c r="AM9574" s="203"/>
      <c r="AT9574" s="144"/>
    </row>
    <row r="9575" spans="9:46" s="142" customFormat="1" x14ac:dyDescent="0.15">
      <c r="I9575" s="223"/>
      <c r="P9575" s="224"/>
      <c r="Q9575" s="224"/>
      <c r="R9575" s="224"/>
      <c r="T9575" s="223"/>
      <c r="U9575" s="225"/>
      <c r="V9575" s="223"/>
      <c r="W9575" s="225"/>
      <c r="AE9575" s="200"/>
      <c r="AM9575" s="203"/>
      <c r="AT9575" s="144"/>
    </row>
    <row r="9576" spans="9:46" s="142" customFormat="1" x14ac:dyDescent="0.15">
      <c r="I9576" s="223"/>
      <c r="P9576" s="224"/>
      <c r="Q9576" s="224"/>
      <c r="R9576" s="224"/>
      <c r="T9576" s="223"/>
      <c r="U9576" s="225"/>
      <c r="V9576" s="223"/>
      <c r="W9576" s="225"/>
      <c r="AE9576" s="200"/>
      <c r="AM9576" s="203"/>
      <c r="AT9576" s="144"/>
    </row>
    <row r="9577" spans="9:46" s="142" customFormat="1" x14ac:dyDescent="0.15">
      <c r="I9577" s="223"/>
      <c r="P9577" s="224"/>
      <c r="Q9577" s="224"/>
      <c r="R9577" s="224"/>
      <c r="T9577" s="223"/>
      <c r="U9577" s="225"/>
      <c r="V9577" s="223"/>
      <c r="W9577" s="225"/>
      <c r="AE9577" s="200"/>
      <c r="AM9577" s="203"/>
      <c r="AT9577" s="144"/>
    </row>
    <row r="9578" spans="9:46" s="142" customFormat="1" x14ac:dyDescent="0.15">
      <c r="I9578" s="223"/>
      <c r="P9578" s="224"/>
      <c r="Q9578" s="224"/>
      <c r="R9578" s="224"/>
      <c r="T9578" s="223"/>
      <c r="U9578" s="225"/>
      <c r="V9578" s="223"/>
      <c r="W9578" s="225"/>
      <c r="AE9578" s="200"/>
      <c r="AM9578" s="203"/>
      <c r="AT9578" s="144"/>
    </row>
    <row r="9579" spans="9:46" s="142" customFormat="1" x14ac:dyDescent="0.15">
      <c r="I9579" s="223"/>
      <c r="P9579" s="224"/>
      <c r="Q9579" s="224"/>
      <c r="R9579" s="224"/>
      <c r="T9579" s="223"/>
      <c r="U9579" s="225"/>
      <c r="V9579" s="223"/>
      <c r="W9579" s="225"/>
      <c r="AE9579" s="200"/>
      <c r="AM9579" s="203"/>
      <c r="AT9579" s="144"/>
    </row>
    <row r="9580" spans="9:46" s="142" customFormat="1" x14ac:dyDescent="0.15">
      <c r="I9580" s="223"/>
      <c r="P9580" s="224"/>
      <c r="Q9580" s="224"/>
      <c r="R9580" s="224"/>
      <c r="T9580" s="223"/>
      <c r="U9580" s="225"/>
      <c r="V9580" s="223"/>
      <c r="W9580" s="225"/>
      <c r="AE9580" s="200"/>
      <c r="AM9580" s="203"/>
      <c r="AT9580" s="144"/>
    </row>
    <row r="9581" spans="9:46" s="142" customFormat="1" x14ac:dyDescent="0.15">
      <c r="I9581" s="223"/>
      <c r="P9581" s="224"/>
      <c r="Q9581" s="224"/>
      <c r="R9581" s="224"/>
      <c r="T9581" s="223"/>
      <c r="U9581" s="225"/>
      <c r="V9581" s="223"/>
      <c r="W9581" s="225"/>
      <c r="AE9581" s="200"/>
      <c r="AM9581" s="203"/>
      <c r="AT9581" s="144"/>
    </row>
    <row r="9582" spans="9:46" s="142" customFormat="1" x14ac:dyDescent="0.15">
      <c r="I9582" s="223"/>
      <c r="P9582" s="224"/>
      <c r="Q9582" s="224"/>
      <c r="R9582" s="224"/>
      <c r="T9582" s="223"/>
      <c r="U9582" s="225"/>
      <c r="V9582" s="223"/>
      <c r="W9582" s="225"/>
      <c r="AE9582" s="200"/>
      <c r="AM9582" s="203"/>
      <c r="AT9582" s="144"/>
    </row>
    <row r="9583" spans="9:46" s="142" customFormat="1" x14ac:dyDescent="0.15">
      <c r="I9583" s="223"/>
      <c r="P9583" s="224"/>
      <c r="Q9583" s="224"/>
      <c r="R9583" s="224"/>
      <c r="T9583" s="223"/>
      <c r="U9583" s="225"/>
      <c r="V9583" s="223"/>
      <c r="W9583" s="225"/>
      <c r="AE9583" s="200"/>
      <c r="AM9583" s="203"/>
      <c r="AT9583" s="144"/>
    </row>
    <row r="9584" spans="9:46" s="142" customFormat="1" x14ac:dyDescent="0.15">
      <c r="I9584" s="223"/>
      <c r="P9584" s="224"/>
      <c r="Q9584" s="224"/>
      <c r="R9584" s="224"/>
      <c r="T9584" s="223"/>
      <c r="U9584" s="225"/>
      <c r="V9584" s="223"/>
      <c r="W9584" s="225"/>
      <c r="AE9584" s="200"/>
      <c r="AM9584" s="203"/>
      <c r="AT9584" s="144"/>
    </row>
    <row r="9585" spans="9:46" s="142" customFormat="1" x14ac:dyDescent="0.15">
      <c r="I9585" s="223"/>
      <c r="P9585" s="224"/>
      <c r="Q9585" s="224"/>
      <c r="R9585" s="224"/>
      <c r="T9585" s="223"/>
      <c r="U9585" s="225"/>
      <c r="V9585" s="223"/>
      <c r="W9585" s="225"/>
      <c r="AE9585" s="200"/>
      <c r="AM9585" s="203"/>
      <c r="AT9585" s="144"/>
    </row>
    <row r="9586" spans="9:46" s="142" customFormat="1" x14ac:dyDescent="0.15">
      <c r="I9586" s="223"/>
      <c r="P9586" s="224"/>
      <c r="Q9586" s="224"/>
      <c r="R9586" s="224"/>
      <c r="T9586" s="223"/>
      <c r="U9586" s="225"/>
      <c r="V9586" s="223"/>
      <c r="W9586" s="225"/>
      <c r="AE9586" s="200"/>
      <c r="AM9586" s="203"/>
      <c r="AT9586" s="144"/>
    </row>
    <row r="9587" spans="9:46" s="142" customFormat="1" x14ac:dyDescent="0.15">
      <c r="I9587" s="223"/>
      <c r="P9587" s="224"/>
      <c r="Q9587" s="224"/>
      <c r="R9587" s="224"/>
      <c r="T9587" s="223"/>
      <c r="U9587" s="225"/>
      <c r="V9587" s="223"/>
      <c r="W9587" s="225"/>
      <c r="AE9587" s="200"/>
      <c r="AM9587" s="203"/>
      <c r="AT9587" s="144"/>
    </row>
    <row r="9588" spans="9:46" s="142" customFormat="1" x14ac:dyDescent="0.15">
      <c r="I9588" s="223"/>
      <c r="P9588" s="224"/>
      <c r="Q9588" s="224"/>
      <c r="R9588" s="224"/>
      <c r="T9588" s="223"/>
      <c r="U9588" s="225"/>
      <c r="V9588" s="223"/>
      <c r="W9588" s="225"/>
      <c r="AE9588" s="200"/>
      <c r="AM9588" s="203"/>
      <c r="AT9588" s="144"/>
    </row>
    <row r="9589" spans="9:46" s="142" customFormat="1" x14ac:dyDescent="0.15">
      <c r="I9589" s="223"/>
      <c r="P9589" s="224"/>
      <c r="Q9589" s="224"/>
      <c r="R9589" s="224"/>
      <c r="T9589" s="223"/>
      <c r="U9589" s="225"/>
      <c r="V9589" s="223"/>
      <c r="W9589" s="225"/>
      <c r="AE9589" s="200"/>
      <c r="AM9589" s="203"/>
      <c r="AT9589" s="144"/>
    </row>
    <row r="9590" spans="9:46" s="142" customFormat="1" x14ac:dyDescent="0.15">
      <c r="I9590" s="223"/>
      <c r="P9590" s="224"/>
      <c r="Q9590" s="224"/>
      <c r="R9590" s="224"/>
      <c r="T9590" s="223"/>
      <c r="U9590" s="225"/>
      <c r="V9590" s="223"/>
      <c r="W9590" s="225"/>
      <c r="AE9590" s="200"/>
      <c r="AM9590" s="203"/>
      <c r="AT9590" s="144"/>
    </row>
    <row r="9591" spans="9:46" s="142" customFormat="1" x14ac:dyDescent="0.15">
      <c r="I9591" s="223"/>
      <c r="P9591" s="224"/>
      <c r="Q9591" s="224"/>
      <c r="R9591" s="224"/>
      <c r="T9591" s="223"/>
      <c r="U9591" s="225"/>
      <c r="V9591" s="223"/>
      <c r="W9591" s="225"/>
      <c r="AE9591" s="200"/>
      <c r="AM9591" s="203"/>
      <c r="AT9591" s="144"/>
    </row>
    <row r="9592" spans="9:46" s="142" customFormat="1" x14ac:dyDescent="0.15">
      <c r="I9592" s="223"/>
      <c r="P9592" s="224"/>
      <c r="Q9592" s="224"/>
      <c r="R9592" s="224"/>
      <c r="T9592" s="223"/>
      <c r="U9592" s="225"/>
      <c r="V9592" s="223"/>
      <c r="W9592" s="225"/>
      <c r="AE9592" s="200"/>
      <c r="AM9592" s="203"/>
      <c r="AT9592" s="144"/>
    </row>
    <row r="9593" spans="9:46" s="142" customFormat="1" x14ac:dyDescent="0.15">
      <c r="I9593" s="223"/>
      <c r="P9593" s="224"/>
      <c r="Q9593" s="224"/>
      <c r="R9593" s="224"/>
      <c r="T9593" s="223"/>
      <c r="U9593" s="225"/>
      <c r="V9593" s="223"/>
      <c r="W9593" s="225"/>
      <c r="AE9593" s="200"/>
      <c r="AM9593" s="203"/>
      <c r="AT9593" s="144"/>
    </row>
    <row r="9594" spans="9:46" s="142" customFormat="1" x14ac:dyDescent="0.15">
      <c r="I9594" s="223"/>
      <c r="P9594" s="224"/>
      <c r="Q9594" s="224"/>
      <c r="R9594" s="224"/>
      <c r="T9594" s="223"/>
      <c r="U9594" s="225"/>
      <c r="V9594" s="223"/>
      <c r="W9594" s="225"/>
      <c r="AE9594" s="200"/>
      <c r="AM9594" s="203"/>
      <c r="AT9594" s="144"/>
    </row>
    <row r="9595" spans="9:46" s="142" customFormat="1" x14ac:dyDescent="0.15">
      <c r="I9595" s="223"/>
      <c r="P9595" s="224"/>
      <c r="Q9595" s="224"/>
      <c r="R9595" s="224"/>
      <c r="T9595" s="223"/>
      <c r="U9595" s="225"/>
      <c r="V9595" s="223"/>
      <c r="W9595" s="225"/>
      <c r="AE9595" s="200"/>
      <c r="AM9595" s="203"/>
      <c r="AT9595" s="144"/>
    </row>
    <row r="9596" spans="9:46" s="142" customFormat="1" x14ac:dyDescent="0.15">
      <c r="I9596" s="223"/>
      <c r="P9596" s="224"/>
      <c r="Q9596" s="224"/>
      <c r="R9596" s="224"/>
      <c r="T9596" s="223"/>
      <c r="U9596" s="225"/>
      <c r="V9596" s="223"/>
      <c r="W9596" s="225"/>
      <c r="AE9596" s="200"/>
      <c r="AM9596" s="203"/>
      <c r="AT9596" s="144"/>
    </row>
    <row r="9597" spans="9:46" s="142" customFormat="1" x14ac:dyDescent="0.15">
      <c r="I9597" s="223"/>
      <c r="P9597" s="224"/>
      <c r="Q9597" s="224"/>
      <c r="R9597" s="224"/>
      <c r="T9597" s="223"/>
      <c r="U9597" s="225"/>
      <c r="V9597" s="223"/>
      <c r="W9597" s="225"/>
      <c r="AE9597" s="200"/>
      <c r="AM9597" s="203"/>
      <c r="AT9597" s="144"/>
    </row>
    <row r="9598" spans="9:46" s="142" customFormat="1" x14ac:dyDescent="0.15">
      <c r="I9598" s="223"/>
      <c r="P9598" s="224"/>
      <c r="Q9598" s="224"/>
      <c r="R9598" s="224"/>
      <c r="T9598" s="223"/>
      <c r="U9598" s="225"/>
      <c r="V9598" s="223"/>
      <c r="W9598" s="225"/>
      <c r="AE9598" s="200"/>
      <c r="AM9598" s="203"/>
      <c r="AT9598" s="144"/>
    </row>
    <row r="9599" spans="9:46" s="142" customFormat="1" x14ac:dyDescent="0.15">
      <c r="I9599" s="223"/>
      <c r="P9599" s="224"/>
      <c r="Q9599" s="224"/>
      <c r="R9599" s="224"/>
      <c r="T9599" s="223"/>
      <c r="U9599" s="225"/>
      <c r="V9599" s="223"/>
      <c r="W9599" s="225"/>
      <c r="AE9599" s="200"/>
      <c r="AM9599" s="203"/>
      <c r="AT9599" s="144"/>
    </row>
    <row r="9600" spans="9:46" s="142" customFormat="1" x14ac:dyDescent="0.15">
      <c r="I9600" s="223"/>
      <c r="P9600" s="224"/>
      <c r="Q9600" s="224"/>
      <c r="R9600" s="224"/>
      <c r="T9600" s="223"/>
      <c r="U9600" s="225"/>
      <c r="V9600" s="223"/>
      <c r="W9600" s="225"/>
      <c r="AE9600" s="200"/>
      <c r="AM9600" s="203"/>
      <c r="AT9600" s="144"/>
    </row>
    <row r="9601" spans="9:46" s="142" customFormat="1" x14ac:dyDescent="0.15">
      <c r="I9601" s="223"/>
      <c r="P9601" s="224"/>
      <c r="Q9601" s="224"/>
      <c r="R9601" s="224"/>
      <c r="T9601" s="223"/>
      <c r="U9601" s="225"/>
      <c r="V9601" s="223"/>
      <c r="W9601" s="225"/>
      <c r="AE9601" s="200"/>
      <c r="AM9601" s="203"/>
      <c r="AT9601" s="144"/>
    </row>
    <row r="9602" spans="9:46" s="142" customFormat="1" x14ac:dyDescent="0.15">
      <c r="I9602" s="223"/>
      <c r="P9602" s="224"/>
      <c r="Q9602" s="224"/>
      <c r="R9602" s="224"/>
      <c r="T9602" s="223"/>
      <c r="U9602" s="225"/>
      <c r="V9602" s="223"/>
      <c r="W9602" s="225"/>
      <c r="AE9602" s="200"/>
      <c r="AM9602" s="203"/>
      <c r="AT9602" s="144"/>
    </row>
    <row r="9603" spans="9:46" s="142" customFormat="1" x14ac:dyDescent="0.15">
      <c r="I9603" s="223"/>
      <c r="P9603" s="224"/>
      <c r="Q9603" s="224"/>
      <c r="R9603" s="224"/>
      <c r="T9603" s="223"/>
      <c r="U9603" s="225"/>
      <c r="V9603" s="223"/>
      <c r="W9603" s="225"/>
      <c r="AE9603" s="200"/>
      <c r="AM9603" s="203"/>
      <c r="AT9603" s="144"/>
    </row>
    <row r="9604" spans="9:46" s="142" customFormat="1" x14ac:dyDescent="0.15">
      <c r="I9604" s="223"/>
      <c r="P9604" s="224"/>
      <c r="Q9604" s="224"/>
      <c r="R9604" s="224"/>
      <c r="T9604" s="223"/>
      <c r="U9604" s="225"/>
      <c r="V9604" s="223"/>
      <c r="W9604" s="225"/>
      <c r="AE9604" s="200"/>
      <c r="AM9604" s="203"/>
      <c r="AT9604" s="144"/>
    </row>
    <row r="9605" spans="9:46" s="142" customFormat="1" x14ac:dyDescent="0.15">
      <c r="I9605" s="223"/>
      <c r="P9605" s="224"/>
      <c r="Q9605" s="224"/>
      <c r="R9605" s="224"/>
      <c r="T9605" s="223"/>
      <c r="U9605" s="225"/>
      <c r="V9605" s="223"/>
      <c r="W9605" s="225"/>
      <c r="AE9605" s="200"/>
      <c r="AM9605" s="203"/>
      <c r="AT9605" s="144"/>
    </row>
    <row r="9606" spans="9:46" s="142" customFormat="1" x14ac:dyDescent="0.15">
      <c r="I9606" s="223"/>
      <c r="P9606" s="224"/>
      <c r="Q9606" s="224"/>
      <c r="R9606" s="224"/>
      <c r="T9606" s="223"/>
      <c r="U9606" s="225"/>
      <c r="V9606" s="223"/>
      <c r="W9606" s="225"/>
      <c r="AE9606" s="200"/>
      <c r="AM9606" s="203"/>
      <c r="AT9606" s="144"/>
    </row>
    <row r="9607" spans="9:46" s="142" customFormat="1" x14ac:dyDescent="0.15">
      <c r="I9607" s="223"/>
      <c r="P9607" s="224"/>
      <c r="Q9607" s="224"/>
      <c r="R9607" s="224"/>
      <c r="T9607" s="223"/>
      <c r="U9607" s="225"/>
      <c r="V9607" s="223"/>
      <c r="W9607" s="225"/>
      <c r="AE9607" s="200"/>
      <c r="AM9607" s="203"/>
      <c r="AT9607" s="144"/>
    </row>
    <row r="9608" spans="9:46" s="142" customFormat="1" x14ac:dyDescent="0.15">
      <c r="I9608" s="223"/>
      <c r="P9608" s="224"/>
      <c r="Q9608" s="224"/>
      <c r="R9608" s="224"/>
      <c r="T9608" s="223"/>
      <c r="U9608" s="225"/>
      <c r="V9608" s="223"/>
      <c r="W9608" s="225"/>
      <c r="AE9608" s="200"/>
      <c r="AM9608" s="203"/>
      <c r="AT9608" s="144"/>
    </row>
    <row r="9609" spans="9:46" s="142" customFormat="1" x14ac:dyDescent="0.15">
      <c r="I9609" s="223"/>
      <c r="P9609" s="224"/>
      <c r="Q9609" s="224"/>
      <c r="R9609" s="224"/>
      <c r="T9609" s="223"/>
      <c r="U9609" s="225"/>
      <c r="V9609" s="223"/>
      <c r="W9609" s="225"/>
      <c r="AE9609" s="200"/>
      <c r="AM9609" s="203"/>
      <c r="AT9609" s="144"/>
    </row>
    <row r="9610" spans="9:46" s="142" customFormat="1" x14ac:dyDescent="0.15">
      <c r="I9610" s="223"/>
      <c r="P9610" s="224"/>
      <c r="Q9610" s="224"/>
      <c r="R9610" s="224"/>
      <c r="T9610" s="223"/>
      <c r="U9610" s="225"/>
      <c r="V9610" s="223"/>
      <c r="W9610" s="225"/>
      <c r="AE9610" s="200"/>
      <c r="AM9610" s="203"/>
      <c r="AT9610" s="144"/>
    </row>
    <row r="9611" spans="9:46" s="142" customFormat="1" x14ac:dyDescent="0.15">
      <c r="I9611" s="223"/>
      <c r="P9611" s="224"/>
      <c r="Q9611" s="224"/>
      <c r="R9611" s="224"/>
      <c r="T9611" s="223"/>
      <c r="U9611" s="225"/>
      <c r="V9611" s="223"/>
      <c r="W9611" s="225"/>
      <c r="AE9611" s="200"/>
      <c r="AM9611" s="203"/>
      <c r="AT9611" s="144"/>
    </row>
    <row r="9612" spans="9:46" s="142" customFormat="1" x14ac:dyDescent="0.15">
      <c r="I9612" s="223"/>
      <c r="P9612" s="224"/>
      <c r="Q9612" s="224"/>
      <c r="R9612" s="224"/>
      <c r="T9612" s="223"/>
      <c r="U9612" s="225"/>
      <c r="V9612" s="223"/>
      <c r="W9612" s="225"/>
      <c r="AE9612" s="200"/>
      <c r="AM9612" s="203"/>
      <c r="AT9612" s="144"/>
    </row>
    <row r="9613" spans="9:46" s="142" customFormat="1" x14ac:dyDescent="0.15">
      <c r="I9613" s="223"/>
      <c r="P9613" s="224"/>
      <c r="Q9613" s="224"/>
      <c r="R9613" s="224"/>
      <c r="T9613" s="223"/>
      <c r="U9613" s="225"/>
      <c r="V9613" s="223"/>
      <c r="W9613" s="225"/>
      <c r="AE9613" s="200"/>
      <c r="AM9613" s="203"/>
      <c r="AT9613" s="144"/>
    </row>
    <row r="9614" spans="9:46" s="142" customFormat="1" x14ac:dyDescent="0.15">
      <c r="I9614" s="223"/>
      <c r="P9614" s="224"/>
      <c r="Q9614" s="224"/>
      <c r="R9614" s="224"/>
      <c r="T9614" s="223"/>
      <c r="U9614" s="225"/>
      <c r="V9614" s="223"/>
      <c r="W9614" s="225"/>
      <c r="AE9614" s="200"/>
      <c r="AM9614" s="203"/>
      <c r="AT9614" s="144"/>
    </row>
    <row r="9615" spans="9:46" s="142" customFormat="1" x14ac:dyDescent="0.15">
      <c r="I9615" s="223"/>
      <c r="P9615" s="224"/>
      <c r="Q9615" s="224"/>
      <c r="R9615" s="224"/>
      <c r="T9615" s="223"/>
      <c r="U9615" s="225"/>
      <c r="V9615" s="223"/>
      <c r="W9615" s="225"/>
      <c r="AE9615" s="200"/>
      <c r="AM9615" s="203"/>
      <c r="AT9615" s="144"/>
    </row>
    <row r="9616" spans="9:46" s="142" customFormat="1" x14ac:dyDescent="0.15">
      <c r="I9616" s="223"/>
      <c r="P9616" s="224"/>
      <c r="Q9616" s="224"/>
      <c r="R9616" s="224"/>
      <c r="T9616" s="223"/>
      <c r="U9616" s="225"/>
      <c r="V9616" s="223"/>
      <c r="W9616" s="225"/>
      <c r="AE9616" s="200"/>
      <c r="AM9616" s="203"/>
      <c r="AT9616" s="144"/>
    </row>
    <row r="9617" spans="9:46" s="142" customFormat="1" x14ac:dyDescent="0.15">
      <c r="I9617" s="223"/>
      <c r="P9617" s="224"/>
      <c r="Q9617" s="224"/>
      <c r="R9617" s="224"/>
      <c r="T9617" s="223"/>
      <c r="U9617" s="225"/>
      <c r="V9617" s="223"/>
      <c r="W9617" s="225"/>
      <c r="AE9617" s="200"/>
      <c r="AM9617" s="203"/>
      <c r="AT9617" s="144"/>
    </row>
    <row r="9618" spans="9:46" s="142" customFormat="1" x14ac:dyDescent="0.15">
      <c r="I9618" s="223"/>
      <c r="P9618" s="224"/>
      <c r="Q9618" s="224"/>
      <c r="R9618" s="224"/>
      <c r="T9618" s="223"/>
      <c r="U9618" s="225"/>
      <c r="V9618" s="223"/>
      <c r="W9618" s="225"/>
      <c r="AE9618" s="200"/>
      <c r="AM9618" s="203"/>
      <c r="AT9618" s="144"/>
    </row>
    <row r="9619" spans="9:46" s="142" customFormat="1" x14ac:dyDescent="0.15">
      <c r="I9619" s="223"/>
      <c r="P9619" s="224"/>
      <c r="Q9619" s="224"/>
      <c r="R9619" s="224"/>
      <c r="T9619" s="223"/>
      <c r="U9619" s="225"/>
      <c r="V9619" s="223"/>
      <c r="W9619" s="225"/>
      <c r="AE9619" s="200"/>
      <c r="AM9619" s="203"/>
      <c r="AT9619" s="144"/>
    </row>
    <row r="9620" spans="9:46" s="142" customFormat="1" x14ac:dyDescent="0.15">
      <c r="I9620" s="223"/>
      <c r="P9620" s="224"/>
      <c r="Q9620" s="224"/>
      <c r="R9620" s="224"/>
      <c r="T9620" s="223"/>
      <c r="U9620" s="225"/>
      <c r="V9620" s="223"/>
      <c r="W9620" s="225"/>
      <c r="AE9620" s="200"/>
      <c r="AM9620" s="203"/>
      <c r="AT9620" s="144"/>
    </row>
    <row r="9621" spans="9:46" s="142" customFormat="1" x14ac:dyDescent="0.15">
      <c r="I9621" s="223"/>
      <c r="P9621" s="224"/>
      <c r="Q9621" s="224"/>
      <c r="R9621" s="224"/>
      <c r="T9621" s="223"/>
      <c r="U9621" s="225"/>
      <c r="V9621" s="223"/>
      <c r="W9621" s="225"/>
      <c r="AE9621" s="200"/>
      <c r="AM9621" s="203"/>
      <c r="AT9621" s="144"/>
    </row>
    <row r="9622" spans="9:46" s="142" customFormat="1" x14ac:dyDescent="0.15">
      <c r="I9622" s="223"/>
      <c r="P9622" s="224"/>
      <c r="Q9622" s="224"/>
      <c r="R9622" s="224"/>
      <c r="T9622" s="223"/>
      <c r="U9622" s="225"/>
      <c r="V9622" s="223"/>
      <c r="W9622" s="225"/>
      <c r="AE9622" s="200"/>
      <c r="AM9622" s="203"/>
      <c r="AT9622" s="144"/>
    </row>
    <row r="9623" spans="9:46" s="142" customFormat="1" x14ac:dyDescent="0.15">
      <c r="I9623" s="223"/>
      <c r="P9623" s="224"/>
      <c r="Q9623" s="224"/>
      <c r="R9623" s="224"/>
      <c r="T9623" s="223"/>
      <c r="U9623" s="225"/>
      <c r="V9623" s="223"/>
      <c r="W9623" s="225"/>
      <c r="AE9623" s="200"/>
      <c r="AM9623" s="203"/>
      <c r="AT9623" s="144"/>
    </row>
    <row r="9624" spans="9:46" s="142" customFormat="1" x14ac:dyDescent="0.15">
      <c r="I9624" s="223"/>
      <c r="P9624" s="224"/>
      <c r="Q9624" s="224"/>
      <c r="R9624" s="224"/>
      <c r="T9624" s="223"/>
      <c r="U9624" s="225"/>
      <c r="V9624" s="223"/>
      <c r="W9624" s="225"/>
      <c r="AE9624" s="200"/>
      <c r="AM9624" s="203"/>
      <c r="AT9624" s="144"/>
    </row>
    <row r="9625" spans="9:46" s="142" customFormat="1" x14ac:dyDescent="0.15">
      <c r="I9625" s="223"/>
      <c r="P9625" s="224"/>
      <c r="Q9625" s="224"/>
      <c r="R9625" s="224"/>
      <c r="T9625" s="223"/>
      <c r="U9625" s="225"/>
      <c r="V9625" s="223"/>
      <c r="W9625" s="225"/>
      <c r="AE9625" s="200"/>
      <c r="AM9625" s="203"/>
      <c r="AT9625" s="144"/>
    </row>
    <row r="9626" spans="9:46" s="142" customFormat="1" x14ac:dyDescent="0.15">
      <c r="I9626" s="223"/>
      <c r="P9626" s="224"/>
      <c r="Q9626" s="224"/>
      <c r="R9626" s="224"/>
      <c r="T9626" s="223"/>
      <c r="U9626" s="225"/>
      <c r="V9626" s="223"/>
      <c r="W9626" s="225"/>
      <c r="AE9626" s="200"/>
      <c r="AM9626" s="203"/>
      <c r="AT9626" s="144"/>
    </row>
    <row r="9627" spans="9:46" s="142" customFormat="1" x14ac:dyDescent="0.15">
      <c r="I9627" s="223"/>
      <c r="P9627" s="224"/>
      <c r="Q9627" s="224"/>
      <c r="R9627" s="224"/>
      <c r="T9627" s="223"/>
      <c r="U9627" s="225"/>
      <c r="V9627" s="223"/>
      <c r="W9627" s="225"/>
      <c r="AE9627" s="200"/>
      <c r="AM9627" s="203"/>
      <c r="AT9627" s="144"/>
    </row>
    <row r="9628" spans="9:46" s="142" customFormat="1" x14ac:dyDescent="0.15">
      <c r="I9628" s="223"/>
      <c r="P9628" s="224"/>
      <c r="Q9628" s="224"/>
      <c r="R9628" s="224"/>
      <c r="T9628" s="223"/>
      <c r="U9628" s="225"/>
      <c r="V9628" s="223"/>
      <c r="W9628" s="225"/>
      <c r="AE9628" s="200"/>
      <c r="AM9628" s="203"/>
      <c r="AT9628" s="144"/>
    </row>
    <row r="9629" spans="9:46" s="142" customFormat="1" x14ac:dyDescent="0.15">
      <c r="I9629" s="223"/>
      <c r="P9629" s="224"/>
      <c r="Q9629" s="224"/>
      <c r="R9629" s="224"/>
      <c r="T9629" s="223"/>
      <c r="U9629" s="225"/>
      <c r="V9629" s="223"/>
      <c r="W9629" s="225"/>
      <c r="AE9629" s="200"/>
      <c r="AM9629" s="203"/>
      <c r="AT9629" s="144"/>
    </row>
    <row r="9630" spans="9:46" s="142" customFormat="1" x14ac:dyDescent="0.15">
      <c r="I9630" s="223"/>
      <c r="P9630" s="224"/>
      <c r="Q9630" s="224"/>
      <c r="R9630" s="224"/>
      <c r="T9630" s="223"/>
      <c r="U9630" s="225"/>
      <c r="V9630" s="223"/>
      <c r="W9630" s="225"/>
      <c r="AE9630" s="200"/>
      <c r="AM9630" s="203"/>
      <c r="AT9630" s="144"/>
    </row>
    <row r="9631" spans="9:46" s="142" customFormat="1" x14ac:dyDescent="0.15">
      <c r="I9631" s="223"/>
      <c r="P9631" s="224"/>
      <c r="Q9631" s="224"/>
      <c r="R9631" s="224"/>
      <c r="T9631" s="223"/>
      <c r="U9631" s="225"/>
      <c r="V9631" s="223"/>
      <c r="W9631" s="225"/>
      <c r="AE9631" s="200"/>
      <c r="AM9631" s="203"/>
      <c r="AT9631" s="144"/>
    </row>
    <row r="9632" spans="9:46" s="142" customFormat="1" x14ac:dyDescent="0.15">
      <c r="I9632" s="223"/>
      <c r="P9632" s="224"/>
      <c r="Q9632" s="224"/>
      <c r="R9632" s="224"/>
      <c r="T9632" s="223"/>
      <c r="U9632" s="225"/>
      <c r="V9632" s="223"/>
      <c r="W9632" s="225"/>
      <c r="AE9632" s="200"/>
      <c r="AM9632" s="203"/>
      <c r="AT9632" s="144"/>
    </row>
    <row r="9633" spans="9:46" s="142" customFormat="1" x14ac:dyDescent="0.15">
      <c r="I9633" s="223"/>
      <c r="P9633" s="224"/>
      <c r="Q9633" s="224"/>
      <c r="R9633" s="224"/>
      <c r="T9633" s="223"/>
      <c r="U9633" s="225"/>
      <c r="V9633" s="223"/>
      <c r="W9633" s="225"/>
      <c r="AE9633" s="200"/>
      <c r="AM9633" s="203"/>
      <c r="AT9633" s="144"/>
    </row>
    <row r="9634" spans="9:46" s="142" customFormat="1" x14ac:dyDescent="0.15">
      <c r="I9634" s="223"/>
      <c r="P9634" s="224"/>
      <c r="Q9634" s="224"/>
      <c r="R9634" s="224"/>
      <c r="T9634" s="223"/>
      <c r="U9634" s="225"/>
      <c r="V9634" s="223"/>
      <c r="W9634" s="225"/>
      <c r="AE9634" s="200"/>
      <c r="AM9634" s="203"/>
      <c r="AT9634" s="144"/>
    </row>
    <row r="9635" spans="9:46" s="142" customFormat="1" x14ac:dyDescent="0.15">
      <c r="I9635" s="223"/>
      <c r="P9635" s="224"/>
      <c r="Q9635" s="224"/>
      <c r="R9635" s="224"/>
      <c r="T9635" s="223"/>
      <c r="U9635" s="225"/>
      <c r="V9635" s="223"/>
      <c r="W9635" s="225"/>
      <c r="AE9635" s="200"/>
      <c r="AM9635" s="203"/>
      <c r="AT9635" s="144"/>
    </row>
    <row r="9636" spans="9:46" s="142" customFormat="1" x14ac:dyDescent="0.15">
      <c r="I9636" s="223"/>
      <c r="P9636" s="224"/>
      <c r="Q9636" s="224"/>
      <c r="R9636" s="224"/>
      <c r="T9636" s="223"/>
      <c r="U9636" s="225"/>
      <c r="V9636" s="223"/>
      <c r="W9636" s="225"/>
      <c r="AE9636" s="200"/>
      <c r="AM9636" s="203"/>
      <c r="AT9636" s="144"/>
    </row>
    <row r="9637" spans="9:46" s="142" customFormat="1" x14ac:dyDescent="0.15">
      <c r="I9637" s="223"/>
      <c r="P9637" s="224"/>
      <c r="Q9637" s="224"/>
      <c r="R9637" s="224"/>
      <c r="T9637" s="223"/>
      <c r="U9637" s="225"/>
      <c r="V9637" s="223"/>
      <c r="W9637" s="225"/>
      <c r="AE9637" s="200"/>
      <c r="AM9637" s="203"/>
      <c r="AT9637" s="144"/>
    </row>
    <row r="9638" spans="9:46" s="142" customFormat="1" x14ac:dyDescent="0.15">
      <c r="I9638" s="223"/>
      <c r="P9638" s="224"/>
      <c r="Q9638" s="224"/>
      <c r="R9638" s="224"/>
      <c r="T9638" s="223"/>
      <c r="U9638" s="225"/>
      <c r="V9638" s="223"/>
      <c r="W9638" s="225"/>
      <c r="AE9638" s="200"/>
      <c r="AM9638" s="203"/>
      <c r="AT9638" s="144"/>
    </row>
    <row r="9639" spans="9:46" s="142" customFormat="1" x14ac:dyDescent="0.15">
      <c r="I9639" s="223"/>
      <c r="P9639" s="224"/>
      <c r="Q9639" s="224"/>
      <c r="R9639" s="224"/>
      <c r="T9639" s="223"/>
      <c r="U9639" s="225"/>
      <c r="V9639" s="223"/>
      <c r="W9639" s="225"/>
      <c r="AE9639" s="200"/>
      <c r="AM9639" s="203"/>
      <c r="AT9639" s="144"/>
    </row>
    <row r="9640" spans="9:46" s="142" customFormat="1" x14ac:dyDescent="0.15">
      <c r="I9640" s="223"/>
      <c r="P9640" s="224"/>
      <c r="Q9640" s="224"/>
      <c r="R9640" s="224"/>
      <c r="T9640" s="223"/>
      <c r="U9640" s="225"/>
      <c r="V9640" s="223"/>
      <c r="W9640" s="225"/>
      <c r="AE9640" s="200"/>
      <c r="AM9640" s="203"/>
      <c r="AT9640" s="144"/>
    </row>
    <row r="9641" spans="9:46" s="142" customFormat="1" x14ac:dyDescent="0.15">
      <c r="I9641" s="223"/>
      <c r="P9641" s="224"/>
      <c r="Q9641" s="224"/>
      <c r="R9641" s="224"/>
      <c r="T9641" s="223"/>
      <c r="U9641" s="225"/>
      <c r="V9641" s="223"/>
      <c r="W9641" s="225"/>
      <c r="AE9641" s="200"/>
      <c r="AM9641" s="203"/>
      <c r="AT9641" s="144"/>
    </row>
    <row r="9642" spans="9:46" s="142" customFormat="1" x14ac:dyDescent="0.15">
      <c r="I9642" s="223"/>
      <c r="P9642" s="224"/>
      <c r="Q9642" s="224"/>
      <c r="R9642" s="224"/>
      <c r="T9642" s="223"/>
      <c r="U9642" s="225"/>
      <c r="V9642" s="223"/>
      <c r="W9642" s="225"/>
      <c r="AE9642" s="200"/>
      <c r="AM9642" s="203"/>
      <c r="AT9642" s="144"/>
    </row>
    <row r="9643" spans="9:46" s="142" customFormat="1" x14ac:dyDescent="0.15">
      <c r="I9643" s="223"/>
      <c r="P9643" s="224"/>
      <c r="Q9643" s="224"/>
      <c r="R9643" s="224"/>
      <c r="T9643" s="223"/>
      <c r="U9643" s="225"/>
      <c r="V9643" s="223"/>
      <c r="W9643" s="225"/>
      <c r="AE9643" s="200"/>
      <c r="AM9643" s="203"/>
      <c r="AT9643" s="144"/>
    </row>
    <row r="9644" spans="9:46" s="142" customFormat="1" x14ac:dyDescent="0.15">
      <c r="I9644" s="223"/>
      <c r="P9644" s="224"/>
      <c r="Q9644" s="224"/>
      <c r="R9644" s="224"/>
      <c r="T9644" s="223"/>
      <c r="U9644" s="225"/>
      <c r="V9644" s="223"/>
      <c r="W9644" s="225"/>
      <c r="AE9644" s="200"/>
      <c r="AM9644" s="203"/>
      <c r="AT9644" s="144"/>
    </row>
    <row r="9645" spans="9:46" s="142" customFormat="1" x14ac:dyDescent="0.15">
      <c r="I9645" s="223"/>
      <c r="P9645" s="224"/>
      <c r="Q9645" s="224"/>
      <c r="R9645" s="224"/>
      <c r="T9645" s="223"/>
      <c r="U9645" s="225"/>
      <c r="V9645" s="223"/>
      <c r="W9645" s="225"/>
      <c r="AE9645" s="200"/>
      <c r="AM9645" s="203"/>
      <c r="AT9645" s="144"/>
    </row>
    <row r="9646" spans="9:46" s="142" customFormat="1" x14ac:dyDescent="0.15">
      <c r="I9646" s="223"/>
      <c r="P9646" s="224"/>
      <c r="Q9646" s="224"/>
      <c r="R9646" s="224"/>
      <c r="T9646" s="223"/>
      <c r="U9646" s="225"/>
      <c r="V9646" s="223"/>
      <c r="W9646" s="225"/>
      <c r="AE9646" s="200"/>
      <c r="AM9646" s="203"/>
      <c r="AT9646" s="144"/>
    </row>
    <row r="9647" spans="9:46" s="142" customFormat="1" x14ac:dyDescent="0.15">
      <c r="I9647" s="223"/>
      <c r="P9647" s="224"/>
      <c r="Q9647" s="224"/>
      <c r="R9647" s="224"/>
      <c r="T9647" s="223"/>
      <c r="U9647" s="225"/>
      <c r="V9647" s="223"/>
      <c r="W9647" s="225"/>
      <c r="AE9647" s="200"/>
      <c r="AM9647" s="203"/>
      <c r="AT9647" s="144"/>
    </row>
    <row r="9648" spans="9:46" s="142" customFormat="1" x14ac:dyDescent="0.15">
      <c r="I9648" s="223"/>
      <c r="P9648" s="224"/>
      <c r="Q9648" s="224"/>
      <c r="R9648" s="224"/>
      <c r="T9648" s="223"/>
      <c r="U9648" s="225"/>
      <c r="V9648" s="223"/>
      <c r="W9648" s="225"/>
      <c r="AE9648" s="200"/>
      <c r="AM9648" s="203"/>
      <c r="AT9648" s="144"/>
    </row>
    <row r="9649" spans="9:46" s="142" customFormat="1" x14ac:dyDescent="0.15">
      <c r="I9649" s="223"/>
      <c r="P9649" s="224"/>
      <c r="Q9649" s="224"/>
      <c r="R9649" s="224"/>
      <c r="T9649" s="223"/>
      <c r="U9649" s="225"/>
      <c r="V9649" s="223"/>
      <c r="W9649" s="225"/>
      <c r="AE9649" s="200"/>
      <c r="AM9649" s="203"/>
      <c r="AT9649" s="144"/>
    </row>
    <row r="9650" spans="9:46" s="142" customFormat="1" x14ac:dyDescent="0.15">
      <c r="I9650" s="223"/>
      <c r="P9650" s="224"/>
      <c r="Q9650" s="224"/>
      <c r="R9650" s="224"/>
      <c r="T9650" s="223"/>
      <c r="U9650" s="225"/>
      <c r="V9650" s="223"/>
      <c r="W9650" s="225"/>
      <c r="AE9650" s="200"/>
      <c r="AM9650" s="203"/>
      <c r="AT9650" s="144"/>
    </row>
    <row r="9651" spans="9:46" s="142" customFormat="1" x14ac:dyDescent="0.15">
      <c r="I9651" s="223"/>
      <c r="P9651" s="224"/>
      <c r="Q9651" s="224"/>
      <c r="R9651" s="224"/>
      <c r="T9651" s="223"/>
      <c r="U9651" s="225"/>
      <c r="V9651" s="223"/>
      <c r="W9651" s="225"/>
      <c r="AE9651" s="200"/>
      <c r="AM9651" s="203"/>
      <c r="AT9651" s="144"/>
    </row>
    <row r="9652" spans="9:46" s="142" customFormat="1" x14ac:dyDescent="0.15">
      <c r="I9652" s="223"/>
      <c r="P9652" s="224"/>
      <c r="Q9652" s="224"/>
      <c r="R9652" s="224"/>
      <c r="T9652" s="223"/>
      <c r="U9652" s="225"/>
      <c r="V9652" s="223"/>
      <c r="W9652" s="225"/>
      <c r="AE9652" s="200"/>
      <c r="AM9652" s="203"/>
      <c r="AT9652" s="144"/>
    </row>
    <row r="9653" spans="9:46" s="142" customFormat="1" x14ac:dyDescent="0.15">
      <c r="I9653" s="223"/>
      <c r="P9653" s="224"/>
      <c r="Q9653" s="224"/>
      <c r="R9653" s="224"/>
      <c r="T9653" s="223"/>
      <c r="U9653" s="225"/>
      <c r="V9653" s="223"/>
      <c r="W9653" s="225"/>
      <c r="AE9653" s="200"/>
      <c r="AM9653" s="203"/>
      <c r="AT9653" s="144"/>
    </row>
    <row r="9654" spans="9:46" s="142" customFormat="1" x14ac:dyDescent="0.15">
      <c r="I9654" s="223"/>
      <c r="P9654" s="224"/>
      <c r="Q9654" s="224"/>
      <c r="R9654" s="224"/>
      <c r="T9654" s="223"/>
      <c r="U9654" s="225"/>
      <c r="V9654" s="223"/>
      <c r="W9654" s="225"/>
      <c r="AE9654" s="200"/>
      <c r="AM9654" s="203"/>
      <c r="AT9654" s="144"/>
    </row>
    <row r="9655" spans="9:46" s="142" customFormat="1" x14ac:dyDescent="0.15">
      <c r="I9655" s="223"/>
      <c r="P9655" s="224"/>
      <c r="Q9655" s="224"/>
      <c r="R9655" s="224"/>
      <c r="T9655" s="223"/>
      <c r="U9655" s="225"/>
      <c r="V9655" s="223"/>
      <c r="W9655" s="225"/>
      <c r="AE9655" s="200"/>
      <c r="AM9655" s="203"/>
      <c r="AT9655" s="144"/>
    </row>
    <row r="9656" spans="9:46" s="142" customFormat="1" x14ac:dyDescent="0.15">
      <c r="I9656" s="223"/>
      <c r="P9656" s="224"/>
      <c r="Q9656" s="224"/>
      <c r="R9656" s="224"/>
      <c r="T9656" s="223"/>
      <c r="U9656" s="225"/>
      <c r="V9656" s="223"/>
      <c r="W9656" s="225"/>
      <c r="AE9656" s="200"/>
      <c r="AM9656" s="203"/>
      <c r="AT9656" s="144"/>
    </row>
    <row r="9657" spans="9:46" s="142" customFormat="1" x14ac:dyDescent="0.15">
      <c r="I9657" s="223"/>
      <c r="P9657" s="224"/>
      <c r="Q9657" s="224"/>
      <c r="R9657" s="224"/>
      <c r="T9657" s="223"/>
      <c r="U9657" s="225"/>
      <c r="V9657" s="223"/>
      <c r="W9657" s="225"/>
      <c r="AE9657" s="200"/>
      <c r="AM9657" s="203"/>
      <c r="AT9657" s="144"/>
    </row>
    <row r="9658" spans="9:46" s="142" customFormat="1" x14ac:dyDescent="0.15">
      <c r="I9658" s="223"/>
      <c r="P9658" s="224"/>
      <c r="Q9658" s="224"/>
      <c r="R9658" s="224"/>
      <c r="T9658" s="223"/>
      <c r="U9658" s="225"/>
      <c r="V9658" s="223"/>
      <c r="W9658" s="225"/>
      <c r="AE9658" s="200"/>
      <c r="AM9658" s="203"/>
      <c r="AT9658" s="144"/>
    </row>
    <row r="9659" spans="9:46" s="142" customFormat="1" x14ac:dyDescent="0.15">
      <c r="I9659" s="223"/>
      <c r="P9659" s="224"/>
      <c r="Q9659" s="224"/>
      <c r="R9659" s="224"/>
      <c r="T9659" s="223"/>
      <c r="U9659" s="225"/>
      <c r="V9659" s="223"/>
      <c r="W9659" s="225"/>
      <c r="AE9659" s="200"/>
      <c r="AM9659" s="203"/>
      <c r="AT9659" s="144"/>
    </row>
    <row r="9660" spans="9:46" s="142" customFormat="1" x14ac:dyDescent="0.15">
      <c r="I9660" s="223"/>
      <c r="P9660" s="224"/>
      <c r="Q9660" s="224"/>
      <c r="R9660" s="224"/>
      <c r="T9660" s="223"/>
      <c r="U9660" s="225"/>
      <c r="V9660" s="223"/>
      <c r="W9660" s="225"/>
      <c r="AE9660" s="200"/>
      <c r="AM9660" s="203"/>
      <c r="AT9660" s="144"/>
    </row>
    <row r="9661" spans="9:46" s="142" customFormat="1" x14ac:dyDescent="0.15">
      <c r="I9661" s="223"/>
      <c r="P9661" s="224"/>
      <c r="Q9661" s="224"/>
      <c r="R9661" s="224"/>
      <c r="T9661" s="223"/>
      <c r="U9661" s="225"/>
      <c r="V9661" s="223"/>
      <c r="W9661" s="225"/>
      <c r="AE9661" s="200"/>
      <c r="AM9661" s="203"/>
      <c r="AT9661" s="144"/>
    </row>
    <row r="9662" spans="9:46" s="142" customFormat="1" x14ac:dyDescent="0.15">
      <c r="I9662" s="223"/>
      <c r="P9662" s="224"/>
      <c r="Q9662" s="224"/>
      <c r="R9662" s="224"/>
      <c r="T9662" s="223"/>
      <c r="U9662" s="225"/>
      <c r="V9662" s="223"/>
      <c r="W9662" s="225"/>
      <c r="AE9662" s="200"/>
      <c r="AM9662" s="203"/>
      <c r="AT9662" s="144"/>
    </row>
    <row r="9663" spans="9:46" s="142" customFormat="1" x14ac:dyDescent="0.15">
      <c r="I9663" s="223"/>
      <c r="P9663" s="224"/>
      <c r="Q9663" s="224"/>
      <c r="R9663" s="224"/>
      <c r="T9663" s="223"/>
      <c r="U9663" s="225"/>
      <c r="V9663" s="223"/>
      <c r="W9663" s="225"/>
      <c r="AE9663" s="200"/>
      <c r="AM9663" s="203"/>
      <c r="AT9663" s="144"/>
    </row>
    <row r="9664" spans="9:46" s="142" customFormat="1" x14ac:dyDescent="0.15">
      <c r="I9664" s="223"/>
      <c r="P9664" s="224"/>
      <c r="Q9664" s="224"/>
      <c r="R9664" s="224"/>
      <c r="T9664" s="223"/>
      <c r="U9664" s="225"/>
      <c r="V9664" s="223"/>
      <c r="W9664" s="225"/>
      <c r="AE9664" s="200"/>
      <c r="AM9664" s="203"/>
      <c r="AT9664" s="144"/>
    </row>
    <row r="9665" spans="9:46" s="142" customFormat="1" x14ac:dyDescent="0.15">
      <c r="I9665" s="223"/>
      <c r="P9665" s="224"/>
      <c r="Q9665" s="224"/>
      <c r="R9665" s="224"/>
      <c r="T9665" s="223"/>
      <c r="U9665" s="225"/>
      <c r="V9665" s="223"/>
      <c r="W9665" s="225"/>
      <c r="AE9665" s="200"/>
      <c r="AM9665" s="203"/>
      <c r="AT9665" s="144"/>
    </row>
    <row r="9666" spans="9:46" s="142" customFormat="1" x14ac:dyDescent="0.15">
      <c r="I9666" s="223"/>
      <c r="P9666" s="224"/>
      <c r="Q9666" s="224"/>
      <c r="R9666" s="224"/>
      <c r="T9666" s="223"/>
      <c r="U9666" s="225"/>
      <c r="V9666" s="223"/>
      <c r="W9666" s="225"/>
      <c r="AE9666" s="200"/>
      <c r="AM9666" s="203"/>
      <c r="AT9666" s="144"/>
    </row>
    <row r="9667" spans="9:46" s="142" customFormat="1" x14ac:dyDescent="0.15">
      <c r="I9667" s="223"/>
      <c r="P9667" s="224"/>
      <c r="Q9667" s="224"/>
      <c r="R9667" s="224"/>
      <c r="T9667" s="223"/>
      <c r="U9667" s="225"/>
      <c r="V9667" s="223"/>
      <c r="W9667" s="225"/>
      <c r="AE9667" s="200"/>
      <c r="AM9667" s="203"/>
      <c r="AT9667" s="144"/>
    </row>
    <row r="9668" spans="9:46" s="142" customFormat="1" x14ac:dyDescent="0.15">
      <c r="I9668" s="223"/>
      <c r="P9668" s="224"/>
      <c r="Q9668" s="224"/>
      <c r="R9668" s="224"/>
      <c r="T9668" s="223"/>
      <c r="U9668" s="225"/>
      <c r="V9668" s="223"/>
      <c r="W9668" s="225"/>
      <c r="AE9668" s="200"/>
      <c r="AM9668" s="203"/>
      <c r="AT9668" s="144"/>
    </row>
    <row r="9669" spans="9:46" s="142" customFormat="1" x14ac:dyDescent="0.15">
      <c r="I9669" s="223"/>
      <c r="P9669" s="224"/>
      <c r="Q9669" s="224"/>
      <c r="R9669" s="224"/>
      <c r="T9669" s="223"/>
      <c r="U9669" s="225"/>
      <c r="V9669" s="223"/>
      <c r="W9669" s="225"/>
      <c r="AE9669" s="200"/>
      <c r="AM9669" s="203"/>
      <c r="AT9669" s="144"/>
    </row>
    <row r="9670" spans="9:46" s="142" customFormat="1" x14ac:dyDescent="0.15">
      <c r="I9670" s="223"/>
      <c r="P9670" s="224"/>
      <c r="Q9670" s="224"/>
      <c r="R9670" s="224"/>
      <c r="T9670" s="223"/>
      <c r="U9670" s="225"/>
      <c r="V9670" s="223"/>
      <c r="W9670" s="225"/>
      <c r="AE9670" s="200"/>
      <c r="AM9670" s="203"/>
      <c r="AT9670" s="144"/>
    </row>
    <row r="9671" spans="9:46" s="142" customFormat="1" x14ac:dyDescent="0.15">
      <c r="I9671" s="223"/>
      <c r="P9671" s="224"/>
      <c r="Q9671" s="224"/>
      <c r="R9671" s="224"/>
      <c r="T9671" s="223"/>
      <c r="U9671" s="225"/>
      <c r="V9671" s="223"/>
      <c r="W9671" s="225"/>
      <c r="AE9671" s="200"/>
      <c r="AM9671" s="203"/>
      <c r="AT9671" s="144"/>
    </row>
    <row r="9672" spans="9:46" s="142" customFormat="1" x14ac:dyDescent="0.15">
      <c r="I9672" s="223"/>
      <c r="P9672" s="224"/>
      <c r="Q9672" s="224"/>
      <c r="R9672" s="224"/>
      <c r="T9672" s="223"/>
      <c r="U9672" s="225"/>
      <c r="V9672" s="223"/>
      <c r="W9672" s="225"/>
      <c r="AE9672" s="200"/>
      <c r="AM9672" s="203"/>
      <c r="AT9672" s="144"/>
    </row>
    <row r="9673" spans="9:46" s="142" customFormat="1" x14ac:dyDescent="0.15">
      <c r="I9673" s="223"/>
      <c r="P9673" s="224"/>
      <c r="Q9673" s="224"/>
      <c r="R9673" s="224"/>
      <c r="T9673" s="223"/>
      <c r="U9673" s="225"/>
      <c r="V9673" s="223"/>
      <c r="W9673" s="225"/>
      <c r="AE9673" s="200"/>
      <c r="AM9673" s="203"/>
      <c r="AT9673" s="144"/>
    </row>
    <row r="9674" spans="9:46" s="142" customFormat="1" x14ac:dyDescent="0.15">
      <c r="I9674" s="223"/>
      <c r="P9674" s="224"/>
      <c r="Q9674" s="224"/>
      <c r="R9674" s="224"/>
      <c r="T9674" s="223"/>
      <c r="U9674" s="225"/>
      <c r="V9674" s="223"/>
      <c r="W9674" s="225"/>
      <c r="AE9674" s="200"/>
      <c r="AM9674" s="203"/>
      <c r="AT9674" s="144"/>
    </row>
    <row r="9675" spans="9:46" s="142" customFormat="1" x14ac:dyDescent="0.15">
      <c r="I9675" s="223"/>
      <c r="P9675" s="224"/>
      <c r="Q9675" s="224"/>
      <c r="R9675" s="224"/>
      <c r="T9675" s="223"/>
      <c r="U9675" s="225"/>
      <c r="V9675" s="223"/>
      <c r="W9675" s="225"/>
      <c r="AE9675" s="200"/>
      <c r="AM9675" s="203"/>
      <c r="AT9675" s="144"/>
    </row>
    <row r="9676" spans="9:46" s="142" customFormat="1" x14ac:dyDescent="0.15">
      <c r="I9676" s="223"/>
      <c r="P9676" s="224"/>
      <c r="Q9676" s="224"/>
      <c r="R9676" s="224"/>
      <c r="T9676" s="223"/>
      <c r="U9676" s="225"/>
      <c r="V9676" s="223"/>
      <c r="W9676" s="225"/>
      <c r="AE9676" s="200"/>
      <c r="AM9676" s="203"/>
      <c r="AT9676" s="144"/>
    </row>
    <row r="9677" spans="9:46" s="142" customFormat="1" x14ac:dyDescent="0.15">
      <c r="I9677" s="223"/>
      <c r="P9677" s="224"/>
      <c r="Q9677" s="224"/>
      <c r="R9677" s="224"/>
      <c r="T9677" s="223"/>
      <c r="U9677" s="225"/>
      <c r="V9677" s="223"/>
      <c r="W9677" s="225"/>
      <c r="AE9677" s="200"/>
      <c r="AM9677" s="203"/>
      <c r="AT9677" s="144"/>
    </row>
    <row r="9678" spans="9:46" s="142" customFormat="1" x14ac:dyDescent="0.15">
      <c r="I9678" s="223"/>
      <c r="P9678" s="224"/>
      <c r="Q9678" s="224"/>
      <c r="R9678" s="224"/>
      <c r="T9678" s="223"/>
      <c r="U9678" s="225"/>
      <c r="V9678" s="223"/>
      <c r="W9678" s="225"/>
      <c r="AE9678" s="200"/>
      <c r="AM9678" s="203"/>
      <c r="AT9678" s="144"/>
    </row>
    <row r="9679" spans="9:46" s="142" customFormat="1" x14ac:dyDescent="0.15">
      <c r="I9679" s="223"/>
      <c r="P9679" s="224"/>
      <c r="Q9679" s="224"/>
      <c r="R9679" s="224"/>
      <c r="T9679" s="223"/>
      <c r="U9679" s="225"/>
      <c r="V9679" s="223"/>
      <c r="W9679" s="225"/>
      <c r="AE9679" s="200"/>
      <c r="AM9679" s="203"/>
      <c r="AT9679" s="144"/>
    </row>
    <row r="9680" spans="9:46" s="142" customFormat="1" x14ac:dyDescent="0.15">
      <c r="I9680" s="223"/>
      <c r="P9680" s="224"/>
      <c r="Q9680" s="224"/>
      <c r="R9680" s="224"/>
      <c r="T9680" s="223"/>
      <c r="U9680" s="225"/>
      <c r="V9680" s="223"/>
      <c r="W9680" s="225"/>
      <c r="AE9680" s="200"/>
      <c r="AM9680" s="203"/>
      <c r="AT9680" s="144"/>
    </row>
    <row r="9681" spans="9:46" s="142" customFormat="1" x14ac:dyDescent="0.15">
      <c r="I9681" s="223"/>
      <c r="P9681" s="224"/>
      <c r="Q9681" s="224"/>
      <c r="R9681" s="224"/>
      <c r="T9681" s="223"/>
      <c r="U9681" s="225"/>
      <c r="V9681" s="223"/>
      <c r="W9681" s="225"/>
      <c r="AE9681" s="200"/>
      <c r="AM9681" s="203"/>
      <c r="AT9681" s="144"/>
    </row>
    <row r="9682" spans="9:46" s="142" customFormat="1" x14ac:dyDescent="0.15">
      <c r="I9682" s="223"/>
      <c r="P9682" s="224"/>
      <c r="Q9682" s="224"/>
      <c r="R9682" s="224"/>
      <c r="T9682" s="223"/>
      <c r="U9682" s="225"/>
      <c r="V9682" s="223"/>
      <c r="W9682" s="225"/>
      <c r="AE9682" s="200"/>
      <c r="AM9682" s="203"/>
      <c r="AT9682" s="144"/>
    </row>
    <row r="9683" spans="9:46" s="142" customFormat="1" x14ac:dyDescent="0.15">
      <c r="I9683" s="223"/>
      <c r="P9683" s="224"/>
      <c r="Q9683" s="224"/>
      <c r="R9683" s="224"/>
      <c r="T9683" s="223"/>
      <c r="U9683" s="225"/>
      <c r="V9683" s="223"/>
      <c r="W9683" s="225"/>
      <c r="AE9683" s="200"/>
      <c r="AM9683" s="203"/>
      <c r="AT9683" s="144"/>
    </row>
    <row r="9684" spans="9:46" s="142" customFormat="1" x14ac:dyDescent="0.15">
      <c r="I9684" s="223"/>
      <c r="P9684" s="224"/>
      <c r="Q9684" s="224"/>
      <c r="R9684" s="224"/>
      <c r="T9684" s="223"/>
      <c r="U9684" s="225"/>
      <c r="V9684" s="223"/>
      <c r="W9684" s="225"/>
      <c r="AE9684" s="200"/>
      <c r="AM9684" s="203"/>
      <c r="AT9684" s="144"/>
    </row>
    <row r="9685" spans="9:46" s="142" customFormat="1" x14ac:dyDescent="0.15">
      <c r="I9685" s="223"/>
      <c r="P9685" s="224"/>
      <c r="Q9685" s="224"/>
      <c r="R9685" s="224"/>
      <c r="T9685" s="223"/>
      <c r="U9685" s="225"/>
      <c r="V9685" s="223"/>
      <c r="W9685" s="225"/>
      <c r="AE9685" s="200"/>
      <c r="AM9685" s="203"/>
      <c r="AT9685" s="144"/>
    </row>
    <row r="9686" spans="9:46" s="142" customFormat="1" x14ac:dyDescent="0.15">
      <c r="I9686" s="223"/>
      <c r="P9686" s="224"/>
      <c r="Q9686" s="224"/>
      <c r="R9686" s="224"/>
      <c r="T9686" s="223"/>
      <c r="U9686" s="225"/>
      <c r="V9686" s="223"/>
      <c r="W9686" s="225"/>
      <c r="AE9686" s="200"/>
      <c r="AM9686" s="203"/>
      <c r="AT9686" s="144"/>
    </row>
    <row r="9687" spans="9:46" s="142" customFormat="1" x14ac:dyDescent="0.15">
      <c r="I9687" s="223"/>
      <c r="P9687" s="224"/>
      <c r="Q9687" s="224"/>
      <c r="R9687" s="224"/>
      <c r="T9687" s="223"/>
      <c r="U9687" s="225"/>
      <c r="V9687" s="223"/>
      <c r="W9687" s="225"/>
      <c r="AE9687" s="200"/>
      <c r="AM9687" s="203"/>
      <c r="AT9687" s="144"/>
    </row>
    <row r="9688" spans="9:46" s="142" customFormat="1" x14ac:dyDescent="0.15">
      <c r="I9688" s="223"/>
      <c r="P9688" s="224"/>
      <c r="Q9688" s="224"/>
      <c r="R9688" s="224"/>
      <c r="T9688" s="223"/>
      <c r="U9688" s="225"/>
      <c r="V9688" s="223"/>
      <c r="W9688" s="225"/>
      <c r="AE9688" s="200"/>
      <c r="AM9688" s="203"/>
      <c r="AT9688" s="144"/>
    </row>
    <row r="9689" spans="9:46" s="142" customFormat="1" x14ac:dyDescent="0.15">
      <c r="I9689" s="223"/>
      <c r="P9689" s="224"/>
      <c r="Q9689" s="224"/>
      <c r="R9689" s="224"/>
      <c r="T9689" s="223"/>
      <c r="U9689" s="225"/>
      <c r="V9689" s="223"/>
      <c r="W9689" s="225"/>
      <c r="AE9689" s="200"/>
      <c r="AM9689" s="203"/>
      <c r="AT9689" s="144"/>
    </row>
    <row r="9690" spans="9:46" s="142" customFormat="1" x14ac:dyDescent="0.15">
      <c r="I9690" s="223"/>
      <c r="P9690" s="224"/>
      <c r="Q9690" s="224"/>
      <c r="R9690" s="224"/>
      <c r="T9690" s="223"/>
      <c r="U9690" s="225"/>
      <c r="V9690" s="223"/>
      <c r="W9690" s="225"/>
      <c r="AE9690" s="200"/>
      <c r="AM9690" s="203"/>
      <c r="AT9690" s="144"/>
    </row>
    <row r="9691" spans="9:46" s="142" customFormat="1" x14ac:dyDescent="0.15">
      <c r="I9691" s="223"/>
      <c r="P9691" s="224"/>
      <c r="Q9691" s="224"/>
      <c r="R9691" s="224"/>
      <c r="T9691" s="223"/>
      <c r="U9691" s="225"/>
      <c r="V9691" s="223"/>
      <c r="W9691" s="225"/>
      <c r="AE9691" s="200"/>
      <c r="AM9691" s="203"/>
      <c r="AT9691" s="144"/>
    </row>
    <row r="9692" spans="9:46" s="142" customFormat="1" x14ac:dyDescent="0.15">
      <c r="I9692" s="223"/>
      <c r="P9692" s="224"/>
      <c r="Q9692" s="224"/>
      <c r="R9692" s="224"/>
      <c r="T9692" s="223"/>
      <c r="U9692" s="225"/>
      <c r="V9692" s="223"/>
      <c r="W9692" s="225"/>
      <c r="AE9692" s="200"/>
      <c r="AM9692" s="203"/>
      <c r="AT9692" s="144"/>
    </row>
    <row r="9693" spans="9:46" s="142" customFormat="1" x14ac:dyDescent="0.15">
      <c r="I9693" s="223"/>
      <c r="P9693" s="224"/>
      <c r="Q9693" s="224"/>
      <c r="R9693" s="224"/>
      <c r="T9693" s="223"/>
      <c r="U9693" s="225"/>
      <c r="V9693" s="223"/>
      <c r="W9693" s="225"/>
      <c r="AE9693" s="200"/>
      <c r="AM9693" s="203"/>
      <c r="AT9693" s="144"/>
    </row>
    <row r="9694" spans="9:46" s="142" customFormat="1" x14ac:dyDescent="0.15">
      <c r="I9694" s="223"/>
      <c r="P9694" s="224"/>
      <c r="Q9694" s="224"/>
      <c r="R9694" s="224"/>
      <c r="T9694" s="223"/>
      <c r="U9694" s="225"/>
      <c r="V9694" s="223"/>
      <c r="W9694" s="225"/>
      <c r="AE9694" s="200"/>
      <c r="AM9694" s="203"/>
      <c r="AT9694" s="144"/>
    </row>
    <row r="9695" spans="9:46" s="142" customFormat="1" x14ac:dyDescent="0.15">
      <c r="I9695" s="223"/>
      <c r="P9695" s="224"/>
      <c r="Q9695" s="224"/>
      <c r="R9695" s="224"/>
      <c r="T9695" s="223"/>
      <c r="U9695" s="225"/>
      <c r="V9695" s="223"/>
      <c r="W9695" s="225"/>
      <c r="AE9695" s="200"/>
      <c r="AM9695" s="203"/>
      <c r="AT9695" s="144"/>
    </row>
    <row r="9696" spans="9:46" s="142" customFormat="1" x14ac:dyDescent="0.15">
      <c r="I9696" s="223"/>
      <c r="P9696" s="224"/>
      <c r="Q9696" s="224"/>
      <c r="R9696" s="224"/>
      <c r="T9696" s="223"/>
      <c r="U9696" s="225"/>
      <c r="V9696" s="223"/>
      <c r="W9696" s="225"/>
      <c r="AE9696" s="200"/>
      <c r="AM9696" s="203"/>
      <c r="AT9696" s="144"/>
    </row>
    <row r="9697" spans="9:46" s="142" customFormat="1" x14ac:dyDescent="0.15">
      <c r="I9697" s="223"/>
      <c r="P9697" s="224"/>
      <c r="Q9697" s="224"/>
      <c r="R9697" s="224"/>
      <c r="T9697" s="223"/>
      <c r="U9697" s="225"/>
      <c r="V9697" s="223"/>
      <c r="W9697" s="225"/>
      <c r="AE9697" s="200"/>
      <c r="AM9697" s="203"/>
      <c r="AT9697" s="144"/>
    </row>
    <row r="9698" spans="9:46" s="142" customFormat="1" x14ac:dyDescent="0.15">
      <c r="I9698" s="223"/>
      <c r="P9698" s="224"/>
      <c r="Q9698" s="224"/>
      <c r="R9698" s="224"/>
      <c r="T9698" s="223"/>
      <c r="U9698" s="225"/>
      <c r="V9698" s="223"/>
      <c r="W9698" s="225"/>
      <c r="AE9698" s="200"/>
      <c r="AM9698" s="203"/>
      <c r="AT9698" s="144"/>
    </row>
    <row r="9699" spans="9:46" s="142" customFormat="1" x14ac:dyDescent="0.15">
      <c r="I9699" s="223"/>
      <c r="P9699" s="224"/>
      <c r="Q9699" s="224"/>
      <c r="R9699" s="224"/>
      <c r="T9699" s="223"/>
      <c r="U9699" s="225"/>
      <c r="V9699" s="223"/>
      <c r="W9699" s="225"/>
      <c r="AE9699" s="200"/>
      <c r="AM9699" s="203"/>
      <c r="AT9699" s="144"/>
    </row>
    <row r="9700" spans="9:46" s="142" customFormat="1" x14ac:dyDescent="0.15">
      <c r="I9700" s="223"/>
      <c r="P9700" s="224"/>
      <c r="Q9700" s="224"/>
      <c r="R9700" s="224"/>
      <c r="T9700" s="223"/>
      <c r="U9700" s="225"/>
      <c r="V9700" s="223"/>
      <c r="W9700" s="225"/>
      <c r="AE9700" s="200"/>
      <c r="AM9700" s="203"/>
      <c r="AT9700" s="144"/>
    </row>
    <row r="9701" spans="9:46" s="142" customFormat="1" x14ac:dyDescent="0.15">
      <c r="I9701" s="223"/>
      <c r="P9701" s="224"/>
      <c r="Q9701" s="224"/>
      <c r="R9701" s="224"/>
      <c r="T9701" s="223"/>
      <c r="U9701" s="225"/>
      <c r="V9701" s="223"/>
      <c r="W9701" s="225"/>
      <c r="AE9701" s="200"/>
      <c r="AM9701" s="203"/>
      <c r="AT9701" s="144"/>
    </row>
    <row r="9702" spans="9:46" s="142" customFormat="1" x14ac:dyDescent="0.15">
      <c r="I9702" s="223"/>
      <c r="P9702" s="224"/>
      <c r="Q9702" s="224"/>
      <c r="R9702" s="224"/>
      <c r="T9702" s="223"/>
      <c r="U9702" s="225"/>
      <c r="V9702" s="223"/>
      <c r="W9702" s="225"/>
      <c r="AE9702" s="200"/>
      <c r="AM9702" s="203"/>
      <c r="AT9702" s="144"/>
    </row>
    <row r="9703" spans="9:46" s="142" customFormat="1" x14ac:dyDescent="0.15">
      <c r="I9703" s="223"/>
      <c r="P9703" s="224"/>
      <c r="Q9703" s="224"/>
      <c r="R9703" s="224"/>
      <c r="T9703" s="223"/>
      <c r="U9703" s="225"/>
      <c r="V9703" s="223"/>
      <c r="W9703" s="225"/>
      <c r="AE9703" s="200"/>
      <c r="AM9703" s="203"/>
      <c r="AT9703" s="144"/>
    </row>
    <row r="9704" spans="9:46" s="142" customFormat="1" x14ac:dyDescent="0.15">
      <c r="I9704" s="223"/>
      <c r="P9704" s="224"/>
      <c r="Q9704" s="224"/>
      <c r="R9704" s="224"/>
      <c r="T9704" s="223"/>
      <c r="U9704" s="225"/>
      <c r="V9704" s="223"/>
      <c r="W9704" s="225"/>
      <c r="AE9704" s="200"/>
      <c r="AM9704" s="203"/>
      <c r="AT9704" s="144"/>
    </row>
    <row r="9705" spans="9:46" s="142" customFormat="1" x14ac:dyDescent="0.15">
      <c r="I9705" s="223"/>
      <c r="P9705" s="224"/>
      <c r="Q9705" s="224"/>
      <c r="R9705" s="224"/>
      <c r="T9705" s="223"/>
      <c r="U9705" s="225"/>
      <c r="V9705" s="223"/>
      <c r="W9705" s="225"/>
      <c r="AE9705" s="200"/>
      <c r="AM9705" s="203"/>
      <c r="AT9705" s="144"/>
    </row>
    <row r="9706" spans="9:46" s="142" customFormat="1" x14ac:dyDescent="0.15">
      <c r="I9706" s="223"/>
      <c r="P9706" s="224"/>
      <c r="Q9706" s="224"/>
      <c r="R9706" s="224"/>
      <c r="T9706" s="223"/>
      <c r="U9706" s="225"/>
      <c r="V9706" s="223"/>
      <c r="W9706" s="225"/>
      <c r="AE9706" s="200"/>
      <c r="AM9706" s="203"/>
      <c r="AT9706" s="144"/>
    </row>
    <row r="9707" spans="9:46" s="142" customFormat="1" x14ac:dyDescent="0.15">
      <c r="I9707" s="223"/>
      <c r="P9707" s="224"/>
      <c r="Q9707" s="224"/>
      <c r="R9707" s="224"/>
      <c r="T9707" s="223"/>
      <c r="U9707" s="225"/>
      <c r="V9707" s="223"/>
      <c r="W9707" s="225"/>
      <c r="AE9707" s="200"/>
      <c r="AM9707" s="203"/>
      <c r="AT9707" s="144"/>
    </row>
    <row r="9708" spans="9:46" s="142" customFormat="1" x14ac:dyDescent="0.15">
      <c r="I9708" s="223"/>
      <c r="P9708" s="224"/>
      <c r="Q9708" s="224"/>
      <c r="R9708" s="224"/>
      <c r="T9708" s="223"/>
      <c r="U9708" s="225"/>
      <c r="V9708" s="223"/>
      <c r="W9708" s="225"/>
      <c r="AE9708" s="200"/>
      <c r="AM9708" s="203"/>
      <c r="AT9708" s="144"/>
    </row>
    <row r="9709" spans="9:46" s="142" customFormat="1" x14ac:dyDescent="0.15">
      <c r="I9709" s="223"/>
      <c r="P9709" s="224"/>
      <c r="Q9709" s="224"/>
      <c r="R9709" s="224"/>
      <c r="T9709" s="223"/>
      <c r="U9709" s="225"/>
      <c r="V9709" s="223"/>
      <c r="W9709" s="225"/>
      <c r="AE9709" s="200"/>
      <c r="AM9709" s="203"/>
      <c r="AT9709" s="144"/>
    </row>
    <row r="9710" spans="9:46" s="142" customFormat="1" x14ac:dyDescent="0.15">
      <c r="I9710" s="223"/>
      <c r="P9710" s="224"/>
      <c r="Q9710" s="224"/>
      <c r="R9710" s="224"/>
      <c r="T9710" s="223"/>
      <c r="U9710" s="225"/>
      <c r="V9710" s="223"/>
      <c r="W9710" s="225"/>
      <c r="AE9710" s="200"/>
      <c r="AM9710" s="203"/>
      <c r="AT9710" s="144"/>
    </row>
    <row r="9711" spans="9:46" s="142" customFormat="1" x14ac:dyDescent="0.15">
      <c r="I9711" s="223"/>
      <c r="P9711" s="224"/>
      <c r="Q9711" s="224"/>
      <c r="R9711" s="224"/>
      <c r="T9711" s="223"/>
      <c r="U9711" s="225"/>
      <c r="V9711" s="223"/>
      <c r="W9711" s="225"/>
      <c r="AE9711" s="200"/>
      <c r="AM9711" s="203"/>
      <c r="AT9711" s="144"/>
    </row>
    <row r="9712" spans="9:46" s="142" customFormat="1" x14ac:dyDescent="0.15">
      <c r="I9712" s="223"/>
      <c r="P9712" s="224"/>
      <c r="Q9712" s="224"/>
      <c r="R9712" s="224"/>
      <c r="T9712" s="223"/>
      <c r="U9712" s="225"/>
      <c r="V9712" s="223"/>
      <c r="W9712" s="225"/>
      <c r="AE9712" s="200"/>
      <c r="AM9712" s="203"/>
      <c r="AT9712" s="144"/>
    </row>
    <row r="9713" spans="9:46" s="142" customFormat="1" x14ac:dyDescent="0.15">
      <c r="I9713" s="223"/>
      <c r="P9713" s="224"/>
      <c r="Q9713" s="224"/>
      <c r="R9713" s="224"/>
      <c r="T9713" s="223"/>
      <c r="U9713" s="225"/>
      <c r="V9713" s="223"/>
      <c r="W9713" s="225"/>
      <c r="AE9713" s="200"/>
      <c r="AM9713" s="203"/>
      <c r="AT9713" s="144"/>
    </row>
    <row r="9714" spans="9:46" s="142" customFormat="1" x14ac:dyDescent="0.15">
      <c r="I9714" s="223"/>
      <c r="P9714" s="224"/>
      <c r="Q9714" s="224"/>
      <c r="R9714" s="224"/>
      <c r="T9714" s="223"/>
      <c r="U9714" s="225"/>
      <c r="V9714" s="223"/>
      <c r="W9714" s="225"/>
      <c r="AE9714" s="200"/>
      <c r="AM9714" s="203"/>
      <c r="AT9714" s="144"/>
    </row>
    <row r="9715" spans="9:46" s="142" customFormat="1" x14ac:dyDescent="0.15">
      <c r="I9715" s="223"/>
      <c r="P9715" s="224"/>
      <c r="Q9715" s="224"/>
      <c r="R9715" s="224"/>
      <c r="T9715" s="223"/>
      <c r="U9715" s="225"/>
      <c r="V9715" s="223"/>
      <c r="W9715" s="225"/>
      <c r="AE9715" s="200"/>
      <c r="AM9715" s="203"/>
      <c r="AT9715" s="144"/>
    </row>
    <row r="9716" spans="9:46" s="142" customFormat="1" x14ac:dyDescent="0.15">
      <c r="I9716" s="223"/>
      <c r="P9716" s="224"/>
      <c r="Q9716" s="224"/>
      <c r="R9716" s="224"/>
      <c r="T9716" s="223"/>
      <c r="U9716" s="225"/>
      <c r="V9716" s="223"/>
      <c r="W9716" s="225"/>
      <c r="AE9716" s="200"/>
      <c r="AM9716" s="203"/>
      <c r="AT9716" s="144"/>
    </row>
    <row r="9717" spans="9:46" s="142" customFormat="1" x14ac:dyDescent="0.15">
      <c r="I9717" s="223"/>
      <c r="P9717" s="224"/>
      <c r="Q9717" s="224"/>
      <c r="R9717" s="224"/>
      <c r="T9717" s="223"/>
      <c r="U9717" s="225"/>
      <c r="V9717" s="223"/>
      <c r="W9717" s="225"/>
      <c r="AE9717" s="200"/>
      <c r="AM9717" s="203"/>
      <c r="AT9717" s="144"/>
    </row>
    <row r="9718" spans="9:46" s="142" customFormat="1" x14ac:dyDescent="0.15">
      <c r="I9718" s="223"/>
      <c r="P9718" s="224"/>
      <c r="Q9718" s="224"/>
      <c r="R9718" s="224"/>
      <c r="T9718" s="223"/>
      <c r="U9718" s="225"/>
      <c r="V9718" s="223"/>
      <c r="W9718" s="225"/>
      <c r="AE9718" s="200"/>
      <c r="AM9718" s="203"/>
      <c r="AT9718" s="144"/>
    </row>
    <row r="9719" spans="9:46" s="142" customFormat="1" x14ac:dyDescent="0.15">
      <c r="I9719" s="223"/>
      <c r="P9719" s="224"/>
      <c r="Q9719" s="224"/>
      <c r="R9719" s="224"/>
      <c r="T9719" s="223"/>
      <c r="U9719" s="225"/>
      <c r="V9719" s="223"/>
      <c r="W9719" s="225"/>
      <c r="AE9719" s="200"/>
      <c r="AM9719" s="203"/>
      <c r="AT9719" s="144"/>
    </row>
    <row r="9720" spans="9:46" s="142" customFormat="1" x14ac:dyDescent="0.15">
      <c r="I9720" s="223"/>
      <c r="P9720" s="224"/>
      <c r="Q9720" s="224"/>
      <c r="R9720" s="224"/>
      <c r="T9720" s="223"/>
      <c r="U9720" s="225"/>
      <c r="V9720" s="223"/>
      <c r="W9720" s="225"/>
      <c r="AE9720" s="200"/>
      <c r="AM9720" s="203"/>
      <c r="AT9720" s="144"/>
    </row>
    <row r="9721" spans="9:46" s="142" customFormat="1" x14ac:dyDescent="0.15">
      <c r="I9721" s="223"/>
      <c r="P9721" s="224"/>
      <c r="Q9721" s="224"/>
      <c r="R9721" s="224"/>
      <c r="T9721" s="223"/>
      <c r="U9721" s="225"/>
      <c r="V9721" s="223"/>
      <c r="W9721" s="225"/>
      <c r="AE9721" s="200"/>
      <c r="AM9721" s="203"/>
      <c r="AT9721" s="144"/>
    </row>
    <row r="9722" spans="9:46" s="142" customFormat="1" x14ac:dyDescent="0.15">
      <c r="I9722" s="223"/>
      <c r="P9722" s="224"/>
      <c r="Q9722" s="224"/>
      <c r="R9722" s="224"/>
      <c r="T9722" s="223"/>
      <c r="U9722" s="225"/>
      <c r="V9722" s="223"/>
      <c r="W9722" s="225"/>
      <c r="AE9722" s="200"/>
      <c r="AM9722" s="203"/>
      <c r="AT9722" s="144"/>
    </row>
    <row r="9723" spans="9:46" s="142" customFormat="1" x14ac:dyDescent="0.15">
      <c r="I9723" s="223"/>
      <c r="P9723" s="224"/>
      <c r="Q9723" s="224"/>
      <c r="R9723" s="224"/>
      <c r="T9723" s="223"/>
      <c r="U9723" s="225"/>
      <c r="V9723" s="223"/>
      <c r="W9723" s="225"/>
      <c r="AE9723" s="200"/>
      <c r="AM9723" s="203"/>
      <c r="AT9723" s="144"/>
    </row>
    <row r="9724" spans="9:46" s="142" customFormat="1" x14ac:dyDescent="0.15">
      <c r="I9724" s="223"/>
      <c r="P9724" s="224"/>
      <c r="Q9724" s="224"/>
      <c r="R9724" s="224"/>
      <c r="T9724" s="223"/>
      <c r="U9724" s="225"/>
      <c r="V9724" s="223"/>
      <c r="W9724" s="225"/>
      <c r="AE9724" s="200"/>
      <c r="AM9724" s="203"/>
      <c r="AT9724" s="144"/>
    </row>
    <row r="9725" spans="9:46" s="142" customFormat="1" x14ac:dyDescent="0.15">
      <c r="I9725" s="223"/>
      <c r="P9725" s="224"/>
      <c r="Q9725" s="224"/>
      <c r="R9725" s="224"/>
      <c r="T9725" s="223"/>
      <c r="U9725" s="225"/>
      <c r="V9725" s="223"/>
      <c r="W9725" s="225"/>
      <c r="AE9725" s="200"/>
      <c r="AM9725" s="203"/>
      <c r="AT9725" s="144"/>
    </row>
    <row r="9726" spans="9:46" s="142" customFormat="1" x14ac:dyDescent="0.15">
      <c r="I9726" s="223"/>
      <c r="P9726" s="224"/>
      <c r="Q9726" s="224"/>
      <c r="R9726" s="224"/>
      <c r="T9726" s="223"/>
      <c r="U9726" s="225"/>
      <c r="V9726" s="223"/>
      <c r="W9726" s="225"/>
      <c r="AE9726" s="200"/>
      <c r="AM9726" s="203"/>
      <c r="AT9726" s="144"/>
    </row>
    <row r="9727" spans="9:46" s="142" customFormat="1" x14ac:dyDescent="0.15">
      <c r="I9727" s="223"/>
      <c r="P9727" s="224"/>
      <c r="Q9727" s="224"/>
      <c r="R9727" s="224"/>
      <c r="T9727" s="223"/>
      <c r="U9727" s="225"/>
      <c r="V9727" s="223"/>
      <c r="W9727" s="225"/>
      <c r="AE9727" s="200"/>
      <c r="AM9727" s="203"/>
      <c r="AT9727" s="144"/>
    </row>
    <row r="9728" spans="9:46" s="142" customFormat="1" x14ac:dyDescent="0.15">
      <c r="I9728" s="223"/>
      <c r="P9728" s="224"/>
      <c r="Q9728" s="224"/>
      <c r="R9728" s="224"/>
      <c r="T9728" s="223"/>
      <c r="U9728" s="225"/>
      <c r="V9728" s="223"/>
      <c r="W9728" s="225"/>
      <c r="AE9728" s="200"/>
      <c r="AM9728" s="203"/>
      <c r="AT9728" s="144"/>
    </row>
    <row r="9729" spans="9:46" s="142" customFormat="1" x14ac:dyDescent="0.15">
      <c r="I9729" s="223"/>
      <c r="P9729" s="224"/>
      <c r="Q9729" s="224"/>
      <c r="R9729" s="224"/>
      <c r="T9729" s="223"/>
      <c r="U9729" s="225"/>
      <c r="V9729" s="223"/>
      <c r="W9729" s="225"/>
      <c r="AE9729" s="200"/>
      <c r="AM9729" s="203"/>
      <c r="AT9729" s="144"/>
    </row>
    <row r="9730" spans="9:46" s="142" customFormat="1" x14ac:dyDescent="0.15">
      <c r="I9730" s="223"/>
      <c r="P9730" s="224"/>
      <c r="Q9730" s="224"/>
      <c r="R9730" s="224"/>
      <c r="T9730" s="223"/>
      <c r="U9730" s="225"/>
      <c r="V9730" s="223"/>
      <c r="W9730" s="225"/>
      <c r="AE9730" s="200"/>
      <c r="AM9730" s="203"/>
      <c r="AT9730" s="144"/>
    </row>
    <row r="9731" spans="9:46" s="142" customFormat="1" x14ac:dyDescent="0.15">
      <c r="I9731" s="223"/>
      <c r="P9731" s="224"/>
      <c r="Q9731" s="224"/>
      <c r="R9731" s="224"/>
      <c r="T9731" s="223"/>
      <c r="U9731" s="225"/>
      <c r="V9731" s="223"/>
      <c r="W9731" s="225"/>
      <c r="AE9731" s="200"/>
      <c r="AM9731" s="203"/>
      <c r="AT9731" s="144"/>
    </row>
    <row r="9732" spans="9:46" s="142" customFormat="1" x14ac:dyDescent="0.15">
      <c r="I9732" s="223"/>
      <c r="P9732" s="224"/>
      <c r="Q9732" s="224"/>
      <c r="R9732" s="224"/>
      <c r="T9732" s="223"/>
      <c r="U9732" s="225"/>
      <c r="V9732" s="223"/>
      <c r="W9732" s="225"/>
      <c r="AE9732" s="200"/>
      <c r="AM9732" s="203"/>
      <c r="AT9732" s="144"/>
    </row>
    <row r="9733" spans="9:46" s="142" customFormat="1" x14ac:dyDescent="0.15">
      <c r="I9733" s="223"/>
      <c r="P9733" s="224"/>
      <c r="Q9733" s="224"/>
      <c r="R9733" s="224"/>
      <c r="T9733" s="223"/>
      <c r="U9733" s="225"/>
      <c r="V9733" s="223"/>
      <c r="W9733" s="225"/>
      <c r="AE9733" s="200"/>
      <c r="AM9733" s="203"/>
      <c r="AT9733" s="144"/>
    </row>
    <row r="9734" spans="9:46" s="142" customFormat="1" x14ac:dyDescent="0.15">
      <c r="I9734" s="223"/>
      <c r="P9734" s="224"/>
      <c r="Q9734" s="224"/>
      <c r="R9734" s="224"/>
      <c r="T9734" s="223"/>
      <c r="U9734" s="225"/>
      <c r="V9734" s="223"/>
      <c r="W9734" s="225"/>
      <c r="AE9734" s="200"/>
      <c r="AM9734" s="203"/>
      <c r="AT9734" s="144"/>
    </row>
    <row r="9735" spans="9:46" s="142" customFormat="1" x14ac:dyDescent="0.15">
      <c r="I9735" s="223"/>
      <c r="P9735" s="224"/>
      <c r="Q9735" s="224"/>
      <c r="R9735" s="224"/>
      <c r="T9735" s="223"/>
      <c r="U9735" s="225"/>
      <c r="V9735" s="223"/>
      <c r="W9735" s="225"/>
      <c r="AE9735" s="200"/>
      <c r="AM9735" s="203"/>
      <c r="AT9735" s="144"/>
    </row>
    <row r="9736" spans="9:46" s="142" customFormat="1" x14ac:dyDescent="0.15">
      <c r="I9736" s="223"/>
      <c r="P9736" s="224"/>
      <c r="Q9736" s="224"/>
      <c r="R9736" s="224"/>
      <c r="T9736" s="223"/>
      <c r="U9736" s="225"/>
      <c r="V9736" s="223"/>
      <c r="W9736" s="225"/>
      <c r="AE9736" s="200"/>
      <c r="AM9736" s="203"/>
      <c r="AT9736" s="144"/>
    </row>
    <row r="9737" spans="9:46" s="142" customFormat="1" x14ac:dyDescent="0.15">
      <c r="I9737" s="223"/>
      <c r="P9737" s="224"/>
      <c r="Q9737" s="224"/>
      <c r="R9737" s="224"/>
      <c r="T9737" s="223"/>
      <c r="U9737" s="225"/>
      <c r="V9737" s="223"/>
      <c r="W9737" s="225"/>
      <c r="AE9737" s="200"/>
      <c r="AM9737" s="203"/>
      <c r="AT9737" s="144"/>
    </row>
    <row r="9738" spans="9:46" s="142" customFormat="1" x14ac:dyDescent="0.15">
      <c r="I9738" s="223"/>
      <c r="P9738" s="224"/>
      <c r="Q9738" s="224"/>
      <c r="R9738" s="224"/>
      <c r="T9738" s="223"/>
      <c r="U9738" s="225"/>
      <c r="V9738" s="223"/>
      <c r="W9738" s="225"/>
      <c r="AE9738" s="200"/>
      <c r="AM9738" s="203"/>
      <c r="AT9738" s="144"/>
    </row>
    <row r="9739" spans="9:46" s="142" customFormat="1" x14ac:dyDescent="0.15">
      <c r="I9739" s="223"/>
      <c r="P9739" s="224"/>
      <c r="Q9739" s="224"/>
      <c r="R9739" s="224"/>
      <c r="T9739" s="223"/>
      <c r="U9739" s="225"/>
      <c r="V9739" s="223"/>
      <c r="W9739" s="225"/>
      <c r="AE9739" s="200"/>
      <c r="AM9739" s="203"/>
      <c r="AT9739" s="144"/>
    </row>
    <row r="9740" spans="9:46" s="142" customFormat="1" x14ac:dyDescent="0.15">
      <c r="I9740" s="223"/>
      <c r="P9740" s="224"/>
      <c r="Q9740" s="224"/>
      <c r="R9740" s="224"/>
      <c r="T9740" s="223"/>
      <c r="U9740" s="225"/>
      <c r="V9740" s="223"/>
      <c r="W9740" s="225"/>
      <c r="AE9740" s="200"/>
      <c r="AM9740" s="203"/>
      <c r="AT9740" s="144"/>
    </row>
    <row r="9741" spans="9:46" s="142" customFormat="1" x14ac:dyDescent="0.15">
      <c r="I9741" s="223"/>
      <c r="P9741" s="224"/>
      <c r="Q9741" s="224"/>
      <c r="R9741" s="224"/>
      <c r="T9741" s="223"/>
      <c r="U9741" s="225"/>
      <c r="V9741" s="223"/>
      <c r="W9741" s="225"/>
      <c r="AE9741" s="200"/>
      <c r="AM9741" s="203"/>
      <c r="AT9741" s="144"/>
    </row>
    <row r="9742" spans="9:46" s="142" customFormat="1" x14ac:dyDescent="0.15">
      <c r="I9742" s="223"/>
      <c r="P9742" s="224"/>
      <c r="Q9742" s="224"/>
      <c r="R9742" s="224"/>
      <c r="T9742" s="223"/>
      <c r="U9742" s="225"/>
      <c r="V9742" s="223"/>
      <c r="W9742" s="225"/>
      <c r="AE9742" s="200"/>
      <c r="AM9742" s="203"/>
      <c r="AT9742" s="144"/>
    </row>
    <row r="9743" spans="9:46" s="142" customFormat="1" x14ac:dyDescent="0.15">
      <c r="I9743" s="223"/>
      <c r="P9743" s="224"/>
      <c r="Q9743" s="224"/>
      <c r="R9743" s="224"/>
      <c r="T9743" s="223"/>
      <c r="U9743" s="225"/>
      <c r="V9743" s="223"/>
      <c r="W9743" s="225"/>
      <c r="AE9743" s="200"/>
      <c r="AM9743" s="203"/>
      <c r="AT9743" s="144"/>
    </row>
    <row r="9744" spans="9:46" s="142" customFormat="1" x14ac:dyDescent="0.15">
      <c r="I9744" s="223"/>
      <c r="P9744" s="224"/>
      <c r="Q9744" s="224"/>
      <c r="R9744" s="224"/>
      <c r="T9744" s="223"/>
      <c r="U9744" s="225"/>
      <c r="V9744" s="223"/>
      <c r="W9744" s="225"/>
      <c r="AE9744" s="200"/>
      <c r="AM9744" s="203"/>
      <c r="AT9744" s="144"/>
    </row>
    <row r="9745" spans="9:46" s="142" customFormat="1" x14ac:dyDescent="0.15">
      <c r="I9745" s="223"/>
      <c r="P9745" s="224"/>
      <c r="Q9745" s="224"/>
      <c r="R9745" s="224"/>
      <c r="T9745" s="223"/>
      <c r="U9745" s="225"/>
      <c r="V9745" s="223"/>
      <c r="W9745" s="225"/>
      <c r="AE9745" s="200"/>
      <c r="AM9745" s="203"/>
      <c r="AT9745" s="144"/>
    </row>
    <row r="9746" spans="9:46" s="142" customFormat="1" x14ac:dyDescent="0.15">
      <c r="I9746" s="223"/>
      <c r="P9746" s="224"/>
      <c r="Q9746" s="224"/>
      <c r="R9746" s="224"/>
      <c r="T9746" s="223"/>
      <c r="U9746" s="225"/>
      <c r="V9746" s="223"/>
      <c r="W9746" s="225"/>
      <c r="AE9746" s="200"/>
      <c r="AM9746" s="203"/>
      <c r="AT9746" s="144"/>
    </row>
    <row r="9747" spans="9:46" s="142" customFormat="1" x14ac:dyDescent="0.15">
      <c r="I9747" s="223"/>
      <c r="P9747" s="224"/>
      <c r="Q9747" s="224"/>
      <c r="R9747" s="224"/>
      <c r="T9747" s="223"/>
      <c r="U9747" s="225"/>
      <c r="V9747" s="223"/>
      <c r="W9747" s="225"/>
      <c r="AE9747" s="200"/>
      <c r="AM9747" s="203"/>
      <c r="AT9747" s="144"/>
    </row>
    <row r="9748" spans="9:46" s="142" customFormat="1" x14ac:dyDescent="0.15">
      <c r="I9748" s="223"/>
      <c r="P9748" s="224"/>
      <c r="Q9748" s="224"/>
      <c r="R9748" s="224"/>
      <c r="T9748" s="223"/>
      <c r="U9748" s="225"/>
      <c r="V9748" s="223"/>
      <c r="W9748" s="225"/>
      <c r="AE9748" s="200"/>
      <c r="AM9748" s="203"/>
      <c r="AT9748" s="144"/>
    </row>
    <row r="9749" spans="9:46" s="142" customFormat="1" x14ac:dyDescent="0.15">
      <c r="I9749" s="223"/>
      <c r="P9749" s="224"/>
      <c r="Q9749" s="224"/>
      <c r="R9749" s="224"/>
      <c r="T9749" s="223"/>
      <c r="U9749" s="225"/>
      <c r="V9749" s="223"/>
      <c r="W9749" s="225"/>
      <c r="AE9749" s="200"/>
      <c r="AM9749" s="203"/>
      <c r="AT9749" s="144"/>
    </row>
    <row r="9750" spans="9:46" s="142" customFormat="1" x14ac:dyDescent="0.15">
      <c r="I9750" s="223"/>
      <c r="P9750" s="224"/>
      <c r="Q9750" s="224"/>
      <c r="R9750" s="224"/>
      <c r="T9750" s="223"/>
      <c r="U9750" s="225"/>
      <c r="V9750" s="223"/>
      <c r="W9750" s="225"/>
      <c r="AE9750" s="200"/>
      <c r="AM9750" s="203"/>
      <c r="AT9750" s="144"/>
    </row>
    <row r="9751" spans="9:46" s="142" customFormat="1" x14ac:dyDescent="0.15">
      <c r="I9751" s="223"/>
      <c r="P9751" s="224"/>
      <c r="Q9751" s="224"/>
      <c r="R9751" s="224"/>
      <c r="T9751" s="223"/>
      <c r="U9751" s="225"/>
      <c r="V9751" s="223"/>
      <c r="W9751" s="225"/>
      <c r="AE9751" s="200"/>
      <c r="AM9751" s="203"/>
      <c r="AT9751" s="144"/>
    </row>
    <row r="9752" spans="9:46" s="142" customFormat="1" x14ac:dyDescent="0.15">
      <c r="I9752" s="223"/>
      <c r="P9752" s="224"/>
      <c r="Q9752" s="224"/>
      <c r="R9752" s="224"/>
      <c r="T9752" s="223"/>
      <c r="U9752" s="225"/>
      <c r="V9752" s="223"/>
      <c r="W9752" s="225"/>
      <c r="AE9752" s="200"/>
      <c r="AM9752" s="203"/>
      <c r="AT9752" s="144"/>
    </row>
    <row r="9753" spans="9:46" s="142" customFormat="1" x14ac:dyDescent="0.15">
      <c r="I9753" s="223"/>
      <c r="P9753" s="224"/>
      <c r="Q9753" s="224"/>
      <c r="R9753" s="224"/>
      <c r="T9753" s="223"/>
      <c r="U9753" s="225"/>
      <c r="V9753" s="223"/>
      <c r="W9753" s="225"/>
      <c r="AE9753" s="200"/>
      <c r="AM9753" s="203"/>
      <c r="AT9753" s="144"/>
    </row>
    <row r="9754" spans="9:46" s="142" customFormat="1" x14ac:dyDescent="0.15">
      <c r="I9754" s="223"/>
      <c r="P9754" s="224"/>
      <c r="Q9754" s="224"/>
      <c r="R9754" s="224"/>
      <c r="T9754" s="223"/>
      <c r="U9754" s="225"/>
      <c r="V9754" s="223"/>
      <c r="W9754" s="225"/>
      <c r="AE9754" s="200"/>
      <c r="AM9754" s="203"/>
      <c r="AT9754" s="144"/>
    </row>
    <row r="9755" spans="9:46" s="142" customFormat="1" x14ac:dyDescent="0.15">
      <c r="I9755" s="223"/>
      <c r="P9755" s="224"/>
      <c r="Q9755" s="224"/>
      <c r="R9755" s="224"/>
      <c r="T9755" s="223"/>
      <c r="U9755" s="225"/>
      <c r="V9755" s="223"/>
      <c r="W9755" s="225"/>
      <c r="AE9755" s="200"/>
      <c r="AM9755" s="203"/>
      <c r="AT9755" s="144"/>
    </row>
    <row r="9756" spans="9:46" s="142" customFormat="1" x14ac:dyDescent="0.15">
      <c r="I9756" s="223"/>
      <c r="P9756" s="224"/>
      <c r="Q9756" s="224"/>
      <c r="R9756" s="224"/>
      <c r="T9756" s="223"/>
      <c r="U9756" s="225"/>
      <c r="V9756" s="223"/>
      <c r="W9756" s="225"/>
      <c r="AE9756" s="200"/>
      <c r="AM9756" s="203"/>
      <c r="AT9756" s="144"/>
    </row>
    <row r="9757" spans="9:46" s="142" customFormat="1" x14ac:dyDescent="0.15">
      <c r="I9757" s="223"/>
      <c r="P9757" s="224"/>
      <c r="Q9757" s="224"/>
      <c r="R9757" s="224"/>
      <c r="T9757" s="223"/>
      <c r="U9757" s="225"/>
      <c r="V9757" s="223"/>
      <c r="W9757" s="225"/>
      <c r="AE9757" s="200"/>
      <c r="AM9757" s="203"/>
      <c r="AT9757" s="144"/>
    </row>
    <row r="9758" spans="9:46" s="142" customFormat="1" x14ac:dyDescent="0.15">
      <c r="I9758" s="223"/>
      <c r="P9758" s="224"/>
      <c r="Q9758" s="224"/>
      <c r="R9758" s="224"/>
      <c r="T9758" s="223"/>
      <c r="U9758" s="225"/>
      <c r="V9758" s="223"/>
      <c r="W9758" s="225"/>
      <c r="AE9758" s="200"/>
      <c r="AM9758" s="203"/>
      <c r="AT9758" s="144"/>
    </row>
    <row r="9759" spans="9:46" s="142" customFormat="1" x14ac:dyDescent="0.15">
      <c r="I9759" s="223"/>
      <c r="P9759" s="224"/>
      <c r="Q9759" s="224"/>
      <c r="R9759" s="224"/>
      <c r="T9759" s="223"/>
      <c r="U9759" s="225"/>
      <c r="V9759" s="223"/>
      <c r="W9759" s="225"/>
      <c r="AE9759" s="200"/>
      <c r="AM9759" s="203"/>
      <c r="AT9759" s="144"/>
    </row>
    <row r="9760" spans="9:46" s="142" customFormat="1" x14ac:dyDescent="0.15">
      <c r="I9760" s="223"/>
      <c r="P9760" s="224"/>
      <c r="Q9760" s="224"/>
      <c r="R9760" s="224"/>
      <c r="T9760" s="223"/>
      <c r="U9760" s="225"/>
      <c r="V9760" s="223"/>
      <c r="W9760" s="225"/>
      <c r="AE9760" s="200"/>
      <c r="AM9760" s="203"/>
      <c r="AT9760" s="144"/>
    </row>
    <row r="9761" spans="9:46" s="142" customFormat="1" x14ac:dyDescent="0.15">
      <c r="I9761" s="223"/>
      <c r="P9761" s="224"/>
      <c r="Q9761" s="224"/>
      <c r="R9761" s="224"/>
      <c r="T9761" s="223"/>
      <c r="U9761" s="225"/>
      <c r="V9761" s="223"/>
      <c r="W9761" s="225"/>
      <c r="AE9761" s="200"/>
      <c r="AM9761" s="203"/>
      <c r="AT9761" s="144"/>
    </row>
    <row r="9762" spans="9:46" s="142" customFormat="1" x14ac:dyDescent="0.15">
      <c r="I9762" s="223"/>
      <c r="P9762" s="224"/>
      <c r="Q9762" s="224"/>
      <c r="R9762" s="224"/>
      <c r="T9762" s="223"/>
      <c r="U9762" s="225"/>
      <c r="V9762" s="223"/>
      <c r="W9762" s="225"/>
      <c r="AE9762" s="200"/>
      <c r="AM9762" s="203"/>
      <c r="AT9762" s="144"/>
    </row>
    <row r="9763" spans="9:46" s="142" customFormat="1" x14ac:dyDescent="0.15">
      <c r="I9763" s="223"/>
      <c r="P9763" s="224"/>
      <c r="Q9763" s="224"/>
      <c r="R9763" s="224"/>
      <c r="T9763" s="223"/>
      <c r="U9763" s="225"/>
      <c r="V9763" s="223"/>
      <c r="W9763" s="225"/>
      <c r="AE9763" s="200"/>
      <c r="AM9763" s="203"/>
      <c r="AT9763" s="144"/>
    </row>
    <row r="9764" spans="9:46" s="142" customFormat="1" x14ac:dyDescent="0.15">
      <c r="I9764" s="223"/>
      <c r="P9764" s="224"/>
      <c r="Q9764" s="224"/>
      <c r="R9764" s="224"/>
      <c r="T9764" s="223"/>
      <c r="U9764" s="225"/>
      <c r="V9764" s="223"/>
      <c r="W9764" s="225"/>
      <c r="AE9764" s="200"/>
      <c r="AM9764" s="203"/>
      <c r="AT9764" s="144"/>
    </row>
    <row r="9765" spans="9:46" s="142" customFormat="1" x14ac:dyDescent="0.15">
      <c r="I9765" s="223"/>
      <c r="P9765" s="224"/>
      <c r="Q9765" s="224"/>
      <c r="R9765" s="224"/>
      <c r="T9765" s="223"/>
      <c r="U9765" s="225"/>
      <c r="V9765" s="223"/>
      <c r="W9765" s="225"/>
      <c r="AE9765" s="200"/>
      <c r="AM9765" s="203"/>
      <c r="AT9765" s="144"/>
    </row>
    <row r="9766" spans="9:46" s="142" customFormat="1" x14ac:dyDescent="0.15">
      <c r="I9766" s="223"/>
      <c r="P9766" s="224"/>
      <c r="Q9766" s="224"/>
      <c r="R9766" s="224"/>
      <c r="T9766" s="223"/>
      <c r="U9766" s="225"/>
      <c r="V9766" s="223"/>
      <c r="W9766" s="225"/>
      <c r="AE9766" s="200"/>
      <c r="AM9766" s="203"/>
      <c r="AT9766" s="144"/>
    </row>
    <row r="9767" spans="9:46" s="142" customFormat="1" x14ac:dyDescent="0.15">
      <c r="I9767" s="223"/>
      <c r="P9767" s="224"/>
      <c r="Q9767" s="224"/>
      <c r="R9767" s="224"/>
      <c r="T9767" s="223"/>
      <c r="U9767" s="225"/>
      <c r="V9767" s="223"/>
      <c r="W9767" s="225"/>
      <c r="AE9767" s="200"/>
      <c r="AM9767" s="203"/>
      <c r="AT9767" s="144"/>
    </row>
    <row r="9768" spans="9:46" s="142" customFormat="1" x14ac:dyDescent="0.15">
      <c r="I9768" s="223"/>
      <c r="P9768" s="224"/>
      <c r="Q9768" s="224"/>
      <c r="R9768" s="224"/>
      <c r="T9768" s="223"/>
      <c r="U9768" s="225"/>
      <c r="V9768" s="223"/>
      <c r="W9768" s="225"/>
      <c r="AE9768" s="200"/>
      <c r="AM9768" s="203"/>
      <c r="AT9768" s="144"/>
    </row>
    <row r="9769" spans="9:46" s="142" customFormat="1" x14ac:dyDescent="0.15">
      <c r="I9769" s="223"/>
      <c r="P9769" s="224"/>
      <c r="Q9769" s="224"/>
      <c r="R9769" s="224"/>
      <c r="T9769" s="223"/>
      <c r="U9769" s="225"/>
      <c r="V9769" s="223"/>
      <c r="W9769" s="225"/>
      <c r="AE9769" s="200"/>
      <c r="AM9769" s="203"/>
      <c r="AT9769" s="144"/>
    </row>
    <row r="9770" spans="9:46" s="142" customFormat="1" x14ac:dyDescent="0.15">
      <c r="I9770" s="223"/>
      <c r="P9770" s="224"/>
      <c r="Q9770" s="224"/>
      <c r="R9770" s="224"/>
      <c r="T9770" s="223"/>
      <c r="U9770" s="225"/>
      <c r="V9770" s="223"/>
      <c r="W9770" s="225"/>
      <c r="AE9770" s="200"/>
      <c r="AM9770" s="203"/>
      <c r="AT9770" s="144"/>
    </row>
    <row r="9771" spans="9:46" s="142" customFormat="1" x14ac:dyDescent="0.15">
      <c r="I9771" s="223"/>
      <c r="P9771" s="224"/>
      <c r="Q9771" s="224"/>
      <c r="R9771" s="224"/>
      <c r="T9771" s="223"/>
      <c r="U9771" s="225"/>
      <c r="V9771" s="223"/>
      <c r="W9771" s="225"/>
      <c r="AE9771" s="200"/>
      <c r="AM9771" s="203"/>
      <c r="AT9771" s="144"/>
    </row>
    <row r="9772" spans="9:46" s="142" customFormat="1" x14ac:dyDescent="0.15">
      <c r="I9772" s="223"/>
      <c r="P9772" s="224"/>
      <c r="Q9772" s="224"/>
      <c r="R9772" s="224"/>
      <c r="T9772" s="223"/>
      <c r="U9772" s="225"/>
      <c r="V9772" s="223"/>
      <c r="W9772" s="225"/>
      <c r="AE9772" s="200"/>
      <c r="AM9772" s="203"/>
      <c r="AT9772" s="144"/>
    </row>
    <row r="9773" spans="9:46" s="142" customFormat="1" x14ac:dyDescent="0.15">
      <c r="I9773" s="223"/>
      <c r="P9773" s="224"/>
      <c r="Q9773" s="224"/>
      <c r="R9773" s="224"/>
      <c r="T9773" s="223"/>
      <c r="U9773" s="225"/>
      <c r="V9773" s="223"/>
      <c r="W9773" s="225"/>
      <c r="AE9773" s="200"/>
      <c r="AM9773" s="203"/>
      <c r="AT9773" s="144"/>
    </row>
    <row r="9774" spans="9:46" s="142" customFormat="1" x14ac:dyDescent="0.15">
      <c r="I9774" s="223"/>
      <c r="P9774" s="224"/>
      <c r="Q9774" s="224"/>
      <c r="R9774" s="224"/>
      <c r="T9774" s="223"/>
      <c r="U9774" s="225"/>
      <c r="V9774" s="223"/>
      <c r="W9774" s="225"/>
      <c r="AE9774" s="200"/>
      <c r="AM9774" s="203"/>
      <c r="AT9774" s="144"/>
    </row>
    <row r="9775" spans="9:46" s="142" customFormat="1" x14ac:dyDescent="0.15">
      <c r="I9775" s="223"/>
      <c r="P9775" s="224"/>
      <c r="Q9775" s="224"/>
      <c r="R9775" s="224"/>
      <c r="T9775" s="223"/>
      <c r="U9775" s="225"/>
      <c r="V9775" s="223"/>
      <c r="W9775" s="225"/>
      <c r="AE9775" s="200"/>
      <c r="AM9775" s="203"/>
      <c r="AT9775" s="144"/>
    </row>
    <row r="9776" spans="9:46" s="142" customFormat="1" x14ac:dyDescent="0.15">
      <c r="I9776" s="223"/>
      <c r="P9776" s="224"/>
      <c r="Q9776" s="224"/>
      <c r="R9776" s="224"/>
      <c r="T9776" s="223"/>
      <c r="U9776" s="225"/>
      <c r="V9776" s="223"/>
      <c r="W9776" s="225"/>
      <c r="AE9776" s="200"/>
      <c r="AM9776" s="203"/>
      <c r="AT9776" s="144"/>
    </row>
    <row r="9777" spans="9:46" s="142" customFormat="1" x14ac:dyDescent="0.15">
      <c r="I9777" s="223"/>
      <c r="P9777" s="224"/>
      <c r="Q9777" s="224"/>
      <c r="R9777" s="224"/>
      <c r="T9777" s="223"/>
      <c r="U9777" s="225"/>
      <c r="V9777" s="223"/>
      <c r="W9777" s="225"/>
      <c r="AE9777" s="200"/>
      <c r="AM9777" s="203"/>
      <c r="AT9777" s="144"/>
    </row>
    <row r="9778" spans="9:46" s="142" customFormat="1" x14ac:dyDescent="0.15">
      <c r="I9778" s="223"/>
      <c r="P9778" s="224"/>
      <c r="Q9778" s="224"/>
      <c r="R9778" s="224"/>
      <c r="T9778" s="223"/>
      <c r="U9778" s="225"/>
      <c r="V9778" s="223"/>
      <c r="W9778" s="225"/>
      <c r="AE9778" s="200"/>
      <c r="AM9778" s="203"/>
      <c r="AT9778" s="144"/>
    </row>
    <row r="9779" spans="9:46" s="142" customFormat="1" x14ac:dyDescent="0.15">
      <c r="I9779" s="223"/>
      <c r="P9779" s="224"/>
      <c r="Q9779" s="224"/>
      <c r="R9779" s="224"/>
      <c r="T9779" s="223"/>
      <c r="U9779" s="225"/>
      <c r="V9779" s="223"/>
      <c r="W9779" s="225"/>
      <c r="AE9779" s="200"/>
      <c r="AM9779" s="203"/>
      <c r="AT9779" s="144"/>
    </row>
    <row r="9780" spans="9:46" s="142" customFormat="1" x14ac:dyDescent="0.15">
      <c r="I9780" s="223"/>
      <c r="P9780" s="224"/>
      <c r="Q9780" s="224"/>
      <c r="R9780" s="224"/>
      <c r="T9780" s="223"/>
      <c r="U9780" s="225"/>
      <c r="V9780" s="223"/>
      <c r="W9780" s="225"/>
      <c r="AE9780" s="200"/>
      <c r="AM9780" s="203"/>
      <c r="AT9780" s="144"/>
    </row>
    <row r="9781" spans="9:46" s="142" customFormat="1" x14ac:dyDescent="0.15">
      <c r="I9781" s="223"/>
      <c r="P9781" s="224"/>
      <c r="Q9781" s="224"/>
      <c r="R9781" s="224"/>
      <c r="T9781" s="223"/>
      <c r="U9781" s="225"/>
      <c r="V9781" s="223"/>
      <c r="W9781" s="225"/>
      <c r="AE9781" s="200"/>
      <c r="AM9781" s="203"/>
      <c r="AT9781" s="144"/>
    </row>
    <row r="9782" spans="9:46" s="142" customFormat="1" x14ac:dyDescent="0.15">
      <c r="I9782" s="223"/>
      <c r="P9782" s="224"/>
      <c r="Q9782" s="224"/>
      <c r="R9782" s="224"/>
      <c r="T9782" s="223"/>
      <c r="U9782" s="225"/>
      <c r="V9782" s="223"/>
      <c r="W9782" s="225"/>
      <c r="AE9782" s="200"/>
      <c r="AM9782" s="203"/>
      <c r="AT9782" s="144"/>
    </row>
    <row r="9783" spans="9:46" s="142" customFormat="1" x14ac:dyDescent="0.15">
      <c r="I9783" s="223"/>
      <c r="P9783" s="224"/>
      <c r="Q9783" s="224"/>
      <c r="R9783" s="224"/>
      <c r="T9783" s="223"/>
      <c r="U9783" s="225"/>
      <c r="V9783" s="223"/>
      <c r="W9783" s="225"/>
      <c r="AE9783" s="200"/>
      <c r="AM9783" s="203"/>
      <c r="AT9783" s="144"/>
    </row>
    <row r="9784" spans="9:46" s="142" customFormat="1" x14ac:dyDescent="0.15">
      <c r="I9784" s="223"/>
      <c r="P9784" s="224"/>
      <c r="Q9784" s="224"/>
      <c r="R9784" s="224"/>
      <c r="T9784" s="223"/>
      <c r="U9784" s="225"/>
      <c r="V9784" s="223"/>
      <c r="W9784" s="225"/>
      <c r="AE9784" s="200"/>
      <c r="AM9784" s="203"/>
      <c r="AT9784" s="144"/>
    </row>
    <row r="9785" spans="9:46" s="142" customFormat="1" x14ac:dyDescent="0.15">
      <c r="I9785" s="223"/>
      <c r="P9785" s="224"/>
      <c r="Q9785" s="224"/>
      <c r="R9785" s="224"/>
      <c r="T9785" s="223"/>
      <c r="U9785" s="225"/>
      <c r="V9785" s="223"/>
      <c r="W9785" s="225"/>
      <c r="AE9785" s="200"/>
      <c r="AM9785" s="203"/>
      <c r="AT9785" s="144"/>
    </row>
    <row r="9786" spans="9:46" s="142" customFormat="1" x14ac:dyDescent="0.15">
      <c r="I9786" s="223"/>
      <c r="P9786" s="224"/>
      <c r="Q9786" s="224"/>
      <c r="R9786" s="224"/>
      <c r="T9786" s="223"/>
      <c r="U9786" s="225"/>
      <c r="V9786" s="223"/>
      <c r="W9786" s="225"/>
      <c r="AE9786" s="200"/>
      <c r="AM9786" s="203"/>
      <c r="AT9786" s="144"/>
    </row>
    <row r="9787" spans="9:46" s="142" customFormat="1" x14ac:dyDescent="0.15">
      <c r="I9787" s="223"/>
      <c r="P9787" s="224"/>
      <c r="Q9787" s="224"/>
      <c r="R9787" s="224"/>
      <c r="T9787" s="223"/>
      <c r="U9787" s="225"/>
      <c r="V9787" s="223"/>
      <c r="W9787" s="225"/>
      <c r="AE9787" s="200"/>
      <c r="AM9787" s="203"/>
      <c r="AT9787" s="144"/>
    </row>
    <row r="9788" spans="9:46" s="142" customFormat="1" x14ac:dyDescent="0.15">
      <c r="I9788" s="223"/>
      <c r="P9788" s="224"/>
      <c r="Q9788" s="224"/>
      <c r="R9788" s="224"/>
      <c r="T9788" s="223"/>
      <c r="U9788" s="225"/>
      <c r="V9788" s="223"/>
      <c r="W9788" s="225"/>
      <c r="AE9788" s="200"/>
      <c r="AM9788" s="203"/>
      <c r="AT9788" s="144"/>
    </row>
    <row r="9789" spans="9:46" s="142" customFormat="1" x14ac:dyDescent="0.15">
      <c r="I9789" s="223"/>
      <c r="P9789" s="224"/>
      <c r="Q9789" s="224"/>
      <c r="R9789" s="224"/>
      <c r="T9789" s="223"/>
      <c r="U9789" s="225"/>
      <c r="V9789" s="223"/>
      <c r="W9789" s="225"/>
      <c r="AE9789" s="200"/>
      <c r="AM9789" s="203"/>
      <c r="AT9789" s="144"/>
    </row>
    <row r="9790" spans="9:46" s="142" customFormat="1" x14ac:dyDescent="0.15">
      <c r="I9790" s="223"/>
      <c r="P9790" s="224"/>
      <c r="Q9790" s="224"/>
      <c r="R9790" s="224"/>
      <c r="T9790" s="223"/>
      <c r="U9790" s="225"/>
      <c r="V9790" s="223"/>
      <c r="W9790" s="225"/>
      <c r="AE9790" s="200"/>
      <c r="AM9790" s="203"/>
      <c r="AT9790" s="144"/>
    </row>
    <row r="9791" spans="9:46" s="142" customFormat="1" x14ac:dyDescent="0.15">
      <c r="I9791" s="223"/>
      <c r="P9791" s="224"/>
      <c r="Q9791" s="224"/>
      <c r="R9791" s="224"/>
      <c r="T9791" s="223"/>
      <c r="U9791" s="225"/>
      <c r="V9791" s="223"/>
      <c r="W9791" s="225"/>
      <c r="AE9791" s="200"/>
      <c r="AM9791" s="203"/>
      <c r="AT9791" s="144"/>
    </row>
    <row r="9792" spans="9:46" s="142" customFormat="1" x14ac:dyDescent="0.15">
      <c r="I9792" s="223"/>
      <c r="P9792" s="224"/>
      <c r="Q9792" s="224"/>
      <c r="R9792" s="224"/>
      <c r="T9792" s="223"/>
      <c r="U9792" s="225"/>
      <c r="V9792" s="223"/>
      <c r="W9792" s="225"/>
      <c r="AE9792" s="200"/>
      <c r="AM9792" s="203"/>
      <c r="AT9792" s="144"/>
    </row>
    <row r="9793" spans="9:46" s="142" customFormat="1" x14ac:dyDescent="0.15">
      <c r="I9793" s="223"/>
      <c r="P9793" s="224"/>
      <c r="Q9793" s="224"/>
      <c r="R9793" s="224"/>
      <c r="T9793" s="223"/>
      <c r="U9793" s="225"/>
      <c r="V9793" s="223"/>
      <c r="W9793" s="225"/>
      <c r="AE9793" s="200"/>
      <c r="AM9793" s="203"/>
      <c r="AT9793" s="144"/>
    </row>
    <row r="9794" spans="9:46" s="142" customFormat="1" x14ac:dyDescent="0.15">
      <c r="I9794" s="223"/>
      <c r="P9794" s="224"/>
      <c r="Q9794" s="224"/>
      <c r="R9794" s="224"/>
      <c r="T9794" s="223"/>
      <c r="U9794" s="225"/>
      <c r="V9794" s="223"/>
      <c r="W9794" s="225"/>
      <c r="AE9794" s="200"/>
      <c r="AM9794" s="203"/>
      <c r="AT9794" s="144"/>
    </row>
    <row r="9795" spans="9:46" s="142" customFormat="1" x14ac:dyDescent="0.15">
      <c r="I9795" s="223"/>
      <c r="P9795" s="224"/>
      <c r="Q9795" s="224"/>
      <c r="R9795" s="224"/>
      <c r="T9795" s="223"/>
      <c r="U9795" s="225"/>
      <c r="V9795" s="223"/>
      <c r="W9795" s="225"/>
      <c r="AE9795" s="200"/>
      <c r="AM9795" s="203"/>
      <c r="AT9795" s="144"/>
    </row>
    <row r="9796" spans="9:46" s="142" customFormat="1" x14ac:dyDescent="0.15">
      <c r="I9796" s="223"/>
      <c r="P9796" s="224"/>
      <c r="Q9796" s="224"/>
      <c r="R9796" s="224"/>
      <c r="T9796" s="223"/>
      <c r="U9796" s="225"/>
      <c r="V9796" s="223"/>
      <c r="W9796" s="225"/>
      <c r="AE9796" s="200"/>
      <c r="AM9796" s="203"/>
      <c r="AT9796" s="144"/>
    </row>
    <row r="9797" spans="9:46" s="142" customFormat="1" x14ac:dyDescent="0.15">
      <c r="I9797" s="223"/>
      <c r="P9797" s="224"/>
      <c r="Q9797" s="224"/>
      <c r="R9797" s="224"/>
      <c r="T9797" s="223"/>
      <c r="U9797" s="225"/>
      <c r="V9797" s="223"/>
      <c r="W9797" s="225"/>
      <c r="AE9797" s="200"/>
      <c r="AM9797" s="203"/>
      <c r="AT9797" s="144"/>
    </row>
    <row r="9798" spans="9:46" s="142" customFormat="1" x14ac:dyDescent="0.15">
      <c r="I9798" s="223"/>
      <c r="P9798" s="224"/>
      <c r="Q9798" s="224"/>
      <c r="R9798" s="224"/>
      <c r="T9798" s="223"/>
      <c r="U9798" s="225"/>
      <c r="V9798" s="223"/>
      <c r="W9798" s="225"/>
      <c r="AE9798" s="200"/>
      <c r="AM9798" s="203"/>
      <c r="AT9798" s="144"/>
    </row>
    <row r="9799" spans="9:46" s="142" customFormat="1" x14ac:dyDescent="0.15">
      <c r="I9799" s="223"/>
      <c r="P9799" s="224"/>
      <c r="Q9799" s="224"/>
      <c r="R9799" s="224"/>
      <c r="T9799" s="223"/>
      <c r="U9799" s="225"/>
      <c r="V9799" s="223"/>
      <c r="W9799" s="225"/>
      <c r="AE9799" s="200"/>
      <c r="AM9799" s="203"/>
      <c r="AT9799" s="144"/>
    </row>
    <row r="9800" spans="9:46" s="142" customFormat="1" x14ac:dyDescent="0.15">
      <c r="I9800" s="223"/>
      <c r="P9800" s="224"/>
      <c r="Q9800" s="224"/>
      <c r="R9800" s="224"/>
      <c r="T9800" s="223"/>
      <c r="U9800" s="225"/>
      <c r="V9800" s="223"/>
      <c r="W9800" s="225"/>
      <c r="AE9800" s="200"/>
      <c r="AM9800" s="203"/>
      <c r="AT9800" s="144"/>
    </row>
    <row r="9801" spans="9:46" s="142" customFormat="1" x14ac:dyDescent="0.15">
      <c r="I9801" s="223"/>
      <c r="P9801" s="224"/>
      <c r="Q9801" s="224"/>
      <c r="R9801" s="224"/>
      <c r="T9801" s="223"/>
      <c r="U9801" s="225"/>
      <c r="V9801" s="223"/>
      <c r="W9801" s="225"/>
      <c r="AE9801" s="200"/>
      <c r="AM9801" s="203"/>
      <c r="AT9801" s="144"/>
    </row>
    <row r="9802" spans="9:46" s="142" customFormat="1" x14ac:dyDescent="0.15">
      <c r="I9802" s="223"/>
      <c r="P9802" s="224"/>
      <c r="Q9802" s="224"/>
      <c r="R9802" s="224"/>
      <c r="T9802" s="223"/>
      <c r="U9802" s="225"/>
      <c r="V9802" s="223"/>
      <c r="W9802" s="225"/>
      <c r="AE9802" s="200"/>
      <c r="AM9802" s="203"/>
      <c r="AT9802" s="144"/>
    </row>
    <row r="9803" spans="9:46" s="142" customFormat="1" x14ac:dyDescent="0.15">
      <c r="I9803" s="223"/>
      <c r="P9803" s="224"/>
      <c r="Q9803" s="224"/>
      <c r="R9803" s="224"/>
      <c r="T9803" s="223"/>
      <c r="U9803" s="225"/>
      <c r="V9803" s="223"/>
      <c r="W9803" s="225"/>
      <c r="AE9803" s="200"/>
      <c r="AM9803" s="203"/>
      <c r="AT9803" s="144"/>
    </row>
    <row r="9804" spans="9:46" s="142" customFormat="1" x14ac:dyDescent="0.15">
      <c r="I9804" s="223"/>
      <c r="P9804" s="224"/>
      <c r="Q9804" s="224"/>
      <c r="R9804" s="224"/>
      <c r="T9804" s="223"/>
      <c r="U9804" s="225"/>
      <c r="V9804" s="223"/>
      <c r="W9804" s="225"/>
      <c r="AE9804" s="200"/>
      <c r="AM9804" s="203"/>
      <c r="AT9804" s="144"/>
    </row>
    <row r="9805" spans="9:46" s="142" customFormat="1" x14ac:dyDescent="0.15">
      <c r="I9805" s="223"/>
      <c r="P9805" s="224"/>
      <c r="Q9805" s="224"/>
      <c r="R9805" s="224"/>
      <c r="T9805" s="223"/>
      <c r="U9805" s="225"/>
      <c r="V9805" s="223"/>
      <c r="W9805" s="225"/>
      <c r="AE9805" s="200"/>
      <c r="AM9805" s="203"/>
      <c r="AT9805" s="144"/>
    </row>
    <row r="9806" spans="9:46" s="142" customFormat="1" x14ac:dyDescent="0.15">
      <c r="I9806" s="223"/>
      <c r="P9806" s="224"/>
      <c r="Q9806" s="224"/>
      <c r="R9806" s="224"/>
      <c r="T9806" s="223"/>
      <c r="U9806" s="225"/>
      <c r="V9806" s="223"/>
      <c r="W9806" s="225"/>
      <c r="AE9806" s="200"/>
      <c r="AM9806" s="203"/>
      <c r="AT9806" s="144"/>
    </row>
    <row r="9807" spans="9:46" s="142" customFormat="1" x14ac:dyDescent="0.15">
      <c r="I9807" s="223"/>
      <c r="P9807" s="224"/>
      <c r="Q9807" s="224"/>
      <c r="R9807" s="224"/>
      <c r="T9807" s="223"/>
      <c r="U9807" s="225"/>
      <c r="V9807" s="223"/>
      <c r="W9807" s="225"/>
      <c r="AE9807" s="200"/>
      <c r="AM9807" s="203"/>
      <c r="AT9807" s="144"/>
    </row>
    <row r="9808" spans="9:46" s="142" customFormat="1" x14ac:dyDescent="0.15">
      <c r="I9808" s="223"/>
      <c r="P9808" s="224"/>
      <c r="Q9808" s="224"/>
      <c r="R9808" s="224"/>
      <c r="T9808" s="223"/>
      <c r="U9808" s="225"/>
      <c r="V9808" s="223"/>
      <c r="W9808" s="225"/>
      <c r="AE9808" s="200"/>
      <c r="AM9808" s="203"/>
      <c r="AT9808" s="144"/>
    </row>
    <row r="9809" spans="9:46" s="142" customFormat="1" x14ac:dyDescent="0.15">
      <c r="I9809" s="223"/>
      <c r="P9809" s="224"/>
      <c r="Q9809" s="224"/>
      <c r="R9809" s="224"/>
      <c r="T9809" s="223"/>
      <c r="U9809" s="225"/>
      <c r="V9809" s="223"/>
      <c r="W9809" s="225"/>
      <c r="AE9809" s="200"/>
      <c r="AM9809" s="203"/>
      <c r="AT9809" s="144"/>
    </row>
    <row r="9810" spans="9:46" s="142" customFormat="1" x14ac:dyDescent="0.15">
      <c r="I9810" s="223"/>
      <c r="P9810" s="224"/>
      <c r="Q9810" s="224"/>
      <c r="R9810" s="224"/>
      <c r="T9810" s="223"/>
      <c r="U9810" s="225"/>
      <c r="V9810" s="223"/>
      <c r="W9810" s="225"/>
      <c r="AE9810" s="200"/>
      <c r="AM9810" s="203"/>
      <c r="AT9810" s="144"/>
    </row>
    <row r="9811" spans="9:46" s="142" customFormat="1" x14ac:dyDescent="0.15">
      <c r="I9811" s="223"/>
      <c r="P9811" s="224"/>
      <c r="Q9811" s="224"/>
      <c r="R9811" s="224"/>
      <c r="T9811" s="223"/>
      <c r="U9811" s="225"/>
      <c r="V9811" s="223"/>
      <c r="W9811" s="225"/>
      <c r="AE9811" s="200"/>
      <c r="AM9811" s="203"/>
      <c r="AT9811" s="144"/>
    </row>
    <row r="9812" spans="9:46" s="142" customFormat="1" x14ac:dyDescent="0.15">
      <c r="I9812" s="223"/>
      <c r="P9812" s="224"/>
      <c r="Q9812" s="224"/>
      <c r="R9812" s="224"/>
      <c r="T9812" s="223"/>
      <c r="U9812" s="225"/>
      <c r="V9812" s="223"/>
      <c r="W9812" s="225"/>
      <c r="AE9812" s="200"/>
      <c r="AM9812" s="203"/>
      <c r="AT9812" s="144"/>
    </row>
    <row r="9813" spans="9:46" s="142" customFormat="1" x14ac:dyDescent="0.15">
      <c r="I9813" s="223"/>
      <c r="P9813" s="224"/>
      <c r="Q9813" s="224"/>
      <c r="R9813" s="224"/>
      <c r="T9813" s="223"/>
      <c r="U9813" s="225"/>
      <c r="V9813" s="223"/>
      <c r="W9813" s="225"/>
      <c r="AE9813" s="200"/>
      <c r="AM9813" s="203"/>
      <c r="AT9813" s="144"/>
    </row>
    <row r="9814" spans="9:46" s="142" customFormat="1" x14ac:dyDescent="0.15">
      <c r="I9814" s="223"/>
      <c r="P9814" s="224"/>
      <c r="Q9814" s="224"/>
      <c r="R9814" s="224"/>
      <c r="T9814" s="223"/>
      <c r="U9814" s="225"/>
      <c r="V9814" s="223"/>
      <c r="W9814" s="225"/>
      <c r="AE9814" s="200"/>
      <c r="AM9814" s="203"/>
      <c r="AT9814" s="144"/>
    </row>
    <row r="9815" spans="9:46" s="142" customFormat="1" x14ac:dyDescent="0.15">
      <c r="I9815" s="223"/>
      <c r="P9815" s="224"/>
      <c r="Q9815" s="224"/>
      <c r="R9815" s="224"/>
      <c r="T9815" s="223"/>
      <c r="U9815" s="225"/>
      <c r="V9815" s="223"/>
      <c r="W9815" s="225"/>
      <c r="AE9815" s="200"/>
      <c r="AM9815" s="203"/>
      <c r="AT9815" s="144"/>
    </row>
    <row r="9816" spans="9:46" s="142" customFormat="1" x14ac:dyDescent="0.15">
      <c r="I9816" s="223"/>
      <c r="P9816" s="224"/>
      <c r="Q9816" s="224"/>
      <c r="R9816" s="224"/>
      <c r="T9816" s="223"/>
      <c r="U9816" s="225"/>
      <c r="V9816" s="223"/>
      <c r="W9816" s="225"/>
      <c r="AE9816" s="200"/>
      <c r="AM9816" s="203"/>
      <c r="AT9816" s="144"/>
    </row>
    <row r="9817" spans="9:46" s="142" customFormat="1" x14ac:dyDescent="0.15">
      <c r="I9817" s="223"/>
      <c r="P9817" s="224"/>
      <c r="Q9817" s="224"/>
      <c r="R9817" s="224"/>
      <c r="T9817" s="223"/>
      <c r="U9817" s="225"/>
      <c r="V9817" s="223"/>
      <c r="W9817" s="225"/>
      <c r="AE9817" s="200"/>
      <c r="AM9817" s="203"/>
      <c r="AT9817" s="144"/>
    </row>
    <row r="9818" spans="9:46" s="142" customFormat="1" x14ac:dyDescent="0.15">
      <c r="I9818" s="223"/>
      <c r="P9818" s="224"/>
      <c r="Q9818" s="224"/>
      <c r="R9818" s="224"/>
      <c r="T9818" s="223"/>
      <c r="U9818" s="225"/>
      <c r="V9818" s="223"/>
      <c r="W9818" s="225"/>
      <c r="AE9818" s="200"/>
      <c r="AM9818" s="203"/>
      <c r="AT9818" s="144"/>
    </row>
    <row r="9819" spans="9:46" s="142" customFormat="1" x14ac:dyDescent="0.15">
      <c r="I9819" s="223"/>
      <c r="P9819" s="224"/>
      <c r="Q9819" s="224"/>
      <c r="R9819" s="224"/>
      <c r="T9819" s="223"/>
      <c r="U9819" s="225"/>
      <c r="V9819" s="223"/>
      <c r="W9819" s="225"/>
      <c r="AE9819" s="200"/>
      <c r="AM9819" s="203"/>
      <c r="AT9819" s="144"/>
    </row>
    <row r="9820" spans="9:46" s="142" customFormat="1" x14ac:dyDescent="0.15">
      <c r="I9820" s="223"/>
      <c r="P9820" s="224"/>
      <c r="Q9820" s="224"/>
      <c r="R9820" s="224"/>
      <c r="T9820" s="223"/>
      <c r="U9820" s="225"/>
      <c r="V9820" s="223"/>
      <c r="W9820" s="225"/>
      <c r="AE9820" s="200"/>
      <c r="AM9820" s="203"/>
      <c r="AT9820" s="144"/>
    </row>
    <row r="9821" spans="9:46" s="142" customFormat="1" x14ac:dyDescent="0.15">
      <c r="I9821" s="223"/>
      <c r="P9821" s="224"/>
      <c r="Q9821" s="224"/>
      <c r="R9821" s="224"/>
      <c r="T9821" s="223"/>
      <c r="U9821" s="225"/>
      <c r="V9821" s="223"/>
      <c r="W9821" s="225"/>
      <c r="AE9821" s="200"/>
      <c r="AM9821" s="203"/>
      <c r="AT9821" s="144"/>
    </row>
    <row r="9822" spans="9:46" s="142" customFormat="1" x14ac:dyDescent="0.15">
      <c r="I9822" s="223"/>
      <c r="P9822" s="224"/>
      <c r="Q9822" s="224"/>
      <c r="R9822" s="224"/>
      <c r="T9822" s="223"/>
      <c r="U9822" s="225"/>
      <c r="V9822" s="223"/>
      <c r="W9822" s="225"/>
      <c r="AE9822" s="200"/>
      <c r="AM9822" s="203"/>
      <c r="AT9822" s="144"/>
    </row>
    <row r="9823" spans="9:46" s="142" customFormat="1" x14ac:dyDescent="0.15">
      <c r="I9823" s="223"/>
      <c r="P9823" s="224"/>
      <c r="Q9823" s="224"/>
      <c r="R9823" s="224"/>
      <c r="T9823" s="223"/>
      <c r="U9823" s="225"/>
      <c r="V9823" s="223"/>
      <c r="W9823" s="225"/>
      <c r="AE9823" s="200"/>
      <c r="AM9823" s="203"/>
      <c r="AT9823" s="144"/>
    </row>
    <row r="9824" spans="9:46" s="142" customFormat="1" x14ac:dyDescent="0.15">
      <c r="I9824" s="223"/>
      <c r="P9824" s="224"/>
      <c r="Q9824" s="224"/>
      <c r="R9824" s="224"/>
      <c r="T9824" s="223"/>
      <c r="U9824" s="225"/>
      <c r="V9824" s="223"/>
      <c r="W9824" s="225"/>
      <c r="AE9824" s="200"/>
      <c r="AM9824" s="203"/>
      <c r="AT9824" s="144"/>
    </row>
    <row r="9825" spans="9:46" s="142" customFormat="1" x14ac:dyDescent="0.15">
      <c r="I9825" s="223"/>
      <c r="P9825" s="224"/>
      <c r="Q9825" s="224"/>
      <c r="R9825" s="224"/>
      <c r="T9825" s="223"/>
      <c r="U9825" s="225"/>
      <c r="V9825" s="223"/>
      <c r="W9825" s="225"/>
      <c r="AE9825" s="200"/>
      <c r="AM9825" s="203"/>
      <c r="AT9825" s="144"/>
    </row>
    <row r="9826" spans="9:46" s="142" customFormat="1" x14ac:dyDescent="0.15">
      <c r="I9826" s="223"/>
      <c r="P9826" s="224"/>
      <c r="Q9826" s="224"/>
      <c r="R9826" s="224"/>
      <c r="T9826" s="223"/>
      <c r="U9826" s="225"/>
      <c r="V9826" s="223"/>
      <c r="W9826" s="225"/>
      <c r="AE9826" s="200"/>
      <c r="AM9826" s="203"/>
      <c r="AT9826" s="144"/>
    </row>
    <row r="9827" spans="9:46" s="142" customFormat="1" x14ac:dyDescent="0.15">
      <c r="I9827" s="223"/>
      <c r="P9827" s="224"/>
      <c r="Q9827" s="224"/>
      <c r="R9827" s="224"/>
      <c r="T9827" s="223"/>
      <c r="U9827" s="225"/>
      <c r="V9827" s="223"/>
      <c r="W9827" s="225"/>
      <c r="AE9827" s="200"/>
      <c r="AM9827" s="203"/>
      <c r="AT9827" s="144"/>
    </row>
    <row r="9828" spans="9:46" s="142" customFormat="1" x14ac:dyDescent="0.15">
      <c r="I9828" s="223"/>
      <c r="P9828" s="224"/>
      <c r="Q9828" s="224"/>
      <c r="R9828" s="224"/>
      <c r="T9828" s="223"/>
      <c r="U9828" s="225"/>
      <c r="V9828" s="223"/>
      <c r="W9828" s="225"/>
      <c r="AE9828" s="200"/>
      <c r="AM9828" s="203"/>
      <c r="AT9828" s="144"/>
    </row>
    <row r="9829" spans="9:46" s="142" customFormat="1" x14ac:dyDescent="0.15">
      <c r="I9829" s="223"/>
      <c r="P9829" s="224"/>
      <c r="Q9829" s="224"/>
      <c r="R9829" s="224"/>
      <c r="T9829" s="223"/>
      <c r="U9829" s="225"/>
      <c r="V9829" s="223"/>
      <c r="W9829" s="225"/>
      <c r="AE9829" s="200"/>
      <c r="AM9829" s="203"/>
      <c r="AT9829" s="144"/>
    </row>
    <row r="9830" spans="9:46" s="142" customFormat="1" x14ac:dyDescent="0.15">
      <c r="I9830" s="223"/>
      <c r="P9830" s="224"/>
      <c r="Q9830" s="224"/>
      <c r="R9830" s="224"/>
      <c r="T9830" s="223"/>
      <c r="U9830" s="225"/>
      <c r="V9830" s="223"/>
      <c r="W9830" s="225"/>
      <c r="AE9830" s="200"/>
      <c r="AM9830" s="203"/>
      <c r="AT9830" s="144"/>
    </row>
    <row r="9831" spans="9:46" s="142" customFormat="1" x14ac:dyDescent="0.15">
      <c r="I9831" s="223"/>
      <c r="P9831" s="224"/>
      <c r="Q9831" s="224"/>
      <c r="R9831" s="224"/>
      <c r="T9831" s="223"/>
      <c r="U9831" s="225"/>
      <c r="V9831" s="223"/>
      <c r="W9831" s="225"/>
      <c r="AE9831" s="200"/>
      <c r="AM9831" s="203"/>
      <c r="AT9831" s="144"/>
    </row>
    <row r="9832" spans="9:46" s="142" customFormat="1" x14ac:dyDescent="0.15">
      <c r="I9832" s="223"/>
      <c r="P9832" s="224"/>
      <c r="Q9832" s="224"/>
      <c r="R9832" s="224"/>
      <c r="T9832" s="223"/>
      <c r="U9832" s="225"/>
      <c r="V9832" s="223"/>
      <c r="W9832" s="225"/>
      <c r="AE9832" s="200"/>
      <c r="AM9832" s="203"/>
      <c r="AT9832" s="144"/>
    </row>
    <row r="9833" spans="9:46" s="142" customFormat="1" x14ac:dyDescent="0.15">
      <c r="I9833" s="223"/>
      <c r="P9833" s="224"/>
      <c r="Q9833" s="224"/>
      <c r="R9833" s="224"/>
      <c r="T9833" s="223"/>
      <c r="U9833" s="225"/>
      <c r="V9833" s="223"/>
      <c r="W9833" s="225"/>
      <c r="AE9833" s="200"/>
      <c r="AM9833" s="203"/>
      <c r="AT9833" s="144"/>
    </row>
    <row r="9834" spans="9:46" s="142" customFormat="1" x14ac:dyDescent="0.15">
      <c r="I9834" s="223"/>
      <c r="P9834" s="224"/>
      <c r="Q9834" s="224"/>
      <c r="R9834" s="224"/>
      <c r="T9834" s="223"/>
      <c r="U9834" s="225"/>
      <c r="V9834" s="223"/>
      <c r="W9834" s="225"/>
      <c r="AE9834" s="200"/>
      <c r="AM9834" s="203"/>
      <c r="AT9834" s="144"/>
    </row>
    <row r="9835" spans="9:46" s="142" customFormat="1" x14ac:dyDescent="0.15">
      <c r="I9835" s="223"/>
      <c r="P9835" s="224"/>
      <c r="Q9835" s="224"/>
      <c r="R9835" s="224"/>
      <c r="T9835" s="223"/>
      <c r="U9835" s="225"/>
      <c r="V9835" s="223"/>
      <c r="W9835" s="225"/>
      <c r="AE9835" s="200"/>
      <c r="AM9835" s="203"/>
      <c r="AT9835" s="144"/>
    </row>
    <row r="9836" spans="9:46" s="142" customFormat="1" x14ac:dyDescent="0.15">
      <c r="I9836" s="223"/>
      <c r="P9836" s="224"/>
      <c r="Q9836" s="224"/>
      <c r="R9836" s="224"/>
      <c r="T9836" s="223"/>
      <c r="U9836" s="225"/>
      <c r="V9836" s="223"/>
      <c r="W9836" s="225"/>
      <c r="AE9836" s="200"/>
      <c r="AM9836" s="203"/>
      <c r="AT9836" s="144"/>
    </row>
    <row r="9837" spans="9:46" s="142" customFormat="1" x14ac:dyDescent="0.15">
      <c r="I9837" s="223"/>
      <c r="P9837" s="224"/>
      <c r="Q9837" s="224"/>
      <c r="R9837" s="224"/>
      <c r="T9837" s="223"/>
      <c r="U9837" s="225"/>
      <c r="V9837" s="223"/>
      <c r="W9837" s="225"/>
      <c r="AE9837" s="200"/>
      <c r="AM9837" s="203"/>
      <c r="AT9837" s="144"/>
    </row>
    <row r="9838" spans="9:46" s="142" customFormat="1" x14ac:dyDescent="0.15">
      <c r="I9838" s="223"/>
      <c r="P9838" s="224"/>
      <c r="Q9838" s="224"/>
      <c r="R9838" s="224"/>
      <c r="T9838" s="223"/>
      <c r="U9838" s="225"/>
      <c r="V9838" s="223"/>
      <c r="W9838" s="225"/>
      <c r="AE9838" s="200"/>
      <c r="AM9838" s="203"/>
      <c r="AT9838" s="144"/>
    </row>
    <row r="9839" spans="9:46" s="142" customFormat="1" x14ac:dyDescent="0.15">
      <c r="I9839" s="223"/>
      <c r="P9839" s="224"/>
      <c r="Q9839" s="224"/>
      <c r="R9839" s="224"/>
      <c r="T9839" s="223"/>
      <c r="U9839" s="225"/>
      <c r="V9839" s="223"/>
      <c r="W9839" s="225"/>
      <c r="AE9839" s="200"/>
      <c r="AM9839" s="203"/>
      <c r="AT9839" s="144"/>
    </row>
    <row r="9840" spans="9:46" s="142" customFormat="1" x14ac:dyDescent="0.15">
      <c r="I9840" s="223"/>
      <c r="P9840" s="224"/>
      <c r="Q9840" s="224"/>
      <c r="R9840" s="224"/>
      <c r="T9840" s="223"/>
      <c r="U9840" s="225"/>
      <c r="V9840" s="223"/>
      <c r="W9840" s="225"/>
      <c r="AE9840" s="200"/>
      <c r="AM9840" s="203"/>
      <c r="AT9840" s="144"/>
    </row>
    <row r="9841" spans="9:46" s="142" customFormat="1" x14ac:dyDescent="0.15">
      <c r="I9841" s="223"/>
      <c r="P9841" s="224"/>
      <c r="Q9841" s="224"/>
      <c r="R9841" s="224"/>
      <c r="T9841" s="223"/>
      <c r="U9841" s="225"/>
      <c r="V9841" s="223"/>
      <c r="W9841" s="225"/>
      <c r="AE9841" s="200"/>
      <c r="AM9841" s="203"/>
      <c r="AT9841" s="144"/>
    </row>
    <row r="9842" spans="9:46" s="142" customFormat="1" x14ac:dyDescent="0.15">
      <c r="I9842" s="223"/>
      <c r="P9842" s="224"/>
      <c r="Q9842" s="224"/>
      <c r="R9842" s="224"/>
      <c r="T9842" s="223"/>
      <c r="U9842" s="225"/>
      <c r="V9842" s="223"/>
      <c r="W9842" s="225"/>
      <c r="AE9842" s="200"/>
      <c r="AM9842" s="203"/>
      <c r="AT9842" s="144"/>
    </row>
    <row r="9843" spans="9:46" s="142" customFormat="1" x14ac:dyDescent="0.15">
      <c r="I9843" s="223"/>
      <c r="P9843" s="224"/>
      <c r="Q9843" s="224"/>
      <c r="R9843" s="224"/>
      <c r="T9843" s="223"/>
      <c r="U9843" s="225"/>
      <c r="V9843" s="223"/>
      <c r="W9843" s="225"/>
      <c r="AE9843" s="200"/>
      <c r="AM9843" s="203"/>
      <c r="AT9843" s="144"/>
    </row>
    <row r="9844" spans="9:46" s="142" customFormat="1" x14ac:dyDescent="0.15">
      <c r="I9844" s="223"/>
      <c r="P9844" s="224"/>
      <c r="Q9844" s="224"/>
      <c r="R9844" s="224"/>
      <c r="T9844" s="223"/>
      <c r="U9844" s="225"/>
      <c r="V9844" s="223"/>
      <c r="W9844" s="225"/>
      <c r="AE9844" s="200"/>
      <c r="AM9844" s="203"/>
      <c r="AT9844" s="144"/>
    </row>
    <row r="9845" spans="9:46" s="142" customFormat="1" x14ac:dyDescent="0.15">
      <c r="I9845" s="223"/>
      <c r="P9845" s="224"/>
      <c r="Q9845" s="224"/>
      <c r="R9845" s="224"/>
      <c r="T9845" s="223"/>
      <c r="U9845" s="225"/>
      <c r="V9845" s="223"/>
      <c r="W9845" s="225"/>
      <c r="AE9845" s="200"/>
      <c r="AM9845" s="203"/>
      <c r="AT9845" s="144"/>
    </row>
    <row r="9846" spans="9:46" s="142" customFormat="1" x14ac:dyDescent="0.15">
      <c r="I9846" s="223"/>
      <c r="P9846" s="224"/>
      <c r="Q9846" s="224"/>
      <c r="R9846" s="224"/>
      <c r="T9846" s="223"/>
      <c r="U9846" s="225"/>
      <c r="V9846" s="223"/>
      <c r="W9846" s="225"/>
      <c r="AE9846" s="200"/>
      <c r="AM9846" s="203"/>
      <c r="AT9846" s="144"/>
    </row>
    <row r="9847" spans="9:46" s="142" customFormat="1" x14ac:dyDescent="0.15">
      <c r="I9847" s="223"/>
      <c r="P9847" s="224"/>
      <c r="Q9847" s="224"/>
      <c r="R9847" s="224"/>
      <c r="T9847" s="223"/>
      <c r="U9847" s="225"/>
      <c r="V9847" s="223"/>
      <c r="W9847" s="225"/>
      <c r="AE9847" s="200"/>
      <c r="AM9847" s="203"/>
      <c r="AT9847" s="144"/>
    </row>
    <row r="9848" spans="9:46" s="142" customFormat="1" x14ac:dyDescent="0.15">
      <c r="I9848" s="223"/>
      <c r="P9848" s="224"/>
      <c r="Q9848" s="224"/>
      <c r="R9848" s="224"/>
      <c r="T9848" s="223"/>
      <c r="U9848" s="225"/>
      <c r="V9848" s="223"/>
      <c r="W9848" s="225"/>
      <c r="AE9848" s="200"/>
      <c r="AM9848" s="203"/>
      <c r="AT9848" s="144"/>
    </row>
    <row r="9849" spans="9:46" s="142" customFormat="1" x14ac:dyDescent="0.15">
      <c r="I9849" s="223"/>
      <c r="P9849" s="224"/>
      <c r="Q9849" s="224"/>
      <c r="R9849" s="224"/>
      <c r="T9849" s="223"/>
      <c r="U9849" s="225"/>
      <c r="V9849" s="223"/>
      <c r="W9849" s="225"/>
      <c r="AE9849" s="200"/>
      <c r="AM9849" s="203"/>
      <c r="AT9849" s="144"/>
    </row>
    <row r="9850" spans="9:46" s="142" customFormat="1" x14ac:dyDescent="0.15">
      <c r="I9850" s="223"/>
      <c r="P9850" s="224"/>
      <c r="Q9850" s="224"/>
      <c r="R9850" s="224"/>
      <c r="T9850" s="223"/>
      <c r="U9850" s="225"/>
      <c r="V9850" s="223"/>
      <c r="W9850" s="225"/>
      <c r="AE9850" s="200"/>
      <c r="AM9850" s="203"/>
      <c r="AT9850" s="144"/>
    </row>
    <row r="9851" spans="9:46" s="142" customFormat="1" x14ac:dyDescent="0.15">
      <c r="I9851" s="223"/>
      <c r="P9851" s="224"/>
      <c r="Q9851" s="224"/>
      <c r="R9851" s="224"/>
      <c r="T9851" s="223"/>
      <c r="U9851" s="225"/>
      <c r="V9851" s="223"/>
      <c r="W9851" s="225"/>
      <c r="AE9851" s="200"/>
      <c r="AM9851" s="203"/>
      <c r="AT9851" s="144"/>
    </row>
    <row r="9852" spans="9:46" s="142" customFormat="1" x14ac:dyDescent="0.15">
      <c r="I9852" s="223"/>
      <c r="P9852" s="224"/>
      <c r="Q9852" s="224"/>
      <c r="R9852" s="224"/>
      <c r="T9852" s="223"/>
      <c r="U9852" s="225"/>
      <c r="V9852" s="223"/>
      <c r="W9852" s="225"/>
      <c r="AE9852" s="200"/>
      <c r="AM9852" s="203"/>
      <c r="AT9852" s="144"/>
    </row>
    <row r="9853" spans="9:46" s="142" customFormat="1" x14ac:dyDescent="0.15">
      <c r="I9853" s="223"/>
      <c r="P9853" s="224"/>
      <c r="Q9853" s="224"/>
      <c r="R9853" s="224"/>
      <c r="T9853" s="223"/>
      <c r="U9853" s="225"/>
      <c r="V9853" s="223"/>
      <c r="W9853" s="225"/>
      <c r="AE9853" s="200"/>
      <c r="AM9853" s="203"/>
      <c r="AT9853" s="144"/>
    </row>
    <row r="9854" spans="9:46" s="142" customFormat="1" x14ac:dyDescent="0.15">
      <c r="I9854" s="223"/>
      <c r="P9854" s="224"/>
      <c r="Q9854" s="224"/>
      <c r="R9854" s="224"/>
      <c r="T9854" s="223"/>
      <c r="U9854" s="225"/>
      <c r="V9854" s="223"/>
      <c r="W9854" s="225"/>
      <c r="AE9854" s="200"/>
      <c r="AM9854" s="203"/>
      <c r="AT9854" s="144"/>
    </row>
    <row r="9855" spans="9:46" s="142" customFormat="1" x14ac:dyDescent="0.15">
      <c r="I9855" s="223"/>
      <c r="P9855" s="224"/>
      <c r="Q9855" s="224"/>
      <c r="R9855" s="224"/>
      <c r="T9855" s="223"/>
      <c r="U9855" s="225"/>
      <c r="V9855" s="223"/>
      <c r="W9855" s="225"/>
      <c r="AE9855" s="200"/>
      <c r="AM9855" s="203"/>
      <c r="AT9855" s="144"/>
    </row>
    <row r="9856" spans="9:46" s="142" customFormat="1" x14ac:dyDescent="0.15">
      <c r="I9856" s="223"/>
      <c r="P9856" s="224"/>
      <c r="Q9856" s="224"/>
      <c r="R9856" s="224"/>
      <c r="T9856" s="223"/>
      <c r="U9856" s="225"/>
      <c r="V9856" s="223"/>
      <c r="W9856" s="225"/>
      <c r="AE9856" s="200"/>
      <c r="AM9856" s="203"/>
      <c r="AT9856" s="144"/>
    </row>
    <row r="9857" spans="9:46" s="142" customFormat="1" x14ac:dyDescent="0.15">
      <c r="I9857" s="223"/>
      <c r="P9857" s="224"/>
      <c r="Q9857" s="224"/>
      <c r="R9857" s="224"/>
      <c r="T9857" s="223"/>
      <c r="U9857" s="225"/>
      <c r="V9857" s="223"/>
      <c r="W9857" s="225"/>
      <c r="AE9857" s="200"/>
      <c r="AM9857" s="203"/>
      <c r="AT9857" s="144"/>
    </row>
    <row r="9858" spans="9:46" s="142" customFormat="1" x14ac:dyDescent="0.15">
      <c r="I9858" s="223"/>
      <c r="P9858" s="224"/>
      <c r="Q9858" s="224"/>
      <c r="R9858" s="224"/>
      <c r="T9858" s="223"/>
      <c r="U9858" s="225"/>
      <c r="V9858" s="223"/>
      <c r="W9858" s="225"/>
      <c r="AE9858" s="200"/>
      <c r="AM9858" s="203"/>
      <c r="AT9858" s="144"/>
    </row>
    <row r="9859" spans="9:46" s="142" customFormat="1" x14ac:dyDescent="0.15">
      <c r="I9859" s="223"/>
      <c r="P9859" s="224"/>
      <c r="Q9859" s="224"/>
      <c r="R9859" s="224"/>
      <c r="T9859" s="223"/>
      <c r="U9859" s="225"/>
      <c r="V9859" s="223"/>
      <c r="W9859" s="225"/>
      <c r="AE9859" s="200"/>
      <c r="AM9859" s="203"/>
      <c r="AT9859" s="144"/>
    </row>
    <row r="9860" spans="9:46" s="142" customFormat="1" x14ac:dyDescent="0.15">
      <c r="I9860" s="223"/>
      <c r="P9860" s="224"/>
      <c r="Q9860" s="224"/>
      <c r="R9860" s="224"/>
      <c r="T9860" s="223"/>
      <c r="U9860" s="225"/>
      <c r="V9860" s="223"/>
      <c r="W9860" s="225"/>
      <c r="AE9860" s="200"/>
      <c r="AM9860" s="203"/>
      <c r="AT9860" s="144"/>
    </row>
    <row r="9861" spans="9:46" s="142" customFormat="1" x14ac:dyDescent="0.15">
      <c r="I9861" s="223"/>
      <c r="P9861" s="224"/>
      <c r="Q9861" s="224"/>
      <c r="R9861" s="224"/>
      <c r="T9861" s="223"/>
      <c r="U9861" s="225"/>
      <c r="V9861" s="223"/>
      <c r="W9861" s="225"/>
      <c r="AE9861" s="200"/>
      <c r="AM9861" s="203"/>
      <c r="AT9861" s="144"/>
    </row>
    <row r="9862" spans="9:46" s="142" customFormat="1" x14ac:dyDescent="0.15">
      <c r="I9862" s="223"/>
      <c r="P9862" s="224"/>
      <c r="Q9862" s="224"/>
      <c r="R9862" s="224"/>
      <c r="T9862" s="223"/>
      <c r="U9862" s="225"/>
      <c r="V9862" s="223"/>
      <c r="W9862" s="225"/>
      <c r="AE9862" s="200"/>
      <c r="AM9862" s="203"/>
      <c r="AT9862" s="144"/>
    </row>
    <row r="9863" spans="9:46" s="142" customFormat="1" x14ac:dyDescent="0.15">
      <c r="I9863" s="223"/>
      <c r="P9863" s="224"/>
      <c r="Q9863" s="224"/>
      <c r="R9863" s="224"/>
      <c r="T9863" s="223"/>
      <c r="U9863" s="225"/>
      <c r="V9863" s="223"/>
      <c r="W9863" s="225"/>
      <c r="AE9863" s="200"/>
      <c r="AM9863" s="203"/>
      <c r="AT9863" s="144"/>
    </row>
    <row r="9864" spans="9:46" s="142" customFormat="1" x14ac:dyDescent="0.15">
      <c r="I9864" s="223"/>
      <c r="P9864" s="224"/>
      <c r="Q9864" s="224"/>
      <c r="R9864" s="224"/>
      <c r="T9864" s="223"/>
      <c r="U9864" s="225"/>
      <c r="V9864" s="223"/>
      <c r="W9864" s="225"/>
      <c r="AE9864" s="200"/>
      <c r="AM9864" s="203"/>
      <c r="AT9864" s="144"/>
    </row>
    <row r="9865" spans="9:46" s="142" customFormat="1" x14ac:dyDescent="0.15">
      <c r="I9865" s="223"/>
      <c r="P9865" s="224"/>
      <c r="Q9865" s="224"/>
      <c r="R9865" s="224"/>
      <c r="T9865" s="223"/>
      <c r="U9865" s="225"/>
      <c r="V9865" s="223"/>
      <c r="W9865" s="225"/>
      <c r="AE9865" s="200"/>
      <c r="AM9865" s="203"/>
      <c r="AT9865" s="144"/>
    </row>
    <row r="9866" spans="9:46" s="142" customFormat="1" x14ac:dyDescent="0.15">
      <c r="I9866" s="223"/>
      <c r="P9866" s="224"/>
      <c r="Q9866" s="224"/>
      <c r="R9866" s="224"/>
      <c r="T9866" s="223"/>
      <c r="U9866" s="225"/>
      <c r="V9866" s="223"/>
      <c r="W9866" s="225"/>
      <c r="AE9866" s="200"/>
      <c r="AM9866" s="203"/>
      <c r="AT9866" s="144"/>
    </row>
    <row r="9867" spans="9:46" s="142" customFormat="1" x14ac:dyDescent="0.15">
      <c r="I9867" s="223"/>
      <c r="P9867" s="224"/>
      <c r="Q9867" s="224"/>
      <c r="R9867" s="224"/>
      <c r="T9867" s="223"/>
      <c r="U9867" s="225"/>
      <c r="V9867" s="223"/>
      <c r="W9867" s="225"/>
      <c r="AE9867" s="200"/>
      <c r="AM9867" s="203"/>
      <c r="AT9867" s="144"/>
    </row>
    <row r="9868" spans="9:46" s="142" customFormat="1" x14ac:dyDescent="0.15">
      <c r="I9868" s="223"/>
      <c r="P9868" s="224"/>
      <c r="Q9868" s="224"/>
      <c r="R9868" s="224"/>
      <c r="T9868" s="223"/>
      <c r="U9868" s="225"/>
      <c r="V9868" s="223"/>
      <c r="W9868" s="225"/>
      <c r="AE9868" s="200"/>
      <c r="AM9868" s="203"/>
      <c r="AT9868" s="144"/>
    </row>
    <row r="9869" spans="9:46" s="142" customFormat="1" x14ac:dyDescent="0.15">
      <c r="I9869" s="223"/>
      <c r="P9869" s="224"/>
      <c r="Q9869" s="224"/>
      <c r="R9869" s="224"/>
      <c r="T9869" s="223"/>
      <c r="U9869" s="225"/>
      <c r="V9869" s="223"/>
      <c r="W9869" s="225"/>
      <c r="AE9869" s="200"/>
      <c r="AM9869" s="203"/>
      <c r="AT9869" s="144"/>
    </row>
    <row r="9870" spans="9:46" s="142" customFormat="1" x14ac:dyDescent="0.15">
      <c r="I9870" s="223"/>
      <c r="P9870" s="224"/>
      <c r="Q9870" s="224"/>
      <c r="R9870" s="224"/>
      <c r="T9870" s="223"/>
      <c r="U9870" s="225"/>
      <c r="V9870" s="223"/>
      <c r="W9870" s="225"/>
      <c r="AE9870" s="200"/>
      <c r="AM9870" s="203"/>
      <c r="AT9870" s="144"/>
    </row>
    <row r="9871" spans="9:46" s="142" customFormat="1" x14ac:dyDescent="0.15">
      <c r="I9871" s="223"/>
      <c r="P9871" s="224"/>
      <c r="Q9871" s="224"/>
      <c r="R9871" s="224"/>
      <c r="T9871" s="223"/>
      <c r="U9871" s="225"/>
      <c r="V9871" s="223"/>
      <c r="W9871" s="225"/>
      <c r="AE9871" s="200"/>
      <c r="AM9871" s="203"/>
      <c r="AT9871" s="144"/>
    </row>
    <row r="9872" spans="9:46" s="142" customFormat="1" x14ac:dyDescent="0.15">
      <c r="I9872" s="223"/>
      <c r="P9872" s="224"/>
      <c r="Q9872" s="224"/>
      <c r="R9872" s="224"/>
      <c r="T9872" s="223"/>
      <c r="U9872" s="225"/>
      <c r="V9872" s="223"/>
      <c r="W9872" s="225"/>
      <c r="AE9872" s="200"/>
      <c r="AM9872" s="203"/>
      <c r="AT9872" s="144"/>
    </row>
    <row r="9873" spans="9:46" s="142" customFormat="1" x14ac:dyDescent="0.15">
      <c r="I9873" s="223"/>
      <c r="P9873" s="224"/>
      <c r="Q9873" s="224"/>
      <c r="R9873" s="224"/>
      <c r="T9873" s="223"/>
      <c r="U9873" s="225"/>
      <c r="V9873" s="223"/>
      <c r="W9873" s="225"/>
      <c r="AE9873" s="200"/>
      <c r="AM9873" s="203"/>
      <c r="AT9873" s="144"/>
    </row>
    <row r="9874" spans="9:46" s="142" customFormat="1" x14ac:dyDescent="0.15">
      <c r="I9874" s="223"/>
      <c r="P9874" s="224"/>
      <c r="Q9874" s="224"/>
      <c r="R9874" s="224"/>
      <c r="T9874" s="223"/>
      <c r="U9874" s="225"/>
      <c r="V9874" s="223"/>
      <c r="W9874" s="225"/>
      <c r="AE9874" s="200"/>
      <c r="AM9874" s="203"/>
      <c r="AT9874" s="144"/>
    </row>
    <row r="9875" spans="9:46" s="142" customFormat="1" x14ac:dyDescent="0.15">
      <c r="I9875" s="223"/>
      <c r="P9875" s="224"/>
      <c r="Q9875" s="224"/>
      <c r="R9875" s="224"/>
      <c r="T9875" s="223"/>
      <c r="U9875" s="225"/>
      <c r="V9875" s="223"/>
      <c r="W9875" s="225"/>
      <c r="AE9875" s="200"/>
      <c r="AM9875" s="203"/>
      <c r="AT9875" s="144"/>
    </row>
    <row r="9876" spans="9:46" s="142" customFormat="1" x14ac:dyDescent="0.15">
      <c r="I9876" s="223"/>
      <c r="P9876" s="224"/>
      <c r="Q9876" s="224"/>
      <c r="R9876" s="224"/>
      <c r="T9876" s="223"/>
      <c r="U9876" s="225"/>
      <c r="V9876" s="223"/>
      <c r="W9876" s="225"/>
      <c r="AE9876" s="200"/>
      <c r="AM9876" s="203"/>
      <c r="AT9876" s="144"/>
    </row>
    <row r="9877" spans="9:46" s="142" customFormat="1" x14ac:dyDescent="0.15">
      <c r="I9877" s="223"/>
      <c r="P9877" s="224"/>
      <c r="Q9877" s="224"/>
      <c r="R9877" s="224"/>
      <c r="T9877" s="223"/>
      <c r="U9877" s="225"/>
      <c r="V9877" s="223"/>
      <c r="W9877" s="225"/>
      <c r="AE9877" s="200"/>
      <c r="AM9877" s="203"/>
      <c r="AT9877" s="144"/>
    </row>
    <row r="9878" spans="9:46" s="142" customFormat="1" x14ac:dyDescent="0.15">
      <c r="I9878" s="223"/>
      <c r="P9878" s="224"/>
      <c r="Q9878" s="224"/>
      <c r="R9878" s="224"/>
      <c r="T9878" s="223"/>
      <c r="U9878" s="225"/>
      <c r="V9878" s="223"/>
      <c r="W9878" s="225"/>
      <c r="AE9878" s="200"/>
      <c r="AM9878" s="203"/>
      <c r="AT9878" s="144"/>
    </row>
    <row r="9879" spans="9:46" s="142" customFormat="1" x14ac:dyDescent="0.15">
      <c r="I9879" s="223"/>
      <c r="P9879" s="224"/>
      <c r="Q9879" s="224"/>
      <c r="R9879" s="224"/>
      <c r="T9879" s="223"/>
      <c r="U9879" s="225"/>
      <c r="V9879" s="223"/>
      <c r="W9879" s="225"/>
      <c r="AE9879" s="200"/>
      <c r="AM9879" s="203"/>
      <c r="AT9879" s="144"/>
    </row>
    <row r="9880" spans="9:46" s="142" customFormat="1" x14ac:dyDescent="0.15">
      <c r="I9880" s="223"/>
      <c r="P9880" s="224"/>
      <c r="Q9880" s="224"/>
      <c r="R9880" s="224"/>
      <c r="T9880" s="223"/>
      <c r="U9880" s="225"/>
      <c r="V9880" s="223"/>
      <c r="W9880" s="225"/>
      <c r="AE9880" s="200"/>
      <c r="AM9880" s="203"/>
      <c r="AT9880" s="144"/>
    </row>
    <row r="9881" spans="9:46" s="142" customFormat="1" x14ac:dyDescent="0.15">
      <c r="I9881" s="223"/>
      <c r="P9881" s="224"/>
      <c r="Q9881" s="224"/>
      <c r="R9881" s="224"/>
      <c r="T9881" s="223"/>
      <c r="U9881" s="225"/>
      <c r="V9881" s="223"/>
      <c r="W9881" s="225"/>
      <c r="AE9881" s="200"/>
      <c r="AM9881" s="203"/>
      <c r="AT9881" s="144"/>
    </row>
    <row r="9882" spans="9:46" s="142" customFormat="1" x14ac:dyDescent="0.15">
      <c r="I9882" s="223"/>
      <c r="P9882" s="224"/>
      <c r="Q9882" s="224"/>
      <c r="R9882" s="224"/>
      <c r="T9882" s="223"/>
      <c r="U9882" s="225"/>
      <c r="V9882" s="223"/>
      <c r="W9882" s="225"/>
      <c r="AE9882" s="200"/>
      <c r="AM9882" s="203"/>
      <c r="AT9882" s="144"/>
    </row>
    <row r="9883" spans="9:46" s="142" customFormat="1" x14ac:dyDescent="0.15">
      <c r="I9883" s="223"/>
      <c r="P9883" s="224"/>
      <c r="Q9883" s="224"/>
      <c r="R9883" s="224"/>
      <c r="T9883" s="223"/>
      <c r="U9883" s="225"/>
      <c r="V9883" s="223"/>
      <c r="W9883" s="225"/>
      <c r="AE9883" s="200"/>
      <c r="AM9883" s="203"/>
      <c r="AT9883" s="144"/>
    </row>
    <row r="9884" spans="9:46" s="142" customFormat="1" x14ac:dyDescent="0.15">
      <c r="I9884" s="223"/>
      <c r="P9884" s="224"/>
      <c r="Q9884" s="224"/>
      <c r="R9884" s="224"/>
      <c r="T9884" s="223"/>
      <c r="U9884" s="225"/>
      <c r="V9884" s="223"/>
      <c r="W9884" s="225"/>
      <c r="AE9884" s="200"/>
      <c r="AM9884" s="203"/>
      <c r="AT9884" s="144"/>
    </row>
    <row r="9885" spans="9:46" s="142" customFormat="1" x14ac:dyDescent="0.15">
      <c r="I9885" s="223"/>
      <c r="P9885" s="224"/>
      <c r="Q9885" s="224"/>
      <c r="R9885" s="224"/>
      <c r="T9885" s="223"/>
      <c r="U9885" s="225"/>
      <c r="V9885" s="223"/>
      <c r="W9885" s="225"/>
      <c r="AE9885" s="200"/>
      <c r="AM9885" s="203"/>
      <c r="AT9885" s="144"/>
    </row>
    <row r="9886" spans="9:46" s="142" customFormat="1" x14ac:dyDescent="0.15">
      <c r="I9886" s="223"/>
      <c r="P9886" s="224"/>
      <c r="Q9886" s="224"/>
      <c r="R9886" s="224"/>
      <c r="T9886" s="223"/>
      <c r="U9886" s="225"/>
      <c r="V9886" s="223"/>
      <c r="W9886" s="225"/>
      <c r="AE9886" s="200"/>
      <c r="AM9886" s="203"/>
      <c r="AT9886" s="144"/>
    </row>
    <row r="9887" spans="9:46" s="142" customFormat="1" x14ac:dyDescent="0.15">
      <c r="I9887" s="223"/>
      <c r="P9887" s="224"/>
      <c r="Q9887" s="224"/>
      <c r="R9887" s="224"/>
      <c r="T9887" s="223"/>
      <c r="U9887" s="225"/>
      <c r="V9887" s="223"/>
      <c r="W9887" s="225"/>
      <c r="AE9887" s="200"/>
      <c r="AM9887" s="203"/>
      <c r="AT9887" s="144"/>
    </row>
    <row r="9888" spans="9:46" s="142" customFormat="1" x14ac:dyDescent="0.15">
      <c r="I9888" s="223"/>
      <c r="P9888" s="224"/>
      <c r="Q9888" s="224"/>
      <c r="R9888" s="224"/>
      <c r="T9888" s="223"/>
      <c r="U9888" s="225"/>
      <c r="V9888" s="223"/>
      <c r="W9888" s="225"/>
      <c r="AE9888" s="200"/>
      <c r="AM9888" s="203"/>
      <c r="AT9888" s="144"/>
    </row>
    <row r="9889" spans="9:46" s="142" customFormat="1" x14ac:dyDescent="0.15">
      <c r="I9889" s="223"/>
      <c r="P9889" s="224"/>
      <c r="Q9889" s="224"/>
      <c r="R9889" s="224"/>
      <c r="T9889" s="223"/>
      <c r="U9889" s="225"/>
      <c r="V9889" s="223"/>
      <c r="W9889" s="225"/>
      <c r="AE9889" s="200"/>
      <c r="AM9889" s="203"/>
      <c r="AT9889" s="144"/>
    </row>
    <row r="9890" spans="9:46" s="142" customFormat="1" x14ac:dyDescent="0.15">
      <c r="I9890" s="223"/>
      <c r="P9890" s="224"/>
      <c r="Q9890" s="224"/>
      <c r="R9890" s="224"/>
      <c r="T9890" s="223"/>
      <c r="U9890" s="225"/>
      <c r="V9890" s="223"/>
      <c r="W9890" s="225"/>
      <c r="AE9890" s="200"/>
      <c r="AM9890" s="203"/>
      <c r="AT9890" s="144"/>
    </row>
    <row r="9891" spans="9:46" s="142" customFormat="1" x14ac:dyDescent="0.15">
      <c r="I9891" s="223"/>
      <c r="P9891" s="224"/>
      <c r="Q9891" s="224"/>
      <c r="R9891" s="224"/>
      <c r="T9891" s="223"/>
      <c r="U9891" s="225"/>
      <c r="V9891" s="223"/>
      <c r="W9891" s="225"/>
      <c r="AE9891" s="200"/>
      <c r="AM9891" s="203"/>
      <c r="AT9891" s="144"/>
    </row>
    <row r="9892" spans="9:46" s="142" customFormat="1" x14ac:dyDescent="0.15">
      <c r="I9892" s="223"/>
      <c r="P9892" s="224"/>
      <c r="Q9892" s="224"/>
      <c r="R9892" s="224"/>
      <c r="T9892" s="223"/>
      <c r="U9892" s="225"/>
      <c r="V9892" s="223"/>
      <c r="W9892" s="225"/>
      <c r="AE9892" s="200"/>
      <c r="AM9892" s="203"/>
      <c r="AT9892" s="144"/>
    </row>
    <row r="9893" spans="9:46" s="142" customFormat="1" x14ac:dyDescent="0.15">
      <c r="I9893" s="223"/>
      <c r="P9893" s="224"/>
      <c r="Q9893" s="224"/>
      <c r="R9893" s="224"/>
      <c r="T9893" s="223"/>
      <c r="U9893" s="225"/>
      <c r="V9893" s="223"/>
      <c r="W9893" s="225"/>
      <c r="AE9893" s="200"/>
      <c r="AM9893" s="203"/>
      <c r="AT9893" s="144"/>
    </row>
    <row r="9894" spans="9:46" s="142" customFormat="1" x14ac:dyDescent="0.15">
      <c r="I9894" s="223"/>
      <c r="P9894" s="224"/>
      <c r="Q9894" s="224"/>
      <c r="R9894" s="224"/>
      <c r="T9894" s="223"/>
      <c r="U9894" s="225"/>
      <c r="V9894" s="223"/>
      <c r="W9894" s="225"/>
      <c r="AE9894" s="200"/>
      <c r="AM9894" s="203"/>
      <c r="AT9894" s="144"/>
    </row>
    <row r="9895" spans="9:46" s="142" customFormat="1" x14ac:dyDescent="0.15">
      <c r="I9895" s="223"/>
      <c r="P9895" s="224"/>
      <c r="Q9895" s="224"/>
      <c r="R9895" s="224"/>
      <c r="T9895" s="223"/>
      <c r="U9895" s="225"/>
      <c r="V9895" s="223"/>
      <c r="W9895" s="225"/>
      <c r="AE9895" s="200"/>
      <c r="AM9895" s="203"/>
      <c r="AT9895" s="144"/>
    </row>
    <row r="9896" spans="9:46" s="142" customFormat="1" x14ac:dyDescent="0.15">
      <c r="I9896" s="223"/>
      <c r="P9896" s="224"/>
      <c r="Q9896" s="224"/>
      <c r="R9896" s="224"/>
      <c r="T9896" s="223"/>
      <c r="U9896" s="225"/>
      <c r="V9896" s="223"/>
      <c r="W9896" s="225"/>
      <c r="AE9896" s="200"/>
      <c r="AM9896" s="203"/>
      <c r="AT9896" s="144"/>
    </row>
    <row r="9897" spans="9:46" s="142" customFormat="1" x14ac:dyDescent="0.15">
      <c r="I9897" s="223"/>
      <c r="P9897" s="224"/>
      <c r="Q9897" s="224"/>
      <c r="R9897" s="224"/>
      <c r="T9897" s="223"/>
      <c r="U9897" s="225"/>
      <c r="V9897" s="223"/>
      <c r="W9897" s="225"/>
      <c r="AE9897" s="200"/>
      <c r="AM9897" s="203"/>
      <c r="AT9897" s="144"/>
    </row>
    <row r="9898" spans="9:46" s="142" customFormat="1" x14ac:dyDescent="0.15">
      <c r="I9898" s="223"/>
      <c r="P9898" s="224"/>
      <c r="Q9898" s="224"/>
      <c r="R9898" s="224"/>
      <c r="T9898" s="223"/>
      <c r="U9898" s="225"/>
      <c r="V9898" s="223"/>
      <c r="W9898" s="225"/>
      <c r="AE9898" s="200"/>
      <c r="AM9898" s="203"/>
      <c r="AT9898" s="144"/>
    </row>
    <row r="9899" spans="9:46" s="142" customFormat="1" x14ac:dyDescent="0.15">
      <c r="I9899" s="223"/>
      <c r="P9899" s="224"/>
      <c r="Q9899" s="224"/>
      <c r="R9899" s="224"/>
      <c r="T9899" s="223"/>
      <c r="U9899" s="225"/>
      <c r="V9899" s="223"/>
      <c r="W9899" s="225"/>
      <c r="AE9899" s="200"/>
      <c r="AM9899" s="203"/>
      <c r="AT9899" s="144"/>
    </row>
    <row r="9900" spans="9:46" s="142" customFormat="1" x14ac:dyDescent="0.15">
      <c r="I9900" s="223"/>
      <c r="P9900" s="224"/>
      <c r="Q9900" s="224"/>
      <c r="R9900" s="224"/>
      <c r="T9900" s="223"/>
      <c r="U9900" s="225"/>
      <c r="V9900" s="223"/>
      <c r="W9900" s="225"/>
      <c r="AE9900" s="200"/>
      <c r="AM9900" s="203"/>
      <c r="AT9900" s="144"/>
    </row>
    <row r="9901" spans="9:46" s="142" customFormat="1" x14ac:dyDescent="0.15">
      <c r="I9901" s="223"/>
      <c r="P9901" s="224"/>
      <c r="Q9901" s="224"/>
      <c r="R9901" s="224"/>
      <c r="T9901" s="223"/>
      <c r="U9901" s="225"/>
      <c r="V9901" s="223"/>
      <c r="W9901" s="225"/>
      <c r="AE9901" s="200"/>
      <c r="AM9901" s="203"/>
      <c r="AT9901" s="144"/>
    </row>
    <row r="9902" spans="9:46" s="142" customFormat="1" x14ac:dyDescent="0.15">
      <c r="I9902" s="223"/>
      <c r="P9902" s="224"/>
      <c r="Q9902" s="224"/>
      <c r="R9902" s="224"/>
      <c r="T9902" s="223"/>
      <c r="U9902" s="225"/>
      <c r="V9902" s="223"/>
      <c r="W9902" s="225"/>
      <c r="AE9902" s="200"/>
      <c r="AM9902" s="203"/>
      <c r="AT9902" s="144"/>
    </row>
    <row r="9903" spans="9:46" s="142" customFormat="1" x14ac:dyDescent="0.15">
      <c r="I9903" s="223"/>
      <c r="P9903" s="224"/>
      <c r="Q9903" s="224"/>
      <c r="R9903" s="224"/>
      <c r="T9903" s="223"/>
      <c r="U9903" s="225"/>
      <c r="V9903" s="223"/>
      <c r="W9903" s="225"/>
      <c r="AE9903" s="200"/>
      <c r="AM9903" s="203"/>
      <c r="AT9903" s="144"/>
    </row>
    <row r="9904" spans="9:46" s="142" customFormat="1" x14ac:dyDescent="0.15">
      <c r="I9904" s="223"/>
      <c r="P9904" s="224"/>
      <c r="Q9904" s="224"/>
      <c r="R9904" s="224"/>
      <c r="T9904" s="223"/>
      <c r="U9904" s="225"/>
      <c r="V9904" s="223"/>
      <c r="W9904" s="225"/>
      <c r="AE9904" s="200"/>
      <c r="AM9904" s="203"/>
      <c r="AT9904" s="144"/>
    </row>
    <row r="9905" spans="9:46" s="142" customFormat="1" x14ac:dyDescent="0.15">
      <c r="I9905" s="223"/>
      <c r="P9905" s="224"/>
      <c r="Q9905" s="224"/>
      <c r="R9905" s="224"/>
      <c r="T9905" s="223"/>
      <c r="U9905" s="225"/>
      <c r="V9905" s="223"/>
      <c r="W9905" s="225"/>
      <c r="AE9905" s="200"/>
      <c r="AM9905" s="203"/>
      <c r="AT9905" s="144"/>
    </row>
    <row r="9906" spans="9:46" s="142" customFormat="1" x14ac:dyDescent="0.15">
      <c r="I9906" s="223"/>
      <c r="P9906" s="224"/>
      <c r="Q9906" s="224"/>
      <c r="R9906" s="224"/>
      <c r="T9906" s="223"/>
      <c r="U9906" s="225"/>
      <c r="V9906" s="223"/>
      <c r="W9906" s="225"/>
      <c r="AE9906" s="200"/>
      <c r="AM9906" s="203"/>
      <c r="AT9906" s="144"/>
    </row>
    <row r="9907" spans="9:46" s="142" customFormat="1" x14ac:dyDescent="0.15">
      <c r="I9907" s="223"/>
      <c r="P9907" s="224"/>
      <c r="Q9907" s="224"/>
      <c r="R9907" s="224"/>
      <c r="T9907" s="223"/>
      <c r="U9907" s="225"/>
      <c r="V9907" s="223"/>
      <c r="W9907" s="225"/>
      <c r="AE9907" s="200"/>
      <c r="AM9907" s="203"/>
      <c r="AT9907" s="144"/>
    </row>
    <row r="9908" spans="9:46" s="142" customFormat="1" x14ac:dyDescent="0.15">
      <c r="I9908" s="223"/>
      <c r="P9908" s="224"/>
      <c r="Q9908" s="224"/>
      <c r="R9908" s="224"/>
      <c r="T9908" s="223"/>
      <c r="U9908" s="225"/>
      <c r="V9908" s="223"/>
      <c r="W9908" s="225"/>
      <c r="AE9908" s="200"/>
      <c r="AM9908" s="203"/>
      <c r="AT9908" s="144"/>
    </row>
    <row r="9909" spans="9:46" s="142" customFormat="1" x14ac:dyDescent="0.15">
      <c r="I9909" s="223"/>
      <c r="P9909" s="224"/>
      <c r="Q9909" s="224"/>
      <c r="R9909" s="224"/>
      <c r="T9909" s="223"/>
      <c r="U9909" s="225"/>
      <c r="V9909" s="223"/>
      <c r="W9909" s="225"/>
      <c r="AE9909" s="200"/>
      <c r="AM9909" s="203"/>
      <c r="AT9909" s="144"/>
    </row>
    <row r="9910" spans="9:46" s="142" customFormat="1" x14ac:dyDescent="0.15">
      <c r="I9910" s="223"/>
      <c r="P9910" s="224"/>
      <c r="Q9910" s="224"/>
      <c r="R9910" s="224"/>
      <c r="T9910" s="223"/>
      <c r="U9910" s="225"/>
      <c r="V9910" s="223"/>
      <c r="W9910" s="225"/>
      <c r="AE9910" s="200"/>
      <c r="AM9910" s="203"/>
      <c r="AT9910" s="144"/>
    </row>
    <row r="9911" spans="9:46" s="142" customFormat="1" x14ac:dyDescent="0.15">
      <c r="I9911" s="223"/>
      <c r="P9911" s="224"/>
      <c r="Q9911" s="224"/>
      <c r="R9911" s="224"/>
      <c r="T9911" s="223"/>
      <c r="U9911" s="225"/>
      <c r="V9911" s="223"/>
      <c r="W9911" s="225"/>
      <c r="AE9911" s="200"/>
      <c r="AM9911" s="203"/>
      <c r="AT9911" s="144"/>
    </row>
    <row r="9912" spans="9:46" s="142" customFormat="1" x14ac:dyDescent="0.15">
      <c r="I9912" s="223"/>
      <c r="P9912" s="224"/>
      <c r="Q9912" s="224"/>
      <c r="R9912" s="224"/>
      <c r="T9912" s="223"/>
      <c r="U9912" s="225"/>
      <c r="V9912" s="223"/>
      <c r="W9912" s="225"/>
      <c r="AE9912" s="200"/>
      <c r="AM9912" s="203"/>
      <c r="AT9912" s="144"/>
    </row>
    <row r="9913" spans="9:46" s="142" customFormat="1" x14ac:dyDescent="0.15">
      <c r="I9913" s="223"/>
      <c r="P9913" s="224"/>
      <c r="Q9913" s="224"/>
      <c r="R9913" s="224"/>
      <c r="T9913" s="223"/>
      <c r="U9913" s="225"/>
      <c r="V9913" s="223"/>
      <c r="W9913" s="225"/>
      <c r="AE9913" s="200"/>
      <c r="AM9913" s="203"/>
      <c r="AT9913" s="144"/>
    </row>
    <row r="9914" spans="9:46" s="142" customFormat="1" x14ac:dyDescent="0.15">
      <c r="I9914" s="223"/>
      <c r="P9914" s="224"/>
      <c r="Q9914" s="224"/>
      <c r="R9914" s="224"/>
      <c r="T9914" s="223"/>
      <c r="U9914" s="225"/>
      <c r="V9914" s="223"/>
      <c r="W9914" s="225"/>
      <c r="AE9914" s="200"/>
      <c r="AM9914" s="203"/>
      <c r="AT9914" s="144"/>
    </row>
    <row r="9915" spans="9:46" s="142" customFormat="1" x14ac:dyDescent="0.15">
      <c r="I9915" s="223"/>
      <c r="P9915" s="224"/>
      <c r="Q9915" s="224"/>
      <c r="R9915" s="224"/>
      <c r="T9915" s="223"/>
      <c r="U9915" s="225"/>
      <c r="V9915" s="223"/>
      <c r="W9915" s="225"/>
      <c r="AE9915" s="200"/>
      <c r="AM9915" s="203"/>
      <c r="AT9915" s="144"/>
    </row>
    <row r="9916" spans="9:46" s="142" customFormat="1" x14ac:dyDescent="0.15">
      <c r="I9916" s="223"/>
      <c r="P9916" s="224"/>
      <c r="Q9916" s="224"/>
      <c r="R9916" s="224"/>
      <c r="T9916" s="223"/>
      <c r="U9916" s="225"/>
      <c r="V9916" s="223"/>
      <c r="W9916" s="225"/>
      <c r="AE9916" s="200"/>
      <c r="AM9916" s="203"/>
      <c r="AT9916" s="144"/>
    </row>
    <row r="9917" spans="9:46" s="142" customFormat="1" x14ac:dyDescent="0.15">
      <c r="I9917" s="223"/>
      <c r="P9917" s="224"/>
      <c r="Q9917" s="224"/>
      <c r="R9917" s="224"/>
      <c r="T9917" s="223"/>
      <c r="U9917" s="225"/>
      <c r="V9917" s="223"/>
      <c r="W9917" s="225"/>
      <c r="AE9917" s="200"/>
      <c r="AM9917" s="203"/>
      <c r="AT9917" s="144"/>
    </row>
    <row r="9918" spans="9:46" s="142" customFormat="1" x14ac:dyDescent="0.15">
      <c r="I9918" s="223"/>
      <c r="P9918" s="224"/>
      <c r="Q9918" s="224"/>
      <c r="R9918" s="224"/>
      <c r="T9918" s="223"/>
      <c r="U9918" s="225"/>
      <c r="V9918" s="223"/>
      <c r="W9918" s="225"/>
      <c r="AE9918" s="200"/>
      <c r="AM9918" s="203"/>
      <c r="AT9918" s="144"/>
    </row>
    <row r="9919" spans="9:46" s="142" customFormat="1" x14ac:dyDescent="0.15">
      <c r="I9919" s="223"/>
      <c r="P9919" s="224"/>
      <c r="Q9919" s="224"/>
      <c r="R9919" s="224"/>
      <c r="T9919" s="223"/>
      <c r="U9919" s="225"/>
      <c r="V9919" s="223"/>
      <c r="W9919" s="225"/>
      <c r="AE9919" s="200"/>
      <c r="AM9919" s="203"/>
      <c r="AT9919" s="144"/>
    </row>
    <row r="9920" spans="9:46" s="142" customFormat="1" x14ac:dyDescent="0.15">
      <c r="I9920" s="223"/>
      <c r="P9920" s="224"/>
      <c r="Q9920" s="224"/>
      <c r="R9920" s="224"/>
      <c r="T9920" s="223"/>
      <c r="U9920" s="225"/>
      <c r="V9920" s="223"/>
      <c r="W9920" s="225"/>
      <c r="AE9920" s="200"/>
      <c r="AM9920" s="203"/>
      <c r="AT9920" s="144"/>
    </row>
    <row r="9921" spans="9:46" s="142" customFormat="1" x14ac:dyDescent="0.15">
      <c r="I9921" s="223"/>
      <c r="P9921" s="224"/>
      <c r="Q9921" s="224"/>
      <c r="R9921" s="224"/>
      <c r="T9921" s="223"/>
      <c r="U9921" s="225"/>
      <c r="V9921" s="223"/>
      <c r="W9921" s="225"/>
      <c r="AE9921" s="200"/>
      <c r="AM9921" s="203"/>
      <c r="AT9921" s="144"/>
    </row>
    <row r="9922" spans="9:46" s="142" customFormat="1" x14ac:dyDescent="0.15">
      <c r="I9922" s="223"/>
      <c r="P9922" s="224"/>
      <c r="Q9922" s="224"/>
      <c r="R9922" s="224"/>
      <c r="T9922" s="223"/>
      <c r="U9922" s="225"/>
      <c r="V9922" s="223"/>
      <c r="W9922" s="225"/>
      <c r="AE9922" s="200"/>
      <c r="AM9922" s="203"/>
      <c r="AT9922" s="144"/>
    </row>
    <row r="9923" spans="9:46" s="142" customFormat="1" x14ac:dyDescent="0.15">
      <c r="I9923" s="223"/>
      <c r="P9923" s="224"/>
      <c r="Q9923" s="224"/>
      <c r="R9923" s="224"/>
      <c r="T9923" s="223"/>
      <c r="U9923" s="225"/>
      <c r="V9923" s="223"/>
      <c r="W9923" s="225"/>
      <c r="AE9923" s="200"/>
      <c r="AM9923" s="203"/>
      <c r="AT9923" s="144"/>
    </row>
    <row r="9924" spans="9:46" s="142" customFormat="1" x14ac:dyDescent="0.15">
      <c r="I9924" s="223"/>
      <c r="P9924" s="224"/>
      <c r="Q9924" s="224"/>
      <c r="R9924" s="224"/>
      <c r="T9924" s="223"/>
      <c r="U9924" s="225"/>
      <c r="V9924" s="223"/>
      <c r="W9924" s="225"/>
      <c r="AE9924" s="200"/>
      <c r="AM9924" s="203"/>
      <c r="AT9924" s="144"/>
    </row>
    <row r="9925" spans="9:46" s="142" customFormat="1" x14ac:dyDescent="0.15">
      <c r="I9925" s="223"/>
      <c r="P9925" s="224"/>
      <c r="Q9925" s="224"/>
      <c r="R9925" s="224"/>
      <c r="T9925" s="223"/>
      <c r="U9925" s="225"/>
      <c r="V9925" s="223"/>
      <c r="W9925" s="225"/>
      <c r="AE9925" s="200"/>
      <c r="AM9925" s="203"/>
      <c r="AT9925" s="144"/>
    </row>
    <row r="9926" spans="9:46" s="142" customFormat="1" x14ac:dyDescent="0.15">
      <c r="I9926" s="223"/>
      <c r="P9926" s="224"/>
      <c r="Q9926" s="224"/>
      <c r="R9926" s="224"/>
      <c r="T9926" s="223"/>
      <c r="U9926" s="225"/>
      <c r="V9926" s="223"/>
      <c r="W9926" s="225"/>
      <c r="AE9926" s="200"/>
      <c r="AM9926" s="203"/>
      <c r="AT9926" s="144"/>
    </row>
    <row r="9927" spans="9:46" s="142" customFormat="1" x14ac:dyDescent="0.15">
      <c r="I9927" s="223"/>
      <c r="P9927" s="224"/>
      <c r="Q9927" s="224"/>
      <c r="R9927" s="224"/>
      <c r="T9927" s="223"/>
      <c r="U9927" s="225"/>
      <c r="V9927" s="223"/>
      <c r="W9927" s="225"/>
      <c r="AE9927" s="200"/>
      <c r="AM9927" s="203"/>
      <c r="AT9927" s="144"/>
    </row>
    <row r="9928" spans="9:46" s="142" customFormat="1" x14ac:dyDescent="0.15">
      <c r="I9928" s="223"/>
      <c r="P9928" s="224"/>
      <c r="Q9928" s="224"/>
      <c r="R9928" s="224"/>
      <c r="T9928" s="223"/>
      <c r="U9928" s="225"/>
      <c r="V9928" s="223"/>
      <c r="W9928" s="225"/>
      <c r="AE9928" s="200"/>
      <c r="AM9928" s="203"/>
      <c r="AT9928" s="144"/>
    </row>
    <row r="9929" spans="9:46" s="142" customFormat="1" x14ac:dyDescent="0.15">
      <c r="I9929" s="223"/>
      <c r="P9929" s="224"/>
      <c r="Q9929" s="224"/>
      <c r="R9929" s="224"/>
      <c r="T9929" s="223"/>
      <c r="U9929" s="225"/>
      <c r="V9929" s="223"/>
      <c r="W9929" s="225"/>
      <c r="AE9929" s="200"/>
      <c r="AM9929" s="203"/>
      <c r="AT9929" s="144"/>
    </row>
    <row r="9930" spans="9:46" s="142" customFormat="1" x14ac:dyDescent="0.15">
      <c r="I9930" s="223"/>
      <c r="P9930" s="224"/>
      <c r="Q9930" s="224"/>
      <c r="R9930" s="224"/>
      <c r="T9930" s="223"/>
      <c r="U9930" s="225"/>
      <c r="V9930" s="223"/>
      <c r="W9930" s="225"/>
      <c r="AE9930" s="200"/>
      <c r="AM9930" s="203"/>
      <c r="AT9930" s="144"/>
    </row>
    <row r="9931" spans="9:46" s="142" customFormat="1" x14ac:dyDescent="0.15">
      <c r="I9931" s="223"/>
      <c r="P9931" s="224"/>
      <c r="Q9931" s="224"/>
      <c r="R9931" s="224"/>
      <c r="T9931" s="223"/>
      <c r="U9931" s="225"/>
      <c r="V9931" s="223"/>
      <c r="W9931" s="225"/>
      <c r="AE9931" s="200"/>
      <c r="AM9931" s="203"/>
      <c r="AT9931" s="144"/>
    </row>
    <row r="9932" spans="9:46" s="142" customFormat="1" x14ac:dyDescent="0.15">
      <c r="I9932" s="223"/>
      <c r="P9932" s="224"/>
      <c r="Q9932" s="224"/>
      <c r="R9932" s="224"/>
      <c r="T9932" s="223"/>
      <c r="U9932" s="225"/>
      <c r="V9932" s="223"/>
      <c r="W9932" s="225"/>
      <c r="AE9932" s="200"/>
      <c r="AM9932" s="203"/>
      <c r="AT9932" s="144"/>
    </row>
    <row r="9933" spans="9:46" s="142" customFormat="1" x14ac:dyDescent="0.15">
      <c r="I9933" s="223"/>
      <c r="P9933" s="224"/>
      <c r="Q9933" s="224"/>
      <c r="R9933" s="224"/>
      <c r="T9933" s="223"/>
      <c r="U9933" s="225"/>
      <c r="V9933" s="223"/>
      <c r="W9933" s="225"/>
      <c r="AE9933" s="200"/>
      <c r="AM9933" s="203"/>
      <c r="AT9933" s="144"/>
    </row>
    <row r="9934" spans="9:46" s="142" customFormat="1" x14ac:dyDescent="0.15">
      <c r="I9934" s="223"/>
      <c r="P9934" s="224"/>
      <c r="Q9934" s="224"/>
      <c r="R9934" s="224"/>
      <c r="T9934" s="223"/>
      <c r="U9934" s="225"/>
      <c r="V9934" s="223"/>
      <c r="W9934" s="225"/>
      <c r="AE9934" s="200"/>
      <c r="AM9934" s="203"/>
      <c r="AT9934" s="144"/>
    </row>
    <row r="9935" spans="9:46" s="142" customFormat="1" x14ac:dyDescent="0.15">
      <c r="I9935" s="223"/>
      <c r="P9935" s="224"/>
      <c r="Q9935" s="224"/>
      <c r="R9935" s="224"/>
      <c r="T9935" s="223"/>
      <c r="U9935" s="225"/>
      <c r="V9935" s="223"/>
      <c r="W9935" s="225"/>
      <c r="AE9935" s="200"/>
      <c r="AM9935" s="203"/>
      <c r="AT9935" s="144"/>
    </row>
    <row r="9936" spans="9:46" s="142" customFormat="1" x14ac:dyDescent="0.15">
      <c r="I9936" s="223"/>
      <c r="P9936" s="224"/>
      <c r="Q9936" s="224"/>
      <c r="R9936" s="224"/>
      <c r="T9936" s="223"/>
      <c r="U9936" s="225"/>
      <c r="V9936" s="223"/>
      <c r="W9936" s="225"/>
      <c r="AE9936" s="200"/>
      <c r="AM9936" s="203"/>
      <c r="AT9936" s="144"/>
    </row>
    <row r="9937" spans="9:46" s="142" customFormat="1" x14ac:dyDescent="0.15">
      <c r="I9937" s="223"/>
      <c r="P9937" s="224"/>
      <c r="Q9937" s="224"/>
      <c r="R9937" s="224"/>
      <c r="T9937" s="223"/>
      <c r="U9937" s="225"/>
      <c r="V9937" s="223"/>
      <c r="W9937" s="225"/>
      <c r="AE9937" s="200"/>
      <c r="AM9937" s="203"/>
      <c r="AT9937" s="144"/>
    </row>
    <row r="9938" spans="9:46" s="142" customFormat="1" x14ac:dyDescent="0.15">
      <c r="I9938" s="223"/>
      <c r="P9938" s="224"/>
      <c r="Q9938" s="224"/>
      <c r="R9938" s="224"/>
      <c r="T9938" s="223"/>
      <c r="U9938" s="225"/>
      <c r="V9938" s="223"/>
      <c r="W9938" s="225"/>
      <c r="AE9938" s="200"/>
      <c r="AM9938" s="203"/>
      <c r="AT9938" s="144"/>
    </row>
    <row r="9939" spans="9:46" s="142" customFormat="1" x14ac:dyDescent="0.15">
      <c r="I9939" s="223"/>
      <c r="P9939" s="224"/>
      <c r="Q9939" s="224"/>
      <c r="R9939" s="224"/>
      <c r="T9939" s="223"/>
      <c r="U9939" s="225"/>
      <c r="V9939" s="223"/>
      <c r="W9939" s="225"/>
      <c r="AE9939" s="200"/>
      <c r="AM9939" s="203"/>
      <c r="AT9939" s="144"/>
    </row>
    <row r="9940" spans="9:46" s="142" customFormat="1" x14ac:dyDescent="0.15">
      <c r="I9940" s="223"/>
      <c r="P9940" s="224"/>
      <c r="Q9940" s="224"/>
      <c r="R9940" s="224"/>
      <c r="T9940" s="223"/>
      <c r="U9940" s="225"/>
      <c r="V9940" s="223"/>
      <c r="W9940" s="225"/>
      <c r="AE9940" s="200"/>
      <c r="AM9940" s="203"/>
      <c r="AT9940" s="144"/>
    </row>
    <row r="9941" spans="9:46" s="142" customFormat="1" x14ac:dyDescent="0.15">
      <c r="I9941" s="223"/>
      <c r="P9941" s="224"/>
      <c r="Q9941" s="224"/>
      <c r="R9941" s="224"/>
      <c r="T9941" s="223"/>
      <c r="U9941" s="225"/>
      <c r="V9941" s="223"/>
      <c r="W9941" s="225"/>
      <c r="AE9941" s="200"/>
      <c r="AM9941" s="203"/>
      <c r="AT9941" s="144"/>
    </row>
    <row r="9942" spans="9:46" s="142" customFormat="1" x14ac:dyDescent="0.15">
      <c r="I9942" s="223"/>
      <c r="P9942" s="224"/>
      <c r="Q9942" s="224"/>
      <c r="R9942" s="224"/>
      <c r="T9942" s="223"/>
      <c r="U9942" s="225"/>
      <c r="V9942" s="223"/>
      <c r="W9942" s="225"/>
      <c r="AE9942" s="200"/>
      <c r="AM9942" s="203"/>
      <c r="AT9942" s="144"/>
    </row>
    <row r="9943" spans="9:46" s="142" customFormat="1" x14ac:dyDescent="0.15">
      <c r="I9943" s="223"/>
      <c r="P9943" s="224"/>
      <c r="Q9943" s="224"/>
      <c r="R9943" s="224"/>
      <c r="T9943" s="223"/>
      <c r="U9943" s="225"/>
      <c r="V9943" s="223"/>
      <c r="W9943" s="225"/>
      <c r="AE9943" s="200"/>
      <c r="AM9943" s="203"/>
      <c r="AT9943" s="144"/>
    </row>
    <row r="9944" spans="9:46" s="142" customFormat="1" x14ac:dyDescent="0.15">
      <c r="I9944" s="223"/>
      <c r="P9944" s="224"/>
      <c r="Q9944" s="224"/>
      <c r="R9944" s="224"/>
      <c r="T9944" s="223"/>
      <c r="U9944" s="225"/>
      <c r="V9944" s="223"/>
      <c r="W9944" s="225"/>
      <c r="AE9944" s="200"/>
      <c r="AM9944" s="203"/>
      <c r="AT9944" s="144"/>
    </row>
    <row r="9945" spans="9:46" s="142" customFormat="1" x14ac:dyDescent="0.15">
      <c r="I9945" s="223"/>
      <c r="P9945" s="224"/>
      <c r="Q9945" s="224"/>
      <c r="R9945" s="224"/>
      <c r="T9945" s="223"/>
      <c r="U9945" s="225"/>
      <c r="V9945" s="223"/>
      <c r="W9945" s="225"/>
      <c r="AE9945" s="200"/>
      <c r="AM9945" s="203"/>
      <c r="AT9945" s="144"/>
    </row>
    <row r="9946" spans="9:46" s="142" customFormat="1" x14ac:dyDescent="0.15">
      <c r="I9946" s="223"/>
      <c r="P9946" s="224"/>
      <c r="Q9946" s="224"/>
      <c r="R9946" s="224"/>
      <c r="T9946" s="223"/>
      <c r="U9946" s="225"/>
      <c r="V9946" s="223"/>
      <c r="W9946" s="225"/>
      <c r="AE9946" s="200"/>
      <c r="AM9946" s="203"/>
      <c r="AT9946" s="144"/>
    </row>
    <row r="9947" spans="9:46" s="142" customFormat="1" x14ac:dyDescent="0.15">
      <c r="I9947" s="223"/>
      <c r="P9947" s="224"/>
      <c r="Q9947" s="224"/>
      <c r="R9947" s="224"/>
      <c r="T9947" s="223"/>
      <c r="U9947" s="225"/>
      <c r="V9947" s="223"/>
      <c r="W9947" s="225"/>
      <c r="AE9947" s="200"/>
      <c r="AM9947" s="203"/>
      <c r="AT9947" s="144"/>
    </row>
    <row r="9948" spans="9:46" s="142" customFormat="1" x14ac:dyDescent="0.15">
      <c r="I9948" s="223"/>
      <c r="P9948" s="224"/>
      <c r="Q9948" s="224"/>
      <c r="R9948" s="224"/>
      <c r="T9948" s="223"/>
      <c r="U9948" s="225"/>
      <c r="V9948" s="223"/>
      <c r="W9948" s="225"/>
      <c r="AE9948" s="200"/>
      <c r="AM9948" s="203"/>
      <c r="AT9948" s="144"/>
    </row>
    <row r="9949" spans="9:46" s="142" customFormat="1" x14ac:dyDescent="0.15">
      <c r="I9949" s="223"/>
      <c r="P9949" s="224"/>
      <c r="Q9949" s="224"/>
      <c r="R9949" s="224"/>
      <c r="T9949" s="223"/>
      <c r="U9949" s="225"/>
      <c r="V9949" s="223"/>
      <c r="W9949" s="225"/>
      <c r="AE9949" s="200"/>
      <c r="AM9949" s="203"/>
      <c r="AT9949" s="144"/>
    </row>
    <row r="9950" spans="9:46" s="142" customFormat="1" x14ac:dyDescent="0.15">
      <c r="I9950" s="223"/>
      <c r="P9950" s="224"/>
      <c r="Q9950" s="224"/>
      <c r="R9950" s="224"/>
      <c r="T9950" s="223"/>
      <c r="U9950" s="225"/>
      <c r="V9950" s="223"/>
      <c r="W9950" s="225"/>
      <c r="AE9950" s="200"/>
      <c r="AM9950" s="203"/>
      <c r="AT9950" s="144"/>
    </row>
    <row r="9951" spans="9:46" s="142" customFormat="1" x14ac:dyDescent="0.15">
      <c r="I9951" s="223"/>
      <c r="P9951" s="224"/>
      <c r="Q9951" s="224"/>
      <c r="R9951" s="224"/>
      <c r="T9951" s="223"/>
      <c r="U9951" s="225"/>
      <c r="V9951" s="223"/>
      <c r="W9951" s="225"/>
      <c r="AE9951" s="200"/>
      <c r="AM9951" s="203"/>
      <c r="AT9951" s="144"/>
    </row>
    <row r="9952" spans="9:46" s="142" customFormat="1" x14ac:dyDescent="0.15">
      <c r="I9952" s="223"/>
      <c r="P9952" s="224"/>
      <c r="Q9952" s="224"/>
      <c r="R9952" s="224"/>
      <c r="T9952" s="223"/>
      <c r="U9952" s="225"/>
      <c r="V9952" s="223"/>
      <c r="W9952" s="225"/>
      <c r="AE9952" s="200"/>
      <c r="AM9952" s="203"/>
      <c r="AT9952" s="144"/>
    </row>
    <row r="9953" spans="9:46" s="142" customFormat="1" x14ac:dyDescent="0.15">
      <c r="I9953" s="223"/>
      <c r="P9953" s="224"/>
      <c r="Q9953" s="224"/>
      <c r="R9953" s="224"/>
      <c r="T9953" s="223"/>
      <c r="U9953" s="225"/>
      <c r="V9953" s="223"/>
      <c r="W9953" s="225"/>
      <c r="AE9953" s="200"/>
      <c r="AM9953" s="203"/>
      <c r="AT9953" s="144"/>
    </row>
    <row r="9954" spans="9:46" s="142" customFormat="1" x14ac:dyDescent="0.15">
      <c r="I9954" s="223"/>
      <c r="P9954" s="224"/>
      <c r="Q9954" s="224"/>
      <c r="R9954" s="224"/>
      <c r="T9954" s="223"/>
      <c r="U9954" s="225"/>
      <c r="V9954" s="223"/>
      <c r="W9954" s="225"/>
      <c r="AE9954" s="200"/>
      <c r="AM9954" s="203"/>
      <c r="AT9954" s="144"/>
    </row>
    <row r="9955" spans="9:46" s="142" customFormat="1" x14ac:dyDescent="0.15">
      <c r="I9955" s="223"/>
      <c r="P9955" s="224"/>
      <c r="Q9955" s="224"/>
      <c r="R9955" s="224"/>
      <c r="T9955" s="223"/>
      <c r="U9955" s="225"/>
      <c r="V9955" s="223"/>
      <c r="W9955" s="225"/>
      <c r="AE9955" s="200"/>
      <c r="AM9955" s="203"/>
      <c r="AT9955" s="144"/>
    </row>
    <row r="9956" spans="9:46" s="142" customFormat="1" x14ac:dyDescent="0.15">
      <c r="I9956" s="223"/>
      <c r="P9956" s="224"/>
      <c r="Q9956" s="224"/>
      <c r="R9956" s="224"/>
      <c r="T9956" s="223"/>
      <c r="U9956" s="225"/>
      <c r="V9956" s="223"/>
      <c r="W9956" s="225"/>
      <c r="AE9956" s="200"/>
      <c r="AM9956" s="203"/>
      <c r="AT9956" s="144"/>
    </row>
    <row r="9957" spans="9:46" s="142" customFormat="1" x14ac:dyDescent="0.15">
      <c r="I9957" s="223"/>
      <c r="P9957" s="224"/>
      <c r="Q9957" s="224"/>
      <c r="R9957" s="224"/>
      <c r="T9957" s="223"/>
      <c r="U9957" s="225"/>
      <c r="V9957" s="223"/>
      <c r="W9957" s="225"/>
      <c r="AE9957" s="200"/>
      <c r="AM9957" s="203"/>
      <c r="AT9957" s="144"/>
    </row>
    <row r="9958" spans="9:46" s="142" customFormat="1" x14ac:dyDescent="0.15">
      <c r="I9958" s="223"/>
      <c r="P9958" s="224"/>
      <c r="Q9958" s="224"/>
      <c r="R9958" s="224"/>
      <c r="T9958" s="223"/>
      <c r="U9958" s="225"/>
      <c r="V9958" s="223"/>
      <c r="W9958" s="225"/>
      <c r="AE9958" s="200"/>
      <c r="AM9958" s="203"/>
      <c r="AT9958" s="144"/>
    </row>
    <row r="9959" spans="9:46" s="142" customFormat="1" x14ac:dyDescent="0.15">
      <c r="I9959" s="223"/>
      <c r="P9959" s="224"/>
      <c r="Q9959" s="224"/>
      <c r="R9959" s="224"/>
      <c r="T9959" s="223"/>
      <c r="U9959" s="225"/>
      <c r="V9959" s="223"/>
      <c r="W9959" s="225"/>
      <c r="AE9959" s="200"/>
      <c r="AM9959" s="203"/>
      <c r="AT9959" s="144"/>
    </row>
    <row r="9960" spans="9:46" s="142" customFormat="1" x14ac:dyDescent="0.15">
      <c r="I9960" s="223"/>
      <c r="P9960" s="224"/>
      <c r="Q9960" s="224"/>
      <c r="R9960" s="224"/>
      <c r="T9960" s="223"/>
      <c r="U9960" s="225"/>
      <c r="V9960" s="223"/>
      <c r="W9960" s="225"/>
      <c r="AE9960" s="200"/>
      <c r="AM9960" s="203"/>
      <c r="AT9960" s="144"/>
    </row>
    <row r="9961" spans="9:46" s="142" customFormat="1" x14ac:dyDescent="0.15">
      <c r="I9961" s="223"/>
      <c r="P9961" s="224"/>
      <c r="Q9961" s="224"/>
      <c r="R9961" s="224"/>
      <c r="T9961" s="223"/>
      <c r="U9961" s="225"/>
      <c r="V9961" s="223"/>
      <c r="W9961" s="225"/>
      <c r="AE9961" s="200"/>
      <c r="AM9961" s="203"/>
      <c r="AT9961" s="144"/>
    </row>
    <row r="9962" spans="9:46" s="142" customFormat="1" x14ac:dyDescent="0.15">
      <c r="I9962" s="223"/>
      <c r="P9962" s="224"/>
      <c r="Q9962" s="224"/>
      <c r="R9962" s="224"/>
      <c r="T9962" s="223"/>
      <c r="U9962" s="225"/>
      <c r="V9962" s="223"/>
      <c r="W9962" s="225"/>
      <c r="AE9962" s="200"/>
      <c r="AM9962" s="203"/>
      <c r="AT9962" s="144"/>
    </row>
    <row r="9963" spans="9:46" s="142" customFormat="1" x14ac:dyDescent="0.15">
      <c r="I9963" s="223"/>
      <c r="P9963" s="224"/>
      <c r="Q9963" s="224"/>
      <c r="R9963" s="224"/>
      <c r="T9963" s="223"/>
      <c r="U9963" s="225"/>
      <c r="V9963" s="223"/>
      <c r="W9963" s="225"/>
      <c r="AE9963" s="200"/>
      <c r="AM9963" s="203"/>
      <c r="AT9963" s="144"/>
    </row>
    <row r="9964" spans="9:46" s="142" customFormat="1" x14ac:dyDescent="0.15">
      <c r="I9964" s="223"/>
      <c r="P9964" s="224"/>
      <c r="Q9964" s="224"/>
      <c r="R9964" s="224"/>
      <c r="T9964" s="223"/>
      <c r="U9964" s="225"/>
      <c r="V9964" s="223"/>
      <c r="W9964" s="225"/>
      <c r="AE9964" s="200"/>
      <c r="AM9964" s="203"/>
      <c r="AT9964" s="144"/>
    </row>
    <row r="9965" spans="9:46" s="142" customFormat="1" x14ac:dyDescent="0.15">
      <c r="I9965" s="223"/>
      <c r="P9965" s="224"/>
      <c r="Q9965" s="224"/>
      <c r="R9965" s="224"/>
      <c r="T9965" s="223"/>
      <c r="U9965" s="225"/>
      <c r="V9965" s="223"/>
      <c r="W9965" s="225"/>
      <c r="AE9965" s="200"/>
      <c r="AM9965" s="203"/>
      <c r="AT9965" s="144"/>
    </row>
    <row r="9966" spans="9:46" s="142" customFormat="1" x14ac:dyDescent="0.15">
      <c r="I9966" s="223"/>
      <c r="P9966" s="224"/>
      <c r="Q9966" s="224"/>
      <c r="R9966" s="224"/>
      <c r="T9966" s="223"/>
      <c r="U9966" s="225"/>
      <c r="V9966" s="223"/>
      <c r="W9966" s="225"/>
      <c r="AE9966" s="200"/>
      <c r="AM9966" s="203"/>
      <c r="AT9966" s="144"/>
    </row>
    <row r="9967" spans="9:46" s="142" customFormat="1" x14ac:dyDescent="0.15">
      <c r="I9967" s="223"/>
      <c r="P9967" s="224"/>
      <c r="Q9967" s="224"/>
      <c r="R9967" s="224"/>
      <c r="T9967" s="223"/>
      <c r="U9967" s="225"/>
      <c r="V9967" s="223"/>
      <c r="W9967" s="225"/>
      <c r="AE9967" s="200"/>
      <c r="AM9967" s="203"/>
      <c r="AT9967" s="144"/>
    </row>
    <row r="9968" spans="9:46" s="142" customFormat="1" x14ac:dyDescent="0.15">
      <c r="I9968" s="223"/>
      <c r="P9968" s="224"/>
      <c r="Q9968" s="224"/>
      <c r="R9968" s="224"/>
      <c r="T9968" s="223"/>
      <c r="U9968" s="225"/>
      <c r="V9968" s="223"/>
      <c r="W9968" s="225"/>
      <c r="AE9968" s="200"/>
      <c r="AM9968" s="203"/>
      <c r="AT9968" s="144"/>
    </row>
    <row r="9969" spans="9:46" s="142" customFormat="1" x14ac:dyDescent="0.15">
      <c r="I9969" s="223"/>
      <c r="P9969" s="224"/>
      <c r="Q9969" s="224"/>
      <c r="R9969" s="224"/>
      <c r="T9969" s="223"/>
      <c r="U9969" s="225"/>
      <c r="V9969" s="223"/>
      <c r="W9969" s="225"/>
      <c r="AE9969" s="200"/>
      <c r="AM9969" s="203"/>
      <c r="AT9969" s="144"/>
    </row>
    <row r="9970" spans="9:46" s="142" customFormat="1" x14ac:dyDescent="0.15">
      <c r="I9970" s="223"/>
      <c r="P9970" s="224"/>
      <c r="Q9970" s="224"/>
      <c r="R9970" s="224"/>
      <c r="T9970" s="223"/>
      <c r="U9970" s="225"/>
      <c r="V9970" s="223"/>
      <c r="W9970" s="225"/>
      <c r="AE9970" s="200"/>
      <c r="AM9970" s="203"/>
      <c r="AT9970" s="144"/>
    </row>
    <row r="9971" spans="9:46" s="142" customFormat="1" x14ac:dyDescent="0.15">
      <c r="I9971" s="223"/>
      <c r="P9971" s="224"/>
      <c r="Q9971" s="224"/>
      <c r="R9971" s="224"/>
      <c r="T9971" s="223"/>
      <c r="U9971" s="225"/>
      <c r="V9971" s="223"/>
      <c r="W9971" s="225"/>
      <c r="AE9971" s="200"/>
      <c r="AM9971" s="203"/>
      <c r="AT9971" s="144"/>
    </row>
    <row r="9972" spans="9:46" s="142" customFormat="1" x14ac:dyDescent="0.15">
      <c r="I9972" s="223"/>
      <c r="P9972" s="224"/>
      <c r="Q9972" s="224"/>
      <c r="R9972" s="224"/>
      <c r="T9972" s="223"/>
      <c r="U9972" s="225"/>
      <c r="V9972" s="223"/>
      <c r="W9972" s="225"/>
      <c r="AE9972" s="200"/>
      <c r="AM9972" s="203"/>
      <c r="AT9972" s="144"/>
    </row>
    <row r="9973" spans="9:46" s="142" customFormat="1" x14ac:dyDescent="0.15">
      <c r="I9973" s="223"/>
      <c r="P9973" s="224"/>
      <c r="Q9973" s="224"/>
      <c r="R9973" s="224"/>
      <c r="T9973" s="223"/>
      <c r="U9973" s="225"/>
      <c r="V9973" s="223"/>
      <c r="W9973" s="225"/>
      <c r="AE9973" s="200"/>
      <c r="AM9973" s="203"/>
      <c r="AT9973" s="144"/>
    </row>
    <row r="9974" spans="9:46" s="142" customFormat="1" x14ac:dyDescent="0.15">
      <c r="I9974" s="223"/>
      <c r="P9974" s="224"/>
      <c r="Q9974" s="224"/>
      <c r="R9974" s="224"/>
      <c r="T9974" s="223"/>
      <c r="U9974" s="225"/>
      <c r="V9974" s="223"/>
      <c r="W9974" s="225"/>
      <c r="AE9974" s="200"/>
      <c r="AM9974" s="203"/>
      <c r="AT9974" s="144"/>
    </row>
    <row r="9975" spans="9:46" s="142" customFormat="1" x14ac:dyDescent="0.15">
      <c r="I9975" s="223"/>
      <c r="P9975" s="224"/>
      <c r="Q9975" s="224"/>
      <c r="R9975" s="224"/>
      <c r="T9975" s="223"/>
      <c r="U9975" s="225"/>
      <c r="V9975" s="223"/>
      <c r="W9975" s="225"/>
      <c r="AE9975" s="200"/>
      <c r="AM9975" s="203"/>
      <c r="AT9975" s="144"/>
    </row>
    <row r="9976" spans="9:46" s="142" customFormat="1" x14ac:dyDescent="0.15">
      <c r="I9976" s="223"/>
      <c r="P9976" s="224"/>
      <c r="Q9976" s="224"/>
      <c r="R9976" s="224"/>
      <c r="T9976" s="223"/>
      <c r="U9976" s="225"/>
      <c r="V9976" s="223"/>
      <c r="W9976" s="225"/>
      <c r="AE9976" s="200"/>
      <c r="AM9976" s="203"/>
      <c r="AT9976" s="144"/>
    </row>
    <row r="9977" spans="9:46" s="142" customFormat="1" x14ac:dyDescent="0.15">
      <c r="I9977" s="223"/>
      <c r="P9977" s="224"/>
      <c r="Q9977" s="224"/>
      <c r="R9977" s="224"/>
      <c r="T9977" s="223"/>
      <c r="U9977" s="225"/>
      <c r="V9977" s="223"/>
      <c r="W9977" s="225"/>
      <c r="AE9977" s="200"/>
      <c r="AM9977" s="203"/>
      <c r="AT9977" s="144"/>
    </row>
    <row r="9978" spans="9:46" s="142" customFormat="1" x14ac:dyDescent="0.15">
      <c r="I9978" s="223"/>
      <c r="P9978" s="224"/>
      <c r="Q9978" s="224"/>
      <c r="R9978" s="224"/>
      <c r="T9978" s="223"/>
      <c r="U9978" s="225"/>
      <c r="V9978" s="223"/>
      <c r="W9978" s="225"/>
      <c r="AE9978" s="200"/>
      <c r="AM9978" s="203"/>
      <c r="AT9978" s="144"/>
    </row>
    <row r="9979" spans="9:46" s="142" customFormat="1" x14ac:dyDescent="0.15">
      <c r="I9979" s="223"/>
      <c r="P9979" s="224"/>
      <c r="Q9979" s="224"/>
      <c r="R9979" s="224"/>
      <c r="T9979" s="223"/>
      <c r="U9979" s="225"/>
      <c r="V9979" s="223"/>
      <c r="W9979" s="225"/>
      <c r="AE9979" s="200"/>
      <c r="AM9979" s="203"/>
      <c r="AT9979" s="144"/>
    </row>
    <row r="9980" spans="9:46" s="142" customFormat="1" x14ac:dyDescent="0.15">
      <c r="I9980" s="223"/>
      <c r="P9980" s="224"/>
      <c r="Q9980" s="224"/>
      <c r="R9980" s="224"/>
      <c r="T9980" s="223"/>
      <c r="U9980" s="225"/>
      <c r="V9980" s="223"/>
      <c r="W9980" s="225"/>
      <c r="AE9980" s="200"/>
      <c r="AM9980" s="203"/>
      <c r="AT9980" s="144"/>
    </row>
    <row r="9981" spans="9:46" s="142" customFormat="1" x14ac:dyDescent="0.15">
      <c r="I9981" s="223"/>
      <c r="P9981" s="224"/>
      <c r="Q9981" s="224"/>
      <c r="R9981" s="224"/>
      <c r="T9981" s="223"/>
      <c r="U9981" s="225"/>
      <c r="V9981" s="223"/>
      <c r="W9981" s="225"/>
      <c r="AE9981" s="200"/>
      <c r="AM9981" s="203"/>
      <c r="AT9981" s="144"/>
    </row>
    <row r="9982" spans="9:46" s="142" customFormat="1" x14ac:dyDescent="0.15">
      <c r="I9982" s="223"/>
      <c r="P9982" s="224"/>
      <c r="Q9982" s="224"/>
      <c r="R9982" s="224"/>
      <c r="T9982" s="223"/>
      <c r="U9982" s="225"/>
      <c r="V9982" s="223"/>
      <c r="W9982" s="225"/>
      <c r="AE9982" s="200"/>
      <c r="AM9982" s="203"/>
      <c r="AT9982" s="144"/>
    </row>
    <row r="9983" spans="9:46" s="142" customFormat="1" x14ac:dyDescent="0.15">
      <c r="I9983" s="223"/>
      <c r="P9983" s="224"/>
      <c r="Q9983" s="224"/>
      <c r="R9983" s="224"/>
      <c r="T9983" s="223"/>
      <c r="U9983" s="225"/>
      <c r="V9983" s="223"/>
      <c r="W9983" s="225"/>
      <c r="AE9983" s="200"/>
      <c r="AM9983" s="203"/>
      <c r="AT9983" s="144"/>
    </row>
    <row r="9984" spans="9:46" s="142" customFormat="1" x14ac:dyDescent="0.15">
      <c r="I9984" s="223"/>
      <c r="P9984" s="224"/>
      <c r="Q9984" s="224"/>
      <c r="R9984" s="224"/>
      <c r="T9984" s="223"/>
      <c r="U9984" s="225"/>
      <c r="V9984" s="223"/>
      <c r="W9984" s="225"/>
      <c r="AE9984" s="200"/>
      <c r="AM9984" s="203"/>
      <c r="AT9984" s="144"/>
    </row>
    <row r="9985" spans="9:46" s="142" customFormat="1" x14ac:dyDescent="0.15">
      <c r="I9985" s="223"/>
      <c r="P9985" s="224"/>
      <c r="Q9985" s="224"/>
      <c r="R9985" s="224"/>
      <c r="T9985" s="223"/>
      <c r="U9985" s="225"/>
      <c r="V9985" s="223"/>
      <c r="W9985" s="225"/>
      <c r="AE9985" s="200"/>
      <c r="AM9985" s="203"/>
      <c r="AT9985" s="144"/>
    </row>
    <row r="9986" spans="9:46" s="142" customFormat="1" x14ac:dyDescent="0.15">
      <c r="I9986" s="223"/>
      <c r="P9986" s="224"/>
      <c r="Q9986" s="224"/>
      <c r="R9986" s="224"/>
      <c r="T9986" s="223"/>
      <c r="U9986" s="225"/>
      <c r="V9986" s="223"/>
      <c r="W9986" s="225"/>
      <c r="AE9986" s="200"/>
      <c r="AM9986" s="203"/>
      <c r="AT9986" s="144"/>
    </row>
    <row r="9987" spans="9:46" s="142" customFormat="1" x14ac:dyDescent="0.15">
      <c r="I9987" s="223"/>
      <c r="P9987" s="224"/>
      <c r="Q9987" s="224"/>
      <c r="R9987" s="224"/>
      <c r="T9987" s="223"/>
      <c r="U9987" s="225"/>
      <c r="V9987" s="223"/>
      <c r="W9987" s="225"/>
      <c r="AE9987" s="200"/>
      <c r="AM9987" s="203"/>
      <c r="AT9987" s="144"/>
    </row>
    <row r="9988" spans="9:46" s="142" customFormat="1" x14ac:dyDescent="0.15">
      <c r="I9988" s="223"/>
      <c r="P9988" s="224"/>
      <c r="Q9988" s="224"/>
      <c r="R9988" s="224"/>
      <c r="T9988" s="223"/>
      <c r="U9988" s="225"/>
      <c r="V9988" s="223"/>
      <c r="W9988" s="225"/>
      <c r="AE9988" s="200"/>
      <c r="AM9988" s="203"/>
      <c r="AT9988" s="144"/>
    </row>
    <row r="9989" spans="9:46" s="142" customFormat="1" x14ac:dyDescent="0.15">
      <c r="I9989" s="223"/>
      <c r="P9989" s="224"/>
      <c r="Q9989" s="224"/>
      <c r="R9989" s="224"/>
      <c r="T9989" s="223"/>
      <c r="U9989" s="225"/>
      <c r="V9989" s="223"/>
      <c r="W9989" s="225"/>
      <c r="AE9989" s="200"/>
      <c r="AM9989" s="203"/>
      <c r="AT9989" s="144"/>
    </row>
    <row r="9990" spans="9:46" s="142" customFormat="1" x14ac:dyDescent="0.15">
      <c r="I9990" s="223"/>
      <c r="P9990" s="224"/>
      <c r="Q9990" s="224"/>
      <c r="R9990" s="224"/>
      <c r="T9990" s="223"/>
      <c r="U9990" s="225"/>
      <c r="V9990" s="223"/>
      <c r="W9990" s="225"/>
      <c r="AE9990" s="200"/>
      <c r="AM9990" s="203"/>
      <c r="AT9990" s="144"/>
    </row>
    <row r="9991" spans="9:46" s="142" customFormat="1" x14ac:dyDescent="0.15">
      <c r="I9991" s="223"/>
      <c r="P9991" s="224"/>
      <c r="Q9991" s="224"/>
      <c r="R9991" s="224"/>
      <c r="T9991" s="223"/>
      <c r="U9991" s="225"/>
      <c r="V9991" s="223"/>
      <c r="W9991" s="225"/>
      <c r="AE9991" s="200"/>
      <c r="AM9991" s="203"/>
      <c r="AT9991" s="144"/>
    </row>
    <row r="9992" spans="9:46" s="142" customFormat="1" x14ac:dyDescent="0.15">
      <c r="I9992" s="223"/>
      <c r="P9992" s="224"/>
      <c r="Q9992" s="224"/>
      <c r="R9992" s="224"/>
      <c r="T9992" s="223"/>
      <c r="U9992" s="225"/>
      <c r="V9992" s="223"/>
      <c r="W9992" s="225"/>
      <c r="AE9992" s="200"/>
      <c r="AM9992" s="203"/>
      <c r="AT9992" s="144"/>
    </row>
    <row r="9993" spans="9:46" s="142" customFormat="1" x14ac:dyDescent="0.15">
      <c r="I9993" s="223"/>
      <c r="P9993" s="224"/>
      <c r="Q9993" s="224"/>
      <c r="R9993" s="224"/>
      <c r="T9993" s="223"/>
      <c r="U9993" s="225"/>
      <c r="V9993" s="223"/>
      <c r="W9993" s="225"/>
      <c r="AE9993" s="200"/>
      <c r="AM9993" s="203"/>
      <c r="AT9993" s="144"/>
    </row>
    <row r="9994" spans="9:46" s="142" customFormat="1" x14ac:dyDescent="0.15">
      <c r="I9994" s="223"/>
      <c r="P9994" s="224"/>
      <c r="Q9994" s="224"/>
      <c r="R9994" s="224"/>
      <c r="T9994" s="223"/>
      <c r="U9994" s="225"/>
      <c r="V9994" s="223"/>
      <c r="W9994" s="225"/>
      <c r="AE9994" s="200"/>
      <c r="AM9994" s="203"/>
      <c r="AT9994" s="144"/>
    </row>
    <row r="9995" spans="9:46" s="142" customFormat="1" x14ac:dyDescent="0.15">
      <c r="I9995" s="223"/>
      <c r="P9995" s="224"/>
      <c r="Q9995" s="224"/>
      <c r="R9995" s="224"/>
      <c r="T9995" s="223"/>
      <c r="U9995" s="225"/>
      <c r="V9995" s="223"/>
      <c r="W9995" s="225"/>
      <c r="AE9995" s="200"/>
      <c r="AM9995" s="203"/>
      <c r="AT9995" s="144"/>
    </row>
    <row r="9996" spans="9:46" s="142" customFormat="1" x14ac:dyDescent="0.15">
      <c r="I9996" s="223"/>
      <c r="P9996" s="224"/>
      <c r="Q9996" s="224"/>
      <c r="R9996" s="224"/>
      <c r="T9996" s="223"/>
      <c r="U9996" s="225"/>
      <c r="V9996" s="223"/>
      <c r="W9996" s="225"/>
      <c r="AE9996" s="200"/>
      <c r="AM9996" s="203"/>
      <c r="AT9996" s="144"/>
    </row>
    <row r="9997" spans="9:46" s="142" customFormat="1" x14ac:dyDescent="0.15">
      <c r="I9997" s="223"/>
      <c r="P9997" s="224"/>
      <c r="Q9997" s="224"/>
      <c r="R9997" s="224"/>
      <c r="T9997" s="223"/>
      <c r="U9997" s="225"/>
      <c r="V9997" s="223"/>
      <c r="W9997" s="225"/>
      <c r="AE9997" s="200"/>
      <c r="AM9997" s="203"/>
      <c r="AT9997" s="144"/>
    </row>
    <row r="9998" spans="9:46" s="142" customFormat="1" x14ac:dyDescent="0.15">
      <c r="I9998" s="223"/>
      <c r="P9998" s="224"/>
      <c r="Q9998" s="224"/>
      <c r="R9998" s="224"/>
      <c r="T9998" s="223"/>
      <c r="U9998" s="225"/>
      <c r="V9998" s="223"/>
      <c r="W9998" s="225"/>
      <c r="AE9998" s="200"/>
      <c r="AM9998" s="203"/>
      <c r="AT9998" s="144"/>
    </row>
    <row r="9999" spans="9:46" s="142" customFormat="1" x14ac:dyDescent="0.15">
      <c r="I9999" s="223"/>
      <c r="P9999" s="224"/>
      <c r="Q9999" s="224"/>
      <c r="R9999" s="224"/>
      <c r="T9999" s="223"/>
      <c r="U9999" s="225"/>
      <c r="V9999" s="223"/>
      <c r="W9999" s="225"/>
      <c r="AE9999" s="200"/>
      <c r="AM9999" s="203"/>
      <c r="AT9999" s="144"/>
    </row>
    <row r="10000" spans="9:46" s="142" customFormat="1" x14ac:dyDescent="0.15">
      <c r="I10000" s="223"/>
      <c r="P10000" s="224"/>
      <c r="Q10000" s="224"/>
      <c r="R10000" s="224"/>
      <c r="T10000" s="223"/>
      <c r="U10000" s="225"/>
      <c r="V10000" s="223"/>
      <c r="W10000" s="225"/>
      <c r="AE10000" s="200"/>
      <c r="AM10000" s="203"/>
      <c r="AT10000" s="144"/>
    </row>
    <row r="10001" spans="9:46" s="142" customFormat="1" x14ac:dyDescent="0.15">
      <c r="I10001" s="223"/>
      <c r="P10001" s="224"/>
      <c r="Q10001" s="224"/>
      <c r="R10001" s="224"/>
      <c r="T10001" s="223"/>
      <c r="U10001" s="225"/>
      <c r="V10001" s="223"/>
      <c r="W10001" s="225"/>
      <c r="AE10001" s="200"/>
      <c r="AM10001" s="203"/>
      <c r="AT10001" s="144"/>
    </row>
    <row r="10002" spans="9:46" s="142" customFormat="1" x14ac:dyDescent="0.15">
      <c r="I10002" s="223"/>
      <c r="P10002" s="224"/>
      <c r="Q10002" s="224"/>
      <c r="R10002" s="224"/>
      <c r="T10002" s="223"/>
      <c r="U10002" s="225"/>
      <c r="V10002" s="223"/>
      <c r="W10002" s="225"/>
      <c r="AE10002" s="200"/>
      <c r="AM10002" s="203"/>
      <c r="AT10002" s="144"/>
    </row>
    <row r="10003" spans="9:46" s="142" customFormat="1" x14ac:dyDescent="0.15">
      <c r="I10003" s="223"/>
      <c r="P10003" s="224"/>
      <c r="Q10003" s="224"/>
      <c r="R10003" s="224"/>
      <c r="T10003" s="223"/>
      <c r="U10003" s="225"/>
      <c r="V10003" s="223"/>
      <c r="W10003" s="225"/>
      <c r="AE10003" s="200"/>
      <c r="AM10003" s="203"/>
      <c r="AT10003" s="144"/>
    </row>
    <row r="10004" spans="9:46" s="142" customFormat="1" x14ac:dyDescent="0.15">
      <c r="I10004" s="223"/>
      <c r="P10004" s="224"/>
      <c r="Q10004" s="224"/>
      <c r="R10004" s="224"/>
      <c r="T10004" s="223"/>
      <c r="U10004" s="225"/>
      <c r="V10004" s="223"/>
      <c r="W10004" s="225"/>
      <c r="AE10004" s="200"/>
      <c r="AM10004" s="203"/>
      <c r="AT10004" s="144"/>
    </row>
    <row r="10005" spans="9:46" s="142" customFormat="1" x14ac:dyDescent="0.15">
      <c r="I10005" s="223"/>
      <c r="P10005" s="224"/>
      <c r="Q10005" s="224"/>
      <c r="R10005" s="224"/>
      <c r="T10005" s="223"/>
      <c r="U10005" s="225"/>
      <c r="V10005" s="223"/>
      <c r="W10005" s="225"/>
      <c r="AE10005" s="200"/>
      <c r="AM10005" s="203"/>
      <c r="AT10005" s="144"/>
    </row>
    <row r="10006" spans="9:46" s="142" customFormat="1" x14ac:dyDescent="0.15">
      <c r="I10006" s="223"/>
      <c r="P10006" s="224"/>
      <c r="Q10006" s="224"/>
      <c r="R10006" s="224"/>
      <c r="T10006" s="223"/>
      <c r="U10006" s="225"/>
      <c r="V10006" s="223"/>
      <c r="W10006" s="225"/>
      <c r="AE10006" s="200"/>
      <c r="AM10006" s="203"/>
      <c r="AT10006" s="144"/>
    </row>
    <row r="10007" spans="9:46" s="142" customFormat="1" x14ac:dyDescent="0.15">
      <c r="I10007" s="223"/>
      <c r="P10007" s="224"/>
      <c r="Q10007" s="224"/>
      <c r="R10007" s="224"/>
      <c r="T10007" s="223"/>
      <c r="U10007" s="225"/>
      <c r="V10007" s="223"/>
      <c r="W10007" s="225"/>
      <c r="AE10007" s="200"/>
      <c r="AM10007" s="203"/>
      <c r="AT10007" s="144"/>
    </row>
    <row r="10008" spans="9:46" s="142" customFormat="1" x14ac:dyDescent="0.15">
      <c r="I10008" s="223"/>
      <c r="P10008" s="224"/>
      <c r="Q10008" s="224"/>
      <c r="R10008" s="224"/>
      <c r="T10008" s="223"/>
      <c r="U10008" s="225"/>
      <c r="V10008" s="223"/>
      <c r="W10008" s="225"/>
      <c r="AE10008" s="200"/>
      <c r="AM10008" s="203"/>
      <c r="AT10008" s="144"/>
    </row>
    <row r="10009" spans="9:46" s="142" customFormat="1" x14ac:dyDescent="0.15">
      <c r="I10009" s="223"/>
      <c r="P10009" s="224"/>
      <c r="Q10009" s="224"/>
      <c r="R10009" s="224"/>
      <c r="T10009" s="223"/>
      <c r="U10009" s="225"/>
      <c r="V10009" s="223"/>
      <c r="W10009" s="225"/>
      <c r="AE10009" s="200"/>
      <c r="AM10009" s="203"/>
      <c r="AT10009" s="144"/>
    </row>
    <row r="10010" spans="9:46" s="142" customFormat="1" x14ac:dyDescent="0.15">
      <c r="I10010" s="223"/>
      <c r="P10010" s="224"/>
      <c r="Q10010" s="224"/>
      <c r="R10010" s="224"/>
      <c r="T10010" s="223"/>
      <c r="U10010" s="225"/>
      <c r="V10010" s="223"/>
      <c r="W10010" s="225"/>
      <c r="AE10010" s="200"/>
      <c r="AM10010" s="203"/>
      <c r="AT10010" s="144"/>
    </row>
    <row r="10011" spans="9:46" s="142" customFormat="1" x14ac:dyDescent="0.15">
      <c r="I10011" s="223"/>
      <c r="P10011" s="224"/>
      <c r="Q10011" s="224"/>
      <c r="R10011" s="224"/>
      <c r="T10011" s="223"/>
      <c r="U10011" s="225"/>
      <c r="V10011" s="223"/>
      <c r="W10011" s="225"/>
      <c r="AE10011" s="200"/>
      <c r="AM10011" s="203"/>
      <c r="AT10011" s="144"/>
    </row>
    <row r="10012" spans="9:46" s="142" customFormat="1" x14ac:dyDescent="0.15">
      <c r="I10012" s="223"/>
      <c r="P10012" s="224"/>
      <c r="Q10012" s="224"/>
      <c r="R10012" s="224"/>
      <c r="T10012" s="223"/>
      <c r="U10012" s="225"/>
      <c r="V10012" s="223"/>
      <c r="W10012" s="225"/>
      <c r="AE10012" s="200"/>
      <c r="AM10012" s="203"/>
      <c r="AT10012" s="144"/>
    </row>
    <row r="10013" spans="9:46" s="142" customFormat="1" x14ac:dyDescent="0.15">
      <c r="I10013" s="223"/>
      <c r="P10013" s="224"/>
      <c r="Q10013" s="224"/>
      <c r="R10013" s="224"/>
      <c r="T10013" s="223"/>
      <c r="U10013" s="225"/>
      <c r="V10013" s="223"/>
      <c r="W10013" s="225"/>
      <c r="AE10013" s="200"/>
      <c r="AM10013" s="203"/>
      <c r="AT10013" s="144"/>
    </row>
    <row r="10014" spans="9:46" s="142" customFormat="1" x14ac:dyDescent="0.15">
      <c r="I10014" s="223"/>
      <c r="P10014" s="224"/>
      <c r="Q10014" s="224"/>
      <c r="R10014" s="224"/>
      <c r="T10014" s="223"/>
      <c r="U10014" s="225"/>
      <c r="V10014" s="223"/>
      <c r="W10014" s="225"/>
      <c r="AE10014" s="200"/>
      <c r="AM10014" s="203"/>
      <c r="AT10014" s="144"/>
    </row>
    <row r="10015" spans="9:46" s="142" customFormat="1" x14ac:dyDescent="0.15">
      <c r="I10015" s="223"/>
      <c r="P10015" s="224"/>
      <c r="Q10015" s="224"/>
      <c r="R10015" s="224"/>
      <c r="T10015" s="223"/>
      <c r="U10015" s="225"/>
      <c r="V10015" s="223"/>
      <c r="W10015" s="225"/>
      <c r="AE10015" s="200"/>
      <c r="AM10015" s="203"/>
      <c r="AT10015" s="144"/>
    </row>
    <row r="10016" spans="9:46" s="142" customFormat="1" x14ac:dyDescent="0.15">
      <c r="I10016" s="223"/>
      <c r="P10016" s="224"/>
      <c r="Q10016" s="224"/>
      <c r="R10016" s="224"/>
      <c r="T10016" s="223"/>
      <c r="U10016" s="225"/>
      <c r="V10016" s="223"/>
      <c r="W10016" s="225"/>
      <c r="AE10016" s="200"/>
      <c r="AM10016" s="203"/>
      <c r="AT10016" s="144"/>
    </row>
    <row r="10017" spans="9:46" s="142" customFormat="1" x14ac:dyDescent="0.15">
      <c r="I10017" s="223"/>
      <c r="P10017" s="224"/>
      <c r="Q10017" s="224"/>
      <c r="R10017" s="224"/>
      <c r="T10017" s="223"/>
      <c r="U10017" s="225"/>
      <c r="V10017" s="223"/>
      <c r="W10017" s="225"/>
      <c r="AE10017" s="200"/>
      <c r="AM10017" s="203"/>
      <c r="AT10017" s="144"/>
    </row>
    <row r="10018" spans="9:46" s="142" customFormat="1" x14ac:dyDescent="0.15">
      <c r="I10018" s="223"/>
      <c r="P10018" s="224"/>
      <c r="Q10018" s="224"/>
      <c r="R10018" s="224"/>
      <c r="T10018" s="223"/>
      <c r="U10018" s="225"/>
      <c r="V10018" s="223"/>
      <c r="W10018" s="225"/>
      <c r="AE10018" s="200"/>
      <c r="AM10018" s="203"/>
      <c r="AT10018" s="144"/>
    </row>
    <row r="10019" spans="9:46" s="142" customFormat="1" x14ac:dyDescent="0.15">
      <c r="I10019" s="223"/>
      <c r="P10019" s="224"/>
      <c r="Q10019" s="224"/>
      <c r="R10019" s="224"/>
      <c r="T10019" s="223"/>
      <c r="U10019" s="225"/>
      <c r="V10019" s="223"/>
      <c r="W10019" s="225"/>
      <c r="AE10019" s="200"/>
      <c r="AM10019" s="203"/>
      <c r="AT10019" s="144"/>
    </row>
    <row r="10020" spans="9:46" s="142" customFormat="1" x14ac:dyDescent="0.15">
      <c r="I10020" s="223"/>
      <c r="P10020" s="224"/>
      <c r="Q10020" s="224"/>
      <c r="R10020" s="224"/>
      <c r="T10020" s="223"/>
      <c r="U10020" s="225"/>
      <c r="V10020" s="223"/>
      <c r="W10020" s="225"/>
      <c r="AE10020" s="200"/>
      <c r="AM10020" s="203"/>
      <c r="AT10020" s="144"/>
    </row>
    <row r="10021" spans="9:46" s="142" customFormat="1" x14ac:dyDescent="0.15">
      <c r="I10021" s="223"/>
      <c r="P10021" s="224"/>
      <c r="Q10021" s="224"/>
      <c r="R10021" s="224"/>
      <c r="T10021" s="223"/>
      <c r="U10021" s="225"/>
      <c r="V10021" s="223"/>
      <c r="W10021" s="225"/>
      <c r="AE10021" s="200"/>
      <c r="AM10021" s="203"/>
      <c r="AT10021" s="144"/>
    </row>
    <row r="10022" spans="9:46" s="142" customFormat="1" x14ac:dyDescent="0.15">
      <c r="I10022" s="223"/>
      <c r="P10022" s="224"/>
      <c r="Q10022" s="224"/>
      <c r="R10022" s="224"/>
      <c r="T10022" s="223"/>
      <c r="U10022" s="225"/>
      <c r="V10022" s="223"/>
      <c r="W10022" s="225"/>
      <c r="AE10022" s="200"/>
      <c r="AM10022" s="203"/>
      <c r="AT10022" s="144"/>
    </row>
    <row r="10023" spans="9:46" s="142" customFormat="1" x14ac:dyDescent="0.15">
      <c r="I10023" s="223"/>
      <c r="P10023" s="224"/>
      <c r="Q10023" s="224"/>
      <c r="R10023" s="224"/>
      <c r="T10023" s="223"/>
      <c r="U10023" s="225"/>
      <c r="V10023" s="223"/>
      <c r="W10023" s="225"/>
      <c r="AE10023" s="200"/>
      <c r="AM10023" s="203"/>
      <c r="AT10023" s="144"/>
    </row>
    <row r="10024" spans="9:46" s="142" customFormat="1" x14ac:dyDescent="0.15">
      <c r="I10024" s="223"/>
      <c r="P10024" s="224"/>
      <c r="Q10024" s="224"/>
      <c r="R10024" s="224"/>
      <c r="T10024" s="223"/>
      <c r="U10024" s="225"/>
      <c r="V10024" s="223"/>
      <c r="W10024" s="225"/>
      <c r="AE10024" s="200"/>
      <c r="AM10024" s="203"/>
      <c r="AT10024" s="144"/>
    </row>
    <row r="10025" spans="9:46" s="142" customFormat="1" x14ac:dyDescent="0.15">
      <c r="I10025" s="223"/>
      <c r="P10025" s="224"/>
      <c r="Q10025" s="224"/>
      <c r="R10025" s="224"/>
      <c r="T10025" s="223"/>
      <c r="U10025" s="225"/>
      <c r="V10025" s="223"/>
      <c r="W10025" s="225"/>
      <c r="AE10025" s="200"/>
      <c r="AM10025" s="203"/>
      <c r="AT10025" s="144"/>
    </row>
    <row r="10026" spans="9:46" s="142" customFormat="1" x14ac:dyDescent="0.15">
      <c r="I10026" s="223"/>
      <c r="P10026" s="224"/>
      <c r="Q10026" s="224"/>
      <c r="R10026" s="224"/>
      <c r="T10026" s="223"/>
      <c r="U10026" s="225"/>
      <c r="V10026" s="223"/>
      <c r="W10026" s="225"/>
      <c r="AE10026" s="200"/>
      <c r="AM10026" s="203"/>
      <c r="AT10026" s="144"/>
    </row>
    <row r="10027" spans="9:46" s="142" customFormat="1" x14ac:dyDescent="0.15">
      <c r="I10027" s="223"/>
      <c r="P10027" s="224"/>
      <c r="Q10027" s="224"/>
      <c r="R10027" s="224"/>
      <c r="T10027" s="223"/>
      <c r="U10027" s="225"/>
      <c r="V10027" s="223"/>
      <c r="W10027" s="225"/>
      <c r="AE10027" s="200"/>
      <c r="AM10027" s="203"/>
      <c r="AT10027" s="144"/>
    </row>
    <row r="10028" spans="9:46" s="142" customFormat="1" x14ac:dyDescent="0.15">
      <c r="I10028" s="223"/>
      <c r="P10028" s="224"/>
      <c r="Q10028" s="224"/>
      <c r="R10028" s="224"/>
      <c r="T10028" s="223"/>
      <c r="U10028" s="225"/>
      <c r="V10028" s="223"/>
      <c r="W10028" s="225"/>
      <c r="AE10028" s="200"/>
      <c r="AM10028" s="203"/>
      <c r="AT10028" s="144"/>
    </row>
    <row r="10029" spans="9:46" s="142" customFormat="1" x14ac:dyDescent="0.15">
      <c r="I10029" s="223"/>
      <c r="P10029" s="224"/>
      <c r="Q10029" s="224"/>
      <c r="R10029" s="224"/>
      <c r="T10029" s="223"/>
      <c r="U10029" s="225"/>
      <c r="V10029" s="223"/>
      <c r="W10029" s="225"/>
      <c r="AE10029" s="200"/>
      <c r="AM10029" s="203"/>
      <c r="AT10029" s="144"/>
    </row>
    <row r="10030" spans="9:46" s="142" customFormat="1" x14ac:dyDescent="0.15">
      <c r="I10030" s="223"/>
      <c r="P10030" s="224"/>
      <c r="Q10030" s="224"/>
      <c r="R10030" s="224"/>
      <c r="T10030" s="223"/>
      <c r="U10030" s="225"/>
      <c r="V10030" s="223"/>
      <c r="W10030" s="225"/>
      <c r="AE10030" s="200"/>
      <c r="AM10030" s="203"/>
      <c r="AT10030" s="144"/>
    </row>
    <row r="10031" spans="9:46" s="142" customFormat="1" x14ac:dyDescent="0.15">
      <c r="I10031" s="223"/>
      <c r="P10031" s="224"/>
      <c r="Q10031" s="224"/>
      <c r="R10031" s="224"/>
      <c r="T10031" s="223"/>
      <c r="U10031" s="225"/>
      <c r="V10031" s="223"/>
      <c r="W10031" s="225"/>
      <c r="AE10031" s="200"/>
      <c r="AM10031" s="203"/>
      <c r="AT10031" s="144"/>
    </row>
    <row r="10032" spans="9:46" s="142" customFormat="1" x14ac:dyDescent="0.15">
      <c r="I10032" s="223"/>
      <c r="P10032" s="224"/>
      <c r="Q10032" s="224"/>
      <c r="R10032" s="224"/>
      <c r="T10032" s="223"/>
      <c r="U10032" s="225"/>
      <c r="V10032" s="223"/>
      <c r="W10032" s="225"/>
      <c r="AE10032" s="200"/>
      <c r="AM10032" s="203"/>
      <c r="AT10032" s="144"/>
    </row>
    <row r="10033" spans="9:46" s="142" customFormat="1" x14ac:dyDescent="0.15">
      <c r="I10033" s="223"/>
      <c r="P10033" s="224"/>
      <c r="Q10033" s="224"/>
      <c r="R10033" s="224"/>
      <c r="T10033" s="223"/>
      <c r="U10033" s="225"/>
      <c r="V10033" s="223"/>
      <c r="W10033" s="225"/>
      <c r="AE10033" s="200"/>
      <c r="AM10033" s="203"/>
      <c r="AT10033" s="144"/>
    </row>
    <row r="10034" spans="9:46" s="142" customFormat="1" x14ac:dyDescent="0.15">
      <c r="I10034" s="223"/>
      <c r="P10034" s="224"/>
      <c r="Q10034" s="224"/>
      <c r="R10034" s="224"/>
      <c r="T10034" s="223"/>
      <c r="U10034" s="225"/>
      <c r="V10034" s="223"/>
      <c r="W10034" s="225"/>
      <c r="AE10034" s="200"/>
      <c r="AM10034" s="203"/>
      <c r="AT10034" s="144"/>
    </row>
    <row r="10035" spans="9:46" s="142" customFormat="1" x14ac:dyDescent="0.15">
      <c r="I10035" s="223"/>
      <c r="P10035" s="224"/>
      <c r="Q10035" s="224"/>
      <c r="R10035" s="224"/>
      <c r="T10035" s="223"/>
      <c r="U10035" s="225"/>
      <c r="V10035" s="223"/>
      <c r="W10035" s="225"/>
      <c r="AE10035" s="200"/>
      <c r="AM10035" s="203"/>
      <c r="AT10035" s="144"/>
    </row>
    <row r="10036" spans="9:46" s="142" customFormat="1" x14ac:dyDescent="0.15">
      <c r="I10036" s="223"/>
      <c r="P10036" s="224"/>
      <c r="Q10036" s="224"/>
      <c r="R10036" s="224"/>
      <c r="T10036" s="223"/>
      <c r="U10036" s="225"/>
      <c r="V10036" s="223"/>
      <c r="W10036" s="225"/>
      <c r="AE10036" s="200"/>
      <c r="AM10036" s="203"/>
      <c r="AT10036" s="144"/>
    </row>
    <row r="10037" spans="9:46" s="142" customFormat="1" x14ac:dyDescent="0.15">
      <c r="I10037" s="223"/>
      <c r="P10037" s="224"/>
      <c r="Q10037" s="224"/>
      <c r="R10037" s="224"/>
      <c r="T10037" s="223"/>
      <c r="U10037" s="225"/>
      <c r="V10037" s="223"/>
      <c r="W10037" s="225"/>
      <c r="AE10037" s="200"/>
      <c r="AM10037" s="203"/>
      <c r="AT10037" s="144"/>
    </row>
    <row r="10038" spans="9:46" s="142" customFormat="1" x14ac:dyDescent="0.15">
      <c r="I10038" s="223"/>
      <c r="P10038" s="224"/>
      <c r="Q10038" s="224"/>
      <c r="R10038" s="224"/>
      <c r="T10038" s="223"/>
      <c r="U10038" s="225"/>
      <c r="V10038" s="223"/>
      <c r="W10038" s="225"/>
      <c r="AE10038" s="200"/>
      <c r="AM10038" s="203"/>
      <c r="AT10038" s="144"/>
    </row>
    <row r="10039" spans="9:46" s="142" customFormat="1" x14ac:dyDescent="0.15">
      <c r="I10039" s="223"/>
      <c r="P10039" s="224"/>
      <c r="Q10039" s="224"/>
      <c r="R10039" s="224"/>
      <c r="T10039" s="223"/>
      <c r="U10039" s="225"/>
      <c r="V10039" s="223"/>
      <c r="W10039" s="225"/>
      <c r="AE10039" s="200"/>
      <c r="AM10039" s="203"/>
      <c r="AT10039" s="144"/>
    </row>
    <row r="10040" spans="9:46" s="142" customFormat="1" x14ac:dyDescent="0.15">
      <c r="I10040" s="223"/>
      <c r="P10040" s="224"/>
      <c r="Q10040" s="224"/>
      <c r="R10040" s="224"/>
      <c r="T10040" s="223"/>
      <c r="U10040" s="225"/>
      <c r="V10040" s="223"/>
      <c r="W10040" s="225"/>
      <c r="AE10040" s="200"/>
      <c r="AM10040" s="203"/>
      <c r="AT10040" s="144"/>
    </row>
    <row r="10041" spans="9:46" s="142" customFormat="1" x14ac:dyDescent="0.15">
      <c r="I10041" s="223"/>
      <c r="P10041" s="224"/>
      <c r="Q10041" s="224"/>
      <c r="R10041" s="224"/>
      <c r="T10041" s="223"/>
      <c r="U10041" s="225"/>
      <c r="V10041" s="223"/>
      <c r="W10041" s="225"/>
      <c r="AE10041" s="200"/>
      <c r="AM10041" s="203"/>
      <c r="AT10041" s="144"/>
    </row>
    <row r="10042" spans="9:46" s="142" customFormat="1" x14ac:dyDescent="0.15">
      <c r="I10042" s="223"/>
      <c r="P10042" s="224"/>
      <c r="Q10042" s="224"/>
      <c r="R10042" s="224"/>
      <c r="T10042" s="223"/>
      <c r="U10042" s="225"/>
      <c r="V10042" s="223"/>
      <c r="W10042" s="225"/>
      <c r="AE10042" s="200"/>
      <c r="AM10042" s="203"/>
      <c r="AT10042" s="144"/>
    </row>
    <row r="10043" spans="9:46" s="142" customFormat="1" x14ac:dyDescent="0.15">
      <c r="I10043" s="223"/>
      <c r="P10043" s="224"/>
      <c r="Q10043" s="224"/>
      <c r="R10043" s="224"/>
      <c r="T10043" s="223"/>
      <c r="U10043" s="225"/>
      <c r="V10043" s="223"/>
      <c r="W10043" s="225"/>
      <c r="AE10043" s="200"/>
      <c r="AM10043" s="203"/>
      <c r="AT10043" s="144"/>
    </row>
    <row r="10044" spans="9:46" s="142" customFormat="1" x14ac:dyDescent="0.15">
      <c r="I10044" s="223"/>
      <c r="P10044" s="224"/>
      <c r="Q10044" s="224"/>
      <c r="R10044" s="224"/>
      <c r="T10044" s="223"/>
      <c r="U10044" s="225"/>
      <c r="V10044" s="223"/>
      <c r="W10044" s="225"/>
      <c r="AE10044" s="200"/>
      <c r="AM10044" s="203"/>
      <c r="AT10044" s="144"/>
    </row>
    <row r="10045" spans="9:46" s="142" customFormat="1" x14ac:dyDescent="0.15">
      <c r="I10045" s="223"/>
      <c r="P10045" s="224"/>
      <c r="Q10045" s="224"/>
      <c r="R10045" s="224"/>
      <c r="T10045" s="223"/>
      <c r="U10045" s="225"/>
      <c r="V10045" s="223"/>
      <c r="W10045" s="225"/>
      <c r="AE10045" s="200"/>
      <c r="AM10045" s="203"/>
      <c r="AT10045" s="144"/>
    </row>
    <row r="10046" spans="9:46" s="142" customFormat="1" x14ac:dyDescent="0.15">
      <c r="I10046" s="223"/>
      <c r="P10046" s="224"/>
      <c r="Q10046" s="224"/>
      <c r="R10046" s="224"/>
      <c r="T10046" s="223"/>
      <c r="U10046" s="225"/>
      <c r="V10046" s="223"/>
      <c r="W10046" s="225"/>
      <c r="AE10046" s="200"/>
      <c r="AM10046" s="203"/>
      <c r="AT10046" s="144"/>
    </row>
    <row r="10047" spans="9:46" s="142" customFormat="1" x14ac:dyDescent="0.15">
      <c r="I10047" s="223"/>
      <c r="P10047" s="224"/>
      <c r="Q10047" s="224"/>
      <c r="R10047" s="224"/>
      <c r="T10047" s="223"/>
      <c r="U10047" s="225"/>
      <c r="V10047" s="223"/>
      <c r="W10047" s="225"/>
      <c r="AE10047" s="200"/>
      <c r="AM10047" s="203"/>
      <c r="AT10047" s="144"/>
    </row>
    <row r="10048" spans="9:46" s="142" customFormat="1" x14ac:dyDescent="0.15">
      <c r="I10048" s="223"/>
      <c r="P10048" s="224"/>
      <c r="Q10048" s="224"/>
      <c r="R10048" s="224"/>
      <c r="T10048" s="223"/>
      <c r="U10048" s="225"/>
      <c r="V10048" s="223"/>
      <c r="W10048" s="225"/>
      <c r="AE10048" s="200"/>
      <c r="AM10048" s="203"/>
      <c r="AT10048" s="144"/>
    </row>
    <row r="10049" spans="9:46" s="142" customFormat="1" x14ac:dyDescent="0.15">
      <c r="I10049" s="223"/>
      <c r="P10049" s="224"/>
      <c r="Q10049" s="224"/>
      <c r="R10049" s="224"/>
      <c r="T10049" s="223"/>
      <c r="U10049" s="225"/>
      <c r="V10049" s="223"/>
      <c r="W10049" s="225"/>
      <c r="AE10049" s="200"/>
      <c r="AM10049" s="203"/>
      <c r="AT10049" s="144"/>
    </row>
    <row r="10050" spans="9:46" s="142" customFormat="1" x14ac:dyDescent="0.15">
      <c r="I10050" s="223"/>
      <c r="P10050" s="224"/>
      <c r="Q10050" s="224"/>
      <c r="R10050" s="224"/>
      <c r="T10050" s="223"/>
      <c r="U10050" s="225"/>
      <c r="V10050" s="223"/>
      <c r="W10050" s="225"/>
      <c r="AE10050" s="200"/>
      <c r="AM10050" s="203"/>
      <c r="AT10050" s="144"/>
    </row>
    <row r="10051" spans="9:46" s="142" customFormat="1" x14ac:dyDescent="0.15">
      <c r="I10051" s="223"/>
      <c r="P10051" s="224"/>
      <c r="Q10051" s="224"/>
      <c r="R10051" s="224"/>
      <c r="T10051" s="223"/>
      <c r="U10051" s="225"/>
      <c r="V10051" s="223"/>
      <c r="W10051" s="225"/>
      <c r="AE10051" s="200"/>
      <c r="AM10051" s="203"/>
      <c r="AT10051" s="144"/>
    </row>
    <row r="10052" spans="9:46" s="142" customFormat="1" x14ac:dyDescent="0.15">
      <c r="I10052" s="223"/>
      <c r="P10052" s="224"/>
      <c r="Q10052" s="224"/>
      <c r="R10052" s="224"/>
      <c r="T10052" s="223"/>
      <c r="U10052" s="225"/>
      <c r="V10052" s="223"/>
      <c r="W10052" s="225"/>
      <c r="AE10052" s="200"/>
      <c r="AM10052" s="203"/>
      <c r="AT10052" s="144"/>
    </row>
    <row r="10053" spans="9:46" s="142" customFormat="1" x14ac:dyDescent="0.15">
      <c r="I10053" s="223"/>
      <c r="P10053" s="224"/>
      <c r="Q10053" s="224"/>
      <c r="R10053" s="224"/>
      <c r="T10053" s="223"/>
      <c r="U10053" s="225"/>
      <c r="V10053" s="223"/>
      <c r="W10053" s="225"/>
      <c r="AE10053" s="200"/>
      <c r="AM10053" s="203"/>
      <c r="AT10053" s="144"/>
    </row>
    <row r="10054" spans="9:46" s="142" customFormat="1" x14ac:dyDescent="0.15">
      <c r="I10054" s="223"/>
      <c r="P10054" s="224"/>
      <c r="Q10054" s="224"/>
      <c r="R10054" s="224"/>
      <c r="T10054" s="223"/>
      <c r="U10054" s="225"/>
      <c r="V10054" s="223"/>
      <c r="W10054" s="225"/>
      <c r="AE10054" s="200"/>
      <c r="AM10054" s="203"/>
      <c r="AT10054" s="144"/>
    </row>
    <row r="10055" spans="9:46" s="142" customFormat="1" x14ac:dyDescent="0.15">
      <c r="I10055" s="223"/>
      <c r="P10055" s="224"/>
      <c r="Q10055" s="224"/>
      <c r="R10055" s="224"/>
      <c r="T10055" s="223"/>
      <c r="U10055" s="225"/>
      <c r="V10055" s="223"/>
      <c r="W10055" s="225"/>
      <c r="AE10055" s="200"/>
      <c r="AM10055" s="203"/>
      <c r="AT10055" s="144"/>
    </row>
    <row r="10056" spans="9:46" s="142" customFormat="1" x14ac:dyDescent="0.15">
      <c r="I10056" s="223"/>
      <c r="P10056" s="224"/>
      <c r="Q10056" s="224"/>
      <c r="R10056" s="224"/>
      <c r="T10056" s="223"/>
      <c r="U10056" s="225"/>
      <c r="V10056" s="223"/>
      <c r="W10056" s="225"/>
      <c r="AE10056" s="200"/>
      <c r="AM10056" s="203"/>
      <c r="AT10056" s="144"/>
    </row>
    <row r="10057" spans="9:46" s="142" customFormat="1" x14ac:dyDescent="0.15">
      <c r="I10057" s="223"/>
      <c r="P10057" s="224"/>
      <c r="Q10057" s="224"/>
      <c r="R10057" s="224"/>
      <c r="T10057" s="223"/>
      <c r="U10057" s="225"/>
      <c r="V10057" s="223"/>
      <c r="W10057" s="225"/>
      <c r="AE10057" s="200"/>
      <c r="AM10057" s="203"/>
      <c r="AT10057" s="144"/>
    </row>
    <row r="10058" spans="9:46" s="142" customFormat="1" x14ac:dyDescent="0.15">
      <c r="I10058" s="223"/>
      <c r="P10058" s="224"/>
      <c r="Q10058" s="224"/>
      <c r="R10058" s="224"/>
      <c r="T10058" s="223"/>
      <c r="U10058" s="225"/>
      <c r="V10058" s="223"/>
      <c r="W10058" s="225"/>
      <c r="AE10058" s="200"/>
      <c r="AM10058" s="203"/>
      <c r="AT10058" s="144"/>
    </row>
    <row r="10059" spans="9:46" s="142" customFormat="1" x14ac:dyDescent="0.15">
      <c r="I10059" s="223"/>
      <c r="P10059" s="224"/>
      <c r="Q10059" s="224"/>
      <c r="R10059" s="224"/>
      <c r="T10059" s="223"/>
      <c r="U10059" s="225"/>
      <c r="V10059" s="223"/>
      <c r="W10059" s="225"/>
      <c r="AE10059" s="200"/>
      <c r="AM10059" s="203"/>
      <c r="AT10059" s="144"/>
    </row>
    <row r="10060" spans="9:46" s="142" customFormat="1" x14ac:dyDescent="0.15">
      <c r="I10060" s="223"/>
      <c r="P10060" s="224"/>
      <c r="Q10060" s="224"/>
      <c r="R10060" s="224"/>
      <c r="T10060" s="223"/>
      <c r="U10060" s="225"/>
      <c r="V10060" s="223"/>
      <c r="W10060" s="225"/>
      <c r="AE10060" s="200"/>
      <c r="AM10060" s="203"/>
      <c r="AT10060" s="144"/>
    </row>
    <row r="10061" spans="9:46" s="142" customFormat="1" x14ac:dyDescent="0.15">
      <c r="I10061" s="223"/>
      <c r="P10061" s="224"/>
      <c r="Q10061" s="224"/>
      <c r="R10061" s="224"/>
      <c r="T10061" s="223"/>
      <c r="U10061" s="225"/>
      <c r="V10061" s="223"/>
      <c r="W10061" s="225"/>
      <c r="AE10061" s="200"/>
      <c r="AM10061" s="203"/>
      <c r="AT10061" s="144"/>
    </row>
    <row r="10062" spans="9:46" s="142" customFormat="1" x14ac:dyDescent="0.15">
      <c r="I10062" s="223"/>
      <c r="P10062" s="224"/>
      <c r="Q10062" s="224"/>
      <c r="R10062" s="224"/>
      <c r="T10062" s="223"/>
      <c r="U10062" s="225"/>
      <c r="V10062" s="223"/>
      <c r="W10062" s="225"/>
      <c r="AE10062" s="200"/>
      <c r="AM10062" s="203"/>
      <c r="AT10062" s="144"/>
    </row>
    <row r="10063" spans="9:46" s="142" customFormat="1" x14ac:dyDescent="0.15">
      <c r="I10063" s="223"/>
      <c r="P10063" s="224"/>
      <c r="Q10063" s="224"/>
      <c r="R10063" s="224"/>
      <c r="T10063" s="223"/>
      <c r="U10063" s="225"/>
      <c r="V10063" s="223"/>
      <c r="W10063" s="225"/>
      <c r="AE10063" s="200"/>
      <c r="AM10063" s="203"/>
      <c r="AT10063" s="144"/>
    </row>
    <row r="10064" spans="9:46" s="142" customFormat="1" x14ac:dyDescent="0.15">
      <c r="I10064" s="223"/>
      <c r="P10064" s="224"/>
      <c r="Q10064" s="224"/>
      <c r="R10064" s="224"/>
      <c r="T10064" s="223"/>
      <c r="U10064" s="225"/>
      <c r="V10064" s="223"/>
      <c r="W10064" s="225"/>
      <c r="AE10064" s="200"/>
      <c r="AM10064" s="203"/>
      <c r="AT10064" s="144"/>
    </row>
    <row r="10065" spans="9:46" s="142" customFormat="1" x14ac:dyDescent="0.15">
      <c r="I10065" s="223"/>
      <c r="P10065" s="224"/>
      <c r="Q10065" s="224"/>
      <c r="R10065" s="224"/>
      <c r="T10065" s="223"/>
      <c r="U10065" s="225"/>
      <c r="V10065" s="223"/>
      <c r="W10065" s="225"/>
      <c r="AE10065" s="200"/>
      <c r="AM10065" s="203"/>
      <c r="AT10065" s="144"/>
    </row>
    <row r="10066" spans="9:46" s="142" customFormat="1" x14ac:dyDescent="0.15">
      <c r="I10066" s="223"/>
      <c r="P10066" s="224"/>
      <c r="Q10066" s="224"/>
      <c r="R10066" s="224"/>
      <c r="T10066" s="223"/>
      <c r="U10066" s="225"/>
      <c r="V10066" s="223"/>
      <c r="W10066" s="225"/>
      <c r="AE10066" s="200"/>
      <c r="AM10066" s="203"/>
      <c r="AT10066" s="144"/>
    </row>
    <row r="10067" spans="9:46" s="142" customFormat="1" x14ac:dyDescent="0.15">
      <c r="I10067" s="223"/>
      <c r="P10067" s="224"/>
      <c r="Q10067" s="224"/>
      <c r="R10067" s="224"/>
      <c r="T10067" s="223"/>
      <c r="U10067" s="225"/>
      <c r="V10067" s="223"/>
      <c r="W10067" s="225"/>
      <c r="AE10067" s="200"/>
      <c r="AM10067" s="203"/>
      <c r="AT10067" s="144"/>
    </row>
    <row r="10068" spans="9:46" s="142" customFormat="1" x14ac:dyDescent="0.15">
      <c r="I10068" s="223"/>
      <c r="P10068" s="224"/>
      <c r="Q10068" s="224"/>
      <c r="R10068" s="224"/>
      <c r="T10068" s="223"/>
      <c r="U10068" s="225"/>
      <c r="V10068" s="223"/>
      <c r="W10068" s="225"/>
      <c r="AE10068" s="200"/>
      <c r="AM10068" s="203"/>
      <c r="AT10068" s="144"/>
    </row>
    <row r="10069" spans="9:46" s="142" customFormat="1" x14ac:dyDescent="0.15">
      <c r="I10069" s="223"/>
      <c r="P10069" s="224"/>
      <c r="Q10069" s="224"/>
      <c r="R10069" s="224"/>
      <c r="T10069" s="223"/>
      <c r="U10069" s="225"/>
      <c r="V10069" s="223"/>
      <c r="W10069" s="225"/>
      <c r="AE10069" s="200"/>
      <c r="AM10069" s="203"/>
      <c r="AT10069" s="144"/>
    </row>
    <row r="10070" spans="9:46" s="142" customFormat="1" x14ac:dyDescent="0.15">
      <c r="I10070" s="223"/>
      <c r="P10070" s="224"/>
      <c r="Q10070" s="224"/>
      <c r="R10070" s="224"/>
      <c r="T10070" s="223"/>
      <c r="U10070" s="225"/>
      <c r="V10070" s="223"/>
      <c r="W10070" s="225"/>
      <c r="AE10070" s="200"/>
      <c r="AM10070" s="203"/>
      <c r="AT10070" s="144"/>
    </row>
    <row r="10071" spans="9:46" s="142" customFormat="1" x14ac:dyDescent="0.15">
      <c r="I10071" s="223"/>
      <c r="P10071" s="224"/>
      <c r="Q10071" s="224"/>
      <c r="R10071" s="224"/>
      <c r="T10071" s="223"/>
      <c r="U10071" s="225"/>
      <c r="V10071" s="223"/>
      <c r="W10071" s="225"/>
      <c r="AE10071" s="200"/>
      <c r="AM10071" s="203"/>
      <c r="AT10071" s="144"/>
    </row>
    <row r="10072" spans="9:46" s="142" customFormat="1" x14ac:dyDescent="0.15">
      <c r="I10072" s="223"/>
      <c r="P10072" s="224"/>
      <c r="Q10072" s="224"/>
      <c r="R10072" s="224"/>
      <c r="T10072" s="223"/>
      <c r="U10072" s="225"/>
      <c r="V10072" s="223"/>
      <c r="W10072" s="225"/>
      <c r="AE10072" s="200"/>
      <c r="AM10072" s="203"/>
      <c r="AT10072" s="144"/>
    </row>
    <row r="10073" spans="9:46" s="142" customFormat="1" x14ac:dyDescent="0.15">
      <c r="I10073" s="223"/>
      <c r="P10073" s="224"/>
      <c r="Q10073" s="224"/>
      <c r="R10073" s="224"/>
      <c r="T10073" s="223"/>
      <c r="U10073" s="225"/>
      <c r="V10073" s="223"/>
      <c r="W10073" s="225"/>
      <c r="AE10073" s="200"/>
      <c r="AM10073" s="203"/>
      <c r="AT10073" s="144"/>
    </row>
    <row r="10074" spans="9:46" s="142" customFormat="1" x14ac:dyDescent="0.15">
      <c r="I10074" s="223"/>
      <c r="P10074" s="224"/>
      <c r="Q10074" s="224"/>
      <c r="R10074" s="224"/>
      <c r="T10074" s="223"/>
      <c r="U10074" s="225"/>
      <c r="V10074" s="223"/>
      <c r="W10074" s="225"/>
      <c r="AE10074" s="200"/>
      <c r="AM10074" s="203"/>
      <c r="AT10074" s="144"/>
    </row>
    <row r="10075" spans="9:46" s="142" customFormat="1" x14ac:dyDescent="0.15">
      <c r="I10075" s="223"/>
      <c r="P10075" s="224"/>
      <c r="Q10075" s="224"/>
      <c r="R10075" s="224"/>
      <c r="T10075" s="223"/>
      <c r="U10075" s="225"/>
      <c r="V10075" s="223"/>
      <c r="W10075" s="225"/>
      <c r="AE10075" s="200"/>
      <c r="AM10075" s="203"/>
      <c r="AT10075" s="144"/>
    </row>
    <row r="10076" spans="9:46" s="142" customFormat="1" x14ac:dyDescent="0.15">
      <c r="I10076" s="223"/>
      <c r="P10076" s="224"/>
      <c r="Q10076" s="224"/>
      <c r="R10076" s="224"/>
      <c r="T10076" s="223"/>
      <c r="U10076" s="225"/>
      <c r="V10076" s="223"/>
      <c r="W10076" s="225"/>
      <c r="AE10076" s="200"/>
      <c r="AM10076" s="203"/>
      <c r="AT10076" s="144"/>
    </row>
    <row r="10077" spans="9:46" s="142" customFormat="1" x14ac:dyDescent="0.15">
      <c r="I10077" s="223"/>
      <c r="P10077" s="224"/>
      <c r="Q10077" s="224"/>
      <c r="R10077" s="224"/>
      <c r="T10077" s="223"/>
      <c r="U10077" s="225"/>
      <c r="V10077" s="223"/>
      <c r="W10077" s="225"/>
      <c r="AE10077" s="200"/>
      <c r="AM10077" s="203"/>
      <c r="AT10077" s="144"/>
    </row>
    <row r="10078" spans="9:46" s="142" customFormat="1" x14ac:dyDescent="0.15">
      <c r="I10078" s="223"/>
      <c r="P10078" s="224"/>
      <c r="Q10078" s="224"/>
      <c r="R10078" s="224"/>
      <c r="T10078" s="223"/>
      <c r="U10078" s="225"/>
      <c r="V10078" s="223"/>
      <c r="W10078" s="225"/>
      <c r="AE10078" s="200"/>
      <c r="AM10078" s="203"/>
      <c r="AT10078" s="144"/>
    </row>
    <row r="10079" spans="9:46" s="142" customFormat="1" x14ac:dyDescent="0.15">
      <c r="I10079" s="223"/>
      <c r="P10079" s="224"/>
      <c r="Q10079" s="224"/>
      <c r="R10079" s="224"/>
      <c r="T10079" s="223"/>
      <c r="U10079" s="225"/>
      <c r="V10079" s="223"/>
      <c r="W10079" s="225"/>
      <c r="AE10079" s="200"/>
      <c r="AM10079" s="203"/>
      <c r="AT10079" s="144"/>
    </row>
    <row r="10080" spans="9:46" s="142" customFormat="1" x14ac:dyDescent="0.15">
      <c r="I10080" s="223"/>
      <c r="P10080" s="224"/>
      <c r="Q10080" s="224"/>
      <c r="R10080" s="224"/>
      <c r="T10080" s="223"/>
      <c r="U10080" s="225"/>
      <c r="V10080" s="223"/>
      <c r="W10080" s="225"/>
      <c r="AE10080" s="200"/>
      <c r="AM10080" s="203"/>
      <c r="AT10080" s="144"/>
    </row>
    <row r="10081" spans="9:46" s="142" customFormat="1" x14ac:dyDescent="0.15">
      <c r="I10081" s="223"/>
      <c r="P10081" s="224"/>
      <c r="Q10081" s="224"/>
      <c r="R10081" s="224"/>
      <c r="T10081" s="223"/>
      <c r="U10081" s="225"/>
      <c r="V10081" s="223"/>
      <c r="W10081" s="225"/>
      <c r="AE10081" s="200"/>
      <c r="AM10081" s="203"/>
      <c r="AT10081" s="144"/>
    </row>
    <row r="10082" spans="9:46" s="142" customFormat="1" x14ac:dyDescent="0.15">
      <c r="I10082" s="223"/>
      <c r="P10082" s="224"/>
      <c r="Q10082" s="224"/>
      <c r="R10082" s="224"/>
      <c r="T10082" s="223"/>
      <c r="U10082" s="225"/>
      <c r="V10082" s="223"/>
      <c r="W10082" s="225"/>
      <c r="AE10082" s="200"/>
      <c r="AM10082" s="203"/>
      <c r="AT10082" s="144"/>
    </row>
    <row r="10083" spans="9:46" s="142" customFormat="1" x14ac:dyDescent="0.15">
      <c r="I10083" s="223"/>
      <c r="P10083" s="224"/>
      <c r="Q10083" s="224"/>
      <c r="R10083" s="224"/>
      <c r="T10083" s="223"/>
      <c r="U10083" s="225"/>
      <c r="V10083" s="223"/>
      <c r="W10083" s="225"/>
      <c r="AE10083" s="200"/>
      <c r="AM10083" s="203"/>
      <c r="AT10083" s="144"/>
    </row>
    <row r="10084" spans="9:46" s="142" customFormat="1" x14ac:dyDescent="0.15">
      <c r="I10084" s="223"/>
      <c r="P10084" s="224"/>
      <c r="Q10084" s="224"/>
      <c r="R10084" s="224"/>
      <c r="T10084" s="223"/>
      <c r="U10084" s="225"/>
      <c r="V10084" s="223"/>
      <c r="W10084" s="225"/>
      <c r="AE10084" s="200"/>
      <c r="AM10084" s="203"/>
      <c r="AT10084" s="144"/>
    </row>
    <row r="10085" spans="9:46" s="142" customFormat="1" x14ac:dyDescent="0.15">
      <c r="I10085" s="223"/>
      <c r="P10085" s="224"/>
      <c r="Q10085" s="224"/>
      <c r="R10085" s="224"/>
      <c r="T10085" s="223"/>
      <c r="U10085" s="225"/>
      <c r="V10085" s="223"/>
      <c r="W10085" s="225"/>
      <c r="AE10085" s="200"/>
      <c r="AM10085" s="203"/>
      <c r="AT10085" s="144"/>
    </row>
    <row r="10086" spans="9:46" s="142" customFormat="1" x14ac:dyDescent="0.15">
      <c r="I10086" s="223"/>
      <c r="P10086" s="224"/>
      <c r="Q10086" s="224"/>
      <c r="R10086" s="224"/>
      <c r="T10086" s="223"/>
      <c r="U10086" s="225"/>
      <c r="V10086" s="223"/>
      <c r="W10086" s="225"/>
      <c r="AE10086" s="200"/>
      <c r="AM10086" s="203"/>
      <c r="AT10086" s="144"/>
    </row>
    <row r="10087" spans="9:46" s="142" customFormat="1" x14ac:dyDescent="0.15">
      <c r="I10087" s="223"/>
      <c r="P10087" s="224"/>
      <c r="Q10087" s="224"/>
      <c r="R10087" s="224"/>
      <c r="T10087" s="223"/>
      <c r="U10087" s="225"/>
      <c r="V10087" s="223"/>
      <c r="W10087" s="225"/>
      <c r="AE10087" s="200"/>
      <c r="AM10087" s="203"/>
      <c r="AT10087" s="144"/>
    </row>
    <row r="10088" spans="9:46" s="142" customFormat="1" x14ac:dyDescent="0.15">
      <c r="I10088" s="223"/>
      <c r="P10088" s="224"/>
      <c r="Q10088" s="224"/>
      <c r="R10088" s="224"/>
      <c r="T10088" s="223"/>
      <c r="U10088" s="225"/>
      <c r="V10088" s="223"/>
      <c r="W10088" s="225"/>
      <c r="AE10088" s="200"/>
      <c r="AM10088" s="203"/>
      <c r="AT10088" s="144"/>
    </row>
    <row r="10089" spans="9:46" s="142" customFormat="1" x14ac:dyDescent="0.15">
      <c r="I10089" s="223"/>
      <c r="P10089" s="224"/>
      <c r="Q10089" s="224"/>
      <c r="R10089" s="224"/>
      <c r="T10089" s="223"/>
      <c r="U10089" s="225"/>
      <c r="V10089" s="223"/>
      <c r="W10089" s="225"/>
      <c r="AE10089" s="200"/>
      <c r="AM10089" s="203"/>
      <c r="AT10089" s="144"/>
    </row>
    <row r="10090" spans="9:46" s="142" customFormat="1" x14ac:dyDescent="0.15">
      <c r="I10090" s="223"/>
      <c r="P10090" s="224"/>
      <c r="Q10090" s="224"/>
      <c r="R10090" s="224"/>
      <c r="T10090" s="223"/>
      <c r="U10090" s="225"/>
      <c r="V10090" s="223"/>
      <c r="W10090" s="225"/>
      <c r="AE10090" s="200"/>
      <c r="AM10090" s="203"/>
      <c r="AT10090" s="144"/>
    </row>
    <row r="10091" spans="9:46" s="142" customFormat="1" x14ac:dyDescent="0.15">
      <c r="I10091" s="223"/>
      <c r="P10091" s="224"/>
      <c r="Q10091" s="224"/>
      <c r="R10091" s="224"/>
      <c r="T10091" s="223"/>
      <c r="U10091" s="225"/>
      <c r="V10091" s="223"/>
      <c r="W10091" s="225"/>
      <c r="AE10091" s="200"/>
      <c r="AM10091" s="203"/>
      <c r="AT10091" s="144"/>
    </row>
    <row r="10092" spans="9:46" s="142" customFormat="1" x14ac:dyDescent="0.15">
      <c r="I10092" s="223"/>
      <c r="P10092" s="224"/>
      <c r="Q10092" s="224"/>
      <c r="R10092" s="224"/>
      <c r="T10092" s="223"/>
      <c r="U10092" s="225"/>
      <c r="V10092" s="223"/>
      <c r="W10092" s="225"/>
      <c r="AE10092" s="200"/>
      <c r="AM10092" s="203"/>
      <c r="AT10092" s="144"/>
    </row>
    <row r="10093" spans="9:46" s="142" customFormat="1" x14ac:dyDescent="0.15">
      <c r="I10093" s="223"/>
      <c r="P10093" s="224"/>
      <c r="Q10093" s="224"/>
      <c r="R10093" s="224"/>
      <c r="T10093" s="223"/>
      <c r="U10093" s="225"/>
      <c r="V10093" s="223"/>
      <c r="W10093" s="225"/>
      <c r="AE10093" s="200"/>
      <c r="AM10093" s="203"/>
      <c r="AT10093" s="144"/>
    </row>
    <row r="10094" spans="9:46" s="142" customFormat="1" x14ac:dyDescent="0.15">
      <c r="I10094" s="223"/>
      <c r="P10094" s="224"/>
      <c r="Q10094" s="224"/>
      <c r="R10094" s="224"/>
      <c r="T10094" s="223"/>
      <c r="U10094" s="225"/>
      <c r="V10094" s="223"/>
      <c r="W10094" s="225"/>
      <c r="AE10094" s="200"/>
      <c r="AM10094" s="203"/>
      <c r="AT10094" s="144"/>
    </row>
    <row r="10095" spans="9:46" s="142" customFormat="1" x14ac:dyDescent="0.15">
      <c r="I10095" s="223"/>
      <c r="P10095" s="224"/>
      <c r="Q10095" s="224"/>
      <c r="R10095" s="224"/>
      <c r="T10095" s="223"/>
      <c r="U10095" s="225"/>
      <c r="V10095" s="223"/>
      <c r="W10095" s="225"/>
      <c r="AE10095" s="200"/>
      <c r="AM10095" s="203"/>
      <c r="AT10095" s="144"/>
    </row>
    <row r="10096" spans="9:46" s="142" customFormat="1" x14ac:dyDescent="0.15">
      <c r="I10096" s="223"/>
      <c r="P10096" s="224"/>
      <c r="Q10096" s="224"/>
      <c r="R10096" s="224"/>
      <c r="T10096" s="223"/>
      <c r="U10096" s="225"/>
      <c r="V10096" s="223"/>
      <c r="W10096" s="225"/>
      <c r="AE10096" s="200"/>
      <c r="AM10096" s="203"/>
      <c r="AT10096" s="144"/>
    </row>
    <row r="10097" spans="9:46" s="142" customFormat="1" x14ac:dyDescent="0.15">
      <c r="I10097" s="223"/>
      <c r="P10097" s="224"/>
      <c r="Q10097" s="224"/>
      <c r="R10097" s="224"/>
      <c r="T10097" s="223"/>
      <c r="U10097" s="225"/>
      <c r="V10097" s="223"/>
      <c r="W10097" s="225"/>
      <c r="AE10097" s="200"/>
      <c r="AM10097" s="203"/>
      <c r="AT10097" s="144"/>
    </row>
    <row r="10098" spans="9:46" s="142" customFormat="1" x14ac:dyDescent="0.15">
      <c r="I10098" s="223"/>
      <c r="P10098" s="224"/>
      <c r="Q10098" s="224"/>
      <c r="R10098" s="224"/>
      <c r="T10098" s="223"/>
      <c r="U10098" s="225"/>
      <c r="V10098" s="223"/>
      <c r="W10098" s="225"/>
      <c r="AE10098" s="200"/>
      <c r="AM10098" s="203"/>
      <c r="AT10098" s="144"/>
    </row>
    <row r="10099" spans="9:46" s="142" customFormat="1" x14ac:dyDescent="0.15">
      <c r="I10099" s="223"/>
      <c r="P10099" s="224"/>
      <c r="Q10099" s="224"/>
      <c r="R10099" s="224"/>
      <c r="T10099" s="223"/>
      <c r="U10099" s="225"/>
      <c r="V10099" s="223"/>
      <c r="W10099" s="225"/>
      <c r="AE10099" s="200"/>
      <c r="AM10099" s="203"/>
      <c r="AT10099" s="144"/>
    </row>
    <row r="10100" spans="9:46" s="142" customFormat="1" x14ac:dyDescent="0.15">
      <c r="I10100" s="223"/>
      <c r="P10100" s="224"/>
      <c r="Q10100" s="224"/>
      <c r="R10100" s="224"/>
      <c r="T10100" s="223"/>
      <c r="U10100" s="225"/>
      <c r="V10100" s="223"/>
      <c r="W10100" s="225"/>
      <c r="AE10100" s="200"/>
      <c r="AM10100" s="203"/>
      <c r="AT10100" s="144"/>
    </row>
    <row r="10101" spans="9:46" s="142" customFormat="1" x14ac:dyDescent="0.15">
      <c r="I10101" s="223"/>
      <c r="P10101" s="224"/>
      <c r="Q10101" s="224"/>
      <c r="R10101" s="224"/>
      <c r="T10101" s="223"/>
      <c r="U10101" s="225"/>
      <c r="V10101" s="223"/>
      <c r="W10101" s="225"/>
      <c r="AE10101" s="200"/>
      <c r="AM10101" s="203"/>
      <c r="AT10101" s="144"/>
    </row>
    <row r="10102" spans="9:46" s="142" customFormat="1" x14ac:dyDescent="0.15">
      <c r="I10102" s="223"/>
      <c r="P10102" s="224"/>
      <c r="Q10102" s="224"/>
      <c r="R10102" s="224"/>
      <c r="T10102" s="223"/>
      <c r="U10102" s="225"/>
      <c r="V10102" s="223"/>
      <c r="W10102" s="225"/>
      <c r="AE10102" s="200"/>
      <c r="AM10102" s="203"/>
      <c r="AT10102" s="144"/>
    </row>
    <row r="10103" spans="9:46" s="142" customFormat="1" x14ac:dyDescent="0.15">
      <c r="I10103" s="223"/>
      <c r="P10103" s="224"/>
      <c r="Q10103" s="224"/>
      <c r="R10103" s="224"/>
      <c r="T10103" s="223"/>
      <c r="U10103" s="225"/>
      <c r="V10103" s="223"/>
      <c r="W10103" s="225"/>
      <c r="AE10103" s="200"/>
      <c r="AM10103" s="203"/>
      <c r="AT10103" s="144"/>
    </row>
    <row r="10104" spans="9:46" s="142" customFormat="1" x14ac:dyDescent="0.15">
      <c r="I10104" s="223"/>
      <c r="P10104" s="224"/>
      <c r="Q10104" s="224"/>
      <c r="R10104" s="224"/>
      <c r="T10104" s="223"/>
      <c r="U10104" s="225"/>
      <c r="V10104" s="223"/>
      <c r="W10104" s="225"/>
      <c r="AE10104" s="200"/>
      <c r="AM10104" s="203"/>
      <c r="AT10104" s="144"/>
    </row>
    <row r="10105" spans="9:46" s="142" customFormat="1" x14ac:dyDescent="0.15">
      <c r="I10105" s="223"/>
      <c r="P10105" s="224"/>
      <c r="Q10105" s="224"/>
      <c r="R10105" s="224"/>
      <c r="T10105" s="223"/>
      <c r="U10105" s="225"/>
      <c r="V10105" s="223"/>
      <c r="W10105" s="225"/>
      <c r="AE10105" s="200"/>
      <c r="AM10105" s="203"/>
      <c r="AT10105" s="144"/>
    </row>
    <row r="10106" spans="9:46" s="142" customFormat="1" x14ac:dyDescent="0.15">
      <c r="I10106" s="223"/>
      <c r="P10106" s="224"/>
      <c r="Q10106" s="224"/>
      <c r="R10106" s="224"/>
      <c r="T10106" s="223"/>
      <c r="U10106" s="225"/>
      <c r="V10106" s="223"/>
      <c r="W10106" s="225"/>
      <c r="AE10106" s="200"/>
      <c r="AM10106" s="203"/>
      <c r="AT10106" s="144"/>
    </row>
    <row r="10107" spans="9:46" s="142" customFormat="1" x14ac:dyDescent="0.15">
      <c r="I10107" s="223"/>
      <c r="P10107" s="224"/>
      <c r="Q10107" s="224"/>
      <c r="R10107" s="224"/>
      <c r="T10107" s="223"/>
      <c r="U10107" s="225"/>
      <c r="V10107" s="223"/>
      <c r="W10107" s="225"/>
      <c r="AE10107" s="200"/>
      <c r="AM10107" s="203"/>
      <c r="AT10107" s="144"/>
    </row>
    <row r="10108" spans="9:46" s="142" customFormat="1" x14ac:dyDescent="0.15">
      <c r="I10108" s="223"/>
      <c r="P10108" s="224"/>
      <c r="Q10108" s="224"/>
      <c r="R10108" s="224"/>
      <c r="T10108" s="223"/>
      <c r="U10108" s="225"/>
      <c r="V10108" s="223"/>
      <c r="W10108" s="225"/>
      <c r="AE10108" s="200"/>
      <c r="AM10108" s="203"/>
      <c r="AT10108" s="144"/>
    </row>
    <row r="10109" spans="9:46" s="142" customFormat="1" x14ac:dyDescent="0.15">
      <c r="I10109" s="223"/>
      <c r="P10109" s="224"/>
      <c r="Q10109" s="224"/>
      <c r="R10109" s="224"/>
      <c r="T10109" s="223"/>
      <c r="U10109" s="225"/>
      <c r="V10109" s="223"/>
      <c r="W10109" s="225"/>
      <c r="AE10109" s="200"/>
      <c r="AM10109" s="203"/>
      <c r="AT10109" s="144"/>
    </row>
    <row r="10110" spans="9:46" s="142" customFormat="1" x14ac:dyDescent="0.15">
      <c r="I10110" s="223"/>
      <c r="P10110" s="224"/>
      <c r="Q10110" s="224"/>
      <c r="R10110" s="224"/>
      <c r="T10110" s="223"/>
      <c r="U10110" s="225"/>
      <c r="V10110" s="223"/>
      <c r="W10110" s="225"/>
      <c r="AE10110" s="200"/>
      <c r="AM10110" s="203"/>
      <c r="AT10110" s="144"/>
    </row>
    <row r="10111" spans="9:46" s="142" customFormat="1" x14ac:dyDescent="0.15">
      <c r="I10111" s="223"/>
      <c r="P10111" s="224"/>
      <c r="Q10111" s="224"/>
      <c r="R10111" s="224"/>
      <c r="T10111" s="223"/>
      <c r="U10111" s="225"/>
      <c r="V10111" s="223"/>
      <c r="W10111" s="225"/>
      <c r="AE10111" s="200"/>
      <c r="AM10111" s="203"/>
      <c r="AT10111" s="144"/>
    </row>
    <row r="10112" spans="9:46" s="142" customFormat="1" x14ac:dyDescent="0.15">
      <c r="I10112" s="223"/>
      <c r="P10112" s="224"/>
      <c r="Q10112" s="224"/>
      <c r="R10112" s="224"/>
      <c r="T10112" s="223"/>
      <c r="U10112" s="225"/>
      <c r="V10112" s="223"/>
      <c r="W10112" s="225"/>
      <c r="AE10112" s="200"/>
      <c r="AM10112" s="203"/>
      <c r="AT10112" s="144"/>
    </row>
    <row r="10113" spans="9:46" s="142" customFormat="1" x14ac:dyDescent="0.15">
      <c r="I10113" s="223"/>
      <c r="P10113" s="224"/>
      <c r="Q10113" s="224"/>
      <c r="R10113" s="224"/>
      <c r="T10113" s="223"/>
      <c r="U10113" s="225"/>
      <c r="V10113" s="223"/>
      <c r="W10113" s="225"/>
      <c r="AE10113" s="200"/>
      <c r="AM10113" s="203"/>
      <c r="AT10113" s="144"/>
    </row>
    <row r="10114" spans="9:46" s="142" customFormat="1" x14ac:dyDescent="0.15">
      <c r="I10114" s="223"/>
      <c r="P10114" s="224"/>
      <c r="Q10114" s="224"/>
      <c r="R10114" s="224"/>
      <c r="T10114" s="223"/>
      <c r="U10114" s="225"/>
      <c r="V10114" s="223"/>
      <c r="W10114" s="225"/>
      <c r="AE10114" s="200"/>
      <c r="AM10114" s="203"/>
      <c r="AT10114" s="144"/>
    </row>
    <row r="10115" spans="9:46" s="142" customFormat="1" x14ac:dyDescent="0.15">
      <c r="I10115" s="223"/>
      <c r="P10115" s="224"/>
      <c r="Q10115" s="224"/>
      <c r="R10115" s="224"/>
      <c r="T10115" s="223"/>
      <c r="U10115" s="225"/>
      <c r="V10115" s="223"/>
      <c r="W10115" s="225"/>
      <c r="AE10115" s="200"/>
      <c r="AM10115" s="203"/>
      <c r="AT10115" s="144"/>
    </row>
    <row r="10116" spans="9:46" s="142" customFormat="1" x14ac:dyDescent="0.15">
      <c r="I10116" s="223"/>
      <c r="P10116" s="224"/>
      <c r="Q10116" s="224"/>
      <c r="R10116" s="224"/>
      <c r="T10116" s="223"/>
      <c r="U10116" s="225"/>
      <c r="V10116" s="223"/>
      <c r="W10116" s="225"/>
      <c r="AE10116" s="200"/>
      <c r="AM10116" s="203"/>
      <c r="AT10116" s="144"/>
    </row>
    <row r="10117" spans="9:46" s="142" customFormat="1" x14ac:dyDescent="0.15">
      <c r="I10117" s="223"/>
      <c r="P10117" s="224"/>
      <c r="Q10117" s="224"/>
      <c r="R10117" s="224"/>
      <c r="T10117" s="223"/>
      <c r="U10117" s="225"/>
      <c r="V10117" s="223"/>
      <c r="W10117" s="225"/>
      <c r="AE10117" s="200"/>
      <c r="AM10117" s="203"/>
      <c r="AT10117" s="144"/>
    </row>
    <row r="10118" spans="9:46" s="142" customFormat="1" x14ac:dyDescent="0.15">
      <c r="I10118" s="223"/>
      <c r="P10118" s="224"/>
      <c r="Q10118" s="224"/>
      <c r="R10118" s="224"/>
      <c r="T10118" s="223"/>
      <c r="U10118" s="225"/>
      <c r="V10118" s="223"/>
      <c r="W10118" s="225"/>
      <c r="AE10118" s="200"/>
      <c r="AM10118" s="203"/>
      <c r="AT10118" s="144"/>
    </row>
    <row r="10119" spans="9:46" s="142" customFormat="1" x14ac:dyDescent="0.15">
      <c r="I10119" s="223"/>
      <c r="P10119" s="224"/>
      <c r="Q10119" s="224"/>
      <c r="R10119" s="224"/>
      <c r="T10119" s="223"/>
      <c r="U10119" s="225"/>
      <c r="V10119" s="223"/>
      <c r="W10119" s="225"/>
      <c r="AE10119" s="200"/>
      <c r="AM10119" s="203"/>
      <c r="AT10119" s="144"/>
    </row>
    <row r="10120" spans="9:46" s="142" customFormat="1" x14ac:dyDescent="0.15">
      <c r="I10120" s="223"/>
      <c r="P10120" s="224"/>
      <c r="Q10120" s="224"/>
      <c r="R10120" s="224"/>
      <c r="T10120" s="223"/>
      <c r="U10120" s="225"/>
      <c r="V10120" s="223"/>
      <c r="W10120" s="225"/>
      <c r="AE10120" s="200"/>
      <c r="AM10120" s="203"/>
      <c r="AT10120" s="144"/>
    </row>
    <row r="10121" spans="9:46" s="142" customFormat="1" x14ac:dyDescent="0.15">
      <c r="I10121" s="223"/>
      <c r="P10121" s="224"/>
      <c r="Q10121" s="224"/>
      <c r="R10121" s="224"/>
      <c r="T10121" s="223"/>
      <c r="U10121" s="225"/>
      <c r="V10121" s="223"/>
      <c r="W10121" s="225"/>
      <c r="AE10121" s="200"/>
      <c r="AM10121" s="203"/>
      <c r="AT10121" s="144"/>
    </row>
    <row r="10122" spans="9:46" s="142" customFormat="1" x14ac:dyDescent="0.15">
      <c r="I10122" s="223"/>
      <c r="P10122" s="224"/>
      <c r="Q10122" s="224"/>
      <c r="R10122" s="224"/>
      <c r="T10122" s="223"/>
      <c r="U10122" s="225"/>
      <c r="V10122" s="223"/>
      <c r="W10122" s="225"/>
      <c r="AE10122" s="200"/>
      <c r="AM10122" s="203"/>
      <c r="AT10122" s="144"/>
    </row>
    <row r="10123" spans="9:46" s="142" customFormat="1" x14ac:dyDescent="0.15">
      <c r="I10123" s="223"/>
      <c r="P10123" s="224"/>
      <c r="Q10123" s="224"/>
      <c r="R10123" s="224"/>
      <c r="T10123" s="223"/>
      <c r="U10123" s="225"/>
      <c r="V10123" s="223"/>
      <c r="W10123" s="225"/>
      <c r="AE10123" s="200"/>
      <c r="AM10123" s="203"/>
      <c r="AT10123" s="144"/>
    </row>
    <row r="10124" spans="9:46" s="142" customFormat="1" x14ac:dyDescent="0.15">
      <c r="I10124" s="223"/>
      <c r="P10124" s="224"/>
      <c r="Q10124" s="224"/>
      <c r="R10124" s="224"/>
      <c r="T10124" s="223"/>
      <c r="U10124" s="225"/>
      <c r="V10124" s="223"/>
      <c r="W10124" s="225"/>
      <c r="AE10124" s="200"/>
      <c r="AM10124" s="203"/>
      <c r="AT10124" s="144"/>
    </row>
    <row r="10125" spans="9:46" s="142" customFormat="1" x14ac:dyDescent="0.15">
      <c r="I10125" s="223"/>
      <c r="P10125" s="224"/>
      <c r="Q10125" s="224"/>
      <c r="R10125" s="224"/>
      <c r="T10125" s="223"/>
      <c r="U10125" s="225"/>
      <c r="V10125" s="223"/>
      <c r="W10125" s="225"/>
      <c r="AE10125" s="200"/>
      <c r="AM10125" s="203"/>
      <c r="AT10125" s="144"/>
    </row>
    <row r="10126" spans="9:46" s="142" customFormat="1" x14ac:dyDescent="0.15">
      <c r="I10126" s="223"/>
      <c r="P10126" s="224"/>
      <c r="Q10126" s="224"/>
      <c r="R10126" s="224"/>
      <c r="T10126" s="223"/>
      <c r="U10126" s="225"/>
      <c r="V10126" s="223"/>
      <c r="W10126" s="225"/>
      <c r="AE10126" s="200"/>
      <c r="AM10126" s="203"/>
      <c r="AT10126" s="144"/>
    </row>
    <row r="10127" spans="9:46" s="142" customFormat="1" x14ac:dyDescent="0.15">
      <c r="I10127" s="223"/>
      <c r="P10127" s="224"/>
      <c r="Q10127" s="224"/>
      <c r="R10127" s="224"/>
      <c r="T10127" s="223"/>
      <c r="U10127" s="225"/>
      <c r="V10127" s="223"/>
      <c r="W10127" s="225"/>
      <c r="AE10127" s="200"/>
      <c r="AM10127" s="203"/>
      <c r="AT10127" s="144"/>
    </row>
    <row r="10128" spans="9:46" s="142" customFormat="1" x14ac:dyDescent="0.15">
      <c r="I10128" s="223"/>
      <c r="P10128" s="224"/>
      <c r="Q10128" s="224"/>
      <c r="R10128" s="224"/>
      <c r="T10128" s="223"/>
      <c r="U10128" s="225"/>
      <c r="V10128" s="223"/>
      <c r="W10128" s="225"/>
      <c r="AE10128" s="200"/>
      <c r="AM10128" s="203"/>
      <c r="AT10128" s="144"/>
    </row>
    <row r="10129" spans="9:46" s="142" customFormat="1" x14ac:dyDescent="0.15">
      <c r="I10129" s="223"/>
      <c r="P10129" s="224"/>
      <c r="Q10129" s="224"/>
      <c r="R10129" s="224"/>
      <c r="T10129" s="223"/>
      <c r="U10129" s="225"/>
      <c r="V10129" s="223"/>
      <c r="W10129" s="225"/>
      <c r="AE10129" s="200"/>
      <c r="AM10129" s="203"/>
      <c r="AT10129" s="144"/>
    </row>
    <row r="10130" spans="9:46" s="142" customFormat="1" x14ac:dyDescent="0.15">
      <c r="I10130" s="223"/>
      <c r="P10130" s="224"/>
      <c r="Q10130" s="224"/>
      <c r="R10130" s="224"/>
      <c r="T10130" s="223"/>
      <c r="U10130" s="225"/>
      <c r="V10130" s="223"/>
      <c r="W10130" s="225"/>
      <c r="AE10130" s="200"/>
      <c r="AM10130" s="203"/>
      <c r="AT10130" s="144"/>
    </row>
    <row r="10131" spans="9:46" s="142" customFormat="1" x14ac:dyDescent="0.15">
      <c r="I10131" s="223"/>
      <c r="P10131" s="224"/>
      <c r="Q10131" s="224"/>
      <c r="R10131" s="224"/>
      <c r="T10131" s="223"/>
      <c r="U10131" s="225"/>
      <c r="V10131" s="223"/>
      <c r="W10131" s="225"/>
      <c r="AE10131" s="200"/>
      <c r="AM10131" s="203"/>
      <c r="AT10131" s="144"/>
    </row>
    <row r="10132" spans="9:46" s="142" customFormat="1" x14ac:dyDescent="0.15">
      <c r="I10132" s="223"/>
      <c r="P10132" s="224"/>
      <c r="Q10132" s="224"/>
      <c r="R10132" s="224"/>
      <c r="T10132" s="223"/>
      <c r="U10132" s="225"/>
      <c r="V10132" s="223"/>
      <c r="W10132" s="225"/>
      <c r="AE10132" s="200"/>
      <c r="AM10132" s="203"/>
      <c r="AT10132" s="144"/>
    </row>
    <row r="10133" spans="9:46" s="142" customFormat="1" x14ac:dyDescent="0.15">
      <c r="I10133" s="223"/>
      <c r="P10133" s="224"/>
      <c r="Q10133" s="224"/>
      <c r="R10133" s="224"/>
      <c r="T10133" s="223"/>
      <c r="U10133" s="225"/>
      <c r="V10133" s="223"/>
      <c r="W10133" s="225"/>
      <c r="AE10133" s="200"/>
      <c r="AM10133" s="203"/>
      <c r="AT10133" s="144"/>
    </row>
    <row r="10134" spans="9:46" s="142" customFormat="1" x14ac:dyDescent="0.15">
      <c r="I10134" s="223"/>
      <c r="P10134" s="224"/>
      <c r="Q10134" s="224"/>
      <c r="R10134" s="224"/>
      <c r="T10134" s="223"/>
      <c r="U10134" s="225"/>
      <c r="V10134" s="223"/>
      <c r="W10134" s="225"/>
      <c r="AE10134" s="200"/>
      <c r="AM10134" s="203"/>
      <c r="AT10134" s="144"/>
    </row>
    <row r="10135" spans="9:46" s="142" customFormat="1" x14ac:dyDescent="0.15">
      <c r="I10135" s="223"/>
      <c r="P10135" s="224"/>
      <c r="Q10135" s="224"/>
      <c r="R10135" s="224"/>
      <c r="T10135" s="223"/>
      <c r="U10135" s="225"/>
      <c r="V10135" s="223"/>
      <c r="W10135" s="225"/>
      <c r="AE10135" s="200"/>
      <c r="AM10135" s="203"/>
      <c r="AT10135" s="144"/>
    </row>
    <row r="10136" spans="9:46" s="142" customFormat="1" x14ac:dyDescent="0.15">
      <c r="I10136" s="223"/>
      <c r="P10136" s="224"/>
      <c r="Q10136" s="224"/>
      <c r="R10136" s="224"/>
      <c r="T10136" s="223"/>
      <c r="U10136" s="225"/>
      <c r="V10136" s="223"/>
      <c r="W10136" s="225"/>
      <c r="AE10136" s="200"/>
      <c r="AM10136" s="203"/>
      <c r="AT10136" s="144"/>
    </row>
    <row r="10137" spans="9:46" s="142" customFormat="1" x14ac:dyDescent="0.15">
      <c r="I10137" s="223"/>
      <c r="P10137" s="224"/>
      <c r="Q10137" s="224"/>
      <c r="R10137" s="224"/>
      <c r="T10137" s="223"/>
      <c r="U10137" s="225"/>
      <c r="V10137" s="223"/>
      <c r="W10137" s="225"/>
      <c r="AE10137" s="200"/>
      <c r="AM10137" s="203"/>
      <c r="AT10137" s="144"/>
    </row>
    <row r="10138" spans="9:46" s="142" customFormat="1" x14ac:dyDescent="0.15">
      <c r="I10138" s="223"/>
      <c r="P10138" s="224"/>
      <c r="Q10138" s="224"/>
      <c r="R10138" s="224"/>
      <c r="T10138" s="223"/>
      <c r="U10138" s="225"/>
      <c r="V10138" s="223"/>
      <c r="W10138" s="225"/>
      <c r="AE10138" s="200"/>
      <c r="AM10138" s="203"/>
      <c r="AT10138" s="144"/>
    </row>
    <row r="10139" spans="9:46" s="142" customFormat="1" x14ac:dyDescent="0.15">
      <c r="I10139" s="223"/>
      <c r="P10139" s="224"/>
      <c r="Q10139" s="224"/>
      <c r="R10139" s="224"/>
      <c r="T10139" s="223"/>
      <c r="U10139" s="225"/>
      <c r="V10139" s="223"/>
      <c r="W10139" s="225"/>
      <c r="AE10139" s="200"/>
      <c r="AM10139" s="203"/>
      <c r="AT10139" s="144"/>
    </row>
    <row r="10140" spans="9:46" s="142" customFormat="1" x14ac:dyDescent="0.15">
      <c r="I10140" s="223"/>
      <c r="P10140" s="224"/>
      <c r="Q10140" s="224"/>
      <c r="R10140" s="224"/>
      <c r="T10140" s="223"/>
      <c r="U10140" s="225"/>
      <c r="V10140" s="223"/>
      <c r="W10140" s="225"/>
      <c r="AE10140" s="200"/>
      <c r="AM10140" s="203"/>
      <c r="AT10140" s="144"/>
    </row>
    <row r="10141" spans="9:46" s="142" customFormat="1" x14ac:dyDescent="0.15">
      <c r="I10141" s="223"/>
      <c r="P10141" s="224"/>
      <c r="Q10141" s="224"/>
      <c r="R10141" s="224"/>
      <c r="T10141" s="223"/>
      <c r="U10141" s="225"/>
      <c r="V10141" s="223"/>
      <c r="W10141" s="225"/>
      <c r="AE10141" s="200"/>
      <c r="AM10141" s="203"/>
      <c r="AT10141" s="144"/>
    </row>
    <row r="10142" spans="9:46" s="142" customFormat="1" x14ac:dyDescent="0.15">
      <c r="I10142" s="223"/>
      <c r="P10142" s="224"/>
      <c r="Q10142" s="224"/>
      <c r="R10142" s="224"/>
      <c r="T10142" s="223"/>
      <c r="U10142" s="225"/>
      <c r="V10142" s="223"/>
      <c r="W10142" s="225"/>
      <c r="AE10142" s="200"/>
      <c r="AM10142" s="203"/>
      <c r="AT10142" s="144"/>
    </row>
    <row r="10143" spans="9:46" s="142" customFormat="1" x14ac:dyDescent="0.15">
      <c r="I10143" s="223"/>
      <c r="P10143" s="224"/>
      <c r="Q10143" s="224"/>
      <c r="R10143" s="224"/>
      <c r="T10143" s="223"/>
      <c r="U10143" s="225"/>
      <c r="V10143" s="223"/>
      <c r="W10143" s="225"/>
      <c r="AE10143" s="200"/>
      <c r="AM10143" s="203"/>
      <c r="AT10143" s="144"/>
    </row>
    <row r="10144" spans="9:46" s="142" customFormat="1" x14ac:dyDescent="0.15">
      <c r="I10144" s="223"/>
      <c r="P10144" s="224"/>
      <c r="Q10144" s="224"/>
      <c r="R10144" s="224"/>
      <c r="T10144" s="223"/>
      <c r="U10144" s="225"/>
      <c r="V10144" s="223"/>
      <c r="W10144" s="225"/>
      <c r="AE10144" s="200"/>
      <c r="AM10144" s="203"/>
      <c r="AT10144" s="144"/>
    </row>
    <row r="10145" spans="9:46" s="142" customFormat="1" x14ac:dyDescent="0.15">
      <c r="I10145" s="223"/>
      <c r="P10145" s="224"/>
      <c r="Q10145" s="224"/>
      <c r="R10145" s="224"/>
      <c r="T10145" s="223"/>
      <c r="U10145" s="225"/>
      <c r="V10145" s="223"/>
      <c r="W10145" s="225"/>
      <c r="AE10145" s="200"/>
      <c r="AM10145" s="203"/>
      <c r="AT10145" s="144"/>
    </row>
    <row r="10146" spans="9:46" s="142" customFormat="1" x14ac:dyDescent="0.15">
      <c r="I10146" s="223"/>
      <c r="P10146" s="224"/>
      <c r="Q10146" s="224"/>
      <c r="R10146" s="224"/>
      <c r="T10146" s="223"/>
      <c r="U10146" s="225"/>
      <c r="V10146" s="223"/>
      <c r="W10146" s="225"/>
      <c r="AE10146" s="200"/>
      <c r="AM10146" s="203"/>
      <c r="AT10146" s="144"/>
    </row>
    <row r="10147" spans="9:46" s="142" customFormat="1" x14ac:dyDescent="0.15">
      <c r="I10147" s="223"/>
      <c r="P10147" s="224"/>
      <c r="Q10147" s="224"/>
      <c r="R10147" s="224"/>
      <c r="T10147" s="223"/>
      <c r="U10147" s="225"/>
      <c r="V10147" s="223"/>
      <c r="W10147" s="225"/>
      <c r="AE10147" s="200"/>
      <c r="AM10147" s="203"/>
      <c r="AT10147" s="144"/>
    </row>
    <row r="10148" spans="9:46" s="142" customFormat="1" x14ac:dyDescent="0.15">
      <c r="I10148" s="223"/>
      <c r="P10148" s="224"/>
      <c r="Q10148" s="224"/>
      <c r="R10148" s="224"/>
      <c r="T10148" s="223"/>
      <c r="U10148" s="225"/>
      <c r="V10148" s="223"/>
      <c r="W10148" s="225"/>
      <c r="AE10148" s="200"/>
      <c r="AM10148" s="203"/>
      <c r="AT10148" s="144"/>
    </row>
    <row r="10149" spans="9:46" s="142" customFormat="1" x14ac:dyDescent="0.15">
      <c r="I10149" s="223"/>
      <c r="P10149" s="224"/>
      <c r="Q10149" s="224"/>
      <c r="R10149" s="224"/>
      <c r="T10149" s="223"/>
      <c r="U10149" s="225"/>
      <c r="V10149" s="223"/>
      <c r="W10149" s="225"/>
      <c r="AE10149" s="200"/>
      <c r="AM10149" s="203"/>
      <c r="AT10149" s="144"/>
    </row>
    <row r="10150" spans="9:46" s="142" customFormat="1" x14ac:dyDescent="0.15">
      <c r="I10150" s="223"/>
      <c r="P10150" s="224"/>
      <c r="Q10150" s="224"/>
      <c r="R10150" s="224"/>
      <c r="T10150" s="223"/>
      <c r="U10150" s="225"/>
      <c r="V10150" s="223"/>
      <c r="W10150" s="225"/>
      <c r="AE10150" s="200"/>
      <c r="AM10150" s="203"/>
      <c r="AT10150" s="144"/>
    </row>
    <row r="10151" spans="9:46" s="142" customFormat="1" x14ac:dyDescent="0.15">
      <c r="I10151" s="223"/>
      <c r="P10151" s="224"/>
      <c r="Q10151" s="224"/>
      <c r="R10151" s="224"/>
      <c r="T10151" s="223"/>
      <c r="U10151" s="225"/>
      <c r="V10151" s="223"/>
      <c r="W10151" s="225"/>
      <c r="AE10151" s="200"/>
      <c r="AM10151" s="203"/>
      <c r="AT10151" s="144"/>
    </row>
    <row r="10152" spans="9:46" s="142" customFormat="1" x14ac:dyDescent="0.15">
      <c r="I10152" s="223"/>
      <c r="P10152" s="224"/>
      <c r="Q10152" s="224"/>
      <c r="R10152" s="224"/>
      <c r="T10152" s="223"/>
      <c r="U10152" s="225"/>
      <c r="V10152" s="223"/>
      <c r="W10152" s="225"/>
      <c r="AE10152" s="200"/>
      <c r="AM10152" s="203"/>
      <c r="AT10152" s="144"/>
    </row>
    <row r="10153" spans="9:46" s="142" customFormat="1" x14ac:dyDescent="0.15">
      <c r="I10153" s="223"/>
      <c r="P10153" s="224"/>
      <c r="Q10153" s="224"/>
      <c r="R10153" s="224"/>
      <c r="T10153" s="223"/>
      <c r="U10153" s="225"/>
      <c r="V10153" s="223"/>
      <c r="W10153" s="225"/>
      <c r="AE10153" s="200"/>
      <c r="AM10153" s="203"/>
      <c r="AT10153" s="144"/>
    </row>
    <row r="10154" spans="9:46" s="142" customFormat="1" x14ac:dyDescent="0.15">
      <c r="I10154" s="223"/>
      <c r="P10154" s="224"/>
      <c r="Q10154" s="224"/>
      <c r="R10154" s="224"/>
      <c r="T10154" s="223"/>
      <c r="U10154" s="225"/>
      <c r="V10154" s="223"/>
      <c r="W10154" s="225"/>
      <c r="AE10154" s="200"/>
      <c r="AM10154" s="203"/>
      <c r="AT10154" s="144"/>
    </row>
    <row r="10155" spans="9:46" s="142" customFormat="1" x14ac:dyDescent="0.15">
      <c r="I10155" s="223"/>
      <c r="P10155" s="224"/>
      <c r="Q10155" s="224"/>
      <c r="R10155" s="224"/>
      <c r="T10155" s="223"/>
      <c r="U10155" s="225"/>
      <c r="V10155" s="223"/>
      <c r="W10155" s="225"/>
      <c r="AE10155" s="200"/>
      <c r="AM10155" s="203"/>
      <c r="AT10155" s="144"/>
    </row>
    <row r="10156" spans="9:46" s="142" customFormat="1" x14ac:dyDescent="0.15">
      <c r="I10156" s="223"/>
      <c r="P10156" s="224"/>
      <c r="Q10156" s="224"/>
      <c r="R10156" s="224"/>
      <c r="T10156" s="223"/>
      <c r="U10156" s="225"/>
      <c r="V10156" s="223"/>
      <c r="W10156" s="225"/>
      <c r="AE10156" s="200"/>
      <c r="AM10156" s="203"/>
      <c r="AT10156" s="144"/>
    </row>
    <row r="10157" spans="9:46" s="142" customFormat="1" x14ac:dyDescent="0.15">
      <c r="I10157" s="223"/>
      <c r="P10157" s="224"/>
      <c r="Q10157" s="224"/>
      <c r="R10157" s="224"/>
      <c r="T10157" s="223"/>
      <c r="U10157" s="225"/>
      <c r="V10157" s="223"/>
      <c r="W10157" s="225"/>
      <c r="AE10157" s="200"/>
      <c r="AM10157" s="203"/>
      <c r="AT10157" s="144"/>
    </row>
    <row r="10158" spans="9:46" s="142" customFormat="1" x14ac:dyDescent="0.15">
      <c r="I10158" s="223"/>
      <c r="P10158" s="224"/>
      <c r="Q10158" s="224"/>
      <c r="R10158" s="224"/>
      <c r="T10158" s="223"/>
      <c r="U10158" s="225"/>
      <c r="V10158" s="223"/>
      <c r="W10158" s="225"/>
      <c r="AE10158" s="200"/>
      <c r="AM10158" s="203"/>
      <c r="AT10158" s="144"/>
    </row>
    <row r="10159" spans="9:46" s="142" customFormat="1" x14ac:dyDescent="0.15">
      <c r="I10159" s="223"/>
      <c r="P10159" s="224"/>
      <c r="Q10159" s="224"/>
      <c r="R10159" s="224"/>
      <c r="T10159" s="223"/>
      <c r="U10159" s="225"/>
      <c r="V10159" s="223"/>
      <c r="W10159" s="225"/>
      <c r="AE10159" s="200"/>
      <c r="AM10159" s="203"/>
      <c r="AT10159" s="144"/>
    </row>
    <row r="10160" spans="9:46" s="142" customFormat="1" x14ac:dyDescent="0.15">
      <c r="I10160" s="223"/>
      <c r="P10160" s="224"/>
      <c r="Q10160" s="224"/>
      <c r="R10160" s="224"/>
      <c r="T10160" s="223"/>
      <c r="U10160" s="225"/>
      <c r="V10160" s="223"/>
      <c r="W10160" s="225"/>
      <c r="AE10160" s="200"/>
      <c r="AM10160" s="203"/>
      <c r="AT10160" s="144"/>
    </row>
    <row r="10161" spans="9:46" s="142" customFormat="1" x14ac:dyDescent="0.15">
      <c r="I10161" s="223"/>
      <c r="P10161" s="224"/>
      <c r="Q10161" s="224"/>
      <c r="R10161" s="224"/>
      <c r="T10161" s="223"/>
      <c r="U10161" s="225"/>
      <c r="V10161" s="223"/>
      <c r="W10161" s="225"/>
      <c r="AE10161" s="200"/>
      <c r="AM10161" s="203"/>
      <c r="AT10161" s="144"/>
    </row>
    <row r="10162" spans="9:46" s="142" customFormat="1" x14ac:dyDescent="0.15">
      <c r="I10162" s="223"/>
      <c r="P10162" s="224"/>
      <c r="Q10162" s="224"/>
      <c r="R10162" s="224"/>
      <c r="T10162" s="223"/>
      <c r="U10162" s="225"/>
      <c r="V10162" s="223"/>
      <c r="W10162" s="225"/>
      <c r="AE10162" s="200"/>
      <c r="AM10162" s="203"/>
      <c r="AT10162" s="144"/>
    </row>
    <row r="10163" spans="9:46" s="142" customFormat="1" x14ac:dyDescent="0.15">
      <c r="I10163" s="223"/>
      <c r="P10163" s="224"/>
      <c r="Q10163" s="224"/>
      <c r="R10163" s="224"/>
      <c r="T10163" s="223"/>
      <c r="U10163" s="225"/>
      <c r="V10163" s="223"/>
      <c r="W10163" s="225"/>
      <c r="AE10163" s="200"/>
      <c r="AM10163" s="203"/>
      <c r="AT10163" s="144"/>
    </row>
    <row r="10164" spans="9:46" s="142" customFormat="1" x14ac:dyDescent="0.15">
      <c r="I10164" s="223"/>
      <c r="P10164" s="224"/>
      <c r="Q10164" s="224"/>
      <c r="R10164" s="224"/>
      <c r="T10164" s="223"/>
      <c r="U10164" s="225"/>
      <c r="V10164" s="223"/>
      <c r="W10164" s="225"/>
      <c r="AE10164" s="200"/>
      <c r="AM10164" s="203"/>
      <c r="AT10164" s="144"/>
    </row>
    <row r="10165" spans="9:46" s="142" customFormat="1" x14ac:dyDescent="0.15">
      <c r="I10165" s="223"/>
      <c r="P10165" s="224"/>
      <c r="Q10165" s="224"/>
      <c r="R10165" s="224"/>
      <c r="T10165" s="223"/>
      <c r="U10165" s="225"/>
      <c r="V10165" s="223"/>
      <c r="W10165" s="225"/>
      <c r="AE10165" s="200"/>
      <c r="AM10165" s="203"/>
      <c r="AT10165" s="144"/>
    </row>
    <row r="10166" spans="9:46" s="142" customFormat="1" x14ac:dyDescent="0.15">
      <c r="I10166" s="223"/>
      <c r="P10166" s="224"/>
      <c r="Q10166" s="224"/>
      <c r="R10166" s="224"/>
      <c r="T10166" s="223"/>
      <c r="U10166" s="225"/>
      <c r="V10166" s="223"/>
      <c r="W10166" s="225"/>
      <c r="AE10166" s="200"/>
      <c r="AM10166" s="203"/>
      <c r="AT10166" s="144"/>
    </row>
    <row r="10167" spans="9:46" s="142" customFormat="1" x14ac:dyDescent="0.15">
      <c r="I10167" s="223"/>
      <c r="P10167" s="224"/>
      <c r="Q10167" s="224"/>
      <c r="R10167" s="224"/>
      <c r="T10167" s="223"/>
      <c r="U10167" s="225"/>
      <c r="V10167" s="223"/>
      <c r="W10167" s="225"/>
      <c r="AE10167" s="200"/>
      <c r="AM10167" s="203"/>
      <c r="AT10167" s="144"/>
    </row>
    <row r="10168" spans="9:46" s="142" customFormat="1" x14ac:dyDescent="0.15">
      <c r="I10168" s="223"/>
      <c r="P10168" s="224"/>
      <c r="Q10168" s="224"/>
      <c r="R10168" s="224"/>
      <c r="T10168" s="223"/>
      <c r="U10168" s="225"/>
      <c r="V10168" s="223"/>
      <c r="W10168" s="225"/>
      <c r="AE10168" s="200"/>
      <c r="AM10168" s="203"/>
      <c r="AT10168" s="144"/>
    </row>
    <row r="10169" spans="9:46" s="142" customFormat="1" x14ac:dyDescent="0.15">
      <c r="I10169" s="223"/>
      <c r="P10169" s="224"/>
      <c r="Q10169" s="224"/>
      <c r="R10169" s="224"/>
      <c r="T10169" s="223"/>
      <c r="U10169" s="225"/>
      <c r="V10169" s="223"/>
      <c r="W10169" s="225"/>
      <c r="AE10169" s="200"/>
      <c r="AM10169" s="203"/>
      <c r="AT10169" s="144"/>
    </row>
    <row r="10170" spans="9:46" s="142" customFormat="1" x14ac:dyDescent="0.15">
      <c r="I10170" s="223"/>
      <c r="P10170" s="224"/>
      <c r="Q10170" s="224"/>
      <c r="R10170" s="224"/>
      <c r="T10170" s="223"/>
      <c r="U10170" s="225"/>
      <c r="V10170" s="223"/>
      <c r="W10170" s="225"/>
      <c r="AE10170" s="200"/>
      <c r="AM10170" s="203"/>
      <c r="AT10170" s="144"/>
    </row>
    <row r="10171" spans="9:46" s="142" customFormat="1" x14ac:dyDescent="0.15">
      <c r="I10171" s="223"/>
      <c r="P10171" s="224"/>
      <c r="Q10171" s="224"/>
      <c r="R10171" s="224"/>
      <c r="T10171" s="223"/>
      <c r="U10171" s="225"/>
      <c r="V10171" s="223"/>
      <c r="W10171" s="225"/>
      <c r="AE10171" s="200"/>
      <c r="AM10171" s="203"/>
      <c r="AT10171" s="144"/>
    </row>
    <row r="10172" spans="9:46" s="142" customFormat="1" x14ac:dyDescent="0.15">
      <c r="I10172" s="223"/>
      <c r="P10172" s="224"/>
      <c r="Q10172" s="224"/>
      <c r="R10172" s="224"/>
      <c r="T10172" s="223"/>
      <c r="U10172" s="225"/>
      <c r="V10172" s="223"/>
      <c r="W10172" s="225"/>
      <c r="AE10172" s="200"/>
      <c r="AM10172" s="203"/>
      <c r="AT10172" s="144"/>
    </row>
    <row r="10173" spans="9:46" s="142" customFormat="1" x14ac:dyDescent="0.15">
      <c r="I10173" s="223"/>
      <c r="P10173" s="224"/>
      <c r="Q10173" s="224"/>
      <c r="R10173" s="224"/>
      <c r="T10173" s="223"/>
      <c r="U10173" s="225"/>
      <c r="V10173" s="223"/>
      <c r="W10173" s="225"/>
      <c r="AE10173" s="200"/>
      <c r="AM10173" s="203"/>
      <c r="AT10173" s="144"/>
    </row>
    <row r="10174" spans="9:46" s="142" customFormat="1" x14ac:dyDescent="0.15">
      <c r="I10174" s="223"/>
      <c r="P10174" s="224"/>
      <c r="Q10174" s="224"/>
      <c r="R10174" s="224"/>
      <c r="T10174" s="223"/>
      <c r="U10174" s="225"/>
      <c r="V10174" s="223"/>
      <c r="W10174" s="225"/>
      <c r="AE10174" s="200"/>
      <c r="AM10174" s="203"/>
      <c r="AT10174" s="144"/>
    </row>
    <row r="10175" spans="9:46" s="142" customFormat="1" x14ac:dyDescent="0.15">
      <c r="I10175" s="223"/>
      <c r="P10175" s="224"/>
      <c r="Q10175" s="224"/>
      <c r="R10175" s="224"/>
      <c r="T10175" s="223"/>
      <c r="U10175" s="225"/>
      <c r="V10175" s="223"/>
      <c r="W10175" s="225"/>
      <c r="AE10175" s="200"/>
      <c r="AM10175" s="203"/>
      <c r="AT10175" s="144"/>
    </row>
    <row r="10176" spans="9:46" s="142" customFormat="1" x14ac:dyDescent="0.15">
      <c r="I10176" s="223"/>
      <c r="P10176" s="224"/>
      <c r="Q10176" s="224"/>
      <c r="R10176" s="224"/>
      <c r="T10176" s="223"/>
      <c r="U10176" s="225"/>
      <c r="V10176" s="223"/>
      <c r="W10176" s="225"/>
      <c r="AE10176" s="200"/>
      <c r="AM10176" s="203"/>
      <c r="AT10176" s="144"/>
    </row>
    <row r="10177" spans="9:46" s="142" customFormat="1" x14ac:dyDescent="0.15">
      <c r="I10177" s="223"/>
      <c r="P10177" s="224"/>
      <c r="Q10177" s="224"/>
      <c r="R10177" s="224"/>
      <c r="T10177" s="223"/>
      <c r="U10177" s="225"/>
      <c r="V10177" s="223"/>
      <c r="W10177" s="225"/>
      <c r="AE10177" s="200"/>
      <c r="AM10177" s="203"/>
      <c r="AT10177" s="144"/>
    </row>
    <row r="10178" spans="9:46" s="142" customFormat="1" x14ac:dyDescent="0.15">
      <c r="I10178" s="223"/>
      <c r="P10178" s="224"/>
      <c r="Q10178" s="224"/>
      <c r="R10178" s="224"/>
      <c r="T10178" s="223"/>
      <c r="U10178" s="225"/>
      <c r="V10178" s="223"/>
      <c r="W10178" s="225"/>
      <c r="AE10178" s="200"/>
      <c r="AM10178" s="203"/>
      <c r="AT10178" s="144"/>
    </row>
    <row r="10179" spans="9:46" s="142" customFormat="1" x14ac:dyDescent="0.15">
      <c r="I10179" s="223"/>
      <c r="P10179" s="224"/>
      <c r="Q10179" s="224"/>
      <c r="R10179" s="224"/>
      <c r="T10179" s="223"/>
      <c r="U10179" s="225"/>
      <c r="V10179" s="223"/>
      <c r="W10179" s="225"/>
      <c r="AE10179" s="200"/>
      <c r="AM10179" s="203"/>
      <c r="AT10179" s="144"/>
    </row>
    <row r="10180" spans="9:46" s="142" customFormat="1" x14ac:dyDescent="0.15">
      <c r="I10180" s="223"/>
      <c r="P10180" s="224"/>
      <c r="Q10180" s="224"/>
      <c r="R10180" s="224"/>
      <c r="T10180" s="223"/>
      <c r="U10180" s="225"/>
      <c r="V10180" s="223"/>
      <c r="W10180" s="225"/>
      <c r="AE10180" s="200"/>
      <c r="AM10180" s="203"/>
      <c r="AT10180" s="144"/>
    </row>
    <row r="10181" spans="9:46" s="142" customFormat="1" x14ac:dyDescent="0.15">
      <c r="I10181" s="223"/>
      <c r="P10181" s="224"/>
      <c r="Q10181" s="224"/>
      <c r="R10181" s="224"/>
      <c r="T10181" s="223"/>
      <c r="U10181" s="225"/>
      <c r="V10181" s="223"/>
      <c r="W10181" s="225"/>
      <c r="AE10181" s="200"/>
      <c r="AM10181" s="203"/>
      <c r="AT10181" s="144"/>
    </row>
    <row r="10182" spans="9:46" s="142" customFormat="1" x14ac:dyDescent="0.15">
      <c r="I10182" s="223"/>
      <c r="P10182" s="224"/>
      <c r="Q10182" s="224"/>
      <c r="R10182" s="224"/>
      <c r="T10182" s="223"/>
      <c r="U10182" s="225"/>
      <c r="V10182" s="223"/>
      <c r="W10182" s="225"/>
      <c r="AE10182" s="200"/>
      <c r="AM10182" s="203"/>
      <c r="AT10182" s="144"/>
    </row>
    <row r="10183" spans="9:46" s="142" customFormat="1" x14ac:dyDescent="0.15">
      <c r="I10183" s="223"/>
      <c r="P10183" s="224"/>
      <c r="Q10183" s="224"/>
      <c r="R10183" s="224"/>
      <c r="T10183" s="223"/>
      <c r="U10183" s="225"/>
      <c r="V10183" s="223"/>
      <c r="W10183" s="225"/>
      <c r="AE10183" s="200"/>
      <c r="AM10183" s="203"/>
      <c r="AT10183" s="144"/>
    </row>
    <row r="10184" spans="9:46" s="142" customFormat="1" x14ac:dyDescent="0.15">
      <c r="I10184" s="223"/>
      <c r="P10184" s="224"/>
      <c r="Q10184" s="224"/>
      <c r="R10184" s="224"/>
      <c r="T10184" s="223"/>
      <c r="U10184" s="225"/>
      <c r="V10184" s="223"/>
      <c r="W10184" s="225"/>
      <c r="AE10184" s="200"/>
      <c r="AM10184" s="203"/>
      <c r="AT10184" s="144"/>
    </row>
    <row r="10185" spans="9:46" s="142" customFormat="1" x14ac:dyDescent="0.15">
      <c r="I10185" s="223"/>
      <c r="P10185" s="224"/>
      <c r="Q10185" s="224"/>
      <c r="R10185" s="224"/>
      <c r="T10185" s="223"/>
      <c r="U10185" s="225"/>
      <c r="V10185" s="223"/>
      <c r="W10185" s="225"/>
      <c r="AE10185" s="200"/>
      <c r="AM10185" s="203"/>
      <c r="AT10185" s="144"/>
    </row>
    <row r="10186" spans="9:46" s="142" customFormat="1" x14ac:dyDescent="0.15">
      <c r="I10186" s="223"/>
      <c r="P10186" s="224"/>
      <c r="Q10186" s="224"/>
      <c r="R10186" s="224"/>
      <c r="T10186" s="223"/>
      <c r="U10186" s="225"/>
      <c r="V10186" s="223"/>
      <c r="W10186" s="225"/>
      <c r="AE10186" s="200"/>
      <c r="AM10186" s="203"/>
      <c r="AT10186" s="144"/>
    </row>
    <row r="10187" spans="9:46" s="142" customFormat="1" x14ac:dyDescent="0.15">
      <c r="I10187" s="223"/>
      <c r="P10187" s="224"/>
      <c r="Q10187" s="224"/>
      <c r="R10187" s="224"/>
      <c r="T10187" s="223"/>
      <c r="U10187" s="225"/>
      <c r="V10187" s="223"/>
      <c r="W10187" s="225"/>
      <c r="AE10187" s="200"/>
      <c r="AM10187" s="203"/>
      <c r="AT10187" s="144"/>
    </row>
    <row r="10188" spans="9:46" s="142" customFormat="1" x14ac:dyDescent="0.15">
      <c r="I10188" s="223"/>
      <c r="P10188" s="224"/>
      <c r="Q10188" s="224"/>
      <c r="R10188" s="224"/>
      <c r="T10188" s="223"/>
      <c r="U10188" s="225"/>
      <c r="V10188" s="223"/>
      <c r="W10188" s="225"/>
      <c r="AE10188" s="200"/>
      <c r="AM10188" s="203"/>
      <c r="AT10188" s="144"/>
    </row>
    <row r="10189" spans="9:46" s="142" customFormat="1" x14ac:dyDescent="0.15">
      <c r="I10189" s="223"/>
      <c r="P10189" s="224"/>
      <c r="Q10189" s="224"/>
      <c r="R10189" s="224"/>
      <c r="T10189" s="223"/>
      <c r="U10189" s="225"/>
      <c r="V10189" s="223"/>
      <c r="W10189" s="225"/>
      <c r="AE10189" s="200"/>
      <c r="AM10189" s="203"/>
      <c r="AT10189" s="144"/>
    </row>
    <row r="10190" spans="9:46" s="142" customFormat="1" x14ac:dyDescent="0.15">
      <c r="I10190" s="223"/>
      <c r="P10190" s="224"/>
      <c r="Q10190" s="224"/>
      <c r="R10190" s="224"/>
      <c r="T10190" s="223"/>
      <c r="U10190" s="225"/>
      <c r="V10190" s="223"/>
      <c r="W10190" s="225"/>
      <c r="AE10190" s="200"/>
      <c r="AM10190" s="203"/>
      <c r="AT10190" s="144"/>
    </row>
    <row r="10191" spans="9:46" s="142" customFormat="1" x14ac:dyDescent="0.15">
      <c r="I10191" s="223"/>
      <c r="P10191" s="224"/>
      <c r="Q10191" s="224"/>
      <c r="R10191" s="224"/>
      <c r="T10191" s="223"/>
      <c r="U10191" s="225"/>
      <c r="V10191" s="223"/>
      <c r="W10191" s="225"/>
      <c r="AE10191" s="200"/>
      <c r="AM10191" s="203"/>
      <c r="AT10191" s="144"/>
    </row>
    <row r="10192" spans="9:46" s="142" customFormat="1" x14ac:dyDescent="0.15">
      <c r="I10192" s="223"/>
      <c r="P10192" s="224"/>
      <c r="Q10192" s="224"/>
      <c r="R10192" s="224"/>
      <c r="T10192" s="223"/>
      <c r="U10192" s="225"/>
      <c r="V10192" s="223"/>
      <c r="W10192" s="225"/>
      <c r="AE10192" s="200"/>
      <c r="AM10192" s="203"/>
      <c r="AT10192" s="144"/>
    </row>
    <row r="10193" spans="9:46" s="142" customFormat="1" x14ac:dyDescent="0.15">
      <c r="I10193" s="223"/>
      <c r="P10193" s="224"/>
      <c r="Q10193" s="224"/>
      <c r="R10193" s="224"/>
      <c r="T10193" s="223"/>
      <c r="U10193" s="225"/>
      <c r="V10193" s="223"/>
      <c r="W10193" s="225"/>
      <c r="AE10193" s="200"/>
      <c r="AM10193" s="203"/>
      <c r="AT10193" s="144"/>
    </row>
    <row r="10194" spans="9:46" s="142" customFormat="1" x14ac:dyDescent="0.15">
      <c r="I10194" s="223"/>
      <c r="P10194" s="224"/>
      <c r="Q10194" s="224"/>
      <c r="R10194" s="224"/>
      <c r="T10194" s="223"/>
      <c r="U10194" s="225"/>
      <c r="V10194" s="223"/>
      <c r="W10194" s="225"/>
      <c r="AE10194" s="200"/>
      <c r="AM10194" s="203"/>
      <c r="AT10194" s="144"/>
    </row>
    <row r="10195" spans="9:46" s="142" customFormat="1" x14ac:dyDescent="0.15">
      <c r="I10195" s="223"/>
      <c r="P10195" s="224"/>
      <c r="Q10195" s="224"/>
      <c r="R10195" s="224"/>
      <c r="T10195" s="223"/>
      <c r="U10195" s="225"/>
      <c r="V10195" s="223"/>
      <c r="W10195" s="225"/>
      <c r="AE10195" s="200"/>
      <c r="AM10195" s="203"/>
      <c r="AT10195" s="144"/>
    </row>
    <row r="10196" spans="9:46" s="142" customFormat="1" x14ac:dyDescent="0.15">
      <c r="I10196" s="223"/>
      <c r="P10196" s="224"/>
      <c r="Q10196" s="224"/>
      <c r="R10196" s="224"/>
      <c r="T10196" s="223"/>
      <c r="U10196" s="225"/>
      <c r="V10196" s="223"/>
      <c r="W10196" s="225"/>
      <c r="AE10196" s="200"/>
      <c r="AM10196" s="203"/>
      <c r="AT10196" s="144"/>
    </row>
    <row r="10197" spans="9:46" s="142" customFormat="1" x14ac:dyDescent="0.15">
      <c r="I10197" s="223"/>
      <c r="P10197" s="224"/>
      <c r="Q10197" s="224"/>
      <c r="R10197" s="224"/>
      <c r="T10197" s="223"/>
      <c r="U10197" s="225"/>
      <c r="V10197" s="223"/>
      <c r="W10197" s="225"/>
      <c r="AE10197" s="200"/>
      <c r="AM10197" s="203"/>
      <c r="AT10197" s="144"/>
    </row>
    <row r="10198" spans="9:46" s="142" customFormat="1" x14ac:dyDescent="0.15">
      <c r="I10198" s="223"/>
      <c r="P10198" s="224"/>
      <c r="Q10198" s="224"/>
      <c r="R10198" s="224"/>
      <c r="T10198" s="223"/>
      <c r="U10198" s="225"/>
      <c r="V10198" s="223"/>
      <c r="W10198" s="225"/>
      <c r="AE10198" s="200"/>
      <c r="AM10198" s="203"/>
      <c r="AT10198" s="144"/>
    </row>
    <row r="10199" spans="9:46" s="142" customFormat="1" x14ac:dyDescent="0.15">
      <c r="I10199" s="223"/>
      <c r="P10199" s="224"/>
      <c r="Q10199" s="224"/>
      <c r="R10199" s="224"/>
      <c r="T10199" s="223"/>
      <c r="U10199" s="225"/>
      <c r="V10199" s="223"/>
      <c r="W10199" s="225"/>
      <c r="AE10199" s="200"/>
      <c r="AM10199" s="203"/>
      <c r="AT10199" s="144"/>
    </row>
    <row r="10200" spans="9:46" s="142" customFormat="1" x14ac:dyDescent="0.15">
      <c r="I10200" s="223"/>
      <c r="P10200" s="224"/>
      <c r="Q10200" s="224"/>
      <c r="R10200" s="224"/>
      <c r="T10200" s="223"/>
      <c r="U10200" s="225"/>
      <c r="V10200" s="223"/>
      <c r="W10200" s="225"/>
      <c r="AE10200" s="200"/>
      <c r="AM10200" s="203"/>
      <c r="AT10200" s="144"/>
    </row>
    <row r="10201" spans="9:46" s="142" customFormat="1" x14ac:dyDescent="0.15">
      <c r="I10201" s="223"/>
      <c r="P10201" s="224"/>
      <c r="Q10201" s="224"/>
      <c r="R10201" s="224"/>
      <c r="T10201" s="223"/>
      <c r="U10201" s="225"/>
      <c r="V10201" s="223"/>
      <c r="W10201" s="225"/>
      <c r="AE10201" s="200"/>
      <c r="AM10201" s="203"/>
      <c r="AT10201" s="144"/>
    </row>
    <row r="10202" spans="9:46" s="142" customFormat="1" x14ac:dyDescent="0.15">
      <c r="I10202" s="223"/>
      <c r="P10202" s="224"/>
      <c r="Q10202" s="224"/>
      <c r="R10202" s="224"/>
      <c r="T10202" s="223"/>
      <c r="U10202" s="225"/>
      <c r="V10202" s="223"/>
      <c r="W10202" s="225"/>
      <c r="AE10202" s="200"/>
      <c r="AM10202" s="203"/>
      <c r="AT10202" s="144"/>
    </row>
    <row r="10203" spans="9:46" s="142" customFormat="1" x14ac:dyDescent="0.15">
      <c r="I10203" s="223"/>
      <c r="P10203" s="224"/>
      <c r="Q10203" s="224"/>
      <c r="R10203" s="224"/>
      <c r="T10203" s="223"/>
      <c r="U10203" s="225"/>
      <c r="V10203" s="223"/>
      <c r="W10203" s="225"/>
      <c r="AE10203" s="200"/>
      <c r="AM10203" s="203"/>
      <c r="AT10203" s="144"/>
    </row>
    <row r="10204" spans="9:46" s="142" customFormat="1" x14ac:dyDescent="0.15">
      <c r="I10204" s="223"/>
      <c r="P10204" s="224"/>
      <c r="Q10204" s="224"/>
      <c r="R10204" s="224"/>
      <c r="T10204" s="223"/>
      <c r="U10204" s="225"/>
      <c r="V10204" s="223"/>
      <c r="W10204" s="225"/>
      <c r="AE10204" s="200"/>
      <c r="AM10204" s="203"/>
      <c r="AT10204" s="144"/>
    </row>
    <row r="10205" spans="9:46" s="142" customFormat="1" x14ac:dyDescent="0.15">
      <c r="I10205" s="223"/>
      <c r="P10205" s="224"/>
      <c r="Q10205" s="224"/>
      <c r="R10205" s="224"/>
      <c r="T10205" s="223"/>
      <c r="U10205" s="225"/>
      <c r="V10205" s="223"/>
      <c r="W10205" s="225"/>
      <c r="AE10205" s="200"/>
      <c r="AM10205" s="203"/>
      <c r="AT10205" s="144"/>
    </row>
    <row r="10206" spans="9:46" s="142" customFormat="1" x14ac:dyDescent="0.15">
      <c r="I10206" s="223"/>
      <c r="P10206" s="224"/>
      <c r="Q10206" s="224"/>
      <c r="R10206" s="224"/>
      <c r="T10206" s="223"/>
      <c r="U10206" s="225"/>
      <c r="V10206" s="223"/>
      <c r="W10206" s="225"/>
      <c r="AE10206" s="200"/>
      <c r="AM10206" s="203"/>
      <c r="AT10206" s="144"/>
    </row>
    <row r="10207" spans="9:46" s="142" customFormat="1" x14ac:dyDescent="0.15">
      <c r="I10207" s="223"/>
      <c r="P10207" s="224"/>
      <c r="Q10207" s="224"/>
      <c r="R10207" s="224"/>
      <c r="T10207" s="223"/>
      <c r="U10207" s="225"/>
      <c r="V10207" s="223"/>
      <c r="W10207" s="225"/>
      <c r="AE10207" s="200"/>
      <c r="AM10207" s="203"/>
      <c r="AT10207" s="144"/>
    </row>
    <row r="10208" spans="9:46" s="142" customFormat="1" x14ac:dyDescent="0.15">
      <c r="I10208" s="223"/>
      <c r="P10208" s="224"/>
      <c r="Q10208" s="224"/>
      <c r="R10208" s="224"/>
      <c r="T10208" s="223"/>
      <c r="U10208" s="225"/>
      <c r="V10208" s="223"/>
      <c r="W10208" s="225"/>
      <c r="AE10208" s="200"/>
      <c r="AM10208" s="203"/>
      <c r="AT10208" s="144"/>
    </row>
    <row r="10209" spans="9:46" s="142" customFormat="1" x14ac:dyDescent="0.15">
      <c r="I10209" s="223"/>
      <c r="P10209" s="224"/>
      <c r="Q10209" s="224"/>
      <c r="R10209" s="224"/>
      <c r="T10209" s="223"/>
      <c r="U10209" s="225"/>
      <c r="V10209" s="223"/>
      <c r="W10209" s="225"/>
      <c r="AE10209" s="200"/>
      <c r="AM10209" s="203"/>
      <c r="AT10209" s="144"/>
    </row>
    <row r="10210" spans="9:46" s="142" customFormat="1" x14ac:dyDescent="0.15">
      <c r="I10210" s="223"/>
      <c r="P10210" s="224"/>
      <c r="Q10210" s="224"/>
      <c r="R10210" s="224"/>
      <c r="T10210" s="223"/>
      <c r="U10210" s="225"/>
      <c r="V10210" s="223"/>
      <c r="W10210" s="225"/>
      <c r="AE10210" s="200"/>
      <c r="AM10210" s="203"/>
      <c r="AT10210" s="144"/>
    </row>
    <row r="10211" spans="9:46" s="142" customFormat="1" x14ac:dyDescent="0.15">
      <c r="I10211" s="223"/>
      <c r="P10211" s="224"/>
      <c r="Q10211" s="224"/>
      <c r="R10211" s="224"/>
      <c r="T10211" s="223"/>
      <c r="U10211" s="225"/>
      <c r="V10211" s="223"/>
      <c r="W10211" s="225"/>
      <c r="AE10211" s="200"/>
      <c r="AM10211" s="203"/>
      <c r="AT10211" s="144"/>
    </row>
    <row r="10212" spans="9:46" s="142" customFormat="1" x14ac:dyDescent="0.15">
      <c r="I10212" s="223"/>
      <c r="P10212" s="224"/>
      <c r="Q10212" s="224"/>
      <c r="R10212" s="224"/>
      <c r="T10212" s="223"/>
      <c r="U10212" s="225"/>
      <c r="V10212" s="223"/>
      <c r="W10212" s="225"/>
      <c r="AE10212" s="200"/>
      <c r="AM10212" s="203"/>
      <c r="AT10212" s="144"/>
    </row>
    <row r="10213" spans="9:46" s="142" customFormat="1" x14ac:dyDescent="0.15">
      <c r="I10213" s="223"/>
      <c r="P10213" s="224"/>
      <c r="Q10213" s="224"/>
      <c r="R10213" s="224"/>
      <c r="T10213" s="223"/>
      <c r="U10213" s="225"/>
      <c r="V10213" s="223"/>
      <c r="W10213" s="225"/>
      <c r="AE10213" s="200"/>
      <c r="AM10213" s="203"/>
      <c r="AT10213" s="144"/>
    </row>
    <row r="10214" spans="9:46" s="142" customFormat="1" x14ac:dyDescent="0.15">
      <c r="I10214" s="223"/>
      <c r="P10214" s="224"/>
      <c r="Q10214" s="224"/>
      <c r="R10214" s="224"/>
      <c r="T10214" s="223"/>
      <c r="U10214" s="225"/>
      <c r="V10214" s="223"/>
      <c r="W10214" s="225"/>
      <c r="AE10214" s="200"/>
      <c r="AM10214" s="203"/>
      <c r="AT10214" s="144"/>
    </row>
    <row r="10215" spans="9:46" s="142" customFormat="1" x14ac:dyDescent="0.15">
      <c r="I10215" s="223"/>
      <c r="P10215" s="224"/>
      <c r="Q10215" s="224"/>
      <c r="R10215" s="224"/>
      <c r="T10215" s="223"/>
      <c r="U10215" s="225"/>
      <c r="V10215" s="223"/>
      <c r="W10215" s="225"/>
      <c r="AE10215" s="200"/>
      <c r="AM10215" s="203"/>
      <c r="AT10215" s="144"/>
    </row>
    <row r="10216" spans="9:46" s="142" customFormat="1" x14ac:dyDescent="0.15">
      <c r="I10216" s="223"/>
      <c r="P10216" s="224"/>
      <c r="Q10216" s="224"/>
      <c r="R10216" s="224"/>
      <c r="T10216" s="223"/>
      <c r="U10216" s="225"/>
      <c r="V10216" s="223"/>
      <c r="W10216" s="225"/>
      <c r="AE10216" s="200"/>
      <c r="AM10216" s="203"/>
      <c r="AT10216" s="144"/>
    </row>
    <row r="10217" spans="9:46" s="142" customFormat="1" x14ac:dyDescent="0.15">
      <c r="I10217" s="223"/>
      <c r="P10217" s="224"/>
      <c r="Q10217" s="224"/>
      <c r="R10217" s="224"/>
      <c r="T10217" s="223"/>
      <c r="U10217" s="225"/>
      <c r="V10217" s="223"/>
      <c r="W10217" s="225"/>
      <c r="AE10217" s="200"/>
      <c r="AM10217" s="203"/>
      <c r="AT10217" s="144"/>
    </row>
    <row r="10218" spans="9:46" s="142" customFormat="1" x14ac:dyDescent="0.15">
      <c r="I10218" s="223"/>
      <c r="P10218" s="224"/>
      <c r="Q10218" s="224"/>
      <c r="R10218" s="224"/>
      <c r="T10218" s="223"/>
      <c r="U10218" s="225"/>
      <c r="V10218" s="223"/>
      <c r="W10218" s="225"/>
      <c r="AE10218" s="200"/>
      <c r="AM10218" s="203"/>
      <c r="AT10218" s="144"/>
    </row>
    <row r="10219" spans="9:46" s="142" customFormat="1" x14ac:dyDescent="0.15">
      <c r="I10219" s="223"/>
      <c r="P10219" s="224"/>
      <c r="Q10219" s="224"/>
      <c r="R10219" s="224"/>
      <c r="T10219" s="223"/>
      <c r="U10219" s="225"/>
      <c r="V10219" s="223"/>
      <c r="W10219" s="225"/>
      <c r="AE10219" s="200"/>
      <c r="AM10219" s="203"/>
      <c r="AT10219" s="144"/>
    </row>
    <row r="10220" spans="9:46" s="142" customFormat="1" x14ac:dyDescent="0.15">
      <c r="I10220" s="223"/>
      <c r="P10220" s="224"/>
      <c r="Q10220" s="224"/>
      <c r="R10220" s="224"/>
      <c r="T10220" s="223"/>
      <c r="U10220" s="225"/>
      <c r="V10220" s="223"/>
      <c r="W10220" s="225"/>
      <c r="AE10220" s="200"/>
      <c r="AM10220" s="203"/>
      <c r="AT10220" s="144"/>
    </row>
    <row r="10221" spans="9:46" s="142" customFormat="1" x14ac:dyDescent="0.15">
      <c r="I10221" s="223"/>
      <c r="P10221" s="224"/>
      <c r="Q10221" s="224"/>
      <c r="R10221" s="224"/>
      <c r="T10221" s="223"/>
      <c r="U10221" s="225"/>
      <c r="V10221" s="223"/>
      <c r="W10221" s="225"/>
      <c r="AE10221" s="200"/>
      <c r="AM10221" s="203"/>
      <c r="AT10221" s="144"/>
    </row>
    <row r="10222" spans="9:46" s="142" customFormat="1" x14ac:dyDescent="0.15">
      <c r="I10222" s="223"/>
      <c r="P10222" s="224"/>
      <c r="Q10222" s="224"/>
      <c r="R10222" s="224"/>
      <c r="T10222" s="223"/>
      <c r="U10222" s="225"/>
      <c r="V10222" s="223"/>
      <c r="W10222" s="225"/>
      <c r="AE10222" s="200"/>
      <c r="AM10222" s="203"/>
      <c r="AT10222" s="144"/>
    </row>
    <row r="10223" spans="9:46" s="142" customFormat="1" x14ac:dyDescent="0.15">
      <c r="I10223" s="223"/>
      <c r="P10223" s="224"/>
      <c r="Q10223" s="224"/>
      <c r="R10223" s="224"/>
      <c r="T10223" s="223"/>
      <c r="U10223" s="225"/>
      <c r="V10223" s="223"/>
      <c r="W10223" s="225"/>
      <c r="AE10223" s="200"/>
      <c r="AM10223" s="203"/>
      <c r="AT10223" s="144"/>
    </row>
    <row r="10224" spans="9:46" s="142" customFormat="1" x14ac:dyDescent="0.15">
      <c r="I10224" s="223"/>
      <c r="P10224" s="224"/>
      <c r="Q10224" s="224"/>
      <c r="R10224" s="224"/>
      <c r="T10224" s="223"/>
      <c r="U10224" s="225"/>
      <c r="V10224" s="223"/>
      <c r="W10224" s="225"/>
      <c r="AE10224" s="200"/>
      <c r="AM10224" s="203"/>
      <c r="AT10224" s="144"/>
    </row>
    <row r="10225" spans="9:46" s="142" customFormat="1" x14ac:dyDescent="0.15">
      <c r="I10225" s="223"/>
      <c r="P10225" s="224"/>
      <c r="Q10225" s="224"/>
      <c r="R10225" s="224"/>
      <c r="T10225" s="223"/>
      <c r="U10225" s="225"/>
      <c r="V10225" s="223"/>
      <c r="W10225" s="225"/>
      <c r="AE10225" s="200"/>
      <c r="AM10225" s="203"/>
      <c r="AT10225" s="144"/>
    </row>
    <row r="10226" spans="9:46" s="142" customFormat="1" x14ac:dyDescent="0.15">
      <c r="I10226" s="223"/>
      <c r="P10226" s="224"/>
      <c r="Q10226" s="224"/>
      <c r="R10226" s="224"/>
      <c r="T10226" s="223"/>
      <c r="U10226" s="225"/>
      <c r="V10226" s="223"/>
      <c r="W10226" s="225"/>
      <c r="AE10226" s="200"/>
      <c r="AM10226" s="203"/>
      <c r="AT10226" s="144"/>
    </row>
    <row r="10227" spans="9:46" s="142" customFormat="1" x14ac:dyDescent="0.15">
      <c r="I10227" s="223"/>
      <c r="P10227" s="224"/>
      <c r="Q10227" s="224"/>
      <c r="R10227" s="224"/>
      <c r="T10227" s="223"/>
      <c r="U10227" s="225"/>
      <c r="V10227" s="223"/>
      <c r="W10227" s="225"/>
      <c r="AE10227" s="200"/>
      <c r="AM10227" s="203"/>
      <c r="AT10227" s="144"/>
    </row>
    <row r="10228" spans="9:46" s="142" customFormat="1" x14ac:dyDescent="0.15">
      <c r="I10228" s="223"/>
      <c r="P10228" s="224"/>
      <c r="Q10228" s="224"/>
      <c r="R10228" s="224"/>
      <c r="T10228" s="223"/>
      <c r="U10228" s="225"/>
      <c r="V10228" s="223"/>
      <c r="W10228" s="225"/>
      <c r="AE10228" s="200"/>
      <c r="AM10228" s="203"/>
      <c r="AT10228" s="144"/>
    </row>
    <row r="10229" spans="9:46" s="142" customFormat="1" x14ac:dyDescent="0.15">
      <c r="I10229" s="223"/>
      <c r="P10229" s="224"/>
      <c r="Q10229" s="224"/>
      <c r="R10229" s="224"/>
      <c r="T10229" s="223"/>
      <c r="U10229" s="225"/>
      <c r="V10229" s="223"/>
      <c r="W10229" s="225"/>
      <c r="AE10229" s="200"/>
      <c r="AM10229" s="203"/>
      <c r="AT10229" s="144"/>
    </row>
    <row r="10230" spans="9:46" s="142" customFormat="1" x14ac:dyDescent="0.15">
      <c r="I10230" s="223"/>
      <c r="P10230" s="224"/>
      <c r="Q10230" s="224"/>
      <c r="R10230" s="224"/>
      <c r="T10230" s="223"/>
      <c r="U10230" s="225"/>
      <c r="V10230" s="223"/>
      <c r="W10230" s="225"/>
      <c r="AE10230" s="200"/>
      <c r="AM10230" s="203"/>
      <c r="AT10230" s="144"/>
    </row>
    <row r="10231" spans="9:46" s="142" customFormat="1" x14ac:dyDescent="0.15">
      <c r="I10231" s="223"/>
      <c r="P10231" s="224"/>
      <c r="Q10231" s="224"/>
      <c r="R10231" s="224"/>
      <c r="T10231" s="223"/>
      <c r="U10231" s="225"/>
      <c r="V10231" s="223"/>
      <c r="W10231" s="225"/>
      <c r="AE10231" s="200"/>
      <c r="AM10231" s="203"/>
      <c r="AT10231" s="144"/>
    </row>
    <row r="10232" spans="9:46" s="142" customFormat="1" x14ac:dyDescent="0.15">
      <c r="I10232" s="223"/>
      <c r="P10232" s="224"/>
      <c r="Q10232" s="224"/>
      <c r="R10232" s="224"/>
      <c r="T10232" s="223"/>
      <c r="U10232" s="225"/>
      <c r="V10232" s="223"/>
      <c r="W10232" s="225"/>
      <c r="AE10232" s="200"/>
      <c r="AM10232" s="203"/>
      <c r="AT10232" s="144"/>
    </row>
    <row r="10233" spans="9:46" s="142" customFormat="1" x14ac:dyDescent="0.15">
      <c r="I10233" s="223"/>
      <c r="P10233" s="224"/>
      <c r="Q10233" s="224"/>
      <c r="R10233" s="224"/>
      <c r="T10233" s="223"/>
      <c r="U10233" s="225"/>
      <c r="V10233" s="223"/>
      <c r="W10233" s="225"/>
      <c r="AE10233" s="200"/>
      <c r="AM10233" s="203"/>
      <c r="AT10233" s="144"/>
    </row>
    <row r="10234" spans="9:46" s="142" customFormat="1" x14ac:dyDescent="0.15">
      <c r="I10234" s="223"/>
      <c r="P10234" s="224"/>
      <c r="Q10234" s="224"/>
      <c r="R10234" s="224"/>
      <c r="T10234" s="223"/>
      <c r="U10234" s="225"/>
      <c r="V10234" s="223"/>
      <c r="W10234" s="225"/>
      <c r="AE10234" s="200"/>
      <c r="AM10234" s="203"/>
      <c r="AT10234" s="144"/>
    </row>
    <row r="10235" spans="9:46" s="142" customFormat="1" x14ac:dyDescent="0.15">
      <c r="I10235" s="223"/>
      <c r="P10235" s="224"/>
      <c r="Q10235" s="224"/>
      <c r="R10235" s="224"/>
      <c r="T10235" s="223"/>
      <c r="U10235" s="225"/>
      <c r="V10235" s="223"/>
      <c r="W10235" s="225"/>
      <c r="AE10235" s="200"/>
      <c r="AM10235" s="203"/>
      <c r="AT10235" s="144"/>
    </row>
    <row r="10236" spans="9:46" s="142" customFormat="1" x14ac:dyDescent="0.15">
      <c r="I10236" s="223"/>
      <c r="P10236" s="224"/>
      <c r="Q10236" s="224"/>
      <c r="R10236" s="224"/>
      <c r="T10236" s="223"/>
      <c r="U10236" s="225"/>
      <c r="V10236" s="223"/>
      <c r="W10236" s="225"/>
      <c r="AE10236" s="200"/>
      <c r="AM10236" s="203"/>
      <c r="AT10236" s="144"/>
    </row>
    <row r="10237" spans="9:46" s="142" customFormat="1" x14ac:dyDescent="0.15">
      <c r="I10237" s="223"/>
      <c r="P10237" s="224"/>
      <c r="Q10237" s="224"/>
      <c r="R10237" s="224"/>
      <c r="T10237" s="223"/>
      <c r="U10237" s="225"/>
      <c r="V10237" s="223"/>
      <c r="W10237" s="225"/>
      <c r="AE10237" s="200"/>
      <c r="AM10237" s="203"/>
      <c r="AT10237" s="144"/>
    </row>
    <row r="10238" spans="9:46" s="142" customFormat="1" x14ac:dyDescent="0.15">
      <c r="I10238" s="223"/>
      <c r="P10238" s="224"/>
      <c r="Q10238" s="224"/>
      <c r="R10238" s="224"/>
      <c r="T10238" s="223"/>
      <c r="U10238" s="225"/>
      <c r="V10238" s="223"/>
      <c r="W10238" s="225"/>
      <c r="AE10238" s="200"/>
      <c r="AM10238" s="203"/>
      <c r="AT10238" s="144"/>
    </row>
    <row r="10239" spans="9:46" s="142" customFormat="1" x14ac:dyDescent="0.15">
      <c r="I10239" s="223"/>
      <c r="P10239" s="224"/>
      <c r="Q10239" s="224"/>
      <c r="R10239" s="224"/>
      <c r="T10239" s="223"/>
      <c r="U10239" s="225"/>
      <c r="V10239" s="223"/>
      <c r="W10239" s="225"/>
      <c r="AE10239" s="200"/>
      <c r="AM10239" s="203"/>
      <c r="AT10239" s="144"/>
    </row>
    <row r="10240" spans="9:46" s="142" customFormat="1" x14ac:dyDescent="0.15">
      <c r="I10240" s="223"/>
      <c r="P10240" s="224"/>
      <c r="Q10240" s="224"/>
      <c r="R10240" s="224"/>
      <c r="T10240" s="223"/>
      <c r="U10240" s="225"/>
      <c r="V10240" s="223"/>
      <c r="W10240" s="225"/>
      <c r="AE10240" s="200"/>
      <c r="AM10240" s="203"/>
      <c r="AT10240" s="144"/>
    </row>
    <row r="10241" spans="9:46" s="142" customFormat="1" x14ac:dyDescent="0.15">
      <c r="I10241" s="223"/>
      <c r="P10241" s="224"/>
      <c r="Q10241" s="224"/>
      <c r="R10241" s="224"/>
      <c r="T10241" s="223"/>
      <c r="U10241" s="225"/>
      <c r="V10241" s="223"/>
      <c r="W10241" s="225"/>
      <c r="AE10241" s="200"/>
      <c r="AM10241" s="203"/>
      <c r="AT10241" s="144"/>
    </row>
    <row r="10242" spans="9:46" s="142" customFormat="1" x14ac:dyDescent="0.15">
      <c r="I10242" s="223"/>
      <c r="P10242" s="224"/>
      <c r="Q10242" s="224"/>
      <c r="R10242" s="224"/>
      <c r="T10242" s="223"/>
      <c r="U10242" s="225"/>
      <c r="V10242" s="223"/>
      <c r="W10242" s="225"/>
      <c r="AE10242" s="200"/>
      <c r="AM10242" s="203"/>
      <c r="AT10242" s="144"/>
    </row>
    <row r="10243" spans="9:46" s="142" customFormat="1" x14ac:dyDescent="0.15">
      <c r="I10243" s="223"/>
      <c r="P10243" s="224"/>
      <c r="Q10243" s="224"/>
      <c r="R10243" s="224"/>
      <c r="T10243" s="223"/>
      <c r="U10243" s="225"/>
      <c r="V10243" s="223"/>
      <c r="W10243" s="225"/>
      <c r="AE10243" s="200"/>
      <c r="AM10243" s="203"/>
      <c r="AT10243" s="144"/>
    </row>
    <row r="10244" spans="9:46" s="142" customFormat="1" x14ac:dyDescent="0.15">
      <c r="I10244" s="223"/>
      <c r="P10244" s="224"/>
      <c r="Q10244" s="224"/>
      <c r="R10244" s="224"/>
      <c r="T10244" s="223"/>
      <c r="U10244" s="225"/>
      <c r="V10244" s="223"/>
      <c r="W10244" s="225"/>
      <c r="AE10244" s="200"/>
      <c r="AM10244" s="203"/>
      <c r="AT10244" s="144"/>
    </row>
    <row r="10245" spans="9:46" s="142" customFormat="1" x14ac:dyDescent="0.15">
      <c r="I10245" s="223"/>
      <c r="P10245" s="224"/>
      <c r="Q10245" s="224"/>
      <c r="R10245" s="224"/>
      <c r="T10245" s="223"/>
      <c r="U10245" s="225"/>
      <c r="V10245" s="223"/>
      <c r="W10245" s="225"/>
      <c r="AE10245" s="200"/>
      <c r="AM10245" s="203"/>
      <c r="AT10245" s="144"/>
    </row>
    <row r="10246" spans="9:46" s="142" customFormat="1" x14ac:dyDescent="0.15">
      <c r="I10246" s="223"/>
      <c r="P10246" s="224"/>
      <c r="Q10246" s="224"/>
      <c r="R10246" s="224"/>
      <c r="T10246" s="223"/>
      <c r="U10246" s="225"/>
      <c r="V10246" s="223"/>
      <c r="W10246" s="225"/>
      <c r="AE10246" s="200"/>
      <c r="AM10246" s="203"/>
      <c r="AT10246" s="144"/>
    </row>
    <row r="10247" spans="9:46" s="142" customFormat="1" x14ac:dyDescent="0.15">
      <c r="I10247" s="223"/>
      <c r="P10247" s="224"/>
      <c r="Q10247" s="224"/>
      <c r="R10247" s="224"/>
      <c r="T10247" s="223"/>
      <c r="U10247" s="225"/>
      <c r="V10247" s="223"/>
      <c r="W10247" s="225"/>
      <c r="AE10247" s="200"/>
      <c r="AM10247" s="203"/>
      <c r="AT10247" s="144"/>
    </row>
    <row r="10248" spans="9:46" s="142" customFormat="1" x14ac:dyDescent="0.15">
      <c r="I10248" s="223"/>
      <c r="P10248" s="224"/>
      <c r="Q10248" s="224"/>
      <c r="R10248" s="224"/>
      <c r="T10248" s="223"/>
      <c r="U10248" s="225"/>
      <c r="V10248" s="223"/>
      <c r="W10248" s="225"/>
      <c r="AE10248" s="200"/>
      <c r="AM10248" s="203"/>
      <c r="AT10248" s="144"/>
    </row>
    <row r="10249" spans="9:46" s="142" customFormat="1" x14ac:dyDescent="0.15">
      <c r="I10249" s="223"/>
      <c r="P10249" s="224"/>
      <c r="Q10249" s="224"/>
      <c r="R10249" s="224"/>
      <c r="T10249" s="223"/>
      <c r="U10249" s="225"/>
      <c r="V10249" s="223"/>
      <c r="W10249" s="225"/>
      <c r="AE10249" s="200"/>
      <c r="AM10249" s="203"/>
      <c r="AT10249" s="144"/>
    </row>
    <row r="10250" spans="9:46" s="142" customFormat="1" x14ac:dyDescent="0.15">
      <c r="I10250" s="223"/>
      <c r="P10250" s="224"/>
      <c r="Q10250" s="224"/>
      <c r="R10250" s="224"/>
      <c r="T10250" s="223"/>
      <c r="U10250" s="225"/>
      <c r="V10250" s="223"/>
      <c r="W10250" s="225"/>
      <c r="AE10250" s="200"/>
      <c r="AM10250" s="203"/>
      <c r="AT10250" s="144"/>
    </row>
    <row r="10251" spans="9:46" s="142" customFormat="1" x14ac:dyDescent="0.15">
      <c r="I10251" s="223"/>
      <c r="P10251" s="224"/>
      <c r="Q10251" s="224"/>
      <c r="R10251" s="224"/>
      <c r="T10251" s="223"/>
      <c r="U10251" s="225"/>
      <c r="V10251" s="223"/>
      <c r="W10251" s="225"/>
      <c r="AE10251" s="200"/>
      <c r="AM10251" s="203"/>
      <c r="AT10251" s="144"/>
    </row>
    <row r="10252" spans="9:46" s="142" customFormat="1" x14ac:dyDescent="0.15">
      <c r="I10252" s="223"/>
      <c r="P10252" s="224"/>
      <c r="Q10252" s="224"/>
      <c r="R10252" s="224"/>
      <c r="T10252" s="223"/>
      <c r="U10252" s="225"/>
      <c r="V10252" s="223"/>
      <c r="W10252" s="225"/>
      <c r="AE10252" s="200"/>
      <c r="AM10252" s="203"/>
      <c r="AT10252" s="144"/>
    </row>
    <row r="10253" spans="9:46" s="142" customFormat="1" x14ac:dyDescent="0.15">
      <c r="I10253" s="223"/>
      <c r="P10253" s="224"/>
      <c r="Q10253" s="224"/>
      <c r="R10253" s="224"/>
      <c r="T10253" s="223"/>
      <c r="U10253" s="225"/>
      <c r="V10253" s="223"/>
      <c r="W10253" s="225"/>
      <c r="AE10253" s="200"/>
      <c r="AM10253" s="203"/>
      <c r="AT10253" s="144"/>
    </row>
    <row r="10254" spans="9:46" s="142" customFormat="1" x14ac:dyDescent="0.15">
      <c r="I10254" s="223"/>
      <c r="P10254" s="224"/>
      <c r="Q10254" s="224"/>
      <c r="R10254" s="224"/>
      <c r="T10254" s="223"/>
      <c r="U10254" s="225"/>
      <c r="V10254" s="223"/>
      <c r="W10254" s="225"/>
      <c r="AE10254" s="200"/>
      <c r="AM10254" s="203"/>
      <c r="AT10254" s="144"/>
    </row>
    <row r="10255" spans="9:46" s="142" customFormat="1" x14ac:dyDescent="0.15">
      <c r="I10255" s="223"/>
      <c r="P10255" s="224"/>
      <c r="Q10255" s="224"/>
      <c r="R10255" s="224"/>
      <c r="T10255" s="223"/>
      <c r="U10255" s="225"/>
      <c r="V10255" s="223"/>
      <c r="W10255" s="225"/>
      <c r="AE10255" s="200"/>
      <c r="AM10255" s="203"/>
      <c r="AT10255" s="144"/>
    </row>
    <row r="10256" spans="9:46" s="142" customFormat="1" x14ac:dyDescent="0.15">
      <c r="I10256" s="223"/>
      <c r="P10256" s="224"/>
      <c r="Q10256" s="224"/>
      <c r="R10256" s="224"/>
      <c r="T10256" s="223"/>
      <c r="U10256" s="225"/>
      <c r="V10256" s="223"/>
      <c r="W10256" s="225"/>
      <c r="AE10256" s="200"/>
      <c r="AM10256" s="203"/>
      <c r="AT10256" s="144"/>
    </row>
    <row r="10257" spans="9:46" s="142" customFormat="1" x14ac:dyDescent="0.15">
      <c r="I10257" s="223"/>
      <c r="P10257" s="224"/>
      <c r="Q10257" s="224"/>
      <c r="R10257" s="224"/>
      <c r="T10257" s="223"/>
      <c r="U10257" s="225"/>
      <c r="V10257" s="223"/>
      <c r="W10257" s="225"/>
      <c r="AE10257" s="200"/>
      <c r="AM10257" s="203"/>
      <c r="AT10257" s="144"/>
    </row>
    <row r="10258" spans="9:46" s="142" customFormat="1" x14ac:dyDescent="0.15">
      <c r="I10258" s="223"/>
      <c r="P10258" s="224"/>
      <c r="Q10258" s="224"/>
      <c r="R10258" s="224"/>
      <c r="T10258" s="223"/>
      <c r="U10258" s="225"/>
      <c r="V10258" s="223"/>
      <c r="W10258" s="225"/>
      <c r="AE10258" s="200"/>
      <c r="AM10258" s="203"/>
      <c r="AT10258" s="144"/>
    </row>
    <row r="10259" spans="9:46" s="142" customFormat="1" x14ac:dyDescent="0.15">
      <c r="I10259" s="223"/>
      <c r="P10259" s="224"/>
      <c r="Q10259" s="224"/>
      <c r="R10259" s="224"/>
      <c r="T10259" s="223"/>
      <c r="U10259" s="225"/>
      <c r="V10259" s="223"/>
      <c r="W10259" s="225"/>
      <c r="AE10259" s="200"/>
      <c r="AM10259" s="203"/>
      <c r="AT10259" s="144"/>
    </row>
    <row r="10260" spans="9:46" s="142" customFormat="1" x14ac:dyDescent="0.15">
      <c r="I10260" s="223"/>
      <c r="P10260" s="224"/>
      <c r="Q10260" s="224"/>
      <c r="R10260" s="224"/>
      <c r="T10260" s="223"/>
      <c r="U10260" s="225"/>
      <c r="V10260" s="223"/>
      <c r="W10260" s="225"/>
      <c r="AE10260" s="200"/>
      <c r="AM10260" s="203"/>
      <c r="AT10260" s="144"/>
    </row>
    <row r="10261" spans="9:46" s="142" customFormat="1" x14ac:dyDescent="0.15">
      <c r="I10261" s="223"/>
      <c r="P10261" s="224"/>
      <c r="Q10261" s="224"/>
      <c r="R10261" s="224"/>
      <c r="T10261" s="223"/>
      <c r="U10261" s="225"/>
      <c r="V10261" s="223"/>
      <c r="W10261" s="225"/>
      <c r="AE10261" s="200"/>
      <c r="AM10261" s="203"/>
      <c r="AT10261" s="144"/>
    </row>
    <row r="10262" spans="9:46" s="142" customFormat="1" x14ac:dyDescent="0.15">
      <c r="I10262" s="223"/>
      <c r="P10262" s="224"/>
      <c r="Q10262" s="224"/>
      <c r="R10262" s="224"/>
      <c r="T10262" s="223"/>
      <c r="U10262" s="225"/>
      <c r="V10262" s="223"/>
      <c r="W10262" s="225"/>
      <c r="AE10262" s="200"/>
      <c r="AM10262" s="203"/>
      <c r="AT10262" s="144"/>
    </row>
    <row r="10263" spans="9:46" s="142" customFormat="1" x14ac:dyDescent="0.15">
      <c r="I10263" s="223"/>
      <c r="P10263" s="224"/>
      <c r="Q10263" s="224"/>
      <c r="R10263" s="224"/>
      <c r="T10263" s="223"/>
      <c r="U10263" s="225"/>
      <c r="V10263" s="223"/>
      <c r="W10263" s="225"/>
      <c r="AE10263" s="200"/>
      <c r="AM10263" s="203"/>
      <c r="AT10263" s="144"/>
    </row>
    <row r="10264" spans="9:46" s="142" customFormat="1" x14ac:dyDescent="0.15">
      <c r="I10264" s="223"/>
      <c r="P10264" s="224"/>
      <c r="Q10264" s="224"/>
      <c r="R10264" s="224"/>
      <c r="T10264" s="223"/>
      <c r="U10264" s="225"/>
      <c r="V10264" s="223"/>
      <c r="W10264" s="225"/>
      <c r="AE10264" s="200"/>
      <c r="AM10264" s="203"/>
      <c r="AT10264" s="144"/>
    </row>
    <row r="10265" spans="9:46" s="142" customFormat="1" x14ac:dyDescent="0.15">
      <c r="I10265" s="223"/>
      <c r="P10265" s="224"/>
      <c r="Q10265" s="224"/>
      <c r="R10265" s="224"/>
      <c r="T10265" s="223"/>
      <c r="U10265" s="225"/>
      <c r="V10265" s="223"/>
      <c r="W10265" s="225"/>
      <c r="AE10265" s="200"/>
      <c r="AM10265" s="203"/>
      <c r="AT10265" s="144"/>
    </row>
    <row r="10266" spans="9:46" s="142" customFormat="1" x14ac:dyDescent="0.15">
      <c r="I10266" s="223"/>
      <c r="P10266" s="224"/>
      <c r="Q10266" s="224"/>
      <c r="R10266" s="224"/>
      <c r="T10266" s="223"/>
      <c r="U10266" s="225"/>
      <c r="V10266" s="223"/>
      <c r="W10266" s="225"/>
      <c r="AE10266" s="200"/>
      <c r="AM10266" s="203"/>
      <c r="AT10266" s="144"/>
    </row>
    <row r="10267" spans="9:46" s="142" customFormat="1" x14ac:dyDescent="0.15">
      <c r="I10267" s="223"/>
      <c r="P10267" s="224"/>
      <c r="Q10267" s="224"/>
      <c r="R10267" s="224"/>
      <c r="T10267" s="223"/>
      <c r="U10267" s="225"/>
      <c r="V10267" s="223"/>
      <c r="W10267" s="225"/>
      <c r="AE10267" s="200"/>
      <c r="AM10267" s="203"/>
      <c r="AT10267" s="144"/>
    </row>
    <row r="10268" spans="9:46" s="142" customFormat="1" x14ac:dyDescent="0.15">
      <c r="I10268" s="223"/>
      <c r="P10268" s="224"/>
      <c r="Q10268" s="224"/>
      <c r="R10268" s="224"/>
      <c r="T10268" s="223"/>
      <c r="U10268" s="225"/>
      <c r="V10268" s="223"/>
      <c r="W10268" s="225"/>
      <c r="AE10268" s="200"/>
      <c r="AM10268" s="203"/>
      <c r="AT10268" s="144"/>
    </row>
    <row r="10269" spans="9:46" s="142" customFormat="1" x14ac:dyDescent="0.15">
      <c r="I10269" s="223"/>
      <c r="P10269" s="224"/>
      <c r="Q10269" s="224"/>
      <c r="R10269" s="224"/>
      <c r="T10269" s="223"/>
      <c r="U10269" s="225"/>
      <c r="V10269" s="223"/>
      <c r="W10269" s="225"/>
      <c r="AE10269" s="200"/>
      <c r="AM10269" s="203"/>
      <c r="AT10269" s="144"/>
    </row>
    <row r="10270" spans="9:46" s="142" customFormat="1" x14ac:dyDescent="0.15">
      <c r="I10270" s="223"/>
      <c r="P10270" s="224"/>
      <c r="Q10270" s="224"/>
      <c r="R10270" s="224"/>
      <c r="T10270" s="223"/>
      <c r="U10270" s="225"/>
      <c r="V10270" s="223"/>
      <c r="W10270" s="225"/>
      <c r="AE10270" s="200"/>
      <c r="AM10270" s="203"/>
      <c r="AT10270" s="144"/>
    </row>
    <row r="10271" spans="9:46" s="142" customFormat="1" x14ac:dyDescent="0.15">
      <c r="I10271" s="223"/>
      <c r="P10271" s="224"/>
      <c r="Q10271" s="224"/>
      <c r="R10271" s="224"/>
      <c r="T10271" s="223"/>
      <c r="U10271" s="225"/>
      <c r="V10271" s="223"/>
      <c r="W10271" s="225"/>
      <c r="AE10271" s="200"/>
      <c r="AM10271" s="203"/>
      <c r="AT10271" s="144"/>
    </row>
    <row r="10272" spans="9:46" s="142" customFormat="1" x14ac:dyDescent="0.15">
      <c r="I10272" s="223"/>
      <c r="P10272" s="224"/>
      <c r="Q10272" s="224"/>
      <c r="R10272" s="224"/>
      <c r="T10272" s="223"/>
      <c r="U10272" s="225"/>
      <c r="V10272" s="223"/>
      <c r="W10272" s="225"/>
      <c r="AE10272" s="200"/>
      <c r="AM10272" s="203"/>
      <c r="AT10272" s="144"/>
    </row>
    <row r="10273" spans="9:46" s="142" customFormat="1" x14ac:dyDescent="0.15">
      <c r="I10273" s="223"/>
      <c r="P10273" s="224"/>
      <c r="Q10273" s="224"/>
      <c r="R10273" s="224"/>
      <c r="T10273" s="223"/>
      <c r="U10273" s="225"/>
      <c r="V10273" s="223"/>
      <c r="W10273" s="225"/>
      <c r="AE10273" s="200"/>
      <c r="AM10273" s="203"/>
      <c r="AT10273" s="144"/>
    </row>
    <row r="10274" spans="9:46" s="142" customFormat="1" x14ac:dyDescent="0.15">
      <c r="I10274" s="223"/>
      <c r="P10274" s="224"/>
      <c r="Q10274" s="224"/>
      <c r="R10274" s="224"/>
      <c r="T10274" s="223"/>
      <c r="U10274" s="225"/>
      <c r="V10274" s="223"/>
      <c r="W10274" s="225"/>
      <c r="AE10274" s="200"/>
      <c r="AM10274" s="203"/>
      <c r="AT10274" s="144"/>
    </row>
    <row r="10275" spans="9:46" s="142" customFormat="1" x14ac:dyDescent="0.15">
      <c r="I10275" s="223"/>
      <c r="P10275" s="224"/>
      <c r="Q10275" s="224"/>
      <c r="R10275" s="224"/>
      <c r="T10275" s="223"/>
      <c r="U10275" s="225"/>
      <c r="V10275" s="223"/>
      <c r="W10275" s="225"/>
      <c r="AE10275" s="200"/>
      <c r="AM10275" s="203"/>
      <c r="AT10275" s="144"/>
    </row>
    <row r="10276" spans="9:46" s="142" customFormat="1" x14ac:dyDescent="0.15">
      <c r="I10276" s="223"/>
      <c r="P10276" s="224"/>
      <c r="Q10276" s="224"/>
      <c r="R10276" s="224"/>
      <c r="T10276" s="223"/>
      <c r="U10276" s="225"/>
      <c r="V10276" s="223"/>
      <c r="W10276" s="225"/>
      <c r="AE10276" s="200"/>
      <c r="AM10276" s="203"/>
      <c r="AT10276" s="144"/>
    </row>
    <row r="10277" spans="9:46" s="142" customFormat="1" x14ac:dyDescent="0.15">
      <c r="I10277" s="223"/>
      <c r="P10277" s="224"/>
      <c r="Q10277" s="224"/>
      <c r="R10277" s="224"/>
      <c r="T10277" s="223"/>
      <c r="U10277" s="225"/>
      <c r="V10277" s="223"/>
      <c r="W10277" s="225"/>
      <c r="AE10277" s="200"/>
      <c r="AM10277" s="203"/>
      <c r="AT10277" s="144"/>
    </row>
    <row r="10278" spans="9:46" s="142" customFormat="1" x14ac:dyDescent="0.15">
      <c r="I10278" s="223"/>
      <c r="P10278" s="224"/>
      <c r="Q10278" s="224"/>
      <c r="R10278" s="224"/>
      <c r="T10278" s="223"/>
      <c r="U10278" s="225"/>
      <c r="V10278" s="223"/>
      <c r="W10278" s="225"/>
      <c r="AE10278" s="200"/>
      <c r="AM10278" s="203"/>
      <c r="AT10278" s="144"/>
    </row>
    <row r="10279" spans="9:46" s="142" customFormat="1" x14ac:dyDescent="0.15">
      <c r="I10279" s="223"/>
      <c r="P10279" s="224"/>
      <c r="Q10279" s="224"/>
      <c r="R10279" s="224"/>
      <c r="T10279" s="223"/>
      <c r="U10279" s="225"/>
      <c r="V10279" s="223"/>
      <c r="W10279" s="225"/>
      <c r="AE10279" s="200"/>
      <c r="AM10279" s="203"/>
      <c r="AT10279" s="144"/>
    </row>
    <row r="10280" spans="9:46" s="142" customFormat="1" x14ac:dyDescent="0.15">
      <c r="I10280" s="223"/>
      <c r="P10280" s="224"/>
      <c r="Q10280" s="224"/>
      <c r="R10280" s="224"/>
      <c r="T10280" s="223"/>
      <c r="U10280" s="225"/>
      <c r="V10280" s="223"/>
      <c r="W10280" s="225"/>
      <c r="AE10280" s="200"/>
      <c r="AM10280" s="203"/>
      <c r="AT10280" s="144"/>
    </row>
    <row r="10281" spans="9:46" s="142" customFormat="1" x14ac:dyDescent="0.15">
      <c r="I10281" s="223"/>
      <c r="P10281" s="224"/>
      <c r="Q10281" s="224"/>
      <c r="R10281" s="224"/>
      <c r="T10281" s="223"/>
      <c r="U10281" s="225"/>
      <c r="V10281" s="223"/>
      <c r="W10281" s="225"/>
      <c r="AE10281" s="200"/>
      <c r="AM10281" s="203"/>
      <c r="AT10281" s="144"/>
    </row>
    <row r="10282" spans="9:46" s="142" customFormat="1" x14ac:dyDescent="0.15">
      <c r="I10282" s="223"/>
      <c r="P10282" s="224"/>
      <c r="Q10282" s="224"/>
      <c r="R10282" s="224"/>
      <c r="T10282" s="223"/>
      <c r="U10282" s="225"/>
      <c r="V10282" s="223"/>
      <c r="W10282" s="225"/>
      <c r="AE10282" s="200"/>
      <c r="AM10282" s="203"/>
      <c r="AT10282" s="144"/>
    </row>
    <row r="10283" spans="9:46" s="142" customFormat="1" x14ac:dyDescent="0.15">
      <c r="I10283" s="223"/>
      <c r="P10283" s="224"/>
      <c r="Q10283" s="224"/>
      <c r="R10283" s="224"/>
      <c r="T10283" s="223"/>
      <c r="U10283" s="225"/>
      <c r="V10283" s="223"/>
      <c r="W10283" s="225"/>
      <c r="AE10283" s="200"/>
      <c r="AM10283" s="203"/>
      <c r="AT10283" s="144"/>
    </row>
    <row r="10284" spans="9:46" s="142" customFormat="1" x14ac:dyDescent="0.15">
      <c r="I10284" s="223"/>
      <c r="P10284" s="224"/>
      <c r="Q10284" s="224"/>
      <c r="R10284" s="224"/>
      <c r="T10284" s="223"/>
      <c r="U10284" s="225"/>
      <c r="V10284" s="223"/>
      <c r="W10284" s="225"/>
      <c r="AE10284" s="200"/>
      <c r="AM10284" s="203"/>
      <c r="AT10284" s="144"/>
    </row>
    <row r="10285" spans="9:46" s="142" customFormat="1" x14ac:dyDescent="0.15">
      <c r="I10285" s="223"/>
      <c r="P10285" s="224"/>
      <c r="Q10285" s="224"/>
      <c r="R10285" s="224"/>
      <c r="T10285" s="223"/>
      <c r="U10285" s="225"/>
      <c r="V10285" s="223"/>
      <c r="W10285" s="225"/>
      <c r="AE10285" s="200"/>
      <c r="AM10285" s="203"/>
      <c r="AT10285" s="144"/>
    </row>
    <row r="10286" spans="9:46" s="142" customFormat="1" x14ac:dyDescent="0.15">
      <c r="I10286" s="223"/>
      <c r="P10286" s="224"/>
      <c r="Q10286" s="224"/>
      <c r="R10286" s="224"/>
      <c r="T10286" s="223"/>
      <c r="U10286" s="225"/>
      <c r="V10286" s="223"/>
      <c r="W10286" s="225"/>
      <c r="AE10286" s="200"/>
      <c r="AM10286" s="203"/>
      <c r="AT10286" s="144"/>
    </row>
    <row r="10287" spans="9:46" s="142" customFormat="1" x14ac:dyDescent="0.15">
      <c r="I10287" s="223"/>
      <c r="P10287" s="224"/>
      <c r="Q10287" s="224"/>
      <c r="R10287" s="224"/>
      <c r="T10287" s="223"/>
      <c r="U10287" s="225"/>
      <c r="V10287" s="223"/>
      <c r="W10287" s="225"/>
      <c r="AE10287" s="200"/>
      <c r="AM10287" s="203"/>
      <c r="AT10287" s="144"/>
    </row>
    <row r="10288" spans="9:46" s="142" customFormat="1" x14ac:dyDescent="0.15">
      <c r="I10288" s="223"/>
      <c r="P10288" s="224"/>
      <c r="Q10288" s="224"/>
      <c r="R10288" s="224"/>
      <c r="T10288" s="223"/>
      <c r="U10288" s="225"/>
      <c r="V10288" s="223"/>
      <c r="W10288" s="225"/>
      <c r="AE10288" s="200"/>
      <c r="AM10288" s="203"/>
      <c r="AT10288" s="144"/>
    </row>
    <row r="10289" spans="9:46" s="142" customFormat="1" x14ac:dyDescent="0.15">
      <c r="I10289" s="223"/>
      <c r="P10289" s="224"/>
      <c r="Q10289" s="224"/>
      <c r="R10289" s="224"/>
      <c r="T10289" s="223"/>
      <c r="U10289" s="225"/>
      <c r="V10289" s="223"/>
      <c r="W10289" s="225"/>
      <c r="AE10289" s="200"/>
      <c r="AM10289" s="203"/>
      <c r="AT10289" s="144"/>
    </row>
    <row r="10290" spans="9:46" s="142" customFormat="1" x14ac:dyDescent="0.15">
      <c r="I10290" s="223"/>
      <c r="P10290" s="224"/>
      <c r="Q10290" s="224"/>
      <c r="R10290" s="224"/>
      <c r="T10290" s="223"/>
      <c r="U10290" s="225"/>
      <c r="V10290" s="223"/>
      <c r="W10290" s="225"/>
      <c r="AE10290" s="200"/>
      <c r="AM10290" s="203"/>
      <c r="AT10290" s="144"/>
    </row>
    <row r="10291" spans="9:46" s="142" customFormat="1" x14ac:dyDescent="0.15">
      <c r="I10291" s="223"/>
      <c r="P10291" s="224"/>
      <c r="Q10291" s="224"/>
      <c r="R10291" s="224"/>
      <c r="T10291" s="223"/>
      <c r="U10291" s="225"/>
      <c r="V10291" s="223"/>
      <c r="W10291" s="225"/>
      <c r="AE10291" s="200"/>
      <c r="AM10291" s="203"/>
      <c r="AT10291" s="144"/>
    </row>
    <row r="10292" spans="9:46" s="142" customFormat="1" x14ac:dyDescent="0.15">
      <c r="I10292" s="223"/>
      <c r="P10292" s="224"/>
      <c r="Q10292" s="224"/>
      <c r="R10292" s="224"/>
      <c r="T10292" s="223"/>
      <c r="U10292" s="225"/>
      <c r="V10292" s="223"/>
      <c r="W10292" s="225"/>
      <c r="AE10292" s="200"/>
      <c r="AM10292" s="203"/>
      <c r="AT10292" s="144"/>
    </row>
    <row r="10293" spans="9:46" s="142" customFormat="1" x14ac:dyDescent="0.15">
      <c r="I10293" s="223"/>
      <c r="P10293" s="224"/>
      <c r="Q10293" s="224"/>
      <c r="R10293" s="224"/>
      <c r="T10293" s="223"/>
      <c r="U10293" s="225"/>
      <c r="V10293" s="223"/>
      <c r="W10293" s="225"/>
      <c r="AE10293" s="200"/>
      <c r="AM10293" s="203"/>
      <c r="AT10293" s="144"/>
    </row>
    <row r="10294" spans="9:46" s="142" customFormat="1" x14ac:dyDescent="0.15">
      <c r="I10294" s="223"/>
      <c r="P10294" s="224"/>
      <c r="Q10294" s="224"/>
      <c r="R10294" s="224"/>
      <c r="T10294" s="223"/>
      <c r="U10294" s="225"/>
      <c r="V10294" s="223"/>
      <c r="W10294" s="225"/>
      <c r="AE10294" s="200"/>
      <c r="AM10294" s="203"/>
      <c r="AT10294" s="144"/>
    </row>
    <row r="10295" spans="9:46" s="142" customFormat="1" x14ac:dyDescent="0.15">
      <c r="I10295" s="223"/>
      <c r="P10295" s="224"/>
      <c r="Q10295" s="224"/>
      <c r="R10295" s="224"/>
      <c r="T10295" s="223"/>
      <c r="U10295" s="225"/>
      <c r="V10295" s="223"/>
      <c r="W10295" s="225"/>
      <c r="AE10295" s="200"/>
      <c r="AM10295" s="203"/>
      <c r="AT10295" s="144"/>
    </row>
    <row r="10296" spans="9:46" s="142" customFormat="1" x14ac:dyDescent="0.15">
      <c r="I10296" s="223"/>
      <c r="P10296" s="224"/>
      <c r="Q10296" s="224"/>
      <c r="R10296" s="224"/>
      <c r="T10296" s="223"/>
      <c r="U10296" s="225"/>
      <c r="V10296" s="223"/>
      <c r="W10296" s="225"/>
      <c r="AE10296" s="200"/>
      <c r="AM10296" s="203"/>
      <c r="AT10296" s="144"/>
    </row>
    <row r="10297" spans="9:46" s="142" customFormat="1" x14ac:dyDescent="0.15">
      <c r="I10297" s="223"/>
      <c r="P10297" s="224"/>
      <c r="Q10297" s="224"/>
      <c r="R10297" s="224"/>
      <c r="T10297" s="223"/>
      <c r="U10297" s="225"/>
      <c r="V10297" s="223"/>
      <c r="W10297" s="225"/>
      <c r="AE10297" s="200"/>
      <c r="AM10297" s="203"/>
      <c r="AT10297" s="144"/>
    </row>
    <row r="10298" spans="9:46" s="142" customFormat="1" x14ac:dyDescent="0.15">
      <c r="I10298" s="223"/>
      <c r="P10298" s="224"/>
      <c r="Q10298" s="224"/>
      <c r="R10298" s="224"/>
      <c r="T10298" s="223"/>
      <c r="U10298" s="225"/>
      <c r="V10298" s="223"/>
      <c r="W10298" s="225"/>
      <c r="AE10298" s="200"/>
      <c r="AM10298" s="203"/>
      <c r="AT10298" s="144"/>
    </row>
    <row r="10299" spans="9:46" s="142" customFormat="1" x14ac:dyDescent="0.15">
      <c r="I10299" s="223"/>
      <c r="P10299" s="224"/>
      <c r="Q10299" s="224"/>
      <c r="R10299" s="224"/>
      <c r="T10299" s="223"/>
      <c r="U10299" s="225"/>
      <c r="V10299" s="223"/>
      <c r="W10299" s="225"/>
      <c r="AE10299" s="200"/>
      <c r="AM10299" s="203"/>
      <c r="AT10299" s="144"/>
    </row>
    <row r="10300" spans="9:46" s="142" customFormat="1" x14ac:dyDescent="0.15">
      <c r="I10300" s="223"/>
      <c r="P10300" s="224"/>
      <c r="Q10300" s="224"/>
      <c r="R10300" s="224"/>
      <c r="T10300" s="223"/>
      <c r="U10300" s="225"/>
      <c r="V10300" s="223"/>
      <c r="W10300" s="225"/>
      <c r="AE10300" s="200"/>
      <c r="AM10300" s="203"/>
      <c r="AT10300" s="144"/>
    </row>
    <row r="10301" spans="9:46" s="142" customFormat="1" x14ac:dyDescent="0.15">
      <c r="I10301" s="223"/>
      <c r="P10301" s="224"/>
      <c r="Q10301" s="224"/>
      <c r="R10301" s="224"/>
      <c r="T10301" s="223"/>
      <c r="U10301" s="225"/>
      <c r="V10301" s="223"/>
      <c r="W10301" s="225"/>
      <c r="AE10301" s="200"/>
      <c r="AM10301" s="203"/>
      <c r="AT10301" s="144"/>
    </row>
    <row r="10302" spans="9:46" s="142" customFormat="1" x14ac:dyDescent="0.15">
      <c r="I10302" s="223"/>
      <c r="P10302" s="224"/>
      <c r="Q10302" s="224"/>
      <c r="R10302" s="224"/>
      <c r="T10302" s="223"/>
      <c r="U10302" s="225"/>
      <c r="V10302" s="223"/>
      <c r="W10302" s="225"/>
      <c r="AE10302" s="200"/>
      <c r="AM10302" s="203"/>
      <c r="AT10302" s="144"/>
    </row>
    <row r="10303" spans="9:46" s="142" customFormat="1" x14ac:dyDescent="0.15">
      <c r="I10303" s="223"/>
      <c r="P10303" s="224"/>
      <c r="Q10303" s="224"/>
      <c r="R10303" s="224"/>
      <c r="T10303" s="223"/>
      <c r="U10303" s="225"/>
      <c r="V10303" s="223"/>
      <c r="W10303" s="225"/>
      <c r="AE10303" s="200"/>
      <c r="AM10303" s="203"/>
      <c r="AT10303" s="144"/>
    </row>
    <row r="10304" spans="9:46" s="142" customFormat="1" x14ac:dyDescent="0.15">
      <c r="I10304" s="223"/>
      <c r="P10304" s="224"/>
      <c r="Q10304" s="224"/>
      <c r="R10304" s="224"/>
      <c r="T10304" s="223"/>
      <c r="U10304" s="225"/>
      <c r="V10304" s="223"/>
      <c r="W10304" s="225"/>
      <c r="AE10304" s="200"/>
      <c r="AM10304" s="203"/>
      <c r="AT10304" s="144"/>
    </row>
    <row r="10305" spans="9:46" s="142" customFormat="1" x14ac:dyDescent="0.15">
      <c r="I10305" s="223"/>
      <c r="P10305" s="224"/>
      <c r="Q10305" s="224"/>
      <c r="R10305" s="224"/>
      <c r="T10305" s="223"/>
      <c r="U10305" s="225"/>
      <c r="V10305" s="223"/>
      <c r="W10305" s="225"/>
      <c r="AE10305" s="200"/>
      <c r="AM10305" s="203"/>
      <c r="AT10305" s="144"/>
    </row>
    <row r="10306" spans="9:46" s="142" customFormat="1" x14ac:dyDescent="0.15">
      <c r="I10306" s="223"/>
      <c r="P10306" s="224"/>
      <c r="Q10306" s="224"/>
      <c r="R10306" s="224"/>
      <c r="T10306" s="223"/>
      <c r="U10306" s="225"/>
      <c r="V10306" s="223"/>
      <c r="W10306" s="225"/>
      <c r="AE10306" s="200"/>
      <c r="AM10306" s="203"/>
      <c r="AT10306" s="144"/>
    </row>
    <row r="10307" spans="9:46" s="142" customFormat="1" x14ac:dyDescent="0.15">
      <c r="I10307" s="223"/>
      <c r="P10307" s="224"/>
      <c r="Q10307" s="224"/>
      <c r="R10307" s="224"/>
      <c r="T10307" s="223"/>
      <c r="U10307" s="225"/>
      <c r="V10307" s="223"/>
      <c r="W10307" s="225"/>
      <c r="AE10307" s="200"/>
      <c r="AM10307" s="203"/>
      <c r="AT10307" s="144"/>
    </row>
    <row r="10308" spans="9:46" s="142" customFormat="1" x14ac:dyDescent="0.15">
      <c r="I10308" s="223"/>
      <c r="P10308" s="224"/>
      <c r="Q10308" s="224"/>
      <c r="R10308" s="224"/>
      <c r="T10308" s="223"/>
      <c r="U10308" s="225"/>
      <c r="V10308" s="223"/>
      <c r="W10308" s="225"/>
      <c r="AE10308" s="200"/>
      <c r="AM10308" s="203"/>
      <c r="AT10308" s="144"/>
    </row>
    <row r="10309" spans="9:46" s="142" customFormat="1" x14ac:dyDescent="0.15">
      <c r="I10309" s="223"/>
      <c r="P10309" s="224"/>
      <c r="Q10309" s="224"/>
      <c r="R10309" s="224"/>
      <c r="T10309" s="223"/>
      <c r="U10309" s="225"/>
      <c r="V10309" s="223"/>
      <c r="W10309" s="225"/>
      <c r="AE10309" s="200"/>
      <c r="AM10309" s="203"/>
      <c r="AT10309" s="144"/>
    </row>
    <row r="10310" spans="9:46" s="142" customFormat="1" x14ac:dyDescent="0.15">
      <c r="I10310" s="223"/>
      <c r="P10310" s="224"/>
      <c r="Q10310" s="224"/>
      <c r="R10310" s="224"/>
      <c r="T10310" s="223"/>
      <c r="U10310" s="225"/>
      <c r="V10310" s="223"/>
      <c r="W10310" s="225"/>
      <c r="AE10310" s="200"/>
      <c r="AM10310" s="203"/>
      <c r="AT10310" s="144"/>
    </row>
    <row r="10311" spans="9:46" s="142" customFormat="1" x14ac:dyDescent="0.15">
      <c r="I10311" s="223"/>
      <c r="P10311" s="224"/>
      <c r="Q10311" s="224"/>
      <c r="R10311" s="224"/>
      <c r="T10311" s="223"/>
      <c r="U10311" s="225"/>
      <c r="V10311" s="223"/>
      <c r="W10311" s="225"/>
      <c r="AE10311" s="200"/>
      <c r="AM10311" s="203"/>
      <c r="AT10311" s="144"/>
    </row>
    <row r="10312" spans="9:46" s="142" customFormat="1" x14ac:dyDescent="0.15">
      <c r="I10312" s="223"/>
      <c r="P10312" s="224"/>
      <c r="Q10312" s="224"/>
      <c r="R10312" s="224"/>
      <c r="T10312" s="223"/>
      <c r="U10312" s="225"/>
      <c r="V10312" s="223"/>
      <c r="W10312" s="225"/>
      <c r="AE10312" s="200"/>
      <c r="AM10312" s="203"/>
      <c r="AT10312" s="144"/>
    </row>
    <row r="10313" spans="9:46" s="142" customFormat="1" x14ac:dyDescent="0.15">
      <c r="I10313" s="223"/>
      <c r="P10313" s="224"/>
      <c r="Q10313" s="224"/>
      <c r="R10313" s="224"/>
      <c r="T10313" s="223"/>
      <c r="U10313" s="225"/>
      <c r="V10313" s="223"/>
      <c r="W10313" s="225"/>
      <c r="AE10313" s="200"/>
      <c r="AM10313" s="203"/>
      <c r="AT10313" s="144"/>
    </row>
    <row r="10314" spans="9:46" s="142" customFormat="1" x14ac:dyDescent="0.15">
      <c r="I10314" s="223"/>
      <c r="P10314" s="224"/>
      <c r="Q10314" s="224"/>
      <c r="R10314" s="224"/>
      <c r="T10314" s="223"/>
      <c r="U10314" s="225"/>
      <c r="V10314" s="223"/>
      <c r="W10314" s="225"/>
      <c r="AE10314" s="200"/>
      <c r="AM10314" s="203"/>
      <c r="AT10314" s="144"/>
    </row>
    <row r="10315" spans="9:46" s="142" customFormat="1" x14ac:dyDescent="0.15">
      <c r="I10315" s="223"/>
      <c r="P10315" s="224"/>
      <c r="Q10315" s="224"/>
      <c r="R10315" s="224"/>
      <c r="T10315" s="223"/>
      <c r="U10315" s="225"/>
      <c r="V10315" s="223"/>
      <c r="W10315" s="225"/>
      <c r="AE10315" s="200"/>
      <c r="AM10315" s="203"/>
      <c r="AT10315" s="144"/>
    </row>
    <row r="10316" spans="9:46" s="142" customFormat="1" x14ac:dyDescent="0.15">
      <c r="I10316" s="223"/>
      <c r="P10316" s="224"/>
      <c r="Q10316" s="224"/>
      <c r="R10316" s="224"/>
      <c r="T10316" s="223"/>
      <c r="U10316" s="225"/>
      <c r="V10316" s="223"/>
      <c r="W10316" s="225"/>
      <c r="AE10316" s="200"/>
      <c r="AM10316" s="203"/>
      <c r="AT10316" s="144"/>
    </row>
    <row r="10317" spans="9:46" s="142" customFormat="1" x14ac:dyDescent="0.15">
      <c r="I10317" s="223"/>
      <c r="P10317" s="224"/>
      <c r="Q10317" s="224"/>
      <c r="R10317" s="224"/>
      <c r="T10317" s="223"/>
      <c r="U10317" s="225"/>
      <c r="V10317" s="223"/>
      <c r="W10317" s="225"/>
      <c r="AE10317" s="200"/>
      <c r="AM10317" s="203"/>
      <c r="AT10317" s="144"/>
    </row>
    <row r="10318" spans="9:46" s="142" customFormat="1" x14ac:dyDescent="0.15">
      <c r="I10318" s="223"/>
      <c r="P10318" s="224"/>
      <c r="Q10318" s="224"/>
      <c r="R10318" s="224"/>
      <c r="T10318" s="223"/>
      <c r="U10318" s="225"/>
      <c r="V10318" s="223"/>
      <c r="W10318" s="225"/>
      <c r="AE10318" s="200"/>
      <c r="AM10318" s="203"/>
      <c r="AT10318" s="144"/>
    </row>
    <row r="10319" spans="9:46" s="142" customFormat="1" x14ac:dyDescent="0.15">
      <c r="I10319" s="223"/>
      <c r="P10319" s="224"/>
      <c r="Q10319" s="224"/>
      <c r="R10319" s="224"/>
      <c r="T10319" s="223"/>
      <c r="U10319" s="225"/>
      <c r="V10319" s="223"/>
      <c r="W10319" s="225"/>
      <c r="AE10319" s="200"/>
      <c r="AM10319" s="203"/>
      <c r="AT10319" s="144"/>
    </row>
    <row r="10320" spans="9:46" s="142" customFormat="1" x14ac:dyDescent="0.15">
      <c r="I10320" s="223"/>
      <c r="P10320" s="224"/>
      <c r="Q10320" s="224"/>
      <c r="R10320" s="224"/>
      <c r="T10320" s="223"/>
      <c r="U10320" s="225"/>
      <c r="V10320" s="223"/>
      <c r="W10320" s="225"/>
      <c r="AE10320" s="200"/>
      <c r="AM10320" s="203"/>
      <c r="AT10320" s="144"/>
    </row>
    <row r="10321" spans="9:46" s="142" customFormat="1" x14ac:dyDescent="0.15">
      <c r="I10321" s="223"/>
      <c r="P10321" s="224"/>
      <c r="Q10321" s="224"/>
      <c r="R10321" s="224"/>
      <c r="T10321" s="223"/>
      <c r="U10321" s="225"/>
      <c r="V10321" s="223"/>
      <c r="W10321" s="225"/>
      <c r="AE10321" s="200"/>
      <c r="AM10321" s="203"/>
      <c r="AT10321" s="144"/>
    </row>
    <row r="10322" spans="9:46" s="142" customFormat="1" x14ac:dyDescent="0.15">
      <c r="I10322" s="223"/>
      <c r="P10322" s="224"/>
      <c r="Q10322" s="224"/>
      <c r="R10322" s="224"/>
      <c r="T10322" s="223"/>
      <c r="U10322" s="225"/>
      <c r="V10322" s="223"/>
      <c r="W10322" s="225"/>
      <c r="AE10322" s="200"/>
      <c r="AM10322" s="203"/>
      <c r="AT10322" s="144"/>
    </row>
    <row r="10323" spans="9:46" s="142" customFormat="1" x14ac:dyDescent="0.15">
      <c r="I10323" s="223"/>
      <c r="P10323" s="224"/>
      <c r="Q10323" s="224"/>
      <c r="R10323" s="224"/>
      <c r="T10323" s="223"/>
      <c r="U10323" s="225"/>
      <c r="V10323" s="223"/>
      <c r="W10323" s="225"/>
      <c r="AE10323" s="200"/>
      <c r="AM10323" s="203"/>
      <c r="AT10323" s="144"/>
    </row>
    <row r="10324" spans="9:46" s="142" customFormat="1" x14ac:dyDescent="0.15">
      <c r="I10324" s="223"/>
      <c r="P10324" s="224"/>
      <c r="Q10324" s="224"/>
      <c r="R10324" s="224"/>
      <c r="T10324" s="223"/>
      <c r="U10324" s="225"/>
      <c r="V10324" s="223"/>
      <c r="W10324" s="225"/>
      <c r="AE10324" s="200"/>
      <c r="AM10324" s="203"/>
      <c r="AT10324" s="144"/>
    </row>
    <row r="10325" spans="9:46" s="142" customFormat="1" x14ac:dyDescent="0.15">
      <c r="I10325" s="223"/>
      <c r="P10325" s="224"/>
      <c r="Q10325" s="224"/>
      <c r="R10325" s="224"/>
      <c r="T10325" s="223"/>
      <c r="U10325" s="225"/>
      <c r="V10325" s="223"/>
      <c r="W10325" s="225"/>
      <c r="AE10325" s="200"/>
      <c r="AM10325" s="203"/>
      <c r="AT10325" s="144"/>
    </row>
    <row r="10326" spans="9:46" s="142" customFormat="1" x14ac:dyDescent="0.15">
      <c r="I10326" s="223"/>
      <c r="P10326" s="224"/>
      <c r="Q10326" s="224"/>
      <c r="R10326" s="224"/>
      <c r="T10326" s="223"/>
      <c r="U10326" s="225"/>
      <c r="V10326" s="223"/>
      <c r="W10326" s="225"/>
      <c r="AE10326" s="200"/>
      <c r="AM10326" s="203"/>
      <c r="AT10326" s="144"/>
    </row>
    <row r="10327" spans="9:46" s="142" customFormat="1" x14ac:dyDescent="0.15">
      <c r="I10327" s="223"/>
      <c r="P10327" s="224"/>
      <c r="Q10327" s="224"/>
      <c r="R10327" s="224"/>
      <c r="T10327" s="223"/>
      <c r="U10327" s="225"/>
      <c r="V10327" s="223"/>
      <c r="W10327" s="225"/>
      <c r="AE10327" s="200"/>
      <c r="AM10327" s="203"/>
      <c r="AT10327" s="144"/>
    </row>
    <row r="10328" spans="9:46" s="142" customFormat="1" x14ac:dyDescent="0.15">
      <c r="I10328" s="223"/>
      <c r="P10328" s="224"/>
      <c r="Q10328" s="224"/>
      <c r="R10328" s="224"/>
      <c r="T10328" s="223"/>
      <c r="U10328" s="225"/>
      <c r="V10328" s="223"/>
      <c r="W10328" s="225"/>
      <c r="AE10328" s="200"/>
      <c r="AM10328" s="203"/>
      <c r="AT10328" s="144"/>
    </row>
    <row r="10329" spans="9:46" s="142" customFormat="1" x14ac:dyDescent="0.15">
      <c r="I10329" s="223"/>
      <c r="P10329" s="224"/>
      <c r="Q10329" s="224"/>
      <c r="R10329" s="224"/>
      <c r="T10329" s="223"/>
      <c r="U10329" s="225"/>
      <c r="V10329" s="223"/>
      <c r="W10329" s="225"/>
      <c r="AE10329" s="200"/>
      <c r="AM10329" s="203"/>
      <c r="AT10329" s="144"/>
    </row>
    <row r="10330" spans="9:46" s="142" customFormat="1" x14ac:dyDescent="0.15">
      <c r="I10330" s="223"/>
      <c r="P10330" s="224"/>
      <c r="Q10330" s="224"/>
      <c r="R10330" s="224"/>
      <c r="T10330" s="223"/>
      <c r="U10330" s="225"/>
      <c r="V10330" s="223"/>
      <c r="W10330" s="225"/>
      <c r="AE10330" s="200"/>
      <c r="AM10330" s="203"/>
      <c r="AT10330" s="144"/>
    </row>
    <row r="10331" spans="9:46" s="142" customFormat="1" x14ac:dyDescent="0.15">
      <c r="I10331" s="223"/>
      <c r="P10331" s="224"/>
      <c r="Q10331" s="224"/>
      <c r="R10331" s="224"/>
      <c r="T10331" s="223"/>
      <c r="U10331" s="225"/>
      <c r="V10331" s="223"/>
      <c r="W10331" s="225"/>
      <c r="AE10331" s="200"/>
      <c r="AM10331" s="203"/>
      <c r="AT10331" s="144"/>
    </row>
    <row r="10332" spans="9:46" s="142" customFormat="1" x14ac:dyDescent="0.15">
      <c r="I10332" s="223"/>
      <c r="P10332" s="224"/>
      <c r="Q10332" s="224"/>
      <c r="R10332" s="224"/>
      <c r="T10332" s="223"/>
      <c r="U10332" s="225"/>
      <c r="V10332" s="223"/>
      <c r="W10332" s="225"/>
      <c r="AE10332" s="200"/>
      <c r="AM10332" s="203"/>
      <c r="AT10332" s="144"/>
    </row>
    <row r="10333" spans="9:46" s="142" customFormat="1" x14ac:dyDescent="0.15">
      <c r="I10333" s="223"/>
      <c r="P10333" s="224"/>
      <c r="Q10333" s="224"/>
      <c r="R10333" s="224"/>
      <c r="T10333" s="223"/>
      <c r="U10333" s="225"/>
      <c r="V10333" s="223"/>
      <c r="W10333" s="225"/>
      <c r="AE10333" s="200"/>
      <c r="AM10333" s="203"/>
      <c r="AT10333" s="144"/>
    </row>
    <row r="10334" spans="9:46" s="142" customFormat="1" x14ac:dyDescent="0.15">
      <c r="I10334" s="223"/>
      <c r="P10334" s="224"/>
      <c r="Q10334" s="224"/>
      <c r="R10334" s="224"/>
      <c r="T10334" s="223"/>
      <c r="U10334" s="225"/>
      <c r="V10334" s="223"/>
      <c r="W10334" s="225"/>
      <c r="AE10334" s="200"/>
      <c r="AM10334" s="203"/>
      <c r="AT10334" s="144"/>
    </row>
    <row r="10335" spans="9:46" s="142" customFormat="1" x14ac:dyDescent="0.15">
      <c r="I10335" s="223"/>
      <c r="P10335" s="224"/>
      <c r="Q10335" s="224"/>
      <c r="R10335" s="224"/>
      <c r="T10335" s="223"/>
      <c r="U10335" s="225"/>
      <c r="V10335" s="223"/>
      <c r="W10335" s="225"/>
      <c r="AE10335" s="200"/>
      <c r="AM10335" s="203"/>
      <c r="AT10335" s="144"/>
    </row>
    <row r="10336" spans="9:46" s="142" customFormat="1" x14ac:dyDescent="0.15">
      <c r="I10336" s="223"/>
      <c r="P10336" s="224"/>
      <c r="Q10336" s="224"/>
      <c r="R10336" s="224"/>
      <c r="T10336" s="223"/>
      <c r="U10336" s="225"/>
      <c r="V10336" s="223"/>
      <c r="W10336" s="225"/>
      <c r="AE10336" s="200"/>
      <c r="AM10336" s="203"/>
      <c r="AT10336" s="144"/>
    </row>
    <row r="10337" spans="9:46" s="142" customFormat="1" x14ac:dyDescent="0.15">
      <c r="I10337" s="223"/>
      <c r="P10337" s="224"/>
      <c r="Q10337" s="224"/>
      <c r="R10337" s="224"/>
      <c r="T10337" s="223"/>
      <c r="U10337" s="225"/>
      <c r="V10337" s="223"/>
      <c r="W10337" s="225"/>
      <c r="AE10337" s="200"/>
      <c r="AM10337" s="203"/>
      <c r="AT10337" s="144"/>
    </row>
    <row r="10338" spans="9:46" s="142" customFormat="1" x14ac:dyDescent="0.15">
      <c r="I10338" s="223"/>
      <c r="P10338" s="224"/>
      <c r="Q10338" s="224"/>
      <c r="R10338" s="224"/>
      <c r="T10338" s="223"/>
      <c r="U10338" s="225"/>
      <c r="V10338" s="223"/>
      <c r="W10338" s="225"/>
      <c r="AE10338" s="200"/>
      <c r="AM10338" s="203"/>
      <c r="AT10338" s="144"/>
    </row>
    <row r="10339" spans="9:46" s="142" customFormat="1" x14ac:dyDescent="0.15">
      <c r="I10339" s="223"/>
      <c r="P10339" s="224"/>
      <c r="Q10339" s="224"/>
      <c r="R10339" s="224"/>
      <c r="T10339" s="223"/>
      <c r="U10339" s="225"/>
      <c r="V10339" s="223"/>
      <c r="W10339" s="225"/>
      <c r="AE10339" s="200"/>
      <c r="AM10339" s="203"/>
      <c r="AT10339" s="144"/>
    </row>
    <row r="10340" spans="9:46" s="142" customFormat="1" x14ac:dyDescent="0.15">
      <c r="I10340" s="223"/>
      <c r="P10340" s="224"/>
      <c r="Q10340" s="224"/>
      <c r="R10340" s="224"/>
      <c r="T10340" s="223"/>
      <c r="U10340" s="225"/>
      <c r="V10340" s="223"/>
      <c r="W10340" s="225"/>
      <c r="AE10340" s="200"/>
      <c r="AM10340" s="203"/>
      <c r="AT10340" s="144"/>
    </row>
    <row r="10341" spans="9:46" s="142" customFormat="1" x14ac:dyDescent="0.15">
      <c r="I10341" s="223"/>
      <c r="P10341" s="224"/>
      <c r="Q10341" s="224"/>
      <c r="R10341" s="224"/>
      <c r="T10341" s="223"/>
      <c r="U10341" s="225"/>
      <c r="V10341" s="223"/>
      <c r="W10341" s="225"/>
      <c r="AE10341" s="200"/>
      <c r="AM10341" s="203"/>
      <c r="AT10341" s="144"/>
    </row>
    <row r="10342" spans="9:46" s="142" customFormat="1" x14ac:dyDescent="0.15">
      <c r="I10342" s="223"/>
      <c r="P10342" s="224"/>
      <c r="Q10342" s="224"/>
      <c r="R10342" s="224"/>
      <c r="T10342" s="223"/>
      <c r="U10342" s="225"/>
      <c r="V10342" s="223"/>
      <c r="W10342" s="225"/>
      <c r="AE10342" s="200"/>
      <c r="AM10342" s="203"/>
      <c r="AT10342" s="144"/>
    </row>
    <row r="10343" spans="9:46" s="142" customFormat="1" x14ac:dyDescent="0.15">
      <c r="I10343" s="223"/>
      <c r="P10343" s="224"/>
      <c r="Q10343" s="224"/>
      <c r="R10343" s="224"/>
      <c r="T10343" s="223"/>
      <c r="U10343" s="225"/>
      <c r="V10343" s="223"/>
      <c r="W10343" s="225"/>
      <c r="AE10343" s="200"/>
      <c r="AM10343" s="203"/>
      <c r="AT10343" s="144"/>
    </row>
    <row r="10344" spans="9:46" s="142" customFormat="1" x14ac:dyDescent="0.15">
      <c r="I10344" s="223"/>
      <c r="P10344" s="224"/>
      <c r="Q10344" s="224"/>
      <c r="R10344" s="224"/>
      <c r="T10344" s="223"/>
      <c r="U10344" s="225"/>
      <c r="V10344" s="223"/>
      <c r="W10344" s="225"/>
      <c r="AE10344" s="200"/>
      <c r="AM10344" s="203"/>
      <c r="AT10344" s="144"/>
    </row>
    <row r="10345" spans="9:46" s="142" customFormat="1" x14ac:dyDescent="0.15">
      <c r="I10345" s="223"/>
      <c r="P10345" s="224"/>
      <c r="Q10345" s="224"/>
      <c r="R10345" s="224"/>
      <c r="T10345" s="223"/>
      <c r="U10345" s="225"/>
      <c r="V10345" s="223"/>
      <c r="W10345" s="225"/>
      <c r="AE10345" s="200"/>
      <c r="AM10345" s="203"/>
      <c r="AT10345" s="144"/>
    </row>
    <row r="10346" spans="9:46" s="142" customFormat="1" x14ac:dyDescent="0.15">
      <c r="I10346" s="223"/>
      <c r="P10346" s="224"/>
      <c r="Q10346" s="224"/>
      <c r="R10346" s="224"/>
      <c r="T10346" s="223"/>
      <c r="U10346" s="225"/>
      <c r="V10346" s="223"/>
      <c r="W10346" s="225"/>
      <c r="AE10346" s="200"/>
      <c r="AM10346" s="203"/>
      <c r="AT10346" s="144"/>
    </row>
    <row r="10347" spans="9:46" s="142" customFormat="1" x14ac:dyDescent="0.15">
      <c r="I10347" s="223"/>
      <c r="P10347" s="224"/>
      <c r="Q10347" s="224"/>
      <c r="R10347" s="224"/>
      <c r="T10347" s="223"/>
      <c r="U10347" s="225"/>
      <c r="V10347" s="223"/>
      <c r="W10347" s="225"/>
      <c r="AE10347" s="200"/>
      <c r="AM10347" s="203"/>
      <c r="AT10347" s="144"/>
    </row>
    <row r="10348" spans="9:46" s="142" customFormat="1" x14ac:dyDescent="0.15">
      <c r="I10348" s="223"/>
      <c r="P10348" s="224"/>
      <c r="Q10348" s="224"/>
      <c r="R10348" s="224"/>
      <c r="T10348" s="223"/>
      <c r="U10348" s="225"/>
      <c r="V10348" s="223"/>
      <c r="W10348" s="225"/>
      <c r="AE10348" s="200"/>
      <c r="AM10348" s="203"/>
      <c r="AT10348" s="144"/>
    </row>
    <row r="10349" spans="9:46" s="142" customFormat="1" x14ac:dyDescent="0.15">
      <c r="I10349" s="223"/>
      <c r="P10349" s="224"/>
      <c r="Q10349" s="224"/>
      <c r="R10349" s="224"/>
      <c r="T10349" s="223"/>
      <c r="U10349" s="225"/>
      <c r="V10349" s="223"/>
      <c r="W10349" s="225"/>
      <c r="AE10349" s="200"/>
      <c r="AM10349" s="203"/>
      <c r="AT10349" s="144"/>
    </row>
    <row r="10350" spans="9:46" s="142" customFormat="1" x14ac:dyDescent="0.15">
      <c r="I10350" s="223"/>
      <c r="P10350" s="224"/>
      <c r="Q10350" s="224"/>
      <c r="R10350" s="224"/>
      <c r="T10350" s="223"/>
      <c r="U10350" s="225"/>
      <c r="V10350" s="223"/>
      <c r="W10350" s="225"/>
      <c r="AE10350" s="200"/>
      <c r="AM10350" s="203"/>
      <c r="AT10350" s="144"/>
    </row>
    <row r="10351" spans="9:46" s="142" customFormat="1" x14ac:dyDescent="0.15">
      <c r="I10351" s="223"/>
      <c r="P10351" s="224"/>
      <c r="Q10351" s="224"/>
      <c r="R10351" s="224"/>
      <c r="T10351" s="223"/>
      <c r="U10351" s="225"/>
      <c r="V10351" s="223"/>
      <c r="W10351" s="225"/>
      <c r="AE10351" s="200"/>
      <c r="AM10351" s="203"/>
      <c r="AT10351" s="144"/>
    </row>
    <row r="10352" spans="9:46" s="142" customFormat="1" x14ac:dyDescent="0.15">
      <c r="I10352" s="223"/>
      <c r="P10352" s="224"/>
      <c r="Q10352" s="224"/>
      <c r="R10352" s="224"/>
      <c r="T10352" s="223"/>
      <c r="U10352" s="225"/>
      <c r="V10352" s="223"/>
      <c r="W10352" s="225"/>
      <c r="AE10352" s="200"/>
      <c r="AM10352" s="203"/>
      <c r="AT10352" s="144"/>
    </row>
    <row r="10353" spans="9:46" s="142" customFormat="1" x14ac:dyDescent="0.15">
      <c r="I10353" s="223"/>
      <c r="P10353" s="224"/>
      <c r="Q10353" s="224"/>
      <c r="R10353" s="224"/>
      <c r="T10353" s="223"/>
      <c r="U10353" s="225"/>
      <c r="V10353" s="223"/>
      <c r="W10353" s="225"/>
      <c r="AE10353" s="200"/>
      <c r="AM10353" s="203"/>
      <c r="AT10353" s="144"/>
    </row>
    <row r="10354" spans="9:46" s="142" customFormat="1" x14ac:dyDescent="0.15">
      <c r="I10354" s="223"/>
      <c r="P10354" s="224"/>
      <c r="Q10354" s="224"/>
      <c r="R10354" s="224"/>
      <c r="T10354" s="223"/>
      <c r="U10354" s="225"/>
      <c r="V10354" s="223"/>
      <c r="W10354" s="225"/>
      <c r="AE10354" s="200"/>
      <c r="AM10354" s="203"/>
      <c r="AT10354" s="144"/>
    </row>
    <row r="10355" spans="9:46" s="142" customFormat="1" x14ac:dyDescent="0.15">
      <c r="I10355" s="223"/>
      <c r="P10355" s="224"/>
      <c r="Q10355" s="224"/>
      <c r="R10355" s="224"/>
      <c r="T10355" s="223"/>
      <c r="U10355" s="225"/>
      <c r="V10355" s="223"/>
      <c r="W10355" s="225"/>
      <c r="AE10355" s="200"/>
      <c r="AM10355" s="203"/>
      <c r="AT10355" s="144"/>
    </row>
    <row r="10356" spans="9:46" s="142" customFormat="1" x14ac:dyDescent="0.15">
      <c r="I10356" s="223"/>
      <c r="P10356" s="224"/>
      <c r="Q10356" s="224"/>
      <c r="R10356" s="224"/>
      <c r="T10356" s="223"/>
      <c r="U10356" s="225"/>
      <c r="V10356" s="223"/>
      <c r="W10356" s="225"/>
      <c r="AE10356" s="200"/>
      <c r="AM10356" s="203"/>
      <c r="AT10356" s="144"/>
    </row>
    <row r="10357" spans="9:46" s="142" customFormat="1" x14ac:dyDescent="0.15">
      <c r="I10357" s="223"/>
      <c r="P10357" s="224"/>
      <c r="Q10357" s="224"/>
      <c r="R10357" s="224"/>
      <c r="T10357" s="223"/>
      <c r="U10357" s="225"/>
      <c r="V10357" s="223"/>
      <c r="W10357" s="225"/>
      <c r="AE10357" s="200"/>
      <c r="AM10357" s="203"/>
      <c r="AT10357" s="144"/>
    </row>
    <row r="10358" spans="9:46" s="142" customFormat="1" x14ac:dyDescent="0.15">
      <c r="I10358" s="223"/>
      <c r="P10358" s="224"/>
      <c r="Q10358" s="224"/>
      <c r="R10358" s="224"/>
      <c r="T10358" s="223"/>
      <c r="U10358" s="225"/>
      <c r="V10358" s="223"/>
      <c r="W10358" s="225"/>
      <c r="AE10358" s="200"/>
      <c r="AM10358" s="203"/>
      <c r="AT10358" s="144"/>
    </row>
    <row r="10359" spans="9:46" s="142" customFormat="1" x14ac:dyDescent="0.15">
      <c r="I10359" s="223"/>
      <c r="P10359" s="224"/>
      <c r="Q10359" s="224"/>
      <c r="R10359" s="224"/>
      <c r="T10359" s="223"/>
      <c r="U10359" s="225"/>
      <c r="V10359" s="223"/>
      <c r="W10359" s="225"/>
      <c r="AE10359" s="200"/>
      <c r="AM10359" s="203"/>
      <c r="AT10359" s="144"/>
    </row>
    <row r="10360" spans="9:46" s="142" customFormat="1" x14ac:dyDescent="0.15">
      <c r="I10360" s="223"/>
      <c r="P10360" s="224"/>
      <c r="Q10360" s="224"/>
      <c r="R10360" s="224"/>
      <c r="T10360" s="223"/>
      <c r="U10360" s="225"/>
      <c r="V10360" s="223"/>
      <c r="W10360" s="225"/>
      <c r="AE10360" s="200"/>
      <c r="AM10360" s="203"/>
      <c r="AT10360" s="144"/>
    </row>
    <row r="10361" spans="9:46" s="142" customFormat="1" x14ac:dyDescent="0.15">
      <c r="I10361" s="223"/>
      <c r="P10361" s="224"/>
      <c r="Q10361" s="224"/>
      <c r="R10361" s="224"/>
      <c r="T10361" s="223"/>
      <c r="U10361" s="225"/>
      <c r="V10361" s="223"/>
      <c r="W10361" s="225"/>
      <c r="AE10361" s="200"/>
      <c r="AM10361" s="203"/>
      <c r="AT10361" s="144"/>
    </row>
    <row r="10362" spans="9:46" s="142" customFormat="1" x14ac:dyDescent="0.15">
      <c r="I10362" s="223"/>
      <c r="P10362" s="224"/>
      <c r="Q10362" s="224"/>
      <c r="R10362" s="224"/>
      <c r="T10362" s="223"/>
      <c r="U10362" s="225"/>
      <c r="V10362" s="223"/>
      <c r="W10362" s="225"/>
      <c r="AE10362" s="200"/>
      <c r="AM10362" s="203"/>
      <c r="AT10362" s="144"/>
    </row>
    <row r="10363" spans="9:46" s="142" customFormat="1" x14ac:dyDescent="0.15">
      <c r="I10363" s="223"/>
      <c r="P10363" s="224"/>
      <c r="Q10363" s="224"/>
      <c r="R10363" s="224"/>
      <c r="T10363" s="223"/>
      <c r="U10363" s="225"/>
      <c r="V10363" s="223"/>
      <c r="W10363" s="225"/>
      <c r="AE10363" s="200"/>
      <c r="AM10363" s="203"/>
      <c r="AT10363" s="144"/>
    </row>
    <row r="10364" spans="9:46" s="142" customFormat="1" x14ac:dyDescent="0.15">
      <c r="I10364" s="223"/>
      <c r="P10364" s="224"/>
      <c r="Q10364" s="224"/>
      <c r="R10364" s="224"/>
      <c r="T10364" s="223"/>
      <c r="U10364" s="225"/>
      <c r="V10364" s="223"/>
      <c r="W10364" s="225"/>
      <c r="AE10364" s="200"/>
      <c r="AM10364" s="203"/>
      <c r="AT10364" s="144"/>
    </row>
    <row r="10365" spans="9:46" s="142" customFormat="1" x14ac:dyDescent="0.15">
      <c r="I10365" s="223"/>
      <c r="P10365" s="224"/>
      <c r="Q10365" s="224"/>
      <c r="R10365" s="224"/>
      <c r="T10365" s="223"/>
      <c r="U10365" s="225"/>
      <c r="V10365" s="223"/>
      <c r="W10365" s="225"/>
      <c r="AE10365" s="200"/>
      <c r="AM10365" s="203"/>
      <c r="AT10365" s="144"/>
    </row>
    <row r="10366" spans="9:46" s="142" customFormat="1" x14ac:dyDescent="0.15">
      <c r="I10366" s="223"/>
      <c r="P10366" s="224"/>
      <c r="Q10366" s="224"/>
      <c r="R10366" s="224"/>
      <c r="T10366" s="223"/>
      <c r="U10366" s="225"/>
      <c r="V10366" s="223"/>
      <c r="W10366" s="225"/>
      <c r="AE10366" s="200"/>
      <c r="AM10366" s="203"/>
      <c r="AT10366" s="144"/>
    </row>
    <row r="10367" spans="9:46" s="142" customFormat="1" x14ac:dyDescent="0.15">
      <c r="I10367" s="223"/>
      <c r="P10367" s="224"/>
      <c r="Q10367" s="224"/>
      <c r="R10367" s="224"/>
      <c r="T10367" s="223"/>
      <c r="U10367" s="225"/>
      <c r="V10367" s="223"/>
      <c r="W10367" s="225"/>
      <c r="AE10367" s="200"/>
      <c r="AM10367" s="203"/>
      <c r="AT10367" s="144"/>
    </row>
    <row r="10368" spans="9:46" s="142" customFormat="1" x14ac:dyDescent="0.15">
      <c r="I10368" s="223"/>
      <c r="P10368" s="224"/>
      <c r="Q10368" s="224"/>
      <c r="R10368" s="224"/>
      <c r="T10368" s="223"/>
      <c r="U10368" s="225"/>
      <c r="V10368" s="223"/>
      <c r="W10368" s="225"/>
      <c r="AE10368" s="200"/>
      <c r="AM10368" s="203"/>
      <c r="AT10368" s="144"/>
    </row>
    <row r="10369" spans="9:46" s="142" customFormat="1" x14ac:dyDescent="0.15">
      <c r="I10369" s="223"/>
      <c r="P10369" s="224"/>
      <c r="Q10369" s="224"/>
      <c r="R10369" s="224"/>
      <c r="T10369" s="223"/>
      <c r="U10369" s="225"/>
      <c r="V10369" s="223"/>
      <c r="W10369" s="225"/>
      <c r="AE10369" s="200"/>
      <c r="AM10369" s="203"/>
      <c r="AT10369" s="144"/>
    </row>
    <row r="10370" spans="9:46" s="142" customFormat="1" x14ac:dyDescent="0.15">
      <c r="I10370" s="223"/>
      <c r="P10370" s="224"/>
      <c r="Q10370" s="224"/>
      <c r="R10370" s="224"/>
      <c r="T10370" s="223"/>
      <c r="U10370" s="225"/>
      <c r="V10370" s="223"/>
      <c r="W10370" s="225"/>
      <c r="AE10370" s="200"/>
      <c r="AM10370" s="203"/>
      <c r="AT10370" s="144"/>
    </row>
    <row r="10371" spans="9:46" s="142" customFormat="1" x14ac:dyDescent="0.15">
      <c r="I10371" s="223"/>
      <c r="P10371" s="224"/>
      <c r="Q10371" s="224"/>
      <c r="R10371" s="224"/>
      <c r="T10371" s="223"/>
      <c r="U10371" s="225"/>
      <c r="V10371" s="223"/>
      <c r="W10371" s="225"/>
      <c r="AE10371" s="200"/>
      <c r="AM10371" s="203"/>
      <c r="AT10371" s="144"/>
    </row>
    <row r="10372" spans="9:46" s="142" customFormat="1" x14ac:dyDescent="0.15">
      <c r="I10372" s="223"/>
      <c r="P10372" s="224"/>
      <c r="Q10372" s="224"/>
      <c r="R10372" s="224"/>
      <c r="T10372" s="223"/>
      <c r="U10372" s="225"/>
      <c r="V10372" s="223"/>
      <c r="W10372" s="225"/>
      <c r="AE10372" s="200"/>
      <c r="AM10372" s="203"/>
      <c r="AT10372" s="144"/>
    </row>
    <row r="10373" spans="9:46" s="142" customFormat="1" x14ac:dyDescent="0.15">
      <c r="I10373" s="223"/>
      <c r="P10373" s="224"/>
      <c r="Q10373" s="224"/>
      <c r="R10373" s="224"/>
      <c r="T10373" s="223"/>
      <c r="U10373" s="225"/>
      <c r="V10373" s="223"/>
      <c r="W10373" s="225"/>
      <c r="AE10373" s="200"/>
      <c r="AM10373" s="203"/>
      <c r="AT10373" s="144"/>
    </row>
    <row r="10374" spans="9:46" s="142" customFormat="1" x14ac:dyDescent="0.15">
      <c r="I10374" s="223"/>
      <c r="P10374" s="224"/>
      <c r="Q10374" s="224"/>
      <c r="R10374" s="224"/>
      <c r="T10374" s="223"/>
      <c r="U10374" s="225"/>
      <c r="V10374" s="223"/>
      <c r="W10374" s="225"/>
      <c r="AE10374" s="200"/>
      <c r="AM10374" s="203"/>
      <c r="AT10374" s="144"/>
    </row>
    <row r="10375" spans="9:46" s="142" customFormat="1" x14ac:dyDescent="0.15">
      <c r="I10375" s="223"/>
      <c r="P10375" s="224"/>
      <c r="Q10375" s="224"/>
      <c r="R10375" s="224"/>
      <c r="T10375" s="223"/>
      <c r="U10375" s="225"/>
      <c r="V10375" s="223"/>
      <c r="W10375" s="225"/>
      <c r="AE10375" s="200"/>
      <c r="AM10375" s="203"/>
      <c r="AT10375" s="144"/>
    </row>
    <row r="10376" spans="9:46" s="142" customFormat="1" x14ac:dyDescent="0.15">
      <c r="I10376" s="223"/>
      <c r="P10376" s="224"/>
      <c r="Q10376" s="224"/>
      <c r="R10376" s="224"/>
      <c r="T10376" s="223"/>
      <c r="U10376" s="225"/>
      <c r="V10376" s="223"/>
      <c r="W10376" s="225"/>
      <c r="AE10376" s="200"/>
      <c r="AM10376" s="203"/>
      <c r="AT10376" s="144"/>
    </row>
    <row r="10377" spans="9:46" s="142" customFormat="1" x14ac:dyDescent="0.15">
      <c r="I10377" s="223"/>
      <c r="P10377" s="224"/>
      <c r="Q10377" s="224"/>
      <c r="R10377" s="224"/>
      <c r="T10377" s="223"/>
      <c r="U10377" s="225"/>
      <c r="V10377" s="223"/>
      <c r="W10377" s="225"/>
      <c r="AE10377" s="200"/>
      <c r="AM10377" s="203"/>
      <c r="AT10377" s="144"/>
    </row>
    <row r="10378" spans="9:46" s="142" customFormat="1" x14ac:dyDescent="0.15">
      <c r="I10378" s="223"/>
      <c r="P10378" s="224"/>
      <c r="Q10378" s="224"/>
      <c r="R10378" s="224"/>
      <c r="T10378" s="223"/>
      <c r="U10378" s="225"/>
      <c r="V10378" s="223"/>
      <c r="W10378" s="225"/>
      <c r="AE10378" s="200"/>
      <c r="AM10378" s="203"/>
      <c r="AT10378" s="144"/>
    </row>
    <row r="10379" spans="9:46" s="142" customFormat="1" x14ac:dyDescent="0.15">
      <c r="I10379" s="223"/>
      <c r="P10379" s="224"/>
      <c r="Q10379" s="224"/>
      <c r="R10379" s="224"/>
      <c r="T10379" s="223"/>
      <c r="U10379" s="225"/>
      <c r="V10379" s="223"/>
      <c r="W10379" s="225"/>
      <c r="AE10379" s="200"/>
      <c r="AM10379" s="203"/>
      <c r="AT10379" s="144"/>
    </row>
    <row r="10380" spans="9:46" s="142" customFormat="1" x14ac:dyDescent="0.15">
      <c r="I10380" s="223"/>
      <c r="P10380" s="224"/>
      <c r="Q10380" s="224"/>
      <c r="R10380" s="224"/>
      <c r="T10380" s="223"/>
      <c r="U10380" s="225"/>
      <c r="V10380" s="223"/>
      <c r="W10380" s="225"/>
      <c r="AE10380" s="200"/>
      <c r="AM10380" s="203"/>
      <c r="AT10380" s="144"/>
    </row>
    <row r="10381" spans="9:46" s="142" customFormat="1" x14ac:dyDescent="0.15">
      <c r="I10381" s="223"/>
      <c r="P10381" s="224"/>
      <c r="Q10381" s="224"/>
      <c r="R10381" s="224"/>
      <c r="T10381" s="223"/>
      <c r="U10381" s="225"/>
      <c r="V10381" s="223"/>
      <c r="W10381" s="225"/>
      <c r="AE10381" s="200"/>
      <c r="AM10381" s="203"/>
      <c r="AT10381" s="144"/>
    </row>
    <row r="10382" spans="9:46" s="142" customFormat="1" x14ac:dyDescent="0.15">
      <c r="I10382" s="223"/>
      <c r="P10382" s="224"/>
      <c r="Q10382" s="224"/>
      <c r="R10382" s="224"/>
      <c r="T10382" s="223"/>
      <c r="U10382" s="225"/>
      <c r="V10382" s="223"/>
      <c r="W10382" s="225"/>
      <c r="AE10382" s="200"/>
      <c r="AM10382" s="203"/>
      <c r="AT10382" s="144"/>
    </row>
    <row r="10383" spans="9:46" s="142" customFormat="1" x14ac:dyDescent="0.15">
      <c r="I10383" s="223"/>
      <c r="P10383" s="224"/>
      <c r="Q10383" s="224"/>
      <c r="R10383" s="224"/>
      <c r="T10383" s="223"/>
      <c r="U10383" s="225"/>
      <c r="V10383" s="223"/>
      <c r="W10383" s="225"/>
      <c r="AE10383" s="200"/>
      <c r="AM10383" s="203"/>
      <c r="AT10383" s="144"/>
    </row>
    <row r="10384" spans="9:46" s="142" customFormat="1" x14ac:dyDescent="0.15">
      <c r="I10384" s="223"/>
      <c r="P10384" s="224"/>
      <c r="Q10384" s="224"/>
      <c r="R10384" s="224"/>
      <c r="T10384" s="223"/>
      <c r="U10384" s="225"/>
      <c r="V10384" s="223"/>
      <c r="W10384" s="225"/>
      <c r="AE10384" s="200"/>
      <c r="AM10384" s="203"/>
      <c r="AT10384" s="144"/>
    </row>
    <row r="10385" spans="9:46" s="142" customFormat="1" x14ac:dyDescent="0.15">
      <c r="I10385" s="223"/>
      <c r="P10385" s="224"/>
      <c r="Q10385" s="224"/>
      <c r="R10385" s="224"/>
      <c r="T10385" s="223"/>
      <c r="U10385" s="225"/>
      <c r="V10385" s="223"/>
      <c r="W10385" s="225"/>
      <c r="AE10385" s="200"/>
      <c r="AM10385" s="203"/>
      <c r="AT10385" s="144"/>
    </row>
    <row r="10386" spans="9:46" s="142" customFormat="1" x14ac:dyDescent="0.15">
      <c r="I10386" s="223"/>
      <c r="P10386" s="224"/>
      <c r="Q10386" s="224"/>
      <c r="R10386" s="224"/>
      <c r="T10386" s="223"/>
      <c r="U10386" s="225"/>
      <c r="V10386" s="223"/>
      <c r="W10386" s="225"/>
      <c r="AE10386" s="200"/>
      <c r="AM10386" s="203"/>
      <c r="AT10386" s="144"/>
    </row>
    <row r="10387" spans="9:46" s="142" customFormat="1" x14ac:dyDescent="0.15">
      <c r="I10387" s="223"/>
      <c r="P10387" s="224"/>
      <c r="Q10387" s="224"/>
      <c r="R10387" s="224"/>
      <c r="T10387" s="223"/>
      <c r="U10387" s="225"/>
      <c r="V10387" s="223"/>
      <c r="W10387" s="225"/>
      <c r="AE10387" s="200"/>
      <c r="AM10387" s="203"/>
      <c r="AT10387" s="144"/>
    </row>
    <row r="10388" spans="9:46" s="142" customFormat="1" x14ac:dyDescent="0.15">
      <c r="I10388" s="223"/>
      <c r="P10388" s="224"/>
      <c r="Q10388" s="224"/>
      <c r="R10388" s="224"/>
      <c r="T10388" s="223"/>
      <c r="U10388" s="225"/>
      <c r="V10388" s="223"/>
      <c r="W10388" s="225"/>
      <c r="AE10388" s="200"/>
      <c r="AM10388" s="203"/>
      <c r="AT10388" s="144"/>
    </row>
    <row r="10389" spans="9:46" s="142" customFormat="1" x14ac:dyDescent="0.15">
      <c r="I10389" s="223"/>
      <c r="P10389" s="224"/>
      <c r="Q10389" s="224"/>
      <c r="R10389" s="224"/>
      <c r="T10389" s="223"/>
      <c r="U10389" s="225"/>
      <c r="V10389" s="223"/>
      <c r="W10389" s="225"/>
      <c r="AE10389" s="200"/>
      <c r="AM10389" s="203"/>
      <c r="AT10389" s="144"/>
    </row>
    <row r="10390" spans="9:46" s="142" customFormat="1" x14ac:dyDescent="0.15">
      <c r="I10390" s="223"/>
      <c r="P10390" s="224"/>
      <c r="Q10390" s="224"/>
      <c r="R10390" s="224"/>
      <c r="T10390" s="223"/>
      <c r="U10390" s="225"/>
      <c r="V10390" s="223"/>
      <c r="W10390" s="225"/>
      <c r="AE10390" s="200"/>
      <c r="AM10390" s="203"/>
      <c r="AT10390" s="144"/>
    </row>
    <row r="10391" spans="9:46" s="142" customFormat="1" x14ac:dyDescent="0.15">
      <c r="I10391" s="223"/>
      <c r="P10391" s="224"/>
      <c r="Q10391" s="224"/>
      <c r="R10391" s="224"/>
      <c r="T10391" s="223"/>
      <c r="U10391" s="225"/>
      <c r="V10391" s="223"/>
      <c r="W10391" s="225"/>
      <c r="AE10391" s="200"/>
      <c r="AM10391" s="203"/>
      <c r="AT10391" s="144"/>
    </row>
    <row r="10392" spans="9:46" s="142" customFormat="1" x14ac:dyDescent="0.15">
      <c r="I10392" s="223"/>
      <c r="P10392" s="224"/>
      <c r="Q10392" s="224"/>
      <c r="R10392" s="224"/>
      <c r="T10392" s="223"/>
      <c r="U10392" s="225"/>
      <c r="V10392" s="223"/>
      <c r="W10392" s="225"/>
      <c r="AE10392" s="200"/>
      <c r="AM10392" s="203"/>
      <c r="AT10392" s="144"/>
    </row>
    <row r="10393" spans="9:46" s="142" customFormat="1" x14ac:dyDescent="0.15">
      <c r="I10393" s="223"/>
      <c r="P10393" s="224"/>
      <c r="Q10393" s="224"/>
      <c r="R10393" s="224"/>
      <c r="T10393" s="223"/>
      <c r="U10393" s="225"/>
      <c r="V10393" s="223"/>
      <c r="W10393" s="225"/>
      <c r="AE10393" s="200"/>
      <c r="AM10393" s="203"/>
      <c r="AT10393" s="144"/>
    </row>
    <row r="10394" spans="9:46" s="142" customFormat="1" x14ac:dyDescent="0.15">
      <c r="I10394" s="223"/>
      <c r="P10394" s="224"/>
      <c r="Q10394" s="224"/>
      <c r="R10394" s="224"/>
      <c r="T10394" s="223"/>
      <c r="U10394" s="225"/>
      <c r="V10394" s="223"/>
      <c r="W10394" s="225"/>
      <c r="AE10394" s="200"/>
      <c r="AM10394" s="203"/>
      <c r="AT10394" s="144"/>
    </row>
    <row r="10395" spans="9:46" s="142" customFormat="1" x14ac:dyDescent="0.15">
      <c r="I10395" s="223"/>
      <c r="P10395" s="224"/>
      <c r="Q10395" s="224"/>
      <c r="R10395" s="224"/>
      <c r="T10395" s="223"/>
      <c r="U10395" s="225"/>
      <c r="V10395" s="223"/>
      <c r="W10395" s="225"/>
      <c r="AE10395" s="200"/>
      <c r="AM10395" s="203"/>
      <c r="AT10395" s="144"/>
    </row>
    <row r="10396" spans="9:46" s="142" customFormat="1" x14ac:dyDescent="0.15">
      <c r="I10396" s="223"/>
      <c r="P10396" s="224"/>
      <c r="Q10396" s="224"/>
      <c r="R10396" s="224"/>
      <c r="T10396" s="223"/>
      <c r="U10396" s="225"/>
      <c r="V10396" s="223"/>
      <c r="W10396" s="225"/>
      <c r="AE10396" s="200"/>
      <c r="AM10396" s="203"/>
      <c r="AT10396" s="144"/>
    </row>
    <row r="10397" spans="9:46" s="142" customFormat="1" x14ac:dyDescent="0.15">
      <c r="I10397" s="223"/>
      <c r="P10397" s="224"/>
      <c r="Q10397" s="224"/>
      <c r="R10397" s="224"/>
      <c r="T10397" s="223"/>
      <c r="U10397" s="225"/>
      <c r="V10397" s="223"/>
      <c r="W10397" s="225"/>
      <c r="AE10397" s="200"/>
      <c r="AM10397" s="203"/>
      <c r="AT10397" s="144"/>
    </row>
    <row r="10398" spans="9:46" s="142" customFormat="1" x14ac:dyDescent="0.15">
      <c r="I10398" s="223"/>
      <c r="P10398" s="224"/>
      <c r="Q10398" s="224"/>
      <c r="R10398" s="224"/>
      <c r="T10398" s="223"/>
      <c r="U10398" s="225"/>
      <c r="V10398" s="223"/>
      <c r="W10398" s="225"/>
      <c r="AE10398" s="200"/>
      <c r="AM10398" s="203"/>
      <c r="AT10398" s="144"/>
    </row>
    <row r="10399" spans="9:46" s="142" customFormat="1" x14ac:dyDescent="0.15">
      <c r="I10399" s="223"/>
      <c r="P10399" s="224"/>
      <c r="Q10399" s="224"/>
      <c r="R10399" s="224"/>
      <c r="T10399" s="223"/>
      <c r="U10399" s="225"/>
      <c r="V10399" s="223"/>
      <c r="W10399" s="225"/>
      <c r="AE10399" s="200"/>
      <c r="AM10399" s="203"/>
      <c r="AT10399" s="144"/>
    </row>
    <row r="10400" spans="9:46" s="142" customFormat="1" x14ac:dyDescent="0.15">
      <c r="I10400" s="223"/>
      <c r="P10400" s="224"/>
      <c r="Q10400" s="224"/>
      <c r="R10400" s="224"/>
      <c r="T10400" s="223"/>
      <c r="U10400" s="225"/>
      <c r="V10400" s="223"/>
      <c r="W10400" s="225"/>
      <c r="AE10400" s="200"/>
      <c r="AM10400" s="203"/>
      <c r="AT10400" s="144"/>
    </row>
    <row r="10401" spans="9:46" s="142" customFormat="1" x14ac:dyDescent="0.15">
      <c r="I10401" s="223"/>
      <c r="P10401" s="224"/>
      <c r="Q10401" s="224"/>
      <c r="R10401" s="224"/>
      <c r="T10401" s="223"/>
      <c r="U10401" s="225"/>
      <c r="V10401" s="223"/>
      <c r="W10401" s="225"/>
      <c r="AE10401" s="200"/>
      <c r="AM10401" s="203"/>
      <c r="AT10401" s="144"/>
    </row>
    <row r="10402" spans="9:46" s="142" customFormat="1" x14ac:dyDescent="0.15">
      <c r="I10402" s="223"/>
      <c r="P10402" s="224"/>
      <c r="Q10402" s="224"/>
      <c r="R10402" s="224"/>
      <c r="T10402" s="223"/>
      <c r="U10402" s="225"/>
      <c r="V10402" s="223"/>
      <c r="W10402" s="225"/>
      <c r="AE10402" s="200"/>
      <c r="AM10402" s="203"/>
      <c r="AT10402" s="144"/>
    </row>
    <row r="10403" spans="9:46" s="142" customFormat="1" x14ac:dyDescent="0.15">
      <c r="I10403" s="223"/>
      <c r="P10403" s="224"/>
      <c r="Q10403" s="224"/>
      <c r="R10403" s="224"/>
      <c r="T10403" s="223"/>
      <c r="U10403" s="225"/>
      <c r="V10403" s="223"/>
      <c r="W10403" s="225"/>
      <c r="AE10403" s="200"/>
      <c r="AM10403" s="203"/>
      <c r="AT10403" s="144"/>
    </row>
    <row r="10404" spans="9:46" s="142" customFormat="1" x14ac:dyDescent="0.15">
      <c r="I10404" s="223"/>
      <c r="P10404" s="224"/>
      <c r="Q10404" s="224"/>
      <c r="R10404" s="224"/>
      <c r="T10404" s="223"/>
      <c r="U10404" s="225"/>
      <c r="V10404" s="223"/>
      <c r="W10404" s="225"/>
      <c r="AE10404" s="200"/>
      <c r="AM10404" s="203"/>
      <c r="AT10404" s="144"/>
    </row>
    <row r="10405" spans="9:46" s="142" customFormat="1" x14ac:dyDescent="0.15">
      <c r="I10405" s="223"/>
      <c r="P10405" s="224"/>
      <c r="Q10405" s="224"/>
      <c r="R10405" s="224"/>
      <c r="T10405" s="223"/>
      <c r="U10405" s="225"/>
      <c r="V10405" s="223"/>
      <c r="W10405" s="225"/>
      <c r="AE10405" s="200"/>
      <c r="AM10405" s="203"/>
      <c r="AT10405" s="144"/>
    </row>
    <row r="10406" spans="9:46" s="142" customFormat="1" x14ac:dyDescent="0.15">
      <c r="I10406" s="223"/>
      <c r="P10406" s="224"/>
      <c r="Q10406" s="224"/>
      <c r="R10406" s="224"/>
      <c r="T10406" s="223"/>
      <c r="U10406" s="225"/>
      <c r="V10406" s="223"/>
      <c r="W10406" s="225"/>
      <c r="AE10406" s="200"/>
      <c r="AM10406" s="203"/>
      <c r="AT10406" s="144"/>
    </row>
    <row r="10407" spans="9:46" s="142" customFormat="1" x14ac:dyDescent="0.15">
      <c r="I10407" s="223"/>
      <c r="P10407" s="224"/>
      <c r="Q10407" s="224"/>
      <c r="R10407" s="224"/>
      <c r="T10407" s="223"/>
      <c r="U10407" s="225"/>
      <c r="V10407" s="223"/>
      <c r="W10407" s="225"/>
      <c r="AE10407" s="200"/>
      <c r="AM10407" s="203"/>
      <c r="AT10407" s="144"/>
    </row>
    <row r="10408" spans="9:46" s="142" customFormat="1" x14ac:dyDescent="0.15">
      <c r="I10408" s="223"/>
      <c r="P10408" s="224"/>
      <c r="Q10408" s="224"/>
      <c r="R10408" s="224"/>
      <c r="T10408" s="223"/>
      <c r="U10408" s="225"/>
      <c r="V10408" s="223"/>
      <c r="W10408" s="225"/>
      <c r="AE10408" s="200"/>
      <c r="AM10408" s="203"/>
      <c r="AT10408" s="144"/>
    </row>
    <row r="10409" spans="9:46" s="142" customFormat="1" x14ac:dyDescent="0.15">
      <c r="I10409" s="223"/>
      <c r="P10409" s="224"/>
      <c r="Q10409" s="224"/>
      <c r="R10409" s="224"/>
      <c r="T10409" s="223"/>
      <c r="U10409" s="225"/>
      <c r="V10409" s="223"/>
      <c r="W10409" s="225"/>
      <c r="AE10409" s="200"/>
      <c r="AM10409" s="203"/>
      <c r="AT10409" s="144"/>
    </row>
    <row r="10410" spans="9:46" s="142" customFormat="1" x14ac:dyDescent="0.15">
      <c r="I10410" s="223"/>
      <c r="P10410" s="224"/>
      <c r="Q10410" s="224"/>
      <c r="R10410" s="224"/>
      <c r="T10410" s="223"/>
      <c r="U10410" s="225"/>
      <c r="V10410" s="223"/>
      <c r="W10410" s="225"/>
      <c r="AE10410" s="200"/>
      <c r="AM10410" s="203"/>
      <c r="AT10410" s="144"/>
    </row>
    <row r="10411" spans="9:46" s="142" customFormat="1" x14ac:dyDescent="0.15">
      <c r="I10411" s="223"/>
      <c r="P10411" s="224"/>
      <c r="Q10411" s="224"/>
      <c r="R10411" s="224"/>
      <c r="T10411" s="223"/>
      <c r="U10411" s="225"/>
      <c r="V10411" s="223"/>
      <c r="W10411" s="225"/>
      <c r="AE10411" s="200"/>
      <c r="AM10411" s="203"/>
      <c r="AT10411" s="144"/>
    </row>
    <row r="10412" spans="9:46" s="142" customFormat="1" x14ac:dyDescent="0.15">
      <c r="I10412" s="223"/>
      <c r="P10412" s="224"/>
      <c r="Q10412" s="224"/>
      <c r="R10412" s="224"/>
      <c r="T10412" s="223"/>
      <c r="U10412" s="225"/>
      <c r="V10412" s="223"/>
      <c r="W10412" s="225"/>
      <c r="AE10412" s="200"/>
      <c r="AM10412" s="203"/>
      <c r="AT10412" s="144"/>
    </row>
    <row r="10413" spans="9:46" s="142" customFormat="1" x14ac:dyDescent="0.15">
      <c r="I10413" s="223"/>
      <c r="P10413" s="224"/>
      <c r="Q10413" s="224"/>
      <c r="R10413" s="224"/>
      <c r="T10413" s="223"/>
      <c r="U10413" s="225"/>
      <c r="V10413" s="223"/>
      <c r="W10413" s="225"/>
      <c r="AE10413" s="200"/>
      <c r="AM10413" s="203"/>
      <c r="AT10413" s="144"/>
    </row>
    <row r="10414" spans="9:46" s="142" customFormat="1" x14ac:dyDescent="0.15">
      <c r="I10414" s="223"/>
      <c r="P10414" s="224"/>
      <c r="Q10414" s="224"/>
      <c r="R10414" s="224"/>
      <c r="T10414" s="223"/>
      <c r="U10414" s="225"/>
      <c r="V10414" s="223"/>
      <c r="W10414" s="225"/>
      <c r="AE10414" s="200"/>
      <c r="AM10414" s="203"/>
      <c r="AT10414" s="144"/>
    </row>
    <row r="10415" spans="9:46" s="142" customFormat="1" x14ac:dyDescent="0.15">
      <c r="I10415" s="223"/>
      <c r="P10415" s="224"/>
      <c r="Q10415" s="224"/>
      <c r="R10415" s="224"/>
      <c r="T10415" s="223"/>
      <c r="U10415" s="225"/>
      <c r="V10415" s="223"/>
      <c r="W10415" s="225"/>
      <c r="AE10415" s="200"/>
      <c r="AM10415" s="203"/>
      <c r="AT10415" s="144"/>
    </row>
    <row r="10416" spans="9:46" s="142" customFormat="1" x14ac:dyDescent="0.15">
      <c r="I10416" s="223"/>
      <c r="P10416" s="224"/>
      <c r="Q10416" s="224"/>
      <c r="R10416" s="224"/>
      <c r="T10416" s="223"/>
      <c r="U10416" s="225"/>
      <c r="V10416" s="223"/>
      <c r="W10416" s="225"/>
      <c r="AE10416" s="200"/>
      <c r="AM10416" s="203"/>
      <c r="AT10416" s="144"/>
    </row>
    <row r="10417" spans="9:46" s="142" customFormat="1" x14ac:dyDescent="0.15">
      <c r="I10417" s="223"/>
      <c r="P10417" s="224"/>
      <c r="Q10417" s="224"/>
      <c r="R10417" s="224"/>
      <c r="T10417" s="223"/>
      <c r="U10417" s="225"/>
      <c r="V10417" s="223"/>
      <c r="W10417" s="225"/>
      <c r="AE10417" s="200"/>
      <c r="AM10417" s="203"/>
      <c r="AT10417" s="144"/>
    </row>
    <row r="10418" spans="9:46" s="142" customFormat="1" x14ac:dyDescent="0.15">
      <c r="I10418" s="223"/>
      <c r="P10418" s="224"/>
      <c r="Q10418" s="224"/>
      <c r="R10418" s="224"/>
      <c r="T10418" s="223"/>
      <c r="U10418" s="225"/>
      <c r="V10418" s="223"/>
      <c r="W10418" s="225"/>
      <c r="AE10418" s="200"/>
      <c r="AM10418" s="203"/>
      <c r="AT10418" s="144"/>
    </row>
    <row r="10419" spans="9:46" s="142" customFormat="1" x14ac:dyDescent="0.15">
      <c r="I10419" s="223"/>
      <c r="P10419" s="224"/>
      <c r="Q10419" s="224"/>
      <c r="R10419" s="224"/>
      <c r="T10419" s="223"/>
      <c r="U10419" s="225"/>
      <c r="V10419" s="223"/>
      <c r="W10419" s="225"/>
      <c r="AE10419" s="200"/>
      <c r="AM10419" s="203"/>
      <c r="AT10419" s="144"/>
    </row>
    <row r="10420" spans="9:46" s="142" customFormat="1" x14ac:dyDescent="0.15">
      <c r="I10420" s="223"/>
      <c r="P10420" s="224"/>
      <c r="Q10420" s="224"/>
      <c r="R10420" s="224"/>
      <c r="T10420" s="223"/>
      <c r="U10420" s="225"/>
      <c r="V10420" s="223"/>
      <c r="W10420" s="225"/>
      <c r="AE10420" s="200"/>
      <c r="AM10420" s="203"/>
      <c r="AT10420" s="144"/>
    </row>
    <row r="10421" spans="9:46" s="142" customFormat="1" x14ac:dyDescent="0.15">
      <c r="I10421" s="223"/>
      <c r="P10421" s="224"/>
      <c r="Q10421" s="224"/>
      <c r="R10421" s="224"/>
      <c r="T10421" s="223"/>
      <c r="U10421" s="225"/>
      <c r="V10421" s="223"/>
      <c r="W10421" s="225"/>
      <c r="AE10421" s="200"/>
      <c r="AM10421" s="203"/>
      <c r="AT10421" s="144"/>
    </row>
    <row r="10422" spans="9:46" s="142" customFormat="1" x14ac:dyDescent="0.15">
      <c r="I10422" s="223"/>
      <c r="P10422" s="224"/>
      <c r="Q10422" s="224"/>
      <c r="R10422" s="224"/>
      <c r="T10422" s="223"/>
      <c r="U10422" s="225"/>
      <c r="V10422" s="223"/>
      <c r="W10422" s="225"/>
      <c r="AE10422" s="200"/>
      <c r="AM10422" s="203"/>
      <c r="AT10422" s="144"/>
    </row>
    <row r="10423" spans="9:46" s="142" customFormat="1" x14ac:dyDescent="0.15">
      <c r="I10423" s="223"/>
      <c r="P10423" s="224"/>
      <c r="Q10423" s="224"/>
      <c r="R10423" s="224"/>
      <c r="T10423" s="223"/>
      <c r="U10423" s="225"/>
      <c r="V10423" s="223"/>
      <c r="W10423" s="225"/>
      <c r="AE10423" s="200"/>
      <c r="AM10423" s="203"/>
      <c r="AT10423" s="144"/>
    </row>
    <row r="10424" spans="9:46" s="142" customFormat="1" x14ac:dyDescent="0.15">
      <c r="I10424" s="223"/>
      <c r="P10424" s="224"/>
      <c r="Q10424" s="224"/>
      <c r="R10424" s="224"/>
      <c r="T10424" s="223"/>
      <c r="U10424" s="225"/>
      <c r="V10424" s="223"/>
      <c r="W10424" s="225"/>
      <c r="AE10424" s="200"/>
      <c r="AM10424" s="203"/>
      <c r="AT10424" s="144"/>
    </row>
    <row r="10425" spans="9:46" s="142" customFormat="1" x14ac:dyDescent="0.15">
      <c r="I10425" s="223"/>
      <c r="P10425" s="224"/>
      <c r="Q10425" s="224"/>
      <c r="R10425" s="224"/>
      <c r="T10425" s="223"/>
      <c r="U10425" s="225"/>
      <c r="V10425" s="223"/>
      <c r="W10425" s="225"/>
      <c r="AE10425" s="200"/>
      <c r="AM10425" s="203"/>
      <c r="AT10425" s="144"/>
    </row>
    <row r="10426" spans="9:46" s="142" customFormat="1" x14ac:dyDescent="0.15">
      <c r="I10426" s="223"/>
      <c r="P10426" s="224"/>
      <c r="Q10426" s="224"/>
      <c r="R10426" s="224"/>
      <c r="T10426" s="223"/>
      <c r="U10426" s="225"/>
      <c r="V10426" s="223"/>
      <c r="W10426" s="225"/>
      <c r="AE10426" s="200"/>
      <c r="AM10426" s="203"/>
      <c r="AT10426" s="144"/>
    </row>
    <row r="10427" spans="9:46" s="142" customFormat="1" x14ac:dyDescent="0.15">
      <c r="I10427" s="223"/>
      <c r="P10427" s="224"/>
      <c r="Q10427" s="224"/>
      <c r="R10427" s="224"/>
      <c r="T10427" s="223"/>
      <c r="U10427" s="225"/>
      <c r="V10427" s="223"/>
      <c r="W10427" s="225"/>
      <c r="AE10427" s="200"/>
      <c r="AM10427" s="203"/>
      <c r="AT10427" s="144"/>
    </row>
    <row r="10428" spans="9:46" s="142" customFormat="1" x14ac:dyDescent="0.15">
      <c r="I10428" s="223"/>
      <c r="P10428" s="224"/>
      <c r="Q10428" s="224"/>
      <c r="R10428" s="224"/>
      <c r="T10428" s="223"/>
      <c r="U10428" s="225"/>
      <c r="V10428" s="223"/>
      <c r="W10428" s="225"/>
      <c r="AE10428" s="200"/>
      <c r="AM10428" s="203"/>
      <c r="AT10428" s="144"/>
    </row>
    <row r="10429" spans="9:46" s="142" customFormat="1" x14ac:dyDescent="0.15">
      <c r="I10429" s="223"/>
      <c r="P10429" s="224"/>
      <c r="Q10429" s="224"/>
      <c r="R10429" s="224"/>
      <c r="T10429" s="223"/>
      <c r="U10429" s="225"/>
      <c r="V10429" s="223"/>
      <c r="W10429" s="225"/>
      <c r="AE10429" s="200"/>
      <c r="AM10429" s="203"/>
      <c r="AT10429" s="144"/>
    </row>
    <row r="10430" spans="9:46" s="142" customFormat="1" x14ac:dyDescent="0.15">
      <c r="I10430" s="223"/>
      <c r="P10430" s="224"/>
      <c r="Q10430" s="224"/>
      <c r="R10430" s="224"/>
      <c r="T10430" s="223"/>
      <c r="U10430" s="225"/>
      <c r="V10430" s="223"/>
      <c r="W10430" s="225"/>
      <c r="AE10430" s="200"/>
      <c r="AM10430" s="203"/>
      <c r="AT10430" s="144"/>
    </row>
    <row r="10431" spans="9:46" s="142" customFormat="1" x14ac:dyDescent="0.15">
      <c r="I10431" s="223"/>
      <c r="P10431" s="224"/>
      <c r="Q10431" s="224"/>
      <c r="R10431" s="224"/>
      <c r="T10431" s="223"/>
      <c r="U10431" s="225"/>
      <c r="V10431" s="223"/>
      <c r="W10431" s="225"/>
      <c r="AE10431" s="200"/>
      <c r="AM10431" s="203"/>
      <c r="AT10431" s="144"/>
    </row>
    <row r="10432" spans="9:46" s="142" customFormat="1" x14ac:dyDescent="0.15">
      <c r="I10432" s="223"/>
      <c r="P10432" s="224"/>
      <c r="Q10432" s="224"/>
      <c r="R10432" s="224"/>
      <c r="T10432" s="223"/>
      <c r="U10432" s="225"/>
      <c r="V10432" s="223"/>
      <c r="W10432" s="225"/>
      <c r="AE10432" s="200"/>
      <c r="AM10432" s="203"/>
      <c r="AT10432" s="144"/>
    </row>
    <row r="10433" spans="9:46" s="142" customFormat="1" x14ac:dyDescent="0.15">
      <c r="I10433" s="223"/>
      <c r="P10433" s="224"/>
      <c r="Q10433" s="224"/>
      <c r="R10433" s="224"/>
      <c r="T10433" s="223"/>
      <c r="U10433" s="225"/>
      <c r="V10433" s="223"/>
      <c r="W10433" s="225"/>
      <c r="AE10433" s="200"/>
      <c r="AM10433" s="203"/>
      <c r="AT10433" s="144"/>
    </row>
    <row r="10434" spans="9:46" s="142" customFormat="1" x14ac:dyDescent="0.15">
      <c r="I10434" s="223"/>
      <c r="P10434" s="224"/>
      <c r="Q10434" s="224"/>
      <c r="R10434" s="224"/>
      <c r="T10434" s="223"/>
      <c r="U10434" s="225"/>
      <c r="V10434" s="223"/>
      <c r="W10434" s="225"/>
      <c r="AE10434" s="200"/>
      <c r="AM10434" s="203"/>
      <c r="AT10434" s="144"/>
    </row>
    <row r="10435" spans="9:46" s="142" customFormat="1" x14ac:dyDescent="0.15">
      <c r="I10435" s="223"/>
      <c r="P10435" s="224"/>
      <c r="Q10435" s="224"/>
      <c r="R10435" s="224"/>
      <c r="T10435" s="223"/>
      <c r="U10435" s="225"/>
      <c r="V10435" s="223"/>
      <c r="W10435" s="225"/>
      <c r="AE10435" s="200"/>
      <c r="AM10435" s="203"/>
      <c r="AT10435" s="144"/>
    </row>
    <row r="10436" spans="9:46" s="142" customFormat="1" x14ac:dyDescent="0.15">
      <c r="I10436" s="223"/>
      <c r="P10436" s="224"/>
      <c r="Q10436" s="224"/>
      <c r="R10436" s="224"/>
      <c r="T10436" s="223"/>
      <c r="U10436" s="225"/>
      <c r="V10436" s="223"/>
      <c r="W10436" s="225"/>
      <c r="AE10436" s="200"/>
      <c r="AM10436" s="203"/>
      <c r="AT10436" s="144"/>
    </row>
    <row r="10437" spans="9:46" s="142" customFormat="1" x14ac:dyDescent="0.15">
      <c r="I10437" s="223"/>
      <c r="P10437" s="224"/>
      <c r="Q10437" s="224"/>
      <c r="R10437" s="224"/>
      <c r="T10437" s="223"/>
      <c r="U10437" s="225"/>
      <c r="V10437" s="223"/>
      <c r="W10437" s="225"/>
      <c r="AE10437" s="200"/>
      <c r="AM10437" s="203"/>
      <c r="AT10437" s="144"/>
    </row>
    <row r="10438" spans="9:46" s="142" customFormat="1" x14ac:dyDescent="0.15">
      <c r="I10438" s="223"/>
      <c r="P10438" s="224"/>
      <c r="Q10438" s="224"/>
      <c r="R10438" s="224"/>
      <c r="T10438" s="223"/>
      <c r="U10438" s="225"/>
      <c r="V10438" s="223"/>
      <c r="W10438" s="225"/>
      <c r="AE10438" s="200"/>
      <c r="AM10438" s="203"/>
      <c r="AT10438" s="144"/>
    </row>
    <row r="10439" spans="9:46" s="142" customFormat="1" x14ac:dyDescent="0.15">
      <c r="I10439" s="223"/>
      <c r="P10439" s="224"/>
      <c r="Q10439" s="224"/>
      <c r="R10439" s="224"/>
      <c r="T10439" s="223"/>
      <c r="U10439" s="225"/>
      <c r="V10439" s="223"/>
      <c r="W10439" s="225"/>
      <c r="AE10439" s="200"/>
      <c r="AM10439" s="203"/>
      <c r="AT10439" s="144"/>
    </row>
    <row r="10440" spans="9:46" s="142" customFormat="1" x14ac:dyDescent="0.15">
      <c r="I10440" s="223"/>
      <c r="P10440" s="224"/>
      <c r="Q10440" s="224"/>
      <c r="R10440" s="224"/>
      <c r="T10440" s="223"/>
      <c r="U10440" s="225"/>
      <c r="V10440" s="223"/>
      <c r="W10440" s="225"/>
      <c r="AE10440" s="200"/>
      <c r="AM10440" s="203"/>
      <c r="AT10440" s="144"/>
    </row>
    <row r="10441" spans="9:46" s="142" customFormat="1" x14ac:dyDescent="0.15">
      <c r="I10441" s="223"/>
      <c r="P10441" s="224"/>
      <c r="Q10441" s="224"/>
      <c r="R10441" s="224"/>
      <c r="T10441" s="223"/>
      <c r="U10441" s="225"/>
      <c r="V10441" s="223"/>
      <c r="W10441" s="225"/>
      <c r="AE10441" s="200"/>
      <c r="AM10441" s="203"/>
      <c r="AT10441" s="144"/>
    </row>
    <row r="10442" spans="9:46" s="142" customFormat="1" x14ac:dyDescent="0.15">
      <c r="I10442" s="223"/>
      <c r="P10442" s="224"/>
      <c r="Q10442" s="224"/>
      <c r="R10442" s="224"/>
      <c r="T10442" s="223"/>
      <c r="U10442" s="225"/>
      <c r="V10442" s="223"/>
      <c r="W10442" s="225"/>
      <c r="AE10442" s="200"/>
      <c r="AM10442" s="203"/>
      <c r="AT10442" s="144"/>
    </row>
    <row r="10443" spans="9:46" s="142" customFormat="1" x14ac:dyDescent="0.15">
      <c r="I10443" s="223"/>
      <c r="P10443" s="224"/>
      <c r="Q10443" s="224"/>
      <c r="R10443" s="224"/>
      <c r="T10443" s="223"/>
      <c r="U10443" s="225"/>
      <c r="V10443" s="223"/>
      <c r="W10443" s="225"/>
      <c r="AE10443" s="200"/>
      <c r="AM10443" s="203"/>
      <c r="AT10443" s="144"/>
    </row>
    <row r="10444" spans="9:46" s="142" customFormat="1" x14ac:dyDescent="0.15">
      <c r="I10444" s="223"/>
      <c r="P10444" s="224"/>
      <c r="Q10444" s="224"/>
      <c r="R10444" s="224"/>
      <c r="T10444" s="223"/>
      <c r="U10444" s="225"/>
      <c r="V10444" s="223"/>
      <c r="W10444" s="225"/>
      <c r="AE10444" s="200"/>
      <c r="AM10444" s="203"/>
      <c r="AT10444" s="144"/>
    </row>
    <row r="10445" spans="9:46" s="142" customFormat="1" x14ac:dyDescent="0.15">
      <c r="I10445" s="223"/>
      <c r="P10445" s="224"/>
      <c r="Q10445" s="224"/>
      <c r="R10445" s="224"/>
      <c r="T10445" s="223"/>
      <c r="U10445" s="225"/>
      <c r="V10445" s="223"/>
      <c r="W10445" s="225"/>
      <c r="AE10445" s="200"/>
      <c r="AM10445" s="203"/>
      <c r="AT10445" s="144"/>
    </row>
    <row r="10446" spans="9:46" s="142" customFormat="1" x14ac:dyDescent="0.15">
      <c r="I10446" s="223"/>
      <c r="P10446" s="224"/>
      <c r="Q10446" s="224"/>
      <c r="R10446" s="224"/>
      <c r="T10446" s="223"/>
      <c r="U10446" s="225"/>
      <c r="V10446" s="223"/>
      <c r="W10446" s="225"/>
      <c r="AE10446" s="200"/>
      <c r="AM10446" s="203"/>
      <c r="AT10446" s="144"/>
    </row>
    <row r="10447" spans="9:46" s="142" customFormat="1" x14ac:dyDescent="0.15">
      <c r="I10447" s="223"/>
      <c r="P10447" s="224"/>
      <c r="Q10447" s="224"/>
      <c r="R10447" s="224"/>
      <c r="T10447" s="223"/>
      <c r="U10447" s="225"/>
      <c r="V10447" s="223"/>
      <c r="W10447" s="225"/>
      <c r="AE10447" s="200"/>
      <c r="AM10447" s="203"/>
      <c r="AT10447" s="144"/>
    </row>
    <row r="10448" spans="9:46" s="142" customFormat="1" x14ac:dyDescent="0.15">
      <c r="I10448" s="223"/>
      <c r="P10448" s="224"/>
      <c r="Q10448" s="224"/>
      <c r="R10448" s="224"/>
      <c r="T10448" s="223"/>
      <c r="U10448" s="225"/>
      <c r="V10448" s="223"/>
      <c r="W10448" s="225"/>
      <c r="AE10448" s="200"/>
      <c r="AM10448" s="203"/>
      <c r="AT10448" s="144"/>
    </row>
    <row r="10449" spans="9:46" s="142" customFormat="1" x14ac:dyDescent="0.15">
      <c r="I10449" s="223"/>
      <c r="P10449" s="224"/>
      <c r="Q10449" s="224"/>
      <c r="R10449" s="224"/>
      <c r="T10449" s="223"/>
      <c r="U10449" s="225"/>
      <c r="V10449" s="223"/>
      <c r="W10449" s="225"/>
      <c r="AE10449" s="200"/>
      <c r="AM10449" s="203"/>
      <c r="AT10449" s="144"/>
    </row>
    <row r="10450" spans="9:46" s="142" customFormat="1" x14ac:dyDescent="0.15">
      <c r="I10450" s="223"/>
      <c r="P10450" s="224"/>
      <c r="Q10450" s="224"/>
      <c r="R10450" s="224"/>
      <c r="T10450" s="223"/>
      <c r="U10450" s="225"/>
      <c r="V10450" s="223"/>
      <c r="W10450" s="225"/>
      <c r="AE10450" s="200"/>
      <c r="AM10450" s="203"/>
      <c r="AT10450" s="144"/>
    </row>
    <row r="10451" spans="9:46" s="142" customFormat="1" x14ac:dyDescent="0.15">
      <c r="I10451" s="223"/>
      <c r="P10451" s="224"/>
      <c r="Q10451" s="224"/>
      <c r="R10451" s="224"/>
      <c r="T10451" s="223"/>
      <c r="U10451" s="225"/>
      <c r="V10451" s="223"/>
      <c r="W10451" s="225"/>
      <c r="AE10451" s="200"/>
      <c r="AM10451" s="203"/>
      <c r="AT10451" s="144"/>
    </row>
    <row r="10452" spans="9:46" s="142" customFormat="1" x14ac:dyDescent="0.15">
      <c r="I10452" s="223"/>
      <c r="P10452" s="224"/>
      <c r="Q10452" s="224"/>
      <c r="R10452" s="224"/>
      <c r="T10452" s="223"/>
      <c r="U10452" s="225"/>
      <c r="V10452" s="223"/>
      <c r="W10452" s="225"/>
      <c r="AE10452" s="200"/>
      <c r="AM10452" s="203"/>
      <c r="AT10452" s="144"/>
    </row>
    <row r="10453" spans="9:46" s="142" customFormat="1" x14ac:dyDescent="0.15">
      <c r="I10453" s="223"/>
      <c r="P10453" s="224"/>
      <c r="Q10453" s="224"/>
      <c r="R10453" s="224"/>
      <c r="T10453" s="223"/>
      <c r="U10453" s="225"/>
      <c r="V10453" s="223"/>
      <c r="W10453" s="225"/>
      <c r="AE10453" s="200"/>
      <c r="AM10453" s="203"/>
      <c r="AT10453" s="144"/>
    </row>
    <row r="10454" spans="9:46" s="142" customFormat="1" x14ac:dyDescent="0.15">
      <c r="I10454" s="223"/>
      <c r="P10454" s="224"/>
      <c r="Q10454" s="224"/>
      <c r="R10454" s="224"/>
      <c r="T10454" s="223"/>
      <c r="U10454" s="225"/>
      <c r="V10454" s="223"/>
      <c r="W10454" s="225"/>
      <c r="AE10454" s="200"/>
      <c r="AM10454" s="203"/>
      <c r="AT10454" s="144"/>
    </row>
    <row r="10455" spans="9:46" s="142" customFormat="1" x14ac:dyDescent="0.15">
      <c r="I10455" s="223"/>
      <c r="P10455" s="224"/>
      <c r="Q10455" s="224"/>
      <c r="R10455" s="224"/>
      <c r="T10455" s="223"/>
      <c r="U10455" s="225"/>
      <c r="V10455" s="223"/>
      <c r="W10455" s="225"/>
      <c r="AE10455" s="200"/>
      <c r="AM10455" s="203"/>
      <c r="AT10455" s="144"/>
    </row>
    <row r="10456" spans="9:46" s="142" customFormat="1" x14ac:dyDescent="0.15">
      <c r="I10456" s="223"/>
      <c r="P10456" s="224"/>
      <c r="Q10456" s="224"/>
      <c r="R10456" s="224"/>
      <c r="T10456" s="223"/>
      <c r="U10456" s="225"/>
      <c r="V10456" s="223"/>
      <c r="W10456" s="225"/>
      <c r="AE10456" s="200"/>
      <c r="AM10456" s="203"/>
      <c r="AT10456" s="144"/>
    </row>
    <row r="10457" spans="9:46" s="142" customFormat="1" x14ac:dyDescent="0.15">
      <c r="I10457" s="223"/>
      <c r="P10457" s="224"/>
      <c r="Q10457" s="224"/>
      <c r="R10457" s="224"/>
      <c r="T10457" s="223"/>
      <c r="U10457" s="225"/>
      <c r="V10457" s="223"/>
      <c r="W10457" s="225"/>
      <c r="AE10457" s="200"/>
      <c r="AM10457" s="203"/>
      <c r="AT10457" s="144"/>
    </row>
    <row r="10458" spans="9:46" s="142" customFormat="1" x14ac:dyDescent="0.15">
      <c r="I10458" s="223"/>
      <c r="P10458" s="224"/>
      <c r="Q10458" s="224"/>
      <c r="R10458" s="224"/>
      <c r="T10458" s="223"/>
      <c r="U10458" s="225"/>
      <c r="V10458" s="223"/>
      <c r="W10458" s="225"/>
      <c r="AE10458" s="200"/>
      <c r="AM10458" s="203"/>
      <c r="AT10458" s="144"/>
    </row>
    <row r="10459" spans="9:46" s="142" customFormat="1" x14ac:dyDescent="0.15">
      <c r="I10459" s="223"/>
      <c r="P10459" s="224"/>
      <c r="Q10459" s="224"/>
      <c r="R10459" s="224"/>
      <c r="T10459" s="223"/>
      <c r="U10459" s="225"/>
      <c r="V10459" s="223"/>
      <c r="W10459" s="225"/>
      <c r="AE10459" s="200"/>
      <c r="AM10459" s="203"/>
      <c r="AT10459" s="144"/>
    </row>
    <row r="10460" spans="9:46" s="142" customFormat="1" x14ac:dyDescent="0.15">
      <c r="I10460" s="223"/>
      <c r="P10460" s="224"/>
      <c r="Q10460" s="224"/>
      <c r="R10460" s="224"/>
      <c r="T10460" s="223"/>
      <c r="U10460" s="225"/>
      <c r="V10460" s="223"/>
      <c r="W10460" s="225"/>
      <c r="AE10460" s="200"/>
      <c r="AM10460" s="203"/>
      <c r="AT10460" s="144"/>
    </row>
    <row r="10461" spans="9:46" s="142" customFormat="1" x14ac:dyDescent="0.15">
      <c r="I10461" s="223"/>
      <c r="P10461" s="224"/>
      <c r="Q10461" s="224"/>
      <c r="R10461" s="224"/>
      <c r="T10461" s="223"/>
      <c r="U10461" s="225"/>
      <c r="V10461" s="223"/>
      <c r="W10461" s="225"/>
      <c r="AE10461" s="200"/>
      <c r="AM10461" s="203"/>
      <c r="AT10461" s="144"/>
    </row>
    <row r="10462" spans="9:46" s="142" customFormat="1" x14ac:dyDescent="0.15">
      <c r="I10462" s="223"/>
      <c r="P10462" s="224"/>
      <c r="Q10462" s="224"/>
      <c r="R10462" s="224"/>
      <c r="T10462" s="223"/>
      <c r="U10462" s="225"/>
      <c r="V10462" s="223"/>
      <c r="W10462" s="225"/>
      <c r="AE10462" s="200"/>
      <c r="AM10462" s="203"/>
      <c r="AT10462" s="144"/>
    </row>
    <row r="10463" spans="9:46" s="142" customFormat="1" x14ac:dyDescent="0.15">
      <c r="I10463" s="223"/>
      <c r="P10463" s="224"/>
      <c r="Q10463" s="224"/>
      <c r="R10463" s="224"/>
      <c r="T10463" s="223"/>
      <c r="U10463" s="225"/>
      <c r="V10463" s="223"/>
      <c r="W10463" s="225"/>
      <c r="AE10463" s="200"/>
      <c r="AM10463" s="203"/>
      <c r="AT10463" s="144"/>
    </row>
    <row r="10464" spans="9:46" s="142" customFormat="1" x14ac:dyDescent="0.15">
      <c r="I10464" s="223"/>
      <c r="P10464" s="224"/>
      <c r="Q10464" s="224"/>
      <c r="R10464" s="224"/>
      <c r="T10464" s="223"/>
      <c r="U10464" s="225"/>
      <c r="V10464" s="223"/>
      <c r="W10464" s="225"/>
      <c r="AE10464" s="200"/>
      <c r="AM10464" s="203"/>
      <c r="AT10464" s="144"/>
    </row>
    <row r="10465" spans="9:46" s="142" customFormat="1" x14ac:dyDescent="0.15">
      <c r="I10465" s="223"/>
      <c r="P10465" s="224"/>
      <c r="Q10465" s="224"/>
      <c r="R10465" s="224"/>
      <c r="T10465" s="223"/>
      <c r="U10465" s="225"/>
      <c r="V10465" s="223"/>
      <c r="W10465" s="225"/>
      <c r="AE10465" s="200"/>
      <c r="AM10465" s="203"/>
      <c r="AT10465" s="144"/>
    </row>
    <row r="10466" spans="9:46" s="142" customFormat="1" x14ac:dyDescent="0.15">
      <c r="I10466" s="223"/>
      <c r="P10466" s="224"/>
      <c r="Q10466" s="224"/>
      <c r="R10466" s="224"/>
      <c r="T10466" s="223"/>
      <c r="U10466" s="225"/>
      <c r="V10466" s="223"/>
      <c r="W10466" s="225"/>
      <c r="AE10466" s="200"/>
      <c r="AM10466" s="203"/>
      <c r="AT10466" s="144"/>
    </row>
    <row r="10467" spans="9:46" s="142" customFormat="1" x14ac:dyDescent="0.15">
      <c r="I10467" s="223"/>
      <c r="P10467" s="224"/>
      <c r="Q10467" s="224"/>
      <c r="R10467" s="224"/>
      <c r="T10467" s="223"/>
      <c r="U10467" s="225"/>
      <c r="V10467" s="223"/>
      <c r="W10467" s="225"/>
      <c r="AE10467" s="200"/>
      <c r="AM10467" s="203"/>
      <c r="AT10467" s="144"/>
    </row>
    <row r="10468" spans="9:46" s="142" customFormat="1" x14ac:dyDescent="0.15">
      <c r="I10468" s="223"/>
      <c r="P10468" s="224"/>
      <c r="Q10468" s="224"/>
      <c r="R10468" s="224"/>
      <c r="T10468" s="223"/>
      <c r="U10468" s="225"/>
      <c r="V10468" s="223"/>
      <c r="W10468" s="225"/>
      <c r="AE10468" s="200"/>
      <c r="AM10468" s="203"/>
      <c r="AT10468" s="144"/>
    </row>
    <row r="10469" spans="9:46" s="142" customFormat="1" x14ac:dyDescent="0.15">
      <c r="I10469" s="223"/>
      <c r="P10469" s="224"/>
      <c r="Q10469" s="224"/>
      <c r="R10469" s="224"/>
      <c r="T10469" s="223"/>
      <c r="U10469" s="225"/>
      <c r="V10469" s="223"/>
      <c r="W10469" s="225"/>
      <c r="AE10469" s="200"/>
      <c r="AM10469" s="203"/>
      <c r="AT10469" s="144"/>
    </row>
    <row r="10470" spans="9:46" s="142" customFormat="1" x14ac:dyDescent="0.15">
      <c r="I10470" s="223"/>
      <c r="P10470" s="224"/>
      <c r="Q10470" s="224"/>
      <c r="R10470" s="224"/>
      <c r="T10470" s="223"/>
      <c r="U10470" s="225"/>
      <c r="V10470" s="223"/>
      <c r="W10470" s="225"/>
      <c r="AE10470" s="200"/>
      <c r="AM10470" s="203"/>
      <c r="AT10470" s="144"/>
    </row>
    <row r="10471" spans="9:46" s="142" customFormat="1" x14ac:dyDescent="0.15">
      <c r="I10471" s="223"/>
      <c r="P10471" s="224"/>
      <c r="Q10471" s="224"/>
      <c r="R10471" s="224"/>
      <c r="T10471" s="223"/>
      <c r="U10471" s="225"/>
      <c r="V10471" s="223"/>
      <c r="W10471" s="225"/>
      <c r="AE10471" s="200"/>
      <c r="AM10471" s="203"/>
      <c r="AT10471" s="144"/>
    </row>
    <row r="10472" spans="9:46" s="142" customFormat="1" x14ac:dyDescent="0.15">
      <c r="I10472" s="223"/>
      <c r="P10472" s="224"/>
      <c r="Q10472" s="224"/>
      <c r="R10472" s="224"/>
      <c r="T10472" s="223"/>
      <c r="U10472" s="225"/>
      <c r="V10472" s="223"/>
      <c r="W10472" s="225"/>
      <c r="AE10472" s="200"/>
      <c r="AM10472" s="203"/>
      <c r="AT10472" s="144"/>
    </row>
    <row r="10473" spans="9:46" s="142" customFormat="1" x14ac:dyDescent="0.15">
      <c r="I10473" s="223"/>
      <c r="P10473" s="224"/>
      <c r="Q10473" s="224"/>
      <c r="R10473" s="224"/>
      <c r="T10473" s="223"/>
      <c r="U10473" s="225"/>
      <c r="V10473" s="223"/>
      <c r="W10473" s="225"/>
      <c r="AE10473" s="200"/>
      <c r="AM10473" s="203"/>
      <c r="AT10473" s="144"/>
    </row>
    <row r="10474" spans="9:46" s="142" customFormat="1" x14ac:dyDescent="0.15">
      <c r="I10474" s="223"/>
      <c r="P10474" s="224"/>
      <c r="Q10474" s="224"/>
      <c r="R10474" s="224"/>
      <c r="T10474" s="223"/>
      <c r="U10474" s="225"/>
      <c r="V10474" s="223"/>
      <c r="W10474" s="225"/>
      <c r="AE10474" s="200"/>
      <c r="AM10474" s="203"/>
      <c r="AT10474" s="144"/>
    </row>
    <row r="10475" spans="9:46" s="142" customFormat="1" x14ac:dyDescent="0.15">
      <c r="I10475" s="223"/>
      <c r="P10475" s="224"/>
      <c r="Q10475" s="224"/>
      <c r="R10475" s="224"/>
      <c r="T10475" s="223"/>
      <c r="U10475" s="225"/>
      <c r="V10475" s="223"/>
      <c r="W10475" s="225"/>
      <c r="AE10475" s="200"/>
      <c r="AM10475" s="203"/>
      <c r="AT10475" s="144"/>
    </row>
    <row r="10476" spans="9:46" s="142" customFormat="1" x14ac:dyDescent="0.15">
      <c r="I10476" s="223"/>
      <c r="P10476" s="224"/>
      <c r="Q10476" s="224"/>
      <c r="R10476" s="224"/>
      <c r="T10476" s="223"/>
      <c r="U10476" s="225"/>
      <c r="V10476" s="223"/>
      <c r="W10476" s="225"/>
      <c r="AE10476" s="200"/>
      <c r="AM10476" s="203"/>
      <c r="AT10476" s="144"/>
    </row>
    <row r="10477" spans="9:46" s="142" customFormat="1" x14ac:dyDescent="0.15">
      <c r="I10477" s="223"/>
      <c r="P10477" s="224"/>
      <c r="Q10477" s="224"/>
      <c r="R10477" s="224"/>
      <c r="T10477" s="223"/>
      <c r="U10477" s="225"/>
      <c r="V10477" s="223"/>
      <c r="W10477" s="225"/>
      <c r="AE10477" s="200"/>
      <c r="AM10477" s="203"/>
      <c r="AT10477" s="144"/>
    </row>
    <row r="10478" spans="9:46" s="142" customFormat="1" x14ac:dyDescent="0.15">
      <c r="I10478" s="223"/>
      <c r="P10478" s="224"/>
      <c r="Q10478" s="224"/>
      <c r="R10478" s="224"/>
      <c r="T10478" s="223"/>
      <c r="U10478" s="225"/>
      <c r="V10478" s="223"/>
      <c r="W10478" s="225"/>
      <c r="AE10478" s="200"/>
      <c r="AM10478" s="203"/>
      <c r="AT10478" s="144"/>
    </row>
    <row r="10479" spans="9:46" s="142" customFormat="1" x14ac:dyDescent="0.15">
      <c r="I10479" s="223"/>
      <c r="P10479" s="224"/>
      <c r="Q10479" s="224"/>
      <c r="R10479" s="224"/>
      <c r="T10479" s="223"/>
      <c r="U10479" s="225"/>
      <c r="V10479" s="223"/>
      <c r="W10479" s="225"/>
      <c r="AE10479" s="200"/>
      <c r="AM10479" s="203"/>
      <c r="AT10479" s="144"/>
    </row>
    <row r="10480" spans="9:46" s="142" customFormat="1" x14ac:dyDescent="0.15">
      <c r="I10480" s="223"/>
      <c r="P10480" s="224"/>
      <c r="Q10480" s="224"/>
      <c r="R10480" s="224"/>
      <c r="T10480" s="223"/>
      <c r="U10480" s="225"/>
      <c r="V10480" s="223"/>
      <c r="W10480" s="225"/>
      <c r="AE10480" s="200"/>
      <c r="AM10480" s="203"/>
      <c r="AT10480" s="144"/>
    </row>
    <row r="10481" spans="9:46" s="142" customFormat="1" x14ac:dyDescent="0.15">
      <c r="I10481" s="223"/>
      <c r="P10481" s="224"/>
      <c r="Q10481" s="224"/>
      <c r="R10481" s="224"/>
      <c r="T10481" s="223"/>
      <c r="U10481" s="225"/>
      <c r="V10481" s="223"/>
      <c r="W10481" s="225"/>
      <c r="AE10481" s="200"/>
      <c r="AM10481" s="203"/>
      <c r="AT10481" s="144"/>
    </row>
    <row r="10482" spans="9:46" s="142" customFormat="1" x14ac:dyDescent="0.15">
      <c r="I10482" s="223"/>
      <c r="P10482" s="224"/>
      <c r="Q10482" s="224"/>
      <c r="R10482" s="224"/>
      <c r="T10482" s="223"/>
      <c r="U10482" s="225"/>
      <c r="V10482" s="223"/>
      <c r="W10482" s="225"/>
      <c r="AE10482" s="200"/>
      <c r="AM10482" s="203"/>
      <c r="AT10482" s="144"/>
    </row>
    <row r="10483" spans="9:46" s="142" customFormat="1" x14ac:dyDescent="0.15">
      <c r="I10483" s="223"/>
      <c r="P10483" s="224"/>
      <c r="Q10483" s="224"/>
      <c r="R10483" s="224"/>
      <c r="T10483" s="223"/>
      <c r="U10483" s="225"/>
      <c r="V10483" s="223"/>
      <c r="W10483" s="225"/>
      <c r="AE10483" s="200"/>
      <c r="AM10483" s="203"/>
      <c r="AT10483" s="144"/>
    </row>
    <row r="10484" spans="9:46" s="142" customFormat="1" x14ac:dyDescent="0.15">
      <c r="I10484" s="223"/>
      <c r="P10484" s="224"/>
      <c r="Q10484" s="224"/>
      <c r="R10484" s="224"/>
      <c r="T10484" s="223"/>
      <c r="U10484" s="225"/>
      <c r="V10484" s="223"/>
      <c r="W10484" s="225"/>
      <c r="AE10484" s="200"/>
      <c r="AM10484" s="203"/>
      <c r="AT10484" s="144"/>
    </row>
    <row r="10485" spans="9:46" s="142" customFormat="1" x14ac:dyDescent="0.15">
      <c r="I10485" s="223"/>
      <c r="P10485" s="224"/>
      <c r="Q10485" s="224"/>
      <c r="R10485" s="224"/>
      <c r="T10485" s="223"/>
      <c r="U10485" s="225"/>
      <c r="V10485" s="223"/>
      <c r="W10485" s="225"/>
      <c r="AE10485" s="200"/>
      <c r="AM10485" s="203"/>
      <c r="AT10485" s="144"/>
    </row>
    <row r="10486" spans="9:46" s="142" customFormat="1" x14ac:dyDescent="0.15">
      <c r="I10486" s="223"/>
      <c r="P10486" s="224"/>
      <c r="Q10486" s="224"/>
      <c r="R10486" s="224"/>
      <c r="T10486" s="223"/>
      <c r="U10486" s="225"/>
      <c r="V10486" s="223"/>
      <c r="W10486" s="225"/>
      <c r="AE10486" s="200"/>
      <c r="AM10486" s="203"/>
      <c r="AT10486" s="144"/>
    </row>
    <row r="10487" spans="9:46" s="142" customFormat="1" x14ac:dyDescent="0.15">
      <c r="I10487" s="223"/>
      <c r="P10487" s="224"/>
      <c r="Q10487" s="224"/>
      <c r="R10487" s="224"/>
      <c r="T10487" s="223"/>
      <c r="U10487" s="225"/>
      <c r="V10487" s="223"/>
      <c r="W10487" s="225"/>
      <c r="AE10487" s="200"/>
      <c r="AM10487" s="203"/>
      <c r="AT10487" s="144"/>
    </row>
    <row r="10488" spans="9:46" s="142" customFormat="1" x14ac:dyDescent="0.15">
      <c r="I10488" s="223"/>
      <c r="P10488" s="224"/>
      <c r="Q10488" s="224"/>
      <c r="R10488" s="224"/>
      <c r="T10488" s="223"/>
      <c r="U10488" s="225"/>
      <c r="V10488" s="223"/>
      <c r="W10488" s="225"/>
      <c r="AE10488" s="200"/>
      <c r="AM10488" s="203"/>
      <c r="AT10488" s="144"/>
    </row>
    <row r="10489" spans="9:46" s="142" customFormat="1" x14ac:dyDescent="0.15">
      <c r="I10489" s="223"/>
      <c r="P10489" s="224"/>
      <c r="Q10489" s="224"/>
      <c r="R10489" s="224"/>
      <c r="T10489" s="223"/>
      <c r="U10489" s="225"/>
      <c r="V10489" s="223"/>
      <c r="W10489" s="225"/>
      <c r="AE10489" s="200"/>
      <c r="AM10489" s="203"/>
      <c r="AT10489" s="144"/>
    </row>
    <row r="10490" spans="9:46" s="142" customFormat="1" x14ac:dyDescent="0.15">
      <c r="I10490" s="223"/>
      <c r="P10490" s="224"/>
      <c r="Q10490" s="224"/>
      <c r="R10490" s="224"/>
      <c r="T10490" s="223"/>
      <c r="U10490" s="225"/>
      <c r="V10490" s="223"/>
      <c r="W10490" s="225"/>
      <c r="AE10490" s="200"/>
      <c r="AM10490" s="203"/>
      <c r="AT10490" s="144"/>
    </row>
    <row r="10491" spans="9:46" s="142" customFormat="1" x14ac:dyDescent="0.15">
      <c r="I10491" s="223"/>
      <c r="P10491" s="224"/>
      <c r="Q10491" s="224"/>
      <c r="R10491" s="224"/>
      <c r="T10491" s="223"/>
      <c r="U10491" s="225"/>
      <c r="V10491" s="223"/>
      <c r="W10491" s="225"/>
      <c r="AE10491" s="200"/>
      <c r="AM10491" s="203"/>
      <c r="AT10491" s="144"/>
    </row>
    <row r="10492" spans="9:46" s="142" customFormat="1" x14ac:dyDescent="0.15">
      <c r="I10492" s="223"/>
      <c r="P10492" s="224"/>
      <c r="Q10492" s="224"/>
      <c r="R10492" s="224"/>
      <c r="T10492" s="223"/>
      <c r="U10492" s="225"/>
      <c r="V10492" s="223"/>
      <c r="W10492" s="225"/>
      <c r="AE10492" s="200"/>
      <c r="AM10492" s="203"/>
      <c r="AT10492" s="144"/>
    </row>
    <row r="10493" spans="9:46" s="142" customFormat="1" x14ac:dyDescent="0.15">
      <c r="I10493" s="223"/>
      <c r="P10493" s="224"/>
      <c r="Q10493" s="224"/>
      <c r="R10493" s="224"/>
      <c r="T10493" s="223"/>
      <c r="U10493" s="225"/>
      <c r="V10493" s="223"/>
      <c r="W10493" s="225"/>
      <c r="AE10493" s="200"/>
      <c r="AM10493" s="203"/>
      <c r="AT10493" s="144"/>
    </row>
    <row r="10494" spans="9:46" s="142" customFormat="1" x14ac:dyDescent="0.15">
      <c r="I10494" s="223"/>
      <c r="P10494" s="224"/>
      <c r="Q10494" s="224"/>
      <c r="R10494" s="224"/>
      <c r="T10494" s="223"/>
      <c r="U10494" s="225"/>
      <c r="V10494" s="223"/>
      <c r="W10494" s="225"/>
      <c r="AE10494" s="200"/>
      <c r="AM10494" s="203"/>
      <c r="AT10494" s="144"/>
    </row>
    <row r="10495" spans="9:46" s="142" customFormat="1" x14ac:dyDescent="0.15">
      <c r="I10495" s="223"/>
      <c r="P10495" s="224"/>
      <c r="Q10495" s="224"/>
      <c r="R10495" s="224"/>
      <c r="T10495" s="223"/>
      <c r="U10495" s="225"/>
      <c r="V10495" s="223"/>
      <c r="W10495" s="225"/>
      <c r="AE10495" s="200"/>
      <c r="AM10495" s="203"/>
      <c r="AT10495" s="144"/>
    </row>
    <row r="10496" spans="9:46" s="142" customFormat="1" x14ac:dyDescent="0.15">
      <c r="I10496" s="223"/>
      <c r="P10496" s="224"/>
      <c r="Q10496" s="224"/>
      <c r="R10496" s="224"/>
      <c r="T10496" s="223"/>
      <c r="U10496" s="225"/>
      <c r="V10496" s="223"/>
      <c r="W10496" s="225"/>
      <c r="AE10496" s="200"/>
      <c r="AM10496" s="203"/>
      <c r="AT10496" s="144"/>
    </row>
    <row r="10497" spans="9:46" s="142" customFormat="1" x14ac:dyDescent="0.15">
      <c r="I10497" s="223"/>
      <c r="P10497" s="224"/>
      <c r="Q10497" s="224"/>
      <c r="R10497" s="224"/>
      <c r="T10497" s="223"/>
      <c r="U10497" s="225"/>
      <c r="V10497" s="223"/>
      <c r="W10497" s="225"/>
      <c r="AE10497" s="200"/>
      <c r="AM10497" s="203"/>
      <c r="AT10497" s="144"/>
    </row>
    <row r="10498" spans="9:46" s="142" customFormat="1" x14ac:dyDescent="0.15">
      <c r="I10498" s="223"/>
      <c r="P10498" s="224"/>
      <c r="Q10498" s="224"/>
      <c r="R10498" s="224"/>
      <c r="T10498" s="223"/>
      <c r="U10498" s="225"/>
      <c r="V10498" s="223"/>
      <c r="W10498" s="225"/>
      <c r="AE10498" s="200"/>
      <c r="AM10498" s="203"/>
      <c r="AT10498" s="144"/>
    </row>
    <row r="10499" spans="9:46" s="142" customFormat="1" x14ac:dyDescent="0.15">
      <c r="I10499" s="223"/>
      <c r="P10499" s="224"/>
      <c r="Q10499" s="224"/>
      <c r="R10499" s="224"/>
      <c r="T10499" s="223"/>
      <c r="U10499" s="225"/>
      <c r="V10499" s="223"/>
      <c r="W10499" s="225"/>
      <c r="AE10499" s="200"/>
      <c r="AM10499" s="203"/>
      <c r="AT10499" s="144"/>
    </row>
    <row r="10500" spans="9:46" s="142" customFormat="1" x14ac:dyDescent="0.15">
      <c r="I10500" s="223"/>
      <c r="P10500" s="224"/>
      <c r="Q10500" s="224"/>
      <c r="R10500" s="224"/>
      <c r="T10500" s="223"/>
      <c r="U10500" s="225"/>
      <c r="V10500" s="223"/>
      <c r="W10500" s="225"/>
      <c r="AE10500" s="200"/>
      <c r="AM10500" s="203"/>
      <c r="AT10500" s="144"/>
    </row>
    <row r="10501" spans="9:46" s="142" customFormat="1" x14ac:dyDescent="0.15">
      <c r="I10501" s="223"/>
      <c r="P10501" s="224"/>
      <c r="Q10501" s="224"/>
      <c r="R10501" s="224"/>
      <c r="T10501" s="223"/>
      <c r="U10501" s="225"/>
      <c r="V10501" s="223"/>
      <c r="W10501" s="225"/>
      <c r="AE10501" s="200"/>
      <c r="AM10501" s="203"/>
      <c r="AT10501" s="144"/>
    </row>
    <row r="10502" spans="9:46" s="142" customFormat="1" x14ac:dyDescent="0.15">
      <c r="I10502" s="223"/>
      <c r="P10502" s="224"/>
      <c r="Q10502" s="224"/>
      <c r="R10502" s="224"/>
      <c r="T10502" s="223"/>
      <c r="U10502" s="225"/>
      <c r="V10502" s="223"/>
      <c r="W10502" s="225"/>
      <c r="AE10502" s="200"/>
      <c r="AM10502" s="203"/>
      <c r="AT10502" s="144"/>
    </row>
    <row r="10503" spans="9:46" s="142" customFormat="1" x14ac:dyDescent="0.15">
      <c r="I10503" s="223"/>
      <c r="P10503" s="224"/>
      <c r="Q10503" s="224"/>
      <c r="R10503" s="224"/>
      <c r="T10503" s="223"/>
      <c r="U10503" s="225"/>
      <c r="V10503" s="223"/>
      <c r="W10503" s="225"/>
      <c r="AE10503" s="200"/>
      <c r="AM10503" s="203"/>
      <c r="AT10503" s="144"/>
    </row>
    <row r="10504" spans="9:46" s="142" customFormat="1" x14ac:dyDescent="0.15">
      <c r="I10504" s="223"/>
      <c r="P10504" s="224"/>
      <c r="Q10504" s="224"/>
      <c r="R10504" s="224"/>
      <c r="T10504" s="223"/>
      <c r="U10504" s="225"/>
      <c r="V10504" s="223"/>
      <c r="W10504" s="225"/>
      <c r="AE10504" s="200"/>
      <c r="AM10504" s="203"/>
      <c r="AT10504" s="144"/>
    </row>
    <row r="10505" spans="9:46" s="142" customFormat="1" x14ac:dyDescent="0.15">
      <c r="I10505" s="223"/>
      <c r="P10505" s="224"/>
      <c r="Q10505" s="224"/>
      <c r="R10505" s="224"/>
      <c r="T10505" s="223"/>
      <c r="U10505" s="225"/>
      <c r="V10505" s="223"/>
      <c r="W10505" s="225"/>
      <c r="AE10505" s="200"/>
      <c r="AM10505" s="203"/>
      <c r="AT10505" s="144"/>
    </row>
    <row r="10506" spans="9:46" s="142" customFormat="1" x14ac:dyDescent="0.15">
      <c r="I10506" s="223"/>
      <c r="P10506" s="224"/>
      <c r="Q10506" s="224"/>
      <c r="R10506" s="224"/>
      <c r="T10506" s="223"/>
      <c r="U10506" s="225"/>
      <c r="V10506" s="223"/>
      <c r="W10506" s="225"/>
      <c r="AE10506" s="200"/>
      <c r="AM10506" s="203"/>
      <c r="AT10506" s="144"/>
    </row>
    <row r="10507" spans="9:46" s="142" customFormat="1" x14ac:dyDescent="0.15">
      <c r="I10507" s="223"/>
      <c r="P10507" s="224"/>
      <c r="Q10507" s="224"/>
      <c r="R10507" s="224"/>
      <c r="T10507" s="223"/>
      <c r="U10507" s="225"/>
      <c r="V10507" s="223"/>
      <c r="W10507" s="225"/>
      <c r="AE10507" s="200"/>
      <c r="AM10507" s="203"/>
      <c r="AT10507" s="144"/>
    </row>
    <row r="10508" spans="9:46" s="142" customFormat="1" x14ac:dyDescent="0.15">
      <c r="I10508" s="223"/>
      <c r="P10508" s="224"/>
      <c r="Q10508" s="224"/>
      <c r="R10508" s="224"/>
      <c r="T10508" s="223"/>
      <c r="U10508" s="225"/>
      <c r="V10508" s="223"/>
      <c r="W10508" s="225"/>
      <c r="AE10508" s="200"/>
      <c r="AM10508" s="203"/>
      <c r="AT10508" s="144"/>
    </row>
    <row r="10509" spans="9:46" s="142" customFormat="1" x14ac:dyDescent="0.15">
      <c r="I10509" s="223"/>
      <c r="P10509" s="224"/>
      <c r="Q10509" s="224"/>
      <c r="R10509" s="224"/>
      <c r="T10509" s="223"/>
      <c r="U10509" s="225"/>
      <c r="V10509" s="223"/>
      <c r="W10509" s="225"/>
      <c r="AE10509" s="200"/>
      <c r="AM10509" s="203"/>
      <c r="AT10509" s="144"/>
    </row>
    <row r="10510" spans="9:46" s="142" customFormat="1" x14ac:dyDescent="0.15">
      <c r="I10510" s="223"/>
      <c r="P10510" s="224"/>
      <c r="Q10510" s="224"/>
      <c r="R10510" s="224"/>
      <c r="T10510" s="223"/>
      <c r="U10510" s="225"/>
      <c r="V10510" s="223"/>
      <c r="W10510" s="225"/>
      <c r="AE10510" s="200"/>
      <c r="AM10510" s="203"/>
      <c r="AT10510" s="144"/>
    </row>
    <row r="10511" spans="9:46" s="142" customFormat="1" x14ac:dyDescent="0.15">
      <c r="I10511" s="223"/>
      <c r="P10511" s="224"/>
      <c r="Q10511" s="224"/>
      <c r="R10511" s="224"/>
      <c r="T10511" s="223"/>
      <c r="U10511" s="225"/>
      <c r="V10511" s="223"/>
      <c r="W10511" s="225"/>
      <c r="AE10511" s="200"/>
      <c r="AM10511" s="203"/>
      <c r="AT10511" s="144"/>
    </row>
    <row r="10512" spans="9:46" s="142" customFormat="1" x14ac:dyDescent="0.15">
      <c r="I10512" s="223"/>
      <c r="P10512" s="224"/>
      <c r="Q10512" s="224"/>
      <c r="R10512" s="224"/>
      <c r="T10512" s="223"/>
      <c r="U10512" s="225"/>
      <c r="V10512" s="223"/>
      <c r="W10512" s="225"/>
      <c r="AE10512" s="200"/>
      <c r="AM10512" s="203"/>
      <c r="AT10512" s="144"/>
    </row>
    <row r="10513" spans="9:46" s="142" customFormat="1" x14ac:dyDescent="0.15">
      <c r="I10513" s="223"/>
      <c r="P10513" s="224"/>
      <c r="Q10513" s="224"/>
      <c r="R10513" s="224"/>
      <c r="T10513" s="223"/>
      <c r="U10513" s="225"/>
      <c r="V10513" s="223"/>
      <c r="W10513" s="225"/>
      <c r="AE10513" s="200"/>
      <c r="AM10513" s="203"/>
      <c r="AT10513" s="144"/>
    </row>
    <row r="10514" spans="9:46" s="142" customFormat="1" x14ac:dyDescent="0.15">
      <c r="I10514" s="223"/>
      <c r="P10514" s="224"/>
      <c r="Q10514" s="224"/>
      <c r="R10514" s="224"/>
      <c r="T10514" s="223"/>
      <c r="U10514" s="225"/>
      <c r="V10514" s="223"/>
      <c r="W10514" s="225"/>
      <c r="AE10514" s="200"/>
      <c r="AM10514" s="203"/>
      <c r="AT10514" s="144"/>
    </row>
    <row r="10515" spans="9:46" s="142" customFormat="1" x14ac:dyDescent="0.15">
      <c r="I10515" s="223"/>
      <c r="P10515" s="224"/>
      <c r="Q10515" s="224"/>
      <c r="R10515" s="224"/>
      <c r="T10515" s="223"/>
      <c r="U10515" s="225"/>
      <c r="V10515" s="223"/>
      <c r="W10515" s="225"/>
      <c r="AE10515" s="200"/>
      <c r="AM10515" s="203"/>
      <c r="AT10515" s="144"/>
    </row>
    <row r="10516" spans="9:46" s="142" customFormat="1" x14ac:dyDescent="0.15">
      <c r="I10516" s="223"/>
      <c r="P10516" s="224"/>
      <c r="Q10516" s="224"/>
      <c r="R10516" s="224"/>
      <c r="T10516" s="223"/>
      <c r="U10516" s="225"/>
      <c r="V10516" s="223"/>
      <c r="W10516" s="225"/>
      <c r="AE10516" s="200"/>
      <c r="AM10516" s="203"/>
      <c r="AT10516" s="144"/>
    </row>
    <row r="10517" spans="9:46" s="142" customFormat="1" x14ac:dyDescent="0.15">
      <c r="I10517" s="223"/>
      <c r="P10517" s="224"/>
      <c r="Q10517" s="224"/>
      <c r="R10517" s="224"/>
      <c r="T10517" s="223"/>
      <c r="U10517" s="225"/>
      <c r="V10517" s="223"/>
      <c r="W10517" s="225"/>
      <c r="AE10517" s="200"/>
      <c r="AM10517" s="203"/>
      <c r="AT10517" s="144"/>
    </row>
    <row r="10518" spans="9:46" s="142" customFormat="1" x14ac:dyDescent="0.15">
      <c r="I10518" s="223"/>
      <c r="P10518" s="224"/>
      <c r="Q10518" s="224"/>
      <c r="R10518" s="224"/>
      <c r="T10518" s="223"/>
      <c r="U10518" s="225"/>
      <c r="V10518" s="223"/>
      <c r="W10518" s="225"/>
      <c r="AE10518" s="200"/>
      <c r="AM10518" s="203"/>
      <c r="AT10518" s="144"/>
    </row>
    <row r="10519" spans="9:46" s="142" customFormat="1" x14ac:dyDescent="0.15">
      <c r="I10519" s="223"/>
      <c r="P10519" s="224"/>
      <c r="Q10519" s="224"/>
      <c r="R10519" s="224"/>
      <c r="T10519" s="223"/>
      <c r="U10519" s="225"/>
      <c r="V10519" s="223"/>
      <c r="W10519" s="225"/>
      <c r="AE10519" s="200"/>
      <c r="AM10519" s="203"/>
      <c r="AT10519" s="144"/>
    </row>
    <row r="10520" spans="9:46" s="142" customFormat="1" x14ac:dyDescent="0.15">
      <c r="I10520" s="223"/>
      <c r="P10520" s="224"/>
      <c r="Q10520" s="224"/>
      <c r="R10520" s="224"/>
      <c r="T10520" s="223"/>
      <c r="U10520" s="225"/>
      <c r="V10520" s="223"/>
      <c r="W10520" s="225"/>
      <c r="AE10520" s="200"/>
      <c r="AM10520" s="203"/>
      <c r="AT10520" s="144"/>
    </row>
    <row r="10521" spans="9:46" s="142" customFormat="1" x14ac:dyDescent="0.15">
      <c r="I10521" s="223"/>
      <c r="P10521" s="224"/>
      <c r="Q10521" s="224"/>
      <c r="R10521" s="224"/>
      <c r="T10521" s="223"/>
      <c r="U10521" s="225"/>
      <c r="V10521" s="223"/>
      <c r="W10521" s="225"/>
      <c r="AE10521" s="200"/>
      <c r="AM10521" s="203"/>
      <c r="AT10521" s="144"/>
    </row>
    <row r="10522" spans="9:46" s="142" customFormat="1" x14ac:dyDescent="0.15">
      <c r="I10522" s="223"/>
      <c r="P10522" s="224"/>
      <c r="Q10522" s="224"/>
      <c r="R10522" s="224"/>
      <c r="T10522" s="223"/>
      <c r="U10522" s="225"/>
      <c r="V10522" s="223"/>
      <c r="W10522" s="225"/>
      <c r="AE10522" s="200"/>
      <c r="AM10522" s="203"/>
      <c r="AT10522" s="144"/>
    </row>
    <row r="10523" spans="9:46" s="142" customFormat="1" x14ac:dyDescent="0.15">
      <c r="I10523" s="223"/>
      <c r="P10523" s="224"/>
      <c r="Q10523" s="224"/>
      <c r="R10523" s="224"/>
      <c r="T10523" s="223"/>
      <c r="U10523" s="225"/>
      <c r="V10523" s="223"/>
      <c r="W10523" s="225"/>
      <c r="AE10523" s="200"/>
      <c r="AM10523" s="203"/>
      <c r="AT10523" s="144"/>
    </row>
    <row r="10524" spans="9:46" s="142" customFormat="1" x14ac:dyDescent="0.15">
      <c r="I10524" s="223"/>
      <c r="P10524" s="224"/>
      <c r="Q10524" s="224"/>
      <c r="R10524" s="224"/>
      <c r="T10524" s="223"/>
      <c r="U10524" s="225"/>
      <c r="V10524" s="223"/>
      <c r="W10524" s="225"/>
      <c r="AE10524" s="200"/>
      <c r="AM10524" s="203"/>
      <c r="AT10524" s="144"/>
    </row>
    <row r="10525" spans="9:46" s="142" customFormat="1" x14ac:dyDescent="0.15">
      <c r="I10525" s="223"/>
      <c r="P10525" s="224"/>
      <c r="Q10525" s="224"/>
      <c r="R10525" s="224"/>
      <c r="T10525" s="223"/>
      <c r="U10525" s="225"/>
      <c r="V10525" s="223"/>
      <c r="W10525" s="225"/>
      <c r="AE10525" s="200"/>
      <c r="AM10525" s="203"/>
      <c r="AT10525" s="144"/>
    </row>
    <row r="10526" spans="9:46" s="142" customFormat="1" x14ac:dyDescent="0.15">
      <c r="I10526" s="223"/>
      <c r="P10526" s="224"/>
      <c r="Q10526" s="224"/>
      <c r="R10526" s="224"/>
      <c r="T10526" s="223"/>
      <c r="U10526" s="225"/>
      <c r="V10526" s="223"/>
      <c r="W10526" s="225"/>
      <c r="AE10526" s="200"/>
      <c r="AM10526" s="203"/>
      <c r="AT10526" s="144"/>
    </row>
    <row r="10527" spans="9:46" s="142" customFormat="1" x14ac:dyDescent="0.15">
      <c r="I10527" s="223"/>
      <c r="P10527" s="224"/>
      <c r="Q10527" s="224"/>
      <c r="R10527" s="224"/>
      <c r="T10527" s="223"/>
      <c r="U10527" s="225"/>
      <c r="V10527" s="223"/>
      <c r="W10527" s="225"/>
      <c r="AE10527" s="200"/>
      <c r="AM10527" s="203"/>
      <c r="AT10527" s="144"/>
    </row>
    <row r="10528" spans="9:46" s="142" customFormat="1" x14ac:dyDescent="0.15">
      <c r="I10528" s="223"/>
      <c r="P10528" s="224"/>
      <c r="Q10528" s="224"/>
      <c r="R10528" s="224"/>
      <c r="T10528" s="223"/>
      <c r="U10528" s="225"/>
      <c r="V10528" s="223"/>
      <c r="W10528" s="225"/>
      <c r="AE10528" s="200"/>
      <c r="AM10528" s="203"/>
      <c r="AT10528" s="144"/>
    </row>
    <row r="10529" spans="9:46" s="142" customFormat="1" x14ac:dyDescent="0.15">
      <c r="I10529" s="223"/>
      <c r="P10529" s="224"/>
      <c r="Q10529" s="224"/>
      <c r="R10529" s="224"/>
      <c r="T10529" s="223"/>
      <c r="U10529" s="225"/>
      <c r="V10529" s="223"/>
      <c r="W10529" s="225"/>
      <c r="AE10529" s="200"/>
      <c r="AM10529" s="203"/>
      <c r="AT10529" s="144"/>
    </row>
    <row r="10530" spans="9:46" s="142" customFormat="1" x14ac:dyDescent="0.15">
      <c r="I10530" s="223"/>
      <c r="P10530" s="224"/>
      <c r="Q10530" s="224"/>
      <c r="R10530" s="224"/>
      <c r="T10530" s="223"/>
      <c r="U10530" s="225"/>
      <c r="V10530" s="223"/>
      <c r="W10530" s="225"/>
      <c r="AE10530" s="200"/>
      <c r="AM10530" s="203"/>
      <c r="AT10530" s="144"/>
    </row>
    <row r="10531" spans="9:46" s="142" customFormat="1" x14ac:dyDescent="0.15">
      <c r="I10531" s="223"/>
      <c r="P10531" s="224"/>
      <c r="Q10531" s="224"/>
      <c r="R10531" s="224"/>
      <c r="T10531" s="223"/>
      <c r="U10531" s="225"/>
      <c r="V10531" s="223"/>
      <c r="W10531" s="225"/>
      <c r="AE10531" s="200"/>
      <c r="AM10531" s="203"/>
      <c r="AT10531" s="144"/>
    </row>
    <row r="10532" spans="9:46" s="142" customFormat="1" x14ac:dyDescent="0.15">
      <c r="I10532" s="223"/>
      <c r="P10532" s="224"/>
      <c r="Q10532" s="224"/>
      <c r="R10532" s="224"/>
      <c r="T10532" s="223"/>
      <c r="U10532" s="225"/>
      <c r="V10532" s="223"/>
      <c r="W10532" s="225"/>
      <c r="AE10532" s="200"/>
      <c r="AM10532" s="203"/>
      <c r="AT10532" s="144"/>
    </row>
    <row r="10533" spans="9:46" s="142" customFormat="1" x14ac:dyDescent="0.15">
      <c r="I10533" s="223"/>
      <c r="P10533" s="224"/>
      <c r="Q10533" s="224"/>
      <c r="R10533" s="224"/>
      <c r="T10533" s="223"/>
      <c r="U10533" s="225"/>
      <c r="V10533" s="223"/>
      <c r="W10533" s="225"/>
      <c r="AE10533" s="200"/>
      <c r="AM10533" s="203"/>
      <c r="AT10533" s="144"/>
    </row>
    <row r="10534" spans="9:46" s="142" customFormat="1" x14ac:dyDescent="0.15">
      <c r="I10534" s="223"/>
      <c r="P10534" s="224"/>
      <c r="Q10534" s="224"/>
      <c r="R10534" s="224"/>
      <c r="T10534" s="223"/>
      <c r="U10534" s="225"/>
      <c r="V10534" s="223"/>
      <c r="W10534" s="225"/>
      <c r="AE10534" s="200"/>
      <c r="AM10534" s="203"/>
      <c r="AT10534" s="144"/>
    </row>
    <row r="10535" spans="9:46" s="142" customFormat="1" x14ac:dyDescent="0.15">
      <c r="I10535" s="223"/>
      <c r="P10535" s="224"/>
      <c r="Q10535" s="224"/>
      <c r="R10535" s="224"/>
      <c r="T10535" s="223"/>
      <c r="U10535" s="225"/>
      <c r="V10535" s="223"/>
      <c r="W10535" s="225"/>
      <c r="AE10535" s="200"/>
      <c r="AM10535" s="203"/>
      <c r="AT10535" s="144"/>
    </row>
    <row r="10536" spans="9:46" s="142" customFormat="1" x14ac:dyDescent="0.15">
      <c r="I10536" s="223"/>
      <c r="P10536" s="224"/>
      <c r="Q10536" s="224"/>
      <c r="R10536" s="224"/>
      <c r="T10536" s="223"/>
      <c r="U10536" s="225"/>
      <c r="V10536" s="223"/>
      <c r="W10536" s="225"/>
      <c r="AE10536" s="200"/>
      <c r="AM10536" s="203"/>
      <c r="AT10536" s="144"/>
    </row>
    <row r="10537" spans="9:46" s="142" customFormat="1" x14ac:dyDescent="0.15">
      <c r="I10537" s="223"/>
      <c r="P10537" s="224"/>
      <c r="Q10537" s="224"/>
      <c r="R10537" s="224"/>
      <c r="T10537" s="223"/>
      <c r="U10537" s="225"/>
      <c r="V10537" s="223"/>
      <c r="W10537" s="225"/>
      <c r="AE10537" s="200"/>
      <c r="AM10537" s="203"/>
      <c r="AT10537" s="144"/>
    </row>
    <row r="10538" spans="9:46" s="142" customFormat="1" x14ac:dyDescent="0.15">
      <c r="I10538" s="223"/>
      <c r="P10538" s="224"/>
      <c r="Q10538" s="224"/>
      <c r="R10538" s="224"/>
      <c r="T10538" s="223"/>
      <c r="U10538" s="225"/>
      <c r="V10538" s="223"/>
      <c r="W10538" s="225"/>
      <c r="AE10538" s="200"/>
      <c r="AM10538" s="203"/>
      <c r="AT10538" s="144"/>
    </row>
    <row r="10539" spans="9:46" s="142" customFormat="1" x14ac:dyDescent="0.15">
      <c r="I10539" s="223"/>
      <c r="P10539" s="224"/>
      <c r="Q10539" s="224"/>
      <c r="R10539" s="224"/>
      <c r="T10539" s="223"/>
      <c r="U10539" s="225"/>
      <c r="V10539" s="223"/>
      <c r="W10539" s="225"/>
      <c r="AE10539" s="200"/>
      <c r="AM10539" s="203"/>
      <c r="AT10539" s="144"/>
    </row>
    <row r="10540" spans="9:46" s="142" customFormat="1" x14ac:dyDescent="0.15">
      <c r="I10540" s="223"/>
      <c r="P10540" s="224"/>
      <c r="Q10540" s="224"/>
      <c r="R10540" s="224"/>
      <c r="T10540" s="223"/>
      <c r="U10540" s="225"/>
      <c r="V10540" s="223"/>
      <c r="W10540" s="225"/>
      <c r="AE10540" s="200"/>
      <c r="AM10540" s="203"/>
      <c r="AT10540" s="144"/>
    </row>
    <row r="10541" spans="9:46" s="142" customFormat="1" x14ac:dyDescent="0.15">
      <c r="I10541" s="223"/>
      <c r="P10541" s="224"/>
      <c r="Q10541" s="224"/>
      <c r="R10541" s="224"/>
      <c r="T10541" s="223"/>
      <c r="U10541" s="225"/>
      <c r="V10541" s="223"/>
      <c r="W10541" s="225"/>
      <c r="AE10541" s="200"/>
      <c r="AM10541" s="203"/>
      <c r="AT10541" s="144"/>
    </row>
    <row r="10542" spans="9:46" s="142" customFormat="1" x14ac:dyDescent="0.15">
      <c r="I10542" s="223"/>
      <c r="P10542" s="224"/>
      <c r="Q10542" s="224"/>
      <c r="R10542" s="224"/>
      <c r="T10542" s="223"/>
      <c r="U10542" s="225"/>
      <c r="V10542" s="223"/>
      <c r="W10542" s="225"/>
      <c r="AE10542" s="200"/>
      <c r="AM10542" s="203"/>
      <c r="AT10542" s="144"/>
    </row>
    <row r="10543" spans="9:46" s="142" customFormat="1" x14ac:dyDescent="0.15">
      <c r="I10543" s="223"/>
      <c r="P10543" s="224"/>
      <c r="Q10543" s="224"/>
      <c r="R10543" s="224"/>
      <c r="T10543" s="223"/>
      <c r="U10543" s="225"/>
      <c r="V10543" s="223"/>
      <c r="W10543" s="225"/>
      <c r="AE10543" s="200"/>
      <c r="AM10543" s="203"/>
      <c r="AT10543" s="144"/>
    </row>
    <row r="10544" spans="9:46" s="142" customFormat="1" x14ac:dyDescent="0.15">
      <c r="I10544" s="223"/>
      <c r="P10544" s="224"/>
      <c r="Q10544" s="224"/>
      <c r="R10544" s="224"/>
      <c r="T10544" s="223"/>
      <c r="U10544" s="225"/>
      <c r="V10544" s="223"/>
      <c r="W10544" s="225"/>
      <c r="AE10544" s="200"/>
      <c r="AM10544" s="203"/>
      <c r="AT10544" s="144"/>
    </row>
    <row r="10545" spans="9:46" s="142" customFormat="1" x14ac:dyDescent="0.15">
      <c r="I10545" s="223"/>
      <c r="P10545" s="224"/>
      <c r="Q10545" s="224"/>
      <c r="R10545" s="224"/>
      <c r="T10545" s="223"/>
      <c r="U10545" s="225"/>
      <c r="V10545" s="223"/>
      <c r="W10545" s="225"/>
      <c r="AE10545" s="200"/>
      <c r="AM10545" s="203"/>
      <c r="AT10545" s="144"/>
    </row>
    <row r="10546" spans="9:46" s="142" customFormat="1" x14ac:dyDescent="0.15">
      <c r="I10546" s="223"/>
      <c r="P10546" s="224"/>
      <c r="Q10546" s="224"/>
      <c r="R10546" s="224"/>
      <c r="T10546" s="223"/>
      <c r="U10546" s="225"/>
      <c r="V10546" s="223"/>
      <c r="W10546" s="225"/>
      <c r="AE10546" s="200"/>
      <c r="AM10546" s="203"/>
      <c r="AT10546" s="144"/>
    </row>
    <row r="10547" spans="9:46" s="142" customFormat="1" x14ac:dyDescent="0.15">
      <c r="I10547" s="223"/>
      <c r="P10547" s="224"/>
      <c r="Q10547" s="224"/>
      <c r="R10547" s="224"/>
      <c r="T10547" s="223"/>
      <c r="U10547" s="225"/>
      <c r="V10547" s="223"/>
      <c r="W10547" s="225"/>
      <c r="AE10547" s="200"/>
      <c r="AM10547" s="203"/>
      <c r="AT10547" s="144"/>
    </row>
    <row r="10548" spans="9:46" s="142" customFormat="1" x14ac:dyDescent="0.15">
      <c r="I10548" s="223"/>
      <c r="P10548" s="224"/>
      <c r="Q10548" s="224"/>
      <c r="R10548" s="224"/>
      <c r="T10548" s="223"/>
      <c r="U10548" s="225"/>
      <c r="V10548" s="223"/>
      <c r="W10548" s="225"/>
      <c r="AE10548" s="200"/>
      <c r="AM10548" s="203"/>
      <c r="AT10548" s="144"/>
    </row>
    <row r="10549" spans="9:46" s="142" customFormat="1" x14ac:dyDescent="0.15">
      <c r="I10549" s="223"/>
      <c r="P10549" s="224"/>
      <c r="Q10549" s="224"/>
      <c r="R10549" s="224"/>
      <c r="T10549" s="223"/>
      <c r="U10549" s="225"/>
      <c r="V10549" s="223"/>
      <c r="W10549" s="225"/>
      <c r="AE10549" s="200"/>
      <c r="AM10549" s="203"/>
      <c r="AT10549" s="144"/>
    </row>
    <row r="10550" spans="9:46" s="142" customFormat="1" x14ac:dyDescent="0.15">
      <c r="I10550" s="223"/>
      <c r="P10550" s="224"/>
      <c r="Q10550" s="224"/>
      <c r="R10550" s="224"/>
      <c r="T10550" s="223"/>
      <c r="U10550" s="225"/>
      <c r="V10550" s="223"/>
      <c r="W10550" s="225"/>
      <c r="AE10550" s="200"/>
      <c r="AM10550" s="203"/>
      <c r="AT10550" s="144"/>
    </row>
    <row r="10551" spans="9:46" s="142" customFormat="1" x14ac:dyDescent="0.15">
      <c r="I10551" s="223"/>
      <c r="P10551" s="224"/>
      <c r="Q10551" s="224"/>
      <c r="R10551" s="224"/>
      <c r="T10551" s="223"/>
      <c r="U10551" s="225"/>
      <c r="V10551" s="223"/>
      <c r="W10551" s="225"/>
      <c r="AE10551" s="200"/>
      <c r="AM10551" s="203"/>
      <c r="AT10551" s="144"/>
    </row>
    <row r="10552" spans="9:46" s="142" customFormat="1" x14ac:dyDescent="0.15">
      <c r="I10552" s="223"/>
      <c r="P10552" s="224"/>
      <c r="Q10552" s="224"/>
      <c r="R10552" s="224"/>
      <c r="T10552" s="223"/>
      <c r="U10552" s="225"/>
      <c r="V10552" s="223"/>
      <c r="W10552" s="225"/>
      <c r="AE10552" s="200"/>
      <c r="AM10552" s="203"/>
      <c r="AT10552" s="144"/>
    </row>
    <row r="10553" spans="9:46" s="142" customFormat="1" x14ac:dyDescent="0.15">
      <c r="I10553" s="223"/>
      <c r="P10553" s="224"/>
      <c r="Q10553" s="224"/>
      <c r="R10553" s="224"/>
      <c r="T10553" s="223"/>
      <c r="U10553" s="225"/>
      <c r="V10553" s="223"/>
      <c r="W10553" s="225"/>
      <c r="AE10553" s="200"/>
      <c r="AM10553" s="203"/>
      <c r="AT10553" s="144"/>
    </row>
    <row r="10554" spans="9:46" s="142" customFormat="1" x14ac:dyDescent="0.15">
      <c r="I10554" s="223"/>
      <c r="P10554" s="224"/>
      <c r="Q10554" s="224"/>
      <c r="R10554" s="224"/>
      <c r="T10554" s="223"/>
      <c r="U10554" s="225"/>
      <c r="V10554" s="223"/>
      <c r="W10554" s="225"/>
      <c r="AE10554" s="200"/>
      <c r="AM10554" s="203"/>
      <c r="AT10554" s="144"/>
    </row>
    <row r="10555" spans="9:46" s="142" customFormat="1" x14ac:dyDescent="0.15">
      <c r="I10555" s="223"/>
      <c r="P10555" s="224"/>
      <c r="Q10555" s="224"/>
      <c r="R10555" s="224"/>
      <c r="T10555" s="223"/>
      <c r="U10555" s="225"/>
      <c r="V10555" s="223"/>
      <c r="W10555" s="225"/>
      <c r="AE10555" s="200"/>
      <c r="AM10555" s="203"/>
      <c r="AT10555" s="144"/>
    </row>
    <row r="10556" spans="9:46" s="142" customFormat="1" x14ac:dyDescent="0.15">
      <c r="I10556" s="223"/>
      <c r="P10556" s="224"/>
      <c r="Q10556" s="224"/>
      <c r="R10556" s="224"/>
      <c r="T10556" s="223"/>
      <c r="U10556" s="225"/>
      <c r="V10556" s="223"/>
      <c r="W10556" s="225"/>
      <c r="AE10556" s="200"/>
      <c r="AM10556" s="203"/>
      <c r="AT10556" s="144"/>
    </row>
    <row r="10557" spans="9:46" s="142" customFormat="1" x14ac:dyDescent="0.15">
      <c r="I10557" s="223"/>
      <c r="P10557" s="224"/>
      <c r="Q10557" s="224"/>
      <c r="R10557" s="224"/>
      <c r="T10557" s="223"/>
      <c r="U10557" s="225"/>
      <c r="V10557" s="223"/>
      <c r="W10557" s="225"/>
      <c r="AE10557" s="200"/>
      <c r="AM10557" s="203"/>
      <c r="AT10557" s="144"/>
    </row>
    <row r="10558" spans="9:46" s="142" customFormat="1" x14ac:dyDescent="0.15">
      <c r="I10558" s="223"/>
      <c r="P10558" s="224"/>
      <c r="Q10558" s="224"/>
      <c r="R10558" s="224"/>
      <c r="T10558" s="223"/>
      <c r="U10558" s="225"/>
      <c r="V10558" s="223"/>
      <c r="W10558" s="225"/>
      <c r="AE10558" s="200"/>
      <c r="AM10558" s="203"/>
      <c r="AT10558" s="144"/>
    </row>
    <row r="10559" spans="9:46" s="142" customFormat="1" x14ac:dyDescent="0.15">
      <c r="I10559" s="223"/>
      <c r="P10559" s="224"/>
      <c r="Q10559" s="224"/>
      <c r="R10559" s="224"/>
      <c r="T10559" s="223"/>
      <c r="U10559" s="225"/>
      <c r="V10559" s="223"/>
      <c r="W10559" s="225"/>
      <c r="AE10559" s="200"/>
      <c r="AM10559" s="203"/>
      <c r="AT10559" s="144"/>
    </row>
    <row r="10560" spans="9:46" s="142" customFormat="1" x14ac:dyDescent="0.15">
      <c r="I10560" s="223"/>
      <c r="P10560" s="224"/>
      <c r="Q10560" s="224"/>
      <c r="R10560" s="224"/>
      <c r="T10560" s="223"/>
      <c r="U10560" s="225"/>
      <c r="V10560" s="223"/>
      <c r="W10560" s="225"/>
      <c r="AE10560" s="200"/>
      <c r="AM10560" s="203"/>
      <c r="AT10560" s="144"/>
    </row>
    <row r="10561" spans="9:46" s="142" customFormat="1" x14ac:dyDescent="0.15">
      <c r="I10561" s="223"/>
      <c r="P10561" s="224"/>
      <c r="Q10561" s="224"/>
      <c r="R10561" s="224"/>
      <c r="T10561" s="223"/>
      <c r="U10561" s="225"/>
      <c r="V10561" s="223"/>
      <c r="W10561" s="225"/>
      <c r="AE10561" s="200"/>
      <c r="AM10561" s="203"/>
      <c r="AT10561" s="144"/>
    </row>
    <row r="10562" spans="9:46" s="142" customFormat="1" x14ac:dyDescent="0.15">
      <c r="I10562" s="223"/>
      <c r="P10562" s="224"/>
      <c r="Q10562" s="224"/>
      <c r="R10562" s="224"/>
      <c r="T10562" s="223"/>
      <c r="U10562" s="225"/>
      <c r="V10562" s="223"/>
      <c r="W10562" s="225"/>
      <c r="AE10562" s="200"/>
      <c r="AM10562" s="203"/>
      <c r="AT10562" s="144"/>
    </row>
    <row r="10563" spans="9:46" s="142" customFormat="1" x14ac:dyDescent="0.15">
      <c r="I10563" s="223"/>
      <c r="P10563" s="224"/>
      <c r="Q10563" s="224"/>
      <c r="R10563" s="224"/>
      <c r="T10563" s="223"/>
      <c r="U10563" s="225"/>
      <c r="V10563" s="223"/>
      <c r="W10563" s="225"/>
      <c r="AE10563" s="200"/>
      <c r="AM10563" s="203"/>
      <c r="AT10563" s="144"/>
    </row>
    <row r="10564" spans="9:46" s="142" customFormat="1" x14ac:dyDescent="0.15">
      <c r="I10564" s="223"/>
      <c r="P10564" s="224"/>
      <c r="Q10564" s="224"/>
      <c r="R10564" s="224"/>
      <c r="T10564" s="223"/>
      <c r="U10564" s="225"/>
      <c r="V10564" s="223"/>
      <c r="W10564" s="225"/>
      <c r="AE10564" s="200"/>
      <c r="AM10564" s="203"/>
      <c r="AT10564" s="144"/>
    </row>
    <row r="10565" spans="9:46" s="142" customFormat="1" x14ac:dyDescent="0.15">
      <c r="I10565" s="223"/>
      <c r="P10565" s="224"/>
      <c r="Q10565" s="224"/>
      <c r="R10565" s="224"/>
      <c r="T10565" s="223"/>
      <c r="U10565" s="225"/>
      <c r="V10565" s="223"/>
      <c r="W10565" s="225"/>
      <c r="AE10565" s="200"/>
      <c r="AM10565" s="203"/>
      <c r="AT10565" s="144"/>
    </row>
    <row r="10566" spans="9:46" s="142" customFormat="1" x14ac:dyDescent="0.15">
      <c r="I10566" s="223"/>
      <c r="P10566" s="224"/>
      <c r="Q10566" s="224"/>
      <c r="R10566" s="224"/>
      <c r="T10566" s="223"/>
      <c r="U10566" s="225"/>
      <c r="V10566" s="223"/>
      <c r="W10566" s="225"/>
      <c r="AE10566" s="200"/>
      <c r="AM10566" s="203"/>
      <c r="AT10566" s="144"/>
    </row>
    <row r="10567" spans="9:46" s="142" customFormat="1" x14ac:dyDescent="0.15">
      <c r="I10567" s="223"/>
      <c r="P10567" s="224"/>
      <c r="Q10567" s="224"/>
      <c r="R10567" s="224"/>
      <c r="T10567" s="223"/>
      <c r="U10567" s="225"/>
      <c r="V10567" s="223"/>
      <c r="W10567" s="225"/>
      <c r="AE10567" s="200"/>
      <c r="AM10567" s="203"/>
      <c r="AT10567" s="144"/>
    </row>
    <row r="10568" spans="9:46" s="142" customFormat="1" x14ac:dyDescent="0.15">
      <c r="I10568" s="223"/>
      <c r="P10568" s="224"/>
      <c r="Q10568" s="224"/>
      <c r="R10568" s="224"/>
      <c r="T10568" s="223"/>
      <c r="U10568" s="225"/>
      <c r="V10568" s="223"/>
      <c r="W10568" s="225"/>
      <c r="AE10568" s="200"/>
      <c r="AM10568" s="203"/>
      <c r="AT10568" s="144"/>
    </row>
    <row r="10569" spans="9:46" s="142" customFormat="1" x14ac:dyDescent="0.15">
      <c r="I10569" s="223"/>
      <c r="P10569" s="224"/>
      <c r="Q10569" s="224"/>
      <c r="R10569" s="224"/>
      <c r="T10569" s="223"/>
      <c r="U10569" s="225"/>
      <c r="V10569" s="223"/>
      <c r="W10569" s="225"/>
      <c r="AE10569" s="200"/>
      <c r="AM10569" s="203"/>
      <c r="AT10569" s="144"/>
    </row>
    <row r="10570" spans="9:46" s="142" customFormat="1" x14ac:dyDescent="0.15">
      <c r="I10570" s="223"/>
      <c r="P10570" s="224"/>
      <c r="Q10570" s="224"/>
      <c r="R10570" s="224"/>
      <c r="T10570" s="223"/>
      <c r="U10570" s="225"/>
      <c r="V10570" s="223"/>
      <c r="W10570" s="225"/>
      <c r="AE10570" s="200"/>
      <c r="AM10570" s="203"/>
      <c r="AT10570" s="144"/>
    </row>
    <row r="10571" spans="9:46" s="142" customFormat="1" x14ac:dyDescent="0.15">
      <c r="I10571" s="223"/>
      <c r="P10571" s="224"/>
      <c r="Q10571" s="224"/>
      <c r="R10571" s="224"/>
      <c r="T10571" s="223"/>
      <c r="U10571" s="225"/>
      <c r="V10571" s="223"/>
      <c r="W10571" s="225"/>
      <c r="AE10571" s="200"/>
      <c r="AM10571" s="203"/>
      <c r="AT10571" s="144"/>
    </row>
    <row r="10572" spans="9:46" s="142" customFormat="1" x14ac:dyDescent="0.15">
      <c r="I10572" s="223"/>
      <c r="P10572" s="224"/>
      <c r="Q10572" s="224"/>
      <c r="R10572" s="224"/>
      <c r="T10572" s="223"/>
      <c r="U10572" s="225"/>
      <c r="V10572" s="223"/>
      <c r="W10572" s="225"/>
      <c r="AE10572" s="200"/>
      <c r="AM10572" s="203"/>
      <c r="AT10572" s="144"/>
    </row>
    <row r="10573" spans="9:46" s="142" customFormat="1" x14ac:dyDescent="0.15">
      <c r="I10573" s="223"/>
      <c r="P10573" s="224"/>
      <c r="Q10573" s="224"/>
      <c r="R10573" s="224"/>
      <c r="T10573" s="223"/>
      <c r="U10573" s="225"/>
      <c r="V10573" s="223"/>
      <c r="W10573" s="225"/>
      <c r="AE10573" s="200"/>
      <c r="AM10573" s="203"/>
      <c r="AT10573" s="144"/>
    </row>
    <row r="10574" spans="9:46" s="142" customFormat="1" x14ac:dyDescent="0.15">
      <c r="I10574" s="223"/>
      <c r="P10574" s="224"/>
      <c r="Q10574" s="224"/>
      <c r="R10574" s="224"/>
      <c r="T10574" s="223"/>
      <c r="U10574" s="225"/>
      <c r="V10574" s="223"/>
      <c r="W10574" s="225"/>
      <c r="AE10574" s="200"/>
      <c r="AM10574" s="203"/>
      <c r="AT10574" s="144"/>
    </row>
    <row r="10575" spans="9:46" s="142" customFormat="1" x14ac:dyDescent="0.15">
      <c r="I10575" s="223"/>
      <c r="P10575" s="224"/>
      <c r="Q10575" s="224"/>
      <c r="R10575" s="224"/>
      <c r="T10575" s="223"/>
      <c r="U10575" s="225"/>
      <c r="V10575" s="223"/>
      <c r="W10575" s="225"/>
      <c r="AE10575" s="200"/>
      <c r="AM10575" s="203"/>
      <c r="AT10575" s="144"/>
    </row>
    <row r="10576" spans="9:46" s="142" customFormat="1" x14ac:dyDescent="0.15">
      <c r="I10576" s="223"/>
      <c r="P10576" s="224"/>
      <c r="Q10576" s="224"/>
      <c r="R10576" s="224"/>
      <c r="T10576" s="223"/>
      <c r="U10576" s="225"/>
      <c r="V10576" s="223"/>
      <c r="W10576" s="225"/>
      <c r="AE10576" s="200"/>
      <c r="AM10576" s="203"/>
      <c r="AT10576" s="144"/>
    </row>
    <row r="10577" spans="9:46" s="142" customFormat="1" x14ac:dyDescent="0.15">
      <c r="I10577" s="223"/>
      <c r="P10577" s="224"/>
      <c r="Q10577" s="224"/>
      <c r="R10577" s="224"/>
      <c r="T10577" s="223"/>
      <c r="U10577" s="225"/>
      <c r="V10577" s="223"/>
      <c r="W10577" s="225"/>
      <c r="AE10577" s="200"/>
      <c r="AM10577" s="203"/>
      <c r="AT10577" s="144"/>
    </row>
    <row r="10578" spans="9:46" s="142" customFormat="1" x14ac:dyDescent="0.15">
      <c r="I10578" s="223"/>
      <c r="P10578" s="224"/>
      <c r="Q10578" s="224"/>
      <c r="R10578" s="224"/>
      <c r="T10578" s="223"/>
      <c r="U10578" s="225"/>
      <c r="V10578" s="223"/>
      <c r="W10578" s="225"/>
      <c r="AE10578" s="200"/>
      <c r="AM10578" s="203"/>
      <c r="AT10578" s="144"/>
    </row>
    <row r="10579" spans="9:46" s="142" customFormat="1" x14ac:dyDescent="0.15">
      <c r="I10579" s="223"/>
      <c r="P10579" s="224"/>
      <c r="Q10579" s="224"/>
      <c r="R10579" s="224"/>
      <c r="T10579" s="223"/>
      <c r="U10579" s="225"/>
      <c r="V10579" s="223"/>
      <c r="W10579" s="225"/>
      <c r="AE10579" s="200"/>
      <c r="AM10579" s="203"/>
      <c r="AT10579" s="144"/>
    </row>
    <row r="10580" spans="9:46" s="142" customFormat="1" x14ac:dyDescent="0.15">
      <c r="I10580" s="223"/>
      <c r="P10580" s="224"/>
      <c r="Q10580" s="224"/>
      <c r="R10580" s="224"/>
      <c r="T10580" s="223"/>
      <c r="U10580" s="225"/>
      <c r="V10580" s="223"/>
      <c r="W10580" s="225"/>
      <c r="AE10580" s="200"/>
      <c r="AM10580" s="203"/>
      <c r="AT10580" s="144"/>
    </row>
    <row r="10581" spans="9:46" s="142" customFormat="1" x14ac:dyDescent="0.15">
      <c r="I10581" s="223"/>
      <c r="P10581" s="224"/>
      <c r="Q10581" s="224"/>
      <c r="R10581" s="224"/>
      <c r="T10581" s="223"/>
      <c r="U10581" s="225"/>
      <c r="V10581" s="223"/>
      <c r="W10581" s="225"/>
      <c r="AE10581" s="200"/>
      <c r="AM10581" s="203"/>
      <c r="AT10581" s="144"/>
    </row>
    <row r="10582" spans="9:46" s="142" customFormat="1" x14ac:dyDescent="0.15">
      <c r="I10582" s="223"/>
      <c r="P10582" s="224"/>
      <c r="Q10582" s="224"/>
      <c r="R10582" s="224"/>
      <c r="T10582" s="223"/>
      <c r="U10582" s="225"/>
      <c r="V10582" s="223"/>
      <c r="W10582" s="225"/>
      <c r="AE10582" s="200"/>
      <c r="AM10582" s="203"/>
      <c r="AT10582" s="144"/>
    </row>
    <row r="10583" spans="9:46" s="142" customFormat="1" x14ac:dyDescent="0.15">
      <c r="I10583" s="223"/>
      <c r="P10583" s="224"/>
      <c r="Q10583" s="224"/>
      <c r="R10583" s="224"/>
      <c r="T10583" s="223"/>
      <c r="U10583" s="225"/>
      <c r="V10583" s="223"/>
      <c r="W10583" s="225"/>
      <c r="AE10583" s="200"/>
      <c r="AM10583" s="203"/>
      <c r="AT10583" s="144"/>
    </row>
    <row r="10584" spans="9:46" s="142" customFormat="1" x14ac:dyDescent="0.15">
      <c r="I10584" s="223"/>
      <c r="P10584" s="224"/>
      <c r="Q10584" s="224"/>
      <c r="R10584" s="224"/>
      <c r="T10584" s="223"/>
      <c r="U10584" s="225"/>
      <c r="V10584" s="223"/>
      <c r="W10584" s="225"/>
      <c r="AE10584" s="200"/>
      <c r="AM10584" s="203"/>
      <c r="AT10584" s="144"/>
    </row>
    <row r="10585" spans="9:46" s="142" customFormat="1" x14ac:dyDescent="0.15">
      <c r="I10585" s="223"/>
      <c r="P10585" s="224"/>
      <c r="Q10585" s="224"/>
      <c r="R10585" s="224"/>
      <c r="T10585" s="223"/>
      <c r="U10585" s="225"/>
      <c r="V10585" s="223"/>
      <c r="W10585" s="225"/>
      <c r="AE10585" s="200"/>
      <c r="AM10585" s="203"/>
      <c r="AT10585" s="144"/>
    </row>
    <row r="10586" spans="9:46" s="142" customFormat="1" x14ac:dyDescent="0.15">
      <c r="I10586" s="223"/>
      <c r="P10586" s="224"/>
      <c r="Q10586" s="224"/>
      <c r="R10586" s="224"/>
      <c r="T10586" s="223"/>
      <c r="U10586" s="225"/>
      <c r="V10586" s="223"/>
      <c r="W10586" s="225"/>
      <c r="AE10586" s="200"/>
      <c r="AM10586" s="203"/>
      <c r="AT10586" s="144"/>
    </row>
    <row r="10587" spans="9:46" s="142" customFormat="1" x14ac:dyDescent="0.15">
      <c r="I10587" s="223"/>
      <c r="P10587" s="224"/>
      <c r="Q10587" s="224"/>
      <c r="R10587" s="224"/>
      <c r="T10587" s="223"/>
      <c r="U10587" s="225"/>
      <c r="V10587" s="223"/>
      <c r="W10587" s="225"/>
      <c r="AE10587" s="200"/>
      <c r="AM10587" s="203"/>
      <c r="AT10587" s="144"/>
    </row>
    <row r="10588" spans="9:46" s="142" customFormat="1" x14ac:dyDescent="0.15">
      <c r="I10588" s="223"/>
      <c r="P10588" s="224"/>
      <c r="Q10588" s="224"/>
      <c r="R10588" s="224"/>
      <c r="T10588" s="223"/>
      <c r="U10588" s="225"/>
      <c r="V10588" s="223"/>
      <c r="W10588" s="225"/>
      <c r="AE10588" s="200"/>
      <c r="AM10588" s="203"/>
      <c r="AT10588" s="144"/>
    </row>
    <row r="10589" spans="9:46" s="142" customFormat="1" x14ac:dyDescent="0.15">
      <c r="I10589" s="223"/>
      <c r="P10589" s="224"/>
      <c r="Q10589" s="224"/>
      <c r="R10589" s="224"/>
      <c r="T10589" s="223"/>
      <c r="U10589" s="225"/>
      <c r="V10589" s="223"/>
      <c r="W10589" s="225"/>
      <c r="AE10589" s="200"/>
      <c r="AM10589" s="203"/>
      <c r="AT10589" s="144"/>
    </row>
    <row r="10590" spans="9:46" s="142" customFormat="1" x14ac:dyDescent="0.15">
      <c r="I10590" s="223"/>
      <c r="P10590" s="224"/>
      <c r="Q10590" s="224"/>
      <c r="R10590" s="224"/>
      <c r="T10590" s="223"/>
      <c r="U10590" s="225"/>
      <c r="V10590" s="223"/>
      <c r="W10590" s="225"/>
      <c r="AE10590" s="200"/>
      <c r="AM10590" s="203"/>
      <c r="AT10590" s="144"/>
    </row>
    <row r="10591" spans="9:46" s="142" customFormat="1" x14ac:dyDescent="0.15">
      <c r="I10591" s="223"/>
      <c r="P10591" s="224"/>
      <c r="Q10591" s="224"/>
      <c r="R10591" s="224"/>
      <c r="T10591" s="223"/>
      <c r="U10591" s="225"/>
      <c r="V10591" s="223"/>
      <c r="W10591" s="225"/>
      <c r="AE10591" s="200"/>
      <c r="AM10591" s="203"/>
      <c r="AT10591" s="144"/>
    </row>
    <row r="10592" spans="9:46" s="142" customFormat="1" x14ac:dyDescent="0.15">
      <c r="I10592" s="223"/>
      <c r="P10592" s="224"/>
      <c r="Q10592" s="224"/>
      <c r="R10592" s="224"/>
      <c r="T10592" s="223"/>
      <c r="U10592" s="225"/>
      <c r="V10592" s="223"/>
      <c r="W10592" s="225"/>
      <c r="AE10592" s="200"/>
      <c r="AM10592" s="203"/>
      <c r="AT10592" s="144"/>
    </row>
    <row r="10593" spans="9:46" s="142" customFormat="1" x14ac:dyDescent="0.15">
      <c r="I10593" s="223"/>
      <c r="P10593" s="224"/>
      <c r="Q10593" s="224"/>
      <c r="R10593" s="224"/>
      <c r="T10593" s="223"/>
      <c r="U10593" s="225"/>
      <c r="V10593" s="223"/>
      <c r="W10593" s="225"/>
      <c r="AE10593" s="200"/>
      <c r="AM10593" s="203"/>
      <c r="AT10593" s="144"/>
    </row>
    <row r="10594" spans="9:46" s="142" customFormat="1" x14ac:dyDescent="0.15">
      <c r="I10594" s="223"/>
      <c r="P10594" s="224"/>
      <c r="Q10594" s="224"/>
      <c r="R10594" s="224"/>
      <c r="T10594" s="223"/>
      <c r="U10594" s="225"/>
      <c r="V10594" s="223"/>
      <c r="W10594" s="225"/>
      <c r="AE10594" s="200"/>
      <c r="AM10594" s="203"/>
      <c r="AT10594" s="144"/>
    </row>
    <row r="10595" spans="9:46" s="142" customFormat="1" x14ac:dyDescent="0.15">
      <c r="I10595" s="223"/>
      <c r="P10595" s="224"/>
      <c r="Q10595" s="224"/>
      <c r="R10595" s="224"/>
      <c r="T10595" s="223"/>
      <c r="U10595" s="225"/>
      <c r="V10595" s="223"/>
      <c r="W10595" s="225"/>
      <c r="AE10595" s="200"/>
      <c r="AM10595" s="203"/>
      <c r="AT10595" s="144"/>
    </row>
    <row r="10596" spans="9:46" s="142" customFormat="1" x14ac:dyDescent="0.15">
      <c r="I10596" s="223"/>
      <c r="P10596" s="224"/>
      <c r="Q10596" s="224"/>
      <c r="R10596" s="224"/>
      <c r="T10596" s="223"/>
      <c r="U10596" s="225"/>
      <c r="V10596" s="223"/>
      <c r="W10596" s="225"/>
      <c r="AE10596" s="200"/>
      <c r="AM10596" s="203"/>
      <c r="AT10596" s="144"/>
    </row>
    <row r="10597" spans="9:46" s="142" customFormat="1" x14ac:dyDescent="0.15">
      <c r="I10597" s="223"/>
      <c r="P10597" s="224"/>
      <c r="Q10597" s="224"/>
      <c r="R10597" s="224"/>
      <c r="T10597" s="223"/>
      <c r="U10597" s="225"/>
      <c r="V10597" s="223"/>
      <c r="W10597" s="225"/>
      <c r="AE10597" s="200"/>
      <c r="AM10597" s="203"/>
      <c r="AT10597" s="144"/>
    </row>
    <row r="10598" spans="9:46" s="142" customFormat="1" x14ac:dyDescent="0.15">
      <c r="I10598" s="223"/>
      <c r="P10598" s="224"/>
      <c r="Q10598" s="224"/>
      <c r="R10598" s="224"/>
      <c r="T10598" s="223"/>
      <c r="U10598" s="225"/>
      <c r="V10598" s="223"/>
      <c r="W10598" s="225"/>
      <c r="AE10598" s="200"/>
      <c r="AM10598" s="203"/>
      <c r="AT10598" s="144"/>
    </row>
    <row r="10599" spans="9:46" s="142" customFormat="1" x14ac:dyDescent="0.15">
      <c r="I10599" s="223"/>
      <c r="P10599" s="224"/>
      <c r="Q10599" s="224"/>
      <c r="R10599" s="224"/>
      <c r="T10599" s="223"/>
      <c r="U10599" s="225"/>
      <c r="V10599" s="223"/>
      <c r="W10599" s="225"/>
      <c r="AE10599" s="200"/>
      <c r="AM10599" s="203"/>
      <c r="AT10599" s="144"/>
    </row>
    <row r="10600" spans="9:46" s="142" customFormat="1" x14ac:dyDescent="0.15">
      <c r="I10600" s="223"/>
      <c r="P10600" s="224"/>
      <c r="Q10600" s="224"/>
      <c r="R10600" s="224"/>
      <c r="T10600" s="223"/>
      <c r="U10600" s="225"/>
      <c r="V10600" s="223"/>
      <c r="W10600" s="225"/>
      <c r="AE10600" s="200"/>
      <c r="AM10600" s="203"/>
      <c r="AT10600" s="144"/>
    </row>
    <row r="10601" spans="9:46" s="142" customFormat="1" x14ac:dyDescent="0.15">
      <c r="I10601" s="223"/>
      <c r="P10601" s="224"/>
      <c r="Q10601" s="224"/>
      <c r="R10601" s="224"/>
      <c r="T10601" s="223"/>
      <c r="U10601" s="225"/>
      <c r="V10601" s="223"/>
      <c r="W10601" s="225"/>
      <c r="AE10601" s="200"/>
      <c r="AM10601" s="203"/>
      <c r="AT10601" s="144"/>
    </row>
    <row r="10602" spans="9:46" s="142" customFormat="1" x14ac:dyDescent="0.15">
      <c r="I10602" s="223"/>
      <c r="P10602" s="224"/>
      <c r="Q10602" s="224"/>
      <c r="R10602" s="224"/>
      <c r="T10602" s="223"/>
      <c r="U10602" s="225"/>
      <c r="V10602" s="223"/>
      <c r="W10602" s="225"/>
      <c r="AE10602" s="200"/>
      <c r="AM10602" s="203"/>
      <c r="AT10602" s="144"/>
    </row>
    <row r="10603" spans="9:46" s="142" customFormat="1" x14ac:dyDescent="0.15">
      <c r="I10603" s="223"/>
      <c r="P10603" s="224"/>
      <c r="Q10603" s="224"/>
      <c r="R10603" s="224"/>
      <c r="T10603" s="223"/>
      <c r="U10603" s="225"/>
      <c r="V10603" s="223"/>
      <c r="W10603" s="225"/>
      <c r="AE10603" s="200"/>
      <c r="AM10603" s="203"/>
      <c r="AT10603" s="144"/>
    </row>
    <row r="10604" spans="9:46" s="142" customFormat="1" x14ac:dyDescent="0.15">
      <c r="I10604" s="223"/>
      <c r="P10604" s="224"/>
      <c r="Q10604" s="224"/>
      <c r="R10604" s="224"/>
      <c r="T10604" s="223"/>
      <c r="U10604" s="225"/>
      <c r="V10604" s="223"/>
      <c r="W10604" s="225"/>
      <c r="AE10604" s="200"/>
      <c r="AM10604" s="203"/>
      <c r="AT10604" s="144"/>
    </row>
    <row r="10605" spans="9:46" s="142" customFormat="1" x14ac:dyDescent="0.15">
      <c r="I10605" s="223"/>
      <c r="P10605" s="224"/>
      <c r="Q10605" s="224"/>
      <c r="R10605" s="224"/>
      <c r="T10605" s="223"/>
      <c r="U10605" s="225"/>
      <c r="V10605" s="223"/>
      <c r="W10605" s="225"/>
      <c r="AE10605" s="200"/>
      <c r="AM10605" s="203"/>
      <c r="AT10605" s="144"/>
    </row>
    <row r="10606" spans="9:46" s="142" customFormat="1" x14ac:dyDescent="0.15">
      <c r="I10606" s="223"/>
      <c r="P10606" s="224"/>
      <c r="Q10606" s="224"/>
      <c r="R10606" s="224"/>
      <c r="T10606" s="223"/>
      <c r="U10606" s="225"/>
      <c r="V10606" s="223"/>
      <c r="W10606" s="225"/>
      <c r="AE10606" s="200"/>
      <c r="AM10606" s="203"/>
      <c r="AT10606" s="144"/>
    </row>
    <row r="10607" spans="9:46" s="142" customFormat="1" x14ac:dyDescent="0.15">
      <c r="I10607" s="223"/>
      <c r="P10607" s="224"/>
      <c r="Q10607" s="224"/>
      <c r="R10607" s="224"/>
      <c r="T10607" s="223"/>
      <c r="U10607" s="225"/>
      <c r="V10607" s="223"/>
      <c r="W10607" s="225"/>
      <c r="AE10607" s="200"/>
      <c r="AM10607" s="203"/>
      <c r="AT10607" s="144"/>
    </row>
    <row r="10608" spans="9:46" s="142" customFormat="1" x14ac:dyDescent="0.15">
      <c r="I10608" s="223"/>
      <c r="P10608" s="224"/>
      <c r="Q10608" s="224"/>
      <c r="R10608" s="224"/>
      <c r="T10608" s="223"/>
      <c r="U10608" s="225"/>
      <c r="V10608" s="223"/>
      <c r="W10608" s="225"/>
      <c r="AE10608" s="200"/>
      <c r="AM10608" s="203"/>
      <c r="AT10608" s="144"/>
    </row>
    <row r="10609" spans="9:46" s="142" customFormat="1" x14ac:dyDescent="0.15">
      <c r="I10609" s="223"/>
      <c r="P10609" s="224"/>
      <c r="Q10609" s="224"/>
      <c r="R10609" s="224"/>
      <c r="T10609" s="223"/>
      <c r="U10609" s="225"/>
      <c r="V10609" s="223"/>
      <c r="W10609" s="225"/>
      <c r="AE10609" s="200"/>
      <c r="AM10609" s="203"/>
      <c r="AT10609" s="144"/>
    </row>
    <row r="10610" spans="9:46" s="142" customFormat="1" x14ac:dyDescent="0.15">
      <c r="I10610" s="223"/>
      <c r="P10610" s="224"/>
      <c r="Q10610" s="224"/>
      <c r="R10610" s="224"/>
      <c r="T10610" s="223"/>
      <c r="U10610" s="225"/>
      <c r="V10610" s="223"/>
      <c r="W10610" s="225"/>
      <c r="AE10610" s="200"/>
      <c r="AM10610" s="203"/>
      <c r="AT10610" s="144"/>
    </row>
    <row r="10611" spans="9:46" s="142" customFormat="1" x14ac:dyDescent="0.15">
      <c r="I10611" s="223"/>
      <c r="P10611" s="224"/>
      <c r="Q10611" s="224"/>
      <c r="R10611" s="224"/>
      <c r="T10611" s="223"/>
      <c r="U10611" s="225"/>
      <c r="V10611" s="223"/>
      <c r="W10611" s="225"/>
      <c r="AE10611" s="200"/>
      <c r="AM10611" s="203"/>
      <c r="AT10611" s="144"/>
    </row>
    <row r="10612" spans="9:46" s="142" customFormat="1" x14ac:dyDescent="0.15">
      <c r="I10612" s="223"/>
      <c r="P10612" s="224"/>
      <c r="Q10612" s="224"/>
      <c r="R10612" s="224"/>
      <c r="T10612" s="223"/>
      <c r="U10612" s="225"/>
      <c r="V10612" s="223"/>
      <c r="W10612" s="225"/>
      <c r="AE10612" s="200"/>
      <c r="AM10612" s="203"/>
      <c r="AT10612" s="144"/>
    </row>
    <row r="10613" spans="9:46" s="142" customFormat="1" x14ac:dyDescent="0.15">
      <c r="I10613" s="223"/>
      <c r="P10613" s="224"/>
      <c r="Q10613" s="224"/>
      <c r="R10613" s="224"/>
      <c r="T10613" s="223"/>
      <c r="U10613" s="225"/>
      <c r="V10613" s="223"/>
      <c r="W10613" s="225"/>
      <c r="AE10613" s="200"/>
      <c r="AM10613" s="203"/>
      <c r="AT10613" s="144"/>
    </row>
    <row r="10614" spans="9:46" s="142" customFormat="1" x14ac:dyDescent="0.15">
      <c r="I10614" s="223"/>
      <c r="P10614" s="224"/>
      <c r="Q10614" s="224"/>
      <c r="R10614" s="224"/>
      <c r="T10614" s="223"/>
      <c r="U10614" s="225"/>
      <c r="V10614" s="223"/>
      <c r="W10614" s="225"/>
      <c r="AE10614" s="200"/>
      <c r="AM10614" s="203"/>
      <c r="AT10614" s="144"/>
    </row>
    <row r="10615" spans="9:46" s="142" customFormat="1" x14ac:dyDescent="0.15">
      <c r="I10615" s="223"/>
      <c r="P10615" s="224"/>
      <c r="Q10615" s="224"/>
      <c r="R10615" s="224"/>
      <c r="T10615" s="223"/>
      <c r="U10615" s="225"/>
      <c r="V10615" s="223"/>
      <c r="W10615" s="225"/>
      <c r="AE10615" s="200"/>
      <c r="AM10615" s="203"/>
      <c r="AT10615" s="144"/>
    </row>
    <row r="10616" spans="9:46" s="142" customFormat="1" x14ac:dyDescent="0.15">
      <c r="I10616" s="223"/>
      <c r="P10616" s="224"/>
      <c r="Q10616" s="224"/>
      <c r="R10616" s="224"/>
      <c r="T10616" s="223"/>
      <c r="U10616" s="225"/>
      <c r="V10616" s="223"/>
      <c r="W10616" s="225"/>
      <c r="AE10616" s="200"/>
      <c r="AM10616" s="203"/>
      <c r="AT10616" s="144"/>
    </row>
    <row r="10617" spans="9:46" s="142" customFormat="1" x14ac:dyDescent="0.15">
      <c r="I10617" s="223"/>
      <c r="P10617" s="224"/>
      <c r="Q10617" s="224"/>
      <c r="R10617" s="224"/>
      <c r="T10617" s="223"/>
      <c r="U10617" s="225"/>
      <c r="V10617" s="223"/>
      <c r="W10617" s="225"/>
      <c r="AE10617" s="200"/>
      <c r="AM10617" s="203"/>
      <c r="AT10617" s="144"/>
    </row>
    <row r="10618" spans="9:46" s="142" customFormat="1" x14ac:dyDescent="0.15">
      <c r="I10618" s="223"/>
      <c r="P10618" s="224"/>
      <c r="Q10618" s="224"/>
      <c r="R10618" s="224"/>
      <c r="T10618" s="223"/>
      <c r="U10618" s="225"/>
      <c r="V10618" s="223"/>
      <c r="W10618" s="225"/>
      <c r="AE10618" s="200"/>
      <c r="AM10618" s="203"/>
      <c r="AT10618" s="144"/>
    </row>
    <row r="10619" spans="9:46" s="142" customFormat="1" x14ac:dyDescent="0.15">
      <c r="I10619" s="223"/>
      <c r="P10619" s="224"/>
      <c r="Q10619" s="224"/>
      <c r="R10619" s="224"/>
      <c r="T10619" s="223"/>
      <c r="U10619" s="225"/>
      <c r="V10619" s="223"/>
      <c r="W10619" s="225"/>
      <c r="AE10619" s="200"/>
      <c r="AM10619" s="203"/>
      <c r="AT10619" s="144"/>
    </row>
    <row r="10620" spans="9:46" s="142" customFormat="1" x14ac:dyDescent="0.15">
      <c r="I10620" s="223"/>
      <c r="P10620" s="224"/>
      <c r="Q10620" s="224"/>
      <c r="R10620" s="224"/>
      <c r="T10620" s="223"/>
      <c r="U10620" s="225"/>
      <c r="V10620" s="223"/>
      <c r="W10620" s="225"/>
      <c r="AE10620" s="200"/>
      <c r="AM10620" s="203"/>
      <c r="AT10620" s="144"/>
    </row>
    <row r="10621" spans="9:46" s="142" customFormat="1" x14ac:dyDescent="0.15">
      <c r="I10621" s="223"/>
      <c r="P10621" s="224"/>
      <c r="Q10621" s="224"/>
      <c r="R10621" s="224"/>
      <c r="T10621" s="223"/>
      <c r="U10621" s="225"/>
      <c r="V10621" s="223"/>
      <c r="W10621" s="225"/>
      <c r="AE10621" s="200"/>
      <c r="AM10621" s="203"/>
      <c r="AT10621" s="144"/>
    </row>
    <row r="10622" spans="9:46" s="142" customFormat="1" x14ac:dyDescent="0.15">
      <c r="I10622" s="223"/>
      <c r="P10622" s="224"/>
      <c r="Q10622" s="224"/>
      <c r="R10622" s="224"/>
      <c r="T10622" s="223"/>
      <c r="U10622" s="225"/>
      <c r="V10622" s="223"/>
      <c r="W10622" s="225"/>
      <c r="AE10622" s="200"/>
      <c r="AM10622" s="203"/>
      <c r="AT10622" s="144"/>
    </row>
    <row r="10623" spans="9:46" s="142" customFormat="1" x14ac:dyDescent="0.15">
      <c r="I10623" s="223"/>
      <c r="P10623" s="224"/>
      <c r="Q10623" s="224"/>
      <c r="R10623" s="224"/>
      <c r="T10623" s="223"/>
      <c r="U10623" s="225"/>
      <c r="V10623" s="223"/>
      <c r="W10623" s="225"/>
      <c r="AE10623" s="200"/>
      <c r="AM10623" s="203"/>
      <c r="AT10623" s="144"/>
    </row>
    <row r="10624" spans="9:46" s="142" customFormat="1" x14ac:dyDescent="0.15">
      <c r="I10624" s="223"/>
      <c r="P10624" s="224"/>
      <c r="Q10624" s="224"/>
      <c r="R10624" s="224"/>
      <c r="T10624" s="223"/>
      <c r="U10624" s="225"/>
      <c r="V10624" s="223"/>
      <c r="W10624" s="225"/>
      <c r="AE10624" s="200"/>
      <c r="AM10624" s="203"/>
      <c r="AT10624" s="144"/>
    </row>
    <row r="10625" spans="9:46" s="142" customFormat="1" x14ac:dyDescent="0.15">
      <c r="I10625" s="223"/>
      <c r="P10625" s="224"/>
      <c r="Q10625" s="224"/>
      <c r="R10625" s="224"/>
      <c r="T10625" s="223"/>
      <c r="U10625" s="225"/>
      <c r="V10625" s="223"/>
      <c r="W10625" s="225"/>
      <c r="AE10625" s="200"/>
      <c r="AM10625" s="203"/>
      <c r="AT10625" s="144"/>
    </row>
    <row r="10626" spans="9:46" s="142" customFormat="1" x14ac:dyDescent="0.15">
      <c r="I10626" s="223"/>
      <c r="P10626" s="224"/>
      <c r="Q10626" s="224"/>
      <c r="R10626" s="224"/>
      <c r="T10626" s="223"/>
      <c r="U10626" s="225"/>
      <c r="V10626" s="223"/>
      <c r="W10626" s="225"/>
      <c r="AE10626" s="200"/>
      <c r="AM10626" s="203"/>
      <c r="AT10626" s="144"/>
    </row>
    <row r="10627" spans="9:46" s="142" customFormat="1" x14ac:dyDescent="0.15">
      <c r="I10627" s="223"/>
      <c r="P10627" s="224"/>
      <c r="Q10627" s="224"/>
      <c r="R10627" s="224"/>
      <c r="T10627" s="223"/>
      <c r="U10627" s="225"/>
      <c r="V10627" s="223"/>
      <c r="W10627" s="225"/>
      <c r="AE10627" s="200"/>
      <c r="AM10627" s="203"/>
      <c r="AT10627" s="144"/>
    </row>
    <row r="10628" spans="9:46" s="142" customFormat="1" x14ac:dyDescent="0.15">
      <c r="I10628" s="223"/>
      <c r="P10628" s="224"/>
      <c r="Q10628" s="224"/>
      <c r="R10628" s="224"/>
      <c r="T10628" s="223"/>
      <c r="U10628" s="225"/>
      <c r="V10628" s="223"/>
      <c r="W10628" s="225"/>
      <c r="AE10628" s="200"/>
      <c r="AM10628" s="203"/>
      <c r="AT10628" s="144"/>
    </row>
    <row r="10629" spans="9:46" s="142" customFormat="1" x14ac:dyDescent="0.15">
      <c r="I10629" s="223"/>
      <c r="P10629" s="224"/>
      <c r="Q10629" s="224"/>
      <c r="R10629" s="224"/>
      <c r="T10629" s="223"/>
      <c r="U10629" s="225"/>
      <c r="V10629" s="223"/>
      <c r="W10629" s="225"/>
      <c r="AE10629" s="200"/>
      <c r="AM10629" s="203"/>
      <c r="AT10629" s="144"/>
    </row>
    <row r="10630" spans="9:46" s="142" customFormat="1" x14ac:dyDescent="0.15">
      <c r="I10630" s="223"/>
      <c r="P10630" s="224"/>
      <c r="Q10630" s="224"/>
      <c r="R10630" s="224"/>
      <c r="T10630" s="223"/>
      <c r="U10630" s="225"/>
      <c r="V10630" s="223"/>
      <c r="W10630" s="225"/>
      <c r="AE10630" s="200"/>
      <c r="AM10630" s="203"/>
      <c r="AT10630" s="144"/>
    </row>
    <row r="10631" spans="9:46" s="142" customFormat="1" x14ac:dyDescent="0.15">
      <c r="I10631" s="223"/>
      <c r="P10631" s="224"/>
      <c r="Q10631" s="224"/>
      <c r="R10631" s="224"/>
      <c r="T10631" s="223"/>
      <c r="U10631" s="225"/>
      <c r="V10631" s="223"/>
      <c r="W10631" s="225"/>
      <c r="AE10631" s="200"/>
      <c r="AM10631" s="203"/>
      <c r="AT10631" s="144"/>
    </row>
    <row r="10632" spans="9:46" s="142" customFormat="1" x14ac:dyDescent="0.15">
      <c r="I10632" s="223"/>
      <c r="P10632" s="224"/>
      <c r="Q10632" s="224"/>
      <c r="R10632" s="224"/>
      <c r="T10632" s="223"/>
      <c r="U10632" s="225"/>
      <c r="V10632" s="223"/>
      <c r="W10632" s="225"/>
      <c r="AE10632" s="200"/>
      <c r="AM10632" s="203"/>
      <c r="AT10632" s="144"/>
    </row>
    <row r="10633" spans="9:46" s="142" customFormat="1" x14ac:dyDescent="0.15">
      <c r="I10633" s="223"/>
      <c r="P10633" s="224"/>
      <c r="Q10633" s="224"/>
      <c r="R10633" s="224"/>
      <c r="T10633" s="223"/>
      <c r="U10633" s="225"/>
      <c r="V10633" s="223"/>
      <c r="W10633" s="225"/>
      <c r="AE10633" s="200"/>
      <c r="AM10633" s="203"/>
      <c r="AT10633" s="144"/>
    </row>
    <row r="10634" spans="9:46" s="142" customFormat="1" x14ac:dyDescent="0.15">
      <c r="I10634" s="223"/>
      <c r="P10634" s="224"/>
      <c r="Q10634" s="224"/>
      <c r="R10634" s="224"/>
      <c r="T10634" s="223"/>
      <c r="U10634" s="225"/>
      <c r="V10634" s="223"/>
      <c r="W10634" s="225"/>
      <c r="AE10634" s="200"/>
      <c r="AM10634" s="203"/>
      <c r="AT10634" s="144"/>
    </row>
    <row r="10635" spans="9:46" s="142" customFormat="1" x14ac:dyDescent="0.15">
      <c r="I10635" s="223"/>
      <c r="P10635" s="224"/>
      <c r="Q10635" s="224"/>
      <c r="R10635" s="224"/>
      <c r="T10635" s="223"/>
      <c r="U10635" s="225"/>
      <c r="V10635" s="223"/>
      <c r="W10635" s="225"/>
      <c r="AE10635" s="200"/>
      <c r="AM10635" s="203"/>
      <c r="AT10635" s="144"/>
    </row>
    <row r="10636" spans="9:46" s="142" customFormat="1" x14ac:dyDescent="0.15">
      <c r="I10636" s="223"/>
      <c r="P10636" s="224"/>
      <c r="Q10636" s="224"/>
      <c r="R10636" s="224"/>
      <c r="T10636" s="223"/>
      <c r="U10636" s="225"/>
      <c r="V10636" s="223"/>
      <c r="W10636" s="225"/>
      <c r="AE10636" s="200"/>
      <c r="AM10636" s="203"/>
      <c r="AT10636" s="144"/>
    </row>
    <row r="10637" spans="9:46" s="142" customFormat="1" x14ac:dyDescent="0.15">
      <c r="I10637" s="223"/>
      <c r="P10637" s="224"/>
      <c r="Q10637" s="224"/>
      <c r="R10637" s="224"/>
      <c r="T10637" s="223"/>
      <c r="U10637" s="225"/>
      <c r="V10637" s="223"/>
      <c r="W10637" s="225"/>
      <c r="AE10637" s="200"/>
      <c r="AM10637" s="203"/>
      <c r="AT10637" s="144"/>
    </row>
    <row r="10638" spans="9:46" s="142" customFormat="1" x14ac:dyDescent="0.15">
      <c r="I10638" s="223"/>
      <c r="P10638" s="224"/>
      <c r="Q10638" s="224"/>
      <c r="R10638" s="224"/>
      <c r="T10638" s="223"/>
      <c r="U10638" s="225"/>
      <c r="V10638" s="223"/>
      <c r="W10638" s="225"/>
      <c r="AE10638" s="200"/>
      <c r="AM10638" s="203"/>
      <c r="AT10638" s="144"/>
    </row>
    <row r="10639" spans="9:46" s="142" customFormat="1" x14ac:dyDescent="0.15">
      <c r="I10639" s="223"/>
      <c r="P10639" s="224"/>
      <c r="Q10639" s="224"/>
      <c r="R10639" s="224"/>
      <c r="T10639" s="223"/>
      <c r="U10639" s="225"/>
      <c r="V10639" s="223"/>
      <c r="W10639" s="225"/>
      <c r="AE10639" s="200"/>
      <c r="AM10639" s="203"/>
      <c r="AT10639" s="144"/>
    </row>
    <row r="10640" spans="9:46" s="142" customFormat="1" x14ac:dyDescent="0.15">
      <c r="I10640" s="223"/>
      <c r="P10640" s="224"/>
      <c r="Q10640" s="224"/>
      <c r="R10640" s="224"/>
      <c r="T10640" s="223"/>
      <c r="U10640" s="225"/>
      <c r="V10640" s="223"/>
      <c r="W10640" s="225"/>
      <c r="AE10640" s="200"/>
      <c r="AM10640" s="203"/>
      <c r="AT10640" s="144"/>
    </row>
    <row r="10641" spans="9:46" s="142" customFormat="1" x14ac:dyDescent="0.15">
      <c r="I10641" s="223"/>
      <c r="P10641" s="224"/>
      <c r="Q10641" s="224"/>
      <c r="R10641" s="224"/>
      <c r="T10641" s="223"/>
      <c r="U10641" s="225"/>
      <c r="V10641" s="223"/>
      <c r="W10641" s="225"/>
      <c r="AE10641" s="200"/>
      <c r="AM10641" s="203"/>
      <c r="AT10641" s="144"/>
    </row>
    <row r="10642" spans="9:46" s="142" customFormat="1" x14ac:dyDescent="0.15">
      <c r="I10642" s="223"/>
      <c r="P10642" s="224"/>
      <c r="Q10642" s="224"/>
      <c r="R10642" s="224"/>
      <c r="T10642" s="223"/>
      <c r="U10642" s="225"/>
      <c r="V10642" s="223"/>
      <c r="W10642" s="225"/>
      <c r="AE10642" s="200"/>
      <c r="AM10642" s="203"/>
      <c r="AT10642" s="144"/>
    </row>
    <row r="10643" spans="9:46" s="142" customFormat="1" x14ac:dyDescent="0.15">
      <c r="I10643" s="223"/>
      <c r="P10643" s="224"/>
      <c r="Q10643" s="224"/>
      <c r="R10643" s="224"/>
      <c r="T10643" s="223"/>
      <c r="U10643" s="225"/>
      <c r="V10643" s="223"/>
      <c r="W10643" s="225"/>
      <c r="AE10643" s="200"/>
      <c r="AM10643" s="203"/>
      <c r="AT10643" s="144"/>
    </row>
    <row r="10644" spans="9:46" s="142" customFormat="1" x14ac:dyDescent="0.15">
      <c r="I10644" s="223"/>
      <c r="P10644" s="224"/>
      <c r="Q10644" s="224"/>
      <c r="R10644" s="224"/>
      <c r="T10644" s="223"/>
      <c r="U10644" s="225"/>
      <c r="V10644" s="223"/>
      <c r="W10644" s="225"/>
      <c r="AE10644" s="200"/>
      <c r="AM10644" s="203"/>
      <c r="AT10644" s="144"/>
    </row>
    <row r="10645" spans="9:46" s="142" customFormat="1" x14ac:dyDescent="0.15">
      <c r="I10645" s="223"/>
      <c r="P10645" s="224"/>
      <c r="Q10645" s="224"/>
      <c r="R10645" s="224"/>
      <c r="T10645" s="223"/>
      <c r="U10645" s="225"/>
      <c r="V10645" s="223"/>
      <c r="W10645" s="225"/>
      <c r="AE10645" s="200"/>
      <c r="AM10645" s="203"/>
      <c r="AT10645" s="144"/>
    </row>
    <row r="10646" spans="9:46" s="142" customFormat="1" x14ac:dyDescent="0.15">
      <c r="I10646" s="223"/>
      <c r="P10646" s="224"/>
      <c r="Q10646" s="224"/>
      <c r="R10646" s="224"/>
      <c r="T10646" s="223"/>
      <c r="U10646" s="225"/>
      <c r="V10646" s="223"/>
      <c r="W10646" s="225"/>
      <c r="AE10646" s="200"/>
      <c r="AM10646" s="203"/>
      <c r="AT10646" s="144"/>
    </row>
    <row r="10647" spans="9:46" s="142" customFormat="1" x14ac:dyDescent="0.15">
      <c r="I10647" s="223"/>
      <c r="P10647" s="224"/>
      <c r="Q10647" s="224"/>
      <c r="R10647" s="224"/>
      <c r="T10647" s="223"/>
      <c r="U10647" s="225"/>
      <c r="V10647" s="223"/>
      <c r="W10647" s="225"/>
      <c r="AE10647" s="200"/>
      <c r="AM10647" s="203"/>
      <c r="AT10647" s="144"/>
    </row>
    <row r="10648" spans="9:46" s="142" customFormat="1" x14ac:dyDescent="0.15">
      <c r="I10648" s="223"/>
      <c r="P10648" s="224"/>
      <c r="Q10648" s="224"/>
      <c r="R10648" s="224"/>
      <c r="T10648" s="223"/>
      <c r="U10648" s="225"/>
      <c r="V10648" s="223"/>
      <c r="W10648" s="225"/>
      <c r="AE10648" s="200"/>
      <c r="AM10648" s="203"/>
      <c r="AT10648" s="144"/>
    </row>
    <row r="10649" spans="9:46" s="142" customFormat="1" x14ac:dyDescent="0.15">
      <c r="I10649" s="223"/>
      <c r="P10649" s="224"/>
      <c r="Q10649" s="224"/>
      <c r="R10649" s="224"/>
      <c r="T10649" s="223"/>
      <c r="U10649" s="225"/>
      <c r="V10649" s="223"/>
      <c r="W10649" s="225"/>
      <c r="AE10649" s="200"/>
      <c r="AM10649" s="203"/>
      <c r="AT10649" s="144"/>
    </row>
    <row r="10650" spans="9:46" s="142" customFormat="1" x14ac:dyDescent="0.15">
      <c r="I10650" s="223"/>
      <c r="P10650" s="224"/>
      <c r="Q10650" s="224"/>
      <c r="R10650" s="224"/>
      <c r="T10650" s="223"/>
      <c r="U10650" s="225"/>
      <c r="V10650" s="223"/>
      <c r="W10650" s="225"/>
      <c r="AE10650" s="200"/>
      <c r="AM10650" s="203"/>
      <c r="AT10650" s="144"/>
    </row>
    <row r="10651" spans="9:46" s="142" customFormat="1" x14ac:dyDescent="0.15">
      <c r="I10651" s="223"/>
      <c r="P10651" s="224"/>
      <c r="Q10651" s="224"/>
      <c r="R10651" s="224"/>
      <c r="T10651" s="223"/>
      <c r="U10651" s="225"/>
      <c r="V10651" s="223"/>
      <c r="W10651" s="225"/>
      <c r="AE10651" s="200"/>
      <c r="AM10651" s="203"/>
      <c r="AT10651" s="144"/>
    </row>
    <row r="10652" spans="9:46" s="142" customFormat="1" x14ac:dyDescent="0.15">
      <c r="I10652" s="223"/>
      <c r="P10652" s="224"/>
      <c r="Q10652" s="224"/>
      <c r="R10652" s="224"/>
      <c r="T10652" s="223"/>
      <c r="U10652" s="225"/>
      <c r="V10652" s="223"/>
      <c r="W10652" s="225"/>
      <c r="AE10652" s="200"/>
      <c r="AM10652" s="203"/>
      <c r="AT10652" s="144"/>
    </row>
    <row r="10653" spans="9:46" s="142" customFormat="1" x14ac:dyDescent="0.15">
      <c r="I10653" s="223"/>
      <c r="P10653" s="224"/>
      <c r="Q10653" s="224"/>
      <c r="R10653" s="224"/>
      <c r="T10653" s="223"/>
      <c r="U10653" s="225"/>
      <c r="V10653" s="223"/>
      <c r="W10653" s="225"/>
      <c r="AE10653" s="200"/>
      <c r="AM10653" s="203"/>
      <c r="AT10653" s="144"/>
    </row>
    <row r="10654" spans="9:46" s="142" customFormat="1" x14ac:dyDescent="0.15">
      <c r="I10654" s="223"/>
      <c r="P10654" s="224"/>
      <c r="Q10654" s="224"/>
      <c r="R10654" s="224"/>
      <c r="T10654" s="223"/>
      <c r="U10654" s="225"/>
      <c r="V10654" s="223"/>
      <c r="W10654" s="225"/>
      <c r="AE10654" s="200"/>
      <c r="AM10654" s="203"/>
      <c r="AT10654" s="144"/>
    </row>
    <row r="10655" spans="9:46" s="142" customFormat="1" x14ac:dyDescent="0.15">
      <c r="I10655" s="223"/>
      <c r="P10655" s="224"/>
      <c r="Q10655" s="224"/>
      <c r="R10655" s="224"/>
      <c r="T10655" s="223"/>
      <c r="U10655" s="225"/>
      <c r="V10655" s="223"/>
      <c r="W10655" s="225"/>
      <c r="AE10655" s="200"/>
      <c r="AM10655" s="203"/>
      <c r="AT10655" s="144"/>
    </row>
    <row r="10656" spans="9:46" s="142" customFormat="1" x14ac:dyDescent="0.15">
      <c r="I10656" s="223"/>
      <c r="P10656" s="224"/>
      <c r="Q10656" s="224"/>
      <c r="R10656" s="224"/>
      <c r="T10656" s="223"/>
      <c r="U10656" s="225"/>
      <c r="V10656" s="223"/>
      <c r="W10656" s="225"/>
      <c r="AE10656" s="200"/>
      <c r="AM10656" s="203"/>
      <c r="AT10656" s="144"/>
    </row>
    <row r="10657" spans="9:46" s="142" customFormat="1" x14ac:dyDescent="0.15">
      <c r="I10657" s="223"/>
      <c r="P10657" s="224"/>
      <c r="Q10657" s="224"/>
      <c r="R10657" s="224"/>
      <c r="T10657" s="223"/>
      <c r="U10657" s="225"/>
      <c r="V10657" s="223"/>
      <c r="W10657" s="225"/>
      <c r="AE10657" s="200"/>
      <c r="AM10657" s="203"/>
      <c r="AT10657" s="144"/>
    </row>
    <row r="10658" spans="9:46" s="142" customFormat="1" x14ac:dyDescent="0.15">
      <c r="I10658" s="223"/>
      <c r="P10658" s="224"/>
      <c r="Q10658" s="224"/>
      <c r="R10658" s="224"/>
      <c r="T10658" s="223"/>
      <c r="U10658" s="225"/>
      <c r="V10658" s="223"/>
      <c r="W10658" s="225"/>
      <c r="AE10658" s="200"/>
      <c r="AM10658" s="203"/>
      <c r="AT10658" s="144"/>
    </row>
    <row r="10659" spans="9:46" s="142" customFormat="1" x14ac:dyDescent="0.15">
      <c r="I10659" s="223"/>
      <c r="P10659" s="224"/>
      <c r="Q10659" s="224"/>
      <c r="R10659" s="224"/>
      <c r="T10659" s="223"/>
      <c r="U10659" s="225"/>
      <c r="V10659" s="223"/>
      <c r="W10659" s="225"/>
      <c r="AE10659" s="200"/>
      <c r="AM10659" s="203"/>
      <c r="AT10659" s="144"/>
    </row>
    <row r="10660" spans="9:46" s="142" customFormat="1" x14ac:dyDescent="0.15">
      <c r="I10660" s="223"/>
      <c r="P10660" s="224"/>
      <c r="Q10660" s="224"/>
      <c r="R10660" s="224"/>
      <c r="T10660" s="223"/>
      <c r="U10660" s="225"/>
      <c r="V10660" s="223"/>
      <c r="W10660" s="225"/>
      <c r="AE10660" s="200"/>
      <c r="AM10660" s="203"/>
      <c r="AT10660" s="144"/>
    </row>
    <row r="10661" spans="9:46" s="142" customFormat="1" x14ac:dyDescent="0.15">
      <c r="I10661" s="223"/>
      <c r="P10661" s="224"/>
      <c r="Q10661" s="224"/>
      <c r="R10661" s="224"/>
      <c r="T10661" s="223"/>
      <c r="U10661" s="225"/>
      <c r="V10661" s="223"/>
      <c r="W10661" s="225"/>
      <c r="AE10661" s="200"/>
      <c r="AM10661" s="203"/>
      <c r="AT10661" s="144"/>
    </row>
    <row r="10662" spans="9:46" s="142" customFormat="1" x14ac:dyDescent="0.15">
      <c r="I10662" s="223"/>
      <c r="P10662" s="224"/>
      <c r="Q10662" s="224"/>
      <c r="R10662" s="224"/>
      <c r="T10662" s="223"/>
      <c r="U10662" s="225"/>
      <c r="V10662" s="223"/>
      <c r="W10662" s="225"/>
      <c r="AE10662" s="200"/>
      <c r="AM10662" s="203"/>
      <c r="AT10662" s="144"/>
    </row>
    <row r="10663" spans="9:46" s="142" customFormat="1" x14ac:dyDescent="0.15">
      <c r="I10663" s="223"/>
      <c r="P10663" s="224"/>
      <c r="Q10663" s="224"/>
      <c r="R10663" s="224"/>
      <c r="T10663" s="223"/>
      <c r="U10663" s="225"/>
      <c r="V10663" s="223"/>
      <c r="W10663" s="225"/>
      <c r="AE10663" s="200"/>
      <c r="AM10663" s="203"/>
      <c r="AT10663" s="144"/>
    </row>
    <row r="10664" spans="9:46" s="142" customFormat="1" x14ac:dyDescent="0.15">
      <c r="I10664" s="223"/>
      <c r="P10664" s="224"/>
      <c r="Q10664" s="224"/>
      <c r="R10664" s="224"/>
      <c r="T10664" s="223"/>
      <c r="U10664" s="225"/>
      <c r="V10664" s="223"/>
      <c r="W10664" s="225"/>
      <c r="AE10664" s="200"/>
      <c r="AM10664" s="203"/>
      <c r="AT10664" s="144"/>
    </row>
    <row r="10665" spans="9:46" s="142" customFormat="1" x14ac:dyDescent="0.15">
      <c r="I10665" s="223"/>
      <c r="P10665" s="224"/>
      <c r="Q10665" s="224"/>
      <c r="R10665" s="224"/>
      <c r="T10665" s="223"/>
      <c r="U10665" s="225"/>
      <c r="V10665" s="223"/>
      <c r="W10665" s="225"/>
      <c r="AE10665" s="200"/>
      <c r="AM10665" s="203"/>
      <c r="AT10665" s="144"/>
    </row>
    <row r="10666" spans="9:46" s="142" customFormat="1" x14ac:dyDescent="0.15">
      <c r="I10666" s="223"/>
      <c r="P10666" s="224"/>
      <c r="Q10666" s="224"/>
      <c r="R10666" s="224"/>
      <c r="T10666" s="223"/>
      <c r="U10666" s="225"/>
      <c r="V10666" s="223"/>
      <c r="W10666" s="225"/>
      <c r="AE10666" s="200"/>
      <c r="AM10666" s="203"/>
      <c r="AT10666" s="144"/>
    </row>
    <row r="10667" spans="9:46" s="142" customFormat="1" x14ac:dyDescent="0.15">
      <c r="I10667" s="223"/>
      <c r="P10667" s="224"/>
      <c r="Q10667" s="224"/>
      <c r="R10667" s="224"/>
      <c r="T10667" s="223"/>
      <c r="U10667" s="225"/>
      <c r="V10667" s="223"/>
      <c r="W10667" s="225"/>
      <c r="AE10667" s="200"/>
      <c r="AM10667" s="203"/>
      <c r="AT10667" s="144"/>
    </row>
    <row r="10668" spans="9:46" s="142" customFormat="1" x14ac:dyDescent="0.15">
      <c r="I10668" s="223"/>
      <c r="P10668" s="224"/>
      <c r="Q10668" s="224"/>
      <c r="R10668" s="224"/>
      <c r="T10668" s="223"/>
      <c r="U10668" s="225"/>
      <c r="V10668" s="223"/>
      <c r="W10668" s="225"/>
      <c r="AE10668" s="200"/>
      <c r="AM10668" s="203"/>
      <c r="AT10668" s="144"/>
    </row>
    <row r="10669" spans="9:46" s="142" customFormat="1" x14ac:dyDescent="0.15">
      <c r="I10669" s="223"/>
      <c r="P10669" s="224"/>
      <c r="Q10669" s="224"/>
      <c r="R10669" s="224"/>
      <c r="T10669" s="223"/>
      <c r="U10669" s="225"/>
      <c r="V10669" s="223"/>
      <c r="W10669" s="225"/>
      <c r="AE10669" s="200"/>
      <c r="AM10669" s="203"/>
      <c r="AT10669" s="144"/>
    </row>
    <row r="10670" spans="9:46" s="142" customFormat="1" x14ac:dyDescent="0.15">
      <c r="I10670" s="223"/>
      <c r="P10670" s="224"/>
      <c r="Q10670" s="224"/>
      <c r="R10670" s="224"/>
      <c r="T10670" s="223"/>
      <c r="U10670" s="225"/>
      <c r="V10670" s="223"/>
      <c r="W10670" s="225"/>
      <c r="AE10670" s="200"/>
      <c r="AM10670" s="203"/>
      <c r="AT10670" s="144"/>
    </row>
    <row r="10671" spans="9:46" s="142" customFormat="1" x14ac:dyDescent="0.15">
      <c r="I10671" s="223"/>
      <c r="P10671" s="224"/>
      <c r="Q10671" s="224"/>
      <c r="R10671" s="224"/>
      <c r="T10671" s="223"/>
      <c r="U10671" s="225"/>
      <c r="V10671" s="223"/>
      <c r="W10671" s="225"/>
      <c r="AE10671" s="200"/>
      <c r="AM10671" s="203"/>
      <c r="AT10671" s="144"/>
    </row>
    <row r="10672" spans="9:46" s="142" customFormat="1" x14ac:dyDescent="0.15">
      <c r="I10672" s="223"/>
      <c r="P10672" s="224"/>
      <c r="Q10672" s="224"/>
      <c r="R10672" s="224"/>
      <c r="T10672" s="223"/>
      <c r="U10672" s="225"/>
      <c r="V10672" s="223"/>
      <c r="W10672" s="225"/>
      <c r="AE10672" s="200"/>
      <c r="AM10672" s="203"/>
      <c r="AT10672" s="144"/>
    </row>
    <row r="10673" spans="9:46" s="142" customFormat="1" x14ac:dyDescent="0.15">
      <c r="I10673" s="223"/>
      <c r="P10673" s="224"/>
      <c r="Q10673" s="224"/>
      <c r="R10673" s="224"/>
      <c r="T10673" s="223"/>
      <c r="U10673" s="225"/>
      <c r="V10673" s="223"/>
      <c r="W10673" s="225"/>
      <c r="AE10673" s="200"/>
      <c r="AM10673" s="203"/>
      <c r="AT10673" s="144"/>
    </row>
    <row r="10674" spans="9:46" s="142" customFormat="1" x14ac:dyDescent="0.15">
      <c r="I10674" s="223"/>
      <c r="P10674" s="224"/>
      <c r="Q10674" s="224"/>
      <c r="R10674" s="224"/>
      <c r="T10674" s="223"/>
      <c r="U10674" s="225"/>
      <c r="V10674" s="223"/>
      <c r="W10674" s="225"/>
      <c r="AE10674" s="200"/>
      <c r="AM10674" s="203"/>
      <c r="AT10674" s="144"/>
    </row>
    <row r="10675" spans="9:46" s="142" customFormat="1" x14ac:dyDescent="0.15">
      <c r="I10675" s="223"/>
      <c r="P10675" s="224"/>
      <c r="Q10675" s="224"/>
      <c r="R10675" s="224"/>
      <c r="T10675" s="223"/>
      <c r="U10675" s="225"/>
      <c r="V10675" s="223"/>
      <c r="W10675" s="225"/>
      <c r="AE10675" s="200"/>
      <c r="AM10675" s="203"/>
      <c r="AT10675" s="144"/>
    </row>
    <row r="10676" spans="9:46" s="142" customFormat="1" x14ac:dyDescent="0.15">
      <c r="I10676" s="223"/>
      <c r="P10676" s="224"/>
      <c r="Q10676" s="224"/>
      <c r="R10676" s="224"/>
      <c r="T10676" s="223"/>
      <c r="U10676" s="225"/>
      <c r="V10676" s="223"/>
      <c r="W10676" s="225"/>
      <c r="AE10676" s="200"/>
      <c r="AM10676" s="203"/>
      <c r="AT10676" s="144"/>
    </row>
    <row r="10677" spans="9:46" s="142" customFormat="1" x14ac:dyDescent="0.15">
      <c r="I10677" s="223"/>
      <c r="P10677" s="224"/>
      <c r="Q10677" s="224"/>
      <c r="R10677" s="224"/>
      <c r="T10677" s="223"/>
      <c r="U10677" s="225"/>
      <c r="V10677" s="223"/>
      <c r="W10677" s="225"/>
      <c r="AE10677" s="200"/>
      <c r="AM10677" s="203"/>
      <c r="AT10677" s="144"/>
    </row>
    <row r="10678" spans="9:46" s="142" customFormat="1" x14ac:dyDescent="0.15">
      <c r="I10678" s="223"/>
      <c r="P10678" s="224"/>
      <c r="Q10678" s="224"/>
      <c r="R10678" s="224"/>
      <c r="T10678" s="223"/>
      <c r="U10678" s="225"/>
      <c r="V10678" s="223"/>
      <c r="W10678" s="225"/>
      <c r="AE10678" s="200"/>
      <c r="AM10678" s="203"/>
      <c r="AT10678" s="144"/>
    </row>
    <row r="10679" spans="9:46" s="142" customFormat="1" x14ac:dyDescent="0.15">
      <c r="I10679" s="223"/>
      <c r="P10679" s="224"/>
      <c r="Q10679" s="224"/>
      <c r="R10679" s="224"/>
      <c r="T10679" s="223"/>
      <c r="U10679" s="225"/>
      <c r="V10679" s="223"/>
      <c r="W10679" s="225"/>
      <c r="AE10679" s="200"/>
      <c r="AM10679" s="203"/>
      <c r="AT10679" s="144"/>
    </row>
    <row r="10680" spans="9:46" s="142" customFormat="1" x14ac:dyDescent="0.15">
      <c r="I10680" s="223"/>
      <c r="P10680" s="224"/>
      <c r="Q10680" s="224"/>
      <c r="R10680" s="224"/>
      <c r="T10680" s="223"/>
      <c r="U10680" s="225"/>
      <c r="V10680" s="223"/>
      <c r="W10680" s="225"/>
      <c r="AE10680" s="200"/>
      <c r="AM10680" s="203"/>
      <c r="AT10680" s="144"/>
    </row>
    <row r="10681" spans="9:46" s="142" customFormat="1" x14ac:dyDescent="0.15">
      <c r="I10681" s="223"/>
      <c r="P10681" s="224"/>
      <c r="Q10681" s="224"/>
      <c r="R10681" s="224"/>
      <c r="T10681" s="223"/>
      <c r="U10681" s="225"/>
      <c r="V10681" s="223"/>
      <c r="W10681" s="225"/>
      <c r="AE10681" s="200"/>
      <c r="AM10681" s="203"/>
      <c r="AT10681" s="144"/>
    </row>
    <row r="10682" spans="9:46" s="142" customFormat="1" x14ac:dyDescent="0.15">
      <c r="I10682" s="223"/>
      <c r="P10682" s="224"/>
      <c r="Q10682" s="224"/>
      <c r="R10682" s="224"/>
      <c r="T10682" s="223"/>
      <c r="U10682" s="225"/>
      <c r="V10682" s="223"/>
      <c r="W10682" s="225"/>
      <c r="AE10682" s="200"/>
      <c r="AM10682" s="203"/>
      <c r="AT10682" s="144"/>
    </row>
    <row r="10683" spans="9:46" s="142" customFormat="1" x14ac:dyDescent="0.15">
      <c r="I10683" s="223"/>
      <c r="P10683" s="224"/>
      <c r="Q10683" s="224"/>
      <c r="R10683" s="224"/>
      <c r="T10683" s="223"/>
      <c r="U10683" s="225"/>
      <c r="V10683" s="223"/>
      <c r="W10683" s="225"/>
      <c r="AE10683" s="200"/>
      <c r="AM10683" s="203"/>
      <c r="AT10683" s="144"/>
    </row>
    <row r="10684" spans="9:46" s="142" customFormat="1" x14ac:dyDescent="0.15">
      <c r="I10684" s="223"/>
      <c r="P10684" s="224"/>
      <c r="Q10684" s="224"/>
      <c r="R10684" s="224"/>
      <c r="T10684" s="223"/>
      <c r="U10684" s="225"/>
      <c r="V10684" s="223"/>
      <c r="W10684" s="225"/>
      <c r="AE10684" s="200"/>
      <c r="AM10684" s="203"/>
      <c r="AT10684" s="144"/>
    </row>
    <row r="10685" spans="9:46" s="142" customFormat="1" x14ac:dyDescent="0.15">
      <c r="I10685" s="223"/>
      <c r="P10685" s="224"/>
      <c r="Q10685" s="224"/>
      <c r="R10685" s="224"/>
      <c r="T10685" s="223"/>
      <c r="U10685" s="225"/>
      <c r="V10685" s="223"/>
      <c r="W10685" s="225"/>
      <c r="AE10685" s="200"/>
      <c r="AM10685" s="203"/>
      <c r="AT10685" s="144"/>
    </row>
    <row r="10686" spans="9:46" s="142" customFormat="1" x14ac:dyDescent="0.15">
      <c r="I10686" s="223"/>
      <c r="P10686" s="224"/>
      <c r="Q10686" s="224"/>
      <c r="R10686" s="224"/>
      <c r="T10686" s="223"/>
      <c r="U10686" s="225"/>
      <c r="V10686" s="223"/>
      <c r="W10686" s="225"/>
      <c r="AE10686" s="200"/>
      <c r="AM10686" s="203"/>
      <c r="AT10686" s="144"/>
    </row>
    <row r="10687" spans="9:46" s="142" customFormat="1" x14ac:dyDescent="0.15">
      <c r="I10687" s="223"/>
      <c r="P10687" s="224"/>
      <c r="Q10687" s="224"/>
      <c r="R10687" s="224"/>
      <c r="T10687" s="223"/>
      <c r="U10687" s="225"/>
      <c r="V10687" s="223"/>
      <c r="W10687" s="225"/>
      <c r="AE10687" s="200"/>
      <c r="AM10687" s="203"/>
      <c r="AT10687" s="144"/>
    </row>
    <row r="10688" spans="9:46" s="142" customFormat="1" x14ac:dyDescent="0.15">
      <c r="I10688" s="223"/>
      <c r="P10688" s="224"/>
      <c r="Q10688" s="224"/>
      <c r="R10688" s="224"/>
      <c r="T10688" s="223"/>
      <c r="U10688" s="225"/>
      <c r="V10688" s="223"/>
      <c r="W10688" s="225"/>
      <c r="AE10688" s="200"/>
      <c r="AM10688" s="203"/>
      <c r="AT10688" s="144"/>
    </row>
    <row r="10689" spans="9:46" s="142" customFormat="1" x14ac:dyDescent="0.15">
      <c r="I10689" s="223"/>
      <c r="P10689" s="224"/>
      <c r="Q10689" s="224"/>
      <c r="R10689" s="224"/>
      <c r="T10689" s="223"/>
      <c r="U10689" s="225"/>
      <c r="V10689" s="223"/>
      <c r="W10689" s="225"/>
      <c r="AE10689" s="200"/>
      <c r="AM10689" s="203"/>
      <c r="AT10689" s="144"/>
    </row>
    <row r="10690" spans="9:46" s="142" customFormat="1" x14ac:dyDescent="0.15">
      <c r="I10690" s="223"/>
      <c r="P10690" s="224"/>
      <c r="Q10690" s="224"/>
      <c r="R10690" s="224"/>
      <c r="T10690" s="223"/>
      <c r="U10690" s="225"/>
      <c r="V10690" s="223"/>
      <c r="W10690" s="225"/>
      <c r="AE10690" s="200"/>
      <c r="AM10690" s="203"/>
      <c r="AT10690" s="144"/>
    </row>
    <row r="10691" spans="9:46" s="142" customFormat="1" x14ac:dyDescent="0.15">
      <c r="I10691" s="223"/>
      <c r="P10691" s="224"/>
      <c r="Q10691" s="224"/>
      <c r="R10691" s="224"/>
      <c r="T10691" s="223"/>
      <c r="U10691" s="225"/>
      <c r="V10691" s="223"/>
      <c r="W10691" s="225"/>
      <c r="AE10691" s="200"/>
      <c r="AM10691" s="203"/>
      <c r="AT10691" s="144"/>
    </row>
    <row r="10692" spans="9:46" s="142" customFormat="1" x14ac:dyDescent="0.15">
      <c r="I10692" s="223"/>
      <c r="P10692" s="224"/>
      <c r="Q10692" s="224"/>
      <c r="R10692" s="224"/>
      <c r="T10692" s="223"/>
      <c r="U10692" s="225"/>
      <c r="V10692" s="223"/>
      <c r="W10692" s="225"/>
      <c r="AE10692" s="200"/>
      <c r="AM10692" s="203"/>
      <c r="AT10692" s="144"/>
    </row>
    <row r="10693" spans="9:46" s="142" customFormat="1" x14ac:dyDescent="0.15">
      <c r="I10693" s="223"/>
      <c r="P10693" s="224"/>
      <c r="Q10693" s="224"/>
      <c r="R10693" s="224"/>
      <c r="T10693" s="223"/>
      <c r="U10693" s="225"/>
      <c r="V10693" s="223"/>
      <c r="W10693" s="225"/>
      <c r="AE10693" s="200"/>
      <c r="AM10693" s="203"/>
      <c r="AT10693" s="144"/>
    </row>
    <row r="10694" spans="9:46" s="142" customFormat="1" x14ac:dyDescent="0.15">
      <c r="I10694" s="223"/>
      <c r="P10694" s="224"/>
      <c r="Q10694" s="224"/>
      <c r="R10694" s="224"/>
      <c r="T10694" s="223"/>
      <c r="U10694" s="225"/>
      <c r="V10694" s="223"/>
      <c r="W10694" s="225"/>
      <c r="AE10694" s="200"/>
      <c r="AM10694" s="203"/>
      <c r="AT10694" s="144"/>
    </row>
    <row r="10695" spans="9:46" s="142" customFormat="1" x14ac:dyDescent="0.15">
      <c r="I10695" s="223"/>
      <c r="P10695" s="224"/>
      <c r="Q10695" s="224"/>
      <c r="R10695" s="224"/>
      <c r="T10695" s="223"/>
      <c r="U10695" s="225"/>
      <c r="V10695" s="223"/>
      <c r="W10695" s="225"/>
      <c r="AE10695" s="200"/>
      <c r="AM10695" s="203"/>
      <c r="AT10695" s="144"/>
    </row>
    <row r="10696" spans="9:46" s="142" customFormat="1" x14ac:dyDescent="0.15">
      <c r="I10696" s="223"/>
      <c r="P10696" s="224"/>
      <c r="Q10696" s="224"/>
      <c r="R10696" s="224"/>
      <c r="T10696" s="223"/>
      <c r="U10696" s="225"/>
      <c r="V10696" s="223"/>
      <c r="W10696" s="225"/>
      <c r="AE10696" s="200"/>
      <c r="AM10696" s="203"/>
      <c r="AT10696" s="144"/>
    </row>
    <row r="10697" spans="9:46" s="142" customFormat="1" x14ac:dyDescent="0.15">
      <c r="I10697" s="223"/>
      <c r="P10697" s="224"/>
      <c r="Q10697" s="224"/>
      <c r="R10697" s="224"/>
      <c r="T10697" s="223"/>
      <c r="U10697" s="225"/>
      <c r="V10697" s="223"/>
      <c r="W10697" s="225"/>
      <c r="AE10697" s="200"/>
      <c r="AM10697" s="203"/>
      <c r="AT10697" s="144"/>
    </row>
    <row r="10698" spans="9:46" s="142" customFormat="1" x14ac:dyDescent="0.15">
      <c r="I10698" s="223"/>
      <c r="P10698" s="224"/>
      <c r="Q10698" s="224"/>
      <c r="R10698" s="224"/>
      <c r="T10698" s="223"/>
      <c r="U10698" s="225"/>
      <c r="V10698" s="223"/>
      <c r="W10698" s="225"/>
      <c r="AE10698" s="200"/>
      <c r="AM10698" s="203"/>
      <c r="AT10698" s="144"/>
    </row>
    <row r="10699" spans="9:46" s="142" customFormat="1" x14ac:dyDescent="0.15">
      <c r="I10699" s="223"/>
      <c r="P10699" s="224"/>
      <c r="Q10699" s="224"/>
      <c r="R10699" s="224"/>
      <c r="T10699" s="223"/>
      <c r="U10699" s="225"/>
      <c r="V10699" s="223"/>
      <c r="W10699" s="225"/>
      <c r="AE10699" s="200"/>
      <c r="AM10699" s="203"/>
      <c r="AT10699" s="144"/>
    </row>
    <row r="10700" spans="9:46" s="142" customFormat="1" x14ac:dyDescent="0.15">
      <c r="I10700" s="223"/>
      <c r="P10700" s="224"/>
      <c r="Q10700" s="224"/>
      <c r="R10700" s="224"/>
      <c r="T10700" s="223"/>
      <c r="U10700" s="225"/>
      <c r="V10700" s="223"/>
      <c r="W10700" s="225"/>
      <c r="AE10700" s="200"/>
      <c r="AM10700" s="203"/>
      <c r="AT10700" s="144"/>
    </row>
    <row r="10701" spans="9:46" s="142" customFormat="1" x14ac:dyDescent="0.15">
      <c r="I10701" s="223"/>
      <c r="P10701" s="224"/>
      <c r="Q10701" s="224"/>
      <c r="R10701" s="224"/>
      <c r="T10701" s="223"/>
      <c r="U10701" s="225"/>
      <c r="V10701" s="223"/>
      <c r="W10701" s="225"/>
      <c r="AE10701" s="200"/>
      <c r="AM10701" s="203"/>
      <c r="AT10701" s="144"/>
    </row>
    <row r="10702" spans="9:46" s="142" customFormat="1" x14ac:dyDescent="0.15">
      <c r="I10702" s="223"/>
      <c r="P10702" s="224"/>
      <c r="Q10702" s="224"/>
      <c r="R10702" s="224"/>
      <c r="T10702" s="223"/>
      <c r="U10702" s="225"/>
      <c r="V10702" s="223"/>
      <c r="W10702" s="225"/>
      <c r="AE10702" s="200"/>
      <c r="AM10702" s="203"/>
      <c r="AT10702" s="144"/>
    </row>
    <row r="10703" spans="9:46" s="142" customFormat="1" x14ac:dyDescent="0.15">
      <c r="I10703" s="223"/>
      <c r="P10703" s="224"/>
      <c r="Q10703" s="224"/>
      <c r="R10703" s="224"/>
      <c r="T10703" s="223"/>
      <c r="U10703" s="225"/>
      <c r="V10703" s="223"/>
      <c r="W10703" s="225"/>
      <c r="AE10703" s="200"/>
      <c r="AM10703" s="203"/>
      <c r="AT10703" s="144"/>
    </row>
    <row r="10704" spans="9:46" s="142" customFormat="1" x14ac:dyDescent="0.15">
      <c r="I10704" s="223"/>
      <c r="P10704" s="224"/>
      <c r="Q10704" s="224"/>
      <c r="R10704" s="224"/>
      <c r="T10704" s="223"/>
      <c r="U10704" s="225"/>
      <c r="V10704" s="223"/>
      <c r="W10704" s="225"/>
      <c r="AE10704" s="200"/>
      <c r="AM10704" s="203"/>
      <c r="AT10704" s="144"/>
    </row>
    <row r="10705" spans="9:46" s="142" customFormat="1" x14ac:dyDescent="0.15">
      <c r="I10705" s="223"/>
      <c r="P10705" s="224"/>
      <c r="Q10705" s="224"/>
      <c r="R10705" s="224"/>
      <c r="T10705" s="223"/>
      <c r="U10705" s="225"/>
      <c r="V10705" s="223"/>
      <c r="W10705" s="225"/>
      <c r="AE10705" s="200"/>
      <c r="AM10705" s="203"/>
      <c r="AT10705" s="144"/>
    </row>
    <row r="10706" spans="9:46" s="142" customFormat="1" x14ac:dyDescent="0.15">
      <c r="I10706" s="223"/>
      <c r="P10706" s="224"/>
      <c r="Q10706" s="224"/>
      <c r="R10706" s="224"/>
      <c r="T10706" s="223"/>
      <c r="U10706" s="225"/>
      <c r="V10706" s="223"/>
      <c r="W10706" s="225"/>
      <c r="AE10706" s="200"/>
      <c r="AM10706" s="203"/>
      <c r="AT10706" s="144"/>
    </row>
    <row r="10707" spans="9:46" s="142" customFormat="1" x14ac:dyDescent="0.15">
      <c r="I10707" s="223"/>
      <c r="P10707" s="224"/>
      <c r="Q10707" s="224"/>
      <c r="R10707" s="224"/>
      <c r="T10707" s="223"/>
      <c r="U10707" s="225"/>
      <c r="V10707" s="223"/>
      <c r="W10707" s="225"/>
      <c r="AE10707" s="200"/>
      <c r="AM10707" s="203"/>
      <c r="AT10707" s="144"/>
    </row>
    <row r="10708" spans="9:46" s="142" customFormat="1" x14ac:dyDescent="0.15">
      <c r="I10708" s="223"/>
      <c r="P10708" s="224"/>
      <c r="Q10708" s="224"/>
      <c r="R10708" s="224"/>
      <c r="T10708" s="223"/>
      <c r="U10708" s="225"/>
      <c r="V10708" s="223"/>
      <c r="W10708" s="225"/>
      <c r="AE10708" s="200"/>
      <c r="AM10708" s="203"/>
      <c r="AT10708" s="144"/>
    </row>
    <row r="10709" spans="9:46" s="142" customFormat="1" x14ac:dyDescent="0.15">
      <c r="I10709" s="223"/>
      <c r="P10709" s="224"/>
      <c r="Q10709" s="224"/>
      <c r="R10709" s="224"/>
      <c r="T10709" s="223"/>
      <c r="U10709" s="225"/>
      <c r="V10709" s="223"/>
      <c r="W10709" s="225"/>
      <c r="AE10709" s="200"/>
      <c r="AM10709" s="203"/>
      <c r="AT10709" s="144"/>
    </row>
    <row r="10710" spans="9:46" s="142" customFormat="1" x14ac:dyDescent="0.15">
      <c r="I10710" s="223"/>
      <c r="P10710" s="224"/>
      <c r="Q10710" s="224"/>
      <c r="R10710" s="224"/>
      <c r="T10710" s="223"/>
      <c r="U10710" s="225"/>
      <c r="V10710" s="223"/>
      <c r="W10710" s="225"/>
      <c r="AE10710" s="200"/>
      <c r="AM10710" s="203"/>
      <c r="AT10710" s="144"/>
    </row>
    <row r="10711" spans="9:46" s="142" customFormat="1" x14ac:dyDescent="0.15">
      <c r="I10711" s="223"/>
      <c r="P10711" s="224"/>
      <c r="Q10711" s="224"/>
      <c r="R10711" s="224"/>
      <c r="T10711" s="223"/>
      <c r="U10711" s="225"/>
      <c r="V10711" s="223"/>
      <c r="W10711" s="225"/>
      <c r="AE10711" s="200"/>
      <c r="AM10711" s="203"/>
      <c r="AT10711" s="144"/>
    </row>
    <row r="10712" spans="9:46" s="142" customFormat="1" x14ac:dyDescent="0.15">
      <c r="I10712" s="223"/>
      <c r="P10712" s="224"/>
      <c r="Q10712" s="224"/>
      <c r="R10712" s="224"/>
      <c r="T10712" s="223"/>
      <c r="U10712" s="225"/>
      <c r="V10712" s="223"/>
      <c r="W10712" s="225"/>
      <c r="AE10712" s="200"/>
      <c r="AM10712" s="203"/>
      <c r="AT10712" s="144"/>
    </row>
    <row r="10713" spans="9:46" s="142" customFormat="1" x14ac:dyDescent="0.15">
      <c r="I10713" s="223"/>
      <c r="P10713" s="224"/>
      <c r="Q10713" s="224"/>
      <c r="R10713" s="224"/>
      <c r="T10713" s="223"/>
      <c r="U10713" s="225"/>
      <c r="V10713" s="223"/>
      <c r="W10713" s="225"/>
      <c r="AE10713" s="200"/>
      <c r="AM10713" s="203"/>
      <c r="AT10713" s="144"/>
    </row>
    <row r="10714" spans="9:46" s="142" customFormat="1" x14ac:dyDescent="0.15">
      <c r="I10714" s="223"/>
      <c r="P10714" s="224"/>
      <c r="Q10714" s="224"/>
      <c r="R10714" s="224"/>
      <c r="T10714" s="223"/>
      <c r="U10714" s="225"/>
      <c r="V10714" s="223"/>
      <c r="W10714" s="225"/>
      <c r="AE10714" s="200"/>
      <c r="AM10714" s="203"/>
      <c r="AT10714" s="144"/>
    </row>
    <row r="10715" spans="9:46" s="142" customFormat="1" x14ac:dyDescent="0.15">
      <c r="I10715" s="223"/>
      <c r="P10715" s="224"/>
      <c r="Q10715" s="224"/>
      <c r="R10715" s="224"/>
      <c r="T10715" s="223"/>
      <c r="U10715" s="225"/>
      <c r="V10715" s="223"/>
      <c r="W10715" s="225"/>
      <c r="AE10715" s="200"/>
      <c r="AM10715" s="203"/>
      <c r="AT10715" s="144"/>
    </row>
    <row r="10716" spans="9:46" s="142" customFormat="1" x14ac:dyDescent="0.15">
      <c r="I10716" s="223"/>
      <c r="P10716" s="224"/>
      <c r="Q10716" s="224"/>
      <c r="R10716" s="224"/>
      <c r="T10716" s="223"/>
      <c r="U10716" s="225"/>
      <c r="V10716" s="223"/>
      <c r="W10716" s="225"/>
      <c r="AE10716" s="200"/>
      <c r="AM10716" s="203"/>
      <c r="AT10716" s="144"/>
    </row>
    <row r="10717" spans="9:46" s="142" customFormat="1" x14ac:dyDescent="0.15">
      <c r="I10717" s="223"/>
      <c r="P10717" s="224"/>
      <c r="Q10717" s="224"/>
      <c r="R10717" s="224"/>
      <c r="T10717" s="223"/>
      <c r="U10717" s="225"/>
      <c r="V10717" s="223"/>
      <c r="W10717" s="225"/>
      <c r="AE10717" s="200"/>
      <c r="AM10717" s="203"/>
      <c r="AT10717" s="144"/>
    </row>
    <row r="10718" spans="9:46" s="142" customFormat="1" x14ac:dyDescent="0.15">
      <c r="I10718" s="223"/>
      <c r="P10718" s="224"/>
      <c r="Q10718" s="224"/>
      <c r="R10718" s="224"/>
      <c r="T10718" s="223"/>
      <c r="U10718" s="225"/>
      <c r="V10718" s="223"/>
      <c r="W10718" s="225"/>
      <c r="AE10718" s="200"/>
      <c r="AM10718" s="203"/>
      <c r="AT10718" s="144"/>
    </row>
    <row r="10719" spans="9:46" s="142" customFormat="1" x14ac:dyDescent="0.15">
      <c r="I10719" s="223"/>
      <c r="P10719" s="224"/>
      <c r="Q10719" s="224"/>
      <c r="R10719" s="224"/>
      <c r="T10719" s="223"/>
      <c r="U10719" s="225"/>
      <c r="V10719" s="223"/>
      <c r="W10719" s="225"/>
      <c r="AE10719" s="200"/>
      <c r="AM10719" s="203"/>
      <c r="AT10719" s="144"/>
    </row>
    <row r="10720" spans="9:46" s="142" customFormat="1" x14ac:dyDescent="0.15">
      <c r="I10720" s="223"/>
      <c r="P10720" s="224"/>
      <c r="Q10720" s="224"/>
      <c r="R10720" s="224"/>
      <c r="T10720" s="223"/>
      <c r="U10720" s="225"/>
      <c r="V10720" s="223"/>
      <c r="W10720" s="225"/>
      <c r="AE10720" s="200"/>
      <c r="AM10720" s="203"/>
      <c r="AT10720" s="144"/>
    </row>
    <row r="10721" spans="9:46" s="142" customFormat="1" x14ac:dyDescent="0.15">
      <c r="I10721" s="223"/>
      <c r="P10721" s="224"/>
      <c r="Q10721" s="224"/>
      <c r="R10721" s="224"/>
      <c r="T10721" s="223"/>
      <c r="U10721" s="225"/>
      <c r="V10721" s="223"/>
      <c r="W10721" s="225"/>
      <c r="AE10721" s="200"/>
      <c r="AM10721" s="203"/>
      <c r="AT10721" s="144"/>
    </row>
    <row r="10722" spans="9:46" s="142" customFormat="1" x14ac:dyDescent="0.15">
      <c r="I10722" s="223"/>
      <c r="P10722" s="224"/>
      <c r="Q10722" s="224"/>
      <c r="R10722" s="224"/>
      <c r="T10722" s="223"/>
      <c r="U10722" s="225"/>
      <c r="V10722" s="223"/>
      <c r="W10722" s="225"/>
      <c r="AE10722" s="200"/>
      <c r="AM10722" s="203"/>
      <c r="AT10722" s="144"/>
    </row>
    <row r="10723" spans="9:46" s="142" customFormat="1" x14ac:dyDescent="0.15">
      <c r="I10723" s="223"/>
      <c r="P10723" s="224"/>
      <c r="Q10723" s="224"/>
      <c r="R10723" s="224"/>
      <c r="T10723" s="223"/>
      <c r="U10723" s="225"/>
      <c r="V10723" s="223"/>
      <c r="W10723" s="225"/>
      <c r="AE10723" s="200"/>
      <c r="AM10723" s="203"/>
      <c r="AT10723" s="144"/>
    </row>
    <row r="10724" spans="9:46" s="142" customFormat="1" x14ac:dyDescent="0.15">
      <c r="I10724" s="223"/>
      <c r="P10724" s="224"/>
      <c r="Q10724" s="224"/>
      <c r="R10724" s="224"/>
      <c r="T10724" s="223"/>
      <c r="U10724" s="225"/>
      <c r="V10724" s="223"/>
      <c r="W10724" s="225"/>
      <c r="AE10724" s="200"/>
      <c r="AM10724" s="203"/>
      <c r="AT10724" s="144"/>
    </row>
    <row r="10725" spans="9:46" s="142" customFormat="1" x14ac:dyDescent="0.15">
      <c r="I10725" s="223"/>
      <c r="P10725" s="224"/>
      <c r="Q10725" s="224"/>
      <c r="R10725" s="224"/>
      <c r="T10725" s="223"/>
      <c r="U10725" s="225"/>
      <c r="V10725" s="223"/>
      <c r="W10725" s="225"/>
      <c r="AE10725" s="200"/>
      <c r="AM10725" s="203"/>
      <c r="AT10725" s="144"/>
    </row>
    <row r="10726" spans="9:46" s="142" customFormat="1" x14ac:dyDescent="0.15">
      <c r="I10726" s="223"/>
      <c r="P10726" s="224"/>
      <c r="Q10726" s="224"/>
      <c r="R10726" s="224"/>
      <c r="T10726" s="223"/>
      <c r="U10726" s="225"/>
      <c r="V10726" s="223"/>
      <c r="W10726" s="225"/>
      <c r="AE10726" s="200"/>
      <c r="AM10726" s="203"/>
      <c r="AT10726" s="144"/>
    </row>
    <row r="10727" spans="9:46" s="142" customFormat="1" x14ac:dyDescent="0.15">
      <c r="I10727" s="223"/>
      <c r="P10727" s="224"/>
      <c r="Q10727" s="224"/>
      <c r="R10727" s="224"/>
      <c r="T10727" s="223"/>
      <c r="U10727" s="225"/>
      <c r="V10727" s="223"/>
      <c r="W10727" s="225"/>
      <c r="AE10727" s="200"/>
      <c r="AM10727" s="203"/>
      <c r="AT10727" s="144"/>
    </row>
    <row r="10728" spans="9:46" s="142" customFormat="1" x14ac:dyDescent="0.15">
      <c r="I10728" s="223"/>
      <c r="P10728" s="224"/>
      <c r="Q10728" s="224"/>
      <c r="R10728" s="224"/>
      <c r="T10728" s="223"/>
      <c r="U10728" s="225"/>
      <c r="V10728" s="223"/>
      <c r="W10728" s="225"/>
      <c r="AE10728" s="200"/>
      <c r="AM10728" s="203"/>
      <c r="AT10728" s="144"/>
    </row>
    <row r="10729" spans="9:46" s="142" customFormat="1" x14ac:dyDescent="0.15">
      <c r="I10729" s="223"/>
      <c r="P10729" s="224"/>
      <c r="Q10729" s="224"/>
      <c r="R10729" s="224"/>
      <c r="T10729" s="223"/>
      <c r="U10729" s="225"/>
      <c r="V10729" s="223"/>
      <c r="W10729" s="225"/>
      <c r="AE10729" s="200"/>
      <c r="AM10729" s="203"/>
      <c r="AT10729" s="144"/>
    </row>
    <row r="10730" spans="9:46" s="142" customFormat="1" x14ac:dyDescent="0.15">
      <c r="I10730" s="223"/>
      <c r="P10730" s="224"/>
      <c r="Q10730" s="224"/>
      <c r="R10730" s="224"/>
      <c r="T10730" s="223"/>
      <c r="U10730" s="225"/>
      <c r="V10730" s="223"/>
      <c r="W10730" s="225"/>
      <c r="AE10730" s="200"/>
      <c r="AM10730" s="203"/>
      <c r="AT10730" s="144"/>
    </row>
    <row r="10731" spans="9:46" s="142" customFormat="1" x14ac:dyDescent="0.15">
      <c r="I10731" s="223"/>
      <c r="P10731" s="224"/>
      <c r="Q10731" s="224"/>
      <c r="R10731" s="224"/>
      <c r="T10731" s="223"/>
      <c r="U10731" s="225"/>
      <c r="V10731" s="223"/>
      <c r="W10731" s="225"/>
      <c r="AE10731" s="200"/>
      <c r="AM10731" s="203"/>
      <c r="AT10731" s="144"/>
    </row>
    <row r="10732" spans="9:46" s="142" customFormat="1" x14ac:dyDescent="0.15">
      <c r="I10732" s="223"/>
      <c r="P10732" s="224"/>
      <c r="Q10732" s="224"/>
      <c r="R10732" s="224"/>
      <c r="T10732" s="223"/>
      <c r="U10732" s="225"/>
      <c r="V10732" s="223"/>
      <c r="W10732" s="225"/>
      <c r="AE10732" s="200"/>
      <c r="AM10732" s="203"/>
      <c r="AT10732" s="144"/>
    </row>
    <row r="10733" spans="9:46" s="142" customFormat="1" x14ac:dyDescent="0.15">
      <c r="I10733" s="223"/>
      <c r="P10733" s="224"/>
      <c r="Q10733" s="224"/>
      <c r="R10733" s="224"/>
      <c r="T10733" s="223"/>
      <c r="U10733" s="225"/>
      <c r="V10733" s="223"/>
      <c r="W10733" s="225"/>
      <c r="AE10733" s="200"/>
      <c r="AM10733" s="203"/>
      <c r="AT10733" s="144"/>
    </row>
    <row r="10734" spans="9:46" s="142" customFormat="1" x14ac:dyDescent="0.15">
      <c r="I10734" s="223"/>
      <c r="P10734" s="224"/>
      <c r="Q10734" s="224"/>
      <c r="R10734" s="224"/>
      <c r="T10734" s="223"/>
      <c r="U10734" s="225"/>
      <c r="V10734" s="223"/>
      <c r="W10734" s="225"/>
      <c r="AE10734" s="200"/>
      <c r="AM10734" s="203"/>
      <c r="AT10734" s="144"/>
    </row>
    <row r="10735" spans="9:46" s="142" customFormat="1" x14ac:dyDescent="0.15">
      <c r="I10735" s="223"/>
      <c r="P10735" s="224"/>
      <c r="Q10735" s="224"/>
      <c r="R10735" s="224"/>
      <c r="T10735" s="223"/>
      <c r="U10735" s="225"/>
      <c r="V10735" s="223"/>
      <c r="W10735" s="225"/>
      <c r="AE10735" s="200"/>
      <c r="AM10735" s="203"/>
      <c r="AT10735" s="144"/>
    </row>
    <row r="10736" spans="9:46" s="142" customFormat="1" x14ac:dyDescent="0.15">
      <c r="I10736" s="223"/>
      <c r="P10736" s="224"/>
      <c r="Q10736" s="224"/>
      <c r="R10736" s="224"/>
      <c r="T10736" s="223"/>
      <c r="U10736" s="225"/>
      <c r="V10736" s="223"/>
      <c r="W10736" s="225"/>
      <c r="AE10736" s="200"/>
      <c r="AM10736" s="203"/>
      <c r="AT10736" s="144"/>
    </row>
    <row r="10737" spans="9:46" s="142" customFormat="1" x14ac:dyDescent="0.15">
      <c r="I10737" s="223"/>
      <c r="P10737" s="224"/>
      <c r="Q10737" s="224"/>
      <c r="R10737" s="224"/>
      <c r="T10737" s="223"/>
      <c r="U10737" s="225"/>
      <c r="V10737" s="223"/>
      <c r="W10737" s="225"/>
      <c r="AE10737" s="200"/>
      <c r="AM10737" s="203"/>
      <c r="AT10737" s="144"/>
    </row>
    <row r="10738" spans="9:46" s="142" customFormat="1" x14ac:dyDescent="0.15">
      <c r="I10738" s="223"/>
      <c r="P10738" s="224"/>
      <c r="Q10738" s="224"/>
      <c r="R10738" s="224"/>
      <c r="T10738" s="223"/>
      <c r="U10738" s="225"/>
      <c r="V10738" s="223"/>
      <c r="W10738" s="225"/>
      <c r="AE10738" s="200"/>
      <c r="AM10738" s="203"/>
      <c r="AT10738" s="144"/>
    </row>
    <row r="10739" spans="9:46" s="142" customFormat="1" x14ac:dyDescent="0.15">
      <c r="I10739" s="223"/>
      <c r="P10739" s="224"/>
      <c r="Q10739" s="224"/>
      <c r="R10739" s="224"/>
      <c r="T10739" s="223"/>
      <c r="U10739" s="225"/>
      <c r="V10739" s="223"/>
      <c r="W10739" s="225"/>
      <c r="AE10739" s="200"/>
      <c r="AM10739" s="203"/>
      <c r="AT10739" s="144"/>
    </row>
    <row r="10740" spans="9:46" s="142" customFormat="1" x14ac:dyDescent="0.15">
      <c r="I10740" s="223"/>
      <c r="P10740" s="224"/>
      <c r="Q10740" s="224"/>
      <c r="R10740" s="224"/>
      <c r="T10740" s="223"/>
      <c r="U10740" s="225"/>
      <c r="V10740" s="223"/>
      <c r="W10740" s="225"/>
      <c r="AE10740" s="200"/>
      <c r="AM10740" s="203"/>
      <c r="AT10740" s="144"/>
    </row>
    <row r="10741" spans="9:46" s="142" customFormat="1" x14ac:dyDescent="0.15">
      <c r="I10741" s="223"/>
      <c r="P10741" s="224"/>
      <c r="Q10741" s="224"/>
      <c r="R10741" s="224"/>
      <c r="T10741" s="223"/>
      <c r="U10741" s="225"/>
      <c r="V10741" s="223"/>
      <c r="W10741" s="225"/>
      <c r="AE10741" s="200"/>
      <c r="AM10741" s="203"/>
      <c r="AT10741" s="144"/>
    </row>
    <row r="10742" spans="9:46" s="142" customFormat="1" x14ac:dyDescent="0.15">
      <c r="I10742" s="223"/>
      <c r="P10742" s="224"/>
      <c r="Q10742" s="224"/>
      <c r="R10742" s="224"/>
      <c r="T10742" s="223"/>
      <c r="U10742" s="225"/>
      <c r="V10742" s="223"/>
      <c r="W10742" s="225"/>
      <c r="AE10742" s="200"/>
      <c r="AM10742" s="203"/>
      <c r="AT10742" s="144"/>
    </row>
    <row r="10743" spans="9:46" s="142" customFormat="1" x14ac:dyDescent="0.15">
      <c r="I10743" s="223"/>
      <c r="P10743" s="224"/>
      <c r="Q10743" s="224"/>
      <c r="R10743" s="224"/>
      <c r="T10743" s="223"/>
      <c r="U10743" s="225"/>
      <c r="V10743" s="223"/>
      <c r="W10743" s="225"/>
      <c r="AE10743" s="200"/>
      <c r="AM10743" s="203"/>
      <c r="AT10743" s="144"/>
    </row>
    <row r="10744" spans="9:46" s="142" customFormat="1" x14ac:dyDescent="0.15">
      <c r="I10744" s="223"/>
      <c r="P10744" s="224"/>
      <c r="Q10744" s="224"/>
      <c r="R10744" s="224"/>
      <c r="T10744" s="223"/>
      <c r="U10744" s="225"/>
      <c r="V10744" s="223"/>
      <c r="W10744" s="225"/>
      <c r="AE10744" s="200"/>
      <c r="AM10744" s="203"/>
      <c r="AT10744" s="144"/>
    </row>
    <row r="10745" spans="9:46" s="142" customFormat="1" x14ac:dyDescent="0.15">
      <c r="I10745" s="223"/>
      <c r="P10745" s="224"/>
      <c r="Q10745" s="224"/>
      <c r="R10745" s="224"/>
      <c r="T10745" s="223"/>
      <c r="U10745" s="225"/>
      <c r="V10745" s="223"/>
      <c r="W10745" s="225"/>
      <c r="AE10745" s="200"/>
      <c r="AM10745" s="203"/>
      <c r="AT10745" s="144"/>
    </row>
    <row r="10746" spans="9:46" s="142" customFormat="1" x14ac:dyDescent="0.15">
      <c r="I10746" s="223"/>
      <c r="P10746" s="224"/>
      <c r="Q10746" s="224"/>
      <c r="R10746" s="224"/>
      <c r="T10746" s="223"/>
      <c r="U10746" s="225"/>
      <c r="V10746" s="223"/>
      <c r="W10746" s="225"/>
      <c r="AE10746" s="200"/>
      <c r="AM10746" s="203"/>
      <c r="AT10746" s="144"/>
    </row>
    <row r="10747" spans="9:46" s="142" customFormat="1" x14ac:dyDescent="0.15">
      <c r="I10747" s="223"/>
      <c r="P10747" s="224"/>
      <c r="Q10747" s="224"/>
      <c r="R10747" s="224"/>
      <c r="T10747" s="223"/>
      <c r="U10747" s="225"/>
      <c r="V10747" s="223"/>
      <c r="W10747" s="225"/>
      <c r="AE10747" s="200"/>
      <c r="AM10747" s="203"/>
      <c r="AT10747" s="144"/>
    </row>
    <row r="10748" spans="9:46" s="142" customFormat="1" x14ac:dyDescent="0.15">
      <c r="I10748" s="223"/>
      <c r="P10748" s="224"/>
      <c r="Q10748" s="224"/>
      <c r="R10748" s="224"/>
      <c r="T10748" s="223"/>
      <c r="U10748" s="225"/>
      <c r="V10748" s="223"/>
      <c r="W10748" s="225"/>
      <c r="AE10748" s="200"/>
      <c r="AM10748" s="203"/>
      <c r="AT10748" s="144"/>
    </row>
    <row r="10749" spans="9:46" s="142" customFormat="1" x14ac:dyDescent="0.15">
      <c r="I10749" s="223"/>
      <c r="P10749" s="224"/>
      <c r="Q10749" s="224"/>
      <c r="R10749" s="224"/>
      <c r="T10749" s="223"/>
      <c r="U10749" s="225"/>
      <c r="V10749" s="223"/>
      <c r="W10749" s="225"/>
      <c r="AE10749" s="200"/>
      <c r="AM10749" s="203"/>
      <c r="AT10749" s="144"/>
    </row>
    <row r="10750" spans="9:46" s="142" customFormat="1" x14ac:dyDescent="0.15">
      <c r="I10750" s="223"/>
      <c r="P10750" s="224"/>
      <c r="Q10750" s="224"/>
      <c r="R10750" s="224"/>
      <c r="T10750" s="223"/>
      <c r="U10750" s="225"/>
      <c r="V10750" s="223"/>
      <c r="W10750" s="225"/>
      <c r="AE10750" s="200"/>
      <c r="AM10750" s="203"/>
      <c r="AT10750" s="144"/>
    </row>
    <row r="10751" spans="9:46" s="142" customFormat="1" x14ac:dyDescent="0.15">
      <c r="I10751" s="223"/>
      <c r="P10751" s="224"/>
      <c r="Q10751" s="224"/>
      <c r="R10751" s="224"/>
      <c r="T10751" s="223"/>
      <c r="U10751" s="225"/>
      <c r="V10751" s="223"/>
      <c r="W10751" s="225"/>
      <c r="AE10751" s="200"/>
      <c r="AM10751" s="203"/>
      <c r="AT10751" s="144"/>
    </row>
    <row r="10752" spans="9:46" s="142" customFormat="1" x14ac:dyDescent="0.15">
      <c r="I10752" s="223"/>
      <c r="P10752" s="224"/>
      <c r="Q10752" s="224"/>
      <c r="R10752" s="224"/>
      <c r="T10752" s="223"/>
      <c r="U10752" s="225"/>
      <c r="V10752" s="223"/>
      <c r="W10752" s="225"/>
      <c r="AE10752" s="200"/>
      <c r="AM10752" s="203"/>
      <c r="AT10752" s="144"/>
    </row>
    <row r="10753" spans="9:46" s="142" customFormat="1" x14ac:dyDescent="0.15">
      <c r="I10753" s="223"/>
      <c r="P10753" s="224"/>
      <c r="Q10753" s="224"/>
      <c r="R10753" s="224"/>
      <c r="T10753" s="223"/>
      <c r="U10753" s="225"/>
      <c r="V10753" s="223"/>
      <c r="W10753" s="225"/>
      <c r="AE10753" s="200"/>
      <c r="AM10753" s="203"/>
      <c r="AT10753" s="144"/>
    </row>
    <row r="10754" spans="9:46" s="142" customFormat="1" x14ac:dyDescent="0.15">
      <c r="I10754" s="223"/>
      <c r="P10754" s="224"/>
      <c r="Q10754" s="224"/>
      <c r="R10754" s="224"/>
      <c r="T10754" s="223"/>
      <c r="U10754" s="225"/>
      <c r="V10754" s="223"/>
      <c r="W10754" s="225"/>
      <c r="AE10754" s="200"/>
      <c r="AM10754" s="203"/>
      <c r="AT10754" s="144"/>
    </row>
    <row r="10755" spans="9:46" s="142" customFormat="1" x14ac:dyDescent="0.15">
      <c r="I10755" s="223"/>
      <c r="P10755" s="224"/>
      <c r="Q10755" s="224"/>
      <c r="R10755" s="224"/>
      <c r="T10755" s="223"/>
      <c r="U10755" s="225"/>
      <c r="V10755" s="223"/>
      <c r="W10755" s="225"/>
      <c r="AE10755" s="200"/>
      <c r="AM10755" s="203"/>
      <c r="AT10755" s="144"/>
    </row>
    <row r="10756" spans="9:46" s="142" customFormat="1" x14ac:dyDescent="0.15">
      <c r="I10756" s="223"/>
      <c r="P10756" s="224"/>
      <c r="Q10756" s="224"/>
      <c r="R10756" s="224"/>
      <c r="T10756" s="223"/>
      <c r="U10756" s="225"/>
      <c r="V10756" s="223"/>
      <c r="W10756" s="225"/>
      <c r="AE10756" s="200"/>
      <c r="AM10756" s="203"/>
      <c r="AT10756" s="144"/>
    </row>
    <row r="10757" spans="9:46" s="142" customFormat="1" x14ac:dyDescent="0.15">
      <c r="I10757" s="223"/>
      <c r="P10757" s="224"/>
      <c r="Q10757" s="224"/>
      <c r="R10757" s="224"/>
      <c r="T10757" s="223"/>
      <c r="U10757" s="225"/>
      <c r="V10757" s="223"/>
      <c r="W10757" s="225"/>
      <c r="AE10757" s="200"/>
      <c r="AM10757" s="203"/>
      <c r="AT10757" s="144"/>
    </row>
    <row r="10758" spans="9:46" s="142" customFormat="1" x14ac:dyDescent="0.15">
      <c r="I10758" s="223"/>
      <c r="P10758" s="224"/>
      <c r="Q10758" s="224"/>
      <c r="R10758" s="224"/>
      <c r="T10758" s="223"/>
      <c r="U10758" s="225"/>
      <c r="V10758" s="223"/>
      <c r="W10758" s="225"/>
      <c r="AE10758" s="200"/>
      <c r="AM10758" s="203"/>
      <c r="AT10758" s="144"/>
    </row>
    <row r="10759" spans="9:46" s="142" customFormat="1" x14ac:dyDescent="0.15">
      <c r="I10759" s="223"/>
      <c r="P10759" s="224"/>
      <c r="Q10759" s="224"/>
      <c r="R10759" s="224"/>
      <c r="T10759" s="223"/>
      <c r="U10759" s="225"/>
      <c r="V10759" s="223"/>
      <c r="W10759" s="225"/>
      <c r="AE10759" s="200"/>
      <c r="AM10759" s="203"/>
      <c r="AT10759" s="144"/>
    </row>
    <row r="10760" spans="9:46" s="142" customFormat="1" x14ac:dyDescent="0.15">
      <c r="I10760" s="223"/>
      <c r="P10760" s="224"/>
      <c r="Q10760" s="224"/>
      <c r="R10760" s="224"/>
      <c r="T10760" s="223"/>
      <c r="U10760" s="225"/>
      <c r="V10760" s="223"/>
      <c r="W10760" s="225"/>
      <c r="AE10760" s="200"/>
      <c r="AM10760" s="203"/>
      <c r="AT10760" s="144"/>
    </row>
    <row r="10761" spans="9:46" s="142" customFormat="1" x14ac:dyDescent="0.15">
      <c r="I10761" s="223"/>
      <c r="P10761" s="224"/>
      <c r="Q10761" s="224"/>
      <c r="R10761" s="224"/>
      <c r="T10761" s="223"/>
      <c r="U10761" s="225"/>
      <c r="V10761" s="223"/>
      <c r="W10761" s="225"/>
      <c r="AE10761" s="200"/>
      <c r="AM10761" s="203"/>
      <c r="AT10761" s="144"/>
    </row>
    <row r="10762" spans="9:46" s="142" customFormat="1" x14ac:dyDescent="0.15">
      <c r="I10762" s="223"/>
      <c r="P10762" s="224"/>
      <c r="Q10762" s="224"/>
      <c r="R10762" s="224"/>
      <c r="T10762" s="223"/>
      <c r="U10762" s="225"/>
      <c r="V10762" s="223"/>
      <c r="W10762" s="225"/>
      <c r="AE10762" s="200"/>
      <c r="AM10762" s="203"/>
      <c r="AT10762" s="144"/>
    </row>
    <row r="10763" spans="9:46" s="142" customFormat="1" x14ac:dyDescent="0.15">
      <c r="I10763" s="223"/>
      <c r="P10763" s="224"/>
      <c r="Q10763" s="224"/>
      <c r="R10763" s="224"/>
      <c r="T10763" s="223"/>
      <c r="U10763" s="225"/>
      <c r="V10763" s="223"/>
      <c r="W10763" s="225"/>
      <c r="AE10763" s="200"/>
      <c r="AM10763" s="203"/>
      <c r="AT10763" s="144"/>
    </row>
    <row r="10764" spans="9:46" s="142" customFormat="1" x14ac:dyDescent="0.15">
      <c r="I10764" s="223"/>
      <c r="P10764" s="224"/>
      <c r="Q10764" s="224"/>
      <c r="R10764" s="224"/>
      <c r="T10764" s="223"/>
      <c r="U10764" s="225"/>
      <c r="V10764" s="223"/>
      <c r="W10764" s="225"/>
      <c r="AE10764" s="200"/>
      <c r="AM10764" s="203"/>
      <c r="AT10764" s="144"/>
    </row>
    <row r="10765" spans="9:46" s="142" customFormat="1" x14ac:dyDescent="0.15">
      <c r="I10765" s="223"/>
      <c r="P10765" s="224"/>
      <c r="Q10765" s="224"/>
      <c r="R10765" s="224"/>
      <c r="T10765" s="223"/>
      <c r="U10765" s="225"/>
      <c r="V10765" s="223"/>
      <c r="W10765" s="225"/>
      <c r="AE10765" s="200"/>
      <c r="AM10765" s="203"/>
      <c r="AT10765" s="144"/>
    </row>
    <row r="10766" spans="9:46" s="142" customFormat="1" x14ac:dyDescent="0.15">
      <c r="I10766" s="223"/>
      <c r="P10766" s="224"/>
      <c r="Q10766" s="224"/>
      <c r="R10766" s="224"/>
      <c r="T10766" s="223"/>
      <c r="U10766" s="225"/>
      <c r="V10766" s="223"/>
      <c r="W10766" s="225"/>
      <c r="AE10766" s="200"/>
      <c r="AM10766" s="203"/>
      <c r="AT10766" s="144"/>
    </row>
    <row r="10767" spans="9:46" s="142" customFormat="1" x14ac:dyDescent="0.15">
      <c r="I10767" s="223"/>
      <c r="P10767" s="224"/>
      <c r="Q10767" s="224"/>
      <c r="R10767" s="224"/>
      <c r="T10767" s="223"/>
      <c r="U10767" s="225"/>
      <c r="V10767" s="223"/>
      <c r="W10767" s="225"/>
      <c r="AE10767" s="200"/>
      <c r="AM10767" s="203"/>
      <c r="AT10767" s="144"/>
    </row>
    <row r="10768" spans="9:46" s="142" customFormat="1" x14ac:dyDescent="0.15">
      <c r="I10768" s="223"/>
      <c r="P10768" s="224"/>
      <c r="Q10768" s="224"/>
      <c r="R10768" s="224"/>
      <c r="T10768" s="223"/>
      <c r="U10768" s="225"/>
      <c r="V10768" s="223"/>
      <c r="W10768" s="225"/>
      <c r="AE10768" s="200"/>
      <c r="AM10768" s="203"/>
      <c r="AT10768" s="144"/>
    </row>
    <row r="10769" spans="9:46" s="142" customFormat="1" x14ac:dyDescent="0.15">
      <c r="I10769" s="223"/>
      <c r="P10769" s="224"/>
      <c r="Q10769" s="224"/>
      <c r="R10769" s="224"/>
      <c r="T10769" s="223"/>
      <c r="U10769" s="225"/>
      <c r="V10769" s="223"/>
      <c r="W10769" s="225"/>
      <c r="AE10769" s="200"/>
      <c r="AM10769" s="203"/>
      <c r="AT10769" s="144"/>
    </row>
    <row r="10770" spans="9:46" s="142" customFormat="1" x14ac:dyDescent="0.15">
      <c r="I10770" s="223"/>
      <c r="P10770" s="224"/>
      <c r="Q10770" s="224"/>
      <c r="R10770" s="224"/>
      <c r="T10770" s="223"/>
      <c r="U10770" s="225"/>
      <c r="V10770" s="223"/>
      <c r="W10770" s="225"/>
      <c r="AE10770" s="200"/>
      <c r="AM10770" s="203"/>
      <c r="AT10770" s="144"/>
    </row>
    <row r="10771" spans="9:46" s="142" customFormat="1" x14ac:dyDescent="0.15">
      <c r="I10771" s="223"/>
      <c r="P10771" s="224"/>
      <c r="Q10771" s="224"/>
      <c r="R10771" s="224"/>
      <c r="T10771" s="223"/>
      <c r="U10771" s="225"/>
      <c r="V10771" s="223"/>
      <c r="W10771" s="225"/>
      <c r="AE10771" s="200"/>
      <c r="AM10771" s="203"/>
      <c r="AT10771" s="144"/>
    </row>
    <row r="10772" spans="9:46" s="142" customFormat="1" x14ac:dyDescent="0.15">
      <c r="I10772" s="223"/>
      <c r="P10772" s="224"/>
      <c r="Q10772" s="224"/>
      <c r="R10772" s="224"/>
      <c r="T10772" s="223"/>
      <c r="U10772" s="225"/>
      <c r="V10772" s="223"/>
      <c r="W10772" s="225"/>
      <c r="AE10772" s="200"/>
      <c r="AM10772" s="203"/>
      <c r="AT10772" s="144"/>
    </row>
    <row r="10773" spans="9:46" s="142" customFormat="1" x14ac:dyDescent="0.15">
      <c r="I10773" s="223"/>
      <c r="P10773" s="224"/>
      <c r="Q10773" s="224"/>
      <c r="R10773" s="224"/>
      <c r="T10773" s="223"/>
      <c r="U10773" s="225"/>
      <c r="V10773" s="223"/>
      <c r="W10773" s="225"/>
      <c r="AE10773" s="200"/>
      <c r="AM10773" s="203"/>
      <c r="AT10773" s="144"/>
    </row>
    <row r="10774" spans="9:46" s="142" customFormat="1" x14ac:dyDescent="0.15">
      <c r="I10774" s="223"/>
      <c r="P10774" s="224"/>
      <c r="Q10774" s="224"/>
      <c r="R10774" s="224"/>
      <c r="T10774" s="223"/>
      <c r="U10774" s="225"/>
      <c r="V10774" s="223"/>
      <c r="W10774" s="225"/>
      <c r="AE10774" s="200"/>
      <c r="AM10774" s="203"/>
      <c r="AT10774" s="144"/>
    </row>
    <row r="10775" spans="9:46" s="142" customFormat="1" x14ac:dyDescent="0.15">
      <c r="I10775" s="223"/>
      <c r="P10775" s="224"/>
      <c r="Q10775" s="224"/>
      <c r="R10775" s="224"/>
      <c r="T10775" s="223"/>
      <c r="U10775" s="225"/>
      <c r="V10775" s="223"/>
      <c r="W10775" s="225"/>
      <c r="AE10775" s="200"/>
      <c r="AM10775" s="203"/>
      <c r="AT10775" s="144"/>
    </row>
    <row r="10776" spans="9:46" s="142" customFormat="1" x14ac:dyDescent="0.15">
      <c r="I10776" s="223"/>
      <c r="P10776" s="224"/>
      <c r="Q10776" s="224"/>
      <c r="R10776" s="224"/>
      <c r="T10776" s="223"/>
      <c r="U10776" s="225"/>
      <c r="V10776" s="223"/>
      <c r="W10776" s="225"/>
      <c r="AE10776" s="200"/>
      <c r="AM10776" s="203"/>
      <c r="AT10776" s="144"/>
    </row>
    <row r="10777" spans="9:46" s="142" customFormat="1" x14ac:dyDescent="0.15">
      <c r="I10777" s="223"/>
      <c r="P10777" s="224"/>
      <c r="Q10777" s="224"/>
      <c r="R10777" s="224"/>
      <c r="T10777" s="223"/>
      <c r="U10777" s="225"/>
      <c r="V10777" s="223"/>
      <c r="W10777" s="225"/>
      <c r="AE10777" s="200"/>
      <c r="AM10777" s="203"/>
      <c r="AT10777" s="144"/>
    </row>
    <row r="10778" spans="9:46" s="142" customFormat="1" x14ac:dyDescent="0.15">
      <c r="I10778" s="223"/>
      <c r="P10778" s="224"/>
      <c r="Q10778" s="224"/>
      <c r="R10778" s="224"/>
      <c r="T10778" s="223"/>
      <c r="U10778" s="225"/>
      <c r="V10778" s="223"/>
      <c r="W10778" s="225"/>
      <c r="AE10778" s="200"/>
      <c r="AM10778" s="203"/>
      <c r="AT10778" s="144"/>
    </row>
    <row r="10779" spans="9:46" s="142" customFormat="1" x14ac:dyDescent="0.15">
      <c r="I10779" s="223"/>
      <c r="P10779" s="224"/>
      <c r="Q10779" s="224"/>
      <c r="R10779" s="224"/>
      <c r="T10779" s="223"/>
      <c r="U10779" s="225"/>
      <c r="V10779" s="223"/>
      <c r="W10779" s="225"/>
      <c r="AE10779" s="200"/>
      <c r="AM10779" s="203"/>
      <c r="AT10779" s="144"/>
    </row>
    <row r="10780" spans="9:46" s="142" customFormat="1" x14ac:dyDescent="0.15">
      <c r="I10780" s="223"/>
      <c r="P10780" s="224"/>
      <c r="Q10780" s="224"/>
      <c r="R10780" s="224"/>
      <c r="T10780" s="223"/>
      <c r="U10780" s="225"/>
      <c r="V10780" s="223"/>
      <c r="W10780" s="225"/>
      <c r="AE10780" s="200"/>
      <c r="AM10780" s="203"/>
      <c r="AT10780" s="144"/>
    </row>
    <row r="10781" spans="9:46" s="142" customFormat="1" x14ac:dyDescent="0.15">
      <c r="I10781" s="223"/>
      <c r="P10781" s="224"/>
      <c r="Q10781" s="224"/>
      <c r="R10781" s="224"/>
      <c r="T10781" s="223"/>
      <c r="U10781" s="225"/>
      <c r="V10781" s="223"/>
      <c r="W10781" s="225"/>
      <c r="AE10781" s="200"/>
      <c r="AM10781" s="203"/>
      <c r="AT10781" s="144"/>
    </row>
    <row r="10782" spans="9:46" s="142" customFormat="1" x14ac:dyDescent="0.15">
      <c r="I10782" s="223"/>
      <c r="P10782" s="224"/>
      <c r="Q10782" s="224"/>
      <c r="R10782" s="224"/>
      <c r="T10782" s="223"/>
      <c r="U10782" s="225"/>
      <c r="V10782" s="223"/>
      <c r="W10782" s="225"/>
      <c r="AE10782" s="200"/>
      <c r="AM10782" s="203"/>
      <c r="AT10782" s="144"/>
    </row>
    <row r="10783" spans="9:46" s="142" customFormat="1" x14ac:dyDescent="0.15">
      <c r="I10783" s="223"/>
      <c r="P10783" s="224"/>
      <c r="Q10783" s="224"/>
      <c r="R10783" s="224"/>
      <c r="T10783" s="223"/>
      <c r="U10783" s="225"/>
      <c r="V10783" s="223"/>
      <c r="W10783" s="225"/>
      <c r="AE10783" s="200"/>
      <c r="AM10783" s="203"/>
      <c r="AT10783" s="144"/>
    </row>
    <row r="10784" spans="9:46" s="142" customFormat="1" x14ac:dyDescent="0.15">
      <c r="I10784" s="223"/>
      <c r="P10784" s="224"/>
      <c r="Q10784" s="224"/>
      <c r="R10784" s="224"/>
      <c r="T10784" s="223"/>
      <c r="U10784" s="225"/>
      <c r="V10784" s="223"/>
      <c r="W10784" s="225"/>
      <c r="AE10784" s="200"/>
      <c r="AM10784" s="203"/>
      <c r="AT10784" s="144"/>
    </row>
    <row r="10785" spans="9:46" s="142" customFormat="1" x14ac:dyDescent="0.15">
      <c r="I10785" s="223"/>
      <c r="P10785" s="224"/>
      <c r="Q10785" s="224"/>
      <c r="R10785" s="224"/>
      <c r="T10785" s="223"/>
      <c r="U10785" s="225"/>
      <c r="V10785" s="223"/>
      <c r="W10785" s="225"/>
      <c r="AE10785" s="200"/>
      <c r="AM10785" s="203"/>
      <c r="AT10785" s="144"/>
    </row>
    <row r="10786" spans="9:46" s="142" customFormat="1" x14ac:dyDescent="0.15">
      <c r="I10786" s="223"/>
      <c r="P10786" s="224"/>
      <c r="Q10786" s="224"/>
      <c r="R10786" s="224"/>
      <c r="T10786" s="223"/>
      <c r="U10786" s="225"/>
      <c r="V10786" s="223"/>
      <c r="W10786" s="225"/>
      <c r="AE10786" s="200"/>
      <c r="AM10786" s="203"/>
      <c r="AT10786" s="144"/>
    </row>
    <row r="10787" spans="9:46" s="142" customFormat="1" x14ac:dyDescent="0.15">
      <c r="I10787" s="223"/>
      <c r="P10787" s="224"/>
      <c r="Q10787" s="224"/>
      <c r="R10787" s="224"/>
      <c r="T10787" s="223"/>
      <c r="U10787" s="225"/>
      <c r="V10787" s="223"/>
      <c r="W10787" s="225"/>
      <c r="AE10787" s="200"/>
      <c r="AM10787" s="203"/>
      <c r="AT10787" s="144"/>
    </row>
    <row r="10788" spans="9:46" s="142" customFormat="1" x14ac:dyDescent="0.15">
      <c r="I10788" s="223"/>
      <c r="P10788" s="224"/>
      <c r="Q10788" s="224"/>
      <c r="R10788" s="224"/>
      <c r="T10788" s="223"/>
      <c r="U10788" s="225"/>
      <c r="V10788" s="223"/>
      <c r="W10788" s="225"/>
      <c r="AE10788" s="200"/>
      <c r="AM10788" s="203"/>
      <c r="AT10788" s="144"/>
    </row>
    <row r="10789" spans="9:46" s="142" customFormat="1" x14ac:dyDescent="0.15">
      <c r="I10789" s="223"/>
      <c r="P10789" s="224"/>
      <c r="Q10789" s="224"/>
      <c r="R10789" s="224"/>
      <c r="T10789" s="223"/>
      <c r="U10789" s="225"/>
      <c r="V10789" s="223"/>
      <c r="W10789" s="225"/>
      <c r="AE10789" s="200"/>
      <c r="AM10789" s="203"/>
      <c r="AT10789" s="144"/>
    </row>
    <row r="10790" spans="9:46" s="142" customFormat="1" x14ac:dyDescent="0.15">
      <c r="I10790" s="223"/>
      <c r="P10790" s="224"/>
      <c r="Q10790" s="224"/>
      <c r="R10790" s="224"/>
      <c r="T10790" s="223"/>
      <c r="U10790" s="225"/>
      <c r="V10790" s="223"/>
      <c r="W10790" s="225"/>
      <c r="AE10790" s="200"/>
      <c r="AM10790" s="203"/>
      <c r="AT10790" s="144"/>
    </row>
    <row r="10791" spans="9:46" s="142" customFormat="1" x14ac:dyDescent="0.15">
      <c r="I10791" s="223"/>
      <c r="P10791" s="224"/>
      <c r="Q10791" s="224"/>
      <c r="R10791" s="224"/>
      <c r="T10791" s="223"/>
      <c r="U10791" s="225"/>
      <c r="V10791" s="223"/>
      <c r="W10791" s="225"/>
      <c r="AE10791" s="200"/>
      <c r="AM10791" s="203"/>
      <c r="AT10791" s="144"/>
    </row>
    <row r="10792" spans="9:46" s="142" customFormat="1" x14ac:dyDescent="0.15">
      <c r="I10792" s="223"/>
      <c r="P10792" s="224"/>
      <c r="Q10792" s="224"/>
      <c r="R10792" s="224"/>
      <c r="T10792" s="223"/>
      <c r="U10792" s="225"/>
      <c r="V10792" s="223"/>
      <c r="W10792" s="225"/>
      <c r="AE10792" s="200"/>
      <c r="AM10792" s="203"/>
      <c r="AT10792" s="144"/>
    </row>
    <row r="10793" spans="9:46" s="142" customFormat="1" x14ac:dyDescent="0.15">
      <c r="I10793" s="223"/>
      <c r="P10793" s="224"/>
      <c r="Q10793" s="224"/>
      <c r="R10793" s="224"/>
      <c r="T10793" s="223"/>
      <c r="U10793" s="225"/>
      <c r="V10793" s="223"/>
      <c r="W10793" s="225"/>
      <c r="AE10793" s="200"/>
      <c r="AM10793" s="203"/>
      <c r="AT10793" s="144"/>
    </row>
    <row r="10794" spans="9:46" s="142" customFormat="1" x14ac:dyDescent="0.15">
      <c r="I10794" s="223"/>
      <c r="P10794" s="224"/>
      <c r="Q10794" s="224"/>
      <c r="R10794" s="224"/>
      <c r="T10794" s="223"/>
      <c r="U10794" s="225"/>
      <c r="V10794" s="223"/>
      <c r="W10794" s="225"/>
      <c r="AE10794" s="200"/>
      <c r="AM10794" s="203"/>
      <c r="AT10794" s="144"/>
    </row>
    <row r="10795" spans="9:46" s="142" customFormat="1" x14ac:dyDescent="0.15">
      <c r="I10795" s="223"/>
      <c r="P10795" s="224"/>
      <c r="Q10795" s="224"/>
      <c r="R10795" s="224"/>
      <c r="T10795" s="223"/>
      <c r="U10795" s="225"/>
      <c r="V10795" s="223"/>
      <c r="W10795" s="225"/>
      <c r="AE10795" s="200"/>
      <c r="AM10795" s="203"/>
      <c r="AT10795" s="144"/>
    </row>
    <row r="10796" spans="9:46" s="142" customFormat="1" x14ac:dyDescent="0.15">
      <c r="I10796" s="223"/>
      <c r="P10796" s="224"/>
      <c r="Q10796" s="224"/>
      <c r="R10796" s="224"/>
      <c r="T10796" s="223"/>
      <c r="U10796" s="225"/>
      <c r="V10796" s="223"/>
      <c r="W10796" s="225"/>
      <c r="AE10796" s="200"/>
      <c r="AM10796" s="203"/>
      <c r="AT10796" s="144"/>
    </row>
    <row r="10797" spans="9:46" s="142" customFormat="1" x14ac:dyDescent="0.15">
      <c r="I10797" s="223"/>
      <c r="P10797" s="224"/>
      <c r="Q10797" s="224"/>
      <c r="R10797" s="224"/>
      <c r="T10797" s="223"/>
      <c r="U10797" s="225"/>
      <c r="V10797" s="223"/>
      <c r="W10797" s="225"/>
      <c r="AE10797" s="200"/>
      <c r="AM10797" s="203"/>
      <c r="AT10797" s="144"/>
    </row>
    <row r="10798" spans="9:46" s="142" customFormat="1" x14ac:dyDescent="0.15">
      <c r="I10798" s="223"/>
      <c r="P10798" s="224"/>
      <c r="Q10798" s="224"/>
      <c r="R10798" s="224"/>
      <c r="T10798" s="223"/>
      <c r="U10798" s="225"/>
      <c r="V10798" s="223"/>
      <c r="W10798" s="225"/>
      <c r="AE10798" s="200"/>
      <c r="AM10798" s="203"/>
      <c r="AT10798" s="144"/>
    </row>
    <row r="10799" spans="9:46" s="142" customFormat="1" x14ac:dyDescent="0.15">
      <c r="I10799" s="223"/>
      <c r="P10799" s="224"/>
      <c r="Q10799" s="224"/>
      <c r="R10799" s="224"/>
      <c r="T10799" s="223"/>
      <c r="U10799" s="225"/>
      <c r="V10799" s="223"/>
      <c r="W10799" s="225"/>
      <c r="AE10799" s="200"/>
      <c r="AM10799" s="203"/>
      <c r="AT10799" s="144"/>
    </row>
    <row r="10800" spans="9:46" s="142" customFormat="1" x14ac:dyDescent="0.15">
      <c r="I10800" s="223"/>
      <c r="P10800" s="224"/>
      <c r="Q10800" s="224"/>
      <c r="R10800" s="224"/>
      <c r="T10800" s="223"/>
      <c r="U10800" s="225"/>
      <c r="V10800" s="223"/>
      <c r="W10800" s="225"/>
      <c r="AE10800" s="200"/>
      <c r="AM10800" s="203"/>
      <c r="AT10800" s="144"/>
    </row>
    <row r="10801" spans="9:46" s="142" customFormat="1" x14ac:dyDescent="0.15">
      <c r="I10801" s="223"/>
      <c r="P10801" s="224"/>
      <c r="Q10801" s="224"/>
      <c r="R10801" s="224"/>
      <c r="T10801" s="223"/>
      <c r="U10801" s="225"/>
      <c r="V10801" s="223"/>
      <c r="W10801" s="225"/>
      <c r="AE10801" s="200"/>
      <c r="AM10801" s="203"/>
      <c r="AT10801" s="144"/>
    </row>
    <row r="10802" spans="9:46" s="142" customFormat="1" x14ac:dyDescent="0.15">
      <c r="I10802" s="223"/>
      <c r="P10802" s="224"/>
      <c r="Q10802" s="224"/>
      <c r="R10802" s="224"/>
      <c r="T10802" s="223"/>
      <c r="U10802" s="225"/>
      <c r="V10802" s="223"/>
      <c r="W10802" s="225"/>
      <c r="AE10802" s="200"/>
      <c r="AM10802" s="203"/>
      <c r="AT10802" s="144"/>
    </row>
    <row r="10803" spans="9:46" s="142" customFormat="1" x14ac:dyDescent="0.15">
      <c r="I10803" s="223"/>
      <c r="P10803" s="224"/>
      <c r="Q10803" s="224"/>
      <c r="R10803" s="224"/>
      <c r="T10803" s="223"/>
      <c r="U10803" s="225"/>
      <c r="V10803" s="223"/>
      <c r="W10803" s="225"/>
      <c r="AE10803" s="200"/>
      <c r="AM10803" s="203"/>
      <c r="AT10803" s="144"/>
    </row>
    <row r="10804" spans="9:46" s="142" customFormat="1" x14ac:dyDescent="0.15">
      <c r="I10804" s="223"/>
      <c r="P10804" s="224"/>
      <c r="Q10804" s="224"/>
      <c r="R10804" s="224"/>
      <c r="T10804" s="223"/>
      <c r="U10804" s="225"/>
      <c r="V10804" s="223"/>
      <c r="W10804" s="225"/>
      <c r="AE10804" s="200"/>
      <c r="AM10804" s="203"/>
      <c r="AT10804" s="144"/>
    </row>
    <row r="10805" spans="9:46" s="142" customFormat="1" x14ac:dyDescent="0.15">
      <c r="I10805" s="223"/>
      <c r="P10805" s="224"/>
      <c r="Q10805" s="224"/>
      <c r="R10805" s="224"/>
      <c r="T10805" s="223"/>
      <c r="U10805" s="225"/>
      <c r="V10805" s="223"/>
      <c r="W10805" s="225"/>
      <c r="AE10805" s="200"/>
      <c r="AM10805" s="203"/>
      <c r="AT10805" s="144"/>
    </row>
    <row r="10806" spans="9:46" s="142" customFormat="1" x14ac:dyDescent="0.15">
      <c r="I10806" s="223"/>
      <c r="P10806" s="224"/>
      <c r="Q10806" s="224"/>
      <c r="R10806" s="224"/>
      <c r="T10806" s="223"/>
      <c r="U10806" s="225"/>
      <c r="V10806" s="223"/>
      <c r="W10806" s="225"/>
      <c r="AE10806" s="200"/>
      <c r="AM10806" s="203"/>
      <c r="AT10806" s="144"/>
    </row>
    <row r="10807" spans="9:46" s="142" customFormat="1" x14ac:dyDescent="0.15">
      <c r="I10807" s="223"/>
      <c r="P10807" s="224"/>
      <c r="Q10807" s="224"/>
      <c r="R10807" s="224"/>
      <c r="T10807" s="223"/>
      <c r="U10807" s="225"/>
      <c r="V10807" s="223"/>
      <c r="W10807" s="225"/>
      <c r="AE10807" s="200"/>
      <c r="AM10807" s="203"/>
      <c r="AT10807" s="144"/>
    </row>
    <row r="10808" spans="9:46" s="142" customFormat="1" x14ac:dyDescent="0.15">
      <c r="I10808" s="223"/>
      <c r="P10808" s="224"/>
      <c r="Q10808" s="224"/>
      <c r="R10808" s="224"/>
      <c r="T10808" s="223"/>
      <c r="U10808" s="225"/>
      <c r="V10808" s="223"/>
      <c r="W10808" s="225"/>
      <c r="AE10808" s="200"/>
      <c r="AM10808" s="203"/>
      <c r="AT10808" s="144"/>
    </row>
    <row r="10809" spans="9:46" s="142" customFormat="1" x14ac:dyDescent="0.15">
      <c r="I10809" s="223"/>
      <c r="P10809" s="224"/>
      <c r="Q10809" s="224"/>
      <c r="R10809" s="224"/>
      <c r="T10809" s="223"/>
      <c r="U10809" s="225"/>
      <c r="V10809" s="223"/>
      <c r="W10809" s="225"/>
      <c r="AE10809" s="200"/>
      <c r="AM10809" s="203"/>
      <c r="AT10809" s="144"/>
    </row>
    <row r="10810" spans="9:46" s="142" customFormat="1" x14ac:dyDescent="0.15">
      <c r="I10810" s="223"/>
      <c r="P10810" s="224"/>
      <c r="Q10810" s="224"/>
      <c r="R10810" s="224"/>
      <c r="T10810" s="223"/>
      <c r="U10810" s="225"/>
      <c r="V10810" s="223"/>
      <c r="W10810" s="225"/>
      <c r="AE10810" s="200"/>
      <c r="AM10810" s="203"/>
      <c r="AT10810" s="144"/>
    </row>
    <row r="10811" spans="9:46" s="142" customFormat="1" x14ac:dyDescent="0.15">
      <c r="I10811" s="223"/>
      <c r="P10811" s="224"/>
      <c r="Q10811" s="224"/>
      <c r="R10811" s="224"/>
      <c r="T10811" s="223"/>
      <c r="U10811" s="225"/>
      <c r="V10811" s="223"/>
      <c r="W10811" s="225"/>
      <c r="AE10811" s="200"/>
      <c r="AM10811" s="203"/>
      <c r="AT10811" s="144"/>
    </row>
    <row r="10812" spans="9:46" s="142" customFormat="1" x14ac:dyDescent="0.15">
      <c r="I10812" s="223"/>
      <c r="P10812" s="224"/>
      <c r="Q10812" s="224"/>
      <c r="R10812" s="224"/>
      <c r="T10812" s="223"/>
      <c r="U10812" s="225"/>
      <c r="V10812" s="223"/>
      <c r="W10812" s="225"/>
      <c r="AE10812" s="200"/>
      <c r="AM10812" s="203"/>
      <c r="AT10812" s="144"/>
    </row>
    <row r="10813" spans="9:46" s="142" customFormat="1" x14ac:dyDescent="0.15">
      <c r="I10813" s="223"/>
      <c r="P10813" s="224"/>
      <c r="Q10813" s="224"/>
      <c r="R10813" s="224"/>
      <c r="T10813" s="223"/>
      <c r="U10813" s="225"/>
      <c r="V10813" s="223"/>
      <c r="W10813" s="225"/>
      <c r="AE10813" s="200"/>
      <c r="AM10813" s="203"/>
      <c r="AT10813" s="144"/>
    </row>
    <row r="10814" spans="9:46" s="142" customFormat="1" x14ac:dyDescent="0.15">
      <c r="I10814" s="223"/>
      <c r="P10814" s="224"/>
      <c r="Q10814" s="224"/>
      <c r="R10814" s="224"/>
      <c r="T10814" s="223"/>
      <c r="U10814" s="225"/>
      <c r="V10814" s="223"/>
      <c r="W10814" s="225"/>
      <c r="AE10814" s="200"/>
      <c r="AM10814" s="203"/>
      <c r="AT10814" s="144"/>
    </row>
    <row r="10815" spans="9:46" s="142" customFormat="1" x14ac:dyDescent="0.15">
      <c r="I10815" s="223"/>
      <c r="P10815" s="224"/>
      <c r="Q10815" s="224"/>
      <c r="R10815" s="224"/>
      <c r="T10815" s="223"/>
      <c r="U10815" s="225"/>
      <c r="V10815" s="223"/>
      <c r="W10815" s="225"/>
      <c r="AE10815" s="200"/>
      <c r="AM10815" s="203"/>
      <c r="AT10815" s="144"/>
    </row>
    <row r="10816" spans="9:46" s="142" customFormat="1" x14ac:dyDescent="0.15">
      <c r="I10816" s="223"/>
      <c r="P10816" s="224"/>
      <c r="Q10816" s="224"/>
      <c r="R10816" s="224"/>
      <c r="T10816" s="223"/>
      <c r="U10816" s="225"/>
      <c r="V10816" s="223"/>
      <c r="W10816" s="225"/>
      <c r="AE10816" s="200"/>
      <c r="AM10816" s="203"/>
      <c r="AT10816" s="144"/>
    </row>
    <row r="10817" spans="9:46" s="142" customFormat="1" x14ac:dyDescent="0.15">
      <c r="I10817" s="223"/>
      <c r="P10817" s="224"/>
      <c r="Q10817" s="224"/>
      <c r="R10817" s="224"/>
      <c r="T10817" s="223"/>
      <c r="U10817" s="225"/>
      <c r="V10817" s="223"/>
      <c r="W10817" s="225"/>
      <c r="AE10817" s="200"/>
      <c r="AM10817" s="203"/>
      <c r="AT10817" s="144"/>
    </row>
    <row r="10818" spans="9:46" s="142" customFormat="1" x14ac:dyDescent="0.15">
      <c r="I10818" s="223"/>
      <c r="P10818" s="224"/>
      <c r="Q10818" s="224"/>
      <c r="R10818" s="224"/>
      <c r="T10818" s="223"/>
      <c r="U10818" s="225"/>
      <c r="V10818" s="223"/>
      <c r="W10818" s="225"/>
      <c r="AE10818" s="200"/>
      <c r="AM10818" s="203"/>
      <c r="AT10818" s="144"/>
    </row>
    <row r="10819" spans="9:46" s="142" customFormat="1" x14ac:dyDescent="0.15">
      <c r="I10819" s="223"/>
      <c r="P10819" s="224"/>
      <c r="Q10819" s="224"/>
      <c r="R10819" s="224"/>
      <c r="T10819" s="223"/>
      <c r="U10819" s="225"/>
      <c r="V10819" s="223"/>
      <c r="W10819" s="225"/>
      <c r="AE10819" s="200"/>
      <c r="AM10819" s="203"/>
      <c r="AT10819" s="144"/>
    </row>
    <row r="10820" spans="9:46" s="142" customFormat="1" x14ac:dyDescent="0.15">
      <c r="I10820" s="223"/>
      <c r="P10820" s="224"/>
      <c r="Q10820" s="224"/>
      <c r="R10820" s="224"/>
      <c r="T10820" s="223"/>
      <c r="U10820" s="225"/>
      <c r="V10820" s="223"/>
      <c r="W10820" s="225"/>
      <c r="AE10820" s="200"/>
      <c r="AM10820" s="203"/>
      <c r="AT10820" s="144"/>
    </row>
    <row r="10821" spans="9:46" s="142" customFormat="1" x14ac:dyDescent="0.15">
      <c r="I10821" s="223"/>
      <c r="P10821" s="224"/>
      <c r="Q10821" s="224"/>
      <c r="R10821" s="224"/>
      <c r="T10821" s="223"/>
      <c r="U10821" s="225"/>
      <c r="V10821" s="223"/>
      <c r="W10821" s="225"/>
      <c r="AE10821" s="200"/>
      <c r="AM10821" s="203"/>
      <c r="AT10821" s="144"/>
    </row>
    <row r="10822" spans="9:46" s="142" customFormat="1" x14ac:dyDescent="0.15">
      <c r="I10822" s="223"/>
      <c r="P10822" s="224"/>
      <c r="Q10822" s="224"/>
      <c r="R10822" s="224"/>
      <c r="T10822" s="223"/>
      <c r="U10822" s="225"/>
      <c r="V10822" s="223"/>
      <c r="W10822" s="225"/>
      <c r="AE10822" s="200"/>
      <c r="AM10822" s="203"/>
      <c r="AT10822" s="144"/>
    </row>
    <row r="10823" spans="9:46" s="142" customFormat="1" x14ac:dyDescent="0.15">
      <c r="I10823" s="223"/>
      <c r="P10823" s="224"/>
      <c r="Q10823" s="224"/>
      <c r="R10823" s="224"/>
      <c r="T10823" s="223"/>
      <c r="U10823" s="225"/>
      <c r="V10823" s="223"/>
      <c r="W10823" s="225"/>
      <c r="AE10823" s="200"/>
      <c r="AM10823" s="203"/>
      <c r="AT10823" s="144"/>
    </row>
    <row r="10824" spans="9:46" s="142" customFormat="1" x14ac:dyDescent="0.15">
      <c r="I10824" s="223"/>
      <c r="P10824" s="224"/>
      <c r="Q10824" s="224"/>
      <c r="R10824" s="224"/>
      <c r="T10824" s="223"/>
      <c r="U10824" s="225"/>
      <c r="V10824" s="223"/>
      <c r="W10824" s="225"/>
      <c r="AE10824" s="200"/>
      <c r="AM10824" s="203"/>
      <c r="AT10824" s="144"/>
    </row>
    <row r="10825" spans="9:46" s="142" customFormat="1" x14ac:dyDescent="0.15">
      <c r="I10825" s="223"/>
      <c r="P10825" s="224"/>
      <c r="Q10825" s="224"/>
      <c r="R10825" s="224"/>
      <c r="T10825" s="223"/>
      <c r="U10825" s="225"/>
      <c r="V10825" s="223"/>
      <c r="W10825" s="225"/>
      <c r="AE10825" s="200"/>
      <c r="AM10825" s="203"/>
      <c r="AT10825" s="144"/>
    </row>
    <row r="10826" spans="9:46" s="142" customFormat="1" x14ac:dyDescent="0.15">
      <c r="I10826" s="223"/>
      <c r="P10826" s="224"/>
      <c r="Q10826" s="224"/>
      <c r="R10826" s="224"/>
      <c r="T10826" s="223"/>
      <c r="U10826" s="225"/>
      <c r="V10826" s="223"/>
      <c r="W10826" s="225"/>
      <c r="AE10826" s="200"/>
      <c r="AM10826" s="203"/>
      <c r="AT10826" s="144"/>
    </row>
    <row r="10827" spans="9:46" s="142" customFormat="1" x14ac:dyDescent="0.15">
      <c r="I10827" s="223"/>
      <c r="P10827" s="224"/>
      <c r="Q10827" s="224"/>
      <c r="R10827" s="224"/>
      <c r="T10827" s="223"/>
      <c r="U10827" s="225"/>
      <c r="V10827" s="223"/>
      <c r="W10827" s="225"/>
      <c r="AE10827" s="200"/>
      <c r="AM10827" s="203"/>
      <c r="AT10827" s="144"/>
    </row>
    <row r="10828" spans="9:46" s="142" customFormat="1" x14ac:dyDescent="0.15">
      <c r="I10828" s="223"/>
      <c r="P10828" s="224"/>
      <c r="Q10828" s="224"/>
      <c r="R10828" s="224"/>
      <c r="T10828" s="223"/>
      <c r="U10828" s="225"/>
      <c r="V10828" s="223"/>
      <c r="W10828" s="225"/>
      <c r="AE10828" s="200"/>
      <c r="AM10828" s="203"/>
      <c r="AT10828" s="144"/>
    </row>
    <row r="10829" spans="9:46" s="142" customFormat="1" x14ac:dyDescent="0.15">
      <c r="I10829" s="223"/>
      <c r="P10829" s="224"/>
      <c r="Q10829" s="224"/>
      <c r="R10829" s="224"/>
      <c r="T10829" s="223"/>
      <c r="U10829" s="225"/>
      <c r="V10829" s="223"/>
      <c r="W10829" s="225"/>
      <c r="AE10829" s="200"/>
      <c r="AM10829" s="203"/>
      <c r="AT10829" s="144"/>
    </row>
    <row r="10830" spans="9:46" s="142" customFormat="1" x14ac:dyDescent="0.15">
      <c r="I10830" s="223"/>
      <c r="P10830" s="224"/>
      <c r="Q10830" s="224"/>
      <c r="R10830" s="224"/>
      <c r="T10830" s="223"/>
      <c r="U10830" s="225"/>
      <c r="V10830" s="223"/>
      <c r="W10830" s="225"/>
      <c r="AE10830" s="200"/>
      <c r="AM10830" s="203"/>
      <c r="AT10830" s="144"/>
    </row>
    <row r="10831" spans="9:46" s="142" customFormat="1" x14ac:dyDescent="0.15">
      <c r="I10831" s="223"/>
      <c r="P10831" s="224"/>
      <c r="Q10831" s="224"/>
      <c r="R10831" s="224"/>
      <c r="T10831" s="223"/>
      <c r="U10831" s="225"/>
      <c r="V10831" s="223"/>
      <c r="W10831" s="225"/>
      <c r="AE10831" s="200"/>
      <c r="AM10831" s="203"/>
      <c r="AT10831" s="144"/>
    </row>
    <row r="10832" spans="9:46" s="142" customFormat="1" x14ac:dyDescent="0.15">
      <c r="I10832" s="223"/>
      <c r="P10832" s="224"/>
      <c r="Q10832" s="224"/>
      <c r="R10832" s="224"/>
      <c r="T10832" s="223"/>
      <c r="U10832" s="225"/>
      <c r="V10832" s="223"/>
      <c r="W10832" s="225"/>
      <c r="AE10832" s="200"/>
      <c r="AM10832" s="203"/>
      <c r="AT10832" s="144"/>
    </row>
    <row r="10833" spans="9:46" s="142" customFormat="1" x14ac:dyDescent="0.15">
      <c r="I10833" s="223"/>
      <c r="P10833" s="224"/>
      <c r="Q10833" s="224"/>
      <c r="R10833" s="224"/>
      <c r="T10833" s="223"/>
      <c r="U10833" s="225"/>
      <c r="V10833" s="223"/>
      <c r="W10833" s="225"/>
      <c r="AE10833" s="200"/>
      <c r="AM10833" s="203"/>
      <c r="AT10833" s="144"/>
    </row>
    <row r="10834" spans="9:46" s="142" customFormat="1" x14ac:dyDescent="0.15">
      <c r="I10834" s="223"/>
      <c r="P10834" s="224"/>
      <c r="Q10834" s="224"/>
      <c r="R10834" s="224"/>
      <c r="T10834" s="223"/>
      <c r="U10834" s="225"/>
      <c r="V10834" s="223"/>
      <c r="W10834" s="225"/>
      <c r="AE10834" s="200"/>
      <c r="AM10834" s="203"/>
      <c r="AT10834" s="144"/>
    </row>
    <row r="10835" spans="9:46" s="142" customFormat="1" x14ac:dyDescent="0.15">
      <c r="I10835" s="223"/>
      <c r="P10835" s="224"/>
      <c r="Q10835" s="224"/>
      <c r="R10835" s="224"/>
      <c r="T10835" s="223"/>
      <c r="U10835" s="225"/>
      <c r="V10835" s="223"/>
      <c r="W10835" s="225"/>
      <c r="AE10835" s="200"/>
      <c r="AM10835" s="203"/>
      <c r="AT10835" s="144"/>
    </row>
    <row r="10836" spans="9:46" s="142" customFormat="1" x14ac:dyDescent="0.15">
      <c r="I10836" s="223"/>
      <c r="P10836" s="224"/>
      <c r="Q10836" s="224"/>
      <c r="R10836" s="224"/>
      <c r="T10836" s="223"/>
      <c r="U10836" s="225"/>
      <c r="V10836" s="223"/>
      <c r="W10836" s="225"/>
      <c r="AE10836" s="200"/>
      <c r="AM10836" s="203"/>
      <c r="AT10836" s="144"/>
    </row>
    <row r="10837" spans="9:46" s="142" customFormat="1" x14ac:dyDescent="0.15">
      <c r="I10837" s="223"/>
      <c r="P10837" s="224"/>
      <c r="Q10837" s="224"/>
      <c r="R10837" s="224"/>
      <c r="T10837" s="223"/>
      <c r="U10837" s="225"/>
      <c r="V10837" s="223"/>
      <c r="W10837" s="225"/>
      <c r="AE10837" s="200"/>
      <c r="AM10837" s="203"/>
      <c r="AT10837" s="144"/>
    </row>
    <row r="10838" spans="9:46" s="142" customFormat="1" x14ac:dyDescent="0.15">
      <c r="I10838" s="223"/>
      <c r="P10838" s="224"/>
      <c r="Q10838" s="224"/>
      <c r="R10838" s="224"/>
      <c r="T10838" s="223"/>
      <c r="U10838" s="225"/>
      <c r="V10838" s="223"/>
      <c r="W10838" s="225"/>
      <c r="AE10838" s="200"/>
      <c r="AM10838" s="203"/>
      <c r="AT10838" s="144"/>
    </row>
    <row r="10839" spans="9:46" s="142" customFormat="1" x14ac:dyDescent="0.15">
      <c r="I10839" s="223"/>
      <c r="P10839" s="224"/>
      <c r="Q10839" s="224"/>
      <c r="R10839" s="224"/>
      <c r="T10839" s="223"/>
      <c r="U10839" s="225"/>
      <c r="V10839" s="223"/>
      <c r="W10839" s="225"/>
      <c r="AE10839" s="200"/>
      <c r="AM10839" s="203"/>
      <c r="AT10839" s="144"/>
    </row>
    <row r="10840" spans="9:46" s="142" customFormat="1" x14ac:dyDescent="0.15">
      <c r="I10840" s="223"/>
      <c r="P10840" s="224"/>
      <c r="Q10840" s="224"/>
      <c r="R10840" s="224"/>
      <c r="T10840" s="223"/>
      <c r="U10840" s="225"/>
      <c r="V10840" s="223"/>
      <c r="W10840" s="225"/>
      <c r="AE10840" s="200"/>
      <c r="AM10840" s="203"/>
      <c r="AT10840" s="144"/>
    </row>
    <row r="10841" spans="9:46" s="142" customFormat="1" x14ac:dyDescent="0.15">
      <c r="I10841" s="223"/>
      <c r="P10841" s="224"/>
      <c r="Q10841" s="224"/>
      <c r="R10841" s="224"/>
      <c r="T10841" s="223"/>
      <c r="U10841" s="225"/>
      <c r="V10841" s="223"/>
      <c r="W10841" s="225"/>
      <c r="AE10841" s="200"/>
      <c r="AM10841" s="203"/>
      <c r="AT10841" s="144"/>
    </row>
    <row r="10842" spans="9:46" s="142" customFormat="1" x14ac:dyDescent="0.15">
      <c r="I10842" s="223"/>
      <c r="P10842" s="224"/>
      <c r="Q10842" s="224"/>
      <c r="R10842" s="224"/>
      <c r="T10842" s="223"/>
      <c r="U10842" s="225"/>
      <c r="V10842" s="223"/>
      <c r="W10842" s="225"/>
      <c r="AE10842" s="200"/>
      <c r="AM10842" s="203"/>
      <c r="AT10842" s="144"/>
    </row>
    <row r="10843" spans="9:46" s="142" customFormat="1" x14ac:dyDescent="0.15">
      <c r="I10843" s="223"/>
      <c r="P10843" s="224"/>
      <c r="Q10843" s="224"/>
      <c r="R10843" s="224"/>
      <c r="T10843" s="223"/>
      <c r="U10843" s="225"/>
      <c r="V10843" s="223"/>
      <c r="W10843" s="225"/>
      <c r="AE10843" s="200"/>
      <c r="AM10843" s="203"/>
      <c r="AT10843" s="144"/>
    </row>
    <row r="10844" spans="9:46" s="142" customFormat="1" x14ac:dyDescent="0.15">
      <c r="I10844" s="223"/>
      <c r="P10844" s="224"/>
      <c r="Q10844" s="224"/>
      <c r="R10844" s="224"/>
      <c r="T10844" s="223"/>
      <c r="U10844" s="225"/>
      <c r="V10844" s="223"/>
      <c r="W10844" s="225"/>
      <c r="AE10844" s="200"/>
      <c r="AM10844" s="203"/>
      <c r="AT10844" s="144"/>
    </row>
    <row r="10845" spans="9:46" s="142" customFormat="1" x14ac:dyDescent="0.15">
      <c r="I10845" s="223"/>
      <c r="P10845" s="224"/>
      <c r="Q10845" s="224"/>
      <c r="R10845" s="224"/>
      <c r="T10845" s="223"/>
      <c r="U10845" s="225"/>
      <c r="V10845" s="223"/>
      <c r="W10845" s="225"/>
      <c r="AE10845" s="200"/>
      <c r="AM10845" s="203"/>
      <c r="AT10845" s="144"/>
    </row>
    <row r="10846" spans="9:46" s="142" customFormat="1" x14ac:dyDescent="0.15">
      <c r="I10846" s="223"/>
      <c r="P10846" s="224"/>
      <c r="Q10846" s="224"/>
      <c r="R10846" s="224"/>
      <c r="T10846" s="223"/>
      <c r="U10846" s="225"/>
      <c r="V10846" s="223"/>
      <c r="W10846" s="225"/>
      <c r="AE10846" s="200"/>
      <c r="AM10846" s="203"/>
      <c r="AT10846" s="144"/>
    </row>
    <row r="10847" spans="9:46" s="142" customFormat="1" x14ac:dyDescent="0.15">
      <c r="I10847" s="223"/>
      <c r="P10847" s="224"/>
      <c r="Q10847" s="224"/>
      <c r="R10847" s="224"/>
      <c r="T10847" s="223"/>
      <c r="U10847" s="225"/>
      <c r="V10847" s="223"/>
      <c r="W10847" s="225"/>
      <c r="AE10847" s="200"/>
      <c r="AM10847" s="203"/>
      <c r="AT10847" s="144"/>
    </row>
    <row r="10848" spans="9:46" s="142" customFormat="1" x14ac:dyDescent="0.15">
      <c r="I10848" s="223"/>
      <c r="P10848" s="224"/>
      <c r="Q10848" s="224"/>
      <c r="R10848" s="224"/>
      <c r="T10848" s="223"/>
      <c r="U10848" s="225"/>
      <c r="V10848" s="223"/>
      <c r="W10848" s="225"/>
      <c r="AE10848" s="200"/>
      <c r="AM10848" s="203"/>
      <c r="AT10848" s="144"/>
    </row>
    <row r="10849" spans="9:46" s="142" customFormat="1" x14ac:dyDescent="0.15">
      <c r="I10849" s="223"/>
      <c r="P10849" s="224"/>
      <c r="Q10849" s="224"/>
      <c r="R10849" s="224"/>
      <c r="T10849" s="223"/>
      <c r="U10849" s="225"/>
      <c r="V10849" s="223"/>
      <c r="W10849" s="225"/>
      <c r="AE10849" s="200"/>
      <c r="AM10849" s="203"/>
      <c r="AT10849" s="144"/>
    </row>
    <row r="10850" spans="9:46" s="142" customFormat="1" x14ac:dyDescent="0.15">
      <c r="I10850" s="223"/>
      <c r="P10850" s="224"/>
      <c r="Q10850" s="224"/>
      <c r="R10850" s="224"/>
      <c r="T10850" s="223"/>
      <c r="U10850" s="225"/>
      <c r="V10850" s="223"/>
      <c r="W10850" s="225"/>
      <c r="AE10850" s="200"/>
      <c r="AM10850" s="203"/>
      <c r="AT10850" s="144"/>
    </row>
    <row r="10851" spans="9:46" s="142" customFormat="1" x14ac:dyDescent="0.15">
      <c r="I10851" s="223"/>
      <c r="P10851" s="224"/>
      <c r="Q10851" s="224"/>
      <c r="R10851" s="224"/>
      <c r="T10851" s="223"/>
      <c r="U10851" s="225"/>
      <c r="V10851" s="223"/>
      <c r="W10851" s="225"/>
      <c r="AE10851" s="200"/>
      <c r="AM10851" s="203"/>
      <c r="AT10851" s="144"/>
    </row>
    <row r="10852" spans="9:46" s="142" customFormat="1" x14ac:dyDescent="0.15">
      <c r="I10852" s="223"/>
      <c r="P10852" s="224"/>
      <c r="Q10852" s="224"/>
      <c r="R10852" s="224"/>
      <c r="T10852" s="223"/>
      <c r="U10852" s="225"/>
      <c r="V10852" s="223"/>
      <c r="W10852" s="225"/>
      <c r="AE10852" s="200"/>
      <c r="AM10852" s="203"/>
      <c r="AT10852" s="144"/>
    </row>
    <row r="10853" spans="9:46" s="142" customFormat="1" x14ac:dyDescent="0.15">
      <c r="I10853" s="223"/>
      <c r="P10853" s="224"/>
      <c r="Q10853" s="224"/>
      <c r="R10853" s="224"/>
      <c r="T10853" s="223"/>
      <c r="U10853" s="225"/>
      <c r="V10853" s="223"/>
      <c r="W10853" s="225"/>
      <c r="AE10853" s="200"/>
      <c r="AM10853" s="203"/>
      <c r="AT10853" s="144"/>
    </row>
    <row r="10854" spans="9:46" s="142" customFormat="1" x14ac:dyDescent="0.15">
      <c r="I10854" s="223"/>
      <c r="P10854" s="224"/>
      <c r="Q10854" s="224"/>
      <c r="R10854" s="224"/>
      <c r="T10854" s="223"/>
      <c r="U10854" s="225"/>
      <c r="V10854" s="223"/>
      <c r="W10854" s="225"/>
      <c r="AE10854" s="200"/>
      <c r="AM10854" s="203"/>
      <c r="AT10854" s="144"/>
    </row>
    <row r="10855" spans="9:46" s="142" customFormat="1" x14ac:dyDescent="0.15">
      <c r="I10855" s="223"/>
      <c r="P10855" s="224"/>
      <c r="Q10855" s="224"/>
      <c r="R10855" s="224"/>
      <c r="T10855" s="223"/>
      <c r="U10855" s="225"/>
      <c r="V10855" s="223"/>
      <c r="W10855" s="225"/>
      <c r="AE10855" s="200"/>
      <c r="AM10855" s="203"/>
      <c r="AT10855" s="144"/>
    </row>
    <row r="10856" spans="9:46" s="142" customFormat="1" x14ac:dyDescent="0.15">
      <c r="I10856" s="223"/>
      <c r="P10856" s="224"/>
      <c r="Q10856" s="224"/>
      <c r="R10856" s="224"/>
      <c r="T10856" s="223"/>
      <c r="U10856" s="225"/>
      <c r="V10856" s="223"/>
      <c r="W10856" s="225"/>
      <c r="AE10856" s="200"/>
      <c r="AM10856" s="203"/>
      <c r="AT10856" s="144"/>
    </row>
    <row r="10857" spans="9:46" s="142" customFormat="1" x14ac:dyDescent="0.15">
      <c r="I10857" s="223"/>
      <c r="P10857" s="224"/>
      <c r="Q10857" s="224"/>
      <c r="R10857" s="224"/>
      <c r="T10857" s="223"/>
      <c r="U10857" s="225"/>
      <c r="V10857" s="223"/>
      <c r="W10857" s="225"/>
      <c r="AE10857" s="200"/>
      <c r="AM10857" s="203"/>
      <c r="AT10857" s="144"/>
    </row>
    <row r="10858" spans="9:46" s="142" customFormat="1" x14ac:dyDescent="0.15">
      <c r="I10858" s="223"/>
      <c r="P10858" s="224"/>
      <c r="Q10858" s="224"/>
      <c r="R10858" s="224"/>
      <c r="T10858" s="223"/>
      <c r="U10858" s="225"/>
      <c r="V10858" s="223"/>
      <c r="W10858" s="225"/>
      <c r="AE10858" s="200"/>
      <c r="AM10858" s="203"/>
      <c r="AT10858" s="144"/>
    </row>
    <row r="10859" spans="9:46" s="142" customFormat="1" x14ac:dyDescent="0.15">
      <c r="I10859" s="223"/>
      <c r="P10859" s="224"/>
      <c r="Q10859" s="224"/>
      <c r="R10859" s="224"/>
      <c r="T10859" s="223"/>
      <c r="U10859" s="225"/>
      <c r="V10859" s="223"/>
      <c r="W10859" s="225"/>
      <c r="AE10859" s="200"/>
      <c r="AM10859" s="203"/>
      <c r="AT10859" s="144"/>
    </row>
    <row r="10860" spans="9:46" s="142" customFormat="1" x14ac:dyDescent="0.15">
      <c r="I10860" s="223"/>
      <c r="P10860" s="224"/>
      <c r="Q10860" s="224"/>
      <c r="R10860" s="224"/>
      <c r="T10860" s="223"/>
      <c r="U10860" s="225"/>
      <c r="V10860" s="223"/>
      <c r="W10860" s="225"/>
      <c r="AE10860" s="200"/>
      <c r="AM10860" s="203"/>
      <c r="AT10860" s="144"/>
    </row>
    <row r="10861" spans="9:46" s="142" customFormat="1" x14ac:dyDescent="0.15">
      <c r="I10861" s="223"/>
      <c r="P10861" s="224"/>
      <c r="Q10861" s="224"/>
      <c r="R10861" s="224"/>
      <c r="T10861" s="223"/>
      <c r="U10861" s="225"/>
      <c r="V10861" s="223"/>
      <c r="W10861" s="225"/>
      <c r="AE10861" s="200"/>
      <c r="AM10861" s="203"/>
      <c r="AT10861" s="144"/>
    </row>
    <row r="10862" spans="9:46" s="142" customFormat="1" x14ac:dyDescent="0.15">
      <c r="I10862" s="223"/>
      <c r="P10862" s="224"/>
      <c r="Q10862" s="224"/>
      <c r="R10862" s="224"/>
      <c r="T10862" s="223"/>
      <c r="U10862" s="225"/>
      <c r="V10862" s="223"/>
      <c r="W10862" s="225"/>
      <c r="AE10862" s="200"/>
      <c r="AM10862" s="203"/>
      <c r="AT10862" s="144"/>
    </row>
    <row r="10863" spans="9:46" s="142" customFormat="1" x14ac:dyDescent="0.15">
      <c r="I10863" s="223"/>
      <c r="P10863" s="224"/>
      <c r="Q10863" s="224"/>
      <c r="R10863" s="224"/>
      <c r="T10863" s="223"/>
      <c r="U10863" s="225"/>
      <c r="V10863" s="223"/>
      <c r="W10863" s="225"/>
      <c r="AE10863" s="200"/>
      <c r="AM10863" s="203"/>
      <c r="AT10863" s="144"/>
    </row>
    <row r="10864" spans="9:46" s="142" customFormat="1" x14ac:dyDescent="0.15">
      <c r="I10864" s="223"/>
      <c r="P10864" s="224"/>
      <c r="Q10864" s="224"/>
      <c r="R10864" s="224"/>
      <c r="T10864" s="223"/>
      <c r="U10864" s="225"/>
      <c r="V10864" s="223"/>
      <c r="W10864" s="225"/>
      <c r="AE10864" s="200"/>
      <c r="AM10864" s="203"/>
      <c r="AT10864" s="144"/>
    </row>
    <row r="10865" spans="9:46" s="142" customFormat="1" x14ac:dyDescent="0.15">
      <c r="I10865" s="223"/>
      <c r="P10865" s="224"/>
      <c r="Q10865" s="224"/>
      <c r="R10865" s="224"/>
      <c r="T10865" s="223"/>
      <c r="U10865" s="225"/>
      <c r="V10865" s="223"/>
      <c r="W10865" s="225"/>
      <c r="AE10865" s="200"/>
      <c r="AM10865" s="203"/>
      <c r="AT10865" s="144"/>
    </row>
    <row r="10866" spans="9:46" s="142" customFormat="1" x14ac:dyDescent="0.15">
      <c r="I10866" s="223"/>
      <c r="P10866" s="224"/>
      <c r="Q10866" s="224"/>
      <c r="R10866" s="224"/>
      <c r="T10866" s="223"/>
      <c r="U10866" s="225"/>
      <c r="V10866" s="223"/>
      <c r="W10866" s="225"/>
      <c r="AE10866" s="200"/>
      <c r="AM10866" s="203"/>
      <c r="AT10866" s="144"/>
    </row>
    <row r="10867" spans="9:46" s="142" customFormat="1" x14ac:dyDescent="0.15">
      <c r="I10867" s="223"/>
      <c r="P10867" s="224"/>
      <c r="Q10867" s="224"/>
      <c r="R10867" s="224"/>
      <c r="T10867" s="223"/>
      <c r="U10867" s="225"/>
      <c r="V10867" s="223"/>
      <c r="W10867" s="225"/>
      <c r="AE10867" s="200"/>
      <c r="AM10867" s="203"/>
      <c r="AT10867" s="144"/>
    </row>
    <row r="10868" spans="9:46" s="142" customFormat="1" x14ac:dyDescent="0.15">
      <c r="I10868" s="223"/>
      <c r="P10868" s="224"/>
      <c r="Q10868" s="224"/>
      <c r="R10868" s="224"/>
      <c r="T10868" s="223"/>
      <c r="U10868" s="225"/>
      <c r="V10868" s="223"/>
      <c r="W10868" s="225"/>
      <c r="AE10868" s="200"/>
      <c r="AM10868" s="203"/>
      <c r="AT10868" s="144"/>
    </row>
    <row r="10869" spans="9:46" s="142" customFormat="1" x14ac:dyDescent="0.15">
      <c r="I10869" s="223"/>
      <c r="P10869" s="224"/>
      <c r="Q10869" s="224"/>
      <c r="R10869" s="224"/>
      <c r="T10869" s="223"/>
      <c r="U10869" s="225"/>
      <c r="V10869" s="223"/>
      <c r="W10869" s="225"/>
      <c r="AE10869" s="200"/>
      <c r="AM10869" s="203"/>
      <c r="AT10869" s="144"/>
    </row>
    <row r="10870" spans="9:46" s="142" customFormat="1" x14ac:dyDescent="0.15">
      <c r="I10870" s="223"/>
      <c r="P10870" s="224"/>
      <c r="Q10870" s="224"/>
      <c r="R10870" s="224"/>
      <c r="T10870" s="223"/>
      <c r="U10870" s="225"/>
      <c r="V10870" s="223"/>
      <c r="W10870" s="225"/>
      <c r="AE10870" s="200"/>
      <c r="AM10870" s="203"/>
      <c r="AT10870" s="144"/>
    </row>
    <row r="10871" spans="9:46" s="142" customFormat="1" x14ac:dyDescent="0.15">
      <c r="I10871" s="223"/>
      <c r="P10871" s="224"/>
      <c r="Q10871" s="224"/>
      <c r="R10871" s="224"/>
      <c r="T10871" s="223"/>
      <c r="U10871" s="225"/>
      <c r="V10871" s="223"/>
      <c r="W10871" s="225"/>
      <c r="AE10871" s="200"/>
      <c r="AM10871" s="203"/>
      <c r="AT10871" s="144"/>
    </row>
    <row r="10872" spans="9:46" s="142" customFormat="1" x14ac:dyDescent="0.15">
      <c r="I10872" s="223"/>
      <c r="P10872" s="224"/>
      <c r="Q10872" s="224"/>
      <c r="R10872" s="224"/>
      <c r="T10872" s="223"/>
      <c r="U10872" s="225"/>
      <c r="V10872" s="223"/>
      <c r="W10872" s="225"/>
      <c r="AE10872" s="200"/>
      <c r="AM10872" s="203"/>
      <c r="AT10872" s="144"/>
    </row>
    <row r="10873" spans="9:46" s="142" customFormat="1" x14ac:dyDescent="0.15">
      <c r="I10873" s="223"/>
      <c r="P10873" s="224"/>
      <c r="Q10873" s="224"/>
      <c r="R10873" s="224"/>
      <c r="T10873" s="223"/>
      <c r="U10873" s="225"/>
      <c r="V10873" s="223"/>
      <c r="W10873" s="225"/>
      <c r="AE10873" s="200"/>
      <c r="AM10873" s="203"/>
      <c r="AT10873" s="144"/>
    </row>
    <row r="10874" spans="9:46" s="142" customFormat="1" x14ac:dyDescent="0.15">
      <c r="I10874" s="223"/>
      <c r="P10874" s="224"/>
      <c r="Q10874" s="224"/>
      <c r="R10874" s="224"/>
      <c r="T10874" s="223"/>
      <c r="U10874" s="225"/>
      <c r="V10874" s="223"/>
      <c r="W10874" s="225"/>
      <c r="AE10874" s="200"/>
      <c r="AM10874" s="203"/>
      <c r="AT10874" s="144"/>
    </row>
    <row r="10875" spans="9:46" s="142" customFormat="1" x14ac:dyDescent="0.15">
      <c r="I10875" s="223"/>
      <c r="P10875" s="224"/>
      <c r="Q10875" s="224"/>
      <c r="R10875" s="224"/>
      <c r="T10875" s="223"/>
      <c r="U10875" s="225"/>
      <c r="V10875" s="223"/>
      <c r="W10875" s="225"/>
      <c r="AE10875" s="200"/>
      <c r="AM10875" s="203"/>
      <c r="AT10875" s="144"/>
    </row>
    <row r="10876" spans="9:46" s="142" customFormat="1" x14ac:dyDescent="0.15">
      <c r="I10876" s="223"/>
      <c r="P10876" s="224"/>
      <c r="Q10876" s="224"/>
      <c r="R10876" s="224"/>
      <c r="T10876" s="223"/>
      <c r="U10876" s="225"/>
      <c r="V10876" s="223"/>
      <c r="W10876" s="225"/>
      <c r="AE10876" s="200"/>
      <c r="AM10876" s="203"/>
      <c r="AT10876" s="144"/>
    </row>
    <row r="10877" spans="9:46" s="142" customFormat="1" x14ac:dyDescent="0.15">
      <c r="I10877" s="223"/>
      <c r="P10877" s="224"/>
      <c r="Q10877" s="224"/>
      <c r="R10877" s="224"/>
      <c r="T10877" s="223"/>
      <c r="U10877" s="225"/>
      <c r="V10877" s="223"/>
      <c r="W10877" s="225"/>
      <c r="AE10877" s="200"/>
      <c r="AM10877" s="203"/>
      <c r="AT10877" s="144"/>
    </row>
    <row r="10878" spans="9:46" s="142" customFormat="1" x14ac:dyDescent="0.15">
      <c r="I10878" s="223"/>
      <c r="P10878" s="224"/>
      <c r="Q10878" s="224"/>
      <c r="R10878" s="224"/>
      <c r="T10878" s="223"/>
      <c r="U10878" s="225"/>
      <c r="V10878" s="223"/>
      <c r="W10878" s="225"/>
      <c r="AE10878" s="200"/>
      <c r="AM10878" s="203"/>
      <c r="AT10878" s="144"/>
    </row>
    <row r="10879" spans="9:46" s="142" customFormat="1" x14ac:dyDescent="0.15">
      <c r="I10879" s="223"/>
      <c r="P10879" s="224"/>
      <c r="Q10879" s="224"/>
      <c r="R10879" s="224"/>
      <c r="T10879" s="223"/>
      <c r="U10879" s="225"/>
      <c r="V10879" s="223"/>
      <c r="W10879" s="225"/>
      <c r="AE10879" s="200"/>
      <c r="AM10879" s="203"/>
      <c r="AT10879" s="144"/>
    </row>
    <row r="10880" spans="9:46" s="142" customFormat="1" x14ac:dyDescent="0.15">
      <c r="I10880" s="223"/>
      <c r="P10880" s="224"/>
      <c r="Q10880" s="224"/>
      <c r="R10880" s="224"/>
      <c r="T10880" s="223"/>
      <c r="U10880" s="225"/>
      <c r="V10880" s="223"/>
      <c r="W10880" s="225"/>
      <c r="AE10880" s="200"/>
      <c r="AM10880" s="203"/>
      <c r="AT10880" s="144"/>
    </row>
    <row r="10881" spans="9:46" s="142" customFormat="1" x14ac:dyDescent="0.15">
      <c r="I10881" s="223"/>
      <c r="P10881" s="224"/>
      <c r="Q10881" s="224"/>
      <c r="R10881" s="224"/>
      <c r="T10881" s="223"/>
      <c r="U10881" s="225"/>
      <c r="V10881" s="223"/>
      <c r="W10881" s="225"/>
      <c r="AE10881" s="200"/>
      <c r="AM10881" s="203"/>
      <c r="AT10881" s="144"/>
    </row>
    <row r="10882" spans="9:46" s="142" customFormat="1" x14ac:dyDescent="0.15">
      <c r="I10882" s="223"/>
      <c r="P10882" s="224"/>
      <c r="Q10882" s="224"/>
      <c r="R10882" s="224"/>
      <c r="T10882" s="223"/>
      <c r="U10882" s="225"/>
      <c r="V10882" s="223"/>
      <c r="W10882" s="225"/>
      <c r="AE10882" s="200"/>
      <c r="AM10882" s="203"/>
      <c r="AT10882" s="144"/>
    </row>
    <row r="10883" spans="9:46" s="142" customFormat="1" x14ac:dyDescent="0.15">
      <c r="I10883" s="223"/>
      <c r="P10883" s="224"/>
      <c r="Q10883" s="224"/>
      <c r="R10883" s="224"/>
      <c r="T10883" s="223"/>
      <c r="U10883" s="225"/>
      <c r="V10883" s="223"/>
      <c r="W10883" s="225"/>
      <c r="AE10883" s="200"/>
      <c r="AM10883" s="203"/>
      <c r="AT10883" s="144"/>
    </row>
    <row r="10884" spans="9:46" s="142" customFormat="1" x14ac:dyDescent="0.15">
      <c r="I10884" s="223"/>
      <c r="P10884" s="224"/>
      <c r="Q10884" s="224"/>
      <c r="R10884" s="224"/>
      <c r="T10884" s="223"/>
      <c r="U10884" s="225"/>
      <c r="V10884" s="223"/>
      <c r="W10884" s="225"/>
      <c r="AE10884" s="200"/>
      <c r="AM10884" s="203"/>
      <c r="AT10884" s="144"/>
    </row>
    <row r="10885" spans="9:46" s="142" customFormat="1" x14ac:dyDescent="0.15">
      <c r="I10885" s="223"/>
      <c r="P10885" s="224"/>
      <c r="Q10885" s="224"/>
      <c r="R10885" s="224"/>
      <c r="T10885" s="223"/>
      <c r="U10885" s="225"/>
      <c r="V10885" s="223"/>
      <c r="W10885" s="225"/>
      <c r="AE10885" s="200"/>
      <c r="AM10885" s="203"/>
      <c r="AT10885" s="144"/>
    </row>
    <row r="10886" spans="9:46" s="142" customFormat="1" x14ac:dyDescent="0.15">
      <c r="I10886" s="223"/>
      <c r="P10886" s="224"/>
      <c r="Q10886" s="224"/>
      <c r="R10886" s="224"/>
      <c r="T10886" s="223"/>
      <c r="U10886" s="225"/>
      <c r="V10886" s="223"/>
      <c r="W10886" s="225"/>
      <c r="AE10886" s="200"/>
      <c r="AM10886" s="203"/>
      <c r="AT10886" s="144"/>
    </row>
    <row r="10887" spans="9:46" s="142" customFormat="1" x14ac:dyDescent="0.15">
      <c r="I10887" s="223"/>
      <c r="P10887" s="224"/>
      <c r="Q10887" s="224"/>
      <c r="R10887" s="224"/>
      <c r="T10887" s="223"/>
      <c r="U10887" s="225"/>
      <c r="V10887" s="223"/>
      <c r="W10887" s="225"/>
      <c r="AE10887" s="200"/>
      <c r="AM10887" s="203"/>
      <c r="AT10887" s="144"/>
    </row>
    <row r="10888" spans="9:46" s="142" customFormat="1" x14ac:dyDescent="0.15">
      <c r="I10888" s="223"/>
      <c r="P10888" s="224"/>
      <c r="Q10888" s="224"/>
      <c r="R10888" s="224"/>
      <c r="T10888" s="223"/>
      <c r="U10888" s="225"/>
      <c r="V10888" s="223"/>
      <c r="W10888" s="225"/>
      <c r="AE10888" s="200"/>
      <c r="AM10888" s="203"/>
      <c r="AT10888" s="144"/>
    </row>
    <row r="10889" spans="9:46" s="142" customFormat="1" x14ac:dyDescent="0.15">
      <c r="I10889" s="223"/>
      <c r="P10889" s="224"/>
      <c r="Q10889" s="224"/>
      <c r="R10889" s="224"/>
      <c r="T10889" s="223"/>
      <c r="U10889" s="225"/>
      <c r="V10889" s="223"/>
      <c r="W10889" s="225"/>
      <c r="AE10889" s="200"/>
      <c r="AM10889" s="203"/>
      <c r="AT10889" s="144"/>
    </row>
    <row r="10890" spans="9:46" s="142" customFormat="1" x14ac:dyDescent="0.15">
      <c r="I10890" s="223"/>
      <c r="P10890" s="224"/>
      <c r="Q10890" s="224"/>
      <c r="R10890" s="224"/>
      <c r="T10890" s="223"/>
      <c r="U10890" s="225"/>
      <c r="V10890" s="223"/>
      <c r="W10890" s="225"/>
      <c r="AE10890" s="200"/>
      <c r="AM10890" s="203"/>
      <c r="AT10890" s="144"/>
    </row>
    <row r="10891" spans="9:46" s="142" customFormat="1" x14ac:dyDescent="0.15">
      <c r="I10891" s="223"/>
      <c r="P10891" s="224"/>
      <c r="Q10891" s="224"/>
      <c r="R10891" s="224"/>
      <c r="T10891" s="223"/>
      <c r="U10891" s="225"/>
      <c r="V10891" s="223"/>
      <c r="W10891" s="225"/>
      <c r="AE10891" s="200"/>
      <c r="AM10891" s="203"/>
      <c r="AT10891" s="144"/>
    </row>
    <row r="10892" spans="9:46" s="142" customFormat="1" x14ac:dyDescent="0.15">
      <c r="I10892" s="223"/>
      <c r="P10892" s="224"/>
      <c r="Q10892" s="224"/>
      <c r="R10892" s="224"/>
      <c r="T10892" s="223"/>
      <c r="U10892" s="225"/>
      <c r="V10892" s="223"/>
      <c r="W10892" s="225"/>
      <c r="AE10892" s="200"/>
      <c r="AM10892" s="203"/>
      <c r="AT10892" s="144"/>
    </row>
    <row r="10893" spans="9:46" s="142" customFormat="1" x14ac:dyDescent="0.15">
      <c r="I10893" s="223"/>
      <c r="P10893" s="224"/>
      <c r="Q10893" s="224"/>
      <c r="R10893" s="224"/>
      <c r="T10893" s="223"/>
      <c r="U10893" s="225"/>
      <c r="V10893" s="223"/>
      <c r="W10893" s="225"/>
      <c r="AE10893" s="200"/>
      <c r="AM10893" s="203"/>
      <c r="AT10893" s="144"/>
    </row>
    <row r="10894" spans="9:46" s="142" customFormat="1" x14ac:dyDescent="0.15">
      <c r="I10894" s="223"/>
      <c r="P10894" s="224"/>
      <c r="Q10894" s="224"/>
      <c r="R10894" s="224"/>
      <c r="T10894" s="223"/>
      <c r="U10894" s="225"/>
      <c r="V10894" s="223"/>
      <c r="W10894" s="225"/>
      <c r="AE10894" s="200"/>
      <c r="AM10894" s="203"/>
      <c r="AT10894" s="144"/>
    </row>
    <row r="10895" spans="9:46" s="142" customFormat="1" x14ac:dyDescent="0.15">
      <c r="I10895" s="223"/>
      <c r="P10895" s="224"/>
      <c r="Q10895" s="224"/>
      <c r="R10895" s="224"/>
      <c r="T10895" s="223"/>
      <c r="U10895" s="225"/>
      <c r="V10895" s="223"/>
      <c r="W10895" s="225"/>
      <c r="AE10895" s="200"/>
      <c r="AM10895" s="203"/>
      <c r="AT10895" s="144"/>
    </row>
    <row r="10896" spans="9:46" s="142" customFormat="1" x14ac:dyDescent="0.15">
      <c r="I10896" s="223"/>
      <c r="P10896" s="224"/>
      <c r="Q10896" s="224"/>
      <c r="R10896" s="224"/>
      <c r="T10896" s="223"/>
      <c r="U10896" s="225"/>
      <c r="V10896" s="223"/>
      <c r="W10896" s="225"/>
      <c r="AE10896" s="200"/>
      <c r="AM10896" s="203"/>
      <c r="AT10896" s="144"/>
    </row>
    <row r="10897" spans="9:46" s="142" customFormat="1" x14ac:dyDescent="0.15">
      <c r="I10897" s="223"/>
      <c r="P10897" s="224"/>
      <c r="Q10897" s="224"/>
      <c r="R10897" s="224"/>
      <c r="T10897" s="223"/>
      <c r="U10897" s="225"/>
      <c r="V10897" s="223"/>
      <c r="W10897" s="225"/>
      <c r="AE10897" s="200"/>
      <c r="AM10897" s="203"/>
      <c r="AT10897" s="144"/>
    </row>
    <row r="10898" spans="9:46" s="142" customFormat="1" x14ac:dyDescent="0.15">
      <c r="I10898" s="223"/>
      <c r="P10898" s="224"/>
      <c r="Q10898" s="224"/>
      <c r="R10898" s="224"/>
      <c r="T10898" s="223"/>
      <c r="U10898" s="225"/>
      <c r="V10898" s="223"/>
      <c r="W10898" s="225"/>
      <c r="AE10898" s="200"/>
      <c r="AM10898" s="203"/>
      <c r="AT10898" s="144"/>
    </row>
    <row r="10899" spans="9:46" s="142" customFormat="1" x14ac:dyDescent="0.15">
      <c r="I10899" s="223"/>
      <c r="P10899" s="224"/>
      <c r="Q10899" s="224"/>
      <c r="R10899" s="224"/>
      <c r="T10899" s="223"/>
      <c r="U10899" s="225"/>
      <c r="V10899" s="223"/>
      <c r="W10899" s="225"/>
      <c r="AE10899" s="200"/>
      <c r="AM10899" s="203"/>
      <c r="AT10899" s="144"/>
    </row>
    <row r="10900" spans="9:46" s="142" customFormat="1" x14ac:dyDescent="0.15">
      <c r="I10900" s="223"/>
      <c r="P10900" s="224"/>
      <c r="Q10900" s="224"/>
      <c r="R10900" s="224"/>
      <c r="T10900" s="223"/>
      <c r="U10900" s="225"/>
      <c r="V10900" s="223"/>
      <c r="W10900" s="225"/>
      <c r="AE10900" s="200"/>
      <c r="AM10900" s="203"/>
      <c r="AT10900" s="144"/>
    </row>
    <row r="10901" spans="9:46" s="142" customFormat="1" x14ac:dyDescent="0.15">
      <c r="I10901" s="223"/>
      <c r="P10901" s="224"/>
      <c r="Q10901" s="224"/>
      <c r="R10901" s="224"/>
      <c r="T10901" s="223"/>
      <c r="U10901" s="225"/>
      <c r="V10901" s="223"/>
      <c r="W10901" s="225"/>
      <c r="AE10901" s="200"/>
      <c r="AM10901" s="203"/>
      <c r="AT10901" s="144"/>
    </row>
    <row r="10902" spans="9:46" s="142" customFormat="1" x14ac:dyDescent="0.15">
      <c r="I10902" s="223"/>
      <c r="P10902" s="224"/>
      <c r="Q10902" s="224"/>
      <c r="R10902" s="224"/>
      <c r="T10902" s="223"/>
      <c r="U10902" s="225"/>
      <c r="V10902" s="223"/>
      <c r="W10902" s="225"/>
      <c r="AE10902" s="200"/>
      <c r="AM10902" s="203"/>
      <c r="AT10902" s="144"/>
    </row>
    <row r="10903" spans="9:46" s="142" customFormat="1" x14ac:dyDescent="0.15">
      <c r="I10903" s="223"/>
      <c r="P10903" s="224"/>
      <c r="Q10903" s="224"/>
      <c r="R10903" s="224"/>
      <c r="T10903" s="223"/>
      <c r="U10903" s="225"/>
      <c r="V10903" s="223"/>
      <c r="W10903" s="225"/>
      <c r="AE10903" s="200"/>
      <c r="AM10903" s="203"/>
      <c r="AT10903" s="144"/>
    </row>
    <row r="10904" spans="9:46" s="142" customFormat="1" x14ac:dyDescent="0.15">
      <c r="I10904" s="223"/>
      <c r="P10904" s="224"/>
      <c r="Q10904" s="224"/>
      <c r="R10904" s="224"/>
      <c r="T10904" s="223"/>
      <c r="U10904" s="225"/>
      <c r="V10904" s="223"/>
      <c r="W10904" s="225"/>
      <c r="AE10904" s="200"/>
      <c r="AM10904" s="203"/>
      <c r="AT10904" s="144"/>
    </row>
    <row r="10905" spans="9:46" s="142" customFormat="1" x14ac:dyDescent="0.15">
      <c r="I10905" s="223"/>
      <c r="P10905" s="224"/>
      <c r="Q10905" s="224"/>
      <c r="R10905" s="224"/>
      <c r="T10905" s="223"/>
      <c r="U10905" s="225"/>
      <c r="V10905" s="223"/>
      <c r="W10905" s="225"/>
      <c r="AE10905" s="200"/>
      <c r="AM10905" s="203"/>
      <c r="AT10905" s="144"/>
    </row>
    <row r="10906" spans="9:46" s="142" customFormat="1" x14ac:dyDescent="0.15">
      <c r="I10906" s="223"/>
      <c r="P10906" s="224"/>
      <c r="Q10906" s="224"/>
      <c r="R10906" s="224"/>
      <c r="T10906" s="223"/>
      <c r="U10906" s="225"/>
      <c r="V10906" s="223"/>
      <c r="W10906" s="225"/>
      <c r="AE10906" s="200"/>
      <c r="AM10906" s="203"/>
      <c r="AT10906" s="144"/>
    </row>
    <row r="10907" spans="9:46" s="142" customFormat="1" x14ac:dyDescent="0.15">
      <c r="I10907" s="223"/>
      <c r="P10907" s="224"/>
      <c r="Q10907" s="224"/>
      <c r="R10907" s="224"/>
      <c r="T10907" s="223"/>
      <c r="U10907" s="225"/>
      <c r="V10907" s="223"/>
      <c r="W10907" s="225"/>
      <c r="AE10907" s="200"/>
      <c r="AM10907" s="203"/>
      <c r="AT10907" s="144"/>
    </row>
    <row r="10908" spans="9:46" s="142" customFormat="1" x14ac:dyDescent="0.15">
      <c r="I10908" s="223"/>
      <c r="P10908" s="224"/>
      <c r="Q10908" s="224"/>
      <c r="R10908" s="224"/>
      <c r="T10908" s="223"/>
      <c r="U10908" s="225"/>
      <c r="V10908" s="223"/>
      <c r="W10908" s="225"/>
      <c r="AE10908" s="200"/>
      <c r="AM10908" s="203"/>
      <c r="AT10908" s="144"/>
    </row>
    <row r="10909" spans="9:46" s="142" customFormat="1" x14ac:dyDescent="0.15">
      <c r="I10909" s="223"/>
      <c r="P10909" s="224"/>
      <c r="Q10909" s="224"/>
      <c r="R10909" s="224"/>
      <c r="T10909" s="223"/>
      <c r="U10909" s="225"/>
      <c r="V10909" s="223"/>
      <c r="W10909" s="225"/>
      <c r="AE10909" s="200"/>
      <c r="AM10909" s="203"/>
      <c r="AT10909" s="144"/>
    </row>
    <row r="10910" spans="9:46" s="142" customFormat="1" x14ac:dyDescent="0.15">
      <c r="I10910" s="223"/>
      <c r="P10910" s="224"/>
      <c r="Q10910" s="224"/>
      <c r="R10910" s="224"/>
      <c r="T10910" s="223"/>
      <c r="U10910" s="225"/>
      <c r="V10910" s="223"/>
      <c r="W10910" s="225"/>
      <c r="AE10910" s="200"/>
      <c r="AM10910" s="203"/>
      <c r="AT10910" s="144"/>
    </row>
    <row r="10911" spans="9:46" s="142" customFormat="1" x14ac:dyDescent="0.15">
      <c r="I10911" s="223"/>
      <c r="P10911" s="224"/>
      <c r="Q10911" s="224"/>
      <c r="R10911" s="224"/>
      <c r="T10911" s="223"/>
      <c r="U10911" s="225"/>
      <c r="V10911" s="223"/>
      <c r="W10911" s="225"/>
      <c r="AE10911" s="200"/>
      <c r="AM10911" s="203"/>
      <c r="AT10911" s="144"/>
    </row>
    <row r="10912" spans="9:46" s="142" customFormat="1" x14ac:dyDescent="0.15">
      <c r="I10912" s="223"/>
      <c r="P10912" s="224"/>
      <c r="Q10912" s="224"/>
      <c r="R10912" s="224"/>
      <c r="T10912" s="223"/>
      <c r="U10912" s="225"/>
      <c r="V10912" s="223"/>
      <c r="W10912" s="225"/>
      <c r="AE10912" s="200"/>
      <c r="AM10912" s="203"/>
      <c r="AT10912" s="144"/>
    </row>
    <row r="10913" spans="9:46" s="142" customFormat="1" x14ac:dyDescent="0.15">
      <c r="I10913" s="223"/>
      <c r="P10913" s="224"/>
      <c r="Q10913" s="224"/>
      <c r="R10913" s="224"/>
      <c r="T10913" s="223"/>
      <c r="U10913" s="225"/>
      <c r="V10913" s="223"/>
      <c r="W10913" s="225"/>
      <c r="AE10913" s="200"/>
      <c r="AM10913" s="203"/>
      <c r="AT10913" s="144"/>
    </row>
    <row r="10914" spans="9:46" s="142" customFormat="1" x14ac:dyDescent="0.15">
      <c r="I10914" s="223"/>
      <c r="P10914" s="224"/>
      <c r="Q10914" s="224"/>
      <c r="R10914" s="224"/>
      <c r="T10914" s="223"/>
      <c r="U10914" s="225"/>
      <c r="V10914" s="223"/>
      <c r="W10914" s="225"/>
      <c r="AE10914" s="200"/>
      <c r="AM10914" s="203"/>
      <c r="AT10914" s="144"/>
    </row>
    <row r="10915" spans="9:46" s="142" customFormat="1" x14ac:dyDescent="0.15">
      <c r="I10915" s="223"/>
      <c r="P10915" s="224"/>
      <c r="Q10915" s="224"/>
      <c r="R10915" s="224"/>
      <c r="T10915" s="223"/>
      <c r="U10915" s="225"/>
      <c r="V10915" s="223"/>
      <c r="W10915" s="225"/>
      <c r="AE10915" s="200"/>
      <c r="AM10915" s="203"/>
      <c r="AT10915" s="144"/>
    </row>
    <row r="10916" spans="9:46" s="142" customFormat="1" x14ac:dyDescent="0.15">
      <c r="I10916" s="223"/>
      <c r="P10916" s="224"/>
      <c r="Q10916" s="224"/>
      <c r="R10916" s="224"/>
      <c r="T10916" s="223"/>
      <c r="U10916" s="225"/>
      <c r="V10916" s="223"/>
      <c r="W10916" s="225"/>
      <c r="AE10916" s="200"/>
      <c r="AM10916" s="203"/>
      <c r="AT10916" s="144"/>
    </row>
    <row r="10917" spans="9:46" s="142" customFormat="1" x14ac:dyDescent="0.15">
      <c r="I10917" s="223"/>
      <c r="P10917" s="224"/>
      <c r="Q10917" s="224"/>
      <c r="R10917" s="224"/>
      <c r="T10917" s="223"/>
      <c r="U10917" s="225"/>
      <c r="V10917" s="223"/>
      <c r="W10917" s="225"/>
      <c r="AE10917" s="200"/>
      <c r="AM10917" s="203"/>
      <c r="AT10917" s="144"/>
    </row>
    <row r="10918" spans="9:46" s="142" customFormat="1" x14ac:dyDescent="0.15">
      <c r="I10918" s="223"/>
      <c r="P10918" s="224"/>
      <c r="Q10918" s="224"/>
      <c r="R10918" s="224"/>
      <c r="T10918" s="223"/>
      <c r="U10918" s="225"/>
      <c r="V10918" s="223"/>
      <c r="W10918" s="225"/>
      <c r="AE10918" s="200"/>
      <c r="AM10918" s="203"/>
      <c r="AT10918" s="144"/>
    </row>
    <row r="10919" spans="9:46" s="142" customFormat="1" x14ac:dyDescent="0.15">
      <c r="I10919" s="223"/>
      <c r="P10919" s="224"/>
      <c r="Q10919" s="224"/>
      <c r="R10919" s="224"/>
      <c r="T10919" s="223"/>
      <c r="U10919" s="225"/>
      <c r="V10919" s="223"/>
      <c r="W10919" s="225"/>
      <c r="AE10919" s="200"/>
      <c r="AM10919" s="203"/>
      <c r="AT10919" s="144"/>
    </row>
    <row r="10920" spans="9:46" s="142" customFormat="1" x14ac:dyDescent="0.15">
      <c r="I10920" s="223"/>
      <c r="P10920" s="224"/>
      <c r="Q10920" s="224"/>
      <c r="R10920" s="224"/>
      <c r="T10920" s="223"/>
      <c r="U10920" s="225"/>
      <c r="V10920" s="223"/>
      <c r="W10920" s="225"/>
      <c r="AE10920" s="200"/>
      <c r="AM10920" s="203"/>
      <c r="AT10920" s="144"/>
    </row>
    <row r="10921" spans="9:46" s="142" customFormat="1" x14ac:dyDescent="0.15">
      <c r="I10921" s="223"/>
      <c r="P10921" s="224"/>
      <c r="Q10921" s="224"/>
      <c r="R10921" s="224"/>
      <c r="T10921" s="223"/>
      <c r="U10921" s="225"/>
      <c r="V10921" s="223"/>
      <c r="W10921" s="225"/>
      <c r="AE10921" s="200"/>
      <c r="AM10921" s="203"/>
      <c r="AT10921" s="144"/>
    </row>
    <row r="10922" spans="9:46" s="142" customFormat="1" x14ac:dyDescent="0.15">
      <c r="I10922" s="223"/>
      <c r="P10922" s="224"/>
      <c r="Q10922" s="224"/>
      <c r="R10922" s="224"/>
      <c r="T10922" s="223"/>
      <c r="U10922" s="225"/>
      <c r="V10922" s="223"/>
      <c r="W10922" s="225"/>
      <c r="AE10922" s="200"/>
      <c r="AM10922" s="203"/>
      <c r="AT10922" s="144"/>
    </row>
    <row r="10923" spans="9:46" s="142" customFormat="1" x14ac:dyDescent="0.15">
      <c r="I10923" s="223"/>
      <c r="P10923" s="224"/>
      <c r="Q10923" s="224"/>
      <c r="R10923" s="224"/>
      <c r="T10923" s="223"/>
      <c r="U10923" s="225"/>
      <c r="V10923" s="223"/>
      <c r="W10923" s="225"/>
      <c r="AE10923" s="200"/>
      <c r="AM10923" s="203"/>
      <c r="AT10923" s="144"/>
    </row>
    <row r="10924" spans="9:46" s="142" customFormat="1" x14ac:dyDescent="0.15">
      <c r="I10924" s="223"/>
      <c r="P10924" s="224"/>
      <c r="Q10924" s="224"/>
      <c r="R10924" s="224"/>
      <c r="T10924" s="223"/>
      <c r="U10924" s="225"/>
      <c r="V10924" s="223"/>
      <c r="W10924" s="225"/>
      <c r="AE10924" s="200"/>
      <c r="AM10924" s="203"/>
      <c r="AT10924" s="144"/>
    </row>
    <row r="10925" spans="9:46" s="142" customFormat="1" x14ac:dyDescent="0.15">
      <c r="I10925" s="223"/>
      <c r="P10925" s="224"/>
      <c r="Q10925" s="224"/>
      <c r="R10925" s="224"/>
      <c r="T10925" s="223"/>
      <c r="U10925" s="225"/>
      <c r="V10925" s="223"/>
      <c r="W10925" s="225"/>
      <c r="AE10925" s="200"/>
      <c r="AM10925" s="203"/>
      <c r="AT10925" s="144"/>
    </row>
    <row r="10926" spans="9:46" s="142" customFormat="1" x14ac:dyDescent="0.15">
      <c r="I10926" s="223"/>
      <c r="P10926" s="224"/>
      <c r="Q10926" s="224"/>
      <c r="R10926" s="224"/>
      <c r="T10926" s="223"/>
      <c r="U10926" s="225"/>
      <c r="V10926" s="223"/>
      <c r="W10926" s="225"/>
      <c r="AE10926" s="200"/>
      <c r="AM10926" s="203"/>
      <c r="AT10926" s="144"/>
    </row>
    <row r="10927" spans="9:46" s="142" customFormat="1" x14ac:dyDescent="0.15">
      <c r="I10927" s="223"/>
      <c r="P10927" s="224"/>
      <c r="Q10927" s="224"/>
      <c r="R10927" s="224"/>
      <c r="T10927" s="223"/>
      <c r="U10927" s="225"/>
      <c r="V10927" s="223"/>
      <c r="W10927" s="225"/>
      <c r="AE10927" s="200"/>
      <c r="AM10927" s="203"/>
      <c r="AT10927" s="144"/>
    </row>
    <row r="10928" spans="9:46" s="142" customFormat="1" x14ac:dyDescent="0.15">
      <c r="I10928" s="223"/>
      <c r="P10928" s="224"/>
      <c r="Q10928" s="224"/>
      <c r="R10928" s="224"/>
      <c r="T10928" s="223"/>
      <c r="U10928" s="225"/>
      <c r="V10928" s="223"/>
      <c r="W10928" s="225"/>
      <c r="AE10928" s="200"/>
      <c r="AM10928" s="203"/>
      <c r="AT10928" s="144"/>
    </row>
    <row r="10929" spans="9:46" s="142" customFormat="1" x14ac:dyDescent="0.15">
      <c r="I10929" s="223"/>
      <c r="P10929" s="224"/>
      <c r="Q10929" s="224"/>
      <c r="R10929" s="224"/>
      <c r="T10929" s="223"/>
      <c r="U10929" s="225"/>
      <c r="V10929" s="223"/>
      <c r="W10929" s="225"/>
      <c r="AE10929" s="200"/>
      <c r="AM10929" s="203"/>
      <c r="AT10929" s="144"/>
    </row>
    <row r="10930" spans="9:46" s="142" customFormat="1" x14ac:dyDescent="0.15">
      <c r="I10930" s="223"/>
      <c r="P10930" s="224"/>
      <c r="Q10930" s="224"/>
      <c r="R10930" s="224"/>
      <c r="T10930" s="223"/>
      <c r="U10930" s="225"/>
      <c r="V10930" s="223"/>
      <c r="W10930" s="225"/>
      <c r="AE10930" s="200"/>
      <c r="AM10930" s="203"/>
      <c r="AT10930" s="144"/>
    </row>
    <row r="10931" spans="9:46" s="142" customFormat="1" x14ac:dyDescent="0.15">
      <c r="I10931" s="223"/>
      <c r="P10931" s="224"/>
      <c r="Q10931" s="224"/>
      <c r="R10931" s="224"/>
      <c r="T10931" s="223"/>
      <c r="U10931" s="225"/>
      <c r="V10931" s="223"/>
      <c r="W10931" s="225"/>
      <c r="AE10931" s="200"/>
      <c r="AM10931" s="203"/>
      <c r="AT10931" s="144"/>
    </row>
    <row r="10932" spans="9:46" s="142" customFormat="1" x14ac:dyDescent="0.15">
      <c r="I10932" s="223"/>
      <c r="P10932" s="224"/>
      <c r="Q10932" s="224"/>
      <c r="R10932" s="224"/>
      <c r="T10932" s="223"/>
      <c r="U10932" s="225"/>
      <c r="V10932" s="223"/>
      <c r="W10932" s="225"/>
      <c r="AE10932" s="200"/>
      <c r="AM10932" s="203"/>
      <c r="AT10932" s="144"/>
    </row>
    <row r="10933" spans="9:46" s="142" customFormat="1" x14ac:dyDescent="0.15">
      <c r="I10933" s="223"/>
      <c r="P10933" s="224"/>
      <c r="Q10933" s="224"/>
      <c r="R10933" s="224"/>
      <c r="T10933" s="223"/>
      <c r="U10933" s="225"/>
      <c r="V10933" s="223"/>
      <c r="W10933" s="225"/>
      <c r="AE10933" s="200"/>
      <c r="AM10933" s="203"/>
      <c r="AT10933" s="144"/>
    </row>
    <row r="10934" spans="9:46" s="142" customFormat="1" x14ac:dyDescent="0.15">
      <c r="I10934" s="223"/>
      <c r="P10934" s="224"/>
      <c r="Q10934" s="224"/>
      <c r="R10934" s="224"/>
      <c r="T10934" s="223"/>
      <c r="U10934" s="225"/>
      <c r="V10934" s="223"/>
      <c r="W10934" s="225"/>
      <c r="AE10934" s="200"/>
      <c r="AM10934" s="203"/>
      <c r="AT10934" s="144"/>
    </row>
    <row r="10935" spans="9:46" s="142" customFormat="1" x14ac:dyDescent="0.15">
      <c r="I10935" s="223"/>
      <c r="P10935" s="224"/>
      <c r="Q10935" s="224"/>
      <c r="R10935" s="224"/>
      <c r="T10935" s="223"/>
      <c r="U10935" s="225"/>
      <c r="V10935" s="223"/>
      <c r="W10935" s="225"/>
      <c r="AE10935" s="200"/>
      <c r="AM10935" s="203"/>
      <c r="AT10935" s="144"/>
    </row>
    <row r="10936" spans="9:46" s="142" customFormat="1" x14ac:dyDescent="0.15">
      <c r="I10936" s="223"/>
      <c r="P10936" s="224"/>
      <c r="Q10936" s="224"/>
      <c r="R10936" s="224"/>
      <c r="T10936" s="223"/>
      <c r="U10936" s="225"/>
      <c r="V10936" s="223"/>
      <c r="W10936" s="225"/>
      <c r="AE10936" s="200"/>
      <c r="AM10936" s="203"/>
      <c r="AT10936" s="144"/>
    </row>
    <row r="10937" spans="9:46" s="142" customFormat="1" x14ac:dyDescent="0.15">
      <c r="I10937" s="223"/>
      <c r="P10937" s="224"/>
      <c r="Q10937" s="224"/>
      <c r="R10937" s="224"/>
      <c r="T10937" s="223"/>
      <c r="U10937" s="225"/>
      <c r="V10937" s="223"/>
      <c r="W10937" s="225"/>
      <c r="AE10937" s="200"/>
      <c r="AM10937" s="203"/>
      <c r="AT10937" s="144"/>
    </row>
    <row r="10938" spans="9:46" s="142" customFormat="1" x14ac:dyDescent="0.15">
      <c r="I10938" s="223"/>
      <c r="P10938" s="224"/>
      <c r="Q10938" s="224"/>
      <c r="R10938" s="224"/>
      <c r="T10938" s="223"/>
      <c r="U10938" s="225"/>
      <c r="V10938" s="223"/>
      <c r="W10938" s="225"/>
      <c r="AE10938" s="200"/>
      <c r="AM10938" s="203"/>
      <c r="AT10938" s="144"/>
    </row>
    <row r="10939" spans="9:46" s="142" customFormat="1" x14ac:dyDescent="0.15">
      <c r="I10939" s="223"/>
      <c r="P10939" s="224"/>
      <c r="Q10939" s="224"/>
      <c r="R10939" s="224"/>
      <c r="T10939" s="223"/>
      <c r="U10939" s="225"/>
      <c r="V10939" s="223"/>
      <c r="W10939" s="225"/>
      <c r="AE10939" s="200"/>
      <c r="AM10939" s="203"/>
      <c r="AT10939" s="144"/>
    </row>
    <row r="10940" spans="9:46" s="142" customFormat="1" x14ac:dyDescent="0.15">
      <c r="I10940" s="223"/>
      <c r="P10940" s="224"/>
      <c r="Q10940" s="224"/>
      <c r="R10940" s="224"/>
      <c r="T10940" s="223"/>
      <c r="U10940" s="225"/>
      <c r="V10940" s="223"/>
      <c r="W10940" s="225"/>
      <c r="AE10940" s="200"/>
      <c r="AM10940" s="203"/>
      <c r="AT10940" s="144"/>
    </row>
    <row r="10941" spans="9:46" s="142" customFormat="1" x14ac:dyDescent="0.15">
      <c r="I10941" s="223"/>
      <c r="P10941" s="224"/>
      <c r="Q10941" s="224"/>
      <c r="R10941" s="224"/>
      <c r="T10941" s="223"/>
      <c r="U10941" s="225"/>
      <c r="V10941" s="223"/>
      <c r="W10941" s="225"/>
      <c r="AE10941" s="200"/>
      <c r="AM10941" s="203"/>
      <c r="AT10941" s="144"/>
    </row>
    <row r="10942" spans="9:46" s="142" customFormat="1" x14ac:dyDescent="0.15">
      <c r="I10942" s="223"/>
      <c r="P10942" s="224"/>
      <c r="Q10942" s="224"/>
      <c r="R10942" s="224"/>
      <c r="T10942" s="223"/>
      <c r="U10942" s="225"/>
      <c r="V10942" s="223"/>
      <c r="W10942" s="225"/>
      <c r="AE10942" s="200"/>
      <c r="AM10942" s="203"/>
      <c r="AT10942" s="144"/>
    </row>
    <row r="10943" spans="9:46" s="142" customFormat="1" x14ac:dyDescent="0.15">
      <c r="I10943" s="223"/>
      <c r="P10943" s="224"/>
      <c r="Q10943" s="224"/>
      <c r="R10943" s="224"/>
      <c r="T10943" s="223"/>
      <c r="U10943" s="225"/>
      <c r="V10943" s="223"/>
      <c r="W10943" s="225"/>
      <c r="AE10943" s="200"/>
      <c r="AM10943" s="203"/>
      <c r="AT10943" s="144"/>
    </row>
    <row r="10944" spans="9:46" s="142" customFormat="1" x14ac:dyDescent="0.15">
      <c r="I10944" s="223"/>
      <c r="P10944" s="224"/>
      <c r="Q10944" s="224"/>
      <c r="R10944" s="224"/>
      <c r="T10944" s="223"/>
      <c r="U10944" s="225"/>
      <c r="V10944" s="223"/>
      <c r="W10944" s="225"/>
      <c r="AE10944" s="200"/>
      <c r="AM10944" s="203"/>
      <c r="AT10944" s="144"/>
    </row>
    <row r="10945" spans="9:46" s="142" customFormat="1" x14ac:dyDescent="0.15">
      <c r="I10945" s="223"/>
      <c r="P10945" s="224"/>
      <c r="Q10945" s="224"/>
      <c r="R10945" s="224"/>
      <c r="T10945" s="223"/>
      <c r="U10945" s="225"/>
      <c r="V10945" s="223"/>
      <c r="W10945" s="225"/>
      <c r="AE10945" s="200"/>
      <c r="AM10945" s="203"/>
      <c r="AT10945" s="144"/>
    </row>
    <row r="10946" spans="9:46" s="142" customFormat="1" x14ac:dyDescent="0.15">
      <c r="I10946" s="223"/>
      <c r="P10946" s="224"/>
      <c r="Q10946" s="224"/>
      <c r="R10946" s="224"/>
      <c r="T10946" s="223"/>
      <c r="U10946" s="225"/>
      <c r="V10946" s="223"/>
      <c r="W10946" s="225"/>
      <c r="AE10946" s="200"/>
      <c r="AM10946" s="203"/>
      <c r="AT10946" s="144"/>
    </row>
    <row r="10947" spans="9:46" s="142" customFormat="1" x14ac:dyDescent="0.15">
      <c r="I10947" s="223"/>
      <c r="P10947" s="224"/>
      <c r="Q10947" s="224"/>
      <c r="R10947" s="224"/>
      <c r="T10947" s="223"/>
      <c r="U10947" s="225"/>
      <c r="V10947" s="223"/>
      <c r="W10947" s="225"/>
      <c r="AE10947" s="200"/>
      <c r="AM10947" s="203"/>
      <c r="AT10947" s="144"/>
    </row>
    <row r="10948" spans="9:46" s="142" customFormat="1" x14ac:dyDescent="0.15">
      <c r="I10948" s="223"/>
      <c r="P10948" s="224"/>
      <c r="Q10948" s="224"/>
      <c r="R10948" s="224"/>
      <c r="T10948" s="223"/>
      <c r="U10948" s="225"/>
      <c r="V10948" s="223"/>
      <c r="W10948" s="225"/>
      <c r="AE10948" s="200"/>
      <c r="AM10948" s="203"/>
      <c r="AT10948" s="144"/>
    </row>
    <row r="10949" spans="9:46" s="142" customFormat="1" x14ac:dyDescent="0.15">
      <c r="I10949" s="223"/>
      <c r="P10949" s="224"/>
      <c r="Q10949" s="224"/>
      <c r="R10949" s="224"/>
      <c r="T10949" s="223"/>
      <c r="U10949" s="225"/>
      <c r="V10949" s="223"/>
      <c r="W10949" s="225"/>
      <c r="AE10949" s="200"/>
      <c r="AM10949" s="203"/>
      <c r="AT10949" s="144"/>
    </row>
    <row r="10950" spans="9:46" s="142" customFormat="1" x14ac:dyDescent="0.15">
      <c r="I10950" s="223"/>
      <c r="P10950" s="224"/>
      <c r="Q10950" s="224"/>
      <c r="R10950" s="224"/>
      <c r="T10950" s="223"/>
      <c r="U10950" s="225"/>
      <c r="V10950" s="223"/>
      <c r="W10950" s="225"/>
      <c r="AE10950" s="200"/>
      <c r="AM10950" s="203"/>
      <c r="AT10950" s="144"/>
    </row>
    <row r="10951" spans="9:46" s="142" customFormat="1" x14ac:dyDescent="0.15">
      <c r="I10951" s="223"/>
      <c r="P10951" s="224"/>
      <c r="Q10951" s="224"/>
      <c r="R10951" s="224"/>
      <c r="T10951" s="223"/>
      <c r="U10951" s="225"/>
      <c r="V10951" s="223"/>
      <c r="W10951" s="225"/>
      <c r="AE10951" s="200"/>
      <c r="AM10951" s="203"/>
      <c r="AT10951" s="144"/>
    </row>
    <row r="10952" spans="9:46" s="142" customFormat="1" x14ac:dyDescent="0.15">
      <c r="I10952" s="223"/>
      <c r="P10952" s="224"/>
      <c r="Q10952" s="224"/>
      <c r="R10952" s="224"/>
      <c r="T10952" s="223"/>
      <c r="U10952" s="225"/>
      <c r="V10952" s="223"/>
      <c r="W10952" s="225"/>
      <c r="AE10952" s="200"/>
      <c r="AM10952" s="203"/>
      <c r="AT10952" s="144"/>
    </row>
    <row r="10953" spans="9:46" s="142" customFormat="1" x14ac:dyDescent="0.15">
      <c r="I10953" s="223"/>
      <c r="P10953" s="224"/>
      <c r="Q10953" s="224"/>
      <c r="R10953" s="224"/>
      <c r="T10953" s="223"/>
      <c r="U10953" s="225"/>
      <c r="V10953" s="223"/>
      <c r="W10953" s="225"/>
      <c r="AE10953" s="200"/>
      <c r="AM10953" s="203"/>
      <c r="AT10953" s="144"/>
    </row>
    <row r="10954" spans="9:46" s="142" customFormat="1" x14ac:dyDescent="0.15">
      <c r="I10954" s="223"/>
      <c r="P10954" s="224"/>
      <c r="Q10954" s="224"/>
      <c r="R10954" s="224"/>
      <c r="T10954" s="223"/>
      <c r="U10954" s="225"/>
      <c r="V10954" s="223"/>
      <c r="W10954" s="225"/>
      <c r="AE10954" s="200"/>
      <c r="AM10954" s="203"/>
      <c r="AT10954" s="144"/>
    </row>
    <row r="10955" spans="9:46" s="142" customFormat="1" x14ac:dyDescent="0.15">
      <c r="I10955" s="223"/>
      <c r="P10955" s="224"/>
      <c r="Q10955" s="224"/>
      <c r="R10955" s="224"/>
      <c r="T10955" s="223"/>
      <c r="U10955" s="225"/>
      <c r="V10955" s="223"/>
      <c r="W10955" s="225"/>
      <c r="AE10955" s="200"/>
      <c r="AM10955" s="203"/>
      <c r="AT10955" s="144"/>
    </row>
    <row r="10956" spans="9:46" s="142" customFormat="1" x14ac:dyDescent="0.15">
      <c r="I10956" s="223"/>
      <c r="P10956" s="224"/>
      <c r="Q10956" s="224"/>
      <c r="R10956" s="224"/>
      <c r="T10956" s="223"/>
      <c r="U10956" s="225"/>
      <c r="V10956" s="223"/>
      <c r="W10956" s="225"/>
      <c r="AE10956" s="200"/>
      <c r="AM10956" s="203"/>
      <c r="AT10956" s="144"/>
    </row>
    <row r="10957" spans="9:46" s="142" customFormat="1" x14ac:dyDescent="0.15">
      <c r="I10957" s="223"/>
      <c r="P10957" s="224"/>
      <c r="Q10957" s="224"/>
      <c r="R10957" s="224"/>
      <c r="T10957" s="223"/>
      <c r="U10957" s="225"/>
      <c r="V10957" s="223"/>
      <c r="W10957" s="225"/>
      <c r="AE10957" s="200"/>
      <c r="AM10957" s="203"/>
      <c r="AT10957" s="144"/>
    </row>
    <row r="10958" spans="9:46" s="142" customFormat="1" x14ac:dyDescent="0.15">
      <c r="I10958" s="223"/>
      <c r="P10958" s="224"/>
      <c r="Q10958" s="224"/>
      <c r="R10958" s="224"/>
      <c r="T10958" s="223"/>
      <c r="U10958" s="225"/>
      <c r="V10958" s="223"/>
      <c r="W10958" s="225"/>
      <c r="AE10958" s="200"/>
      <c r="AM10958" s="203"/>
      <c r="AT10958" s="144"/>
    </row>
    <row r="10959" spans="9:46" s="142" customFormat="1" x14ac:dyDescent="0.15">
      <c r="I10959" s="223"/>
      <c r="P10959" s="224"/>
      <c r="Q10959" s="224"/>
      <c r="R10959" s="224"/>
      <c r="T10959" s="223"/>
      <c r="U10959" s="225"/>
      <c r="V10959" s="223"/>
      <c r="W10959" s="225"/>
      <c r="AE10959" s="200"/>
      <c r="AM10959" s="203"/>
      <c r="AT10959" s="144"/>
    </row>
    <row r="10960" spans="9:46" s="142" customFormat="1" x14ac:dyDescent="0.15">
      <c r="I10960" s="223"/>
      <c r="P10960" s="224"/>
      <c r="Q10960" s="224"/>
      <c r="R10960" s="224"/>
      <c r="T10960" s="223"/>
      <c r="U10960" s="225"/>
      <c r="V10960" s="223"/>
      <c r="W10960" s="225"/>
      <c r="AE10960" s="200"/>
      <c r="AM10960" s="203"/>
      <c r="AT10960" s="144"/>
    </row>
    <row r="10961" spans="9:46" s="142" customFormat="1" x14ac:dyDescent="0.15">
      <c r="I10961" s="223"/>
      <c r="P10961" s="224"/>
      <c r="Q10961" s="224"/>
      <c r="R10961" s="224"/>
      <c r="T10961" s="223"/>
      <c r="U10961" s="225"/>
      <c r="V10961" s="223"/>
      <c r="W10961" s="225"/>
      <c r="AE10961" s="200"/>
      <c r="AM10961" s="203"/>
      <c r="AT10961" s="144"/>
    </row>
    <row r="10962" spans="9:46" s="142" customFormat="1" x14ac:dyDescent="0.15">
      <c r="I10962" s="223"/>
      <c r="P10962" s="224"/>
      <c r="Q10962" s="224"/>
      <c r="R10962" s="224"/>
      <c r="T10962" s="223"/>
      <c r="U10962" s="225"/>
      <c r="V10962" s="223"/>
      <c r="W10962" s="225"/>
      <c r="AE10962" s="200"/>
      <c r="AM10962" s="203"/>
      <c r="AT10962" s="144"/>
    </row>
    <row r="10963" spans="9:46" s="142" customFormat="1" x14ac:dyDescent="0.15">
      <c r="I10963" s="223"/>
      <c r="P10963" s="224"/>
      <c r="Q10963" s="224"/>
      <c r="R10963" s="224"/>
      <c r="T10963" s="223"/>
      <c r="U10963" s="225"/>
      <c r="V10963" s="223"/>
      <c r="W10963" s="225"/>
      <c r="AE10963" s="200"/>
      <c r="AM10963" s="203"/>
      <c r="AT10963" s="144"/>
    </row>
    <row r="10964" spans="9:46" s="142" customFormat="1" x14ac:dyDescent="0.15">
      <c r="I10964" s="223"/>
      <c r="P10964" s="224"/>
      <c r="Q10964" s="224"/>
      <c r="R10964" s="224"/>
      <c r="T10964" s="223"/>
      <c r="U10964" s="225"/>
      <c r="V10964" s="223"/>
      <c r="W10964" s="225"/>
      <c r="AE10964" s="200"/>
      <c r="AM10964" s="203"/>
      <c r="AT10964" s="144"/>
    </row>
    <row r="10965" spans="9:46" s="142" customFormat="1" x14ac:dyDescent="0.15">
      <c r="I10965" s="223"/>
      <c r="P10965" s="224"/>
      <c r="Q10965" s="224"/>
      <c r="R10965" s="224"/>
      <c r="T10965" s="223"/>
      <c r="U10965" s="225"/>
      <c r="V10965" s="223"/>
      <c r="W10965" s="225"/>
      <c r="AE10965" s="200"/>
      <c r="AM10965" s="203"/>
      <c r="AT10965" s="144"/>
    </row>
    <row r="10966" spans="9:46" s="142" customFormat="1" x14ac:dyDescent="0.15">
      <c r="I10966" s="223"/>
      <c r="P10966" s="224"/>
      <c r="Q10966" s="224"/>
      <c r="R10966" s="224"/>
      <c r="T10966" s="223"/>
      <c r="U10966" s="225"/>
      <c r="V10966" s="223"/>
      <c r="W10966" s="225"/>
      <c r="AE10966" s="200"/>
      <c r="AM10966" s="203"/>
      <c r="AT10966" s="144"/>
    </row>
    <row r="10967" spans="9:46" s="142" customFormat="1" x14ac:dyDescent="0.15">
      <c r="I10967" s="223"/>
      <c r="P10967" s="224"/>
      <c r="Q10967" s="224"/>
      <c r="R10967" s="224"/>
      <c r="T10967" s="223"/>
      <c r="U10967" s="225"/>
      <c r="V10967" s="223"/>
      <c r="W10967" s="225"/>
      <c r="AE10967" s="200"/>
      <c r="AM10967" s="203"/>
      <c r="AT10967" s="144"/>
    </row>
    <row r="10968" spans="9:46" s="142" customFormat="1" x14ac:dyDescent="0.15">
      <c r="I10968" s="223"/>
      <c r="P10968" s="224"/>
      <c r="Q10968" s="224"/>
      <c r="R10968" s="224"/>
      <c r="T10968" s="223"/>
      <c r="U10968" s="225"/>
      <c r="V10968" s="223"/>
      <c r="W10968" s="225"/>
      <c r="AE10968" s="200"/>
      <c r="AM10968" s="203"/>
      <c r="AT10968" s="144"/>
    </row>
    <row r="10969" spans="9:46" s="142" customFormat="1" x14ac:dyDescent="0.15">
      <c r="I10969" s="223"/>
      <c r="P10969" s="224"/>
      <c r="Q10969" s="224"/>
      <c r="R10969" s="224"/>
      <c r="T10969" s="223"/>
      <c r="U10969" s="225"/>
      <c r="V10969" s="223"/>
      <c r="W10969" s="225"/>
      <c r="AE10969" s="200"/>
      <c r="AM10969" s="203"/>
      <c r="AT10969" s="144"/>
    </row>
    <row r="10970" spans="9:46" s="142" customFormat="1" x14ac:dyDescent="0.15">
      <c r="I10970" s="223"/>
      <c r="P10970" s="224"/>
      <c r="Q10970" s="224"/>
      <c r="R10970" s="224"/>
      <c r="T10970" s="223"/>
      <c r="U10970" s="225"/>
      <c r="V10970" s="223"/>
      <c r="W10970" s="225"/>
      <c r="AE10970" s="200"/>
      <c r="AM10970" s="203"/>
      <c r="AT10970" s="144"/>
    </row>
    <row r="10971" spans="9:46" s="142" customFormat="1" x14ac:dyDescent="0.15">
      <c r="I10971" s="223"/>
      <c r="P10971" s="224"/>
      <c r="Q10971" s="224"/>
      <c r="R10971" s="224"/>
      <c r="T10971" s="223"/>
      <c r="U10971" s="225"/>
      <c r="V10971" s="223"/>
      <c r="W10971" s="225"/>
      <c r="AE10971" s="200"/>
      <c r="AM10971" s="203"/>
      <c r="AT10971" s="144"/>
    </row>
    <row r="10972" spans="9:46" s="142" customFormat="1" x14ac:dyDescent="0.15">
      <c r="I10972" s="223"/>
      <c r="P10972" s="224"/>
      <c r="Q10972" s="224"/>
      <c r="R10972" s="224"/>
      <c r="T10972" s="223"/>
      <c r="U10972" s="225"/>
      <c r="V10972" s="223"/>
      <c r="W10972" s="225"/>
      <c r="AE10972" s="200"/>
      <c r="AM10972" s="203"/>
      <c r="AT10972" s="144"/>
    </row>
    <row r="10973" spans="9:46" s="142" customFormat="1" x14ac:dyDescent="0.15">
      <c r="I10973" s="223"/>
      <c r="P10973" s="224"/>
      <c r="Q10973" s="224"/>
      <c r="R10973" s="224"/>
      <c r="T10973" s="223"/>
      <c r="U10973" s="225"/>
      <c r="V10973" s="223"/>
      <c r="W10973" s="225"/>
      <c r="AE10973" s="200"/>
      <c r="AM10973" s="203"/>
      <c r="AT10973" s="144"/>
    </row>
    <row r="10974" spans="9:46" s="142" customFormat="1" x14ac:dyDescent="0.15">
      <c r="I10974" s="223"/>
      <c r="P10974" s="224"/>
      <c r="Q10974" s="224"/>
      <c r="R10974" s="224"/>
      <c r="T10974" s="223"/>
      <c r="U10974" s="225"/>
      <c r="V10974" s="223"/>
      <c r="W10974" s="225"/>
      <c r="AE10974" s="200"/>
      <c r="AM10974" s="203"/>
      <c r="AT10974" s="144"/>
    </row>
    <row r="10975" spans="9:46" s="142" customFormat="1" x14ac:dyDescent="0.15">
      <c r="I10975" s="223"/>
      <c r="P10975" s="224"/>
      <c r="Q10975" s="224"/>
      <c r="R10975" s="224"/>
      <c r="T10975" s="223"/>
      <c r="U10975" s="225"/>
      <c r="V10975" s="223"/>
      <c r="W10975" s="225"/>
      <c r="AE10975" s="200"/>
      <c r="AM10975" s="203"/>
      <c r="AT10975" s="144"/>
    </row>
    <row r="10976" spans="9:46" s="142" customFormat="1" x14ac:dyDescent="0.15">
      <c r="I10976" s="223"/>
      <c r="P10976" s="224"/>
      <c r="Q10976" s="224"/>
      <c r="R10976" s="224"/>
      <c r="T10976" s="223"/>
      <c r="U10976" s="225"/>
      <c r="V10976" s="223"/>
      <c r="W10976" s="225"/>
      <c r="AE10976" s="200"/>
      <c r="AM10976" s="203"/>
      <c r="AT10976" s="144"/>
    </row>
    <row r="10977" spans="9:46" s="142" customFormat="1" x14ac:dyDescent="0.15">
      <c r="I10977" s="223"/>
      <c r="P10977" s="224"/>
      <c r="Q10977" s="224"/>
      <c r="R10977" s="224"/>
      <c r="T10977" s="223"/>
      <c r="U10977" s="225"/>
      <c r="V10977" s="223"/>
      <c r="W10977" s="225"/>
      <c r="AE10977" s="200"/>
      <c r="AM10977" s="203"/>
      <c r="AT10977" s="144"/>
    </row>
    <row r="10978" spans="9:46" s="142" customFormat="1" x14ac:dyDescent="0.15">
      <c r="I10978" s="223"/>
      <c r="P10978" s="224"/>
      <c r="Q10978" s="224"/>
      <c r="R10978" s="224"/>
      <c r="T10978" s="223"/>
      <c r="U10978" s="225"/>
      <c r="V10978" s="223"/>
      <c r="W10978" s="225"/>
      <c r="AE10978" s="200"/>
      <c r="AM10978" s="203"/>
      <c r="AT10978" s="144"/>
    </row>
    <row r="10979" spans="9:46" s="142" customFormat="1" x14ac:dyDescent="0.15">
      <c r="I10979" s="223"/>
      <c r="P10979" s="224"/>
      <c r="Q10979" s="224"/>
      <c r="R10979" s="224"/>
      <c r="T10979" s="223"/>
      <c r="U10979" s="225"/>
      <c r="V10979" s="223"/>
      <c r="W10979" s="225"/>
      <c r="AE10979" s="200"/>
      <c r="AM10979" s="203"/>
      <c r="AT10979" s="144"/>
    </row>
    <row r="10980" spans="9:46" s="142" customFormat="1" x14ac:dyDescent="0.15">
      <c r="I10980" s="223"/>
      <c r="P10980" s="224"/>
      <c r="Q10980" s="224"/>
      <c r="R10980" s="224"/>
      <c r="T10980" s="223"/>
      <c r="U10980" s="225"/>
      <c r="V10980" s="223"/>
      <c r="W10980" s="225"/>
      <c r="AE10980" s="200"/>
      <c r="AM10980" s="203"/>
      <c r="AT10980" s="144"/>
    </row>
    <row r="10981" spans="9:46" s="142" customFormat="1" x14ac:dyDescent="0.15">
      <c r="I10981" s="223"/>
      <c r="P10981" s="224"/>
      <c r="Q10981" s="224"/>
      <c r="R10981" s="224"/>
      <c r="T10981" s="223"/>
      <c r="U10981" s="225"/>
      <c r="V10981" s="223"/>
      <c r="W10981" s="225"/>
      <c r="AE10981" s="200"/>
      <c r="AM10981" s="203"/>
      <c r="AT10981" s="144"/>
    </row>
    <row r="10982" spans="9:46" s="142" customFormat="1" x14ac:dyDescent="0.15">
      <c r="I10982" s="223"/>
      <c r="P10982" s="224"/>
      <c r="Q10982" s="224"/>
      <c r="R10982" s="224"/>
      <c r="T10982" s="223"/>
      <c r="U10982" s="225"/>
      <c r="V10982" s="223"/>
      <c r="W10982" s="225"/>
      <c r="AE10982" s="200"/>
      <c r="AM10982" s="203"/>
      <c r="AT10982" s="144"/>
    </row>
    <row r="10983" spans="9:46" s="142" customFormat="1" x14ac:dyDescent="0.15">
      <c r="I10983" s="223"/>
      <c r="P10983" s="224"/>
      <c r="Q10983" s="224"/>
      <c r="R10983" s="224"/>
      <c r="T10983" s="223"/>
      <c r="U10983" s="225"/>
      <c r="V10983" s="223"/>
      <c r="W10983" s="225"/>
      <c r="AE10983" s="200"/>
      <c r="AM10983" s="203"/>
      <c r="AT10983" s="144"/>
    </row>
    <row r="10984" spans="9:46" s="142" customFormat="1" x14ac:dyDescent="0.15">
      <c r="I10984" s="223"/>
      <c r="P10984" s="224"/>
      <c r="Q10984" s="224"/>
      <c r="R10984" s="224"/>
      <c r="T10984" s="223"/>
      <c r="U10984" s="225"/>
      <c r="V10984" s="223"/>
      <c r="W10984" s="225"/>
      <c r="AE10984" s="200"/>
      <c r="AM10984" s="203"/>
      <c r="AT10984" s="144"/>
    </row>
    <row r="10985" spans="9:46" s="142" customFormat="1" x14ac:dyDescent="0.15">
      <c r="I10985" s="223"/>
      <c r="P10985" s="224"/>
      <c r="Q10985" s="224"/>
      <c r="R10985" s="224"/>
      <c r="T10985" s="223"/>
      <c r="U10985" s="225"/>
      <c r="V10985" s="223"/>
      <c r="W10985" s="225"/>
      <c r="AE10985" s="200"/>
      <c r="AM10985" s="203"/>
      <c r="AT10985" s="144"/>
    </row>
    <row r="10986" spans="9:46" s="142" customFormat="1" x14ac:dyDescent="0.15">
      <c r="I10986" s="223"/>
      <c r="P10986" s="224"/>
      <c r="Q10986" s="224"/>
      <c r="R10986" s="224"/>
      <c r="T10986" s="223"/>
      <c r="U10986" s="225"/>
      <c r="V10986" s="223"/>
      <c r="W10986" s="225"/>
      <c r="AE10986" s="200"/>
      <c r="AM10986" s="203"/>
      <c r="AT10986" s="144"/>
    </row>
    <row r="10987" spans="9:46" s="142" customFormat="1" x14ac:dyDescent="0.15">
      <c r="I10987" s="223"/>
      <c r="P10987" s="224"/>
      <c r="Q10987" s="224"/>
      <c r="R10987" s="224"/>
      <c r="T10987" s="223"/>
      <c r="U10987" s="225"/>
      <c r="V10987" s="223"/>
      <c r="W10987" s="225"/>
      <c r="AE10987" s="200"/>
      <c r="AM10987" s="203"/>
      <c r="AT10987" s="144"/>
    </row>
    <row r="10988" spans="9:46" s="142" customFormat="1" x14ac:dyDescent="0.15">
      <c r="I10988" s="223"/>
      <c r="P10988" s="224"/>
      <c r="Q10988" s="224"/>
      <c r="R10988" s="224"/>
      <c r="T10988" s="223"/>
      <c r="U10988" s="225"/>
      <c r="V10988" s="223"/>
      <c r="W10988" s="225"/>
      <c r="AE10988" s="200"/>
      <c r="AM10988" s="203"/>
      <c r="AT10988" s="144"/>
    </row>
    <row r="10989" spans="9:46" s="142" customFormat="1" x14ac:dyDescent="0.15">
      <c r="I10989" s="223"/>
      <c r="P10989" s="224"/>
      <c r="Q10989" s="224"/>
      <c r="R10989" s="224"/>
      <c r="T10989" s="223"/>
      <c r="U10989" s="225"/>
      <c r="V10989" s="223"/>
      <c r="W10989" s="225"/>
      <c r="AE10989" s="200"/>
      <c r="AM10989" s="203"/>
      <c r="AT10989" s="144"/>
    </row>
    <row r="10990" spans="9:46" s="142" customFormat="1" x14ac:dyDescent="0.15">
      <c r="I10990" s="223"/>
      <c r="P10990" s="224"/>
      <c r="Q10990" s="224"/>
      <c r="R10990" s="224"/>
      <c r="T10990" s="223"/>
      <c r="U10990" s="225"/>
      <c r="V10990" s="223"/>
      <c r="W10990" s="225"/>
      <c r="AE10990" s="200"/>
      <c r="AM10990" s="203"/>
      <c r="AT10990" s="144"/>
    </row>
    <row r="10991" spans="9:46" s="142" customFormat="1" x14ac:dyDescent="0.15">
      <c r="I10991" s="223"/>
      <c r="P10991" s="224"/>
      <c r="Q10991" s="224"/>
      <c r="R10991" s="224"/>
      <c r="T10991" s="223"/>
      <c r="U10991" s="225"/>
      <c r="V10991" s="223"/>
      <c r="W10991" s="225"/>
      <c r="AE10991" s="200"/>
      <c r="AM10991" s="203"/>
      <c r="AT10991" s="144"/>
    </row>
    <row r="10992" spans="9:46" s="142" customFormat="1" x14ac:dyDescent="0.15">
      <c r="I10992" s="223"/>
      <c r="P10992" s="224"/>
      <c r="Q10992" s="224"/>
      <c r="R10992" s="224"/>
      <c r="T10992" s="223"/>
      <c r="U10992" s="225"/>
      <c r="V10992" s="223"/>
      <c r="W10992" s="225"/>
      <c r="AE10992" s="200"/>
      <c r="AM10992" s="203"/>
      <c r="AT10992" s="144"/>
    </row>
    <row r="10993" spans="9:46" s="142" customFormat="1" x14ac:dyDescent="0.15">
      <c r="I10993" s="223"/>
      <c r="P10993" s="224"/>
      <c r="Q10993" s="224"/>
      <c r="R10993" s="224"/>
      <c r="T10993" s="223"/>
      <c r="U10993" s="225"/>
      <c r="V10993" s="223"/>
      <c r="W10993" s="225"/>
      <c r="AE10993" s="200"/>
      <c r="AM10993" s="203"/>
      <c r="AT10993" s="144"/>
    </row>
    <row r="10994" spans="9:46" s="142" customFormat="1" x14ac:dyDescent="0.15">
      <c r="I10994" s="223"/>
      <c r="P10994" s="224"/>
      <c r="Q10994" s="224"/>
      <c r="R10994" s="224"/>
      <c r="T10994" s="223"/>
      <c r="U10994" s="225"/>
      <c r="V10994" s="223"/>
      <c r="W10994" s="225"/>
      <c r="AE10994" s="200"/>
      <c r="AM10994" s="203"/>
      <c r="AT10994" s="144"/>
    </row>
    <row r="10995" spans="9:46" s="142" customFormat="1" x14ac:dyDescent="0.15">
      <c r="I10995" s="223"/>
      <c r="P10995" s="224"/>
      <c r="Q10995" s="224"/>
      <c r="R10995" s="224"/>
      <c r="T10995" s="223"/>
      <c r="U10995" s="225"/>
      <c r="V10995" s="223"/>
      <c r="W10995" s="225"/>
      <c r="AE10995" s="200"/>
      <c r="AM10995" s="203"/>
      <c r="AT10995" s="144"/>
    </row>
    <row r="10996" spans="9:46" s="142" customFormat="1" x14ac:dyDescent="0.15">
      <c r="I10996" s="223"/>
      <c r="P10996" s="224"/>
      <c r="Q10996" s="224"/>
      <c r="R10996" s="224"/>
      <c r="T10996" s="223"/>
      <c r="U10996" s="225"/>
      <c r="V10996" s="223"/>
      <c r="W10996" s="225"/>
      <c r="AE10996" s="200"/>
      <c r="AM10996" s="203"/>
      <c r="AT10996" s="144"/>
    </row>
    <row r="10997" spans="9:46" s="142" customFormat="1" x14ac:dyDescent="0.15">
      <c r="I10997" s="223"/>
      <c r="P10997" s="224"/>
      <c r="Q10997" s="224"/>
      <c r="R10997" s="224"/>
      <c r="T10997" s="223"/>
      <c r="U10997" s="225"/>
      <c r="V10997" s="223"/>
      <c r="W10997" s="225"/>
      <c r="AE10997" s="200"/>
      <c r="AM10997" s="203"/>
      <c r="AT10997" s="144"/>
    </row>
    <row r="10998" spans="9:46" s="142" customFormat="1" x14ac:dyDescent="0.15">
      <c r="I10998" s="223"/>
      <c r="P10998" s="224"/>
      <c r="Q10998" s="224"/>
      <c r="R10998" s="224"/>
      <c r="T10998" s="223"/>
      <c r="U10998" s="225"/>
      <c r="V10998" s="223"/>
      <c r="W10998" s="225"/>
      <c r="AE10998" s="200"/>
      <c r="AM10998" s="203"/>
      <c r="AT10998" s="144"/>
    </row>
    <row r="10999" spans="9:46" s="142" customFormat="1" x14ac:dyDescent="0.15">
      <c r="I10999" s="223"/>
      <c r="P10999" s="224"/>
      <c r="Q10999" s="224"/>
      <c r="R10999" s="224"/>
      <c r="T10999" s="223"/>
      <c r="U10999" s="225"/>
      <c r="V10999" s="223"/>
      <c r="W10999" s="225"/>
      <c r="AE10999" s="200"/>
      <c r="AM10999" s="203"/>
      <c r="AT10999" s="144"/>
    </row>
    <row r="11000" spans="9:46" s="142" customFormat="1" x14ac:dyDescent="0.15">
      <c r="I11000" s="223"/>
      <c r="P11000" s="224"/>
      <c r="Q11000" s="224"/>
      <c r="R11000" s="224"/>
      <c r="T11000" s="223"/>
      <c r="U11000" s="225"/>
      <c r="V11000" s="223"/>
      <c r="W11000" s="225"/>
      <c r="AE11000" s="200"/>
      <c r="AM11000" s="203"/>
      <c r="AT11000" s="144"/>
    </row>
    <row r="11001" spans="9:46" s="142" customFormat="1" x14ac:dyDescent="0.15">
      <c r="I11001" s="223"/>
      <c r="P11001" s="224"/>
      <c r="Q11001" s="224"/>
      <c r="R11001" s="224"/>
      <c r="T11001" s="223"/>
      <c r="U11001" s="225"/>
      <c r="V11001" s="223"/>
      <c r="W11001" s="225"/>
      <c r="AE11001" s="200"/>
      <c r="AM11001" s="203"/>
      <c r="AT11001" s="144"/>
    </row>
    <row r="11002" spans="9:46" s="142" customFormat="1" x14ac:dyDescent="0.15">
      <c r="I11002" s="223"/>
      <c r="P11002" s="224"/>
      <c r="Q11002" s="224"/>
      <c r="R11002" s="224"/>
      <c r="T11002" s="223"/>
      <c r="U11002" s="225"/>
      <c r="V11002" s="223"/>
      <c r="W11002" s="225"/>
      <c r="AE11002" s="200"/>
      <c r="AM11002" s="203"/>
      <c r="AT11002" s="144"/>
    </row>
    <row r="11003" spans="9:46" s="142" customFormat="1" x14ac:dyDescent="0.15">
      <c r="I11003" s="223"/>
      <c r="P11003" s="224"/>
      <c r="Q11003" s="224"/>
      <c r="R11003" s="224"/>
      <c r="T11003" s="223"/>
      <c r="U11003" s="225"/>
      <c r="V11003" s="223"/>
      <c r="W11003" s="225"/>
      <c r="AE11003" s="200"/>
      <c r="AM11003" s="203"/>
      <c r="AT11003" s="144"/>
    </row>
    <row r="11004" spans="9:46" s="142" customFormat="1" x14ac:dyDescent="0.15">
      <c r="I11004" s="223"/>
      <c r="P11004" s="224"/>
      <c r="Q11004" s="224"/>
      <c r="R11004" s="224"/>
      <c r="T11004" s="223"/>
      <c r="U11004" s="225"/>
      <c r="V11004" s="223"/>
      <c r="W11004" s="225"/>
      <c r="AE11004" s="200"/>
      <c r="AM11004" s="203"/>
      <c r="AT11004" s="144"/>
    </row>
    <row r="11005" spans="9:46" s="142" customFormat="1" x14ac:dyDescent="0.15">
      <c r="I11005" s="223"/>
      <c r="P11005" s="224"/>
      <c r="Q11005" s="224"/>
      <c r="R11005" s="224"/>
      <c r="T11005" s="223"/>
      <c r="U11005" s="225"/>
      <c r="V11005" s="223"/>
      <c r="W11005" s="225"/>
      <c r="AE11005" s="200"/>
      <c r="AM11005" s="203"/>
      <c r="AT11005" s="144"/>
    </row>
    <row r="11006" spans="9:46" s="142" customFormat="1" x14ac:dyDescent="0.15">
      <c r="I11006" s="223"/>
      <c r="P11006" s="224"/>
      <c r="Q11006" s="224"/>
      <c r="R11006" s="224"/>
      <c r="T11006" s="223"/>
      <c r="U11006" s="225"/>
      <c r="V11006" s="223"/>
      <c r="W11006" s="225"/>
      <c r="AE11006" s="200"/>
      <c r="AM11006" s="203"/>
      <c r="AT11006" s="144"/>
    </row>
    <row r="11007" spans="9:46" s="142" customFormat="1" x14ac:dyDescent="0.15">
      <c r="I11007" s="223"/>
      <c r="P11007" s="224"/>
      <c r="Q11007" s="224"/>
      <c r="R11007" s="224"/>
      <c r="T11007" s="223"/>
      <c r="U11007" s="225"/>
      <c r="V11007" s="223"/>
      <c r="W11007" s="225"/>
      <c r="AE11007" s="200"/>
      <c r="AM11007" s="203"/>
      <c r="AT11007" s="144"/>
    </row>
    <row r="11008" spans="9:46" s="142" customFormat="1" x14ac:dyDescent="0.15">
      <c r="I11008" s="223"/>
      <c r="P11008" s="224"/>
      <c r="Q11008" s="224"/>
      <c r="R11008" s="224"/>
      <c r="T11008" s="223"/>
      <c r="U11008" s="225"/>
      <c r="V11008" s="223"/>
      <c r="W11008" s="225"/>
      <c r="AE11008" s="200"/>
      <c r="AM11008" s="203"/>
      <c r="AT11008" s="144"/>
    </row>
    <row r="11009" spans="9:46" s="142" customFormat="1" x14ac:dyDescent="0.15">
      <c r="I11009" s="223"/>
      <c r="P11009" s="224"/>
      <c r="Q11009" s="224"/>
      <c r="R11009" s="224"/>
      <c r="T11009" s="223"/>
      <c r="U11009" s="225"/>
      <c r="V11009" s="223"/>
      <c r="W11009" s="225"/>
      <c r="AE11009" s="200"/>
      <c r="AM11009" s="203"/>
      <c r="AT11009" s="144"/>
    </row>
    <row r="11010" spans="9:46" s="142" customFormat="1" x14ac:dyDescent="0.15">
      <c r="I11010" s="223"/>
      <c r="P11010" s="224"/>
      <c r="Q11010" s="224"/>
      <c r="R11010" s="224"/>
      <c r="T11010" s="223"/>
      <c r="U11010" s="225"/>
      <c r="V11010" s="223"/>
      <c r="W11010" s="225"/>
      <c r="AE11010" s="200"/>
      <c r="AM11010" s="203"/>
      <c r="AT11010" s="144"/>
    </row>
    <row r="11011" spans="9:46" s="142" customFormat="1" x14ac:dyDescent="0.15">
      <c r="I11011" s="223"/>
      <c r="P11011" s="224"/>
      <c r="Q11011" s="224"/>
      <c r="R11011" s="224"/>
      <c r="T11011" s="223"/>
      <c r="U11011" s="225"/>
      <c r="V11011" s="223"/>
      <c r="W11011" s="225"/>
      <c r="AE11011" s="200"/>
      <c r="AM11011" s="203"/>
      <c r="AT11011" s="144"/>
    </row>
    <row r="11012" spans="9:46" s="142" customFormat="1" x14ac:dyDescent="0.15">
      <c r="I11012" s="223"/>
      <c r="P11012" s="224"/>
      <c r="Q11012" s="224"/>
      <c r="R11012" s="224"/>
      <c r="T11012" s="223"/>
      <c r="U11012" s="225"/>
      <c r="V11012" s="223"/>
      <c r="W11012" s="225"/>
      <c r="AE11012" s="200"/>
      <c r="AM11012" s="203"/>
      <c r="AT11012" s="144"/>
    </row>
    <row r="11013" spans="9:46" s="142" customFormat="1" x14ac:dyDescent="0.15">
      <c r="I11013" s="223"/>
      <c r="P11013" s="224"/>
      <c r="Q11013" s="224"/>
      <c r="R11013" s="224"/>
      <c r="T11013" s="223"/>
      <c r="U11013" s="225"/>
      <c r="V11013" s="223"/>
      <c r="W11013" s="225"/>
      <c r="AE11013" s="200"/>
      <c r="AM11013" s="203"/>
      <c r="AT11013" s="144"/>
    </row>
    <row r="11014" spans="9:46" s="142" customFormat="1" x14ac:dyDescent="0.15">
      <c r="I11014" s="223"/>
      <c r="P11014" s="224"/>
      <c r="Q11014" s="224"/>
      <c r="R11014" s="224"/>
      <c r="T11014" s="223"/>
      <c r="U11014" s="225"/>
      <c r="V11014" s="223"/>
      <c r="W11014" s="225"/>
      <c r="AE11014" s="200"/>
      <c r="AM11014" s="203"/>
      <c r="AT11014" s="144"/>
    </row>
    <row r="11015" spans="9:46" s="142" customFormat="1" x14ac:dyDescent="0.15">
      <c r="I11015" s="223"/>
      <c r="P11015" s="224"/>
      <c r="Q11015" s="224"/>
      <c r="R11015" s="224"/>
      <c r="T11015" s="223"/>
      <c r="U11015" s="225"/>
      <c r="V11015" s="223"/>
      <c r="W11015" s="225"/>
      <c r="AE11015" s="200"/>
      <c r="AM11015" s="203"/>
      <c r="AT11015" s="144"/>
    </row>
    <row r="11016" spans="9:46" s="142" customFormat="1" x14ac:dyDescent="0.15">
      <c r="I11016" s="223"/>
      <c r="P11016" s="224"/>
      <c r="Q11016" s="224"/>
      <c r="R11016" s="224"/>
      <c r="T11016" s="223"/>
      <c r="U11016" s="225"/>
      <c r="V11016" s="223"/>
      <c r="W11016" s="225"/>
      <c r="AE11016" s="200"/>
      <c r="AM11016" s="203"/>
      <c r="AT11016" s="144"/>
    </row>
    <row r="11017" spans="9:46" s="142" customFormat="1" x14ac:dyDescent="0.15">
      <c r="I11017" s="223"/>
      <c r="P11017" s="224"/>
      <c r="Q11017" s="224"/>
      <c r="R11017" s="224"/>
      <c r="T11017" s="223"/>
      <c r="U11017" s="225"/>
      <c r="V11017" s="223"/>
      <c r="W11017" s="225"/>
      <c r="AE11017" s="200"/>
      <c r="AM11017" s="203"/>
      <c r="AT11017" s="144"/>
    </row>
    <row r="11018" spans="9:46" s="142" customFormat="1" x14ac:dyDescent="0.15">
      <c r="I11018" s="223"/>
      <c r="P11018" s="224"/>
      <c r="Q11018" s="224"/>
      <c r="R11018" s="224"/>
      <c r="T11018" s="223"/>
      <c r="U11018" s="225"/>
      <c r="V11018" s="223"/>
      <c r="W11018" s="225"/>
      <c r="AE11018" s="200"/>
      <c r="AM11018" s="203"/>
      <c r="AT11018" s="144"/>
    </row>
    <row r="11019" spans="9:46" s="142" customFormat="1" x14ac:dyDescent="0.15">
      <c r="I11019" s="223"/>
      <c r="P11019" s="224"/>
      <c r="Q11019" s="224"/>
      <c r="R11019" s="224"/>
      <c r="T11019" s="223"/>
      <c r="U11019" s="225"/>
      <c r="V11019" s="223"/>
      <c r="W11019" s="225"/>
      <c r="AE11019" s="200"/>
      <c r="AM11019" s="203"/>
      <c r="AT11019" s="144"/>
    </row>
    <row r="11020" spans="9:46" s="142" customFormat="1" x14ac:dyDescent="0.15">
      <c r="I11020" s="223"/>
      <c r="P11020" s="224"/>
      <c r="Q11020" s="224"/>
      <c r="R11020" s="224"/>
      <c r="T11020" s="223"/>
      <c r="U11020" s="225"/>
      <c r="V11020" s="223"/>
      <c r="W11020" s="225"/>
      <c r="AE11020" s="200"/>
      <c r="AM11020" s="203"/>
      <c r="AT11020" s="144"/>
    </row>
    <row r="11021" spans="9:46" s="142" customFormat="1" x14ac:dyDescent="0.15">
      <c r="I11021" s="223"/>
      <c r="P11021" s="224"/>
      <c r="Q11021" s="224"/>
      <c r="R11021" s="224"/>
      <c r="T11021" s="223"/>
      <c r="U11021" s="225"/>
      <c r="V11021" s="223"/>
      <c r="W11021" s="225"/>
      <c r="AE11021" s="200"/>
      <c r="AM11021" s="203"/>
      <c r="AT11021" s="144"/>
    </row>
    <row r="11022" spans="9:46" s="142" customFormat="1" x14ac:dyDescent="0.15">
      <c r="I11022" s="223"/>
      <c r="P11022" s="224"/>
      <c r="Q11022" s="224"/>
      <c r="R11022" s="224"/>
      <c r="T11022" s="223"/>
      <c r="U11022" s="225"/>
      <c r="V11022" s="223"/>
      <c r="W11022" s="225"/>
      <c r="AE11022" s="200"/>
      <c r="AM11022" s="203"/>
      <c r="AT11022" s="144"/>
    </row>
    <row r="11023" spans="9:46" s="142" customFormat="1" x14ac:dyDescent="0.15">
      <c r="I11023" s="223"/>
      <c r="P11023" s="224"/>
      <c r="Q11023" s="224"/>
      <c r="R11023" s="224"/>
      <c r="T11023" s="223"/>
      <c r="U11023" s="225"/>
      <c r="V11023" s="223"/>
      <c r="W11023" s="225"/>
      <c r="AE11023" s="200"/>
      <c r="AM11023" s="203"/>
      <c r="AT11023" s="144"/>
    </row>
    <row r="11024" spans="9:46" s="142" customFormat="1" x14ac:dyDescent="0.15">
      <c r="I11024" s="223"/>
      <c r="P11024" s="224"/>
      <c r="Q11024" s="224"/>
      <c r="R11024" s="224"/>
      <c r="T11024" s="223"/>
      <c r="U11024" s="225"/>
      <c r="V11024" s="223"/>
      <c r="W11024" s="225"/>
      <c r="AE11024" s="200"/>
      <c r="AM11024" s="203"/>
      <c r="AT11024" s="144"/>
    </row>
    <row r="11025" spans="9:46" s="142" customFormat="1" x14ac:dyDescent="0.15">
      <c r="I11025" s="223"/>
      <c r="P11025" s="224"/>
      <c r="Q11025" s="224"/>
      <c r="R11025" s="224"/>
      <c r="T11025" s="223"/>
      <c r="U11025" s="225"/>
      <c r="V11025" s="223"/>
      <c r="W11025" s="225"/>
      <c r="AE11025" s="200"/>
      <c r="AM11025" s="203"/>
      <c r="AT11025" s="144"/>
    </row>
    <row r="11026" spans="9:46" s="142" customFormat="1" x14ac:dyDescent="0.15">
      <c r="I11026" s="223"/>
      <c r="P11026" s="224"/>
      <c r="Q11026" s="224"/>
      <c r="R11026" s="224"/>
      <c r="T11026" s="223"/>
      <c r="U11026" s="225"/>
      <c r="V11026" s="223"/>
      <c r="W11026" s="225"/>
      <c r="AE11026" s="200"/>
      <c r="AM11026" s="203"/>
      <c r="AT11026" s="144"/>
    </row>
    <row r="11027" spans="9:46" s="142" customFormat="1" x14ac:dyDescent="0.15">
      <c r="I11027" s="223"/>
      <c r="P11027" s="224"/>
      <c r="Q11027" s="224"/>
      <c r="R11027" s="224"/>
      <c r="T11027" s="223"/>
      <c r="U11027" s="225"/>
      <c r="V11027" s="223"/>
      <c r="W11027" s="225"/>
      <c r="AE11027" s="200"/>
      <c r="AM11027" s="203"/>
      <c r="AT11027" s="144"/>
    </row>
    <row r="11028" spans="9:46" s="142" customFormat="1" x14ac:dyDescent="0.15">
      <c r="I11028" s="223"/>
      <c r="P11028" s="224"/>
      <c r="Q11028" s="224"/>
      <c r="R11028" s="224"/>
      <c r="T11028" s="223"/>
      <c r="U11028" s="225"/>
      <c r="V11028" s="223"/>
      <c r="W11028" s="225"/>
      <c r="AE11028" s="200"/>
      <c r="AM11028" s="203"/>
      <c r="AT11028" s="144"/>
    </row>
    <row r="11029" spans="9:46" s="142" customFormat="1" x14ac:dyDescent="0.15">
      <c r="I11029" s="223"/>
      <c r="P11029" s="224"/>
      <c r="Q11029" s="224"/>
      <c r="R11029" s="224"/>
      <c r="T11029" s="223"/>
      <c r="U11029" s="225"/>
      <c r="V11029" s="223"/>
      <c r="W11029" s="225"/>
      <c r="AE11029" s="200"/>
      <c r="AM11029" s="203"/>
      <c r="AT11029" s="144"/>
    </row>
    <row r="11030" spans="9:46" s="142" customFormat="1" x14ac:dyDescent="0.15">
      <c r="I11030" s="223"/>
      <c r="P11030" s="224"/>
      <c r="Q11030" s="224"/>
      <c r="R11030" s="224"/>
      <c r="T11030" s="223"/>
      <c r="U11030" s="225"/>
      <c r="V11030" s="223"/>
      <c r="W11030" s="225"/>
      <c r="AE11030" s="200"/>
      <c r="AM11030" s="203"/>
      <c r="AT11030" s="144"/>
    </row>
    <row r="11031" spans="9:46" s="142" customFormat="1" x14ac:dyDescent="0.15">
      <c r="I11031" s="223"/>
      <c r="P11031" s="224"/>
      <c r="Q11031" s="224"/>
      <c r="R11031" s="224"/>
      <c r="T11031" s="223"/>
      <c r="U11031" s="225"/>
      <c r="V11031" s="223"/>
      <c r="W11031" s="225"/>
      <c r="AE11031" s="200"/>
      <c r="AM11031" s="203"/>
      <c r="AT11031" s="144"/>
    </row>
    <row r="11032" spans="9:46" s="142" customFormat="1" x14ac:dyDescent="0.15">
      <c r="I11032" s="223"/>
      <c r="P11032" s="224"/>
      <c r="Q11032" s="224"/>
      <c r="R11032" s="224"/>
      <c r="T11032" s="223"/>
      <c r="U11032" s="225"/>
      <c r="V11032" s="223"/>
      <c r="W11032" s="225"/>
      <c r="AE11032" s="200"/>
      <c r="AM11032" s="203"/>
      <c r="AT11032" s="144"/>
    </row>
    <row r="11033" spans="9:46" s="142" customFormat="1" x14ac:dyDescent="0.15">
      <c r="I11033" s="223"/>
      <c r="P11033" s="224"/>
      <c r="Q11033" s="224"/>
      <c r="R11033" s="224"/>
      <c r="T11033" s="223"/>
      <c r="U11033" s="225"/>
      <c r="V11033" s="223"/>
      <c r="W11033" s="225"/>
      <c r="AE11033" s="200"/>
      <c r="AM11033" s="203"/>
      <c r="AT11033" s="144"/>
    </row>
    <row r="11034" spans="9:46" s="142" customFormat="1" x14ac:dyDescent="0.15">
      <c r="I11034" s="223"/>
      <c r="P11034" s="224"/>
      <c r="Q11034" s="224"/>
      <c r="R11034" s="224"/>
      <c r="T11034" s="223"/>
      <c r="U11034" s="225"/>
      <c r="V11034" s="223"/>
      <c r="W11034" s="225"/>
      <c r="AE11034" s="200"/>
      <c r="AM11034" s="203"/>
      <c r="AT11034" s="144"/>
    </row>
    <row r="11035" spans="9:46" s="142" customFormat="1" x14ac:dyDescent="0.15">
      <c r="I11035" s="223"/>
      <c r="P11035" s="224"/>
      <c r="Q11035" s="224"/>
      <c r="R11035" s="224"/>
      <c r="T11035" s="223"/>
      <c r="U11035" s="225"/>
      <c r="V11035" s="223"/>
      <c r="W11035" s="225"/>
      <c r="AE11035" s="200"/>
      <c r="AM11035" s="203"/>
      <c r="AT11035" s="144"/>
    </row>
    <row r="11036" spans="9:46" s="142" customFormat="1" x14ac:dyDescent="0.15">
      <c r="I11036" s="223"/>
      <c r="P11036" s="224"/>
      <c r="Q11036" s="224"/>
      <c r="R11036" s="224"/>
      <c r="T11036" s="223"/>
      <c r="U11036" s="225"/>
      <c r="V11036" s="223"/>
      <c r="W11036" s="225"/>
      <c r="AE11036" s="200"/>
      <c r="AM11036" s="203"/>
      <c r="AT11036" s="144"/>
    </row>
    <row r="11037" spans="9:46" s="142" customFormat="1" x14ac:dyDescent="0.15">
      <c r="I11037" s="223"/>
      <c r="P11037" s="224"/>
      <c r="Q11037" s="224"/>
      <c r="R11037" s="224"/>
      <c r="T11037" s="223"/>
      <c r="U11037" s="225"/>
      <c r="V11037" s="223"/>
      <c r="W11037" s="225"/>
      <c r="AE11037" s="200"/>
      <c r="AM11037" s="203"/>
      <c r="AT11037" s="144"/>
    </row>
    <row r="11038" spans="9:46" s="142" customFormat="1" x14ac:dyDescent="0.15">
      <c r="I11038" s="223"/>
      <c r="P11038" s="224"/>
      <c r="Q11038" s="224"/>
      <c r="R11038" s="224"/>
      <c r="T11038" s="223"/>
      <c r="U11038" s="225"/>
      <c r="V11038" s="223"/>
      <c r="W11038" s="225"/>
      <c r="AE11038" s="200"/>
      <c r="AM11038" s="203"/>
      <c r="AT11038" s="144"/>
    </row>
    <row r="11039" spans="9:46" s="142" customFormat="1" x14ac:dyDescent="0.15">
      <c r="I11039" s="223"/>
      <c r="P11039" s="224"/>
      <c r="Q11039" s="224"/>
      <c r="R11039" s="224"/>
      <c r="T11039" s="223"/>
      <c r="U11039" s="225"/>
      <c r="V11039" s="223"/>
      <c r="W11039" s="225"/>
      <c r="AE11039" s="200"/>
      <c r="AM11039" s="203"/>
      <c r="AT11039" s="144"/>
    </row>
    <row r="11040" spans="9:46" s="142" customFormat="1" x14ac:dyDescent="0.15">
      <c r="I11040" s="223"/>
      <c r="P11040" s="224"/>
      <c r="Q11040" s="224"/>
      <c r="R11040" s="224"/>
      <c r="T11040" s="223"/>
      <c r="U11040" s="225"/>
      <c r="V11040" s="223"/>
      <c r="W11040" s="225"/>
      <c r="AE11040" s="200"/>
      <c r="AM11040" s="203"/>
      <c r="AT11040" s="144"/>
    </row>
    <row r="11041" spans="9:46" s="142" customFormat="1" x14ac:dyDescent="0.15">
      <c r="I11041" s="223"/>
      <c r="P11041" s="224"/>
      <c r="Q11041" s="224"/>
      <c r="R11041" s="224"/>
      <c r="T11041" s="223"/>
      <c r="U11041" s="225"/>
      <c r="V11041" s="223"/>
      <c r="W11041" s="225"/>
      <c r="AE11041" s="200"/>
      <c r="AM11041" s="203"/>
      <c r="AT11041" s="144"/>
    </row>
    <row r="11042" spans="9:46" s="142" customFormat="1" x14ac:dyDescent="0.15">
      <c r="I11042" s="223"/>
      <c r="P11042" s="224"/>
      <c r="Q11042" s="224"/>
      <c r="R11042" s="224"/>
      <c r="T11042" s="223"/>
      <c r="U11042" s="225"/>
      <c r="V11042" s="223"/>
      <c r="W11042" s="225"/>
      <c r="AE11042" s="200"/>
      <c r="AM11042" s="203"/>
      <c r="AT11042" s="144"/>
    </row>
    <row r="11043" spans="9:46" s="142" customFormat="1" x14ac:dyDescent="0.15">
      <c r="I11043" s="223"/>
      <c r="P11043" s="224"/>
      <c r="Q11043" s="224"/>
      <c r="R11043" s="224"/>
      <c r="T11043" s="223"/>
      <c r="U11043" s="225"/>
      <c r="V11043" s="223"/>
      <c r="W11043" s="225"/>
      <c r="AE11043" s="200"/>
      <c r="AM11043" s="203"/>
      <c r="AT11043" s="144"/>
    </row>
    <row r="11044" spans="9:46" s="142" customFormat="1" x14ac:dyDescent="0.15">
      <c r="I11044" s="223"/>
      <c r="P11044" s="224"/>
      <c r="Q11044" s="224"/>
      <c r="R11044" s="224"/>
      <c r="T11044" s="223"/>
      <c r="U11044" s="225"/>
      <c r="V11044" s="223"/>
      <c r="W11044" s="225"/>
      <c r="AE11044" s="200"/>
      <c r="AM11044" s="203"/>
      <c r="AT11044" s="144"/>
    </row>
    <row r="11045" spans="9:46" s="142" customFormat="1" x14ac:dyDescent="0.15">
      <c r="I11045" s="223"/>
      <c r="P11045" s="224"/>
      <c r="Q11045" s="224"/>
      <c r="R11045" s="224"/>
      <c r="T11045" s="223"/>
      <c r="U11045" s="225"/>
      <c r="V11045" s="223"/>
      <c r="W11045" s="225"/>
      <c r="AE11045" s="200"/>
      <c r="AM11045" s="203"/>
      <c r="AT11045" s="144"/>
    </row>
    <row r="11046" spans="9:46" s="142" customFormat="1" x14ac:dyDescent="0.15">
      <c r="I11046" s="223"/>
      <c r="P11046" s="224"/>
      <c r="Q11046" s="224"/>
      <c r="R11046" s="224"/>
      <c r="T11046" s="223"/>
      <c r="U11046" s="225"/>
      <c r="V11046" s="223"/>
      <c r="W11046" s="225"/>
      <c r="AE11046" s="200"/>
      <c r="AM11046" s="203"/>
      <c r="AT11046" s="144"/>
    </row>
    <row r="11047" spans="9:46" s="142" customFormat="1" x14ac:dyDescent="0.15">
      <c r="I11047" s="223"/>
      <c r="P11047" s="224"/>
      <c r="Q11047" s="224"/>
      <c r="R11047" s="224"/>
      <c r="T11047" s="223"/>
      <c r="U11047" s="225"/>
      <c r="V11047" s="223"/>
      <c r="W11047" s="225"/>
      <c r="AE11047" s="200"/>
      <c r="AM11047" s="203"/>
      <c r="AT11047" s="144"/>
    </row>
    <row r="11048" spans="9:46" s="142" customFormat="1" x14ac:dyDescent="0.15">
      <c r="I11048" s="223"/>
      <c r="P11048" s="224"/>
      <c r="Q11048" s="224"/>
      <c r="R11048" s="224"/>
      <c r="T11048" s="223"/>
      <c r="U11048" s="225"/>
      <c r="V11048" s="223"/>
      <c r="W11048" s="225"/>
      <c r="AE11048" s="200"/>
      <c r="AM11048" s="203"/>
      <c r="AT11048" s="144"/>
    </row>
    <row r="11049" spans="9:46" s="142" customFormat="1" x14ac:dyDescent="0.15">
      <c r="I11049" s="223"/>
      <c r="P11049" s="224"/>
      <c r="Q11049" s="224"/>
      <c r="R11049" s="224"/>
      <c r="T11049" s="223"/>
      <c r="U11049" s="225"/>
      <c r="V11049" s="223"/>
      <c r="W11049" s="225"/>
      <c r="AE11049" s="200"/>
      <c r="AM11049" s="203"/>
      <c r="AT11049" s="144"/>
    </row>
    <row r="11050" spans="9:46" s="142" customFormat="1" x14ac:dyDescent="0.15">
      <c r="I11050" s="223"/>
      <c r="P11050" s="224"/>
      <c r="Q11050" s="224"/>
      <c r="R11050" s="224"/>
      <c r="T11050" s="223"/>
      <c r="U11050" s="225"/>
      <c r="V11050" s="223"/>
      <c r="W11050" s="225"/>
      <c r="AE11050" s="200"/>
      <c r="AM11050" s="203"/>
      <c r="AT11050" s="144"/>
    </row>
    <row r="11051" spans="9:46" s="142" customFormat="1" x14ac:dyDescent="0.15">
      <c r="I11051" s="223"/>
      <c r="P11051" s="224"/>
      <c r="Q11051" s="224"/>
      <c r="R11051" s="224"/>
      <c r="T11051" s="223"/>
      <c r="U11051" s="225"/>
      <c r="V11051" s="223"/>
      <c r="W11051" s="225"/>
      <c r="AE11051" s="200"/>
      <c r="AM11051" s="203"/>
      <c r="AT11051" s="144"/>
    </row>
    <row r="11052" spans="9:46" s="142" customFormat="1" x14ac:dyDescent="0.15">
      <c r="I11052" s="223"/>
      <c r="P11052" s="224"/>
      <c r="Q11052" s="224"/>
      <c r="R11052" s="224"/>
      <c r="T11052" s="223"/>
      <c r="U11052" s="225"/>
      <c r="V11052" s="223"/>
      <c r="W11052" s="225"/>
      <c r="AE11052" s="200"/>
      <c r="AM11052" s="203"/>
      <c r="AT11052" s="144"/>
    </row>
    <row r="11053" spans="9:46" s="142" customFormat="1" x14ac:dyDescent="0.15">
      <c r="I11053" s="223"/>
      <c r="P11053" s="224"/>
      <c r="Q11053" s="224"/>
      <c r="R11053" s="224"/>
      <c r="T11053" s="223"/>
      <c r="U11053" s="225"/>
      <c r="V11053" s="223"/>
      <c r="W11053" s="225"/>
      <c r="AE11053" s="200"/>
      <c r="AM11053" s="203"/>
      <c r="AT11053" s="144"/>
    </row>
    <row r="11054" spans="9:46" s="142" customFormat="1" x14ac:dyDescent="0.15">
      <c r="I11054" s="223"/>
      <c r="P11054" s="224"/>
      <c r="Q11054" s="224"/>
      <c r="R11054" s="224"/>
      <c r="T11054" s="223"/>
      <c r="U11054" s="225"/>
      <c r="V11054" s="223"/>
      <c r="W11054" s="225"/>
      <c r="AE11054" s="200"/>
      <c r="AM11054" s="203"/>
      <c r="AT11054" s="144"/>
    </row>
    <row r="11055" spans="9:46" s="142" customFormat="1" x14ac:dyDescent="0.15">
      <c r="I11055" s="223"/>
      <c r="P11055" s="224"/>
      <c r="Q11055" s="224"/>
      <c r="R11055" s="224"/>
      <c r="T11055" s="223"/>
      <c r="U11055" s="225"/>
      <c r="V11055" s="223"/>
      <c r="W11055" s="225"/>
      <c r="AE11055" s="200"/>
      <c r="AM11055" s="203"/>
      <c r="AT11055" s="144"/>
    </row>
    <row r="11056" spans="9:46" s="142" customFormat="1" x14ac:dyDescent="0.15">
      <c r="I11056" s="223"/>
      <c r="P11056" s="224"/>
      <c r="Q11056" s="224"/>
      <c r="R11056" s="224"/>
      <c r="T11056" s="223"/>
      <c r="U11056" s="225"/>
      <c r="V11056" s="223"/>
      <c r="W11056" s="225"/>
      <c r="AE11056" s="200"/>
      <c r="AM11056" s="203"/>
      <c r="AT11056" s="144"/>
    </row>
    <row r="11057" spans="9:46" s="142" customFormat="1" x14ac:dyDescent="0.15">
      <c r="I11057" s="223"/>
      <c r="P11057" s="224"/>
      <c r="Q11057" s="224"/>
      <c r="R11057" s="224"/>
      <c r="T11057" s="223"/>
      <c r="U11057" s="225"/>
      <c r="V11057" s="223"/>
      <c r="W11057" s="225"/>
      <c r="AE11057" s="200"/>
      <c r="AM11057" s="203"/>
      <c r="AT11057" s="144"/>
    </row>
    <row r="11058" spans="9:46" s="142" customFormat="1" x14ac:dyDescent="0.15">
      <c r="I11058" s="223"/>
      <c r="P11058" s="224"/>
      <c r="Q11058" s="224"/>
      <c r="R11058" s="224"/>
      <c r="T11058" s="223"/>
      <c r="U11058" s="225"/>
      <c r="V11058" s="223"/>
      <c r="W11058" s="225"/>
      <c r="AE11058" s="200"/>
      <c r="AM11058" s="203"/>
      <c r="AT11058" s="144"/>
    </row>
    <row r="11059" spans="9:46" s="142" customFormat="1" x14ac:dyDescent="0.15">
      <c r="I11059" s="223"/>
      <c r="P11059" s="224"/>
      <c r="Q11059" s="224"/>
      <c r="R11059" s="224"/>
      <c r="T11059" s="223"/>
      <c r="U11059" s="225"/>
      <c r="V11059" s="223"/>
      <c r="W11059" s="225"/>
      <c r="AE11059" s="200"/>
      <c r="AM11059" s="203"/>
      <c r="AT11059" s="144"/>
    </row>
    <row r="11060" spans="9:46" s="142" customFormat="1" x14ac:dyDescent="0.15">
      <c r="I11060" s="223"/>
      <c r="P11060" s="224"/>
      <c r="Q11060" s="224"/>
      <c r="R11060" s="224"/>
      <c r="T11060" s="223"/>
      <c r="U11060" s="225"/>
      <c r="V11060" s="223"/>
      <c r="W11060" s="225"/>
      <c r="AE11060" s="200"/>
      <c r="AM11060" s="203"/>
      <c r="AT11060" s="144"/>
    </row>
    <row r="11061" spans="9:46" s="142" customFormat="1" x14ac:dyDescent="0.15">
      <c r="I11061" s="223"/>
      <c r="P11061" s="224"/>
      <c r="Q11061" s="224"/>
      <c r="R11061" s="224"/>
      <c r="T11061" s="223"/>
      <c r="U11061" s="225"/>
      <c r="V11061" s="223"/>
      <c r="W11061" s="225"/>
      <c r="AE11061" s="200"/>
      <c r="AM11061" s="203"/>
      <c r="AT11061" s="144"/>
    </row>
    <row r="11062" spans="9:46" s="142" customFormat="1" x14ac:dyDescent="0.15">
      <c r="I11062" s="223"/>
      <c r="P11062" s="224"/>
      <c r="Q11062" s="224"/>
      <c r="R11062" s="224"/>
      <c r="T11062" s="223"/>
      <c r="U11062" s="225"/>
      <c r="V11062" s="223"/>
      <c r="W11062" s="225"/>
      <c r="AE11062" s="200"/>
      <c r="AM11062" s="203"/>
      <c r="AT11062" s="144"/>
    </row>
    <row r="11063" spans="9:46" s="142" customFormat="1" x14ac:dyDescent="0.15">
      <c r="I11063" s="223"/>
      <c r="P11063" s="224"/>
      <c r="Q11063" s="224"/>
      <c r="R11063" s="224"/>
      <c r="T11063" s="223"/>
      <c r="U11063" s="225"/>
      <c r="V11063" s="223"/>
      <c r="W11063" s="225"/>
      <c r="AE11063" s="200"/>
      <c r="AM11063" s="203"/>
      <c r="AT11063" s="144"/>
    </row>
    <row r="11064" spans="9:46" s="142" customFormat="1" x14ac:dyDescent="0.15">
      <c r="I11064" s="223"/>
      <c r="P11064" s="224"/>
      <c r="Q11064" s="224"/>
      <c r="R11064" s="224"/>
      <c r="T11064" s="223"/>
      <c r="U11064" s="225"/>
      <c r="V11064" s="223"/>
      <c r="W11064" s="225"/>
      <c r="AE11064" s="200"/>
      <c r="AM11064" s="203"/>
      <c r="AT11064" s="144"/>
    </row>
    <row r="11065" spans="9:46" s="142" customFormat="1" x14ac:dyDescent="0.15">
      <c r="I11065" s="223"/>
      <c r="P11065" s="224"/>
      <c r="Q11065" s="224"/>
      <c r="R11065" s="224"/>
      <c r="T11065" s="223"/>
      <c r="U11065" s="225"/>
      <c r="V11065" s="223"/>
      <c r="W11065" s="225"/>
      <c r="AE11065" s="200"/>
      <c r="AM11065" s="203"/>
      <c r="AT11065" s="144"/>
    </row>
    <row r="11066" spans="9:46" s="142" customFormat="1" x14ac:dyDescent="0.15">
      <c r="I11066" s="223"/>
      <c r="P11066" s="224"/>
      <c r="Q11066" s="224"/>
      <c r="R11066" s="224"/>
      <c r="T11066" s="223"/>
      <c r="U11066" s="225"/>
      <c r="V11066" s="223"/>
      <c r="W11066" s="225"/>
      <c r="AE11066" s="200"/>
      <c r="AM11066" s="203"/>
      <c r="AT11066" s="144"/>
    </row>
    <row r="11067" spans="9:46" s="142" customFormat="1" x14ac:dyDescent="0.15">
      <c r="I11067" s="223"/>
      <c r="P11067" s="224"/>
      <c r="Q11067" s="224"/>
      <c r="R11067" s="224"/>
      <c r="T11067" s="223"/>
      <c r="U11067" s="225"/>
      <c r="V11067" s="223"/>
      <c r="W11067" s="225"/>
      <c r="AE11067" s="200"/>
      <c r="AM11067" s="203"/>
      <c r="AT11067" s="144"/>
    </row>
    <row r="11068" spans="9:46" s="142" customFormat="1" x14ac:dyDescent="0.15">
      <c r="I11068" s="223"/>
      <c r="P11068" s="224"/>
      <c r="Q11068" s="224"/>
      <c r="R11068" s="224"/>
      <c r="T11068" s="223"/>
      <c r="U11068" s="225"/>
      <c r="V11068" s="223"/>
      <c r="W11068" s="225"/>
      <c r="AE11068" s="200"/>
      <c r="AM11068" s="203"/>
      <c r="AT11068" s="144"/>
    </row>
    <row r="11069" spans="9:46" s="142" customFormat="1" x14ac:dyDescent="0.15">
      <c r="I11069" s="223"/>
      <c r="P11069" s="224"/>
      <c r="Q11069" s="224"/>
      <c r="R11069" s="224"/>
      <c r="T11069" s="223"/>
      <c r="U11069" s="225"/>
      <c r="V11069" s="223"/>
      <c r="W11069" s="225"/>
      <c r="AE11069" s="200"/>
      <c r="AM11069" s="203"/>
      <c r="AT11069" s="144"/>
    </row>
    <row r="11070" spans="9:46" s="142" customFormat="1" x14ac:dyDescent="0.15">
      <c r="I11070" s="223"/>
      <c r="P11070" s="224"/>
      <c r="Q11070" s="224"/>
      <c r="R11070" s="224"/>
      <c r="T11070" s="223"/>
      <c r="U11070" s="225"/>
      <c r="V11070" s="223"/>
      <c r="W11070" s="225"/>
      <c r="AE11070" s="200"/>
      <c r="AM11070" s="203"/>
      <c r="AT11070" s="144"/>
    </row>
    <row r="11071" spans="9:46" s="142" customFormat="1" x14ac:dyDescent="0.15">
      <c r="I11071" s="223"/>
      <c r="P11071" s="224"/>
      <c r="Q11071" s="224"/>
      <c r="R11071" s="224"/>
      <c r="T11071" s="223"/>
      <c r="U11071" s="225"/>
      <c r="V11071" s="223"/>
      <c r="W11071" s="225"/>
      <c r="AE11071" s="200"/>
      <c r="AM11071" s="203"/>
      <c r="AT11071" s="144"/>
    </row>
    <row r="11072" spans="9:46" s="142" customFormat="1" x14ac:dyDescent="0.15">
      <c r="I11072" s="223"/>
      <c r="P11072" s="224"/>
      <c r="Q11072" s="224"/>
      <c r="R11072" s="224"/>
      <c r="T11072" s="223"/>
      <c r="U11072" s="225"/>
      <c r="V11072" s="223"/>
      <c r="W11072" s="225"/>
      <c r="AE11072" s="200"/>
      <c r="AM11072" s="203"/>
      <c r="AT11072" s="144"/>
    </row>
    <row r="11073" spans="9:46" s="142" customFormat="1" x14ac:dyDescent="0.15">
      <c r="I11073" s="223"/>
      <c r="P11073" s="224"/>
      <c r="Q11073" s="224"/>
      <c r="R11073" s="224"/>
      <c r="T11073" s="223"/>
      <c r="U11073" s="225"/>
      <c r="V11073" s="223"/>
      <c r="W11073" s="225"/>
      <c r="AE11073" s="200"/>
      <c r="AM11073" s="203"/>
      <c r="AT11073" s="144"/>
    </row>
    <row r="11074" spans="9:46" s="142" customFormat="1" x14ac:dyDescent="0.15">
      <c r="I11074" s="223"/>
      <c r="P11074" s="224"/>
      <c r="Q11074" s="224"/>
      <c r="R11074" s="224"/>
      <c r="T11074" s="223"/>
      <c r="U11074" s="225"/>
      <c r="V11074" s="223"/>
      <c r="W11074" s="225"/>
      <c r="AE11074" s="200"/>
      <c r="AM11074" s="203"/>
      <c r="AT11074" s="144"/>
    </row>
    <row r="11075" spans="9:46" s="142" customFormat="1" x14ac:dyDescent="0.15">
      <c r="I11075" s="223"/>
      <c r="P11075" s="224"/>
      <c r="Q11075" s="224"/>
      <c r="R11075" s="224"/>
      <c r="T11075" s="223"/>
      <c r="U11075" s="225"/>
      <c r="V11075" s="223"/>
      <c r="W11075" s="225"/>
      <c r="AE11075" s="200"/>
      <c r="AM11075" s="203"/>
      <c r="AT11075" s="144"/>
    </row>
    <row r="11076" spans="9:46" s="142" customFormat="1" x14ac:dyDescent="0.15">
      <c r="I11076" s="223"/>
      <c r="P11076" s="224"/>
      <c r="Q11076" s="224"/>
      <c r="R11076" s="224"/>
      <c r="T11076" s="223"/>
      <c r="U11076" s="225"/>
      <c r="V11076" s="223"/>
      <c r="W11076" s="225"/>
      <c r="AE11076" s="200"/>
      <c r="AM11076" s="203"/>
      <c r="AT11076" s="144"/>
    </row>
    <row r="11077" spans="9:46" s="142" customFormat="1" x14ac:dyDescent="0.15">
      <c r="I11077" s="223"/>
      <c r="P11077" s="224"/>
      <c r="Q11077" s="224"/>
      <c r="R11077" s="224"/>
      <c r="T11077" s="223"/>
      <c r="U11077" s="225"/>
      <c r="V11077" s="223"/>
      <c r="W11077" s="225"/>
      <c r="AE11077" s="200"/>
      <c r="AM11077" s="203"/>
      <c r="AT11077" s="144"/>
    </row>
    <row r="11078" spans="9:46" s="142" customFormat="1" x14ac:dyDescent="0.15">
      <c r="I11078" s="223"/>
      <c r="P11078" s="224"/>
      <c r="Q11078" s="224"/>
      <c r="R11078" s="224"/>
      <c r="T11078" s="223"/>
      <c r="U11078" s="225"/>
      <c r="V11078" s="223"/>
      <c r="W11078" s="225"/>
      <c r="AE11078" s="200"/>
      <c r="AM11078" s="203"/>
      <c r="AT11078" s="144"/>
    </row>
    <row r="11079" spans="9:46" s="142" customFormat="1" x14ac:dyDescent="0.15">
      <c r="I11079" s="223"/>
      <c r="P11079" s="224"/>
      <c r="Q11079" s="224"/>
      <c r="R11079" s="224"/>
      <c r="T11079" s="223"/>
      <c r="U11079" s="225"/>
      <c r="V11079" s="223"/>
      <c r="W11079" s="225"/>
      <c r="AE11079" s="200"/>
      <c r="AM11079" s="203"/>
      <c r="AT11079" s="144"/>
    </row>
    <row r="11080" spans="9:46" s="142" customFormat="1" x14ac:dyDescent="0.15">
      <c r="I11080" s="223"/>
      <c r="P11080" s="224"/>
      <c r="Q11080" s="224"/>
      <c r="R11080" s="224"/>
      <c r="T11080" s="223"/>
      <c r="U11080" s="225"/>
      <c r="V11080" s="223"/>
      <c r="W11080" s="225"/>
      <c r="AE11080" s="200"/>
      <c r="AM11080" s="203"/>
      <c r="AT11080" s="144"/>
    </row>
    <row r="11081" spans="9:46" s="142" customFormat="1" x14ac:dyDescent="0.15">
      <c r="I11081" s="223"/>
      <c r="P11081" s="224"/>
      <c r="Q11081" s="224"/>
      <c r="R11081" s="224"/>
      <c r="T11081" s="223"/>
      <c r="U11081" s="225"/>
      <c r="V11081" s="223"/>
      <c r="W11081" s="225"/>
      <c r="AE11081" s="200"/>
      <c r="AM11081" s="203"/>
      <c r="AT11081" s="144"/>
    </row>
    <row r="11082" spans="9:46" s="142" customFormat="1" x14ac:dyDescent="0.15">
      <c r="I11082" s="223"/>
      <c r="P11082" s="224"/>
      <c r="Q11082" s="224"/>
      <c r="R11082" s="224"/>
      <c r="T11082" s="223"/>
      <c r="U11082" s="225"/>
      <c r="V11082" s="223"/>
      <c r="W11082" s="225"/>
      <c r="AE11082" s="200"/>
      <c r="AM11082" s="203"/>
      <c r="AT11082" s="144"/>
    </row>
    <row r="11083" spans="9:46" s="142" customFormat="1" x14ac:dyDescent="0.15">
      <c r="I11083" s="223"/>
      <c r="P11083" s="224"/>
      <c r="Q11083" s="224"/>
      <c r="R11083" s="224"/>
      <c r="T11083" s="223"/>
      <c r="U11083" s="225"/>
      <c r="V11083" s="223"/>
      <c r="W11083" s="225"/>
      <c r="AE11083" s="200"/>
      <c r="AM11083" s="203"/>
      <c r="AT11083" s="144"/>
    </row>
    <row r="11084" spans="9:46" s="142" customFormat="1" x14ac:dyDescent="0.15">
      <c r="I11084" s="223"/>
      <c r="P11084" s="224"/>
      <c r="Q11084" s="224"/>
      <c r="R11084" s="224"/>
      <c r="T11084" s="223"/>
      <c r="U11084" s="225"/>
      <c r="V11084" s="223"/>
      <c r="W11084" s="225"/>
      <c r="AE11084" s="200"/>
      <c r="AM11084" s="203"/>
      <c r="AT11084" s="144"/>
    </row>
    <row r="11085" spans="9:46" s="142" customFormat="1" x14ac:dyDescent="0.15">
      <c r="I11085" s="223"/>
      <c r="P11085" s="224"/>
      <c r="Q11085" s="224"/>
      <c r="R11085" s="224"/>
      <c r="T11085" s="223"/>
      <c r="U11085" s="225"/>
      <c r="V11085" s="223"/>
      <c r="W11085" s="225"/>
      <c r="AE11085" s="200"/>
      <c r="AM11085" s="203"/>
      <c r="AT11085" s="144"/>
    </row>
    <row r="11086" spans="9:46" s="142" customFormat="1" x14ac:dyDescent="0.15">
      <c r="I11086" s="223"/>
      <c r="P11086" s="224"/>
      <c r="Q11086" s="224"/>
      <c r="R11086" s="224"/>
      <c r="T11086" s="223"/>
      <c r="U11086" s="225"/>
      <c r="V11086" s="223"/>
      <c r="W11086" s="225"/>
      <c r="AE11086" s="200"/>
      <c r="AM11086" s="203"/>
      <c r="AT11086" s="144"/>
    </row>
    <row r="11087" spans="9:46" s="142" customFormat="1" x14ac:dyDescent="0.15">
      <c r="I11087" s="223"/>
      <c r="P11087" s="224"/>
      <c r="Q11087" s="224"/>
      <c r="R11087" s="224"/>
      <c r="T11087" s="223"/>
      <c r="U11087" s="225"/>
      <c r="V11087" s="223"/>
      <c r="W11087" s="225"/>
      <c r="AE11087" s="200"/>
      <c r="AM11087" s="203"/>
      <c r="AT11087" s="144"/>
    </row>
    <row r="11088" spans="9:46" s="142" customFormat="1" x14ac:dyDescent="0.15">
      <c r="I11088" s="223"/>
      <c r="P11088" s="224"/>
      <c r="Q11088" s="224"/>
      <c r="R11088" s="224"/>
      <c r="T11088" s="223"/>
      <c r="U11088" s="225"/>
      <c r="V11088" s="223"/>
      <c r="W11088" s="225"/>
      <c r="AE11088" s="200"/>
      <c r="AM11088" s="203"/>
      <c r="AT11088" s="144"/>
    </row>
    <row r="11089" spans="9:46" s="142" customFormat="1" x14ac:dyDescent="0.15">
      <c r="I11089" s="223"/>
      <c r="P11089" s="224"/>
      <c r="Q11089" s="224"/>
      <c r="R11089" s="224"/>
      <c r="T11089" s="223"/>
      <c r="U11089" s="225"/>
      <c r="V11089" s="223"/>
      <c r="W11089" s="225"/>
      <c r="AE11089" s="200"/>
      <c r="AM11089" s="203"/>
      <c r="AT11089" s="144"/>
    </row>
    <row r="11090" spans="9:46" s="142" customFormat="1" x14ac:dyDescent="0.15">
      <c r="I11090" s="223"/>
      <c r="P11090" s="224"/>
      <c r="Q11090" s="224"/>
      <c r="R11090" s="224"/>
      <c r="T11090" s="223"/>
      <c r="U11090" s="225"/>
      <c r="V11090" s="223"/>
      <c r="W11090" s="225"/>
      <c r="AE11090" s="200"/>
      <c r="AM11090" s="203"/>
      <c r="AT11090" s="144"/>
    </row>
    <row r="11091" spans="9:46" s="142" customFormat="1" x14ac:dyDescent="0.15">
      <c r="I11091" s="223"/>
      <c r="P11091" s="224"/>
      <c r="Q11091" s="224"/>
      <c r="R11091" s="224"/>
      <c r="T11091" s="223"/>
      <c r="U11091" s="225"/>
      <c r="V11091" s="223"/>
      <c r="W11091" s="225"/>
      <c r="AE11091" s="200"/>
      <c r="AM11091" s="203"/>
      <c r="AT11091" s="144"/>
    </row>
    <row r="11092" spans="9:46" s="142" customFormat="1" x14ac:dyDescent="0.15">
      <c r="I11092" s="223"/>
      <c r="P11092" s="224"/>
      <c r="Q11092" s="224"/>
      <c r="R11092" s="224"/>
      <c r="T11092" s="223"/>
      <c r="U11092" s="225"/>
      <c r="V11092" s="223"/>
      <c r="W11092" s="225"/>
      <c r="AE11092" s="200"/>
      <c r="AM11092" s="203"/>
      <c r="AT11092" s="144"/>
    </row>
    <row r="11093" spans="9:46" s="142" customFormat="1" x14ac:dyDescent="0.15">
      <c r="I11093" s="223"/>
      <c r="P11093" s="224"/>
      <c r="Q11093" s="224"/>
      <c r="R11093" s="224"/>
      <c r="T11093" s="223"/>
      <c r="U11093" s="225"/>
      <c r="V11093" s="223"/>
      <c r="W11093" s="225"/>
      <c r="AE11093" s="200"/>
      <c r="AM11093" s="203"/>
      <c r="AT11093" s="144"/>
    </row>
    <row r="11094" spans="9:46" s="142" customFormat="1" x14ac:dyDescent="0.15">
      <c r="I11094" s="223"/>
      <c r="P11094" s="224"/>
      <c r="Q11094" s="224"/>
      <c r="R11094" s="224"/>
      <c r="T11094" s="223"/>
      <c r="U11094" s="225"/>
      <c r="V11094" s="223"/>
      <c r="W11094" s="225"/>
      <c r="AE11094" s="200"/>
      <c r="AM11094" s="203"/>
      <c r="AT11094" s="144"/>
    </row>
    <row r="11095" spans="9:46" s="142" customFormat="1" x14ac:dyDescent="0.15">
      <c r="I11095" s="223"/>
      <c r="P11095" s="224"/>
      <c r="Q11095" s="224"/>
      <c r="R11095" s="224"/>
      <c r="T11095" s="223"/>
      <c r="U11095" s="225"/>
      <c r="V11095" s="223"/>
      <c r="W11095" s="225"/>
      <c r="AE11095" s="200"/>
      <c r="AM11095" s="203"/>
      <c r="AT11095" s="144"/>
    </row>
    <row r="11096" spans="9:46" s="142" customFormat="1" x14ac:dyDescent="0.15">
      <c r="I11096" s="223"/>
      <c r="P11096" s="224"/>
      <c r="Q11096" s="224"/>
      <c r="R11096" s="224"/>
      <c r="T11096" s="223"/>
      <c r="U11096" s="225"/>
      <c r="V11096" s="223"/>
      <c r="W11096" s="225"/>
      <c r="AE11096" s="200"/>
      <c r="AM11096" s="203"/>
      <c r="AT11096" s="144"/>
    </row>
    <row r="11097" spans="9:46" s="142" customFormat="1" x14ac:dyDescent="0.15">
      <c r="I11097" s="223"/>
      <c r="P11097" s="224"/>
      <c r="Q11097" s="224"/>
      <c r="R11097" s="224"/>
      <c r="T11097" s="223"/>
      <c r="U11097" s="225"/>
      <c r="V11097" s="223"/>
      <c r="W11097" s="225"/>
      <c r="AE11097" s="200"/>
      <c r="AM11097" s="203"/>
      <c r="AT11097" s="144"/>
    </row>
    <row r="11098" spans="9:46" s="142" customFormat="1" x14ac:dyDescent="0.15">
      <c r="I11098" s="223"/>
      <c r="P11098" s="224"/>
      <c r="Q11098" s="224"/>
      <c r="R11098" s="224"/>
      <c r="T11098" s="223"/>
      <c r="U11098" s="225"/>
      <c r="V11098" s="223"/>
      <c r="W11098" s="225"/>
      <c r="AE11098" s="200"/>
      <c r="AM11098" s="203"/>
      <c r="AT11098" s="144"/>
    </row>
    <row r="11099" spans="9:46" s="142" customFormat="1" x14ac:dyDescent="0.15">
      <c r="I11099" s="223"/>
      <c r="P11099" s="224"/>
      <c r="Q11099" s="224"/>
      <c r="R11099" s="224"/>
      <c r="T11099" s="223"/>
      <c r="U11099" s="225"/>
      <c r="V11099" s="223"/>
      <c r="W11099" s="225"/>
      <c r="AE11099" s="200"/>
      <c r="AM11099" s="203"/>
      <c r="AT11099" s="144"/>
    </row>
    <row r="11100" spans="9:46" s="142" customFormat="1" x14ac:dyDescent="0.15">
      <c r="I11100" s="223"/>
      <c r="P11100" s="224"/>
      <c r="Q11100" s="224"/>
      <c r="R11100" s="224"/>
      <c r="T11100" s="223"/>
      <c r="U11100" s="225"/>
      <c r="V11100" s="223"/>
      <c r="W11100" s="225"/>
      <c r="AE11100" s="200"/>
      <c r="AM11100" s="203"/>
      <c r="AT11100" s="144"/>
    </row>
    <row r="11101" spans="9:46" s="142" customFormat="1" x14ac:dyDescent="0.15">
      <c r="I11101" s="223"/>
      <c r="P11101" s="224"/>
      <c r="Q11101" s="224"/>
      <c r="R11101" s="224"/>
      <c r="T11101" s="223"/>
      <c r="U11101" s="225"/>
      <c r="V11101" s="223"/>
      <c r="W11101" s="225"/>
      <c r="AE11101" s="200"/>
      <c r="AM11101" s="203"/>
      <c r="AT11101" s="144"/>
    </row>
    <row r="11102" spans="9:46" s="142" customFormat="1" x14ac:dyDescent="0.15">
      <c r="I11102" s="223"/>
      <c r="P11102" s="224"/>
      <c r="Q11102" s="224"/>
      <c r="R11102" s="224"/>
      <c r="T11102" s="223"/>
      <c r="U11102" s="225"/>
      <c r="V11102" s="223"/>
      <c r="W11102" s="225"/>
      <c r="AE11102" s="200"/>
      <c r="AM11102" s="203"/>
      <c r="AT11102" s="144"/>
    </row>
    <row r="11103" spans="9:46" s="142" customFormat="1" x14ac:dyDescent="0.15">
      <c r="I11103" s="223"/>
      <c r="P11103" s="224"/>
      <c r="Q11103" s="224"/>
      <c r="R11103" s="224"/>
      <c r="T11103" s="223"/>
      <c r="U11103" s="225"/>
      <c r="V11103" s="223"/>
      <c r="W11103" s="225"/>
      <c r="AE11103" s="200"/>
      <c r="AM11103" s="203"/>
      <c r="AT11103" s="144"/>
    </row>
    <row r="11104" spans="9:46" s="142" customFormat="1" x14ac:dyDescent="0.15">
      <c r="I11104" s="223"/>
      <c r="P11104" s="224"/>
      <c r="Q11104" s="224"/>
      <c r="R11104" s="224"/>
      <c r="T11104" s="223"/>
      <c r="U11104" s="225"/>
      <c r="V11104" s="223"/>
      <c r="W11104" s="225"/>
      <c r="AE11104" s="200"/>
      <c r="AM11104" s="203"/>
      <c r="AT11104" s="144"/>
    </row>
    <row r="11105" spans="9:46" s="142" customFormat="1" x14ac:dyDescent="0.15">
      <c r="I11105" s="223"/>
      <c r="P11105" s="224"/>
      <c r="Q11105" s="224"/>
      <c r="R11105" s="224"/>
      <c r="T11105" s="223"/>
      <c r="U11105" s="225"/>
      <c r="V11105" s="223"/>
      <c r="W11105" s="225"/>
      <c r="AE11105" s="200"/>
      <c r="AM11105" s="203"/>
      <c r="AT11105" s="144"/>
    </row>
    <row r="11106" spans="9:46" s="142" customFormat="1" x14ac:dyDescent="0.15">
      <c r="I11106" s="223"/>
      <c r="P11106" s="224"/>
      <c r="Q11106" s="224"/>
      <c r="R11106" s="224"/>
      <c r="T11106" s="223"/>
      <c r="U11106" s="225"/>
      <c r="V11106" s="223"/>
      <c r="W11106" s="225"/>
      <c r="AE11106" s="200"/>
      <c r="AM11106" s="203"/>
      <c r="AT11106" s="144"/>
    </row>
    <row r="11107" spans="9:46" s="142" customFormat="1" x14ac:dyDescent="0.15">
      <c r="I11107" s="223"/>
      <c r="P11107" s="224"/>
      <c r="Q11107" s="224"/>
      <c r="R11107" s="224"/>
      <c r="T11107" s="223"/>
      <c r="U11107" s="225"/>
      <c r="V11107" s="223"/>
      <c r="W11107" s="225"/>
      <c r="AE11107" s="200"/>
      <c r="AM11107" s="203"/>
      <c r="AT11107" s="144"/>
    </row>
    <row r="11108" spans="9:46" s="142" customFormat="1" x14ac:dyDescent="0.15">
      <c r="I11108" s="223"/>
      <c r="P11108" s="224"/>
      <c r="Q11108" s="224"/>
      <c r="R11108" s="224"/>
      <c r="T11108" s="223"/>
      <c r="U11108" s="225"/>
      <c r="V11108" s="223"/>
      <c r="W11108" s="225"/>
      <c r="AE11108" s="200"/>
      <c r="AM11108" s="203"/>
      <c r="AT11108" s="144"/>
    </row>
    <row r="11109" spans="9:46" s="142" customFormat="1" x14ac:dyDescent="0.15">
      <c r="I11109" s="223"/>
      <c r="P11109" s="224"/>
      <c r="Q11109" s="224"/>
      <c r="R11109" s="224"/>
      <c r="T11109" s="223"/>
      <c r="U11109" s="225"/>
      <c r="V11109" s="223"/>
      <c r="W11109" s="225"/>
      <c r="AE11109" s="200"/>
      <c r="AM11109" s="203"/>
      <c r="AT11109" s="144"/>
    </row>
    <row r="11110" spans="9:46" s="142" customFormat="1" x14ac:dyDescent="0.15">
      <c r="I11110" s="223"/>
      <c r="P11110" s="224"/>
      <c r="Q11110" s="224"/>
      <c r="R11110" s="224"/>
      <c r="T11110" s="223"/>
      <c r="U11110" s="225"/>
      <c r="V11110" s="223"/>
      <c r="W11110" s="225"/>
      <c r="AE11110" s="200"/>
      <c r="AM11110" s="203"/>
      <c r="AT11110" s="144"/>
    </row>
    <row r="11111" spans="9:46" s="142" customFormat="1" x14ac:dyDescent="0.15">
      <c r="I11111" s="223"/>
      <c r="P11111" s="224"/>
      <c r="Q11111" s="224"/>
      <c r="R11111" s="224"/>
      <c r="T11111" s="223"/>
      <c r="U11111" s="225"/>
      <c r="V11111" s="223"/>
      <c r="W11111" s="225"/>
      <c r="AE11111" s="200"/>
      <c r="AM11111" s="203"/>
      <c r="AT11111" s="144"/>
    </row>
    <row r="11112" spans="9:46" s="142" customFormat="1" x14ac:dyDescent="0.15">
      <c r="I11112" s="223"/>
      <c r="P11112" s="224"/>
      <c r="Q11112" s="224"/>
      <c r="R11112" s="224"/>
      <c r="T11112" s="223"/>
      <c r="U11112" s="225"/>
      <c r="V11112" s="223"/>
      <c r="W11112" s="225"/>
      <c r="AE11112" s="200"/>
      <c r="AM11112" s="203"/>
      <c r="AT11112" s="144"/>
    </row>
    <row r="11113" spans="9:46" s="142" customFormat="1" x14ac:dyDescent="0.15">
      <c r="I11113" s="223"/>
      <c r="P11113" s="224"/>
      <c r="Q11113" s="224"/>
      <c r="R11113" s="224"/>
      <c r="T11113" s="223"/>
      <c r="U11113" s="225"/>
      <c r="V11113" s="223"/>
      <c r="W11113" s="225"/>
      <c r="AE11113" s="200"/>
      <c r="AM11113" s="203"/>
      <c r="AT11113" s="144"/>
    </row>
    <row r="11114" spans="9:46" s="142" customFormat="1" x14ac:dyDescent="0.15">
      <c r="I11114" s="223"/>
      <c r="P11114" s="224"/>
      <c r="Q11114" s="224"/>
      <c r="R11114" s="224"/>
      <c r="T11114" s="223"/>
      <c r="U11114" s="225"/>
      <c r="V11114" s="223"/>
      <c r="W11114" s="225"/>
      <c r="AE11114" s="200"/>
      <c r="AM11114" s="203"/>
      <c r="AT11114" s="144"/>
    </row>
    <row r="11115" spans="9:46" s="142" customFormat="1" x14ac:dyDescent="0.15">
      <c r="I11115" s="223"/>
      <c r="P11115" s="224"/>
      <c r="Q11115" s="224"/>
      <c r="R11115" s="224"/>
      <c r="T11115" s="223"/>
      <c r="U11115" s="225"/>
      <c r="V11115" s="223"/>
      <c r="W11115" s="225"/>
      <c r="AE11115" s="200"/>
      <c r="AM11115" s="203"/>
      <c r="AT11115" s="144"/>
    </row>
    <row r="11116" spans="9:46" s="142" customFormat="1" x14ac:dyDescent="0.15">
      <c r="I11116" s="223"/>
      <c r="P11116" s="224"/>
      <c r="Q11116" s="224"/>
      <c r="R11116" s="224"/>
      <c r="T11116" s="223"/>
      <c r="U11116" s="225"/>
      <c r="V11116" s="223"/>
      <c r="W11116" s="225"/>
      <c r="AE11116" s="200"/>
      <c r="AM11116" s="203"/>
      <c r="AT11116" s="144"/>
    </row>
    <row r="11117" spans="9:46" s="142" customFormat="1" x14ac:dyDescent="0.15">
      <c r="I11117" s="223"/>
      <c r="P11117" s="224"/>
      <c r="Q11117" s="224"/>
      <c r="R11117" s="224"/>
      <c r="T11117" s="223"/>
      <c r="U11117" s="225"/>
      <c r="V11117" s="223"/>
      <c r="W11117" s="225"/>
      <c r="AE11117" s="200"/>
      <c r="AM11117" s="203"/>
      <c r="AT11117" s="144"/>
    </row>
    <row r="11118" spans="9:46" s="142" customFormat="1" x14ac:dyDescent="0.15">
      <c r="I11118" s="223"/>
      <c r="P11118" s="224"/>
      <c r="Q11118" s="224"/>
      <c r="R11118" s="224"/>
      <c r="T11118" s="223"/>
      <c r="U11118" s="225"/>
      <c r="V11118" s="223"/>
      <c r="W11118" s="225"/>
      <c r="AE11118" s="200"/>
      <c r="AM11118" s="203"/>
      <c r="AT11118" s="144"/>
    </row>
    <row r="11119" spans="9:46" s="142" customFormat="1" x14ac:dyDescent="0.15">
      <c r="I11119" s="223"/>
      <c r="P11119" s="224"/>
      <c r="Q11119" s="224"/>
      <c r="R11119" s="224"/>
      <c r="T11119" s="223"/>
      <c r="U11119" s="225"/>
      <c r="V11119" s="223"/>
      <c r="W11119" s="225"/>
      <c r="AE11119" s="200"/>
      <c r="AM11119" s="203"/>
      <c r="AT11119" s="144"/>
    </row>
    <row r="11120" spans="9:46" s="142" customFormat="1" x14ac:dyDescent="0.15">
      <c r="I11120" s="223"/>
      <c r="P11120" s="224"/>
      <c r="Q11120" s="224"/>
      <c r="R11120" s="224"/>
      <c r="T11120" s="223"/>
      <c r="U11120" s="225"/>
      <c r="V11120" s="223"/>
      <c r="W11120" s="225"/>
      <c r="AE11120" s="200"/>
      <c r="AM11120" s="203"/>
      <c r="AT11120" s="144"/>
    </row>
    <row r="11121" spans="9:46" s="142" customFormat="1" x14ac:dyDescent="0.15">
      <c r="I11121" s="223"/>
      <c r="P11121" s="224"/>
      <c r="Q11121" s="224"/>
      <c r="R11121" s="224"/>
      <c r="T11121" s="223"/>
      <c r="U11121" s="225"/>
      <c r="V11121" s="223"/>
      <c r="W11121" s="225"/>
      <c r="AE11121" s="200"/>
      <c r="AM11121" s="203"/>
      <c r="AT11121" s="144"/>
    </row>
    <row r="11122" spans="9:46" s="142" customFormat="1" x14ac:dyDescent="0.15">
      <c r="I11122" s="223"/>
      <c r="P11122" s="224"/>
      <c r="Q11122" s="224"/>
      <c r="R11122" s="224"/>
      <c r="T11122" s="223"/>
      <c r="U11122" s="225"/>
      <c r="V11122" s="223"/>
      <c r="W11122" s="225"/>
      <c r="AE11122" s="200"/>
      <c r="AM11122" s="203"/>
      <c r="AT11122" s="144"/>
    </row>
    <row r="11123" spans="9:46" s="142" customFormat="1" x14ac:dyDescent="0.15">
      <c r="I11123" s="223"/>
      <c r="P11123" s="224"/>
      <c r="Q11123" s="224"/>
      <c r="R11123" s="224"/>
      <c r="T11123" s="223"/>
      <c r="U11123" s="225"/>
      <c r="V11123" s="223"/>
      <c r="W11123" s="225"/>
      <c r="AE11123" s="200"/>
      <c r="AM11123" s="203"/>
      <c r="AT11123" s="144"/>
    </row>
    <row r="11124" spans="9:46" s="142" customFormat="1" x14ac:dyDescent="0.15">
      <c r="I11124" s="223"/>
      <c r="P11124" s="224"/>
      <c r="Q11124" s="224"/>
      <c r="R11124" s="224"/>
      <c r="T11124" s="223"/>
      <c r="U11124" s="225"/>
      <c r="V11124" s="223"/>
      <c r="W11124" s="225"/>
      <c r="AE11124" s="200"/>
      <c r="AM11124" s="203"/>
      <c r="AT11124" s="144"/>
    </row>
    <row r="11125" spans="9:46" s="142" customFormat="1" x14ac:dyDescent="0.15">
      <c r="I11125" s="223"/>
      <c r="P11125" s="224"/>
      <c r="Q11125" s="224"/>
      <c r="R11125" s="224"/>
      <c r="T11125" s="223"/>
      <c r="U11125" s="225"/>
      <c r="V11125" s="223"/>
      <c r="W11125" s="225"/>
      <c r="AE11125" s="200"/>
      <c r="AM11125" s="203"/>
      <c r="AT11125" s="144"/>
    </row>
    <row r="11126" spans="9:46" s="142" customFormat="1" x14ac:dyDescent="0.15">
      <c r="I11126" s="223"/>
      <c r="P11126" s="224"/>
      <c r="Q11126" s="224"/>
      <c r="R11126" s="224"/>
      <c r="T11126" s="223"/>
      <c r="U11126" s="225"/>
      <c r="V11126" s="223"/>
      <c r="W11126" s="225"/>
      <c r="AE11126" s="200"/>
      <c r="AM11126" s="203"/>
      <c r="AT11126" s="144"/>
    </row>
    <row r="11127" spans="9:46" s="142" customFormat="1" x14ac:dyDescent="0.15">
      <c r="I11127" s="223"/>
      <c r="P11127" s="224"/>
      <c r="Q11127" s="224"/>
      <c r="R11127" s="224"/>
      <c r="T11127" s="223"/>
      <c r="U11127" s="225"/>
      <c r="V11127" s="223"/>
      <c r="W11127" s="225"/>
      <c r="AE11127" s="200"/>
      <c r="AM11127" s="203"/>
      <c r="AT11127" s="144"/>
    </row>
    <row r="11128" spans="9:46" s="142" customFormat="1" x14ac:dyDescent="0.15">
      <c r="I11128" s="223"/>
      <c r="P11128" s="224"/>
      <c r="Q11128" s="224"/>
      <c r="R11128" s="224"/>
      <c r="T11128" s="223"/>
      <c r="U11128" s="225"/>
      <c r="V11128" s="223"/>
      <c r="W11128" s="225"/>
      <c r="AE11128" s="200"/>
      <c r="AM11128" s="203"/>
      <c r="AT11128" s="144"/>
    </row>
    <row r="11129" spans="9:46" s="142" customFormat="1" x14ac:dyDescent="0.15">
      <c r="I11129" s="223"/>
      <c r="P11129" s="224"/>
      <c r="Q11129" s="224"/>
      <c r="R11129" s="224"/>
      <c r="T11129" s="223"/>
      <c r="U11129" s="225"/>
      <c r="V11129" s="223"/>
      <c r="W11129" s="225"/>
      <c r="AE11129" s="200"/>
      <c r="AM11129" s="203"/>
      <c r="AT11129" s="144"/>
    </row>
    <row r="11130" spans="9:46" s="142" customFormat="1" x14ac:dyDescent="0.15">
      <c r="I11130" s="223"/>
      <c r="P11130" s="224"/>
      <c r="Q11130" s="224"/>
      <c r="R11130" s="224"/>
      <c r="T11130" s="223"/>
      <c r="U11130" s="225"/>
      <c r="V11130" s="223"/>
      <c r="W11130" s="225"/>
      <c r="AE11130" s="200"/>
      <c r="AM11130" s="203"/>
      <c r="AT11130" s="144"/>
    </row>
    <row r="11131" spans="9:46" s="142" customFormat="1" x14ac:dyDescent="0.15">
      <c r="I11131" s="223"/>
      <c r="P11131" s="224"/>
      <c r="Q11131" s="224"/>
      <c r="R11131" s="224"/>
      <c r="T11131" s="223"/>
      <c r="U11131" s="225"/>
      <c r="V11131" s="223"/>
      <c r="W11131" s="225"/>
      <c r="AE11131" s="200"/>
      <c r="AM11131" s="203"/>
      <c r="AT11131" s="144"/>
    </row>
    <row r="11132" spans="9:46" s="142" customFormat="1" x14ac:dyDescent="0.15">
      <c r="I11132" s="223"/>
      <c r="P11132" s="224"/>
      <c r="Q11132" s="224"/>
      <c r="R11132" s="224"/>
      <c r="T11132" s="223"/>
      <c r="U11132" s="225"/>
      <c r="V11132" s="223"/>
      <c r="W11132" s="225"/>
      <c r="AE11132" s="200"/>
      <c r="AM11132" s="203"/>
      <c r="AT11132" s="144"/>
    </row>
    <row r="11133" spans="9:46" s="142" customFormat="1" x14ac:dyDescent="0.15">
      <c r="I11133" s="223"/>
      <c r="P11133" s="224"/>
      <c r="Q11133" s="224"/>
      <c r="R11133" s="224"/>
      <c r="T11133" s="223"/>
      <c r="U11133" s="225"/>
      <c r="V11133" s="223"/>
      <c r="W11133" s="225"/>
      <c r="AE11133" s="200"/>
      <c r="AM11133" s="203"/>
      <c r="AT11133" s="144"/>
    </row>
    <row r="11134" spans="9:46" s="142" customFormat="1" x14ac:dyDescent="0.15">
      <c r="I11134" s="223"/>
      <c r="P11134" s="224"/>
      <c r="Q11134" s="224"/>
      <c r="R11134" s="224"/>
      <c r="T11134" s="223"/>
      <c r="U11134" s="225"/>
      <c r="V11134" s="223"/>
      <c r="W11134" s="225"/>
      <c r="AE11134" s="200"/>
      <c r="AM11134" s="203"/>
      <c r="AT11134" s="144"/>
    </row>
    <row r="11135" spans="9:46" s="142" customFormat="1" x14ac:dyDescent="0.15">
      <c r="I11135" s="223"/>
      <c r="P11135" s="224"/>
      <c r="Q11135" s="224"/>
      <c r="R11135" s="224"/>
      <c r="T11135" s="223"/>
      <c r="U11135" s="225"/>
      <c r="V11135" s="223"/>
      <c r="W11135" s="225"/>
      <c r="AE11135" s="200"/>
      <c r="AM11135" s="203"/>
      <c r="AT11135" s="144"/>
    </row>
    <row r="11136" spans="9:46" s="142" customFormat="1" x14ac:dyDescent="0.15">
      <c r="I11136" s="223"/>
      <c r="P11136" s="224"/>
      <c r="Q11136" s="224"/>
      <c r="R11136" s="224"/>
      <c r="T11136" s="223"/>
      <c r="U11136" s="225"/>
      <c r="V11136" s="223"/>
      <c r="W11136" s="225"/>
      <c r="AE11136" s="200"/>
      <c r="AM11136" s="203"/>
      <c r="AT11136" s="144"/>
    </row>
    <row r="11137" spans="9:46" s="142" customFormat="1" x14ac:dyDescent="0.15">
      <c r="I11137" s="223"/>
      <c r="P11137" s="224"/>
      <c r="Q11137" s="224"/>
      <c r="R11137" s="224"/>
      <c r="T11137" s="223"/>
      <c r="U11137" s="225"/>
      <c r="V11137" s="223"/>
      <c r="W11137" s="225"/>
      <c r="AE11137" s="200"/>
      <c r="AM11137" s="203"/>
      <c r="AT11137" s="144"/>
    </row>
    <row r="11138" spans="9:46" s="142" customFormat="1" x14ac:dyDescent="0.15">
      <c r="I11138" s="223"/>
      <c r="P11138" s="224"/>
      <c r="Q11138" s="224"/>
      <c r="R11138" s="224"/>
      <c r="T11138" s="223"/>
      <c r="U11138" s="225"/>
      <c r="V11138" s="223"/>
      <c r="W11138" s="225"/>
      <c r="AE11138" s="200"/>
      <c r="AM11138" s="203"/>
      <c r="AT11138" s="144"/>
    </row>
    <row r="11139" spans="9:46" s="142" customFormat="1" x14ac:dyDescent="0.15">
      <c r="I11139" s="223"/>
      <c r="P11139" s="224"/>
      <c r="Q11139" s="224"/>
      <c r="R11139" s="224"/>
      <c r="T11139" s="223"/>
      <c r="U11139" s="225"/>
      <c r="V11139" s="223"/>
      <c r="W11139" s="225"/>
      <c r="AE11139" s="200"/>
      <c r="AM11139" s="203"/>
      <c r="AT11139" s="144"/>
    </row>
    <row r="11140" spans="9:46" s="142" customFormat="1" x14ac:dyDescent="0.15">
      <c r="I11140" s="223"/>
      <c r="P11140" s="224"/>
      <c r="Q11140" s="224"/>
      <c r="R11140" s="224"/>
      <c r="T11140" s="223"/>
      <c r="U11140" s="225"/>
      <c r="V11140" s="223"/>
      <c r="W11140" s="225"/>
      <c r="AE11140" s="200"/>
      <c r="AM11140" s="203"/>
      <c r="AT11140" s="144"/>
    </row>
    <row r="11141" spans="9:46" s="142" customFormat="1" x14ac:dyDescent="0.15">
      <c r="I11141" s="223"/>
      <c r="P11141" s="224"/>
      <c r="Q11141" s="224"/>
      <c r="R11141" s="224"/>
      <c r="T11141" s="223"/>
      <c r="U11141" s="225"/>
      <c r="V11141" s="223"/>
      <c r="W11141" s="225"/>
      <c r="AE11141" s="200"/>
      <c r="AM11141" s="203"/>
      <c r="AT11141" s="144"/>
    </row>
    <row r="11142" spans="9:46" s="142" customFormat="1" x14ac:dyDescent="0.15">
      <c r="I11142" s="223"/>
      <c r="P11142" s="224"/>
      <c r="Q11142" s="224"/>
      <c r="R11142" s="224"/>
      <c r="T11142" s="223"/>
      <c r="U11142" s="225"/>
      <c r="V11142" s="223"/>
      <c r="W11142" s="225"/>
      <c r="AE11142" s="200"/>
      <c r="AM11142" s="203"/>
      <c r="AT11142" s="144"/>
    </row>
    <row r="11143" spans="9:46" s="142" customFormat="1" x14ac:dyDescent="0.15">
      <c r="I11143" s="223"/>
      <c r="P11143" s="224"/>
      <c r="Q11143" s="224"/>
      <c r="R11143" s="224"/>
      <c r="T11143" s="223"/>
      <c r="U11143" s="225"/>
      <c r="V11143" s="223"/>
      <c r="W11143" s="225"/>
      <c r="AE11143" s="200"/>
      <c r="AM11143" s="203"/>
      <c r="AT11143" s="144"/>
    </row>
    <row r="11144" spans="9:46" s="142" customFormat="1" x14ac:dyDescent="0.15">
      <c r="I11144" s="223"/>
      <c r="P11144" s="224"/>
      <c r="Q11144" s="224"/>
      <c r="R11144" s="224"/>
      <c r="T11144" s="223"/>
      <c r="U11144" s="225"/>
      <c r="V11144" s="223"/>
      <c r="W11144" s="225"/>
      <c r="AE11144" s="200"/>
      <c r="AM11144" s="203"/>
      <c r="AT11144" s="144"/>
    </row>
    <row r="11145" spans="9:46" s="142" customFormat="1" x14ac:dyDescent="0.15">
      <c r="I11145" s="223"/>
      <c r="P11145" s="224"/>
      <c r="Q11145" s="224"/>
      <c r="R11145" s="224"/>
      <c r="T11145" s="223"/>
      <c r="U11145" s="225"/>
      <c r="V11145" s="223"/>
      <c r="W11145" s="225"/>
      <c r="AE11145" s="200"/>
      <c r="AM11145" s="203"/>
      <c r="AT11145" s="144"/>
    </row>
    <row r="11146" spans="9:46" s="142" customFormat="1" x14ac:dyDescent="0.15">
      <c r="I11146" s="223"/>
      <c r="P11146" s="224"/>
      <c r="Q11146" s="224"/>
      <c r="R11146" s="224"/>
      <c r="T11146" s="223"/>
      <c r="U11146" s="225"/>
      <c r="V11146" s="223"/>
      <c r="W11146" s="225"/>
      <c r="AE11146" s="200"/>
      <c r="AM11146" s="203"/>
      <c r="AT11146" s="144"/>
    </row>
    <row r="11147" spans="9:46" s="142" customFormat="1" x14ac:dyDescent="0.15">
      <c r="I11147" s="223"/>
      <c r="P11147" s="224"/>
      <c r="Q11147" s="224"/>
      <c r="R11147" s="224"/>
      <c r="T11147" s="223"/>
      <c r="U11147" s="225"/>
      <c r="V11147" s="223"/>
      <c r="W11147" s="225"/>
      <c r="AE11147" s="200"/>
      <c r="AM11147" s="203"/>
      <c r="AT11147" s="144"/>
    </row>
    <row r="11148" spans="9:46" s="142" customFormat="1" x14ac:dyDescent="0.15">
      <c r="I11148" s="223"/>
      <c r="P11148" s="224"/>
      <c r="Q11148" s="224"/>
      <c r="R11148" s="224"/>
      <c r="T11148" s="223"/>
      <c r="U11148" s="225"/>
      <c r="V11148" s="223"/>
      <c r="W11148" s="225"/>
      <c r="AE11148" s="200"/>
      <c r="AM11148" s="203"/>
      <c r="AT11148" s="144"/>
    </row>
    <row r="11149" spans="9:46" s="142" customFormat="1" x14ac:dyDescent="0.15">
      <c r="I11149" s="223"/>
      <c r="P11149" s="224"/>
      <c r="Q11149" s="224"/>
      <c r="R11149" s="224"/>
      <c r="T11149" s="223"/>
      <c r="U11149" s="225"/>
      <c r="V11149" s="223"/>
      <c r="W11149" s="225"/>
      <c r="AE11149" s="200"/>
      <c r="AM11149" s="203"/>
      <c r="AT11149" s="144"/>
    </row>
    <row r="11150" spans="9:46" s="142" customFormat="1" x14ac:dyDescent="0.15">
      <c r="I11150" s="223"/>
      <c r="P11150" s="224"/>
      <c r="Q11150" s="224"/>
      <c r="R11150" s="224"/>
      <c r="T11150" s="223"/>
      <c r="U11150" s="225"/>
      <c r="V11150" s="223"/>
      <c r="W11150" s="225"/>
      <c r="AE11150" s="200"/>
      <c r="AM11150" s="203"/>
      <c r="AT11150" s="144"/>
    </row>
    <row r="11151" spans="9:46" s="142" customFormat="1" x14ac:dyDescent="0.15">
      <c r="I11151" s="223"/>
      <c r="P11151" s="224"/>
      <c r="Q11151" s="224"/>
      <c r="R11151" s="224"/>
      <c r="T11151" s="223"/>
      <c r="U11151" s="225"/>
      <c r="V11151" s="223"/>
      <c r="W11151" s="225"/>
      <c r="AE11151" s="200"/>
      <c r="AM11151" s="203"/>
      <c r="AT11151" s="144"/>
    </row>
    <row r="11152" spans="9:46" s="142" customFormat="1" x14ac:dyDescent="0.15">
      <c r="I11152" s="223"/>
      <c r="P11152" s="224"/>
      <c r="Q11152" s="224"/>
      <c r="R11152" s="224"/>
      <c r="T11152" s="223"/>
      <c r="U11152" s="225"/>
      <c r="V11152" s="223"/>
      <c r="W11152" s="225"/>
      <c r="AE11152" s="200"/>
      <c r="AM11152" s="203"/>
      <c r="AT11152" s="144"/>
    </row>
    <row r="11153" spans="9:46" s="142" customFormat="1" x14ac:dyDescent="0.15">
      <c r="I11153" s="223"/>
      <c r="P11153" s="224"/>
      <c r="Q11153" s="224"/>
      <c r="R11153" s="224"/>
      <c r="T11153" s="223"/>
      <c r="U11153" s="225"/>
      <c r="V11153" s="223"/>
      <c r="W11153" s="225"/>
      <c r="AE11153" s="200"/>
      <c r="AM11153" s="203"/>
      <c r="AT11153" s="144"/>
    </row>
    <row r="11154" spans="9:46" s="142" customFormat="1" x14ac:dyDescent="0.15">
      <c r="I11154" s="223"/>
      <c r="P11154" s="224"/>
      <c r="Q11154" s="224"/>
      <c r="R11154" s="224"/>
      <c r="T11154" s="223"/>
      <c r="U11154" s="225"/>
      <c r="V11154" s="223"/>
      <c r="W11154" s="225"/>
      <c r="AE11154" s="200"/>
      <c r="AM11154" s="203"/>
      <c r="AT11154" s="144"/>
    </row>
    <row r="11155" spans="9:46" s="142" customFormat="1" x14ac:dyDescent="0.15">
      <c r="I11155" s="223"/>
      <c r="P11155" s="224"/>
      <c r="Q11155" s="224"/>
      <c r="R11155" s="224"/>
      <c r="T11155" s="223"/>
      <c r="U11155" s="225"/>
      <c r="V11155" s="223"/>
      <c r="W11155" s="225"/>
      <c r="AE11155" s="200"/>
      <c r="AM11155" s="203"/>
      <c r="AT11155" s="144"/>
    </row>
    <row r="11156" spans="9:46" s="142" customFormat="1" x14ac:dyDescent="0.15">
      <c r="I11156" s="223"/>
      <c r="P11156" s="224"/>
      <c r="Q11156" s="224"/>
      <c r="R11156" s="224"/>
      <c r="T11156" s="223"/>
      <c r="U11156" s="225"/>
      <c r="V11156" s="223"/>
      <c r="W11156" s="225"/>
      <c r="AE11156" s="200"/>
      <c r="AM11156" s="203"/>
      <c r="AT11156" s="144"/>
    </row>
    <row r="11157" spans="9:46" s="142" customFormat="1" x14ac:dyDescent="0.15">
      <c r="I11157" s="223"/>
      <c r="P11157" s="224"/>
      <c r="Q11157" s="224"/>
      <c r="R11157" s="224"/>
      <c r="T11157" s="223"/>
      <c r="U11157" s="225"/>
      <c r="V11157" s="223"/>
      <c r="W11157" s="225"/>
      <c r="AE11157" s="200"/>
      <c r="AM11157" s="203"/>
      <c r="AT11157" s="144"/>
    </row>
    <row r="11158" spans="9:46" s="142" customFormat="1" x14ac:dyDescent="0.15">
      <c r="I11158" s="223"/>
      <c r="P11158" s="224"/>
      <c r="Q11158" s="224"/>
      <c r="R11158" s="224"/>
      <c r="T11158" s="223"/>
      <c r="U11158" s="225"/>
      <c r="V11158" s="223"/>
      <c r="W11158" s="225"/>
      <c r="AE11158" s="200"/>
      <c r="AM11158" s="203"/>
      <c r="AT11158" s="144"/>
    </row>
    <row r="11159" spans="9:46" s="142" customFormat="1" x14ac:dyDescent="0.15">
      <c r="I11159" s="223"/>
      <c r="P11159" s="224"/>
      <c r="Q11159" s="224"/>
      <c r="R11159" s="224"/>
      <c r="T11159" s="223"/>
      <c r="U11159" s="225"/>
      <c r="V11159" s="223"/>
      <c r="W11159" s="225"/>
      <c r="AE11159" s="200"/>
      <c r="AM11159" s="203"/>
      <c r="AT11159" s="144"/>
    </row>
    <row r="11160" spans="9:46" s="142" customFormat="1" x14ac:dyDescent="0.15">
      <c r="I11160" s="223"/>
      <c r="P11160" s="224"/>
      <c r="Q11160" s="224"/>
      <c r="R11160" s="224"/>
      <c r="T11160" s="223"/>
      <c r="U11160" s="225"/>
      <c r="V11160" s="223"/>
      <c r="W11160" s="225"/>
      <c r="AE11160" s="200"/>
      <c r="AM11160" s="203"/>
      <c r="AT11160" s="144"/>
    </row>
    <row r="11161" spans="9:46" s="142" customFormat="1" x14ac:dyDescent="0.15">
      <c r="I11161" s="223"/>
      <c r="P11161" s="224"/>
      <c r="Q11161" s="224"/>
      <c r="R11161" s="224"/>
      <c r="T11161" s="223"/>
      <c r="U11161" s="225"/>
      <c r="V11161" s="223"/>
      <c r="W11161" s="225"/>
      <c r="AE11161" s="200"/>
      <c r="AM11161" s="203"/>
      <c r="AT11161" s="144"/>
    </row>
    <row r="11162" spans="9:46" s="142" customFormat="1" x14ac:dyDescent="0.15">
      <c r="I11162" s="223"/>
      <c r="P11162" s="224"/>
      <c r="Q11162" s="224"/>
      <c r="R11162" s="224"/>
      <c r="T11162" s="223"/>
      <c r="U11162" s="225"/>
      <c r="V11162" s="223"/>
      <c r="W11162" s="225"/>
      <c r="AE11162" s="200"/>
      <c r="AM11162" s="203"/>
      <c r="AT11162" s="144"/>
    </row>
    <row r="11163" spans="9:46" s="142" customFormat="1" x14ac:dyDescent="0.15">
      <c r="I11163" s="223"/>
      <c r="P11163" s="224"/>
      <c r="Q11163" s="224"/>
      <c r="R11163" s="224"/>
      <c r="T11163" s="223"/>
      <c r="U11163" s="225"/>
      <c r="V11163" s="223"/>
      <c r="W11163" s="225"/>
      <c r="AE11163" s="200"/>
      <c r="AM11163" s="203"/>
      <c r="AT11163" s="144"/>
    </row>
    <row r="11164" spans="9:46" s="142" customFormat="1" x14ac:dyDescent="0.15">
      <c r="I11164" s="223"/>
      <c r="P11164" s="224"/>
      <c r="Q11164" s="224"/>
      <c r="R11164" s="224"/>
      <c r="T11164" s="223"/>
      <c r="U11164" s="225"/>
      <c r="V11164" s="223"/>
      <c r="W11164" s="225"/>
      <c r="AE11164" s="200"/>
      <c r="AM11164" s="203"/>
      <c r="AT11164" s="144"/>
    </row>
    <row r="11165" spans="9:46" s="142" customFormat="1" x14ac:dyDescent="0.15">
      <c r="I11165" s="223"/>
      <c r="P11165" s="224"/>
      <c r="Q11165" s="224"/>
      <c r="R11165" s="224"/>
      <c r="T11165" s="223"/>
      <c r="U11165" s="225"/>
      <c r="V11165" s="223"/>
      <c r="W11165" s="225"/>
      <c r="AE11165" s="200"/>
      <c r="AM11165" s="203"/>
      <c r="AT11165" s="144"/>
    </row>
    <row r="11166" spans="9:46" s="142" customFormat="1" x14ac:dyDescent="0.15">
      <c r="I11166" s="223"/>
      <c r="P11166" s="224"/>
      <c r="Q11166" s="224"/>
      <c r="R11166" s="224"/>
      <c r="T11166" s="223"/>
      <c r="U11166" s="225"/>
      <c r="V11166" s="223"/>
      <c r="W11166" s="225"/>
      <c r="AE11166" s="200"/>
      <c r="AM11166" s="203"/>
      <c r="AT11166" s="144"/>
    </row>
    <row r="11167" spans="9:46" s="142" customFormat="1" x14ac:dyDescent="0.15">
      <c r="I11167" s="223"/>
      <c r="P11167" s="224"/>
      <c r="Q11167" s="224"/>
      <c r="R11167" s="224"/>
      <c r="T11167" s="223"/>
      <c r="U11167" s="225"/>
      <c r="V11167" s="223"/>
      <c r="W11167" s="225"/>
      <c r="AE11167" s="200"/>
      <c r="AM11167" s="203"/>
      <c r="AT11167" s="144"/>
    </row>
    <row r="11168" spans="9:46" s="142" customFormat="1" x14ac:dyDescent="0.15">
      <c r="I11168" s="223"/>
      <c r="P11168" s="224"/>
      <c r="Q11168" s="224"/>
      <c r="R11168" s="224"/>
      <c r="T11168" s="223"/>
      <c r="U11168" s="225"/>
      <c r="V11168" s="223"/>
      <c r="W11168" s="225"/>
      <c r="AE11168" s="200"/>
      <c r="AM11168" s="203"/>
      <c r="AT11168" s="144"/>
    </row>
    <row r="11169" spans="9:46" s="142" customFormat="1" x14ac:dyDescent="0.15">
      <c r="I11169" s="223"/>
      <c r="P11169" s="224"/>
      <c r="Q11169" s="224"/>
      <c r="R11169" s="224"/>
      <c r="T11169" s="223"/>
      <c r="U11169" s="225"/>
      <c r="V11169" s="223"/>
      <c r="W11169" s="225"/>
      <c r="AE11169" s="200"/>
      <c r="AM11169" s="203"/>
      <c r="AT11169" s="144"/>
    </row>
    <row r="11170" spans="9:46" s="142" customFormat="1" x14ac:dyDescent="0.15">
      <c r="I11170" s="223"/>
      <c r="P11170" s="224"/>
      <c r="Q11170" s="224"/>
      <c r="R11170" s="224"/>
      <c r="T11170" s="223"/>
      <c r="U11170" s="225"/>
      <c r="V11170" s="223"/>
      <c r="W11170" s="225"/>
      <c r="AE11170" s="200"/>
      <c r="AM11170" s="203"/>
      <c r="AT11170" s="144"/>
    </row>
    <row r="11171" spans="9:46" s="142" customFormat="1" x14ac:dyDescent="0.15">
      <c r="I11171" s="223"/>
      <c r="P11171" s="224"/>
      <c r="Q11171" s="224"/>
      <c r="R11171" s="224"/>
      <c r="T11171" s="223"/>
      <c r="U11171" s="225"/>
      <c r="V11171" s="223"/>
      <c r="W11171" s="225"/>
      <c r="AE11171" s="200"/>
      <c r="AM11171" s="203"/>
      <c r="AT11171" s="144"/>
    </row>
    <row r="11172" spans="9:46" s="142" customFormat="1" x14ac:dyDescent="0.15">
      <c r="I11172" s="223"/>
      <c r="P11172" s="224"/>
      <c r="Q11172" s="224"/>
      <c r="R11172" s="224"/>
      <c r="T11172" s="223"/>
      <c r="U11172" s="225"/>
      <c r="V11172" s="223"/>
      <c r="W11172" s="225"/>
      <c r="AE11172" s="200"/>
      <c r="AM11172" s="203"/>
      <c r="AT11172" s="144"/>
    </row>
    <row r="11173" spans="9:46" s="142" customFormat="1" x14ac:dyDescent="0.15">
      <c r="I11173" s="223"/>
      <c r="P11173" s="224"/>
      <c r="Q11173" s="224"/>
      <c r="R11173" s="224"/>
      <c r="T11173" s="223"/>
      <c r="U11173" s="225"/>
      <c r="V11173" s="223"/>
      <c r="W11173" s="225"/>
      <c r="AE11173" s="200"/>
      <c r="AM11173" s="203"/>
      <c r="AT11173" s="144"/>
    </row>
    <row r="11174" spans="9:46" s="142" customFormat="1" x14ac:dyDescent="0.15">
      <c r="I11174" s="223"/>
      <c r="P11174" s="224"/>
      <c r="Q11174" s="224"/>
      <c r="R11174" s="224"/>
      <c r="T11174" s="223"/>
      <c r="U11174" s="225"/>
      <c r="V11174" s="223"/>
      <c r="W11174" s="225"/>
      <c r="AE11174" s="200"/>
      <c r="AM11174" s="203"/>
      <c r="AT11174" s="144"/>
    </row>
    <row r="11175" spans="9:46" s="142" customFormat="1" x14ac:dyDescent="0.15">
      <c r="I11175" s="223"/>
      <c r="P11175" s="224"/>
      <c r="Q11175" s="224"/>
      <c r="R11175" s="224"/>
      <c r="T11175" s="223"/>
      <c r="U11175" s="225"/>
      <c r="V11175" s="223"/>
      <c r="W11175" s="225"/>
      <c r="AE11175" s="200"/>
      <c r="AM11175" s="203"/>
      <c r="AT11175" s="144"/>
    </row>
    <row r="11176" spans="9:46" s="142" customFormat="1" x14ac:dyDescent="0.15">
      <c r="I11176" s="223"/>
      <c r="P11176" s="224"/>
      <c r="Q11176" s="224"/>
      <c r="R11176" s="224"/>
      <c r="T11176" s="223"/>
      <c r="U11176" s="225"/>
      <c r="V11176" s="223"/>
      <c r="W11176" s="225"/>
      <c r="AE11176" s="200"/>
      <c r="AM11176" s="203"/>
      <c r="AT11176" s="144"/>
    </row>
    <row r="11177" spans="9:46" s="142" customFormat="1" x14ac:dyDescent="0.15">
      <c r="I11177" s="223"/>
      <c r="P11177" s="224"/>
      <c r="Q11177" s="224"/>
      <c r="R11177" s="224"/>
      <c r="T11177" s="223"/>
      <c r="U11177" s="225"/>
      <c r="V11177" s="223"/>
      <c r="W11177" s="225"/>
      <c r="AE11177" s="200"/>
      <c r="AM11177" s="203"/>
      <c r="AT11177" s="144"/>
    </row>
    <row r="11178" spans="9:46" s="142" customFormat="1" x14ac:dyDescent="0.15">
      <c r="I11178" s="223"/>
      <c r="P11178" s="224"/>
      <c r="Q11178" s="224"/>
      <c r="R11178" s="224"/>
      <c r="T11178" s="223"/>
      <c r="U11178" s="225"/>
      <c r="V11178" s="223"/>
      <c r="W11178" s="225"/>
      <c r="AE11178" s="200"/>
      <c r="AM11178" s="203"/>
      <c r="AT11178" s="144"/>
    </row>
    <row r="11179" spans="9:46" s="142" customFormat="1" x14ac:dyDescent="0.15">
      <c r="I11179" s="223"/>
      <c r="P11179" s="224"/>
      <c r="Q11179" s="224"/>
      <c r="R11179" s="224"/>
      <c r="T11179" s="223"/>
      <c r="U11179" s="225"/>
      <c r="V11179" s="223"/>
      <c r="W11179" s="225"/>
      <c r="AE11179" s="200"/>
      <c r="AM11179" s="203"/>
      <c r="AT11179" s="144"/>
    </row>
    <row r="11180" spans="9:46" s="142" customFormat="1" x14ac:dyDescent="0.15">
      <c r="I11180" s="223"/>
      <c r="P11180" s="224"/>
      <c r="Q11180" s="224"/>
      <c r="R11180" s="224"/>
      <c r="T11180" s="223"/>
      <c r="U11180" s="225"/>
      <c r="V11180" s="223"/>
      <c r="W11180" s="225"/>
      <c r="AE11180" s="200"/>
      <c r="AM11180" s="203"/>
      <c r="AT11180" s="144"/>
    </row>
    <row r="11181" spans="9:46" s="142" customFormat="1" x14ac:dyDescent="0.15">
      <c r="I11181" s="223"/>
      <c r="P11181" s="224"/>
      <c r="Q11181" s="224"/>
      <c r="R11181" s="224"/>
      <c r="T11181" s="223"/>
      <c r="U11181" s="225"/>
      <c r="V11181" s="223"/>
      <c r="W11181" s="225"/>
      <c r="AE11181" s="200"/>
      <c r="AM11181" s="203"/>
      <c r="AT11181" s="144"/>
    </row>
    <row r="11182" spans="9:46" s="142" customFormat="1" x14ac:dyDescent="0.15">
      <c r="I11182" s="223"/>
      <c r="P11182" s="224"/>
      <c r="Q11182" s="224"/>
      <c r="R11182" s="224"/>
      <c r="T11182" s="223"/>
      <c r="U11182" s="225"/>
      <c r="V11182" s="223"/>
      <c r="W11182" s="225"/>
      <c r="AE11182" s="200"/>
      <c r="AM11182" s="203"/>
      <c r="AT11182" s="144"/>
    </row>
    <row r="11183" spans="9:46" s="142" customFormat="1" x14ac:dyDescent="0.15">
      <c r="I11183" s="223"/>
      <c r="P11183" s="224"/>
      <c r="Q11183" s="224"/>
      <c r="R11183" s="224"/>
      <c r="T11183" s="223"/>
      <c r="U11183" s="225"/>
      <c r="V11183" s="223"/>
      <c r="W11183" s="225"/>
      <c r="AE11183" s="200"/>
      <c r="AM11183" s="203"/>
      <c r="AT11183" s="144"/>
    </row>
    <row r="11184" spans="9:46" s="142" customFormat="1" x14ac:dyDescent="0.15">
      <c r="I11184" s="223"/>
      <c r="P11184" s="224"/>
      <c r="Q11184" s="224"/>
      <c r="R11184" s="224"/>
      <c r="T11184" s="223"/>
      <c r="U11184" s="225"/>
      <c r="V11184" s="223"/>
      <c r="W11184" s="225"/>
      <c r="AE11184" s="200"/>
      <c r="AM11184" s="203"/>
      <c r="AT11184" s="144"/>
    </row>
    <row r="11185" spans="9:46" s="142" customFormat="1" x14ac:dyDescent="0.15">
      <c r="I11185" s="223"/>
      <c r="P11185" s="224"/>
      <c r="Q11185" s="224"/>
      <c r="R11185" s="224"/>
      <c r="T11185" s="223"/>
      <c r="U11185" s="225"/>
      <c r="V11185" s="223"/>
      <c r="W11185" s="225"/>
      <c r="AE11185" s="200"/>
      <c r="AM11185" s="203"/>
      <c r="AT11185" s="144"/>
    </row>
    <row r="11186" spans="9:46" s="142" customFormat="1" x14ac:dyDescent="0.15">
      <c r="I11186" s="223"/>
      <c r="P11186" s="224"/>
      <c r="Q11186" s="224"/>
      <c r="R11186" s="224"/>
      <c r="T11186" s="223"/>
      <c r="U11186" s="225"/>
      <c r="V11186" s="223"/>
      <c r="W11186" s="225"/>
      <c r="AE11186" s="200"/>
      <c r="AM11186" s="203"/>
      <c r="AT11186" s="144"/>
    </row>
    <row r="11187" spans="9:46" s="142" customFormat="1" x14ac:dyDescent="0.15">
      <c r="I11187" s="223"/>
      <c r="P11187" s="224"/>
      <c r="Q11187" s="224"/>
      <c r="R11187" s="224"/>
      <c r="T11187" s="223"/>
      <c r="U11187" s="225"/>
      <c r="V11187" s="223"/>
      <c r="W11187" s="225"/>
      <c r="AE11187" s="200"/>
      <c r="AM11187" s="203"/>
      <c r="AT11187" s="144"/>
    </row>
    <row r="11188" spans="9:46" s="142" customFormat="1" x14ac:dyDescent="0.15">
      <c r="I11188" s="223"/>
      <c r="P11188" s="224"/>
      <c r="Q11188" s="224"/>
      <c r="R11188" s="224"/>
      <c r="T11188" s="223"/>
      <c r="U11188" s="225"/>
      <c r="V11188" s="223"/>
      <c r="W11188" s="225"/>
      <c r="AE11188" s="200"/>
      <c r="AM11188" s="203"/>
      <c r="AT11188" s="144"/>
    </row>
    <row r="11189" spans="9:46" s="142" customFormat="1" x14ac:dyDescent="0.15">
      <c r="I11189" s="223"/>
      <c r="P11189" s="224"/>
      <c r="Q11189" s="224"/>
      <c r="R11189" s="224"/>
      <c r="T11189" s="223"/>
      <c r="U11189" s="225"/>
      <c r="V11189" s="223"/>
      <c r="W11189" s="225"/>
      <c r="AE11189" s="200"/>
      <c r="AM11189" s="203"/>
      <c r="AT11189" s="144"/>
    </row>
    <row r="11190" spans="9:46" s="142" customFormat="1" x14ac:dyDescent="0.15">
      <c r="I11190" s="223"/>
      <c r="P11190" s="224"/>
      <c r="Q11190" s="224"/>
      <c r="R11190" s="224"/>
      <c r="T11190" s="223"/>
      <c r="U11190" s="225"/>
      <c r="V11190" s="223"/>
      <c r="W11190" s="225"/>
      <c r="AE11190" s="200"/>
      <c r="AM11190" s="203"/>
      <c r="AT11190" s="144"/>
    </row>
    <row r="11191" spans="9:46" s="142" customFormat="1" x14ac:dyDescent="0.15">
      <c r="I11191" s="223"/>
      <c r="P11191" s="224"/>
      <c r="Q11191" s="224"/>
      <c r="R11191" s="224"/>
      <c r="T11191" s="223"/>
      <c r="U11191" s="225"/>
      <c r="V11191" s="223"/>
      <c r="W11191" s="225"/>
      <c r="AE11191" s="200"/>
      <c r="AM11191" s="203"/>
      <c r="AT11191" s="144"/>
    </row>
    <row r="11192" spans="9:46" s="142" customFormat="1" x14ac:dyDescent="0.15">
      <c r="I11192" s="223"/>
      <c r="P11192" s="224"/>
      <c r="Q11192" s="224"/>
      <c r="R11192" s="224"/>
      <c r="T11192" s="223"/>
      <c r="U11192" s="225"/>
      <c r="V11192" s="223"/>
      <c r="W11192" s="225"/>
      <c r="AE11192" s="200"/>
      <c r="AM11192" s="203"/>
      <c r="AT11192" s="144"/>
    </row>
    <row r="11193" spans="9:46" s="142" customFormat="1" x14ac:dyDescent="0.15">
      <c r="I11193" s="223"/>
      <c r="P11193" s="224"/>
      <c r="Q11193" s="224"/>
      <c r="R11193" s="224"/>
      <c r="T11193" s="223"/>
      <c r="U11193" s="225"/>
      <c r="V11193" s="223"/>
      <c r="W11193" s="225"/>
      <c r="AE11193" s="200"/>
      <c r="AM11193" s="203"/>
      <c r="AT11193" s="144"/>
    </row>
    <row r="11194" spans="9:46" s="142" customFormat="1" x14ac:dyDescent="0.15">
      <c r="I11194" s="223"/>
      <c r="P11194" s="224"/>
      <c r="Q11194" s="224"/>
      <c r="R11194" s="224"/>
      <c r="T11194" s="223"/>
      <c r="U11194" s="225"/>
      <c r="V11194" s="223"/>
      <c r="W11194" s="225"/>
      <c r="AE11194" s="200"/>
      <c r="AM11194" s="203"/>
      <c r="AT11194" s="144"/>
    </row>
    <row r="11195" spans="9:46" s="142" customFormat="1" x14ac:dyDescent="0.15">
      <c r="I11195" s="223"/>
      <c r="P11195" s="224"/>
      <c r="Q11195" s="224"/>
      <c r="R11195" s="224"/>
      <c r="T11195" s="223"/>
      <c r="U11195" s="225"/>
      <c r="V11195" s="223"/>
      <c r="W11195" s="225"/>
      <c r="AE11195" s="200"/>
      <c r="AM11195" s="203"/>
      <c r="AT11195" s="144"/>
    </row>
    <row r="11196" spans="9:46" s="142" customFormat="1" x14ac:dyDescent="0.15">
      <c r="I11196" s="223"/>
      <c r="P11196" s="224"/>
      <c r="Q11196" s="224"/>
      <c r="R11196" s="224"/>
      <c r="T11196" s="223"/>
      <c r="U11196" s="225"/>
      <c r="V11196" s="223"/>
      <c r="W11196" s="225"/>
      <c r="AE11196" s="200"/>
      <c r="AM11196" s="203"/>
      <c r="AT11196" s="144"/>
    </row>
    <row r="11197" spans="9:46" s="142" customFormat="1" x14ac:dyDescent="0.15">
      <c r="I11197" s="223"/>
      <c r="P11197" s="224"/>
      <c r="Q11197" s="224"/>
      <c r="R11197" s="224"/>
      <c r="T11197" s="223"/>
      <c r="U11197" s="225"/>
      <c r="V11197" s="223"/>
      <c r="W11197" s="225"/>
      <c r="AE11197" s="200"/>
      <c r="AM11197" s="203"/>
      <c r="AT11197" s="144"/>
    </row>
    <row r="11198" spans="9:46" s="142" customFormat="1" x14ac:dyDescent="0.15">
      <c r="I11198" s="223"/>
      <c r="P11198" s="224"/>
      <c r="Q11198" s="224"/>
      <c r="R11198" s="224"/>
      <c r="T11198" s="223"/>
      <c r="U11198" s="225"/>
      <c r="V11198" s="223"/>
      <c r="W11198" s="225"/>
      <c r="AE11198" s="200"/>
      <c r="AM11198" s="203"/>
      <c r="AT11198" s="144"/>
    </row>
    <row r="11199" spans="9:46" s="142" customFormat="1" x14ac:dyDescent="0.15">
      <c r="I11199" s="223"/>
      <c r="P11199" s="224"/>
      <c r="Q11199" s="224"/>
      <c r="R11199" s="224"/>
      <c r="T11199" s="223"/>
      <c r="U11199" s="225"/>
      <c r="V11199" s="223"/>
      <c r="W11199" s="225"/>
      <c r="AE11199" s="200"/>
      <c r="AM11199" s="203"/>
      <c r="AT11199" s="144"/>
    </row>
    <row r="11200" spans="9:46" s="142" customFormat="1" x14ac:dyDescent="0.15">
      <c r="I11200" s="223"/>
      <c r="P11200" s="224"/>
      <c r="Q11200" s="224"/>
      <c r="R11200" s="224"/>
      <c r="T11200" s="223"/>
      <c r="U11200" s="225"/>
      <c r="V11200" s="223"/>
      <c r="W11200" s="225"/>
      <c r="AE11200" s="200"/>
      <c r="AM11200" s="203"/>
      <c r="AT11200" s="144"/>
    </row>
    <row r="11201" spans="9:46" s="142" customFormat="1" x14ac:dyDescent="0.15">
      <c r="I11201" s="223"/>
      <c r="P11201" s="224"/>
      <c r="Q11201" s="224"/>
      <c r="R11201" s="224"/>
      <c r="T11201" s="223"/>
      <c r="U11201" s="225"/>
      <c r="V11201" s="223"/>
      <c r="W11201" s="225"/>
      <c r="AE11201" s="200"/>
      <c r="AM11201" s="203"/>
      <c r="AT11201" s="144"/>
    </row>
    <row r="11202" spans="9:46" s="142" customFormat="1" x14ac:dyDescent="0.15">
      <c r="I11202" s="223"/>
      <c r="P11202" s="224"/>
      <c r="Q11202" s="224"/>
      <c r="R11202" s="224"/>
      <c r="T11202" s="223"/>
      <c r="U11202" s="225"/>
      <c r="V11202" s="223"/>
      <c r="W11202" s="225"/>
      <c r="AE11202" s="200"/>
      <c r="AM11202" s="203"/>
      <c r="AT11202" s="144"/>
    </row>
    <row r="11203" spans="9:46" s="142" customFormat="1" x14ac:dyDescent="0.15">
      <c r="I11203" s="223"/>
      <c r="P11203" s="224"/>
      <c r="Q11203" s="224"/>
      <c r="R11203" s="224"/>
      <c r="T11203" s="223"/>
      <c r="U11203" s="225"/>
      <c r="V11203" s="223"/>
      <c r="W11203" s="225"/>
      <c r="AE11203" s="200"/>
      <c r="AM11203" s="203"/>
      <c r="AT11203" s="144"/>
    </row>
    <row r="11204" spans="9:46" s="142" customFormat="1" x14ac:dyDescent="0.15">
      <c r="I11204" s="223"/>
      <c r="P11204" s="224"/>
      <c r="Q11204" s="224"/>
      <c r="R11204" s="224"/>
      <c r="T11204" s="223"/>
      <c r="U11204" s="225"/>
      <c r="V11204" s="223"/>
      <c r="W11204" s="225"/>
      <c r="AE11204" s="200"/>
      <c r="AM11204" s="203"/>
      <c r="AT11204" s="144"/>
    </row>
    <row r="11205" spans="9:46" s="142" customFormat="1" x14ac:dyDescent="0.15">
      <c r="I11205" s="223"/>
      <c r="P11205" s="224"/>
      <c r="Q11205" s="224"/>
      <c r="R11205" s="224"/>
      <c r="T11205" s="223"/>
      <c r="U11205" s="225"/>
      <c r="V11205" s="223"/>
      <c r="W11205" s="225"/>
      <c r="AE11205" s="200"/>
      <c r="AM11205" s="203"/>
      <c r="AT11205" s="144"/>
    </row>
    <row r="11206" spans="9:46" s="142" customFormat="1" x14ac:dyDescent="0.15">
      <c r="I11206" s="223"/>
      <c r="P11206" s="224"/>
      <c r="Q11206" s="224"/>
      <c r="R11206" s="224"/>
      <c r="T11206" s="223"/>
      <c r="U11206" s="225"/>
      <c r="V11206" s="223"/>
      <c r="W11206" s="225"/>
      <c r="AE11206" s="200"/>
      <c r="AM11206" s="203"/>
      <c r="AT11206" s="144"/>
    </row>
    <row r="11207" spans="9:46" s="142" customFormat="1" x14ac:dyDescent="0.15">
      <c r="I11207" s="223"/>
      <c r="P11207" s="224"/>
      <c r="Q11207" s="224"/>
      <c r="R11207" s="224"/>
      <c r="T11207" s="223"/>
      <c r="U11207" s="225"/>
      <c r="V11207" s="223"/>
      <c r="W11207" s="225"/>
      <c r="AE11207" s="200"/>
      <c r="AM11207" s="203"/>
      <c r="AT11207" s="144"/>
    </row>
    <row r="11208" spans="9:46" s="142" customFormat="1" x14ac:dyDescent="0.15">
      <c r="I11208" s="223"/>
      <c r="P11208" s="224"/>
      <c r="Q11208" s="224"/>
      <c r="R11208" s="224"/>
      <c r="T11208" s="223"/>
      <c r="U11208" s="225"/>
      <c r="V11208" s="223"/>
      <c r="W11208" s="225"/>
      <c r="AE11208" s="200"/>
      <c r="AM11208" s="203"/>
      <c r="AT11208" s="144"/>
    </row>
    <row r="11209" spans="9:46" s="142" customFormat="1" x14ac:dyDescent="0.15">
      <c r="I11209" s="223"/>
      <c r="P11209" s="224"/>
      <c r="Q11209" s="224"/>
      <c r="R11209" s="224"/>
      <c r="T11209" s="223"/>
      <c r="U11209" s="225"/>
      <c r="V11209" s="223"/>
      <c r="W11209" s="225"/>
      <c r="AE11209" s="200"/>
      <c r="AM11209" s="203"/>
      <c r="AT11209" s="144"/>
    </row>
    <row r="11210" spans="9:46" s="142" customFormat="1" x14ac:dyDescent="0.15">
      <c r="I11210" s="223"/>
      <c r="P11210" s="224"/>
      <c r="Q11210" s="224"/>
      <c r="R11210" s="224"/>
      <c r="T11210" s="223"/>
      <c r="U11210" s="225"/>
      <c r="V11210" s="223"/>
      <c r="W11210" s="225"/>
      <c r="AE11210" s="200"/>
      <c r="AM11210" s="203"/>
      <c r="AT11210" s="144"/>
    </row>
    <row r="11211" spans="9:46" s="142" customFormat="1" x14ac:dyDescent="0.15">
      <c r="I11211" s="223"/>
      <c r="P11211" s="224"/>
      <c r="Q11211" s="224"/>
      <c r="R11211" s="224"/>
      <c r="T11211" s="223"/>
      <c r="U11211" s="225"/>
      <c r="V11211" s="223"/>
      <c r="W11211" s="225"/>
      <c r="AE11211" s="200"/>
      <c r="AM11211" s="203"/>
      <c r="AT11211" s="144"/>
    </row>
    <row r="11212" spans="9:46" s="142" customFormat="1" x14ac:dyDescent="0.15">
      <c r="I11212" s="223"/>
      <c r="P11212" s="224"/>
      <c r="Q11212" s="224"/>
      <c r="R11212" s="224"/>
      <c r="T11212" s="223"/>
      <c r="U11212" s="225"/>
      <c r="V11212" s="223"/>
      <c r="W11212" s="225"/>
      <c r="AE11212" s="200"/>
      <c r="AM11212" s="203"/>
      <c r="AT11212" s="144"/>
    </row>
    <row r="11213" spans="9:46" s="142" customFormat="1" x14ac:dyDescent="0.15">
      <c r="I11213" s="223"/>
      <c r="P11213" s="224"/>
      <c r="Q11213" s="224"/>
      <c r="R11213" s="224"/>
      <c r="T11213" s="223"/>
      <c r="U11213" s="225"/>
      <c r="V11213" s="223"/>
      <c r="W11213" s="225"/>
      <c r="AE11213" s="200"/>
      <c r="AM11213" s="203"/>
      <c r="AT11213" s="144"/>
    </row>
    <row r="11214" spans="9:46" s="142" customFormat="1" x14ac:dyDescent="0.15">
      <c r="I11214" s="223"/>
      <c r="P11214" s="224"/>
      <c r="Q11214" s="224"/>
      <c r="R11214" s="224"/>
      <c r="T11214" s="223"/>
      <c r="U11214" s="225"/>
      <c r="V11214" s="223"/>
      <c r="W11214" s="225"/>
      <c r="AE11214" s="200"/>
      <c r="AM11214" s="203"/>
      <c r="AT11214" s="144"/>
    </row>
    <row r="11215" spans="9:46" s="142" customFormat="1" x14ac:dyDescent="0.15">
      <c r="I11215" s="223"/>
      <c r="P11215" s="224"/>
      <c r="Q11215" s="224"/>
      <c r="R11215" s="224"/>
      <c r="T11215" s="223"/>
      <c r="U11215" s="225"/>
      <c r="V11215" s="223"/>
      <c r="W11215" s="225"/>
      <c r="AE11215" s="200"/>
      <c r="AM11215" s="203"/>
      <c r="AT11215" s="144"/>
    </row>
    <row r="11216" spans="9:46" s="142" customFormat="1" x14ac:dyDescent="0.15">
      <c r="I11216" s="223"/>
      <c r="P11216" s="224"/>
      <c r="Q11216" s="224"/>
      <c r="R11216" s="224"/>
      <c r="T11216" s="223"/>
      <c r="U11216" s="225"/>
      <c r="V11216" s="223"/>
      <c r="W11216" s="225"/>
      <c r="AE11216" s="200"/>
      <c r="AM11216" s="203"/>
      <c r="AT11216" s="144"/>
    </row>
    <row r="11217" spans="9:46" s="142" customFormat="1" x14ac:dyDescent="0.15">
      <c r="I11217" s="223"/>
      <c r="P11217" s="224"/>
      <c r="Q11217" s="224"/>
      <c r="R11217" s="224"/>
      <c r="T11217" s="223"/>
      <c r="U11217" s="225"/>
      <c r="V11217" s="223"/>
      <c r="W11217" s="225"/>
      <c r="AE11217" s="200"/>
      <c r="AM11217" s="203"/>
      <c r="AT11217" s="144"/>
    </row>
    <row r="11218" spans="9:46" s="142" customFormat="1" x14ac:dyDescent="0.15">
      <c r="I11218" s="223"/>
      <c r="P11218" s="224"/>
      <c r="Q11218" s="224"/>
      <c r="R11218" s="224"/>
      <c r="T11218" s="223"/>
      <c r="U11218" s="225"/>
      <c r="V11218" s="223"/>
      <c r="W11218" s="225"/>
      <c r="AE11218" s="200"/>
      <c r="AM11218" s="203"/>
      <c r="AT11218" s="144"/>
    </row>
    <row r="11219" spans="9:46" s="142" customFormat="1" x14ac:dyDescent="0.15">
      <c r="I11219" s="223"/>
      <c r="P11219" s="224"/>
      <c r="Q11219" s="224"/>
      <c r="R11219" s="224"/>
      <c r="T11219" s="223"/>
      <c r="U11219" s="225"/>
      <c r="V11219" s="223"/>
      <c r="W11219" s="225"/>
      <c r="AE11219" s="200"/>
      <c r="AM11219" s="203"/>
      <c r="AT11219" s="144"/>
    </row>
    <row r="11220" spans="9:46" s="142" customFormat="1" x14ac:dyDescent="0.15">
      <c r="I11220" s="223"/>
      <c r="P11220" s="224"/>
      <c r="Q11220" s="224"/>
      <c r="R11220" s="224"/>
      <c r="T11220" s="223"/>
      <c r="U11220" s="225"/>
      <c r="V11220" s="223"/>
      <c r="W11220" s="225"/>
      <c r="AE11220" s="200"/>
      <c r="AM11220" s="203"/>
      <c r="AT11220" s="144"/>
    </row>
    <row r="11221" spans="9:46" s="142" customFormat="1" x14ac:dyDescent="0.15">
      <c r="I11221" s="223"/>
      <c r="P11221" s="224"/>
      <c r="Q11221" s="224"/>
      <c r="R11221" s="224"/>
      <c r="T11221" s="223"/>
      <c r="U11221" s="225"/>
      <c r="V11221" s="223"/>
      <c r="W11221" s="225"/>
      <c r="AE11221" s="200"/>
      <c r="AM11221" s="203"/>
      <c r="AT11221" s="144"/>
    </row>
    <row r="11222" spans="9:46" s="142" customFormat="1" x14ac:dyDescent="0.15">
      <c r="I11222" s="223"/>
      <c r="P11222" s="224"/>
      <c r="Q11222" s="224"/>
      <c r="R11222" s="224"/>
      <c r="T11222" s="223"/>
      <c r="U11222" s="225"/>
      <c r="V11222" s="223"/>
      <c r="W11222" s="225"/>
      <c r="AE11222" s="200"/>
      <c r="AM11222" s="203"/>
      <c r="AT11222" s="144"/>
    </row>
    <row r="11223" spans="9:46" s="142" customFormat="1" x14ac:dyDescent="0.15">
      <c r="I11223" s="223"/>
      <c r="P11223" s="224"/>
      <c r="Q11223" s="224"/>
      <c r="R11223" s="224"/>
      <c r="T11223" s="223"/>
      <c r="U11223" s="225"/>
      <c r="V11223" s="223"/>
      <c r="W11223" s="225"/>
      <c r="AE11223" s="200"/>
      <c r="AM11223" s="203"/>
      <c r="AT11223" s="144"/>
    </row>
    <row r="11224" spans="9:46" s="142" customFormat="1" x14ac:dyDescent="0.15">
      <c r="I11224" s="223"/>
      <c r="P11224" s="224"/>
      <c r="Q11224" s="224"/>
      <c r="R11224" s="224"/>
      <c r="T11224" s="223"/>
      <c r="U11224" s="225"/>
      <c r="V11224" s="223"/>
      <c r="W11224" s="225"/>
      <c r="AE11224" s="200"/>
      <c r="AM11224" s="203"/>
      <c r="AT11224" s="144"/>
    </row>
    <row r="11225" spans="9:46" s="142" customFormat="1" x14ac:dyDescent="0.15">
      <c r="I11225" s="223"/>
      <c r="P11225" s="224"/>
      <c r="Q11225" s="224"/>
      <c r="R11225" s="224"/>
      <c r="T11225" s="223"/>
      <c r="U11225" s="225"/>
      <c r="V11225" s="223"/>
      <c r="W11225" s="225"/>
      <c r="AE11225" s="200"/>
      <c r="AM11225" s="203"/>
      <c r="AT11225" s="144"/>
    </row>
    <row r="11226" spans="9:46" s="142" customFormat="1" x14ac:dyDescent="0.15">
      <c r="I11226" s="223"/>
      <c r="P11226" s="224"/>
      <c r="Q11226" s="224"/>
      <c r="R11226" s="224"/>
      <c r="T11226" s="223"/>
      <c r="U11226" s="225"/>
      <c r="V11226" s="223"/>
      <c r="W11226" s="225"/>
      <c r="AE11226" s="200"/>
      <c r="AM11226" s="203"/>
      <c r="AT11226" s="144"/>
    </row>
    <row r="11227" spans="9:46" s="142" customFormat="1" x14ac:dyDescent="0.15">
      <c r="I11227" s="223"/>
      <c r="P11227" s="224"/>
      <c r="Q11227" s="224"/>
      <c r="R11227" s="224"/>
      <c r="T11227" s="223"/>
      <c r="U11227" s="225"/>
      <c r="V11227" s="223"/>
      <c r="W11227" s="225"/>
      <c r="AE11227" s="200"/>
      <c r="AM11227" s="203"/>
      <c r="AT11227" s="144"/>
    </row>
    <row r="11228" spans="9:46" s="142" customFormat="1" x14ac:dyDescent="0.15">
      <c r="I11228" s="223"/>
      <c r="P11228" s="224"/>
      <c r="Q11228" s="224"/>
      <c r="R11228" s="224"/>
      <c r="T11228" s="223"/>
      <c r="U11228" s="225"/>
      <c r="V11228" s="223"/>
      <c r="W11228" s="225"/>
      <c r="AE11228" s="200"/>
      <c r="AM11228" s="203"/>
      <c r="AT11228" s="144"/>
    </row>
    <row r="11229" spans="9:46" s="142" customFormat="1" x14ac:dyDescent="0.15">
      <c r="I11229" s="223"/>
      <c r="P11229" s="224"/>
      <c r="Q11229" s="224"/>
      <c r="R11229" s="224"/>
      <c r="T11229" s="223"/>
      <c r="U11229" s="225"/>
      <c r="V11229" s="223"/>
      <c r="W11229" s="225"/>
      <c r="AE11229" s="200"/>
      <c r="AM11229" s="203"/>
      <c r="AT11229" s="144"/>
    </row>
    <row r="11230" spans="9:46" s="142" customFormat="1" x14ac:dyDescent="0.15">
      <c r="I11230" s="223"/>
      <c r="P11230" s="224"/>
      <c r="Q11230" s="224"/>
      <c r="R11230" s="224"/>
      <c r="T11230" s="223"/>
      <c r="U11230" s="225"/>
      <c r="V11230" s="223"/>
      <c r="W11230" s="225"/>
      <c r="AE11230" s="200"/>
      <c r="AM11230" s="203"/>
      <c r="AT11230" s="144"/>
    </row>
    <row r="11231" spans="9:46" s="142" customFormat="1" x14ac:dyDescent="0.15">
      <c r="I11231" s="223"/>
      <c r="P11231" s="224"/>
      <c r="Q11231" s="224"/>
      <c r="R11231" s="224"/>
      <c r="T11231" s="223"/>
      <c r="U11231" s="225"/>
      <c r="V11231" s="223"/>
      <c r="W11231" s="225"/>
      <c r="AE11231" s="200"/>
      <c r="AM11231" s="203"/>
      <c r="AT11231" s="144"/>
    </row>
    <row r="11232" spans="9:46" s="142" customFormat="1" x14ac:dyDescent="0.15">
      <c r="I11232" s="223"/>
      <c r="P11232" s="224"/>
      <c r="Q11232" s="224"/>
      <c r="R11232" s="224"/>
      <c r="T11232" s="223"/>
      <c r="U11232" s="225"/>
      <c r="V11232" s="223"/>
      <c r="W11232" s="225"/>
      <c r="AE11232" s="200"/>
      <c r="AM11232" s="203"/>
      <c r="AT11232" s="144"/>
    </row>
    <row r="11233" spans="9:46" s="142" customFormat="1" x14ac:dyDescent="0.15">
      <c r="I11233" s="223"/>
      <c r="P11233" s="224"/>
      <c r="Q11233" s="224"/>
      <c r="R11233" s="224"/>
      <c r="T11233" s="223"/>
      <c r="U11233" s="225"/>
      <c r="V11233" s="223"/>
      <c r="W11233" s="225"/>
      <c r="AE11233" s="200"/>
      <c r="AM11233" s="203"/>
      <c r="AT11233" s="144"/>
    </row>
    <row r="11234" spans="9:46" s="142" customFormat="1" x14ac:dyDescent="0.15">
      <c r="I11234" s="223"/>
      <c r="P11234" s="224"/>
      <c r="Q11234" s="224"/>
      <c r="R11234" s="224"/>
      <c r="T11234" s="223"/>
      <c r="U11234" s="225"/>
      <c r="V11234" s="223"/>
      <c r="W11234" s="225"/>
      <c r="AE11234" s="200"/>
      <c r="AM11234" s="203"/>
      <c r="AT11234" s="144"/>
    </row>
    <row r="11235" spans="9:46" s="142" customFormat="1" x14ac:dyDescent="0.15">
      <c r="I11235" s="223"/>
      <c r="P11235" s="224"/>
      <c r="Q11235" s="224"/>
      <c r="R11235" s="224"/>
      <c r="T11235" s="223"/>
      <c r="U11235" s="225"/>
      <c r="V11235" s="223"/>
      <c r="W11235" s="225"/>
      <c r="AE11235" s="200"/>
      <c r="AM11235" s="203"/>
      <c r="AT11235" s="144"/>
    </row>
    <row r="11236" spans="9:46" s="142" customFormat="1" x14ac:dyDescent="0.15">
      <c r="I11236" s="223"/>
      <c r="P11236" s="224"/>
      <c r="Q11236" s="224"/>
      <c r="R11236" s="224"/>
      <c r="T11236" s="223"/>
      <c r="U11236" s="225"/>
      <c r="V11236" s="223"/>
      <c r="W11236" s="225"/>
      <c r="AE11236" s="200"/>
      <c r="AM11236" s="203"/>
      <c r="AT11236" s="144"/>
    </row>
    <row r="11237" spans="9:46" s="142" customFormat="1" x14ac:dyDescent="0.15">
      <c r="I11237" s="223"/>
      <c r="P11237" s="224"/>
      <c r="Q11237" s="224"/>
      <c r="R11237" s="224"/>
      <c r="T11237" s="223"/>
      <c r="U11237" s="225"/>
      <c r="V11237" s="223"/>
      <c r="W11237" s="225"/>
      <c r="AE11237" s="200"/>
      <c r="AM11237" s="203"/>
      <c r="AT11237" s="144"/>
    </row>
    <row r="11238" spans="9:46" s="142" customFormat="1" x14ac:dyDescent="0.15">
      <c r="I11238" s="223"/>
      <c r="P11238" s="224"/>
      <c r="Q11238" s="224"/>
      <c r="R11238" s="224"/>
      <c r="T11238" s="223"/>
      <c r="U11238" s="225"/>
      <c r="V11238" s="223"/>
      <c r="W11238" s="225"/>
      <c r="AE11238" s="200"/>
      <c r="AM11238" s="203"/>
      <c r="AT11238" s="144"/>
    </row>
    <row r="11239" spans="9:46" s="142" customFormat="1" x14ac:dyDescent="0.15">
      <c r="I11239" s="223"/>
      <c r="P11239" s="224"/>
      <c r="Q11239" s="224"/>
      <c r="R11239" s="224"/>
      <c r="T11239" s="223"/>
      <c r="U11239" s="225"/>
      <c r="V11239" s="223"/>
      <c r="W11239" s="225"/>
      <c r="AE11239" s="200"/>
      <c r="AM11239" s="203"/>
      <c r="AT11239" s="144"/>
    </row>
    <row r="11240" spans="9:46" s="142" customFormat="1" x14ac:dyDescent="0.15">
      <c r="I11240" s="223"/>
      <c r="P11240" s="224"/>
      <c r="Q11240" s="224"/>
      <c r="R11240" s="224"/>
      <c r="T11240" s="223"/>
      <c r="U11240" s="225"/>
      <c r="V11240" s="223"/>
      <c r="W11240" s="225"/>
      <c r="AE11240" s="200"/>
      <c r="AM11240" s="203"/>
      <c r="AT11240" s="144"/>
    </row>
    <row r="11241" spans="9:46" s="142" customFormat="1" x14ac:dyDescent="0.15">
      <c r="I11241" s="223"/>
      <c r="P11241" s="224"/>
      <c r="Q11241" s="224"/>
      <c r="R11241" s="224"/>
      <c r="T11241" s="223"/>
      <c r="U11241" s="225"/>
      <c r="V11241" s="223"/>
      <c r="W11241" s="225"/>
      <c r="AE11241" s="200"/>
      <c r="AM11241" s="203"/>
      <c r="AT11241" s="144"/>
    </row>
    <row r="11242" spans="9:46" s="142" customFormat="1" x14ac:dyDescent="0.15">
      <c r="I11242" s="223"/>
      <c r="P11242" s="224"/>
      <c r="Q11242" s="224"/>
      <c r="R11242" s="224"/>
      <c r="T11242" s="223"/>
      <c r="U11242" s="225"/>
      <c r="V11242" s="223"/>
      <c r="W11242" s="225"/>
      <c r="AE11242" s="200"/>
      <c r="AM11242" s="203"/>
      <c r="AT11242" s="144"/>
    </row>
    <row r="11243" spans="9:46" s="142" customFormat="1" x14ac:dyDescent="0.15">
      <c r="I11243" s="223"/>
      <c r="P11243" s="224"/>
      <c r="Q11243" s="224"/>
      <c r="R11243" s="224"/>
      <c r="T11243" s="223"/>
      <c r="U11243" s="225"/>
      <c r="V11243" s="223"/>
      <c r="W11243" s="225"/>
      <c r="AE11243" s="200"/>
      <c r="AM11243" s="203"/>
      <c r="AT11243" s="144"/>
    </row>
    <row r="11244" spans="9:46" s="142" customFormat="1" x14ac:dyDescent="0.15">
      <c r="I11244" s="223"/>
      <c r="P11244" s="224"/>
      <c r="Q11244" s="224"/>
      <c r="R11244" s="224"/>
      <c r="T11244" s="223"/>
      <c r="U11244" s="225"/>
      <c r="V11244" s="223"/>
      <c r="W11244" s="225"/>
      <c r="AE11244" s="200"/>
      <c r="AM11244" s="203"/>
      <c r="AT11244" s="144"/>
    </row>
    <row r="11245" spans="9:46" s="142" customFormat="1" x14ac:dyDescent="0.15">
      <c r="I11245" s="223"/>
      <c r="P11245" s="224"/>
      <c r="Q11245" s="224"/>
      <c r="R11245" s="224"/>
      <c r="T11245" s="223"/>
      <c r="U11245" s="225"/>
      <c r="V11245" s="223"/>
      <c r="W11245" s="225"/>
      <c r="AE11245" s="200"/>
      <c r="AM11245" s="203"/>
      <c r="AT11245" s="144"/>
    </row>
    <row r="11246" spans="9:46" s="142" customFormat="1" x14ac:dyDescent="0.15">
      <c r="I11246" s="223"/>
      <c r="P11246" s="224"/>
      <c r="Q11246" s="224"/>
      <c r="R11246" s="224"/>
      <c r="T11246" s="223"/>
      <c r="U11246" s="225"/>
      <c r="V11246" s="223"/>
      <c r="W11246" s="225"/>
      <c r="AE11246" s="200"/>
      <c r="AM11246" s="203"/>
      <c r="AT11246" s="144"/>
    </row>
    <row r="11247" spans="9:46" s="142" customFormat="1" x14ac:dyDescent="0.15">
      <c r="I11247" s="223"/>
      <c r="P11247" s="224"/>
      <c r="Q11247" s="224"/>
      <c r="R11247" s="224"/>
      <c r="T11247" s="223"/>
      <c r="U11247" s="225"/>
      <c r="V11247" s="223"/>
      <c r="W11247" s="225"/>
      <c r="AE11247" s="200"/>
      <c r="AM11247" s="203"/>
      <c r="AT11247" s="144"/>
    </row>
    <row r="11248" spans="9:46" s="142" customFormat="1" x14ac:dyDescent="0.15">
      <c r="I11248" s="223"/>
      <c r="P11248" s="224"/>
      <c r="Q11248" s="224"/>
      <c r="R11248" s="224"/>
      <c r="T11248" s="223"/>
      <c r="U11248" s="225"/>
      <c r="V11248" s="223"/>
      <c r="W11248" s="225"/>
      <c r="AE11248" s="200"/>
      <c r="AM11248" s="203"/>
      <c r="AT11248" s="144"/>
    </row>
    <row r="11249" spans="9:46" s="142" customFormat="1" x14ac:dyDescent="0.15">
      <c r="I11249" s="223"/>
      <c r="P11249" s="224"/>
      <c r="Q11249" s="224"/>
      <c r="R11249" s="224"/>
      <c r="T11249" s="223"/>
      <c r="U11249" s="225"/>
      <c r="V11249" s="223"/>
      <c r="W11249" s="225"/>
      <c r="AE11249" s="200"/>
      <c r="AM11249" s="203"/>
      <c r="AT11249" s="144"/>
    </row>
    <row r="11250" spans="9:46" s="142" customFormat="1" x14ac:dyDescent="0.15">
      <c r="I11250" s="223"/>
      <c r="P11250" s="224"/>
      <c r="Q11250" s="224"/>
      <c r="R11250" s="224"/>
      <c r="T11250" s="223"/>
      <c r="U11250" s="225"/>
      <c r="V11250" s="223"/>
      <c r="W11250" s="225"/>
      <c r="AE11250" s="200"/>
      <c r="AM11250" s="203"/>
      <c r="AT11250" s="144"/>
    </row>
    <row r="11251" spans="9:46" s="142" customFormat="1" x14ac:dyDescent="0.15">
      <c r="I11251" s="223"/>
      <c r="P11251" s="224"/>
      <c r="Q11251" s="224"/>
      <c r="R11251" s="224"/>
      <c r="T11251" s="223"/>
      <c r="U11251" s="225"/>
      <c r="V11251" s="223"/>
      <c r="W11251" s="225"/>
      <c r="AE11251" s="200"/>
      <c r="AM11251" s="203"/>
      <c r="AT11251" s="144"/>
    </row>
    <row r="11252" spans="9:46" s="142" customFormat="1" x14ac:dyDescent="0.15">
      <c r="I11252" s="223"/>
      <c r="P11252" s="224"/>
      <c r="Q11252" s="224"/>
      <c r="R11252" s="224"/>
      <c r="T11252" s="223"/>
      <c r="U11252" s="225"/>
      <c r="V11252" s="223"/>
      <c r="W11252" s="225"/>
      <c r="AE11252" s="200"/>
      <c r="AM11252" s="203"/>
      <c r="AT11252" s="144"/>
    </row>
    <row r="11253" spans="9:46" s="142" customFormat="1" x14ac:dyDescent="0.15">
      <c r="I11253" s="223"/>
      <c r="P11253" s="224"/>
      <c r="Q11253" s="224"/>
      <c r="R11253" s="224"/>
      <c r="T11253" s="223"/>
      <c r="U11253" s="225"/>
      <c r="V11253" s="223"/>
      <c r="W11253" s="225"/>
      <c r="AE11253" s="200"/>
      <c r="AM11253" s="203"/>
      <c r="AT11253" s="144"/>
    </row>
    <row r="11254" spans="9:46" s="142" customFormat="1" x14ac:dyDescent="0.15">
      <c r="I11254" s="223"/>
      <c r="P11254" s="224"/>
      <c r="Q11254" s="224"/>
      <c r="R11254" s="224"/>
      <c r="T11254" s="223"/>
      <c r="U11254" s="225"/>
      <c r="V11254" s="223"/>
      <c r="W11254" s="225"/>
      <c r="AE11254" s="200"/>
      <c r="AM11254" s="203"/>
      <c r="AT11254" s="144"/>
    </row>
    <row r="11255" spans="9:46" s="142" customFormat="1" x14ac:dyDescent="0.15">
      <c r="I11255" s="223"/>
      <c r="P11255" s="224"/>
      <c r="Q11255" s="224"/>
      <c r="R11255" s="224"/>
      <c r="T11255" s="223"/>
      <c r="U11255" s="225"/>
      <c r="V11255" s="223"/>
      <c r="W11255" s="225"/>
      <c r="AE11255" s="200"/>
      <c r="AM11255" s="203"/>
      <c r="AT11255" s="144"/>
    </row>
    <row r="11256" spans="9:46" s="142" customFormat="1" x14ac:dyDescent="0.15">
      <c r="I11256" s="223"/>
      <c r="P11256" s="224"/>
      <c r="Q11256" s="224"/>
      <c r="R11256" s="224"/>
      <c r="T11256" s="223"/>
      <c r="U11256" s="225"/>
      <c r="V11256" s="223"/>
      <c r="W11256" s="225"/>
      <c r="AE11256" s="200"/>
      <c r="AM11256" s="203"/>
      <c r="AT11256" s="144"/>
    </row>
    <row r="11257" spans="9:46" s="142" customFormat="1" x14ac:dyDescent="0.15">
      <c r="I11257" s="223"/>
      <c r="P11257" s="224"/>
      <c r="Q11257" s="224"/>
      <c r="R11257" s="224"/>
      <c r="T11257" s="223"/>
      <c r="U11257" s="225"/>
      <c r="V11257" s="223"/>
      <c r="W11257" s="225"/>
      <c r="AE11257" s="200"/>
      <c r="AM11257" s="203"/>
      <c r="AT11257" s="144"/>
    </row>
    <row r="11258" spans="9:46" s="142" customFormat="1" x14ac:dyDescent="0.15">
      <c r="I11258" s="223"/>
      <c r="P11258" s="224"/>
      <c r="Q11258" s="224"/>
      <c r="R11258" s="224"/>
      <c r="T11258" s="223"/>
      <c r="U11258" s="225"/>
      <c r="V11258" s="223"/>
      <c r="W11258" s="225"/>
      <c r="AE11258" s="200"/>
      <c r="AM11258" s="203"/>
      <c r="AT11258" s="144"/>
    </row>
    <row r="11259" spans="9:46" s="142" customFormat="1" x14ac:dyDescent="0.15">
      <c r="I11259" s="223"/>
      <c r="P11259" s="224"/>
      <c r="Q11259" s="224"/>
      <c r="R11259" s="224"/>
      <c r="T11259" s="223"/>
      <c r="U11259" s="225"/>
      <c r="V11259" s="223"/>
      <c r="W11259" s="225"/>
      <c r="AE11259" s="200"/>
      <c r="AM11259" s="203"/>
      <c r="AT11259" s="144"/>
    </row>
    <row r="11260" spans="9:46" s="142" customFormat="1" x14ac:dyDescent="0.15">
      <c r="I11260" s="223"/>
      <c r="P11260" s="224"/>
      <c r="Q11260" s="224"/>
      <c r="R11260" s="224"/>
      <c r="T11260" s="223"/>
      <c r="U11260" s="225"/>
      <c r="V11260" s="223"/>
      <c r="W11260" s="225"/>
      <c r="AE11260" s="200"/>
      <c r="AM11260" s="203"/>
      <c r="AT11260" s="144"/>
    </row>
    <row r="11261" spans="9:46" s="142" customFormat="1" x14ac:dyDescent="0.15">
      <c r="I11261" s="223"/>
      <c r="P11261" s="224"/>
      <c r="Q11261" s="224"/>
      <c r="R11261" s="224"/>
      <c r="T11261" s="223"/>
      <c r="U11261" s="225"/>
      <c r="V11261" s="223"/>
      <c r="W11261" s="225"/>
      <c r="AE11261" s="200"/>
      <c r="AM11261" s="203"/>
      <c r="AT11261" s="144"/>
    </row>
    <row r="11262" spans="9:46" s="142" customFormat="1" x14ac:dyDescent="0.15">
      <c r="I11262" s="223"/>
      <c r="P11262" s="224"/>
      <c r="Q11262" s="224"/>
      <c r="R11262" s="224"/>
      <c r="T11262" s="223"/>
      <c r="U11262" s="225"/>
      <c r="V11262" s="223"/>
      <c r="W11262" s="225"/>
      <c r="AE11262" s="200"/>
      <c r="AM11262" s="203"/>
      <c r="AT11262" s="144"/>
    </row>
    <row r="11263" spans="9:46" s="142" customFormat="1" x14ac:dyDescent="0.15">
      <c r="I11263" s="223"/>
      <c r="P11263" s="224"/>
      <c r="Q11263" s="224"/>
      <c r="R11263" s="224"/>
      <c r="T11263" s="223"/>
      <c r="U11263" s="225"/>
      <c r="V11263" s="223"/>
      <c r="W11263" s="225"/>
      <c r="AE11263" s="200"/>
      <c r="AM11263" s="203"/>
      <c r="AT11263" s="144"/>
    </row>
    <row r="11264" spans="9:46" s="142" customFormat="1" x14ac:dyDescent="0.15">
      <c r="I11264" s="223"/>
      <c r="P11264" s="224"/>
      <c r="Q11264" s="224"/>
      <c r="R11264" s="224"/>
      <c r="T11264" s="223"/>
      <c r="U11264" s="225"/>
      <c r="V11264" s="223"/>
      <c r="W11264" s="225"/>
      <c r="AE11264" s="200"/>
      <c r="AM11264" s="203"/>
      <c r="AT11264" s="144"/>
    </row>
    <row r="11265" spans="9:46" s="142" customFormat="1" x14ac:dyDescent="0.15">
      <c r="I11265" s="223"/>
      <c r="P11265" s="224"/>
      <c r="Q11265" s="224"/>
      <c r="R11265" s="224"/>
      <c r="T11265" s="223"/>
      <c r="U11265" s="225"/>
      <c r="V11265" s="223"/>
      <c r="W11265" s="225"/>
      <c r="AE11265" s="200"/>
      <c r="AM11265" s="203"/>
      <c r="AT11265" s="144"/>
    </row>
    <row r="11266" spans="9:46" s="142" customFormat="1" x14ac:dyDescent="0.15">
      <c r="I11266" s="223"/>
      <c r="P11266" s="224"/>
      <c r="Q11266" s="224"/>
      <c r="R11266" s="224"/>
      <c r="T11266" s="223"/>
      <c r="U11266" s="225"/>
      <c r="V11266" s="223"/>
      <c r="W11266" s="225"/>
      <c r="AE11266" s="200"/>
      <c r="AM11266" s="203"/>
      <c r="AT11266" s="144"/>
    </row>
    <row r="11267" spans="9:46" s="142" customFormat="1" x14ac:dyDescent="0.15">
      <c r="I11267" s="223"/>
      <c r="P11267" s="224"/>
      <c r="Q11267" s="224"/>
      <c r="R11267" s="224"/>
      <c r="T11267" s="223"/>
      <c r="U11267" s="225"/>
      <c r="V11267" s="223"/>
      <c r="W11267" s="225"/>
      <c r="AE11267" s="200"/>
      <c r="AM11267" s="203"/>
      <c r="AT11267" s="144"/>
    </row>
    <row r="11268" spans="9:46" s="142" customFormat="1" x14ac:dyDescent="0.15">
      <c r="I11268" s="223"/>
      <c r="P11268" s="224"/>
      <c r="Q11268" s="224"/>
      <c r="R11268" s="224"/>
      <c r="T11268" s="223"/>
      <c r="U11268" s="225"/>
      <c r="V11268" s="223"/>
      <c r="W11268" s="225"/>
      <c r="AE11268" s="200"/>
      <c r="AM11268" s="203"/>
      <c r="AT11268" s="144"/>
    </row>
    <row r="11269" spans="9:46" s="142" customFormat="1" x14ac:dyDescent="0.15">
      <c r="I11269" s="223"/>
      <c r="P11269" s="224"/>
      <c r="Q11269" s="224"/>
      <c r="R11269" s="224"/>
      <c r="T11269" s="223"/>
      <c r="U11269" s="225"/>
      <c r="V11269" s="223"/>
      <c r="W11269" s="225"/>
      <c r="AE11269" s="200"/>
      <c r="AM11269" s="203"/>
      <c r="AT11269" s="144"/>
    </row>
    <row r="11270" spans="9:46" s="142" customFormat="1" x14ac:dyDescent="0.15">
      <c r="I11270" s="223"/>
      <c r="P11270" s="224"/>
      <c r="Q11270" s="224"/>
      <c r="R11270" s="224"/>
      <c r="T11270" s="223"/>
      <c r="U11270" s="225"/>
      <c r="V11270" s="223"/>
      <c r="W11270" s="225"/>
      <c r="AE11270" s="200"/>
      <c r="AM11270" s="203"/>
      <c r="AT11270" s="144"/>
    </row>
    <row r="11271" spans="9:46" s="142" customFormat="1" x14ac:dyDescent="0.15">
      <c r="I11271" s="223"/>
      <c r="P11271" s="224"/>
      <c r="Q11271" s="224"/>
      <c r="R11271" s="224"/>
      <c r="T11271" s="223"/>
      <c r="U11271" s="225"/>
      <c r="V11271" s="223"/>
      <c r="W11271" s="225"/>
      <c r="AE11271" s="200"/>
      <c r="AM11271" s="203"/>
      <c r="AT11271" s="144"/>
    </row>
    <row r="11272" spans="9:46" s="142" customFormat="1" x14ac:dyDescent="0.15">
      <c r="I11272" s="223"/>
      <c r="P11272" s="224"/>
      <c r="Q11272" s="224"/>
      <c r="R11272" s="224"/>
      <c r="T11272" s="223"/>
      <c r="U11272" s="225"/>
      <c r="V11272" s="223"/>
      <c r="W11272" s="225"/>
      <c r="AE11272" s="200"/>
      <c r="AM11272" s="203"/>
      <c r="AT11272" s="144"/>
    </row>
    <row r="11273" spans="9:46" s="142" customFormat="1" x14ac:dyDescent="0.15">
      <c r="I11273" s="223"/>
      <c r="P11273" s="224"/>
      <c r="Q11273" s="224"/>
      <c r="R11273" s="224"/>
      <c r="T11273" s="223"/>
      <c r="U11273" s="225"/>
      <c r="V11273" s="223"/>
      <c r="W11273" s="225"/>
      <c r="AE11273" s="200"/>
      <c r="AM11273" s="203"/>
      <c r="AT11273" s="144"/>
    </row>
    <row r="11274" spans="9:46" s="142" customFormat="1" x14ac:dyDescent="0.15">
      <c r="I11274" s="223"/>
      <c r="P11274" s="224"/>
      <c r="Q11274" s="224"/>
      <c r="R11274" s="224"/>
      <c r="T11274" s="223"/>
      <c r="U11274" s="225"/>
      <c r="V11274" s="223"/>
      <c r="W11274" s="225"/>
      <c r="AE11274" s="200"/>
      <c r="AM11274" s="203"/>
      <c r="AT11274" s="144"/>
    </row>
    <row r="11275" spans="9:46" s="142" customFormat="1" x14ac:dyDescent="0.15">
      <c r="I11275" s="223"/>
      <c r="P11275" s="224"/>
      <c r="Q11275" s="224"/>
      <c r="R11275" s="224"/>
      <c r="T11275" s="223"/>
      <c r="U11275" s="225"/>
      <c r="V11275" s="223"/>
      <c r="W11275" s="225"/>
      <c r="AE11275" s="200"/>
      <c r="AM11275" s="203"/>
      <c r="AT11275" s="144"/>
    </row>
    <row r="11276" spans="9:46" s="142" customFormat="1" x14ac:dyDescent="0.15">
      <c r="I11276" s="223"/>
      <c r="P11276" s="224"/>
      <c r="Q11276" s="224"/>
      <c r="R11276" s="224"/>
      <c r="T11276" s="223"/>
      <c r="U11276" s="225"/>
      <c r="V11276" s="223"/>
      <c r="W11276" s="225"/>
      <c r="AE11276" s="200"/>
      <c r="AM11276" s="203"/>
      <c r="AT11276" s="144"/>
    </row>
    <row r="11277" spans="9:46" s="142" customFormat="1" x14ac:dyDescent="0.15">
      <c r="I11277" s="223"/>
      <c r="P11277" s="224"/>
      <c r="Q11277" s="224"/>
      <c r="R11277" s="224"/>
      <c r="T11277" s="223"/>
      <c r="U11277" s="225"/>
      <c r="V11277" s="223"/>
      <c r="W11277" s="225"/>
      <c r="AE11277" s="200"/>
      <c r="AM11277" s="203"/>
      <c r="AT11277" s="144"/>
    </row>
    <row r="11278" spans="9:46" s="142" customFormat="1" x14ac:dyDescent="0.15">
      <c r="I11278" s="223"/>
      <c r="P11278" s="224"/>
      <c r="Q11278" s="224"/>
      <c r="R11278" s="224"/>
      <c r="T11278" s="223"/>
      <c r="U11278" s="225"/>
      <c r="V11278" s="223"/>
      <c r="W11278" s="225"/>
      <c r="AE11278" s="200"/>
      <c r="AM11278" s="203"/>
      <c r="AT11278" s="144"/>
    </row>
    <row r="11279" spans="9:46" s="142" customFormat="1" x14ac:dyDescent="0.15">
      <c r="I11279" s="223"/>
      <c r="P11279" s="224"/>
      <c r="Q11279" s="224"/>
      <c r="R11279" s="224"/>
      <c r="T11279" s="223"/>
      <c r="U11279" s="225"/>
      <c r="V11279" s="223"/>
      <c r="W11279" s="225"/>
      <c r="AE11279" s="200"/>
      <c r="AM11279" s="203"/>
      <c r="AT11279" s="144"/>
    </row>
    <row r="11280" spans="9:46" s="142" customFormat="1" x14ac:dyDescent="0.15">
      <c r="I11280" s="223"/>
      <c r="P11280" s="224"/>
      <c r="Q11280" s="224"/>
      <c r="R11280" s="224"/>
      <c r="T11280" s="223"/>
      <c r="U11280" s="225"/>
      <c r="V11280" s="223"/>
      <c r="W11280" s="225"/>
      <c r="AE11280" s="200"/>
      <c r="AM11280" s="203"/>
      <c r="AT11280" s="144"/>
    </row>
    <row r="11281" spans="9:46" s="142" customFormat="1" x14ac:dyDescent="0.15">
      <c r="I11281" s="223"/>
      <c r="P11281" s="224"/>
      <c r="Q11281" s="224"/>
      <c r="R11281" s="224"/>
      <c r="T11281" s="223"/>
      <c r="U11281" s="225"/>
      <c r="V11281" s="223"/>
      <c r="W11281" s="225"/>
      <c r="AE11281" s="200"/>
      <c r="AM11281" s="203"/>
      <c r="AT11281" s="144"/>
    </row>
    <row r="11282" spans="9:46" s="142" customFormat="1" x14ac:dyDescent="0.15">
      <c r="I11282" s="223"/>
      <c r="P11282" s="224"/>
      <c r="Q11282" s="224"/>
      <c r="R11282" s="224"/>
      <c r="T11282" s="223"/>
      <c r="U11282" s="225"/>
      <c r="V11282" s="223"/>
      <c r="W11282" s="225"/>
      <c r="AE11282" s="200"/>
      <c r="AM11282" s="203"/>
      <c r="AT11282" s="144"/>
    </row>
    <row r="11283" spans="9:46" s="142" customFormat="1" x14ac:dyDescent="0.15">
      <c r="I11283" s="223"/>
      <c r="P11283" s="224"/>
      <c r="Q11283" s="224"/>
      <c r="R11283" s="224"/>
      <c r="T11283" s="223"/>
      <c r="U11283" s="225"/>
      <c r="V11283" s="223"/>
      <c r="W11283" s="225"/>
      <c r="AE11283" s="200"/>
      <c r="AM11283" s="203"/>
      <c r="AT11283" s="144"/>
    </row>
    <row r="11284" spans="9:46" s="142" customFormat="1" x14ac:dyDescent="0.15">
      <c r="I11284" s="223"/>
      <c r="P11284" s="224"/>
      <c r="Q11284" s="224"/>
      <c r="R11284" s="224"/>
      <c r="T11284" s="223"/>
      <c r="U11284" s="225"/>
      <c r="V11284" s="223"/>
      <c r="W11284" s="225"/>
      <c r="AE11284" s="200"/>
      <c r="AM11284" s="203"/>
      <c r="AT11284" s="144"/>
    </row>
    <row r="11285" spans="9:46" s="142" customFormat="1" x14ac:dyDescent="0.15">
      <c r="I11285" s="223"/>
      <c r="P11285" s="224"/>
      <c r="Q11285" s="224"/>
      <c r="R11285" s="224"/>
      <c r="T11285" s="223"/>
      <c r="U11285" s="225"/>
      <c r="V11285" s="223"/>
      <c r="W11285" s="225"/>
      <c r="AE11285" s="200"/>
      <c r="AM11285" s="203"/>
      <c r="AT11285" s="144"/>
    </row>
    <row r="11286" spans="9:46" s="142" customFormat="1" x14ac:dyDescent="0.15">
      <c r="I11286" s="223"/>
      <c r="P11286" s="224"/>
      <c r="Q11286" s="224"/>
      <c r="R11286" s="224"/>
      <c r="T11286" s="223"/>
      <c r="U11286" s="225"/>
      <c r="V11286" s="223"/>
      <c r="W11286" s="225"/>
      <c r="AE11286" s="200"/>
      <c r="AM11286" s="203"/>
      <c r="AT11286" s="144"/>
    </row>
    <row r="11287" spans="9:46" s="142" customFormat="1" x14ac:dyDescent="0.15">
      <c r="I11287" s="223"/>
      <c r="P11287" s="224"/>
      <c r="Q11287" s="224"/>
      <c r="R11287" s="224"/>
      <c r="T11287" s="223"/>
      <c r="U11287" s="225"/>
      <c r="V11287" s="223"/>
      <c r="W11287" s="225"/>
      <c r="AE11287" s="200"/>
      <c r="AM11287" s="203"/>
      <c r="AT11287" s="144"/>
    </row>
    <row r="11288" spans="9:46" s="142" customFormat="1" x14ac:dyDescent="0.15">
      <c r="I11288" s="223"/>
      <c r="P11288" s="224"/>
      <c r="Q11288" s="224"/>
      <c r="R11288" s="224"/>
      <c r="T11288" s="223"/>
      <c r="U11288" s="225"/>
      <c r="V11288" s="223"/>
      <c r="W11288" s="225"/>
      <c r="AE11288" s="200"/>
      <c r="AM11288" s="203"/>
      <c r="AT11288" s="144"/>
    </row>
    <row r="11289" spans="9:46" s="142" customFormat="1" x14ac:dyDescent="0.15">
      <c r="I11289" s="223"/>
      <c r="P11289" s="224"/>
      <c r="Q11289" s="224"/>
      <c r="R11289" s="224"/>
      <c r="T11289" s="223"/>
      <c r="U11289" s="225"/>
      <c r="V11289" s="223"/>
      <c r="W11289" s="225"/>
      <c r="AE11289" s="200"/>
      <c r="AM11289" s="203"/>
      <c r="AT11289" s="144"/>
    </row>
    <row r="11290" spans="9:46" s="142" customFormat="1" x14ac:dyDescent="0.15">
      <c r="I11290" s="223"/>
      <c r="P11290" s="224"/>
      <c r="Q11290" s="224"/>
      <c r="R11290" s="224"/>
      <c r="T11290" s="223"/>
      <c r="U11290" s="225"/>
      <c r="V11290" s="223"/>
      <c r="W11290" s="225"/>
      <c r="AE11290" s="200"/>
      <c r="AM11290" s="203"/>
      <c r="AT11290" s="144"/>
    </row>
    <row r="11291" spans="9:46" s="142" customFormat="1" x14ac:dyDescent="0.15">
      <c r="I11291" s="223"/>
      <c r="P11291" s="224"/>
      <c r="Q11291" s="224"/>
      <c r="R11291" s="224"/>
      <c r="T11291" s="223"/>
      <c r="U11291" s="225"/>
      <c r="V11291" s="223"/>
      <c r="W11291" s="225"/>
      <c r="AE11291" s="200"/>
      <c r="AM11291" s="203"/>
      <c r="AT11291" s="144"/>
    </row>
    <row r="11292" spans="9:46" s="142" customFormat="1" x14ac:dyDescent="0.15">
      <c r="I11292" s="223"/>
      <c r="P11292" s="224"/>
      <c r="Q11292" s="224"/>
      <c r="R11292" s="224"/>
      <c r="T11292" s="223"/>
      <c r="U11292" s="225"/>
      <c r="V11292" s="223"/>
      <c r="W11292" s="225"/>
      <c r="AE11292" s="200"/>
      <c r="AM11292" s="203"/>
      <c r="AT11292" s="144"/>
    </row>
    <row r="11293" spans="9:46" s="142" customFormat="1" x14ac:dyDescent="0.15">
      <c r="I11293" s="223"/>
      <c r="P11293" s="224"/>
      <c r="Q11293" s="224"/>
      <c r="R11293" s="224"/>
      <c r="T11293" s="223"/>
      <c r="U11293" s="225"/>
      <c r="V11293" s="223"/>
      <c r="W11293" s="225"/>
      <c r="AE11293" s="200"/>
      <c r="AM11293" s="203"/>
      <c r="AT11293" s="144"/>
    </row>
    <row r="11294" spans="9:46" s="142" customFormat="1" x14ac:dyDescent="0.15">
      <c r="I11294" s="223"/>
      <c r="P11294" s="224"/>
      <c r="Q11294" s="224"/>
      <c r="R11294" s="224"/>
      <c r="T11294" s="223"/>
      <c r="U11294" s="225"/>
      <c r="V11294" s="223"/>
      <c r="W11294" s="225"/>
      <c r="AE11294" s="200"/>
      <c r="AM11294" s="203"/>
      <c r="AT11294" s="144"/>
    </row>
    <row r="11295" spans="9:46" s="142" customFormat="1" x14ac:dyDescent="0.15">
      <c r="I11295" s="223"/>
      <c r="P11295" s="224"/>
      <c r="Q11295" s="224"/>
      <c r="R11295" s="224"/>
      <c r="T11295" s="223"/>
      <c r="U11295" s="225"/>
      <c r="V11295" s="223"/>
      <c r="W11295" s="225"/>
      <c r="AE11295" s="200"/>
      <c r="AM11295" s="203"/>
      <c r="AT11295" s="144"/>
    </row>
    <row r="11296" spans="9:46" s="142" customFormat="1" x14ac:dyDescent="0.15">
      <c r="I11296" s="223"/>
      <c r="P11296" s="224"/>
      <c r="Q11296" s="224"/>
      <c r="R11296" s="224"/>
      <c r="T11296" s="223"/>
      <c r="U11296" s="225"/>
      <c r="V11296" s="223"/>
      <c r="W11296" s="225"/>
      <c r="AE11296" s="200"/>
      <c r="AM11296" s="203"/>
      <c r="AT11296" s="144"/>
    </row>
    <row r="11297" spans="9:46" s="142" customFormat="1" x14ac:dyDescent="0.15">
      <c r="I11297" s="223"/>
      <c r="P11297" s="224"/>
      <c r="Q11297" s="224"/>
      <c r="R11297" s="224"/>
      <c r="T11297" s="223"/>
      <c r="U11297" s="225"/>
      <c r="V11297" s="223"/>
      <c r="W11297" s="225"/>
      <c r="AE11297" s="200"/>
      <c r="AM11297" s="203"/>
      <c r="AT11297" s="144"/>
    </row>
    <row r="11298" spans="9:46" s="142" customFormat="1" x14ac:dyDescent="0.15">
      <c r="I11298" s="223"/>
      <c r="P11298" s="224"/>
      <c r="Q11298" s="224"/>
      <c r="R11298" s="224"/>
      <c r="T11298" s="223"/>
      <c r="U11298" s="225"/>
      <c r="V11298" s="223"/>
      <c r="W11298" s="225"/>
      <c r="AE11298" s="200"/>
      <c r="AM11298" s="203"/>
      <c r="AT11298" s="144"/>
    </row>
    <row r="11299" spans="9:46" s="142" customFormat="1" x14ac:dyDescent="0.15">
      <c r="I11299" s="223"/>
      <c r="P11299" s="224"/>
      <c r="Q11299" s="224"/>
      <c r="R11299" s="224"/>
      <c r="T11299" s="223"/>
      <c r="U11299" s="225"/>
      <c r="V11299" s="223"/>
      <c r="W11299" s="225"/>
      <c r="AE11299" s="200"/>
      <c r="AM11299" s="203"/>
      <c r="AT11299" s="144"/>
    </row>
    <row r="11300" spans="9:46" s="142" customFormat="1" x14ac:dyDescent="0.15">
      <c r="I11300" s="223"/>
      <c r="P11300" s="224"/>
      <c r="Q11300" s="224"/>
      <c r="R11300" s="224"/>
      <c r="T11300" s="223"/>
      <c r="U11300" s="225"/>
      <c r="V11300" s="223"/>
      <c r="W11300" s="225"/>
      <c r="AE11300" s="200"/>
      <c r="AM11300" s="203"/>
      <c r="AT11300" s="144"/>
    </row>
    <row r="11301" spans="9:46" s="142" customFormat="1" x14ac:dyDescent="0.15">
      <c r="I11301" s="223"/>
      <c r="P11301" s="224"/>
      <c r="Q11301" s="224"/>
      <c r="R11301" s="224"/>
      <c r="T11301" s="223"/>
      <c r="U11301" s="225"/>
      <c r="V11301" s="223"/>
      <c r="W11301" s="225"/>
      <c r="AE11301" s="200"/>
      <c r="AM11301" s="203"/>
      <c r="AT11301" s="144"/>
    </row>
    <row r="11302" spans="9:46" s="142" customFormat="1" x14ac:dyDescent="0.15">
      <c r="I11302" s="223"/>
      <c r="P11302" s="224"/>
      <c r="Q11302" s="224"/>
      <c r="R11302" s="224"/>
      <c r="T11302" s="223"/>
      <c r="U11302" s="225"/>
      <c r="V11302" s="223"/>
      <c r="W11302" s="225"/>
      <c r="AE11302" s="200"/>
      <c r="AM11302" s="203"/>
      <c r="AT11302" s="144"/>
    </row>
    <row r="11303" spans="9:46" s="142" customFormat="1" x14ac:dyDescent="0.15">
      <c r="I11303" s="223"/>
      <c r="P11303" s="224"/>
      <c r="Q11303" s="224"/>
      <c r="R11303" s="224"/>
      <c r="T11303" s="223"/>
      <c r="U11303" s="225"/>
      <c r="V11303" s="223"/>
      <c r="W11303" s="225"/>
      <c r="AE11303" s="200"/>
      <c r="AM11303" s="203"/>
      <c r="AT11303" s="144"/>
    </row>
    <row r="11304" spans="9:46" s="142" customFormat="1" x14ac:dyDescent="0.15">
      <c r="I11304" s="223"/>
      <c r="P11304" s="224"/>
      <c r="Q11304" s="224"/>
      <c r="R11304" s="224"/>
      <c r="T11304" s="223"/>
      <c r="U11304" s="225"/>
      <c r="V11304" s="223"/>
      <c r="W11304" s="225"/>
      <c r="AE11304" s="200"/>
      <c r="AM11304" s="203"/>
      <c r="AT11304" s="144"/>
    </row>
    <row r="11305" spans="9:46" s="142" customFormat="1" x14ac:dyDescent="0.15">
      <c r="I11305" s="223"/>
      <c r="P11305" s="224"/>
      <c r="Q11305" s="224"/>
      <c r="R11305" s="224"/>
      <c r="T11305" s="223"/>
      <c r="U11305" s="225"/>
      <c r="V11305" s="223"/>
      <c r="W11305" s="225"/>
      <c r="AE11305" s="200"/>
      <c r="AM11305" s="203"/>
      <c r="AT11305" s="144"/>
    </row>
    <row r="11306" spans="9:46" s="142" customFormat="1" x14ac:dyDescent="0.15">
      <c r="I11306" s="223"/>
      <c r="P11306" s="224"/>
      <c r="Q11306" s="224"/>
      <c r="R11306" s="224"/>
      <c r="T11306" s="223"/>
      <c r="U11306" s="225"/>
      <c r="V11306" s="223"/>
      <c r="W11306" s="225"/>
      <c r="AE11306" s="200"/>
      <c r="AM11306" s="203"/>
      <c r="AT11306" s="144"/>
    </row>
    <row r="11307" spans="9:46" s="142" customFormat="1" x14ac:dyDescent="0.15">
      <c r="I11307" s="223"/>
      <c r="P11307" s="224"/>
      <c r="Q11307" s="224"/>
      <c r="R11307" s="224"/>
      <c r="T11307" s="223"/>
      <c r="U11307" s="225"/>
      <c r="V11307" s="223"/>
      <c r="W11307" s="225"/>
      <c r="AE11307" s="200"/>
      <c r="AM11307" s="203"/>
      <c r="AT11307" s="144"/>
    </row>
    <row r="11308" spans="9:46" s="142" customFormat="1" x14ac:dyDescent="0.15">
      <c r="I11308" s="223"/>
      <c r="P11308" s="224"/>
      <c r="Q11308" s="224"/>
      <c r="R11308" s="224"/>
      <c r="T11308" s="223"/>
      <c r="U11308" s="225"/>
      <c r="V11308" s="223"/>
      <c r="W11308" s="225"/>
      <c r="AE11308" s="200"/>
      <c r="AM11308" s="203"/>
      <c r="AT11308" s="144"/>
    </row>
    <row r="11309" spans="9:46" s="142" customFormat="1" x14ac:dyDescent="0.15">
      <c r="I11309" s="223"/>
      <c r="P11309" s="224"/>
      <c r="Q11309" s="224"/>
      <c r="R11309" s="224"/>
      <c r="T11309" s="223"/>
      <c r="U11309" s="225"/>
      <c r="V11309" s="223"/>
      <c r="W11309" s="225"/>
      <c r="AE11309" s="200"/>
      <c r="AM11309" s="203"/>
      <c r="AT11309" s="144"/>
    </row>
    <row r="11310" spans="9:46" s="142" customFormat="1" x14ac:dyDescent="0.15">
      <c r="I11310" s="223"/>
      <c r="P11310" s="224"/>
      <c r="Q11310" s="224"/>
      <c r="R11310" s="224"/>
      <c r="T11310" s="223"/>
      <c r="U11310" s="225"/>
      <c r="V11310" s="223"/>
      <c r="W11310" s="225"/>
      <c r="AE11310" s="200"/>
      <c r="AM11310" s="203"/>
      <c r="AT11310" s="144"/>
    </row>
    <row r="11311" spans="9:46" s="142" customFormat="1" x14ac:dyDescent="0.15">
      <c r="I11311" s="223"/>
      <c r="P11311" s="224"/>
      <c r="Q11311" s="224"/>
      <c r="R11311" s="224"/>
      <c r="T11311" s="223"/>
      <c r="U11311" s="225"/>
      <c r="V11311" s="223"/>
      <c r="W11311" s="225"/>
      <c r="AE11311" s="200"/>
      <c r="AM11311" s="203"/>
      <c r="AT11311" s="144"/>
    </row>
    <row r="11312" spans="9:46" s="142" customFormat="1" x14ac:dyDescent="0.15">
      <c r="I11312" s="223"/>
      <c r="P11312" s="224"/>
      <c r="Q11312" s="224"/>
      <c r="R11312" s="224"/>
      <c r="T11312" s="223"/>
      <c r="U11312" s="225"/>
      <c r="V11312" s="223"/>
      <c r="W11312" s="225"/>
      <c r="AE11312" s="200"/>
      <c r="AM11312" s="203"/>
      <c r="AT11312" s="144"/>
    </row>
    <row r="11313" spans="9:46" s="142" customFormat="1" x14ac:dyDescent="0.15">
      <c r="I11313" s="223"/>
      <c r="P11313" s="224"/>
      <c r="Q11313" s="224"/>
      <c r="R11313" s="224"/>
      <c r="T11313" s="223"/>
      <c r="U11313" s="225"/>
      <c r="V11313" s="223"/>
      <c r="W11313" s="225"/>
      <c r="AE11313" s="200"/>
      <c r="AM11313" s="203"/>
      <c r="AT11313" s="144"/>
    </row>
    <row r="11314" spans="9:46" s="142" customFormat="1" x14ac:dyDescent="0.15">
      <c r="I11314" s="223"/>
      <c r="P11314" s="224"/>
      <c r="Q11314" s="224"/>
      <c r="R11314" s="224"/>
      <c r="T11314" s="223"/>
      <c r="U11314" s="225"/>
      <c r="V11314" s="223"/>
      <c r="W11314" s="225"/>
      <c r="AE11314" s="200"/>
      <c r="AM11314" s="203"/>
      <c r="AT11314" s="144"/>
    </row>
    <row r="11315" spans="9:46" s="142" customFormat="1" x14ac:dyDescent="0.15">
      <c r="I11315" s="223"/>
      <c r="P11315" s="224"/>
      <c r="Q11315" s="224"/>
      <c r="R11315" s="224"/>
      <c r="T11315" s="223"/>
      <c r="U11315" s="225"/>
      <c r="V11315" s="223"/>
      <c r="W11315" s="225"/>
      <c r="AE11315" s="200"/>
      <c r="AM11315" s="203"/>
      <c r="AT11315" s="144"/>
    </row>
    <row r="11316" spans="9:46" s="142" customFormat="1" x14ac:dyDescent="0.15">
      <c r="I11316" s="223"/>
      <c r="P11316" s="224"/>
      <c r="Q11316" s="224"/>
      <c r="R11316" s="224"/>
      <c r="T11316" s="223"/>
      <c r="U11316" s="225"/>
      <c r="V11316" s="223"/>
      <c r="W11316" s="225"/>
      <c r="AE11316" s="200"/>
      <c r="AM11316" s="203"/>
      <c r="AT11316" s="144"/>
    </row>
    <row r="11317" spans="9:46" s="142" customFormat="1" x14ac:dyDescent="0.15">
      <c r="I11317" s="223"/>
      <c r="P11317" s="224"/>
      <c r="Q11317" s="224"/>
      <c r="R11317" s="224"/>
      <c r="T11317" s="223"/>
      <c r="U11317" s="225"/>
      <c r="V11317" s="223"/>
      <c r="W11317" s="225"/>
      <c r="AE11317" s="200"/>
      <c r="AM11317" s="203"/>
      <c r="AT11317" s="144"/>
    </row>
    <row r="11318" spans="9:46" s="142" customFormat="1" x14ac:dyDescent="0.15">
      <c r="I11318" s="223"/>
      <c r="P11318" s="224"/>
      <c r="Q11318" s="224"/>
      <c r="R11318" s="224"/>
      <c r="T11318" s="223"/>
      <c r="U11318" s="225"/>
      <c r="V11318" s="223"/>
      <c r="W11318" s="225"/>
      <c r="AE11318" s="200"/>
      <c r="AM11318" s="203"/>
      <c r="AT11318" s="144"/>
    </row>
    <row r="11319" spans="9:46" s="142" customFormat="1" x14ac:dyDescent="0.15">
      <c r="I11319" s="223"/>
      <c r="P11319" s="224"/>
      <c r="Q11319" s="224"/>
      <c r="R11319" s="224"/>
      <c r="T11319" s="223"/>
      <c r="U11319" s="225"/>
      <c r="V11319" s="223"/>
      <c r="W11319" s="225"/>
      <c r="AE11319" s="200"/>
      <c r="AM11319" s="203"/>
      <c r="AT11319" s="144"/>
    </row>
    <row r="11320" spans="9:46" s="142" customFormat="1" x14ac:dyDescent="0.15">
      <c r="I11320" s="223"/>
      <c r="P11320" s="224"/>
      <c r="Q11320" s="224"/>
      <c r="R11320" s="224"/>
      <c r="T11320" s="223"/>
      <c r="U11320" s="225"/>
      <c r="V11320" s="223"/>
      <c r="W11320" s="225"/>
      <c r="AE11320" s="200"/>
      <c r="AM11320" s="203"/>
      <c r="AT11320" s="144"/>
    </row>
    <row r="11321" spans="9:46" s="142" customFormat="1" x14ac:dyDescent="0.15">
      <c r="I11321" s="223"/>
      <c r="P11321" s="224"/>
      <c r="Q11321" s="224"/>
      <c r="R11321" s="224"/>
      <c r="T11321" s="223"/>
      <c r="U11321" s="225"/>
      <c r="V11321" s="223"/>
      <c r="W11321" s="225"/>
      <c r="AE11321" s="200"/>
      <c r="AM11321" s="203"/>
      <c r="AT11321" s="144"/>
    </row>
    <row r="11322" spans="9:46" s="142" customFormat="1" x14ac:dyDescent="0.15">
      <c r="I11322" s="223"/>
      <c r="P11322" s="224"/>
      <c r="Q11322" s="224"/>
      <c r="R11322" s="224"/>
      <c r="T11322" s="223"/>
      <c r="U11322" s="225"/>
      <c r="V11322" s="223"/>
      <c r="W11322" s="225"/>
      <c r="AE11322" s="200"/>
      <c r="AM11322" s="203"/>
      <c r="AT11322" s="144"/>
    </row>
    <row r="11323" spans="9:46" s="142" customFormat="1" x14ac:dyDescent="0.15">
      <c r="I11323" s="223"/>
      <c r="P11323" s="224"/>
      <c r="Q11323" s="224"/>
      <c r="R11323" s="224"/>
      <c r="T11323" s="223"/>
      <c r="U11323" s="225"/>
      <c r="V11323" s="223"/>
      <c r="W11323" s="225"/>
      <c r="AE11323" s="200"/>
      <c r="AM11323" s="203"/>
      <c r="AT11323" s="144"/>
    </row>
    <row r="11324" spans="9:46" s="142" customFormat="1" x14ac:dyDescent="0.15">
      <c r="I11324" s="223"/>
      <c r="P11324" s="224"/>
      <c r="Q11324" s="224"/>
      <c r="R11324" s="224"/>
      <c r="T11324" s="223"/>
      <c r="U11324" s="225"/>
      <c r="V11324" s="223"/>
      <c r="W11324" s="225"/>
      <c r="AE11324" s="200"/>
      <c r="AM11324" s="203"/>
      <c r="AT11324" s="144"/>
    </row>
    <row r="11325" spans="9:46" s="142" customFormat="1" x14ac:dyDescent="0.15">
      <c r="I11325" s="223"/>
      <c r="P11325" s="224"/>
      <c r="Q11325" s="224"/>
      <c r="R11325" s="224"/>
      <c r="T11325" s="223"/>
      <c r="U11325" s="225"/>
      <c r="V11325" s="223"/>
      <c r="W11325" s="225"/>
      <c r="AE11325" s="200"/>
      <c r="AM11325" s="203"/>
      <c r="AT11325" s="144"/>
    </row>
    <row r="11326" spans="9:46" s="142" customFormat="1" x14ac:dyDescent="0.15">
      <c r="I11326" s="223"/>
      <c r="P11326" s="224"/>
      <c r="Q11326" s="224"/>
      <c r="R11326" s="224"/>
      <c r="T11326" s="223"/>
      <c r="U11326" s="225"/>
      <c r="V11326" s="223"/>
      <c r="W11326" s="225"/>
      <c r="AE11326" s="200"/>
      <c r="AM11326" s="203"/>
      <c r="AT11326" s="144"/>
    </row>
    <row r="11327" spans="9:46" s="142" customFormat="1" x14ac:dyDescent="0.15">
      <c r="I11327" s="223"/>
      <c r="P11327" s="224"/>
      <c r="Q11327" s="224"/>
      <c r="R11327" s="224"/>
      <c r="T11327" s="223"/>
      <c r="U11327" s="225"/>
      <c r="V11327" s="223"/>
      <c r="W11327" s="225"/>
      <c r="AE11327" s="200"/>
      <c r="AM11327" s="203"/>
      <c r="AT11327" s="144"/>
    </row>
    <row r="11328" spans="9:46" s="142" customFormat="1" x14ac:dyDescent="0.15">
      <c r="I11328" s="223"/>
      <c r="P11328" s="224"/>
      <c r="Q11328" s="224"/>
      <c r="R11328" s="224"/>
      <c r="T11328" s="223"/>
      <c r="U11328" s="225"/>
      <c r="V11328" s="223"/>
      <c r="W11328" s="225"/>
      <c r="AE11328" s="200"/>
      <c r="AM11328" s="203"/>
      <c r="AT11328" s="144"/>
    </row>
    <row r="11329" spans="9:46" s="142" customFormat="1" x14ac:dyDescent="0.15">
      <c r="I11329" s="223"/>
      <c r="P11329" s="224"/>
      <c r="Q11329" s="224"/>
      <c r="R11329" s="224"/>
      <c r="T11329" s="223"/>
      <c r="U11329" s="225"/>
      <c r="V11329" s="223"/>
      <c r="W11329" s="225"/>
      <c r="AE11329" s="200"/>
      <c r="AM11329" s="203"/>
      <c r="AT11329" s="144"/>
    </row>
    <row r="11330" spans="9:46" s="142" customFormat="1" x14ac:dyDescent="0.15">
      <c r="I11330" s="223"/>
      <c r="P11330" s="224"/>
      <c r="Q11330" s="224"/>
      <c r="R11330" s="224"/>
      <c r="T11330" s="223"/>
      <c r="U11330" s="225"/>
      <c r="V11330" s="223"/>
      <c r="W11330" s="225"/>
      <c r="AE11330" s="200"/>
      <c r="AM11330" s="203"/>
      <c r="AT11330" s="144"/>
    </row>
    <row r="11331" spans="9:46" s="142" customFormat="1" x14ac:dyDescent="0.15">
      <c r="I11331" s="223"/>
      <c r="P11331" s="224"/>
      <c r="Q11331" s="224"/>
      <c r="R11331" s="224"/>
      <c r="T11331" s="223"/>
      <c r="U11331" s="225"/>
      <c r="V11331" s="223"/>
      <c r="W11331" s="225"/>
      <c r="AE11331" s="200"/>
      <c r="AM11331" s="203"/>
      <c r="AT11331" s="144"/>
    </row>
    <row r="11332" spans="9:46" s="142" customFormat="1" x14ac:dyDescent="0.15">
      <c r="I11332" s="223"/>
      <c r="P11332" s="224"/>
      <c r="Q11332" s="224"/>
      <c r="R11332" s="224"/>
      <c r="T11332" s="223"/>
      <c r="U11332" s="225"/>
      <c r="V11332" s="223"/>
      <c r="W11332" s="225"/>
      <c r="AE11332" s="200"/>
      <c r="AM11332" s="203"/>
      <c r="AT11332" s="144"/>
    </row>
    <row r="11333" spans="9:46" s="142" customFormat="1" x14ac:dyDescent="0.15">
      <c r="I11333" s="223"/>
      <c r="P11333" s="224"/>
      <c r="Q11333" s="224"/>
      <c r="R11333" s="224"/>
      <c r="T11333" s="223"/>
      <c r="U11333" s="225"/>
      <c r="V11333" s="223"/>
      <c r="W11333" s="225"/>
      <c r="AE11333" s="200"/>
      <c r="AM11333" s="203"/>
      <c r="AT11333" s="144"/>
    </row>
    <row r="11334" spans="9:46" s="142" customFormat="1" x14ac:dyDescent="0.15">
      <c r="I11334" s="223"/>
      <c r="P11334" s="224"/>
      <c r="Q11334" s="224"/>
      <c r="R11334" s="224"/>
      <c r="T11334" s="223"/>
      <c r="U11334" s="225"/>
      <c r="V11334" s="223"/>
      <c r="W11334" s="225"/>
      <c r="AE11334" s="200"/>
      <c r="AM11334" s="203"/>
      <c r="AT11334" s="144"/>
    </row>
    <row r="11335" spans="9:46" s="142" customFormat="1" x14ac:dyDescent="0.15">
      <c r="I11335" s="223"/>
      <c r="P11335" s="224"/>
      <c r="Q11335" s="224"/>
      <c r="R11335" s="224"/>
      <c r="T11335" s="223"/>
      <c r="U11335" s="225"/>
      <c r="V11335" s="223"/>
      <c r="W11335" s="225"/>
      <c r="AE11335" s="200"/>
      <c r="AM11335" s="203"/>
      <c r="AT11335" s="144"/>
    </row>
    <row r="11336" spans="9:46" s="142" customFormat="1" x14ac:dyDescent="0.15">
      <c r="I11336" s="223"/>
      <c r="P11336" s="224"/>
      <c r="Q11336" s="224"/>
      <c r="R11336" s="224"/>
      <c r="T11336" s="223"/>
      <c r="U11336" s="225"/>
      <c r="V11336" s="223"/>
      <c r="W11336" s="225"/>
      <c r="AE11336" s="200"/>
      <c r="AM11336" s="203"/>
      <c r="AT11336" s="144"/>
    </row>
    <row r="11337" spans="9:46" s="142" customFormat="1" x14ac:dyDescent="0.15">
      <c r="I11337" s="223"/>
      <c r="P11337" s="224"/>
      <c r="Q11337" s="224"/>
      <c r="R11337" s="224"/>
      <c r="T11337" s="223"/>
      <c r="U11337" s="225"/>
      <c r="V11337" s="223"/>
      <c r="W11337" s="225"/>
      <c r="AE11337" s="200"/>
      <c r="AM11337" s="203"/>
      <c r="AT11337" s="144"/>
    </row>
    <row r="11338" spans="9:46" s="142" customFormat="1" x14ac:dyDescent="0.15">
      <c r="I11338" s="223"/>
      <c r="P11338" s="224"/>
      <c r="Q11338" s="224"/>
      <c r="R11338" s="224"/>
      <c r="T11338" s="223"/>
      <c r="U11338" s="225"/>
      <c r="V11338" s="223"/>
      <c r="W11338" s="225"/>
      <c r="AE11338" s="200"/>
      <c r="AM11338" s="203"/>
      <c r="AT11338" s="144"/>
    </row>
    <row r="11339" spans="9:46" s="142" customFormat="1" x14ac:dyDescent="0.15">
      <c r="I11339" s="223"/>
      <c r="P11339" s="224"/>
      <c r="Q11339" s="224"/>
      <c r="R11339" s="224"/>
      <c r="T11339" s="223"/>
      <c r="U11339" s="225"/>
      <c r="V11339" s="223"/>
      <c r="W11339" s="225"/>
      <c r="AE11339" s="200"/>
      <c r="AM11339" s="203"/>
      <c r="AT11339" s="144"/>
    </row>
    <row r="11340" spans="9:46" s="142" customFormat="1" x14ac:dyDescent="0.15">
      <c r="I11340" s="223"/>
      <c r="P11340" s="224"/>
      <c r="Q11340" s="224"/>
      <c r="R11340" s="224"/>
      <c r="T11340" s="223"/>
      <c r="U11340" s="225"/>
      <c r="V11340" s="223"/>
      <c r="W11340" s="225"/>
      <c r="AE11340" s="200"/>
      <c r="AM11340" s="203"/>
      <c r="AT11340" s="144"/>
    </row>
    <row r="11341" spans="9:46" s="142" customFormat="1" x14ac:dyDescent="0.15">
      <c r="I11341" s="223"/>
      <c r="P11341" s="224"/>
      <c r="Q11341" s="224"/>
      <c r="R11341" s="224"/>
      <c r="T11341" s="223"/>
      <c r="U11341" s="225"/>
      <c r="V11341" s="223"/>
      <c r="W11341" s="225"/>
      <c r="AE11341" s="200"/>
      <c r="AM11341" s="203"/>
      <c r="AT11341" s="144"/>
    </row>
    <row r="11342" spans="9:46" s="142" customFormat="1" x14ac:dyDescent="0.15">
      <c r="I11342" s="223"/>
      <c r="P11342" s="224"/>
      <c r="Q11342" s="224"/>
      <c r="R11342" s="224"/>
      <c r="T11342" s="223"/>
      <c r="U11342" s="225"/>
      <c r="V11342" s="223"/>
      <c r="W11342" s="225"/>
      <c r="AE11342" s="200"/>
      <c r="AM11342" s="203"/>
      <c r="AT11342" s="144"/>
    </row>
    <row r="11343" spans="9:46" s="142" customFormat="1" x14ac:dyDescent="0.15">
      <c r="I11343" s="223"/>
      <c r="P11343" s="224"/>
      <c r="Q11343" s="224"/>
      <c r="R11343" s="224"/>
      <c r="T11343" s="223"/>
      <c r="U11343" s="225"/>
      <c r="V11343" s="223"/>
      <c r="W11343" s="225"/>
      <c r="AE11343" s="200"/>
      <c r="AM11343" s="203"/>
      <c r="AT11343" s="144"/>
    </row>
    <row r="11344" spans="9:46" s="142" customFormat="1" x14ac:dyDescent="0.15">
      <c r="I11344" s="223"/>
      <c r="P11344" s="224"/>
      <c r="Q11344" s="224"/>
      <c r="R11344" s="224"/>
      <c r="T11344" s="223"/>
      <c r="U11344" s="225"/>
      <c r="V11344" s="223"/>
      <c r="W11344" s="225"/>
      <c r="AE11344" s="200"/>
      <c r="AM11344" s="203"/>
      <c r="AT11344" s="144"/>
    </row>
    <row r="11345" spans="9:46" s="142" customFormat="1" x14ac:dyDescent="0.15">
      <c r="I11345" s="223"/>
      <c r="P11345" s="224"/>
      <c r="Q11345" s="224"/>
      <c r="R11345" s="224"/>
      <c r="T11345" s="223"/>
      <c r="U11345" s="225"/>
      <c r="V11345" s="223"/>
      <c r="W11345" s="225"/>
      <c r="AE11345" s="200"/>
      <c r="AM11345" s="203"/>
      <c r="AT11345" s="144"/>
    </row>
    <row r="11346" spans="9:46" s="142" customFormat="1" x14ac:dyDescent="0.15">
      <c r="I11346" s="223"/>
      <c r="P11346" s="224"/>
      <c r="Q11346" s="224"/>
      <c r="R11346" s="224"/>
      <c r="T11346" s="223"/>
      <c r="U11346" s="225"/>
      <c r="V11346" s="223"/>
      <c r="W11346" s="225"/>
      <c r="AE11346" s="200"/>
      <c r="AM11346" s="203"/>
      <c r="AT11346" s="144"/>
    </row>
    <row r="11347" spans="9:46" s="142" customFormat="1" x14ac:dyDescent="0.15">
      <c r="I11347" s="223"/>
      <c r="P11347" s="224"/>
      <c r="Q11347" s="224"/>
      <c r="R11347" s="224"/>
      <c r="T11347" s="223"/>
      <c r="U11347" s="225"/>
      <c r="V11347" s="223"/>
      <c r="W11347" s="225"/>
      <c r="AE11347" s="200"/>
      <c r="AM11347" s="203"/>
      <c r="AT11347" s="144"/>
    </row>
    <row r="11348" spans="9:46" s="142" customFormat="1" x14ac:dyDescent="0.15">
      <c r="I11348" s="223"/>
      <c r="P11348" s="224"/>
      <c r="Q11348" s="224"/>
      <c r="R11348" s="224"/>
      <c r="T11348" s="223"/>
      <c r="U11348" s="225"/>
      <c r="V11348" s="223"/>
      <c r="W11348" s="225"/>
      <c r="AE11348" s="200"/>
      <c r="AM11348" s="203"/>
      <c r="AT11348" s="144"/>
    </row>
    <row r="11349" spans="9:46" s="142" customFormat="1" x14ac:dyDescent="0.15">
      <c r="I11349" s="223"/>
      <c r="P11349" s="224"/>
      <c r="Q11349" s="224"/>
      <c r="R11349" s="224"/>
      <c r="T11349" s="223"/>
      <c r="U11349" s="225"/>
      <c r="V11349" s="223"/>
      <c r="W11349" s="225"/>
      <c r="AE11349" s="200"/>
      <c r="AM11349" s="203"/>
      <c r="AT11349" s="144"/>
    </row>
    <row r="11350" spans="9:46" s="142" customFormat="1" x14ac:dyDescent="0.15">
      <c r="I11350" s="223"/>
      <c r="P11350" s="224"/>
      <c r="Q11350" s="224"/>
      <c r="R11350" s="224"/>
      <c r="T11350" s="223"/>
      <c r="U11350" s="225"/>
      <c r="V11350" s="223"/>
      <c r="W11350" s="225"/>
      <c r="AE11350" s="200"/>
      <c r="AM11350" s="203"/>
      <c r="AT11350" s="144"/>
    </row>
    <row r="11351" spans="9:46" s="142" customFormat="1" x14ac:dyDescent="0.15">
      <c r="I11351" s="223"/>
      <c r="P11351" s="224"/>
      <c r="Q11351" s="224"/>
      <c r="R11351" s="224"/>
      <c r="T11351" s="223"/>
      <c r="U11351" s="225"/>
      <c r="V11351" s="223"/>
      <c r="W11351" s="225"/>
      <c r="AE11351" s="200"/>
      <c r="AM11351" s="203"/>
      <c r="AT11351" s="144"/>
    </row>
    <row r="11352" spans="9:46" s="142" customFormat="1" x14ac:dyDescent="0.15">
      <c r="I11352" s="223"/>
      <c r="P11352" s="224"/>
      <c r="Q11352" s="224"/>
      <c r="R11352" s="224"/>
      <c r="T11352" s="223"/>
      <c r="U11352" s="225"/>
      <c r="V11352" s="223"/>
      <c r="W11352" s="225"/>
      <c r="AE11352" s="200"/>
      <c r="AM11352" s="203"/>
      <c r="AT11352" s="144"/>
    </row>
    <row r="11353" spans="9:46" s="142" customFormat="1" x14ac:dyDescent="0.15">
      <c r="I11353" s="223"/>
      <c r="P11353" s="224"/>
      <c r="Q11353" s="224"/>
      <c r="R11353" s="224"/>
      <c r="T11353" s="223"/>
      <c r="U11353" s="225"/>
      <c r="V11353" s="223"/>
      <c r="W11353" s="225"/>
      <c r="AE11353" s="200"/>
      <c r="AM11353" s="203"/>
      <c r="AT11353" s="144"/>
    </row>
    <row r="11354" spans="9:46" s="142" customFormat="1" x14ac:dyDescent="0.15">
      <c r="I11354" s="223"/>
      <c r="P11354" s="224"/>
      <c r="Q11354" s="224"/>
      <c r="R11354" s="224"/>
      <c r="T11354" s="223"/>
      <c r="U11354" s="225"/>
      <c r="V11354" s="223"/>
      <c r="W11354" s="225"/>
      <c r="AE11354" s="200"/>
      <c r="AM11354" s="203"/>
      <c r="AT11354" s="144"/>
    </row>
    <row r="11355" spans="9:46" s="142" customFormat="1" x14ac:dyDescent="0.15">
      <c r="I11355" s="223"/>
      <c r="P11355" s="224"/>
      <c r="Q11355" s="224"/>
      <c r="R11355" s="224"/>
      <c r="T11355" s="223"/>
      <c r="U11355" s="225"/>
      <c r="V11355" s="223"/>
      <c r="W11355" s="225"/>
      <c r="AE11355" s="200"/>
      <c r="AM11355" s="203"/>
      <c r="AT11355" s="144"/>
    </row>
    <row r="11356" spans="9:46" s="142" customFormat="1" x14ac:dyDescent="0.15">
      <c r="I11356" s="223"/>
      <c r="P11356" s="224"/>
      <c r="Q11356" s="224"/>
      <c r="R11356" s="224"/>
      <c r="T11356" s="223"/>
      <c r="U11356" s="225"/>
      <c r="V11356" s="223"/>
      <c r="W11356" s="225"/>
      <c r="AE11356" s="200"/>
      <c r="AM11356" s="203"/>
      <c r="AT11356" s="144"/>
    </row>
    <row r="11357" spans="9:46" s="142" customFormat="1" x14ac:dyDescent="0.15">
      <c r="I11357" s="223"/>
      <c r="P11357" s="224"/>
      <c r="Q11357" s="224"/>
      <c r="R11357" s="224"/>
      <c r="T11357" s="223"/>
      <c r="U11357" s="225"/>
      <c r="V11357" s="223"/>
      <c r="W11357" s="225"/>
      <c r="AE11357" s="200"/>
      <c r="AM11357" s="203"/>
      <c r="AT11357" s="144"/>
    </row>
    <row r="11358" spans="9:46" s="142" customFormat="1" x14ac:dyDescent="0.15">
      <c r="I11358" s="223"/>
      <c r="P11358" s="224"/>
      <c r="Q11358" s="224"/>
      <c r="R11358" s="224"/>
      <c r="T11358" s="223"/>
      <c r="U11358" s="225"/>
      <c r="V11358" s="223"/>
      <c r="W11358" s="225"/>
      <c r="AE11358" s="200"/>
      <c r="AM11358" s="203"/>
      <c r="AT11358" s="144"/>
    </row>
    <row r="11359" spans="9:46" s="142" customFormat="1" x14ac:dyDescent="0.15">
      <c r="I11359" s="223"/>
      <c r="P11359" s="224"/>
      <c r="Q11359" s="224"/>
      <c r="R11359" s="224"/>
      <c r="T11359" s="223"/>
      <c r="U11359" s="225"/>
      <c r="V11359" s="223"/>
      <c r="W11359" s="225"/>
      <c r="AE11359" s="200"/>
      <c r="AM11359" s="203"/>
      <c r="AT11359" s="144"/>
    </row>
    <row r="11360" spans="9:46" s="142" customFormat="1" x14ac:dyDescent="0.15">
      <c r="I11360" s="223"/>
      <c r="P11360" s="224"/>
      <c r="Q11360" s="224"/>
      <c r="R11360" s="224"/>
      <c r="T11360" s="223"/>
      <c r="U11360" s="225"/>
      <c r="V11360" s="223"/>
      <c r="W11360" s="225"/>
      <c r="AE11360" s="200"/>
      <c r="AM11360" s="203"/>
      <c r="AT11360" s="144"/>
    </row>
    <row r="11361" spans="9:46" s="142" customFormat="1" x14ac:dyDescent="0.15">
      <c r="I11361" s="223"/>
      <c r="P11361" s="224"/>
      <c r="Q11361" s="224"/>
      <c r="R11361" s="224"/>
      <c r="T11361" s="223"/>
      <c r="U11361" s="225"/>
      <c r="V11361" s="223"/>
      <c r="W11361" s="225"/>
      <c r="AE11361" s="200"/>
      <c r="AM11361" s="203"/>
      <c r="AT11361" s="144"/>
    </row>
    <row r="11362" spans="9:46" s="142" customFormat="1" x14ac:dyDescent="0.15">
      <c r="I11362" s="223"/>
      <c r="P11362" s="224"/>
      <c r="Q11362" s="224"/>
      <c r="R11362" s="224"/>
      <c r="T11362" s="223"/>
      <c r="U11362" s="225"/>
      <c r="V11362" s="223"/>
      <c r="W11362" s="225"/>
      <c r="AE11362" s="200"/>
      <c r="AM11362" s="203"/>
      <c r="AT11362" s="144"/>
    </row>
    <row r="11363" spans="9:46" s="142" customFormat="1" x14ac:dyDescent="0.15">
      <c r="I11363" s="223"/>
      <c r="P11363" s="224"/>
      <c r="Q11363" s="224"/>
      <c r="R11363" s="224"/>
      <c r="T11363" s="223"/>
      <c r="U11363" s="225"/>
      <c r="V11363" s="223"/>
      <c r="W11363" s="225"/>
      <c r="AE11363" s="200"/>
      <c r="AM11363" s="203"/>
      <c r="AT11363" s="144"/>
    </row>
    <row r="11364" spans="9:46" s="142" customFormat="1" x14ac:dyDescent="0.15">
      <c r="I11364" s="223"/>
      <c r="P11364" s="224"/>
      <c r="Q11364" s="224"/>
      <c r="R11364" s="224"/>
      <c r="T11364" s="223"/>
      <c r="U11364" s="225"/>
      <c r="V11364" s="223"/>
      <c r="W11364" s="225"/>
      <c r="AE11364" s="200"/>
      <c r="AM11364" s="203"/>
      <c r="AT11364" s="144"/>
    </row>
    <row r="11365" spans="9:46" s="142" customFormat="1" x14ac:dyDescent="0.15">
      <c r="I11365" s="223"/>
      <c r="P11365" s="224"/>
      <c r="Q11365" s="224"/>
      <c r="R11365" s="224"/>
      <c r="T11365" s="223"/>
      <c r="U11365" s="225"/>
      <c r="V11365" s="223"/>
      <c r="W11365" s="225"/>
      <c r="AE11365" s="200"/>
      <c r="AM11365" s="203"/>
      <c r="AT11365" s="144"/>
    </row>
    <row r="11366" spans="9:46" s="142" customFormat="1" x14ac:dyDescent="0.15">
      <c r="I11366" s="223"/>
      <c r="P11366" s="224"/>
      <c r="Q11366" s="224"/>
      <c r="R11366" s="224"/>
      <c r="T11366" s="223"/>
      <c r="U11366" s="225"/>
      <c r="V11366" s="223"/>
      <c r="W11366" s="225"/>
      <c r="AE11366" s="200"/>
      <c r="AM11366" s="203"/>
      <c r="AT11366" s="144"/>
    </row>
    <row r="11367" spans="9:46" s="142" customFormat="1" x14ac:dyDescent="0.15">
      <c r="I11367" s="223"/>
      <c r="P11367" s="224"/>
      <c r="Q11367" s="224"/>
      <c r="R11367" s="224"/>
      <c r="T11367" s="223"/>
      <c r="U11367" s="225"/>
      <c r="V11367" s="223"/>
      <c r="W11367" s="225"/>
      <c r="AE11367" s="200"/>
      <c r="AM11367" s="203"/>
      <c r="AT11367" s="144"/>
    </row>
    <row r="11368" spans="9:46" s="142" customFormat="1" x14ac:dyDescent="0.15">
      <c r="I11368" s="223"/>
      <c r="P11368" s="224"/>
      <c r="Q11368" s="224"/>
      <c r="R11368" s="224"/>
      <c r="T11368" s="223"/>
      <c r="U11368" s="225"/>
      <c r="V11368" s="223"/>
      <c r="W11368" s="225"/>
      <c r="AE11368" s="200"/>
      <c r="AM11368" s="203"/>
      <c r="AT11368" s="144"/>
    </row>
    <row r="11369" spans="9:46" s="142" customFormat="1" x14ac:dyDescent="0.15">
      <c r="I11369" s="223"/>
      <c r="P11369" s="224"/>
      <c r="Q11369" s="224"/>
      <c r="R11369" s="224"/>
      <c r="T11369" s="223"/>
      <c r="U11369" s="225"/>
      <c r="V11369" s="223"/>
      <c r="W11369" s="225"/>
      <c r="AE11369" s="200"/>
      <c r="AM11369" s="203"/>
      <c r="AT11369" s="144"/>
    </row>
    <row r="11370" spans="9:46" s="142" customFormat="1" x14ac:dyDescent="0.15">
      <c r="I11370" s="223"/>
      <c r="P11370" s="224"/>
      <c r="Q11370" s="224"/>
      <c r="R11370" s="224"/>
      <c r="T11370" s="223"/>
      <c r="U11370" s="225"/>
      <c r="V11370" s="223"/>
      <c r="W11370" s="225"/>
      <c r="AE11370" s="200"/>
      <c r="AM11370" s="203"/>
      <c r="AT11370" s="144"/>
    </row>
    <row r="11371" spans="9:46" s="142" customFormat="1" x14ac:dyDescent="0.15">
      <c r="I11371" s="223"/>
      <c r="P11371" s="224"/>
      <c r="Q11371" s="224"/>
      <c r="R11371" s="224"/>
      <c r="T11371" s="223"/>
      <c r="U11371" s="225"/>
      <c r="V11371" s="223"/>
      <c r="W11371" s="225"/>
      <c r="AE11371" s="200"/>
      <c r="AM11371" s="203"/>
      <c r="AT11371" s="144"/>
    </row>
    <row r="11372" spans="9:46" s="142" customFormat="1" x14ac:dyDescent="0.15">
      <c r="I11372" s="223"/>
      <c r="P11372" s="224"/>
      <c r="Q11372" s="224"/>
      <c r="R11372" s="224"/>
      <c r="T11372" s="223"/>
      <c r="U11372" s="225"/>
      <c r="V11372" s="223"/>
      <c r="W11372" s="225"/>
      <c r="AE11372" s="200"/>
      <c r="AM11372" s="203"/>
      <c r="AT11372" s="144"/>
    </row>
    <row r="11373" spans="9:46" s="142" customFormat="1" x14ac:dyDescent="0.15">
      <c r="I11373" s="223"/>
      <c r="P11373" s="224"/>
      <c r="Q11373" s="224"/>
      <c r="R11373" s="224"/>
      <c r="T11373" s="223"/>
      <c r="U11373" s="225"/>
      <c r="V11373" s="223"/>
      <c r="W11373" s="225"/>
      <c r="AE11373" s="200"/>
      <c r="AM11373" s="203"/>
      <c r="AT11373" s="144"/>
    </row>
    <row r="11374" spans="9:46" s="142" customFormat="1" x14ac:dyDescent="0.15">
      <c r="I11374" s="223"/>
      <c r="P11374" s="224"/>
      <c r="Q11374" s="224"/>
      <c r="R11374" s="224"/>
      <c r="T11374" s="223"/>
      <c r="U11374" s="225"/>
      <c r="V11374" s="223"/>
      <c r="W11374" s="225"/>
      <c r="AE11374" s="200"/>
      <c r="AM11374" s="203"/>
      <c r="AT11374" s="144"/>
    </row>
    <row r="11375" spans="9:46" s="142" customFormat="1" x14ac:dyDescent="0.15">
      <c r="I11375" s="223"/>
      <c r="P11375" s="224"/>
      <c r="Q11375" s="224"/>
      <c r="R11375" s="224"/>
      <c r="T11375" s="223"/>
      <c r="U11375" s="225"/>
      <c r="V11375" s="223"/>
      <c r="W11375" s="225"/>
      <c r="AE11375" s="200"/>
      <c r="AM11375" s="203"/>
      <c r="AT11375" s="144"/>
    </row>
    <row r="11376" spans="9:46" s="142" customFormat="1" x14ac:dyDescent="0.15">
      <c r="I11376" s="223"/>
      <c r="P11376" s="224"/>
      <c r="Q11376" s="224"/>
      <c r="R11376" s="224"/>
      <c r="T11376" s="223"/>
      <c r="U11376" s="225"/>
      <c r="V11376" s="223"/>
      <c r="W11376" s="225"/>
      <c r="AE11376" s="200"/>
      <c r="AM11376" s="203"/>
      <c r="AT11376" s="144"/>
    </row>
    <row r="11377" spans="9:46" s="142" customFormat="1" x14ac:dyDescent="0.15">
      <c r="I11377" s="223"/>
      <c r="P11377" s="224"/>
      <c r="Q11377" s="224"/>
      <c r="R11377" s="224"/>
      <c r="T11377" s="223"/>
      <c r="U11377" s="225"/>
      <c r="V11377" s="223"/>
      <c r="W11377" s="225"/>
      <c r="AE11377" s="200"/>
      <c r="AM11377" s="203"/>
      <c r="AT11377" s="144"/>
    </row>
    <row r="11378" spans="9:46" s="142" customFormat="1" x14ac:dyDescent="0.15">
      <c r="I11378" s="223"/>
      <c r="P11378" s="224"/>
      <c r="Q11378" s="224"/>
      <c r="R11378" s="224"/>
      <c r="T11378" s="223"/>
      <c r="U11378" s="225"/>
      <c r="V11378" s="223"/>
      <c r="W11378" s="225"/>
      <c r="AE11378" s="200"/>
      <c r="AM11378" s="203"/>
      <c r="AT11378" s="144"/>
    </row>
    <row r="11379" spans="9:46" s="142" customFormat="1" x14ac:dyDescent="0.15">
      <c r="I11379" s="223"/>
      <c r="P11379" s="224"/>
      <c r="Q11379" s="224"/>
      <c r="R11379" s="224"/>
      <c r="T11379" s="223"/>
      <c r="U11379" s="225"/>
      <c r="V11379" s="223"/>
      <c r="W11379" s="225"/>
      <c r="AE11379" s="200"/>
      <c r="AM11379" s="203"/>
      <c r="AT11379" s="144"/>
    </row>
    <row r="11380" spans="9:46" s="142" customFormat="1" x14ac:dyDescent="0.15">
      <c r="I11380" s="223"/>
      <c r="P11380" s="224"/>
      <c r="Q11380" s="224"/>
      <c r="R11380" s="224"/>
      <c r="T11380" s="223"/>
      <c r="U11380" s="225"/>
      <c r="V11380" s="223"/>
      <c r="W11380" s="225"/>
      <c r="AE11380" s="200"/>
      <c r="AM11380" s="203"/>
      <c r="AT11380" s="144"/>
    </row>
    <row r="11381" spans="9:46" s="142" customFormat="1" x14ac:dyDescent="0.15">
      <c r="I11381" s="223"/>
      <c r="P11381" s="224"/>
      <c r="Q11381" s="224"/>
      <c r="R11381" s="224"/>
      <c r="T11381" s="223"/>
      <c r="U11381" s="225"/>
      <c r="V11381" s="223"/>
      <c r="W11381" s="225"/>
      <c r="AE11381" s="200"/>
      <c r="AM11381" s="203"/>
      <c r="AT11381" s="144"/>
    </row>
    <row r="11382" spans="9:46" s="142" customFormat="1" x14ac:dyDescent="0.15">
      <c r="I11382" s="223"/>
      <c r="P11382" s="224"/>
      <c r="Q11382" s="224"/>
      <c r="R11382" s="224"/>
      <c r="T11382" s="223"/>
      <c r="U11382" s="225"/>
      <c r="V11382" s="223"/>
      <c r="W11382" s="225"/>
      <c r="AE11382" s="200"/>
      <c r="AM11382" s="203"/>
      <c r="AT11382" s="144"/>
    </row>
    <row r="11383" spans="9:46" s="142" customFormat="1" x14ac:dyDescent="0.15">
      <c r="I11383" s="223"/>
      <c r="P11383" s="224"/>
      <c r="Q11383" s="224"/>
      <c r="R11383" s="224"/>
      <c r="T11383" s="223"/>
      <c r="U11383" s="225"/>
      <c r="V11383" s="223"/>
      <c r="W11383" s="225"/>
      <c r="AE11383" s="200"/>
      <c r="AM11383" s="203"/>
      <c r="AT11383" s="144"/>
    </row>
    <row r="11384" spans="9:46" s="142" customFormat="1" x14ac:dyDescent="0.15">
      <c r="I11384" s="223"/>
      <c r="P11384" s="224"/>
      <c r="Q11384" s="224"/>
      <c r="R11384" s="224"/>
      <c r="T11384" s="223"/>
      <c r="U11384" s="225"/>
      <c r="V11384" s="223"/>
      <c r="W11384" s="225"/>
      <c r="AE11384" s="200"/>
      <c r="AM11384" s="203"/>
      <c r="AT11384" s="144"/>
    </row>
    <row r="11385" spans="9:46" s="142" customFormat="1" x14ac:dyDescent="0.15">
      <c r="I11385" s="223"/>
      <c r="P11385" s="224"/>
      <c r="Q11385" s="224"/>
      <c r="R11385" s="224"/>
      <c r="T11385" s="223"/>
      <c r="U11385" s="225"/>
      <c r="V11385" s="223"/>
      <c r="W11385" s="225"/>
      <c r="AE11385" s="200"/>
      <c r="AM11385" s="203"/>
      <c r="AT11385" s="144"/>
    </row>
    <row r="11386" spans="9:46" s="142" customFormat="1" x14ac:dyDescent="0.15">
      <c r="I11386" s="223"/>
      <c r="P11386" s="224"/>
      <c r="Q11386" s="224"/>
      <c r="R11386" s="224"/>
      <c r="T11386" s="223"/>
      <c r="U11386" s="225"/>
      <c r="V11386" s="223"/>
      <c r="W11386" s="225"/>
      <c r="AE11386" s="200"/>
      <c r="AM11386" s="203"/>
      <c r="AT11386" s="144"/>
    </row>
    <row r="11387" spans="9:46" s="142" customFormat="1" x14ac:dyDescent="0.15">
      <c r="I11387" s="223"/>
      <c r="P11387" s="224"/>
      <c r="Q11387" s="224"/>
      <c r="R11387" s="224"/>
      <c r="T11387" s="223"/>
      <c r="U11387" s="225"/>
      <c r="V11387" s="223"/>
      <c r="W11387" s="225"/>
      <c r="AE11387" s="200"/>
      <c r="AM11387" s="203"/>
      <c r="AT11387" s="144"/>
    </row>
    <row r="11388" spans="9:46" s="142" customFormat="1" x14ac:dyDescent="0.15">
      <c r="I11388" s="223"/>
      <c r="P11388" s="224"/>
      <c r="Q11388" s="224"/>
      <c r="R11388" s="224"/>
      <c r="T11388" s="223"/>
      <c r="U11388" s="225"/>
      <c r="V11388" s="223"/>
      <c r="W11388" s="225"/>
      <c r="AE11388" s="200"/>
      <c r="AM11388" s="203"/>
      <c r="AT11388" s="144"/>
    </row>
    <row r="11389" spans="9:46" s="142" customFormat="1" x14ac:dyDescent="0.15">
      <c r="I11389" s="223"/>
      <c r="P11389" s="224"/>
      <c r="Q11389" s="224"/>
      <c r="R11389" s="224"/>
      <c r="T11389" s="223"/>
      <c r="U11389" s="225"/>
      <c r="V11389" s="223"/>
      <c r="W11389" s="225"/>
      <c r="AE11389" s="200"/>
      <c r="AM11389" s="203"/>
      <c r="AT11389" s="144"/>
    </row>
    <row r="11390" spans="9:46" s="142" customFormat="1" x14ac:dyDescent="0.15">
      <c r="I11390" s="223"/>
      <c r="P11390" s="224"/>
      <c r="Q11390" s="224"/>
      <c r="R11390" s="224"/>
      <c r="T11390" s="223"/>
      <c r="U11390" s="225"/>
      <c r="V11390" s="223"/>
      <c r="W11390" s="225"/>
      <c r="AE11390" s="200"/>
      <c r="AM11390" s="203"/>
      <c r="AT11390" s="144"/>
    </row>
    <row r="11391" spans="9:46" s="142" customFormat="1" x14ac:dyDescent="0.15">
      <c r="I11391" s="223"/>
      <c r="P11391" s="224"/>
      <c r="Q11391" s="224"/>
      <c r="R11391" s="224"/>
      <c r="T11391" s="223"/>
      <c r="U11391" s="225"/>
      <c r="V11391" s="223"/>
      <c r="W11391" s="225"/>
      <c r="AE11391" s="200"/>
      <c r="AM11391" s="203"/>
      <c r="AT11391" s="144"/>
    </row>
    <row r="11392" spans="9:46" s="142" customFormat="1" x14ac:dyDescent="0.15">
      <c r="I11392" s="223"/>
      <c r="P11392" s="224"/>
      <c r="Q11392" s="224"/>
      <c r="R11392" s="224"/>
      <c r="T11392" s="223"/>
      <c r="U11392" s="225"/>
      <c r="V11392" s="223"/>
      <c r="W11392" s="225"/>
      <c r="AE11392" s="200"/>
      <c r="AM11392" s="203"/>
      <c r="AT11392" s="144"/>
    </row>
    <row r="11393" spans="9:46" s="142" customFormat="1" x14ac:dyDescent="0.15">
      <c r="I11393" s="223"/>
      <c r="P11393" s="224"/>
      <c r="Q11393" s="224"/>
      <c r="R11393" s="224"/>
      <c r="T11393" s="223"/>
      <c r="U11393" s="225"/>
      <c r="V11393" s="223"/>
      <c r="W11393" s="225"/>
      <c r="AE11393" s="200"/>
      <c r="AM11393" s="203"/>
      <c r="AT11393" s="144"/>
    </row>
    <row r="11394" spans="9:46" s="142" customFormat="1" x14ac:dyDescent="0.15">
      <c r="I11394" s="223"/>
      <c r="P11394" s="224"/>
      <c r="Q11394" s="224"/>
      <c r="R11394" s="224"/>
      <c r="T11394" s="223"/>
      <c r="U11394" s="225"/>
      <c r="V11394" s="223"/>
      <c r="W11394" s="225"/>
      <c r="AE11394" s="200"/>
      <c r="AM11394" s="203"/>
      <c r="AT11394" s="144"/>
    </row>
    <row r="11395" spans="9:46" s="142" customFormat="1" x14ac:dyDescent="0.15">
      <c r="I11395" s="223"/>
      <c r="P11395" s="224"/>
      <c r="Q11395" s="224"/>
      <c r="R11395" s="224"/>
      <c r="T11395" s="223"/>
      <c r="U11395" s="225"/>
      <c r="V11395" s="223"/>
      <c r="W11395" s="225"/>
      <c r="AE11395" s="200"/>
      <c r="AM11395" s="203"/>
      <c r="AT11395" s="144"/>
    </row>
    <row r="11396" spans="9:46" s="142" customFormat="1" x14ac:dyDescent="0.15">
      <c r="I11396" s="223"/>
      <c r="P11396" s="224"/>
      <c r="Q11396" s="224"/>
      <c r="R11396" s="224"/>
      <c r="T11396" s="223"/>
      <c r="U11396" s="225"/>
      <c r="V11396" s="223"/>
      <c r="W11396" s="225"/>
      <c r="AE11396" s="200"/>
      <c r="AM11396" s="203"/>
      <c r="AT11396" s="144"/>
    </row>
    <row r="11397" spans="9:46" s="142" customFormat="1" x14ac:dyDescent="0.15">
      <c r="I11397" s="223"/>
      <c r="P11397" s="224"/>
      <c r="Q11397" s="224"/>
      <c r="R11397" s="224"/>
      <c r="T11397" s="223"/>
      <c r="U11397" s="225"/>
      <c r="V11397" s="223"/>
      <c r="W11397" s="225"/>
      <c r="AE11397" s="200"/>
      <c r="AM11397" s="203"/>
      <c r="AT11397" s="144"/>
    </row>
    <row r="11398" spans="9:46" s="142" customFormat="1" x14ac:dyDescent="0.15">
      <c r="I11398" s="223"/>
      <c r="P11398" s="224"/>
      <c r="Q11398" s="224"/>
      <c r="R11398" s="224"/>
      <c r="T11398" s="223"/>
      <c r="U11398" s="225"/>
      <c r="V11398" s="223"/>
      <c r="W11398" s="225"/>
      <c r="AE11398" s="200"/>
      <c r="AM11398" s="203"/>
      <c r="AT11398" s="144"/>
    </row>
    <row r="11399" spans="9:46" s="142" customFormat="1" x14ac:dyDescent="0.15">
      <c r="I11399" s="223"/>
      <c r="P11399" s="224"/>
      <c r="Q11399" s="224"/>
      <c r="R11399" s="224"/>
      <c r="T11399" s="223"/>
      <c r="U11399" s="225"/>
      <c r="V11399" s="223"/>
      <c r="W11399" s="225"/>
      <c r="AE11399" s="200"/>
      <c r="AM11399" s="203"/>
      <c r="AT11399" s="144"/>
    </row>
    <row r="11400" spans="9:46" s="142" customFormat="1" x14ac:dyDescent="0.15">
      <c r="I11400" s="223"/>
      <c r="P11400" s="224"/>
      <c r="Q11400" s="224"/>
      <c r="R11400" s="224"/>
      <c r="T11400" s="223"/>
      <c r="U11400" s="225"/>
      <c r="V11400" s="223"/>
      <c r="W11400" s="225"/>
      <c r="AE11400" s="200"/>
      <c r="AM11400" s="203"/>
      <c r="AT11400" s="144"/>
    </row>
    <row r="11401" spans="9:46" s="142" customFormat="1" x14ac:dyDescent="0.15">
      <c r="I11401" s="223"/>
      <c r="P11401" s="224"/>
      <c r="Q11401" s="224"/>
      <c r="R11401" s="224"/>
      <c r="T11401" s="223"/>
      <c r="U11401" s="225"/>
      <c r="V11401" s="223"/>
      <c r="W11401" s="225"/>
      <c r="AE11401" s="200"/>
      <c r="AM11401" s="203"/>
      <c r="AT11401" s="144"/>
    </row>
    <row r="11402" spans="9:46" s="142" customFormat="1" x14ac:dyDescent="0.15">
      <c r="I11402" s="223"/>
      <c r="P11402" s="224"/>
      <c r="Q11402" s="224"/>
      <c r="R11402" s="224"/>
      <c r="T11402" s="223"/>
      <c r="U11402" s="225"/>
      <c r="V11402" s="223"/>
      <c r="W11402" s="225"/>
      <c r="AE11402" s="200"/>
      <c r="AM11402" s="203"/>
      <c r="AT11402" s="144"/>
    </row>
    <row r="11403" spans="9:46" s="142" customFormat="1" x14ac:dyDescent="0.15">
      <c r="I11403" s="223"/>
      <c r="P11403" s="224"/>
      <c r="Q11403" s="224"/>
      <c r="R11403" s="224"/>
      <c r="T11403" s="223"/>
      <c r="U11403" s="225"/>
      <c r="V11403" s="223"/>
      <c r="W11403" s="225"/>
      <c r="AE11403" s="200"/>
      <c r="AM11403" s="203"/>
      <c r="AT11403" s="144"/>
    </row>
    <row r="11404" spans="9:46" s="142" customFormat="1" x14ac:dyDescent="0.15">
      <c r="I11404" s="223"/>
      <c r="P11404" s="224"/>
      <c r="Q11404" s="224"/>
      <c r="R11404" s="224"/>
      <c r="T11404" s="223"/>
      <c r="U11404" s="225"/>
      <c r="V11404" s="223"/>
      <c r="W11404" s="225"/>
      <c r="AE11404" s="200"/>
      <c r="AM11404" s="203"/>
      <c r="AT11404" s="144"/>
    </row>
    <row r="11405" spans="9:46" s="142" customFormat="1" x14ac:dyDescent="0.15">
      <c r="I11405" s="223"/>
      <c r="P11405" s="224"/>
      <c r="Q11405" s="224"/>
      <c r="R11405" s="224"/>
      <c r="T11405" s="223"/>
      <c r="U11405" s="225"/>
      <c r="V11405" s="223"/>
      <c r="W11405" s="225"/>
      <c r="AE11405" s="200"/>
      <c r="AM11405" s="203"/>
      <c r="AT11405" s="144"/>
    </row>
    <row r="11406" spans="9:46" s="142" customFormat="1" x14ac:dyDescent="0.15">
      <c r="I11406" s="223"/>
      <c r="P11406" s="224"/>
      <c r="Q11406" s="224"/>
      <c r="R11406" s="224"/>
      <c r="T11406" s="223"/>
      <c r="U11406" s="225"/>
      <c r="V11406" s="223"/>
      <c r="W11406" s="225"/>
      <c r="AE11406" s="200"/>
      <c r="AM11406" s="203"/>
      <c r="AT11406" s="144"/>
    </row>
    <row r="11407" spans="9:46" s="142" customFormat="1" x14ac:dyDescent="0.15">
      <c r="I11407" s="223"/>
      <c r="P11407" s="224"/>
      <c r="Q11407" s="224"/>
      <c r="R11407" s="224"/>
      <c r="T11407" s="223"/>
      <c r="U11407" s="225"/>
      <c r="V11407" s="223"/>
      <c r="W11407" s="225"/>
      <c r="AE11407" s="200"/>
      <c r="AM11407" s="203"/>
      <c r="AT11407" s="144"/>
    </row>
    <row r="11408" spans="9:46" s="142" customFormat="1" x14ac:dyDescent="0.15">
      <c r="I11408" s="223"/>
      <c r="P11408" s="224"/>
      <c r="Q11408" s="224"/>
      <c r="R11408" s="224"/>
      <c r="T11408" s="223"/>
      <c r="U11408" s="225"/>
      <c r="V11408" s="223"/>
      <c r="W11408" s="225"/>
      <c r="AE11408" s="200"/>
      <c r="AM11408" s="203"/>
      <c r="AT11408" s="144"/>
    </row>
    <row r="11409" spans="9:46" s="142" customFormat="1" x14ac:dyDescent="0.15">
      <c r="I11409" s="223"/>
      <c r="P11409" s="224"/>
      <c r="Q11409" s="224"/>
      <c r="R11409" s="224"/>
      <c r="T11409" s="223"/>
      <c r="U11409" s="225"/>
      <c r="V11409" s="223"/>
      <c r="W11409" s="225"/>
      <c r="AE11409" s="200"/>
      <c r="AM11409" s="203"/>
      <c r="AT11409" s="144"/>
    </row>
    <row r="11410" spans="9:46" s="142" customFormat="1" x14ac:dyDescent="0.15">
      <c r="I11410" s="223"/>
      <c r="P11410" s="224"/>
      <c r="Q11410" s="224"/>
      <c r="R11410" s="224"/>
      <c r="T11410" s="223"/>
      <c r="U11410" s="225"/>
      <c r="V11410" s="223"/>
      <c r="W11410" s="225"/>
      <c r="AE11410" s="200"/>
      <c r="AM11410" s="203"/>
      <c r="AT11410" s="144"/>
    </row>
    <row r="11411" spans="9:46" s="142" customFormat="1" x14ac:dyDescent="0.15">
      <c r="I11411" s="223"/>
      <c r="P11411" s="224"/>
      <c r="Q11411" s="224"/>
      <c r="R11411" s="224"/>
      <c r="T11411" s="223"/>
      <c r="U11411" s="225"/>
      <c r="V11411" s="223"/>
      <c r="W11411" s="225"/>
      <c r="AE11411" s="200"/>
      <c r="AM11411" s="203"/>
      <c r="AT11411" s="144"/>
    </row>
    <row r="11412" spans="9:46" s="142" customFormat="1" x14ac:dyDescent="0.15">
      <c r="I11412" s="223"/>
      <c r="P11412" s="224"/>
      <c r="Q11412" s="224"/>
      <c r="R11412" s="224"/>
      <c r="T11412" s="223"/>
      <c r="U11412" s="225"/>
      <c r="V11412" s="223"/>
      <c r="W11412" s="225"/>
      <c r="AE11412" s="200"/>
      <c r="AM11412" s="203"/>
      <c r="AT11412" s="144"/>
    </row>
    <row r="11413" spans="9:46" s="142" customFormat="1" x14ac:dyDescent="0.15">
      <c r="I11413" s="223"/>
      <c r="P11413" s="224"/>
      <c r="Q11413" s="224"/>
      <c r="R11413" s="224"/>
      <c r="T11413" s="223"/>
      <c r="U11413" s="225"/>
      <c r="V11413" s="223"/>
      <c r="W11413" s="225"/>
      <c r="AE11413" s="200"/>
      <c r="AM11413" s="203"/>
      <c r="AT11413" s="144"/>
    </row>
    <row r="11414" spans="9:46" s="142" customFormat="1" x14ac:dyDescent="0.15">
      <c r="I11414" s="223"/>
      <c r="P11414" s="224"/>
      <c r="Q11414" s="224"/>
      <c r="R11414" s="224"/>
      <c r="T11414" s="223"/>
      <c r="U11414" s="225"/>
      <c r="V11414" s="223"/>
      <c r="W11414" s="225"/>
      <c r="AE11414" s="200"/>
      <c r="AM11414" s="203"/>
      <c r="AT11414" s="144"/>
    </row>
    <row r="11415" spans="9:46" s="142" customFormat="1" x14ac:dyDescent="0.15">
      <c r="I11415" s="223"/>
      <c r="P11415" s="224"/>
      <c r="Q11415" s="224"/>
      <c r="R11415" s="224"/>
      <c r="T11415" s="223"/>
      <c r="U11415" s="225"/>
      <c r="V11415" s="223"/>
      <c r="W11415" s="225"/>
      <c r="AE11415" s="200"/>
      <c r="AM11415" s="203"/>
      <c r="AT11415" s="144"/>
    </row>
    <row r="11416" spans="9:46" s="142" customFormat="1" x14ac:dyDescent="0.15">
      <c r="I11416" s="223"/>
      <c r="P11416" s="224"/>
      <c r="Q11416" s="224"/>
      <c r="R11416" s="224"/>
      <c r="T11416" s="223"/>
      <c r="U11416" s="225"/>
      <c r="V11416" s="223"/>
      <c r="W11416" s="225"/>
      <c r="AE11416" s="200"/>
      <c r="AM11416" s="203"/>
      <c r="AT11416" s="144"/>
    </row>
    <row r="11417" spans="9:46" s="142" customFormat="1" x14ac:dyDescent="0.15">
      <c r="I11417" s="223"/>
      <c r="P11417" s="224"/>
      <c r="Q11417" s="224"/>
      <c r="R11417" s="224"/>
      <c r="T11417" s="223"/>
      <c r="U11417" s="225"/>
      <c r="V11417" s="223"/>
      <c r="W11417" s="225"/>
      <c r="AE11417" s="200"/>
      <c r="AM11417" s="203"/>
      <c r="AT11417" s="144"/>
    </row>
    <row r="11418" spans="9:46" s="142" customFormat="1" x14ac:dyDescent="0.15">
      <c r="I11418" s="223"/>
      <c r="P11418" s="224"/>
      <c r="Q11418" s="224"/>
      <c r="R11418" s="224"/>
      <c r="T11418" s="223"/>
      <c r="U11418" s="225"/>
      <c r="V11418" s="223"/>
      <c r="W11418" s="225"/>
      <c r="AE11418" s="200"/>
      <c r="AM11418" s="203"/>
      <c r="AT11418" s="144"/>
    </row>
    <row r="11419" spans="9:46" s="142" customFormat="1" x14ac:dyDescent="0.15">
      <c r="I11419" s="223"/>
      <c r="P11419" s="224"/>
      <c r="Q11419" s="224"/>
      <c r="R11419" s="224"/>
      <c r="T11419" s="223"/>
      <c r="U11419" s="225"/>
      <c r="V11419" s="223"/>
      <c r="W11419" s="225"/>
      <c r="AE11419" s="200"/>
      <c r="AM11419" s="203"/>
      <c r="AT11419" s="144"/>
    </row>
    <row r="11420" spans="9:46" s="142" customFormat="1" x14ac:dyDescent="0.15">
      <c r="I11420" s="223"/>
      <c r="P11420" s="224"/>
      <c r="Q11420" s="224"/>
      <c r="R11420" s="224"/>
      <c r="T11420" s="223"/>
      <c r="U11420" s="225"/>
      <c r="V11420" s="223"/>
      <c r="W11420" s="225"/>
      <c r="AE11420" s="200"/>
      <c r="AM11420" s="203"/>
      <c r="AT11420" s="144"/>
    </row>
    <row r="11421" spans="9:46" s="142" customFormat="1" x14ac:dyDescent="0.15">
      <c r="I11421" s="223"/>
      <c r="P11421" s="224"/>
      <c r="Q11421" s="224"/>
      <c r="R11421" s="224"/>
      <c r="T11421" s="223"/>
      <c r="U11421" s="225"/>
      <c r="V11421" s="223"/>
      <c r="W11421" s="225"/>
      <c r="AE11421" s="200"/>
      <c r="AM11421" s="203"/>
      <c r="AT11421" s="144"/>
    </row>
    <row r="11422" spans="9:46" s="142" customFormat="1" x14ac:dyDescent="0.15">
      <c r="I11422" s="223"/>
      <c r="P11422" s="224"/>
      <c r="Q11422" s="224"/>
      <c r="R11422" s="224"/>
      <c r="T11422" s="223"/>
      <c r="U11422" s="225"/>
      <c r="V11422" s="223"/>
      <c r="W11422" s="225"/>
      <c r="AE11422" s="200"/>
      <c r="AM11422" s="203"/>
      <c r="AT11422" s="144"/>
    </row>
    <row r="11423" spans="9:46" s="142" customFormat="1" x14ac:dyDescent="0.15">
      <c r="I11423" s="223"/>
      <c r="P11423" s="224"/>
      <c r="Q11423" s="224"/>
      <c r="R11423" s="224"/>
      <c r="T11423" s="223"/>
      <c r="U11423" s="225"/>
      <c r="V11423" s="223"/>
      <c r="W11423" s="225"/>
      <c r="AE11423" s="200"/>
      <c r="AM11423" s="203"/>
      <c r="AT11423" s="144"/>
    </row>
    <row r="11424" spans="9:46" s="142" customFormat="1" x14ac:dyDescent="0.15">
      <c r="I11424" s="223"/>
      <c r="P11424" s="224"/>
      <c r="Q11424" s="224"/>
      <c r="R11424" s="224"/>
      <c r="T11424" s="223"/>
      <c r="U11424" s="225"/>
      <c r="V11424" s="223"/>
      <c r="W11424" s="225"/>
      <c r="AE11424" s="200"/>
      <c r="AM11424" s="203"/>
      <c r="AT11424" s="144"/>
    </row>
    <row r="11425" spans="9:46" s="142" customFormat="1" x14ac:dyDescent="0.15">
      <c r="I11425" s="223"/>
      <c r="P11425" s="224"/>
      <c r="Q11425" s="224"/>
      <c r="R11425" s="224"/>
      <c r="T11425" s="223"/>
      <c r="U11425" s="225"/>
      <c r="V11425" s="223"/>
      <c r="W11425" s="225"/>
      <c r="AE11425" s="200"/>
      <c r="AM11425" s="203"/>
      <c r="AT11425" s="144"/>
    </row>
    <row r="11426" spans="9:46" s="142" customFormat="1" x14ac:dyDescent="0.15">
      <c r="I11426" s="223"/>
      <c r="P11426" s="224"/>
      <c r="Q11426" s="224"/>
      <c r="R11426" s="224"/>
      <c r="T11426" s="223"/>
      <c r="U11426" s="225"/>
      <c r="V11426" s="223"/>
      <c r="W11426" s="225"/>
      <c r="AE11426" s="200"/>
      <c r="AM11426" s="203"/>
      <c r="AT11426" s="144"/>
    </row>
    <row r="11427" spans="9:46" s="142" customFormat="1" x14ac:dyDescent="0.15">
      <c r="I11427" s="223"/>
      <c r="P11427" s="224"/>
      <c r="Q11427" s="224"/>
      <c r="R11427" s="224"/>
      <c r="T11427" s="223"/>
      <c r="U11427" s="225"/>
      <c r="V11427" s="223"/>
      <c r="W11427" s="225"/>
      <c r="AE11427" s="200"/>
      <c r="AM11427" s="203"/>
      <c r="AT11427" s="144"/>
    </row>
    <row r="11428" spans="9:46" s="142" customFormat="1" x14ac:dyDescent="0.15">
      <c r="I11428" s="223"/>
      <c r="P11428" s="224"/>
      <c r="Q11428" s="224"/>
      <c r="R11428" s="224"/>
      <c r="T11428" s="223"/>
      <c r="U11428" s="225"/>
      <c r="V11428" s="223"/>
      <c r="W11428" s="225"/>
      <c r="AE11428" s="200"/>
      <c r="AM11428" s="203"/>
      <c r="AT11428" s="144"/>
    </row>
    <row r="11429" spans="9:46" s="142" customFormat="1" x14ac:dyDescent="0.15">
      <c r="I11429" s="223"/>
      <c r="P11429" s="224"/>
      <c r="Q11429" s="224"/>
      <c r="R11429" s="224"/>
      <c r="T11429" s="223"/>
      <c r="U11429" s="225"/>
      <c r="V11429" s="223"/>
      <c r="W11429" s="225"/>
      <c r="AE11429" s="200"/>
      <c r="AM11429" s="203"/>
      <c r="AT11429" s="144"/>
    </row>
    <row r="11430" spans="9:46" s="142" customFormat="1" x14ac:dyDescent="0.15">
      <c r="I11430" s="223"/>
      <c r="P11430" s="224"/>
      <c r="Q11430" s="224"/>
      <c r="R11430" s="224"/>
      <c r="T11430" s="223"/>
      <c r="U11430" s="225"/>
      <c r="V11430" s="223"/>
      <c r="W11430" s="225"/>
      <c r="AE11430" s="200"/>
      <c r="AM11430" s="203"/>
      <c r="AT11430" s="144"/>
    </row>
    <row r="11431" spans="9:46" s="142" customFormat="1" x14ac:dyDescent="0.15">
      <c r="I11431" s="223"/>
      <c r="P11431" s="224"/>
      <c r="Q11431" s="224"/>
      <c r="R11431" s="224"/>
      <c r="T11431" s="223"/>
      <c r="U11431" s="225"/>
      <c r="V11431" s="223"/>
      <c r="W11431" s="225"/>
      <c r="AE11431" s="200"/>
      <c r="AM11431" s="203"/>
      <c r="AT11431" s="144"/>
    </row>
    <row r="11432" spans="9:46" s="142" customFormat="1" x14ac:dyDescent="0.15">
      <c r="I11432" s="223"/>
      <c r="P11432" s="224"/>
      <c r="Q11432" s="224"/>
      <c r="R11432" s="224"/>
      <c r="T11432" s="223"/>
      <c r="U11432" s="225"/>
      <c r="V11432" s="223"/>
      <c r="W11432" s="225"/>
      <c r="AE11432" s="200"/>
      <c r="AM11432" s="203"/>
      <c r="AT11432" s="144"/>
    </row>
    <row r="11433" spans="9:46" s="142" customFormat="1" x14ac:dyDescent="0.15">
      <c r="I11433" s="223"/>
      <c r="P11433" s="224"/>
      <c r="Q11433" s="224"/>
      <c r="R11433" s="224"/>
      <c r="T11433" s="223"/>
      <c r="U11433" s="225"/>
      <c r="V11433" s="223"/>
      <c r="W11433" s="225"/>
      <c r="AE11433" s="200"/>
      <c r="AM11433" s="203"/>
      <c r="AT11433" s="144"/>
    </row>
    <row r="11434" spans="9:46" s="142" customFormat="1" x14ac:dyDescent="0.15">
      <c r="I11434" s="223"/>
      <c r="P11434" s="224"/>
      <c r="Q11434" s="224"/>
      <c r="R11434" s="224"/>
      <c r="T11434" s="223"/>
      <c r="U11434" s="225"/>
      <c r="V11434" s="223"/>
      <c r="W11434" s="225"/>
      <c r="AE11434" s="200"/>
      <c r="AM11434" s="203"/>
      <c r="AT11434" s="144"/>
    </row>
    <row r="11435" spans="9:46" s="142" customFormat="1" x14ac:dyDescent="0.15">
      <c r="I11435" s="223"/>
      <c r="P11435" s="224"/>
      <c r="Q11435" s="224"/>
      <c r="R11435" s="224"/>
      <c r="T11435" s="223"/>
      <c r="U11435" s="225"/>
      <c r="V11435" s="223"/>
      <c r="W11435" s="225"/>
      <c r="AE11435" s="200"/>
      <c r="AM11435" s="203"/>
      <c r="AT11435" s="144"/>
    </row>
    <row r="11436" spans="9:46" s="142" customFormat="1" x14ac:dyDescent="0.15">
      <c r="I11436" s="223"/>
      <c r="P11436" s="224"/>
      <c r="Q11436" s="224"/>
      <c r="R11436" s="224"/>
      <c r="T11436" s="223"/>
      <c r="U11436" s="225"/>
      <c r="V11436" s="223"/>
      <c r="W11436" s="225"/>
      <c r="AE11436" s="200"/>
      <c r="AM11436" s="203"/>
      <c r="AT11436" s="144"/>
    </row>
    <row r="11437" spans="9:46" s="142" customFormat="1" x14ac:dyDescent="0.15">
      <c r="I11437" s="223"/>
      <c r="P11437" s="224"/>
      <c r="Q11437" s="224"/>
      <c r="R11437" s="224"/>
      <c r="T11437" s="223"/>
      <c r="U11437" s="225"/>
      <c r="V11437" s="223"/>
      <c r="W11437" s="225"/>
      <c r="AE11437" s="200"/>
      <c r="AM11437" s="203"/>
      <c r="AT11437" s="144"/>
    </row>
    <row r="11438" spans="9:46" s="142" customFormat="1" x14ac:dyDescent="0.15">
      <c r="I11438" s="223"/>
      <c r="P11438" s="224"/>
      <c r="Q11438" s="224"/>
      <c r="R11438" s="224"/>
      <c r="T11438" s="223"/>
      <c r="U11438" s="225"/>
      <c r="V11438" s="223"/>
      <c r="W11438" s="225"/>
      <c r="AE11438" s="200"/>
      <c r="AM11438" s="203"/>
      <c r="AT11438" s="144"/>
    </row>
    <row r="11439" spans="9:46" s="142" customFormat="1" x14ac:dyDescent="0.15">
      <c r="I11439" s="223"/>
      <c r="P11439" s="224"/>
      <c r="Q11439" s="224"/>
      <c r="R11439" s="224"/>
      <c r="T11439" s="223"/>
      <c r="U11439" s="225"/>
      <c r="V11439" s="223"/>
      <c r="W11439" s="225"/>
      <c r="AE11439" s="200"/>
      <c r="AM11439" s="203"/>
      <c r="AT11439" s="144"/>
    </row>
    <row r="11440" spans="9:46" s="142" customFormat="1" x14ac:dyDescent="0.15">
      <c r="I11440" s="223"/>
      <c r="P11440" s="224"/>
      <c r="Q11440" s="224"/>
      <c r="R11440" s="224"/>
      <c r="T11440" s="223"/>
      <c r="U11440" s="225"/>
      <c r="V11440" s="223"/>
      <c r="W11440" s="225"/>
      <c r="AE11440" s="200"/>
      <c r="AM11440" s="203"/>
      <c r="AT11440" s="144"/>
    </row>
    <row r="11441" spans="9:46" s="142" customFormat="1" x14ac:dyDescent="0.15">
      <c r="I11441" s="223"/>
      <c r="P11441" s="224"/>
      <c r="Q11441" s="224"/>
      <c r="R11441" s="224"/>
      <c r="T11441" s="223"/>
      <c r="U11441" s="225"/>
      <c r="V11441" s="223"/>
      <c r="W11441" s="225"/>
      <c r="AE11441" s="200"/>
      <c r="AM11441" s="203"/>
      <c r="AT11441" s="144"/>
    </row>
    <row r="11442" spans="9:46" s="142" customFormat="1" x14ac:dyDescent="0.15">
      <c r="I11442" s="223"/>
      <c r="P11442" s="224"/>
      <c r="Q11442" s="224"/>
      <c r="R11442" s="224"/>
      <c r="T11442" s="223"/>
      <c r="U11442" s="225"/>
      <c r="V11442" s="223"/>
      <c r="W11442" s="225"/>
      <c r="AE11442" s="200"/>
      <c r="AM11442" s="203"/>
      <c r="AT11442" s="144"/>
    </row>
    <row r="11443" spans="9:46" s="142" customFormat="1" x14ac:dyDescent="0.15">
      <c r="I11443" s="223"/>
      <c r="P11443" s="224"/>
      <c r="Q11443" s="224"/>
      <c r="R11443" s="224"/>
      <c r="T11443" s="223"/>
      <c r="U11443" s="225"/>
      <c r="V11443" s="223"/>
      <c r="W11443" s="225"/>
      <c r="AE11443" s="200"/>
      <c r="AM11443" s="203"/>
      <c r="AT11443" s="144"/>
    </row>
    <row r="11444" spans="9:46" s="142" customFormat="1" x14ac:dyDescent="0.15">
      <c r="I11444" s="223"/>
      <c r="P11444" s="224"/>
      <c r="Q11444" s="224"/>
      <c r="R11444" s="224"/>
      <c r="T11444" s="223"/>
      <c r="U11444" s="225"/>
      <c r="V11444" s="223"/>
      <c r="W11444" s="225"/>
      <c r="AE11444" s="200"/>
      <c r="AM11444" s="203"/>
      <c r="AT11444" s="144"/>
    </row>
    <row r="11445" spans="9:46" s="142" customFormat="1" x14ac:dyDescent="0.15">
      <c r="I11445" s="223"/>
      <c r="P11445" s="224"/>
      <c r="Q11445" s="224"/>
      <c r="R11445" s="224"/>
      <c r="T11445" s="223"/>
      <c r="U11445" s="225"/>
      <c r="V11445" s="223"/>
      <c r="W11445" s="225"/>
      <c r="AE11445" s="200"/>
      <c r="AM11445" s="203"/>
      <c r="AT11445" s="144"/>
    </row>
    <row r="11446" spans="9:46" s="142" customFormat="1" x14ac:dyDescent="0.15">
      <c r="I11446" s="223"/>
      <c r="P11446" s="224"/>
      <c r="Q11446" s="224"/>
      <c r="R11446" s="224"/>
      <c r="T11446" s="223"/>
      <c r="U11446" s="225"/>
      <c r="V11446" s="223"/>
      <c r="W11446" s="225"/>
      <c r="AE11446" s="200"/>
      <c r="AM11446" s="203"/>
      <c r="AT11446" s="144"/>
    </row>
    <row r="11447" spans="9:46" s="142" customFormat="1" x14ac:dyDescent="0.15">
      <c r="I11447" s="223"/>
      <c r="P11447" s="224"/>
      <c r="Q11447" s="224"/>
      <c r="R11447" s="224"/>
      <c r="T11447" s="223"/>
      <c r="U11447" s="225"/>
      <c r="V11447" s="223"/>
      <c r="W11447" s="225"/>
      <c r="AE11447" s="200"/>
      <c r="AM11447" s="203"/>
      <c r="AT11447" s="144"/>
    </row>
    <row r="11448" spans="9:46" s="142" customFormat="1" x14ac:dyDescent="0.15">
      <c r="I11448" s="223"/>
      <c r="P11448" s="224"/>
      <c r="Q11448" s="224"/>
      <c r="R11448" s="224"/>
      <c r="T11448" s="223"/>
      <c r="U11448" s="225"/>
      <c r="V11448" s="223"/>
      <c r="W11448" s="225"/>
      <c r="AE11448" s="200"/>
      <c r="AM11448" s="203"/>
      <c r="AT11448" s="144"/>
    </row>
    <row r="11449" spans="9:46" s="142" customFormat="1" x14ac:dyDescent="0.15">
      <c r="I11449" s="223"/>
      <c r="P11449" s="224"/>
      <c r="Q11449" s="224"/>
      <c r="R11449" s="224"/>
      <c r="T11449" s="223"/>
      <c r="U11449" s="225"/>
      <c r="V11449" s="223"/>
      <c r="W11449" s="225"/>
      <c r="AE11449" s="200"/>
      <c r="AM11449" s="203"/>
      <c r="AT11449" s="144"/>
    </row>
    <row r="11450" spans="9:46" s="142" customFormat="1" x14ac:dyDescent="0.15">
      <c r="I11450" s="223"/>
      <c r="P11450" s="224"/>
      <c r="Q11450" s="224"/>
      <c r="R11450" s="224"/>
      <c r="T11450" s="223"/>
      <c r="U11450" s="225"/>
      <c r="V11450" s="223"/>
      <c r="W11450" s="225"/>
      <c r="AE11450" s="200"/>
      <c r="AM11450" s="203"/>
      <c r="AT11450" s="144"/>
    </row>
    <row r="11451" spans="9:46" s="142" customFormat="1" x14ac:dyDescent="0.15">
      <c r="I11451" s="223"/>
      <c r="P11451" s="224"/>
      <c r="Q11451" s="224"/>
      <c r="R11451" s="224"/>
      <c r="T11451" s="223"/>
      <c r="U11451" s="225"/>
      <c r="V11451" s="223"/>
      <c r="W11451" s="225"/>
      <c r="AE11451" s="200"/>
      <c r="AM11451" s="203"/>
      <c r="AT11451" s="144"/>
    </row>
    <row r="11452" spans="9:46" s="142" customFormat="1" x14ac:dyDescent="0.15">
      <c r="I11452" s="223"/>
      <c r="P11452" s="224"/>
      <c r="Q11452" s="224"/>
      <c r="R11452" s="224"/>
      <c r="T11452" s="223"/>
      <c r="U11452" s="225"/>
      <c r="V11452" s="223"/>
      <c r="W11452" s="225"/>
      <c r="AE11452" s="200"/>
      <c r="AM11452" s="203"/>
      <c r="AT11452" s="144"/>
    </row>
    <row r="11453" spans="9:46" s="142" customFormat="1" x14ac:dyDescent="0.15">
      <c r="I11453" s="223"/>
      <c r="P11453" s="224"/>
      <c r="Q11453" s="224"/>
      <c r="R11453" s="224"/>
      <c r="T11453" s="223"/>
      <c r="U11453" s="225"/>
      <c r="V11453" s="223"/>
      <c r="W11453" s="225"/>
      <c r="AE11453" s="200"/>
      <c r="AM11453" s="203"/>
      <c r="AT11453" s="144"/>
    </row>
    <row r="11454" spans="9:46" s="142" customFormat="1" x14ac:dyDescent="0.15">
      <c r="I11454" s="223"/>
      <c r="P11454" s="224"/>
      <c r="Q11454" s="224"/>
      <c r="R11454" s="224"/>
      <c r="T11454" s="223"/>
      <c r="U11454" s="225"/>
      <c r="V11454" s="223"/>
      <c r="W11454" s="225"/>
      <c r="AE11454" s="200"/>
      <c r="AM11454" s="203"/>
      <c r="AT11454" s="144"/>
    </row>
    <row r="11455" spans="9:46" s="142" customFormat="1" x14ac:dyDescent="0.15">
      <c r="I11455" s="223"/>
      <c r="P11455" s="224"/>
      <c r="Q11455" s="224"/>
      <c r="R11455" s="224"/>
      <c r="T11455" s="223"/>
      <c r="U11455" s="225"/>
      <c r="V11455" s="223"/>
      <c r="W11455" s="225"/>
      <c r="AE11455" s="200"/>
      <c r="AM11455" s="203"/>
      <c r="AT11455" s="144"/>
    </row>
    <row r="11456" spans="9:46" s="142" customFormat="1" x14ac:dyDescent="0.15">
      <c r="I11456" s="223"/>
      <c r="P11456" s="224"/>
      <c r="Q11456" s="224"/>
      <c r="R11456" s="224"/>
      <c r="T11456" s="223"/>
      <c r="U11456" s="225"/>
      <c r="V11456" s="223"/>
      <c r="W11456" s="225"/>
      <c r="AE11456" s="200"/>
      <c r="AM11456" s="203"/>
      <c r="AT11456" s="144"/>
    </row>
    <row r="11457" spans="9:46" s="142" customFormat="1" x14ac:dyDescent="0.15">
      <c r="I11457" s="223"/>
      <c r="P11457" s="224"/>
      <c r="Q11457" s="224"/>
      <c r="R11457" s="224"/>
      <c r="T11457" s="223"/>
      <c r="U11457" s="225"/>
      <c r="V11457" s="223"/>
      <c r="W11457" s="225"/>
      <c r="AE11457" s="200"/>
      <c r="AM11457" s="203"/>
      <c r="AT11457" s="144"/>
    </row>
    <row r="11458" spans="9:46" s="142" customFormat="1" x14ac:dyDescent="0.15">
      <c r="I11458" s="223"/>
      <c r="P11458" s="224"/>
      <c r="Q11458" s="224"/>
      <c r="R11458" s="224"/>
      <c r="T11458" s="223"/>
      <c r="U11458" s="225"/>
      <c r="V11458" s="223"/>
      <c r="W11458" s="225"/>
      <c r="AE11458" s="200"/>
      <c r="AM11458" s="203"/>
      <c r="AT11458" s="144"/>
    </row>
    <row r="11459" spans="9:46" s="142" customFormat="1" x14ac:dyDescent="0.15">
      <c r="I11459" s="223"/>
      <c r="P11459" s="224"/>
      <c r="Q11459" s="224"/>
      <c r="R11459" s="224"/>
      <c r="T11459" s="223"/>
      <c r="U11459" s="225"/>
      <c r="V11459" s="223"/>
      <c r="W11459" s="225"/>
      <c r="AE11459" s="200"/>
      <c r="AM11459" s="203"/>
      <c r="AT11459" s="144"/>
    </row>
    <row r="11460" spans="9:46" s="142" customFormat="1" x14ac:dyDescent="0.15">
      <c r="I11460" s="223"/>
      <c r="P11460" s="224"/>
      <c r="Q11460" s="224"/>
      <c r="R11460" s="224"/>
      <c r="T11460" s="223"/>
      <c r="U11460" s="225"/>
      <c r="V11460" s="223"/>
      <c r="W11460" s="225"/>
      <c r="AE11460" s="200"/>
      <c r="AM11460" s="203"/>
      <c r="AT11460" s="144"/>
    </row>
    <row r="11461" spans="9:46" s="142" customFormat="1" x14ac:dyDescent="0.15">
      <c r="I11461" s="223"/>
      <c r="P11461" s="224"/>
      <c r="Q11461" s="224"/>
      <c r="R11461" s="224"/>
      <c r="T11461" s="223"/>
      <c r="U11461" s="225"/>
      <c r="V11461" s="223"/>
      <c r="W11461" s="225"/>
      <c r="AE11461" s="200"/>
      <c r="AM11461" s="203"/>
      <c r="AT11461" s="144"/>
    </row>
    <row r="11462" spans="9:46" s="142" customFormat="1" x14ac:dyDescent="0.15">
      <c r="I11462" s="223"/>
      <c r="P11462" s="224"/>
      <c r="Q11462" s="224"/>
      <c r="R11462" s="224"/>
      <c r="T11462" s="223"/>
      <c r="U11462" s="225"/>
      <c r="V11462" s="223"/>
      <c r="W11462" s="225"/>
      <c r="AE11462" s="200"/>
      <c r="AM11462" s="203"/>
      <c r="AT11462" s="144"/>
    </row>
    <row r="11463" spans="9:46" s="142" customFormat="1" x14ac:dyDescent="0.15">
      <c r="I11463" s="223"/>
      <c r="P11463" s="224"/>
      <c r="Q11463" s="224"/>
      <c r="R11463" s="224"/>
      <c r="T11463" s="223"/>
      <c r="U11463" s="225"/>
      <c r="V11463" s="223"/>
      <c r="W11463" s="225"/>
      <c r="AE11463" s="200"/>
      <c r="AM11463" s="203"/>
      <c r="AT11463" s="144"/>
    </row>
    <row r="11464" spans="9:46" s="142" customFormat="1" x14ac:dyDescent="0.15">
      <c r="I11464" s="223"/>
      <c r="P11464" s="224"/>
      <c r="Q11464" s="224"/>
      <c r="R11464" s="224"/>
      <c r="T11464" s="223"/>
      <c r="U11464" s="225"/>
      <c r="V11464" s="223"/>
      <c r="W11464" s="225"/>
      <c r="AE11464" s="200"/>
      <c r="AM11464" s="203"/>
      <c r="AT11464" s="144"/>
    </row>
    <row r="11465" spans="9:46" s="142" customFormat="1" x14ac:dyDescent="0.15">
      <c r="I11465" s="223"/>
      <c r="P11465" s="224"/>
      <c r="Q11465" s="224"/>
      <c r="R11465" s="224"/>
      <c r="T11465" s="223"/>
      <c r="U11465" s="225"/>
      <c r="V11465" s="223"/>
      <c r="W11465" s="225"/>
      <c r="AE11465" s="200"/>
      <c r="AM11465" s="203"/>
      <c r="AT11465" s="144"/>
    </row>
    <row r="11466" spans="9:46" s="142" customFormat="1" x14ac:dyDescent="0.15">
      <c r="I11466" s="223"/>
      <c r="P11466" s="224"/>
      <c r="Q11466" s="224"/>
      <c r="R11466" s="224"/>
      <c r="T11466" s="223"/>
      <c r="U11466" s="225"/>
      <c r="V11466" s="223"/>
      <c r="W11466" s="225"/>
      <c r="AE11466" s="200"/>
      <c r="AM11466" s="203"/>
      <c r="AT11466" s="144"/>
    </row>
    <row r="11467" spans="9:46" s="142" customFormat="1" x14ac:dyDescent="0.15">
      <c r="I11467" s="223"/>
      <c r="P11467" s="224"/>
      <c r="Q11467" s="224"/>
      <c r="R11467" s="224"/>
      <c r="T11467" s="223"/>
      <c r="U11467" s="225"/>
      <c r="V11467" s="223"/>
      <c r="W11467" s="225"/>
      <c r="AE11467" s="200"/>
      <c r="AM11467" s="203"/>
      <c r="AT11467" s="144"/>
    </row>
    <row r="11468" spans="9:46" s="142" customFormat="1" x14ac:dyDescent="0.15">
      <c r="I11468" s="223"/>
      <c r="P11468" s="224"/>
      <c r="Q11468" s="224"/>
      <c r="R11468" s="224"/>
      <c r="T11468" s="223"/>
      <c r="U11468" s="225"/>
      <c r="V11468" s="223"/>
      <c r="W11468" s="225"/>
      <c r="AE11468" s="200"/>
      <c r="AM11468" s="203"/>
      <c r="AT11468" s="144"/>
    </row>
    <row r="11469" spans="9:46" s="142" customFormat="1" x14ac:dyDescent="0.15">
      <c r="I11469" s="223"/>
      <c r="P11469" s="224"/>
      <c r="Q11469" s="224"/>
      <c r="R11469" s="224"/>
      <c r="T11469" s="223"/>
      <c r="U11469" s="225"/>
      <c r="V11469" s="223"/>
      <c r="W11469" s="225"/>
      <c r="AE11469" s="200"/>
      <c r="AM11469" s="203"/>
      <c r="AT11469" s="144"/>
    </row>
    <row r="11470" spans="9:46" s="142" customFormat="1" x14ac:dyDescent="0.15">
      <c r="I11470" s="223"/>
      <c r="P11470" s="224"/>
      <c r="Q11470" s="224"/>
      <c r="R11470" s="224"/>
      <c r="T11470" s="223"/>
      <c r="U11470" s="225"/>
      <c r="V11470" s="223"/>
      <c r="W11470" s="225"/>
      <c r="AE11470" s="200"/>
      <c r="AM11470" s="203"/>
      <c r="AT11470" s="144"/>
    </row>
    <row r="11471" spans="9:46" s="142" customFormat="1" x14ac:dyDescent="0.15">
      <c r="I11471" s="223"/>
      <c r="P11471" s="224"/>
      <c r="Q11471" s="224"/>
      <c r="R11471" s="224"/>
      <c r="T11471" s="223"/>
      <c r="U11471" s="225"/>
      <c r="V11471" s="223"/>
      <c r="W11471" s="225"/>
      <c r="AE11471" s="200"/>
      <c r="AM11471" s="203"/>
      <c r="AT11471" s="144"/>
    </row>
    <row r="11472" spans="9:46" s="142" customFormat="1" x14ac:dyDescent="0.15">
      <c r="I11472" s="223"/>
      <c r="P11472" s="224"/>
      <c r="Q11472" s="224"/>
      <c r="R11472" s="224"/>
      <c r="T11472" s="223"/>
      <c r="U11472" s="225"/>
      <c r="V11472" s="223"/>
      <c r="W11472" s="225"/>
      <c r="AE11472" s="200"/>
      <c r="AM11472" s="203"/>
      <c r="AT11472" s="144"/>
    </row>
    <row r="11473" spans="9:46" s="142" customFormat="1" x14ac:dyDescent="0.15">
      <c r="I11473" s="223"/>
      <c r="P11473" s="224"/>
      <c r="Q11473" s="224"/>
      <c r="R11473" s="224"/>
      <c r="T11473" s="223"/>
      <c r="U11473" s="225"/>
      <c r="V11473" s="223"/>
      <c r="W11473" s="225"/>
      <c r="AE11473" s="200"/>
      <c r="AM11473" s="203"/>
      <c r="AT11473" s="144"/>
    </row>
    <row r="11474" spans="9:46" s="142" customFormat="1" x14ac:dyDescent="0.15">
      <c r="I11474" s="223"/>
      <c r="P11474" s="224"/>
      <c r="Q11474" s="224"/>
      <c r="R11474" s="224"/>
      <c r="T11474" s="223"/>
      <c r="U11474" s="225"/>
      <c r="V11474" s="223"/>
      <c r="W11474" s="225"/>
      <c r="AE11474" s="200"/>
      <c r="AM11474" s="203"/>
      <c r="AT11474" s="144"/>
    </row>
    <row r="11475" spans="9:46" s="142" customFormat="1" x14ac:dyDescent="0.15">
      <c r="I11475" s="223"/>
      <c r="P11475" s="224"/>
      <c r="Q11475" s="224"/>
      <c r="R11475" s="224"/>
      <c r="T11475" s="223"/>
      <c r="U11475" s="225"/>
      <c r="V11475" s="223"/>
      <c r="W11475" s="225"/>
      <c r="AE11475" s="200"/>
      <c r="AM11475" s="203"/>
      <c r="AT11475" s="144"/>
    </row>
    <row r="11476" spans="9:46" s="142" customFormat="1" x14ac:dyDescent="0.15">
      <c r="I11476" s="223"/>
      <c r="P11476" s="224"/>
      <c r="Q11476" s="224"/>
      <c r="R11476" s="224"/>
      <c r="T11476" s="223"/>
      <c r="U11476" s="225"/>
      <c r="V11476" s="223"/>
      <c r="W11476" s="225"/>
      <c r="AE11476" s="200"/>
      <c r="AM11476" s="203"/>
      <c r="AT11476" s="144"/>
    </row>
    <row r="11477" spans="9:46" s="142" customFormat="1" x14ac:dyDescent="0.15">
      <c r="I11477" s="223"/>
      <c r="P11477" s="224"/>
      <c r="Q11477" s="224"/>
      <c r="R11477" s="224"/>
      <c r="T11477" s="223"/>
      <c r="U11477" s="225"/>
      <c r="V11477" s="223"/>
      <c r="W11477" s="225"/>
      <c r="AE11477" s="200"/>
      <c r="AM11477" s="203"/>
      <c r="AT11477" s="144"/>
    </row>
    <row r="11478" spans="9:46" s="142" customFormat="1" x14ac:dyDescent="0.15">
      <c r="I11478" s="223"/>
      <c r="P11478" s="224"/>
      <c r="Q11478" s="224"/>
      <c r="R11478" s="224"/>
      <c r="T11478" s="223"/>
      <c r="U11478" s="225"/>
      <c r="V11478" s="223"/>
      <c r="W11478" s="225"/>
      <c r="AE11478" s="200"/>
      <c r="AM11478" s="203"/>
      <c r="AT11478" s="144"/>
    </row>
    <row r="11479" spans="9:46" s="142" customFormat="1" x14ac:dyDescent="0.15">
      <c r="I11479" s="223"/>
      <c r="P11479" s="224"/>
      <c r="Q11479" s="224"/>
      <c r="R11479" s="224"/>
      <c r="T11479" s="223"/>
      <c r="U11479" s="225"/>
      <c r="V11479" s="223"/>
      <c r="W11479" s="225"/>
      <c r="AE11479" s="200"/>
      <c r="AM11479" s="203"/>
      <c r="AT11479" s="144"/>
    </row>
    <row r="11480" spans="9:46" s="142" customFormat="1" x14ac:dyDescent="0.15">
      <c r="I11480" s="223"/>
      <c r="P11480" s="224"/>
      <c r="Q11480" s="224"/>
      <c r="R11480" s="224"/>
      <c r="T11480" s="223"/>
      <c r="U11480" s="225"/>
      <c r="V11480" s="223"/>
      <c r="W11480" s="225"/>
      <c r="AE11480" s="200"/>
      <c r="AM11480" s="203"/>
      <c r="AT11480" s="144"/>
    </row>
    <row r="11481" spans="9:46" s="142" customFormat="1" x14ac:dyDescent="0.15">
      <c r="I11481" s="223"/>
      <c r="P11481" s="224"/>
      <c r="Q11481" s="224"/>
      <c r="R11481" s="224"/>
      <c r="T11481" s="223"/>
      <c r="U11481" s="225"/>
      <c r="V11481" s="223"/>
      <c r="W11481" s="225"/>
      <c r="AE11481" s="200"/>
      <c r="AM11481" s="203"/>
      <c r="AT11481" s="144"/>
    </row>
    <row r="11482" spans="9:46" s="142" customFormat="1" x14ac:dyDescent="0.15">
      <c r="I11482" s="223"/>
      <c r="P11482" s="224"/>
      <c r="Q11482" s="224"/>
      <c r="R11482" s="224"/>
      <c r="T11482" s="223"/>
      <c r="U11482" s="225"/>
      <c r="V11482" s="223"/>
      <c r="W11482" s="225"/>
      <c r="AE11482" s="200"/>
      <c r="AM11482" s="203"/>
      <c r="AT11482" s="144"/>
    </row>
    <row r="11483" spans="9:46" s="142" customFormat="1" x14ac:dyDescent="0.15">
      <c r="I11483" s="223"/>
      <c r="P11483" s="224"/>
      <c r="Q11483" s="224"/>
      <c r="R11483" s="224"/>
      <c r="T11483" s="223"/>
      <c r="U11483" s="225"/>
      <c r="V11483" s="223"/>
      <c r="W11483" s="225"/>
      <c r="AE11483" s="200"/>
      <c r="AM11483" s="203"/>
      <c r="AT11483" s="144"/>
    </row>
    <row r="11484" spans="9:46" s="142" customFormat="1" x14ac:dyDescent="0.15">
      <c r="I11484" s="223"/>
      <c r="P11484" s="224"/>
      <c r="Q11484" s="224"/>
      <c r="R11484" s="224"/>
      <c r="T11484" s="223"/>
      <c r="U11484" s="225"/>
      <c r="V11484" s="223"/>
      <c r="W11484" s="225"/>
      <c r="AE11484" s="200"/>
      <c r="AM11484" s="203"/>
      <c r="AT11484" s="144"/>
    </row>
    <row r="11485" spans="9:46" s="142" customFormat="1" x14ac:dyDescent="0.15">
      <c r="I11485" s="223"/>
      <c r="P11485" s="224"/>
      <c r="Q11485" s="224"/>
      <c r="R11485" s="224"/>
      <c r="T11485" s="223"/>
      <c r="U11485" s="225"/>
      <c r="V11485" s="223"/>
      <c r="W11485" s="225"/>
      <c r="AE11485" s="200"/>
      <c r="AM11485" s="203"/>
      <c r="AT11485" s="144"/>
    </row>
    <row r="11486" spans="9:46" s="142" customFormat="1" x14ac:dyDescent="0.15">
      <c r="I11486" s="223"/>
      <c r="P11486" s="224"/>
      <c r="Q11486" s="224"/>
      <c r="R11486" s="224"/>
      <c r="T11486" s="223"/>
      <c r="U11486" s="225"/>
      <c r="V11486" s="223"/>
      <c r="W11486" s="225"/>
      <c r="AE11486" s="200"/>
      <c r="AM11486" s="203"/>
      <c r="AT11486" s="144"/>
    </row>
    <row r="11487" spans="9:46" s="142" customFormat="1" x14ac:dyDescent="0.15">
      <c r="I11487" s="223"/>
      <c r="P11487" s="224"/>
      <c r="Q11487" s="224"/>
      <c r="R11487" s="224"/>
      <c r="T11487" s="223"/>
      <c r="U11487" s="225"/>
      <c r="V11487" s="223"/>
      <c r="W11487" s="225"/>
      <c r="AE11487" s="200"/>
      <c r="AM11487" s="203"/>
      <c r="AT11487" s="144"/>
    </row>
    <row r="11488" spans="9:46" s="142" customFormat="1" x14ac:dyDescent="0.15">
      <c r="I11488" s="223"/>
      <c r="P11488" s="224"/>
      <c r="Q11488" s="224"/>
      <c r="R11488" s="224"/>
      <c r="T11488" s="223"/>
      <c r="U11488" s="225"/>
      <c r="V11488" s="223"/>
      <c r="W11488" s="225"/>
      <c r="AE11488" s="200"/>
      <c r="AM11488" s="203"/>
      <c r="AT11488" s="144"/>
    </row>
    <row r="11489" spans="9:46" s="142" customFormat="1" x14ac:dyDescent="0.15">
      <c r="I11489" s="223"/>
      <c r="P11489" s="224"/>
      <c r="Q11489" s="224"/>
      <c r="R11489" s="224"/>
      <c r="T11489" s="223"/>
      <c r="U11489" s="225"/>
      <c r="V11489" s="223"/>
      <c r="W11489" s="225"/>
      <c r="AE11489" s="200"/>
      <c r="AM11489" s="203"/>
      <c r="AT11489" s="144"/>
    </row>
    <row r="11490" spans="9:46" s="142" customFormat="1" x14ac:dyDescent="0.15">
      <c r="I11490" s="223"/>
      <c r="P11490" s="224"/>
      <c r="Q11490" s="224"/>
      <c r="R11490" s="224"/>
      <c r="T11490" s="223"/>
      <c r="U11490" s="225"/>
      <c r="V11490" s="223"/>
      <c r="W11490" s="225"/>
      <c r="AE11490" s="200"/>
      <c r="AM11490" s="203"/>
      <c r="AT11490" s="144"/>
    </row>
    <row r="11491" spans="9:46" s="142" customFormat="1" x14ac:dyDescent="0.15">
      <c r="I11491" s="223"/>
      <c r="P11491" s="224"/>
      <c r="Q11491" s="224"/>
      <c r="R11491" s="224"/>
      <c r="T11491" s="223"/>
      <c r="U11491" s="225"/>
      <c r="V11491" s="223"/>
      <c r="W11491" s="225"/>
      <c r="AE11491" s="200"/>
      <c r="AM11491" s="203"/>
      <c r="AT11491" s="144"/>
    </row>
    <row r="11492" spans="9:46" s="142" customFormat="1" x14ac:dyDescent="0.15">
      <c r="I11492" s="223"/>
      <c r="P11492" s="224"/>
      <c r="Q11492" s="224"/>
      <c r="R11492" s="224"/>
      <c r="T11492" s="223"/>
      <c r="U11492" s="225"/>
      <c r="V11492" s="223"/>
      <c r="W11492" s="225"/>
      <c r="AE11492" s="200"/>
      <c r="AM11492" s="203"/>
      <c r="AT11492" s="144"/>
    </row>
    <row r="11493" spans="9:46" s="142" customFormat="1" x14ac:dyDescent="0.15">
      <c r="I11493" s="223"/>
      <c r="P11493" s="224"/>
      <c r="Q11493" s="224"/>
      <c r="R11493" s="224"/>
      <c r="T11493" s="223"/>
      <c r="U11493" s="225"/>
      <c r="V11493" s="223"/>
      <c r="W11493" s="225"/>
      <c r="AE11493" s="200"/>
      <c r="AM11493" s="203"/>
      <c r="AT11493" s="144"/>
    </row>
    <row r="11494" spans="9:46" s="142" customFormat="1" x14ac:dyDescent="0.15">
      <c r="I11494" s="223"/>
      <c r="P11494" s="224"/>
      <c r="Q11494" s="224"/>
      <c r="R11494" s="224"/>
      <c r="T11494" s="223"/>
      <c r="U11494" s="225"/>
      <c r="V11494" s="223"/>
      <c r="W11494" s="225"/>
      <c r="AE11494" s="200"/>
      <c r="AM11494" s="203"/>
      <c r="AT11494" s="144"/>
    </row>
    <row r="11495" spans="9:46" s="142" customFormat="1" x14ac:dyDescent="0.15">
      <c r="I11495" s="223"/>
      <c r="P11495" s="224"/>
      <c r="Q11495" s="224"/>
      <c r="R11495" s="224"/>
      <c r="T11495" s="223"/>
      <c r="U11495" s="225"/>
      <c r="V11495" s="223"/>
      <c r="W11495" s="225"/>
      <c r="AE11495" s="200"/>
      <c r="AM11495" s="203"/>
      <c r="AT11495" s="144"/>
    </row>
    <row r="11496" spans="9:46" s="142" customFormat="1" x14ac:dyDescent="0.15">
      <c r="I11496" s="223"/>
      <c r="P11496" s="224"/>
      <c r="Q11496" s="224"/>
      <c r="R11496" s="224"/>
      <c r="T11496" s="223"/>
      <c r="U11496" s="225"/>
      <c r="V11496" s="223"/>
      <c r="W11496" s="225"/>
      <c r="AE11496" s="200"/>
      <c r="AM11496" s="203"/>
      <c r="AT11496" s="144"/>
    </row>
    <row r="11497" spans="9:46" s="142" customFormat="1" x14ac:dyDescent="0.15">
      <c r="I11497" s="223"/>
      <c r="P11497" s="224"/>
      <c r="Q11497" s="224"/>
      <c r="R11497" s="224"/>
      <c r="T11497" s="223"/>
      <c r="U11497" s="225"/>
      <c r="V11497" s="223"/>
      <c r="W11497" s="225"/>
      <c r="AE11497" s="200"/>
      <c r="AM11497" s="203"/>
      <c r="AT11497" s="144"/>
    </row>
    <row r="11498" spans="9:46" s="142" customFormat="1" x14ac:dyDescent="0.15">
      <c r="I11498" s="223"/>
      <c r="P11498" s="224"/>
      <c r="Q11498" s="224"/>
      <c r="R11498" s="224"/>
      <c r="T11498" s="223"/>
      <c r="U11498" s="225"/>
      <c r="V11498" s="223"/>
      <c r="W11498" s="225"/>
      <c r="AE11498" s="200"/>
      <c r="AM11498" s="203"/>
      <c r="AT11498" s="144"/>
    </row>
    <row r="11499" spans="9:46" s="142" customFormat="1" x14ac:dyDescent="0.15">
      <c r="I11499" s="223"/>
      <c r="P11499" s="224"/>
      <c r="Q11499" s="224"/>
      <c r="R11499" s="224"/>
      <c r="T11499" s="223"/>
      <c r="U11499" s="225"/>
      <c r="V11499" s="223"/>
      <c r="W11499" s="225"/>
      <c r="AE11499" s="200"/>
      <c r="AM11499" s="203"/>
      <c r="AT11499" s="144"/>
    </row>
    <row r="11500" spans="9:46" s="142" customFormat="1" x14ac:dyDescent="0.15">
      <c r="I11500" s="223"/>
      <c r="P11500" s="224"/>
      <c r="Q11500" s="224"/>
      <c r="R11500" s="224"/>
      <c r="T11500" s="223"/>
      <c r="U11500" s="225"/>
      <c r="V11500" s="223"/>
      <c r="W11500" s="225"/>
      <c r="AE11500" s="200"/>
      <c r="AM11500" s="203"/>
      <c r="AT11500" s="144"/>
    </row>
    <row r="11501" spans="9:46" s="142" customFormat="1" x14ac:dyDescent="0.15">
      <c r="I11501" s="223"/>
      <c r="P11501" s="224"/>
      <c r="Q11501" s="224"/>
      <c r="R11501" s="224"/>
      <c r="T11501" s="223"/>
      <c r="U11501" s="225"/>
      <c r="V11501" s="223"/>
      <c r="W11501" s="225"/>
      <c r="AE11501" s="200"/>
      <c r="AM11501" s="203"/>
      <c r="AT11501" s="144"/>
    </row>
    <row r="11502" spans="9:46" s="142" customFormat="1" x14ac:dyDescent="0.15">
      <c r="I11502" s="223"/>
      <c r="P11502" s="224"/>
      <c r="Q11502" s="224"/>
      <c r="R11502" s="224"/>
      <c r="T11502" s="223"/>
      <c r="U11502" s="225"/>
      <c r="V11502" s="223"/>
      <c r="W11502" s="225"/>
      <c r="AE11502" s="200"/>
      <c r="AM11502" s="203"/>
      <c r="AT11502" s="144"/>
    </row>
    <row r="11503" spans="9:46" s="142" customFormat="1" x14ac:dyDescent="0.15">
      <c r="I11503" s="223"/>
      <c r="P11503" s="224"/>
      <c r="Q11503" s="224"/>
      <c r="R11503" s="224"/>
      <c r="T11503" s="223"/>
      <c r="U11503" s="225"/>
      <c r="V11503" s="223"/>
      <c r="W11503" s="225"/>
      <c r="AE11503" s="200"/>
      <c r="AM11503" s="203"/>
      <c r="AT11503" s="144"/>
    </row>
    <row r="11504" spans="9:46" s="142" customFormat="1" x14ac:dyDescent="0.15">
      <c r="I11504" s="223"/>
      <c r="P11504" s="224"/>
      <c r="Q11504" s="224"/>
      <c r="R11504" s="224"/>
      <c r="T11504" s="223"/>
      <c r="U11504" s="225"/>
      <c r="V11504" s="223"/>
      <c r="W11504" s="225"/>
      <c r="AE11504" s="200"/>
      <c r="AM11504" s="203"/>
      <c r="AT11504" s="144"/>
    </row>
    <row r="11505" spans="9:46" s="142" customFormat="1" x14ac:dyDescent="0.15">
      <c r="I11505" s="223"/>
      <c r="P11505" s="224"/>
      <c r="Q11505" s="224"/>
      <c r="R11505" s="224"/>
      <c r="T11505" s="223"/>
      <c r="U11505" s="225"/>
      <c r="V11505" s="223"/>
      <c r="W11505" s="225"/>
      <c r="AE11505" s="200"/>
      <c r="AM11505" s="203"/>
      <c r="AT11505" s="144"/>
    </row>
    <row r="11506" spans="9:46" s="142" customFormat="1" x14ac:dyDescent="0.15">
      <c r="I11506" s="223"/>
      <c r="P11506" s="224"/>
      <c r="Q11506" s="224"/>
      <c r="R11506" s="224"/>
      <c r="T11506" s="223"/>
      <c r="U11506" s="225"/>
      <c r="V11506" s="223"/>
      <c r="W11506" s="225"/>
      <c r="AE11506" s="200"/>
      <c r="AM11506" s="203"/>
      <c r="AT11506" s="144"/>
    </row>
    <row r="11507" spans="9:46" s="142" customFormat="1" x14ac:dyDescent="0.15">
      <c r="I11507" s="223"/>
      <c r="P11507" s="224"/>
      <c r="Q11507" s="224"/>
      <c r="R11507" s="224"/>
      <c r="T11507" s="223"/>
      <c r="U11507" s="225"/>
      <c r="V11507" s="223"/>
      <c r="W11507" s="225"/>
      <c r="AE11507" s="200"/>
      <c r="AM11507" s="203"/>
      <c r="AT11507" s="144"/>
    </row>
    <row r="11508" spans="9:46" s="142" customFormat="1" x14ac:dyDescent="0.15">
      <c r="I11508" s="223"/>
      <c r="P11508" s="224"/>
      <c r="Q11508" s="224"/>
      <c r="R11508" s="224"/>
      <c r="T11508" s="223"/>
      <c r="U11508" s="225"/>
      <c r="V11508" s="223"/>
      <c r="W11508" s="225"/>
      <c r="AE11508" s="200"/>
      <c r="AM11508" s="203"/>
      <c r="AT11508" s="144"/>
    </row>
    <row r="11509" spans="9:46" s="142" customFormat="1" x14ac:dyDescent="0.15">
      <c r="I11509" s="223"/>
      <c r="P11509" s="224"/>
      <c r="Q11509" s="224"/>
      <c r="R11509" s="224"/>
      <c r="T11509" s="223"/>
      <c r="U11509" s="225"/>
      <c r="V11509" s="223"/>
      <c r="W11509" s="225"/>
      <c r="AE11509" s="200"/>
      <c r="AM11509" s="203"/>
      <c r="AT11509" s="144"/>
    </row>
    <row r="11510" spans="9:46" s="142" customFormat="1" x14ac:dyDescent="0.15">
      <c r="I11510" s="223"/>
      <c r="P11510" s="224"/>
      <c r="Q11510" s="224"/>
      <c r="R11510" s="224"/>
      <c r="T11510" s="223"/>
      <c r="U11510" s="225"/>
      <c r="V11510" s="223"/>
      <c r="W11510" s="225"/>
      <c r="AE11510" s="200"/>
      <c r="AM11510" s="203"/>
      <c r="AT11510" s="144"/>
    </row>
    <row r="11511" spans="9:46" s="142" customFormat="1" x14ac:dyDescent="0.15">
      <c r="I11511" s="223"/>
      <c r="P11511" s="224"/>
      <c r="Q11511" s="224"/>
      <c r="R11511" s="224"/>
      <c r="T11511" s="223"/>
      <c r="U11511" s="225"/>
      <c r="V11511" s="223"/>
      <c r="W11511" s="225"/>
      <c r="AE11511" s="200"/>
      <c r="AM11511" s="203"/>
      <c r="AT11511" s="144"/>
    </row>
    <row r="11512" spans="9:46" s="142" customFormat="1" x14ac:dyDescent="0.15">
      <c r="I11512" s="223"/>
      <c r="P11512" s="224"/>
      <c r="Q11512" s="224"/>
      <c r="R11512" s="224"/>
      <c r="T11512" s="223"/>
      <c r="U11512" s="225"/>
      <c r="V11512" s="223"/>
      <c r="W11512" s="225"/>
      <c r="AE11512" s="200"/>
      <c r="AM11512" s="203"/>
      <c r="AT11512" s="144"/>
    </row>
    <row r="11513" spans="9:46" s="142" customFormat="1" x14ac:dyDescent="0.15">
      <c r="I11513" s="223"/>
      <c r="P11513" s="224"/>
      <c r="Q11513" s="224"/>
      <c r="R11513" s="224"/>
      <c r="T11513" s="223"/>
      <c r="U11513" s="225"/>
      <c r="V11513" s="223"/>
      <c r="W11513" s="225"/>
      <c r="AE11513" s="200"/>
      <c r="AM11513" s="203"/>
      <c r="AT11513" s="144"/>
    </row>
    <row r="11514" spans="9:46" s="142" customFormat="1" x14ac:dyDescent="0.15">
      <c r="I11514" s="223"/>
      <c r="P11514" s="224"/>
      <c r="Q11514" s="224"/>
      <c r="R11514" s="224"/>
      <c r="T11514" s="223"/>
      <c r="U11514" s="225"/>
      <c r="V11514" s="223"/>
      <c r="W11514" s="225"/>
      <c r="AE11514" s="200"/>
      <c r="AM11514" s="203"/>
      <c r="AT11514" s="144"/>
    </row>
    <row r="11515" spans="9:46" s="142" customFormat="1" x14ac:dyDescent="0.15">
      <c r="I11515" s="223"/>
      <c r="P11515" s="224"/>
      <c r="Q11515" s="224"/>
      <c r="R11515" s="224"/>
      <c r="T11515" s="223"/>
      <c r="U11515" s="225"/>
      <c r="V11515" s="223"/>
      <c r="W11515" s="225"/>
      <c r="AE11515" s="200"/>
      <c r="AM11515" s="203"/>
      <c r="AT11515" s="144"/>
    </row>
    <row r="11516" spans="9:46" s="142" customFormat="1" x14ac:dyDescent="0.15">
      <c r="I11516" s="223"/>
      <c r="P11516" s="224"/>
      <c r="Q11516" s="224"/>
      <c r="R11516" s="224"/>
      <c r="T11516" s="223"/>
      <c r="U11516" s="225"/>
      <c r="V11516" s="223"/>
      <c r="W11516" s="225"/>
      <c r="AE11516" s="200"/>
      <c r="AM11516" s="203"/>
      <c r="AT11516" s="144"/>
    </row>
    <row r="11517" spans="9:46" s="142" customFormat="1" x14ac:dyDescent="0.15">
      <c r="I11517" s="223"/>
      <c r="P11517" s="224"/>
      <c r="Q11517" s="224"/>
      <c r="R11517" s="224"/>
      <c r="T11517" s="223"/>
      <c r="U11517" s="225"/>
      <c r="V11517" s="223"/>
      <c r="W11517" s="225"/>
      <c r="AE11517" s="200"/>
      <c r="AM11517" s="203"/>
      <c r="AT11517" s="144"/>
    </row>
    <row r="11518" spans="9:46" s="142" customFormat="1" x14ac:dyDescent="0.15">
      <c r="I11518" s="223"/>
      <c r="P11518" s="224"/>
      <c r="Q11518" s="224"/>
      <c r="R11518" s="224"/>
      <c r="T11518" s="223"/>
      <c r="U11518" s="225"/>
      <c r="V11518" s="223"/>
      <c r="W11518" s="225"/>
      <c r="AE11518" s="200"/>
      <c r="AM11518" s="203"/>
      <c r="AT11518" s="144"/>
    </row>
    <row r="11519" spans="9:46" s="142" customFormat="1" x14ac:dyDescent="0.15">
      <c r="I11519" s="223"/>
      <c r="P11519" s="224"/>
      <c r="Q11519" s="224"/>
      <c r="R11519" s="224"/>
      <c r="T11519" s="223"/>
      <c r="U11519" s="225"/>
      <c r="V11519" s="223"/>
      <c r="W11519" s="225"/>
      <c r="AE11519" s="200"/>
      <c r="AM11519" s="203"/>
      <c r="AT11519" s="144"/>
    </row>
    <row r="11520" spans="9:46" s="142" customFormat="1" x14ac:dyDescent="0.15">
      <c r="I11520" s="223"/>
      <c r="P11520" s="224"/>
      <c r="Q11520" s="224"/>
      <c r="R11520" s="224"/>
      <c r="T11520" s="223"/>
      <c r="U11520" s="225"/>
      <c r="V11520" s="223"/>
      <c r="W11520" s="225"/>
      <c r="AE11520" s="200"/>
      <c r="AM11520" s="203"/>
      <c r="AT11520" s="144"/>
    </row>
    <row r="11521" spans="9:46" s="142" customFormat="1" x14ac:dyDescent="0.15">
      <c r="I11521" s="223"/>
      <c r="P11521" s="224"/>
      <c r="Q11521" s="224"/>
      <c r="R11521" s="224"/>
      <c r="T11521" s="223"/>
      <c r="U11521" s="225"/>
      <c r="V11521" s="223"/>
      <c r="W11521" s="225"/>
      <c r="AE11521" s="200"/>
      <c r="AM11521" s="203"/>
      <c r="AT11521" s="144"/>
    </row>
    <row r="11522" spans="9:46" s="142" customFormat="1" x14ac:dyDescent="0.15">
      <c r="I11522" s="223"/>
      <c r="P11522" s="224"/>
      <c r="Q11522" s="224"/>
      <c r="R11522" s="224"/>
      <c r="T11522" s="223"/>
      <c r="U11522" s="225"/>
      <c r="V11522" s="223"/>
      <c r="W11522" s="225"/>
      <c r="AE11522" s="200"/>
      <c r="AM11522" s="203"/>
      <c r="AT11522" s="144"/>
    </row>
    <row r="11523" spans="9:46" s="142" customFormat="1" x14ac:dyDescent="0.15">
      <c r="I11523" s="223"/>
      <c r="P11523" s="224"/>
      <c r="Q11523" s="224"/>
      <c r="R11523" s="224"/>
      <c r="T11523" s="223"/>
      <c r="U11523" s="225"/>
      <c r="V11523" s="223"/>
      <c r="W11523" s="225"/>
      <c r="AE11523" s="200"/>
      <c r="AM11523" s="203"/>
      <c r="AT11523" s="144"/>
    </row>
    <row r="11524" spans="9:46" s="142" customFormat="1" x14ac:dyDescent="0.15">
      <c r="I11524" s="223"/>
      <c r="P11524" s="224"/>
      <c r="Q11524" s="224"/>
      <c r="R11524" s="224"/>
      <c r="T11524" s="223"/>
      <c r="U11524" s="225"/>
      <c r="V11524" s="223"/>
      <c r="W11524" s="225"/>
      <c r="AE11524" s="200"/>
      <c r="AM11524" s="203"/>
      <c r="AT11524" s="144"/>
    </row>
    <row r="11525" spans="9:46" s="142" customFormat="1" x14ac:dyDescent="0.15">
      <c r="I11525" s="223"/>
      <c r="P11525" s="224"/>
      <c r="Q11525" s="224"/>
      <c r="R11525" s="224"/>
      <c r="T11525" s="223"/>
      <c r="U11525" s="225"/>
      <c r="V11525" s="223"/>
      <c r="W11525" s="225"/>
      <c r="AE11525" s="200"/>
      <c r="AM11525" s="203"/>
      <c r="AT11525" s="144"/>
    </row>
    <row r="11526" spans="9:46" s="142" customFormat="1" x14ac:dyDescent="0.15">
      <c r="I11526" s="223"/>
      <c r="P11526" s="224"/>
      <c r="Q11526" s="224"/>
      <c r="R11526" s="224"/>
      <c r="T11526" s="223"/>
      <c r="U11526" s="225"/>
      <c r="V11526" s="223"/>
      <c r="W11526" s="225"/>
      <c r="AE11526" s="200"/>
      <c r="AM11526" s="203"/>
      <c r="AT11526" s="144"/>
    </row>
    <row r="11527" spans="9:46" s="142" customFormat="1" x14ac:dyDescent="0.15">
      <c r="I11527" s="223"/>
      <c r="P11527" s="224"/>
      <c r="Q11527" s="224"/>
      <c r="R11527" s="224"/>
      <c r="T11527" s="223"/>
      <c r="U11527" s="225"/>
      <c r="V11527" s="223"/>
      <c r="W11527" s="225"/>
      <c r="AE11527" s="200"/>
      <c r="AM11527" s="203"/>
      <c r="AT11527" s="144"/>
    </row>
    <row r="11528" spans="9:46" s="142" customFormat="1" x14ac:dyDescent="0.15">
      <c r="I11528" s="223"/>
      <c r="P11528" s="224"/>
      <c r="Q11528" s="224"/>
      <c r="R11528" s="224"/>
      <c r="T11528" s="223"/>
      <c r="U11528" s="225"/>
      <c r="V11528" s="223"/>
      <c r="W11528" s="225"/>
      <c r="AE11528" s="200"/>
      <c r="AM11528" s="203"/>
      <c r="AT11528" s="144"/>
    </row>
    <row r="11529" spans="9:46" s="142" customFormat="1" x14ac:dyDescent="0.15">
      <c r="I11529" s="223"/>
      <c r="P11529" s="224"/>
      <c r="Q11529" s="224"/>
      <c r="R11529" s="224"/>
      <c r="T11529" s="223"/>
      <c r="U11529" s="225"/>
      <c r="V11529" s="223"/>
      <c r="W11529" s="225"/>
      <c r="AE11529" s="200"/>
      <c r="AM11529" s="203"/>
      <c r="AT11529" s="144"/>
    </row>
    <row r="11530" spans="9:46" s="142" customFormat="1" x14ac:dyDescent="0.15">
      <c r="I11530" s="223"/>
      <c r="P11530" s="224"/>
      <c r="Q11530" s="224"/>
      <c r="R11530" s="224"/>
      <c r="T11530" s="223"/>
      <c r="U11530" s="225"/>
      <c r="V11530" s="223"/>
      <c r="W11530" s="225"/>
      <c r="AE11530" s="200"/>
      <c r="AM11530" s="203"/>
      <c r="AT11530" s="144"/>
    </row>
    <row r="11531" spans="9:46" s="142" customFormat="1" x14ac:dyDescent="0.15">
      <c r="I11531" s="223"/>
      <c r="P11531" s="224"/>
      <c r="Q11531" s="224"/>
      <c r="R11531" s="224"/>
      <c r="T11531" s="223"/>
      <c r="U11531" s="225"/>
      <c r="V11531" s="223"/>
      <c r="W11531" s="225"/>
      <c r="AE11531" s="200"/>
      <c r="AM11531" s="203"/>
      <c r="AT11531" s="144"/>
    </row>
    <row r="11532" spans="9:46" s="142" customFormat="1" x14ac:dyDescent="0.15">
      <c r="I11532" s="223"/>
      <c r="P11532" s="224"/>
      <c r="Q11532" s="224"/>
      <c r="R11532" s="224"/>
      <c r="T11532" s="223"/>
      <c r="U11532" s="225"/>
      <c r="V11532" s="223"/>
      <c r="W11532" s="225"/>
      <c r="AE11532" s="200"/>
      <c r="AM11532" s="203"/>
      <c r="AT11532" s="144"/>
    </row>
    <row r="11533" spans="9:46" s="142" customFormat="1" x14ac:dyDescent="0.15">
      <c r="I11533" s="223"/>
      <c r="P11533" s="224"/>
      <c r="Q11533" s="224"/>
      <c r="R11533" s="224"/>
      <c r="T11533" s="223"/>
      <c r="U11533" s="225"/>
      <c r="V11533" s="223"/>
      <c r="W11533" s="225"/>
      <c r="AE11533" s="200"/>
      <c r="AM11533" s="203"/>
      <c r="AT11533" s="144"/>
    </row>
    <row r="11534" spans="9:46" s="142" customFormat="1" x14ac:dyDescent="0.15">
      <c r="I11534" s="223"/>
      <c r="P11534" s="224"/>
      <c r="Q11534" s="224"/>
      <c r="R11534" s="224"/>
      <c r="T11534" s="223"/>
      <c r="U11534" s="225"/>
      <c r="V11534" s="223"/>
      <c r="W11534" s="225"/>
      <c r="AE11534" s="200"/>
      <c r="AM11534" s="203"/>
      <c r="AT11534" s="144"/>
    </row>
    <row r="11535" spans="9:46" s="142" customFormat="1" x14ac:dyDescent="0.15">
      <c r="I11535" s="223"/>
      <c r="P11535" s="224"/>
      <c r="Q11535" s="224"/>
      <c r="R11535" s="224"/>
      <c r="T11535" s="223"/>
      <c r="U11535" s="225"/>
      <c r="V11535" s="223"/>
      <c r="W11535" s="225"/>
      <c r="AE11535" s="200"/>
      <c r="AM11535" s="203"/>
      <c r="AT11535" s="144"/>
    </row>
    <row r="11536" spans="9:46" s="142" customFormat="1" x14ac:dyDescent="0.15">
      <c r="I11536" s="223"/>
      <c r="P11536" s="224"/>
      <c r="Q11536" s="224"/>
      <c r="R11536" s="224"/>
      <c r="T11536" s="223"/>
      <c r="U11536" s="225"/>
      <c r="V11536" s="223"/>
      <c r="W11536" s="225"/>
      <c r="AE11536" s="200"/>
      <c r="AM11536" s="203"/>
      <c r="AT11536" s="144"/>
    </row>
    <row r="11537" spans="9:46" s="142" customFormat="1" x14ac:dyDescent="0.15">
      <c r="I11537" s="223"/>
      <c r="P11537" s="224"/>
      <c r="Q11537" s="224"/>
      <c r="R11537" s="224"/>
      <c r="T11537" s="223"/>
      <c r="U11537" s="225"/>
      <c r="V11537" s="223"/>
      <c r="W11537" s="225"/>
      <c r="AE11537" s="200"/>
      <c r="AM11537" s="203"/>
      <c r="AT11537" s="144"/>
    </row>
    <row r="11538" spans="9:46" s="142" customFormat="1" x14ac:dyDescent="0.15">
      <c r="I11538" s="223"/>
      <c r="P11538" s="224"/>
      <c r="Q11538" s="224"/>
      <c r="R11538" s="224"/>
      <c r="T11538" s="223"/>
      <c r="U11538" s="225"/>
      <c r="V11538" s="223"/>
      <c r="W11538" s="225"/>
      <c r="AE11538" s="200"/>
      <c r="AM11538" s="203"/>
      <c r="AT11538" s="144"/>
    </row>
    <row r="11539" spans="9:46" s="142" customFormat="1" x14ac:dyDescent="0.15">
      <c r="I11539" s="223"/>
      <c r="P11539" s="224"/>
      <c r="Q11539" s="224"/>
      <c r="R11539" s="224"/>
      <c r="T11539" s="223"/>
      <c r="U11539" s="225"/>
      <c r="V11539" s="223"/>
      <c r="W11539" s="225"/>
      <c r="AE11539" s="200"/>
      <c r="AM11539" s="203"/>
      <c r="AT11539" s="144"/>
    </row>
    <row r="11540" spans="9:46" s="142" customFormat="1" x14ac:dyDescent="0.15">
      <c r="I11540" s="223"/>
      <c r="P11540" s="224"/>
      <c r="Q11540" s="224"/>
      <c r="R11540" s="224"/>
      <c r="T11540" s="223"/>
      <c r="U11540" s="225"/>
      <c r="V11540" s="223"/>
      <c r="W11540" s="225"/>
      <c r="AE11540" s="200"/>
      <c r="AM11540" s="203"/>
      <c r="AT11540" s="144"/>
    </row>
    <row r="11541" spans="9:46" s="142" customFormat="1" x14ac:dyDescent="0.15">
      <c r="I11541" s="223"/>
      <c r="P11541" s="224"/>
      <c r="Q11541" s="224"/>
      <c r="R11541" s="224"/>
      <c r="T11541" s="223"/>
      <c r="U11541" s="225"/>
      <c r="V11541" s="223"/>
      <c r="W11541" s="225"/>
      <c r="AE11541" s="200"/>
      <c r="AM11541" s="203"/>
      <c r="AT11541" s="144"/>
    </row>
    <row r="11542" spans="9:46" s="142" customFormat="1" x14ac:dyDescent="0.15">
      <c r="I11542" s="223"/>
      <c r="P11542" s="224"/>
      <c r="Q11542" s="224"/>
      <c r="R11542" s="224"/>
      <c r="T11542" s="223"/>
      <c r="U11542" s="225"/>
      <c r="V11542" s="223"/>
      <c r="W11542" s="225"/>
      <c r="AE11542" s="200"/>
      <c r="AM11542" s="203"/>
      <c r="AT11542" s="144"/>
    </row>
    <row r="11543" spans="9:46" s="142" customFormat="1" x14ac:dyDescent="0.15">
      <c r="I11543" s="223"/>
      <c r="P11543" s="224"/>
      <c r="Q11543" s="224"/>
      <c r="R11543" s="224"/>
      <c r="T11543" s="223"/>
      <c r="U11543" s="225"/>
      <c r="V11543" s="223"/>
      <c r="W11543" s="225"/>
      <c r="AE11543" s="200"/>
      <c r="AM11543" s="203"/>
      <c r="AT11543" s="144"/>
    </row>
    <row r="11544" spans="9:46" s="142" customFormat="1" x14ac:dyDescent="0.15">
      <c r="I11544" s="223"/>
      <c r="P11544" s="224"/>
      <c r="Q11544" s="224"/>
      <c r="R11544" s="224"/>
      <c r="T11544" s="223"/>
      <c r="U11544" s="225"/>
      <c r="V11544" s="223"/>
      <c r="W11544" s="225"/>
      <c r="AE11544" s="200"/>
      <c r="AM11544" s="203"/>
      <c r="AT11544" s="144"/>
    </row>
    <row r="11545" spans="9:46" s="142" customFormat="1" x14ac:dyDescent="0.15">
      <c r="I11545" s="223"/>
      <c r="P11545" s="224"/>
      <c r="Q11545" s="224"/>
      <c r="R11545" s="224"/>
      <c r="T11545" s="223"/>
      <c r="U11545" s="225"/>
      <c r="V11545" s="223"/>
      <c r="W11545" s="225"/>
      <c r="AE11545" s="200"/>
      <c r="AM11545" s="203"/>
      <c r="AT11545" s="144"/>
    </row>
    <row r="11546" spans="9:46" s="142" customFormat="1" x14ac:dyDescent="0.15">
      <c r="I11546" s="223"/>
      <c r="P11546" s="224"/>
      <c r="Q11546" s="224"/>
      <c r="R11546" s="224"/>
      <c r="T11546" s="223"/>
      <c r="U11546" s="225"/>
      <c r="V11546" s="223"/>
      <c r="W11546" s="225"/>
      <c r="AE11546" s="200"/>
      <c r="AM11546" s="203"/>
      <c r="AT11546" s="144"/>
    </row>
    <row r="11547" spans="9:46" s="142" customFormat="1" x14ac:dyDescent="0.15">
      <c r="I11547" s="223"/>
      <c r="P11547" s="224"/>
      <c r="Q11547" s="224"/>
      <c r="R11547" s="224"/>
      <c r="T11547" s="223"/>
      <c r="U11547" s="225"/>
      <c r="V11547" s="223"/>
      <c r="W11547" s="225"/>
      <c r="AE11547" s="200"/>
      <c r="AM11547" s="203"/>
      <c r="AT11547" s="144"/>
    </row>
    <row r="11548" spans="9:46" s="142" customFormat="1" x14ac:dyDescent="0.15">
      <c r="I11548" s="223"/>
      <c r="P11548" s="224"/>
      <c r="Q11548" s="224"/>
      <c r="R11548" s="224"/>
      <c r="T11548" s="223"/>
      <c r="U11548" s="225"/>
      <c r="V11548" s="223"/>
      <c r="W11548" s="225"/>
      <c r="AE11548" s="200"/>
      <c r="AM11548" s="203"/>
      <c r="AT11548" s="144"/>
    </row>
    <row r="11549" spans="9:46" s="142" customFormat="1" x14ac:dyDescent="0.15">
      <c r="I11549" s="223"/>
      <c r="P11549" s="224"/>
      <c r="Q11549" s="224"/>
      <c r="R11549" s="224"/>
      <c r="T11549" s="223"/>
      <c r="U11549" s="225"/>
      <c r="V11549" s="223"/>
      <c r="W11549" s="225"/>
      <c r="AE11549" s="200"/>
      <c r="AM11549" s="203"/>
      <c r="AT11549" s="144"/>
    </row>
    <row r="11550" spans="9:46" s="142" customFormat="1" x14ac:dyDescent="0.15">
      <c r="I11550" s="223"/>
      <c r="P11550" s="224"/>
      <c r="Q11550" s="224"/>
      <c r="R11550" s="224"/>
      <c r="T11550" s="223"/>
      <c r="U11550" s="225"/>
      <c r="V11550" s="223"/>
      <c r="W11550" s="225"/>
      <c r="AE11550" s="200"/>
      <c r="AM11550" s="203"/>
      <c r="AT11550" s="144"/>
    </row>
    <row r="11551" spans="9:46" s="142" customFormat="1" x14ac:dyDescent="0.15">
      <c r="I11551" s="223"/>
      <c r="P11551" s="224"/>
      <c r="Q11551" s="224"/>
      <c r="R11551" s="224"/>
      <c r="T11551" s="223"/>
      <c r="U11551" s="225"/>
      <c r="V11551" s="223"/>
      <c r="W11551" s="225"/>
      <c r="AE11551" s="200"/>
      <c r="AM11551" s="203"/>
      <c r="AT11551" s="144"/>
    </row>
    <row r="11552" spans="9:46" s="142" customFormat="1" x14ac:dyDescent="0.15">
      <c r="I11552" s="223"/>
      <c r="P11552" s="224"/>
      <c r="Q11552" s="224"/>
      <c r="R11552" s="224"/>
      <c r="T11552" s="223"/>
      <c r="U11552" s="225"/>
      <c r="V11552" s="223"/>
      <c r="W11552" s="225"/>
      <c r="AE11552" s="200"/>
      <c r="AM11552" s="203"/>
      <c r="AT11552" s="144"/>
    </row>
    <row r="11553" spans="9:46" s="142" customFormat="1" x14ac:dyDescent="0.15">
      <c r="I11553" s="223"/>
      <c r="P11553" s="224"/>
      <c r="Q11553" s="224"/>
      <c r="R11553" s="224"/>
      <c r="T11553" s="223"/>
      <c r="U11553" s="225"/>
      <c r="V11553" s="223"/>
      <c r="W11553" s="225"/>
      <c r="AE11553" s="200"/>
      <c r="AM11553" s="203"/>
      <c r="AT11553" s="144"/>
    </row>
    <row r="11554" spans="9:46" s="142" customFormat="1" x14ac:dyDescent="0.15">
      <c r="I11554" s="223"/>
      <c r="P11554" s="224"/>
      <c r="Q11554" s="224"/>
      <c r="R11554" s="224"/>
      <c r="T11554" s="223"/>
      <c r="U11554" s="225"/>
      <c r="V11554" s="223"/>
      <c r="W11554" s="225"/>
      <c r="AE11554" s="200"/>
      <c r="AM11554" s="203"/>
      <c r="AT11554" s="144"/>
    </row>
    <row r="11555" spans="9:46" s="142" customFormat="1" x14ac:dyDescent="0.15">
      <c r="I11555" s="223"/>
      <c r="P11555" s="224"/>
      <c r="Q11555" s="224"/>
      <c r="R11555" s="224"/>
      <c r="T11555" s="223"/>
      <c r="U11555" s="225"/>
      <c r="V11555" s="223"/>
      <c r="W11555" s="225"/>
      <c r="AE11555" s="200"/>
      <c r="AM11555" s="203"/>
      <c r="AT11555" s="144"/>
    </row>
    <row r="11556" spans="9:46" s="142" customFormat="1" x14ac:dyDescent="0.15">
      <c r="I11556" s="223"/>
      <c r="P11556" s="224"/>
      <c r="Q11556" s="224"/>
      <c r="R11556" s="224"/>
      <c r="T11556" s="223"/>
      <c r="U11556" s="225"/>
      <c r="V11556" s="223"/>
      <c r="W11556" s="225"/>
      <c r="AE11556" s="200"/>
      <c r="AM11556" s="203"/>
      <c r="AT11556" s="144"/>
    </row>
    <row r="11557" spans="9:46" s="142" customFormat="1" x14ac:dyDescent="0.15">
      <c r="I11557" s="223"/>
      <c r="P11557" s="224"/>
      <c r="Q11557" s="224"/>
      <c r="R11557" s="224"/>
      <c r="T11557" s="223"/>
      <c r="U11557" s="225"/>
      <c r="V11557" s="223"/>
      <c r="W11557" s="225"/>
      <c r="AE11557" s="200"/>
      <c r="AM11557" s="203"/>
      <c r="AT11557" s="144"/>
    </row>
    <row r="11558" spans="9:46" s="142" customFormat="1" x14ac:dyDescent="0.15">
      <c r="I11558" s="223"/>
      <c r="P11558" s="224"/>
      <c r="Q11558" s="224"/>
      <c r="R11558" s="224"/>
      <c r="T11558" s="223"/>
      <c r="U11558" s="225"/>
      <c r="V11558" s="223"/>
      <c r="W11558" s="225"/>
      <c r="AE11558" s="200"/>
      <c r="AM11558" s="203"/>
      <c r="AT11558" s="144"/>
    </row>
    <row r="11559" spans="9:46" s="142" customFormat="1" x14ac:dyDescent="0.15">
      <c r="I11559" s="223"/>
      <c r="P11559" s="224"/>
      <c r="Q11559" s="224"/>
      <c r="R11559" s="224"/>
      <c r="T11559" s="223"/>
      <c r="U11559" s="225"/>
      <c r="V11559" s="223"/>
      <c r="W11559" s="225"/>
      <c r="AE11559" s="200"/>
      <c r="AM11559" s="203"/>
      <c r="AT11559" s="144"/>
    </row>
    <row r="11560" spans="9:46" s="142" customFormat="1" x14ac:dyDescent="0.15">
      <c r="I11560" s="223"/>
      <c r="P11560" s="224"/>
      <c r="Q11560" s="224"/>
      <c r="R11560" s="224"/>
      <c r="T11560" s="223"/>
      <c r="U11560" s="225"/>
      <c r="V11560" s="223"/>
      <c r="W11560" s="225"/>
      <c r="AE11560" s="200"/>
      <c r="AM11560" s="203"/>
      <c r="AT11560" s="144"/>
    </row>
    <row r="11561" spans="9:46" s="142" customFormat="1" x14ac:dyDescent="0.15">
      <c r="I11561" s="223"/>
      <c r="P11561" s="224"/>
      <c r="Q11561" s="224"/>
      <c r="R11561" s="224"/>
      <c r="T11561" s="223"/>
      <c r="U11561" s="225"/>
      <c r="V11561" s="223"/>
      <c r="W11561" s="225"/>
      <c r="AE11561" s="200"/>
      <c r="AM11561" s="203"/>
      <c r="AT11561" s="144"/>
    </row>
    <row r="11562" spans="9:46" s="142" customFormat="1" x14ac:dyDescent="0.15">
      <c r="I11562" s="223"/>
      <c r="P11562" s="224"/>
      <c r="Q11562" s="224"/>
      <c r="R11562" s="224"/>
      <c r="T11562" s="223"/>
      <c r="U11562" s="225"/>
      <c r="V11562" s="223"/>
      <c r="W11562" s="225"/>
      <c r="AE11562" s="200"/>
      <c r="AM11562" s="203"/>
      <c r="AT11562" s="144"/>
    </row>
    <row r="11563" spans="9:46" s="142" customFormat="1" x14ac:dyDescent="0.15">
      <c r="I11563" s="223"/>
      <c r="P11563" s="224"/>
      <c r="Q11563" s="224"/>
      <c r="R11563" s="224"/>
      <c r="T11563" s="223"/>
      <c r="U11563" s="225"/>
      <c r="V11563" s="223"/>
      <c r="W11563" s="225"/>
      <c r="AE11563" s="200"/>
      <c r="AM11563" s="203"/>
      <c r="AT11563" s="144"/>
    </row>
    <row r="11564" spans="9:46" s="142" customFormat="1" x14ac:dyDescent="0.15">
      <c r="I11564" s="223"/>
      <c r="P11564" s="224"/>
      <c r="Q11564" s="224"/>
      <c r="R11564" s="224"/>
      <c r="T11564" s="223"/>
      <c r="U11564" s="225"/>
      <c r="V11564" s="223"/>
      <c r="W11564" s="225"/>
      <c r="AE11564" s="200"/>
      <c r="AM11564" s="203"/>
      <c r="AT11564" s="144"/>
    </row>
    <row r="11565" spans="9:46" s="142" customFormat="1" x14ac:dyDescent="0.15">
      <c r="I11565" s="223"/>
      <c r="P11565" s="224"/>
      <c r="Q11565" s="224"/>
      <c r="R11565" s="224"/>
      <c r="T11565" s="223"/>
      <c r="U11565" s="225"/>
      <c r="V11565" s="223"/>
      <c r="W11565" s="225"/>
      <c r="AE11565" s="200"/>
      <c r="AM11565" s="203"/>
      <c r="AT11565" s="144"/>
    </row>
    <row r="11566" spans="9:46" s="142" customFormat="1" x14ac:dyDescent="0.15">
      <c r="I11566" s="223"/>
      <c r="P11566" s="224"/>
      <c r="Q11566" s="224"/>
      <c r="R11566" s="224"/>
      <c r="T11566" s="223"/>
      <c r="U11566" s="225"/>
      <c r="V11566" s="223"/>
      <c r="W11566" s="225"/>
      <c r="AE11566" s="200"/>
      <c r="AM11566" s="203"/>
      <c r="AT11566" s="144"/>
    </row>
    <row r="11567" spans="9:46" s="142" customFormat="1" x14ac:dyDescent="0.15">
      <c r="I11567" s="223"/>
      <c r="P11567" s="224"/>
      <c r="Q11567" s="224"/>
      <c r="R11567" s="224"/>
      <c r="T11567" s="223"/>
      <c r="U11567" s="225"/>
      <c r="V11567" s="223"/>
      <c r="W11567" s="225"/>
      <c r="AE11567" s="200"/>
      <c r="AM11567" s="203"/>
      <c r="AT11567" s="144"/>
    </row>
    <row r="11568" spans="9:46" s="142" customFormat="1" x14ac:dyDescent="0.15">
      <c r="I11568" s="223"/>
      <c r="P11568" s="224"/>
      <c r="Q11568" s="224"/>
      <c r="R11568" s="224"/>
      <c r="T11568" s="223"/>
      <c r="U11568" s="225"/>
      <c r="V11568" s="223"/>
      <c r="W11568" s="225"/>
      <c r="AE11568" s="200"/>
      <c r="AM11568" s="203"/>
      <c r="AT11568" s="144"/>
    </row>
    <row r="11569" spans="9:46" s="142" customFormat="1" x14ac:dyDescent="0.15">
      <c r="I11569" s="223"/>
      <c r="P11569" s="224"/>
      <c r="Q11569" s="224"/>
      <c r="R11569" s="224"/>
      <c r="T11569" s="223"/>
      <c r="U11569" s="225"/>
      <c r="V11569" s="223"/>
      <c r="W11569" s="225"/>
      <c r="AE11569" s="200"/>
      <c r="AM11569" s="203"/>
      <c r="AT11569" s="144"/>
    </row>
    <row r="11570" spans="9:46" s="142" customFormat="1" x14ac:dyDescent="0.15">
      <c r="I11570" s="223"/>
      <c r="P11570" s="224"/>
      <c r="Q11570" s="224"/>
      <c r="R11570" s="224"/>
      <c r="T11570" s="223"/>
      <c r="U11570" s="225"/>
      <c r="V11570" s="223"/>
      <c r="W11570" s="225"/>
      <c r="AE11570" s="200"/>
      <c r="AM11570" s="203"/>
      <c r="AT11570" s="144"/>
    </row>
    <row r="11571" spans="9:46" s="142" customFormat="1" x14ac:dyDescent="0.15">
      <c r="I11571" s="223"/>
      <c r="P11571" s="224"/>
      <c r="Q11571" s="224"/>
      <c r="R11571" s="224"/>
      <c r="T11571" s="223"/>
      <c r="U11571" s="225"/>
      <c r="V11571" s="223"/>
      <c r="W11571" s="225"/>
      <c r="AE11571" s="200"/>
      <c r="AM11571" s="203"/>
      <c r="AT11571" s="144"/>
    </row>
    <row r="11572" spans="9:46" s="142" customFormat="1" x14ac:dyDescent="0.15">
      <c r="I11572" s="223"/>
      <c r="P11572" s="224"/>
      <c r="Q11572" s="224"/>
      <c r="R11572" s="224"/>
      <c r="T11572" s="223"/>
      <c r="U11572" s="225"/>
      <c r="V11572" s="223"/>
      <c r="W11572" s="225"/>
      <c r="AE11572" s="200"/>
      <c r="AM11572" s="203"/>
      <c r="AT11572" s="144"/>
    </row>
    <row r="11573" spans="9:46" s="142" customFormat="1" x14ac:dyDescent="0.15">
      <c r="I11573" s="223"/>
      <c r="P11573" s="224"/>
      <c r="Q11573" s="224"/>
      <c r="R11573" s="224"/>
      <c r="T11573" s="223"/>
      <c r="U11573" s="225"/>
      <c r="V11573" s="223"/>
      <c r="W11573" s="225"/>
      <c r="AE11573" s="200"/>
      <c r="AM11573" s="203"/>
      <c r="AT11573" s="144"/>
    </row>
    <row r="11574" spans="9:46" s="142" customFormat="1" x14ac:dyDescent="0.15">
      <c r="I11574" s="223"/>
      <c r="P11574" s="224"/>
      <c r="Q11574" s="224"/>
      <c r="R11574" s="224"/>
      <c r="T11574" s="223"/>
      <c r="U11574" s="225"/>
      <c r="V11574" s="223"/>
      <c r="W11574" s="225"/>
      <c r="AE11574" s="200"/>
      <c r="AM11574" s="203"/>
      <c r="AT11574" s="144"/>
    </row>
    <row r="11575" spans="9:46" s="142" customFormat="1" x14ac:dyDescent="0.15">
      <c r="I11575" s="223"/>
      <c r="P11575" s="224"/>
      <c r="Q11575" s="224"/>
      <c r="R11575" s="224"/>
      <c r="T11575" s="223"/>
      <c r="U11575" s="225"/>
      <c r="V11575" s="223"/>
      <c r="W11575" s="225"/>
      <c r="AE11575" s="200"/>
      <c r="AM11575" s="203"/>
      <c r="AT11575" s="144"/>
    </row>
    <row r="11576" spans="9:46" s="142" customFormat="1" x14ac:dyDescent="0.15">
      <c r="I11576" s="223"/>
      <c r="P11576" s="224"/>
      <c r="Q11576" s="224"/>
      <c r="R11576" s="224"/>
      <c r="T11576" s="223"/>
      <c r="U11576" s="225"/>
      <c r="V11576" s="223"/>
      <c r="W11576" s="225"/>
      <c r="AE11576" s="200"/>
      <c r="AM11576" s="203"/>
      <c r="AT11576" s="144"/>
    </row>
    <row r="11577" spans="9:46" s="142" customFormat="1" x14ac:dyDescent="0.15">
      <c r="I11577" s="223"/>
      <c r="P11577" s="224"/>
      <c r="Q11577" s="224"/>
      <c r="R11577" s="224"/>
      <c r="T11577" s="223"/>
      <c r="U11577" s="225"/>
      <c r="V11577" s="223"/>
      <c r="W11577" s="225"/>
      <c r="AE11577" s="200"/>
      <c r="AM11577" s="203"/>
      <c r="AT11577" s="144"/>
    </row>
    <row r="11578" spans="9:46" s="142" customFormat="1" x14ac:dyDescent="0.15">
      <c r="I11578" s="223"/>
      <c r="P11578" s="224"/>
      <c r="Q11578" s="224"/>
      <c r="R11578" s="224"/>
      <c r="T11578" s="223"/>
      <c r="U11578" s="225"/>
      <c r="V11578" s="223"/>
      <c r="W11578" s="225"/>
      <c r="AE11578" s="200"/>
      <c r="AM11578" s="203"/>
      <c r="AT11578" s="144"/>
    </row>
    <row r="11579" spans="9:46" s="142" customFormat="1" x14ac:dyDescent="0.15">
      <c r="I11579" s="223"/>
      <c r="P11579" s="224"/>
      <c r="Q11579" s="224"/>
      <c r="R11579" s="224"/>
      <c r="T11579" s="223"/>
      <c r="U11579" s="225"/>
      <c r="V11579" s="223"/>
      <c r="W11579" s="225"/>
      <c r="AE11579" s="200"/>
      <c r="AM11579" s="203"/>
      <c r="AT11579" s="144"/>
    </row>
    <row r="11580" spans="9:46" s="142" customFormat="1" x14ac:dyDescent="0.15">
      <c r="I11580" s="223"/>
      <c r="P11580" s="224"/>
      <c r="Q11580" s="224"/>
      <c r="R11580" s="224"/>
      <c r="T11580" s="223"/>
      <c r="U11580" s="225"/>
      <c r="V11580" s="223"/>
      <c r="W11580" s="225"/>
      <c r="AE11580" s="200"/>
      <c r="AM11580" s="203"/>
      <c r="AT11580" s="144"/>
    </row>
    <row r="11581" spans="9:46" s="142" customFormat="1" x14ac:dyDescent="0.15">
      <c r="I11581" s="223"/>
      <c r="P11581" s="224"/>
      <c r="Q11581" s="224"/>
      <c r="R11581" s="224"/>
      <c r="T11581" s="223"/>
      <c r="U11581" s="225"/>
      <c r="V11581" s="223"/>
      <c r="W11581" s="225"/>
      <c r="AE11581" s="200"/>
      <c r="AM11581" s="203"/>
      <c r="AT11581" s="144"/>
    </row>
    <row r="11582" spans="9:46" s="142" customFormat="1" x14ac:dyDescent="0.15">
      <c r="I11582" s="223"/>
      <c r="P11582" s="224"/>
      <c r="Q11582" s="224"/>
      <c r="R11582" s="224"/>
      <c r="T11582" s="223"/>
      <c r="U11582" s="225"/>
      <c r="V11582" s="223"/>
      <c r="W11582" s="225"/>
      <c r="AE11582" s="200"/>
      <c r="AM11582" s="203"/>
      <c r="AT11582" s="144"/>
    </row>
    <row r="11583" spans="9:46" s="142" customFormat="1" x14ac:dyDescent="0.15">
      <c r="I11583" s="223"/>
      <c r="P11583" s="224"/>
      <c r="Q11583" s="224"/>
      <c r="R11583" s="224"/>
      <c r="T11583" s="223"/>
      <c r="U11583" s="225"/>
      <c r="V11583" s="223"/>
      <c r="W11583" s="225"/>
      <c r="AE11583" s="200"/>
      <c r="AM11583" s="203"/>
      <c r="AT11583" s="144"/>
    </row>
    <row r="11584" spans="9:46" s="142" customFormat="1" x14ac:dyDescent="0.15">
      <c r="I11584" s="223"/>
      <c r="P11584" s="224"/>
      <c r="Q11584" s="224"/>
      <c r="R11584" s="224"/>
      <c r="T11584" s="223"/>
      <c r="U11584" s="225"/>
      <c r="V11584" s="223"/>
      <c r="W11584" s="225"/>
      <c r="AE11584" s="200"/>
      <c r="AM11584" s="203"/>
      <c r="AT11584" s="144"/>
    </row>
    <row r="11585" spans="9:46" s="142" customFormat="1" x14ac:dyDescent="0.15">
      <c r="I11585" s="223"/>
      <c r="P11585" s="224"/>
      <c r="Q11585" s="224"/>
      <c r="R11585" s="224"/>
      <c r="T11585" s="223"/>
      <c r="U11585" s="225"/>
      <c r="V11585" s="223"/>
      <c r="W11585" s="225"/>
      <c r="AE11585" s="200"/>
      <c r="AM11585" s="203"/>
      <c r="AT11585" s="144"/>
    </row>
    <row r="11586" spans="9:46" s="142" customFormat="1" x14ac:dyDescent="0.15">
      <c r="I11586" s="223"/>
      <c r="P11586" s="224"/>
      <c r="Q11586" s="224"/>
      <c r="R11586" s="224"/>
      <c r="T11586" s="223"/>
      <c r="U11586" s="225"/>
      <c r="V11586" s="223"/>
      <c r="W11586" s="225"/>
      <c r="AE11586" s="200"/>
      <c r="AM11586" s="203"/>
      <c r="AT11586" s="144"/>
    </row>
    <row r="11587" spans="9:46" s="142" customFormat="1" x14ac:dyDescent="0.15">
      <c r="I11587" s="223"/>
      <c r="P11587" s="224"/>
      <c r="Q11587" s="224"/>
      <c r="R11587" s="224"/>
      <c r="T11587" s="223"/>
      <c r="U11587" s="225"/>
      <c r="V11587" s="223"/>
      <c r="W11587" s="225"/>
      <c r="AE11587" s="200"/>
      <c r="AM11587" s="203"/>
      <c r="AT11587" s="144"/>
    </row>
    <row r="11588" spans="9:46" s="142" customFormat="1" x14ac:dyDescent="0.15">
      <c r="I11588" s="223"/>
      <c r="P11588" s="224"/>
      <c r="Q11588" s="224"/>
      <c r="R11588" s="224"/>
      <c r="T11588" s="223"/>
      <c r="U11588" s="225"/>
      <c r="V11588" s="223"/>
      <c r="W11588" s="225"/>
      <c r="AE11588" s="200"/>
      <c r="AM11588" s="203"/>
      <c r="AT11588" s="144"/>
    </row>
    <row r="11589" spans="9:46" s="142" customFormat="1" x14ac:dyDescent="0.15">
      <c r="I11589" s="223"/>
      <c r="P11589" s="224"/>
      <c r="Q11589" s="224"/>
      <c r="R11589" s="224"/>
      <c r="T11589" s="223"/>
      <c r="U11589" s="225"/>
      <c r="V11589" s="223"/>
      <c r="W11589" s="225"/>
      <c r="AE11589" s="200"/>
      <c r="AM11589" s="203"/>
      <c r="AT11589" s="144"/>
    </row>
    <row r="11590" spans="9:46" s="142" customFormat="1" x14ac:dyDescent="0.15">
      <c r="I11590" s="223"/>
      <c r="P11590" s="224"/>
      <c r="Q11590" s="224"/>
      <c r="R11590" s="224"/>
      <c r="T11590" s="223"/>
      <c r="U11590" s="225"/>
      <c r="V11590" s="223"/>
      <c r="W11590" s="225"/>
      <c r="AE11590" s="200"/>
      <c r="AM11590" s="203"/>
      <c r="AT11590" s="144"/>
    </row>
    <row r="11591" spans="9:46" s="142" customFormat="1" x14ac:dyDescent="0.15">
      <c r="I11591" s="223"/>
      <c r="P11591" s="224"/>
      <c r="Q11591" s="224"/>
      <c r="R11591" s="224"/>
      <c r="T11591" s="223"/>
      <c r="U11591" s="225"/>
      <c r="V11591" s="223"/>
      <c r="W11591" s="225"/>
      <c r="AE11591" s="200"/>
      <c r="AM11591" s="203"/>
      <c r="AT11591" s="144"/>
    </row>
    <row r="11592" spans="9:46" s="142" customFormat="1" x14ac:dyDescent="0.15">
      <c r="I11592" s="223"/>
      <c r="P11592" s="224"/>
      <c r="Q11592" s="224"/>
      <c r="R11592" s="224"/>
      <c r="T11592" s="223"/>
      <c r="U11592" s="225"/>
      <c r="V11592" s="223"/>
      <c r="W11592" s="225"/>
      <c r="AE11592" s="200"/>
      <c r="AM11592" s="203"/>
      <c r="AT11592" s="144"/>
    </row>
    <row r="11593" spans="9:46" s="142" customFormat="1" x14ac:dyDescent="0.15">
      <c r="I11593" s="223"/>
      <c r="P11593" s="224"/>
      <c r="Q11593" s="224"/>
      <c r="R11593" s="224"/>
      <c r="T11593" s="223"/>
      <c r="U11593" s="225"/>
      <c r="V11593" s="223"/>
      <c r="W11593" s="225"/>
      <c r="AE11593" s="200"/>
      <c r="AM11593" s="203"/>
      <c r="AT11593" s="144"/>
    </row>
    <row r="11594" spans="9:46" s="142" customFormat="1" x14ac:dyDescent="0.15">
      <c r="I11594" s="223"/>
      <c r="P11594" s="224"/>
      <c r="Q11594" s="224"/>
      <c r="R11594" s="224"/>
      <c r="T11594" s="223"/>
      <c r="U11594" s="225"/>
      <c r="V11594" s="223"/>
      <c r="W11594" s="225"/>
      <c r="AE11594" s="200"/>
      <c r="AM11594" s="203"/>
      <c r="AT11594" s="144"/>
    </row>
    <row r="11595" spans="9:46" s="142" customFormat="1" x14ac:dyDescent="0.15">
      <c r="I11595" s="223"/>
      <c r="P11595" s="224"/>
      <c r="Q11595" s="224"/>
      <c r="R11595" s="224"/>
      <c r="T11595" s="223"/>
      <c r="U11595" s="225"/>
      <c r="V11595" s="223"/>
      <c r="W11595" s="225"/>
      <c r="AE11595" s="200"/>
      <c r="AM11595" s="203"/>
      <c r="AT11595" s="144"/>
    </row>
    <row r="11596" spans="9:46" s="142" customFormat="1" x14ac:dyDescent="0.15">
      <c r="I11596" s="223"/>
      <c r="P11596" s="224"/>
      <c r="Q11596" s="224"/>
      <c r="R11596" s="224"/>
      <c r="T11596" s="223"/>
      <c r="U11596" s="225"/>
      <c r="V11596" s="223"/>
      <c r="W11596" s="225"/>
      <c r="AE11596" s="200"/>
      <c r="AM11596" s="203"/>
      <c r="AT11596" s="144"/>
    </row>
    <row r="11597" spans="9:46" s="142" customFormat="1" x14ac:dyDescent="0.15">
      <c r="I11597" s="223"/>
      <c r="P11597" s="224"/>
      <c r="Q11597" s="224"/>
      <c r="R11597" s="224"/>
      <c r="T11597" s="223"/>
      <c r="U11597" s="225"/>
      <c r="V11597" s="223"/>
      <c r="W11597" s="225"/>
      <c r="AE11597" s="200"/>
      <c r="AM11597" s="203"/>
      <c r="AT11597" s="144"/>
    </row>
    <row r="11598" spans="9:46" s="142" customFormat="1" x14ac:dyDescent="0.15">
      <c r="I11598" s="223"/>
      <c r="P11598" s="224"/>
      <c r="Q11598" s="224"/>
      <c r="R11598" s="224"/>
      <c r="T11598" s="223"/>
      <c r="U11598" s="225"/>
      <c r="V11598" s="223"/>
      <c r="W11598" s="225"/>
      <c r="AE11598" s="200"/>
      <c r="AM11598" s="203"/>
      <c r="AT11598" s="144"/>
    </row>
    <row r="11599" spans="9:46" s="142" customFormat="1" x14ac:dyDescent="0.15">
      <c r="I11599" s="223"/>
      <c r="P11599" s="224"/>
      <c r="Q11599" s="224"/>
      <c r="R11599" s="224"/>
      <c r="T11599" s="223"/>
      <c r="U11599" s="225"/>
      <c r="V11599" s="223"/>
      <c r="W11599" s="225"/>
      <c r="AE11599" s="200"/>
      <c r="AM11599" s="203"/>
      <c r="AT11599" s="144"/>
    </row>
    <row r="11600" spans="9:46" s="142" customFormat="1" x14ac:dyDescent="0.15">
      <c r="I11600" s="223"/>
      <c r="P11600" s="224"/>
      <c r="Q11600" s="224"/>
      <c r="R11600" s="224"/>
      <c r="T11600" s="223"/>
      <c r="U11600" s="225"/>
      <c r="V11600" s="223"/>
      <c r="W11600" s="225"/>
      <c r="AE11600" s="200"/>
      <c r="AM11600" s="203"/>
      <c r="AT11600" s="144"/>
    </row>
    <row r="11601" spans="9:46" s="142" customFormat="1" x14ac:dyDescent="0.15">
      <c r="I11601" s="223"/>
      <c r="P11601" s="224"/>
      <c r="Q11601" s="224"/>
      <c r="R11601" s="224"/>
      <c r="T11601" s="223"/>
      <c r="U11601" s="225"/>
      <c r="V11601" s="223"/>
      <c r="W11601" s="225"/>
      <c r="AE11601" s="200"/>
      <c r="AM11601" s="203"/>
      <c r="AT11601" s="144"/>
    </row>
    <row r="11602" spans="9:46" s="142" customFormat="1" x14ac:dyDescent="0.15">
      <c r="I11602" s="223"/>
      <c r="P11602" s="224"/>
      <c r="Q11602" s="224"/>
      <c r="R11602" s="224"/>
      <c r="T11602" s="223"/>
      <c r="U11602" s="225"/>
      <c r="V11602" s="223"/>
      <c r="W11602" s="225"/>
      <c r="AE11602" s="200"/>
      <c r="AM11602" s="203"/>
      <c r="AT11602" s="144"/>
    </row>
    <row r="11603" spans="9:46" s="142" customFormat="1" x14ac:dyDescent="0.15">
      <c r="I11603" s="223"/>
      <c r="P11603" s="224"/>
      <c r="Q11603" s="224"/>
      <c r="R11603" s="224"/>
      <c r="T11603" s="223"/>
      <c r="U11603" s="225"/>
      <c r="V11603" s="223"/>
      <c r="W11603" s="225"/>
      <c r="AE11603" s="200"/>
      <c r="AM11603" s="203"/>
      <c r="AT11603" s="144"/>
    </row>
    <row r="11604" spans="9:46" s="142" customFormat="1" x14ac:dyDescent="0.15">
      <c r="I11604" s="223"/>
      <c r="P11604" s="224"/>
      <c r="Q11604" s="224"/>
      <c r="R11604" s="224"/>
      <c r="T11604" s="223"/>
      <c r="U11604" s="225"/>
      <c r="V11604" s="223"/>
      <c r="W11604" s="225"/>
      <c r="AE11604" s="200"/>
      <c r="AM11604" s="203"/>
      <c r="AT11604" s="144"/>
    </row>
    <row r="11605" spans="9:46" s="142" customFormat="1" x14ac:dyDescent="0.15">
      <c r="I11605" s="223"/>
      <c r="P11605" s="224"/>
      <c r="Q11605" s="224"/>
      <c r="R11605" s="224"/>
      <c r="T11605" s="223"/>
      <c r="U11605" s="225"/>
      <c r="V11605" s="223"/>
      <c r="W11605" s="225"/>
      <c r="AE11605" s="200"/>
      <c r="AM11605" s="203"/>
      <c r="AT11605" s="144"/>
    </row>
    <row r="11606" spans="9:46" s="142" customFormat="1" x14ac:dyDescent="0.15">
      <c r="I11606" s="223"/>
      <c r="P11606" s="224"/>
      <c r="Q11606" s="224"/>
      <c r="R11606" s="224"/>
      <c r="T11606" s="223"/>
      <c r="U11606" s="225"/>
      <c r="V11606" s="223"/>
      <c r="W11606" s="225"/>
      <c r="AE11606" s="200"/>
      <c r="AM11606" s="203"/>
      <c r="AT11606" s="144"/>
    </row>
    <row r="11607" spans="9:46" s="142" customFormat="1" x14ac:dyDescent="0.15">
      <c r="I11607" s="223"/>
      <c r="P11607" s="224"/>
      <c r="Q11607" s="224"/>
      <c r="R11607" s="224"/>
      <c r="T11607" s="223"/>
      <c r="U11607" s="225"/>
      <c r="V11607" s="223"/>
      <c r="W11607" s="225"/>
      <c r="AE11607" s="200"/>
      <c r="AM11607" s="203"/>
      <c r="AT11607" s="144"/>
    </row>
    <row r="11608" spans="9:46" s="142" customFormat="1" x14ac:dyDescent="0.15">
      <c r="I11608" s="223"/>
      <c r="P11608" s="224"/>
      <c r="Q11608" s="224"/>
      <c r="R11608" s="224"/>
      <c r="T11608" s="223"/>
      <c r="U11608" s="225"/>
      <c r="V11608" s="223"/>
      <c r="W11608" s="225"/>
      <c r="AE11608" s="200"/>
      <c r="AM11608" s="203"/>
      <c r="AT11608" s="144"/>
    </row>
    <row r="11609" spans="9:46" s="142" customFormat="1" x14ac:dyDescent="0.15">
      <c r="I11609" s="223"/>
      <c r="P11609" s="224"/>
      <c r="Q11609" s="224"/>
      <c r="R11609" s="224"/>
      <c r="T11609" s="223"/>
      <c r="U11609" s="225"/>
      <c r="V11609" s="223"/>
      <c r="W11609" s="225"/>
      <c r="AE11609" s="200"/>
      <c r="AM11609" s="203"/>
      <c r="AT11609" s="144"/>
    </row>
    <row r="11610" spans="9:46" s="142" customFormat="1" x14ac:dyDescent="0.15">
      <c r="I11610" s="223"/>
      <c r="P11610" s="224"/>
      <c r="Q11610" s="224"/>
      <c r="R11610" s="224"/>
      <c r="T11610" s="223"/>
      <c r="U11610" s="225"/>
      <c r="V11610" s="223"/>
      <c r="W11610" s="225"/>
      <c r="AE11610" s="200"/>
      <c r="AM11610" s="203"/>
      <c r="AT11610" s="144"/>
    </row>
    <row r="11611" spans="9:46" s="142" customFormat="1" x14ac:dyDescent="0.15">
      <c r="I11611" s="223"/>
      <c r="P11611" s="224"/>
      <c r="Q11611" s="224"/>
      <c r="R11611" s="224"/>
      <c r="T11611" s="223"/>
      <c r="U11611" s="225"/>
      <c r="V11611" s="223"/>
      <c r="W11611" s="225"/>
      <c r="AE11611" s="200"/>
      <c r="AM11611" s="203"/>
      <c r="AT11611" s="144"/>
    </row>
    <row r="11612" spans="9:46" s="142" customFormat="1" x14ac:dyDescent="0.15">
      <c r="I11612" s="223"/>
      <c r="P11612" s="224"/>
      <c r="Q11612" s="224"/>
      <c r="R11612" s="224"/>
      <c r="T11612" s="223"/>
      <c r="U11612" s="225"/>
      <c r="V11612" s="223"/>
      <c r="W11612" s="225"/>
      <c r="AE11612" s="200"/>
      <c r="AM11612" s="203"/>
      <c r="AT11612" s="144"/>
    </row>
    <row r="11613" spans="9:46" s="142" customFormat="1" x14ac:dyDescent="0.15">
      <c r="I11613" s="223"/>
      <c r="P11613" s="224"/>
      <c r="Q11613" s="224"/>
      <c r="R11613" s="224"/>
      <c r="T11613" s="223"/>
      <c r="U11613" s="225"/>
      <c r="V11613" s="223"/>
      <c r="W11613" s="225"/>
      <c r="AE11613" s="200"/>
      <c r="AM11613" s="203"/>
      <c r="AT11613" s="144"/>
    </row>
    <row r="11614" spans="9:46" s="142" customFormat="1" x14ac:dyDescent="0.15">
      <c r="I11614" s="223"/>
      <c r="P11614" s="224"/>
      <c r="Q11614" s="224"/>
      <c r="R11614" s="224"/>
      <c r="T11614" s="223"/>
      <c r="U11614" s="225"/>
      <c r="V11614" s="223"/>
      <c r="W11614" s="225"/>
      <c r="AE11614" s="200"/>
      <c r="AM11614" s="203"/>
      <c r="AT11614" s="144"/>
    </row>
    <row r="11615" spans="9:46" s="142" customFormat="1" x14ac:dyDescent="0.15">
      <c r="I11615" s="223"/>
      <c r="P11615" s="224"/>
      <c r="Q11615" s="224"/>
      <c r="R11615" s="224"/>
      <c r="T11615" s="223"/>
      <c r="U11615" s="225"/>
      <c r="V11615" s="223"/>
      <c r="W11615" s="225"/>
      <c r="AE11615" s="200"/>
      <c r="AM11615" s="203"/>
      <c r="AT11615" s="144"/>
    </row>
    <row r="11616" spans="9:46" s="142" customFormat="1" x14ac:dyDescent="0.15">
      <c r="I11616" s="223"/>
      <c r="P11616" s="224"/>
      <c r="Q11616" s="224"/>
      <c r="R11616" s="224"/>
      <c r="T11616" s="223"/>
      <c r="U11616" s="225"/>
      <c r="V11616" s="223"/>
      <c r="W11616" s="225"/>
      <c r="AE11616" s="200"/>
      <c r="AM11616" s="203"/>
      <c r="AT11616" s="144"/>
    </row>
    <row r="11617" spans="9:46" s="142" customFormat="1" x14ac:dyDescent="0.15">
      <c r="I11617" s="223"/>
      <c r="P11617" s="224"/>
      <c r="Q11617" s="224"/>
      <c r="R11617" s="224"/>
      <c r="T11617" s="223"/>
      <c r="U11617" s="225"/>
      <c r="V11617" s="223"/>
      <c r="W11617" s="225"/>
      <c r="AE11617" s="200"/>
      <c r="AM11617" s="203"/>
      <c r="AT11617" s="144"/>
    </row>
    <row r="11618" spans="9:46" s="142" customFormat="1" x14ac:dyDescent="0.15">
      <c r="I11618" s="223"/>
      <c r="P11618" s="224"/>
      <c r="Q11618" s="224"/>
      <c r="R11618" s="224"/>
      <c r="T11618" s="223"/>
      <c r="U11618" s="225"/>
      <c r="V11618" s="223"/>
      <c r="W11618" s="225"/>
      <c r="AE11618" s="200"/>
      <c r="AM11618" s="203"/>
      <c r="AT11618" s="144"/>
    </row>
    <row r="11619" spans="9:46" s="142" customFormat="1" x14ac:dyDescent="0.15">
      <c r="I11619" s="223"/>
      <c r="P11619" s="224"/>
      <c r="Q11619" s="224"/>
      <c r="R11619" s="224"/>
      <c r="T11619" s="223"/>
      <c r="U11619" s="225"/>
      <c r="V11619" s="223"/>
      <c r="W11619" s="225"/>
      <c r="AE11619" s="200"/>
      <c r="AM11619" s="203"/>
      <c r="AT11619" s="144"/>
    </row>
    <row r="11620" spans="9:46" s="142" customFormat="1" x14ac:dyDescent="0.15">
      <c r="I11620" s="223"/>
      <c r="P11620" s="224"/>
      <c r="Q11620" s="224"/>
      <c r="R11620" s="224"/>
      <c r="T11620" s="223"/>
      <c r="U11620" s="225"/>
      <c r="V11620" s="223"/>
      <c r="W11620" s="225"/>
      <c r="AE11620" s="200"/>
      <c r="AM11620" s="203"/>
      <c r="AT11620" s="144"/>
    </row>
    <row r="11621" spans="9:46" s="142" customFormat="1" x14ac:dyDescent="0.15">
      <c r="I11621" s="223"/>
      <c r="P11621" s="224"/>
      <c r="Q11621" s="224"/>
      <c r="R11621" s="224"/>
      <c r="T11621" s="223"/>
      <c r="U11621" s="225"/>
      <c r="V11621" s="223"/>
      <c r="W11621" s="225"/>
      <c r="AE11621" s="200"/>
      <c r="AM11621" s="203"/>
      <c r="AT11621" s="144"/>
    </row>
    <row r="11622" spans="9:46" s="142" customFormat="1" x14ac:dyDescent="0.15">
      <c r="I11622" s="223"/>
      <c r="P11622" s="224"/>
      <c r="Q11622" s="224"/>
      <c r="R11622" s="224"/>
      <c r="T11622" s="223"/>
      <c r="U11622" s="225"/>
      <c r="V11622" s="223"/>
      <c r="W11622" s="225"/>
      <c r="AE11622" s="200"/>
      <c r="AM11622" s="203"/>
      <c r="AT11622" s="144"/>
    </row>
    <row r="11623" spans="9:46" s="142" customFormat="1" x14ac:dyDescent="0.15">
      <c r="I11623" s="223"/>
      <c r="P11623" s="224"/>
      <c r="Q11623" s="224"/>
      <c r="R11623" s="224"/>
      <c r="T11623" s="223"/>
      <c r="U11623" s="225"/>
      <c r="V11623" s="223"/>
      <c r="W11623" s="225"/>
      <c r="AE11623" s="200"/>
      <c r="AM11623" s="203"/>
      <c r="AT11623" s="144"/>
    </row>
    <row r="11624" spans="9:46" s="142" customFormat="1" x14ac:dyDescent="0.15">
      <c r="I11624" s="223"/>
      <c r="P11624" s="224"/>
      <c r="Q11624" s="224"/>
      <c r="R11624" s="224"/>
      <c r="T11624" s="223"/>
      <c r="U11624" s="225"/>
      <c r="V11624" s="223"/>
      <c r="W11624" s="225"/>
      <c r="AE11624" s="200"/>
      <c r="AM11624" s="203"/>
      <c r="AT11624" s="144"/>
    </row>
    <row r="11625" spans="9:46" s="142" customFormat="1" x14ac:dyDescent="0.15">
      <c r="I11625" s="223"/>
      <c r="P11625" s="224"/>
      <c r="Q11625" s="224"/>
      <c r="R11625" s="224"/>
      <c r="T11625" s="223"/>
      <c r="U11625" s="225"/>
      <c r="V11625" s="223"/>
      <c r="W11625" s="225"/>
      <c r="AE11625" s="200"/>
      <c r="AM11625" s="203"/>
      <c r="AT11625" s="144"/>
    </row>
    <row r="11626" spans="9:46" s="142" customFormat="1" x14ac:dyDescent="0.15">
      <c r="I11626" s="223"/>
      <c r="P11626" s="224"/>
      <c r="Q11626" s="224"/>
      <c r="R11626" s="224"/>
      <c r="T11626" s="223"/>
      <c r="U11626" s="225"/>
      <c r="V11626" s="223"/>
      <c r="W11626" s="225"/>
      <c r="AE11626" s="200"/>
      <c r="AM11626" s="203"/>
      <c r="AT11626" s="144"/>
    </row>
    <row r="11627" spans="9:46" s="142" customFormat="1" x14ac:dyDescent="0.15">
      <c r="I11627" s="223"/>
      <c r="P11627" s="224"/>
      <c r="Q11627" s="224"/>
      <c r="R11627" s="224"/>
      <c r="T11627" s="223"/>
      <c r="U11627" s="225"/>
      <c r="V11627" s="223"/>
      <c r="W11627" s="225"/>
      <c r="AE11627" s="200"/>
      <c r="AM11627" s="203"/>
      <c r="AT11627" s="144"/>
    </row>
    <row r="11628" spans="9:46" s="142" customFormat="1" x14ac:dyDescent="0.15">
      <c r="I11628" s="223"/>
      <c r="P11628" s="224"/>
      <c r="Q11628" s="224"/>
      <c r="R11628" s="224"/>
      <c r="T11628" s="223"/>
      <c r="U11628" s="225"/>
      <c r="V11628" s="223"/>
      <c r="W11628" s="225"/>
      <c r="AE11628" s="200"/>
      <c r="AM11628" s="203"/>
      <c r="AT11628" s="144"/>
    </row>
    <row r="11629" spans="9:46" s="142" customFormat="1" x14ac:dyDescent="0.15">
      <c r="I11629" s="223"/>
      <c r="P11629" s="224"/>
      <c r="Q11629" s="224"/>
      <c r="R11629" s="224"/>
      <c r="T11629" s="223"/>
      <c r="U11629" s="225"/>
      <c r="V11629" s="223"/>
      <c r="W11629" s="225"/>
      <c r="AE11629" s="200"/>
      <c r="AM11629" s="203"/>
      <c r="AT11629" s="144"/>
    </row>
    <row r="11630" spans="9:46" s="142" customFormat="1" x14ac:dyDescent="0.15">
      <c r="I11630" s="223"/>
      <c r="P11630" s="224"/>
      <c r="Q11630" s="224"/>
      <c r="R11630" s="224"/>
      <c r="T11630" s="223"/>
      <c r="U11630" s="225"/>
      <c r="V11630" s="223"/>
      <c r="W11630" s="225"/>
      <c r="AE11630" s="200"/>
      <c r="AM11630" s="203"/>
      <c r="AT11630" s="144"/>
    </row>
    <row r="11631" spans="9:46" s="142" customFormat="1" x14ac:dyDescent="0.15">
      <c r="I11631" s="223"/>
      <c r="P11631" s="224"/>
      <c r="Q11631" s="224"/>
      <c r="R11631" s="224"/>
      <c r="T11631" s="223"/>
      <c r="U11631" s="225"/>
      <c r="V11631" s="223"/>
      <c r="W11631" s="225"/>
      <c r="AE11631" s="200"/>
      <c r="AM11631" s="203"/>
      <c r="AT11631" s="144"/>
    </row>
    <row r="11632" spans="9:46" s="142" customFormat="1" x14ac:dyDescent="0.15">
      <c r="I11632" s="223"/>
      <c r="P11632" s="224"/>
      <c r="Q11632" s="224"/>
      <c r="R11632" s="224"/>
      <c r="T11632" s="223"/>
      <c r="U11632" s="225"/>
      <c r="V11632" s="223"/>
      <c r="W11632" s="225"/>
      <c r="AE11632" s="200"/>
      <c r="AM11632" s="203"/>
      <c r="AT11632" s="144"/>
    </row>
    <row r="11633" spans="9:46" s="142" customFormat="1" x14ac:dyDescent="0.15">
      <c r="I11633" s="223"/>
      <c r="P11633" s="224"/>
      <c r="Q11633" s="224"/>
      <c r="R11633" s="224"/>
      <c r="T11633" s="223"/>
      <c r="U11633" s="225"/>
      <c r="V11633" s="223"/>
      <c r="W11633" s="225"/>
      <c r="AE11633" s="200"/>
      <c r="AM11633" s="203"/>
      <c r="AT11633" s="144"/>
    </row>
    <row r="11634" spans="9:46" s="142" customFormat="1" x14ac:dyDescent="0.15">
      <c r="I11634" s="223"/>
      <c r="P11634" s="224"/>
      <c r="Q11634" s="224"/>
      <c r="R11634" s="224"/>
      <c r="T11634" s="223"/>
      <c r="U11634" s="225"/>
      <c r="V11634" s="223"/>
      <c r="W11634" s="225"/>
      <c r="AE11634" s="200"/>
      <c r="AM11634" s="203"/>
      <c r="AT11634" s="144"/>
    </row>
    <row r="11635" spans="9:46" s="142" customFormat="1" x14ac:dyDescent="0.15">
      <c r="I11635" s="223"/>
      <c r="P11635" s="224"/>
      <c r="Q11635" s="224"/>
      <c r="R11635" s="224"/>
      <c r="T11635" s="223"/>
      <c r="U11635" s="225"/>
      <c r="V11635" s="223"/>
      <c r="W11635" s="225"/>
      <c r="AE11635" s="200"/>
      <c r="AM11635" s="203"/>
      <c r="AT11635" s="144"/>
    </row>
    <row r="11636" spans="9:46" s="142" customFormat="1" x14ac:dyDescent="0.15">
      <c r="I11636" s="223"/>
      <c r="P11636" s="224"/>
      <c r="Q11636" s="224"/>
      <c r="R11636" s="224"/>
      <c r="T11636" s="223"/>
      <c r="U11636" s="225"/>
      <c r="V11636" s="223"/>
      <c r="W11636" s="225"/>
      <c r="AE11636" s="200"/>
      <c r="AM11636" s="203"/>
      <c r="AT11636" s="144"/>
    </row>
    <row r="11637" spans="9:46" s="142" customFormat="1" x14ac:dyDescent="0.15">
      <c r="I11637" s="223"/>
      <c r="P11637" s="224"/>
      <c r="Q11637" s="224"/>
      <c r="R11637" s="224"/>
      <c r="T11637" s="223"/>
      <c r="U11637" s="225"/>
      <c r="V11637" s="223"/>
      <c r="W11637" s="225"/>
      <c r="AE11637" s="200"/>
      <c r="AM11637" s="203"/>
      <c r="AT11637" s="144"/>
    </row>
    <row r="11638" spans="9:46" s="142" customFormat="1" x14ac:dyDescent="0.15">
      <c r="I11638" s="223"/>
      <c r="P11638" s="224"/>
      <c r="Q11638" s="224"/>
      <c r="R11638" s="224"/>
      <c r="T11638" s="223"/>
      <c r="U11638" s="225"/>
      <c r="V11638" s="223"/>
      <c r="W11638" s="225"/>
      <c r="AE11638" s="200"/>
      <c r="AM11638" s="203"/>
      <c r="AT11638" s="144"/>
    </row>
    <row r="11639" spans="9:46" s="142" customFormat="1" x14ac:dyDescent="0.15">
      <c r="I11639" s="223"/>
      <c r="P11639" s="224"/>
      <c r="Q11639" s="224"/>
      <c r="R11639" s="224"/>
      <c r="T11639" s="223"/>
      <c r="U11639" s="225"/>
      <c r="V11639" s="223"/>
      <c r="W11639" s="225"/>
      <c r="AE11639" s="200"/>
      <c r="AM11639" s="203"/>
      <c r="AT11639" s="144"/>
    </row>
    <row r="11640" spans="9:46" s="142" customFormat="1" x14ac:dyDescent="0.15">
      <c r="I11640" s="223"/>
      <c r="P11640" s="224"/>
      <c r="Q11640" s="224"/>
      <c r="R11640" s="224"/>
      <c r="T11640" s="223"/>
      <c r="U11640" s="225"/>
      <c r="V11640" s="223"/>
      <c r="W11640" s="225"/>
      <c r="AE11640" s="200"/>
      <c r="AM11640" s="203"/>
      <c r="AT11640" s="144"/>
    </row>
    <row r="11641" spans="9:46" s="142" customFormat="1" x14ac:dyDescent="0.15">
      <c r="I11641" s="223"/>
      <c r="P11641" s="224"/>
      <c r="Q11641" s="224"/>
      <c r="R11641" s="224"/>
      <c r="T11641" s="223"/>
      <c r="U11641" s="225"/>
      <c r="V11641" s="223"/>
      <c r="W11641" s="225"/>
      <c r="AE11641" s="200"/>
      <c r="AM11641" s="203"/>
      <c r="AT11641" s="144"/>
    </row>
    <row r="11642" spans="9:46" s="142" customFormat="1" x14ac:dyDescent="0.15">
      <c r="I11642" s="223"/>
      <c r="P11642" s="224"/>
      <c r="Q11642" s="224"/>
      <c r="R11642" s="224"/>
      <c r="T11642" s="223"/>
      <c r="U11642" s="225"/>
      <c r="V11642" s="223"/>
      <c r="W11642" s="225"/>
      <c r="AE11642" s="200"/>
      <c r="AM11642" s="203"/>
      <c r="AT11642" s="144"/>
    </row>
    <row r="11643" spans="9:46" s="142" customFormat="1" x14ac:dyDescent="0.15">
      <c r="I11643" s="223"/>
      <c r="P11643" s="224"/>
      <c r="Q11643" s="224"/>
      <c r="R11643" s="224"/>
      <c r="T11643" s="223"/>
      <c r="U11643" s="225"/>
      <c r="V11643" s="223"/>
      <c r="W11643" s="225"/>
      <c r="AE11643" s="200"/>
      <c r="AM11643" s="203"/>
      <c r="AT11643" s="144"/>
    </row>
    <row r="11644" spans="9:46" s="142" customFormat="1" x14ac:dyDescent="0.15">
      <c r="I11644" s="223"/>
      <c r="P11644" s="224"/>
      <c r="Q11644" s="224"/>
      <c r="R11644" s="224"/>
      <c r="T11644" s="223"/>
      <c r="U11644" s="225"/>
      <c r="V11644" s="223"/>
      <c r="W11644" s="225"/>
      <c r="AE11644" s="200"/>
      <c r="AM11644" s="203"/>
      <c r="AT11644" s="144"/>
    </row>
    <row r="11645" spans="9:46" s="142" customFormat="1" x14ac:dyDescent="0.15">
      <c r="I11645" s="223"/>
      <c r="P11645" s="224"/>
      <c r="Q11645" s="224"/>
      <c r="R11645" s="224"/>
      <c r="T11645" s="223"/>
      <c r="U11645" s="225"/>
      <c r="V11645" s="223"/>
      <c r="W11645" s="225"/>
      <c r="AE11645" s="200"/>
      <c r="AM11645" s="203"/>
      <c r="AT11645" s="144"/>
    </row>
    <row r="11646" spans="9:46" s="142" customFormat="1" x14ac:dyDescent="0.15">
      <c r="I11646" s="223"/>
      <c r="P11646" s="224"/>
      <c r="Q11646" s="224"/>
      <c r="R11646" s="224"/>
      <c r="T11646" s="223"/>
      <c r="U11646" s="225"/>
      <c r="V11646" s="223"/>
      <c r="W11646" s="225"/>
      <c r="AE11646" s="200"/>
      <c r="AM11646" s="203"/>
      <c r="AT11646" s="144"/>
    </row>
    <row r="11647" spans="9:46" s="142" customFormat="1" x14ac:dyDescent="0.15">
      <c r="I11647" s="223"/>
      <c r="P11647" s="224"/>
      <c r="Q11647" s="224"/>
      <c r="R11647" s="224"/>
      <c r="T11647" s="223"/>
      <c r="U11647" s="225"/>
      <c r="V11647" s="223"/>
      <c r="W11647" s="225"/>
      <c r="AE11647" s="200"/>
      <c r="AM11647" s="203"/>
      <c r="AT11647" s="144"/>
    </row>
    <row r="11648" spans="9:46" s="142" customFormat="1" x14ac:dyDescent="0.15">
      <c r="I11648" s="223"/>
      <c r="P11648" s="224"/>
      <c r="Q11648" s="224"/>
      <c r="R11648" s="224"/>
      <c r="T11648" s="223"/>
      <c r="U11648" s="225"/>
      <c r="V11648" s="223"/>
      <c r="W11648" s="225"/>
      <c r="AE11648" s="200"/>
      <c r="AM11648" s="203"/>
      <c r="AT11648" s="144"/>
    </row>
    <row r="11649" spans="9:46" s="142" customFormat="1" x14ac:dyDescent="0.15">
      <c r="I11649" s="223"/>
      <c r="P11649" s="224"/>
      <c r="Q11649" s="224"/>
      <c r="R11649" s="224"/>
      <c r="T11649" s="223"/>
      <c r="U11649" s="225"/>
      <c r="V11649" s="223"/>
      <c r="W11649" s="225"/>
      <c r="AE11649" s="200"/>
      <c r="AM11649" s="203"/>
      <c r="AT11649" s="144"/>
    </row>
    <row r="11650" spans="9:46" s="142" customFormat="1" x14ac:dyDescent="0.15">
      <c r="I11650" s="223"/>
      <c r="P11650" s="224"/>
      <c r="Q11650" s="224"/>
      <c r="R11650" s="224"/>
      <c r="T11650" s="223"/>
      <c r="U11650" s="225"/>
      <c r="V11650" s="223"/>
      <c r="W11650" s="225"/>
      <c r="AE11650" s="200"/>
      <c r="AM11650" s="203"/>
      <c r="AT11650" s="144"/>
    </row>
    <row r="11651" spans="9:46" s="142" customFormat="1" x14ac:dyDescent="0.15">
      <c r="I11651" s="223"/>
      <c r="P11651" s="224"/>
      <c r="Q11651" s="224"/>
      <c r="R11651" s="224"/>
      <c r="T11651" s="223"/>
      <c r="U11651" s="225"/>
      <c r="V11651" s="223"/>
      <c r="W11651" s="225"/>
      <c r="AE11651" s="200"/>
      <c r="AM11651" s="203"/>
      <c r="AT11651" s="144"/>
    </row>
    <row r="11652" spans="9:46" s="142" customFormat="1" x14ac:dyDescent="0.15">
      <c r="I11652" s="223"/>
      <c r="P11652" s="224"/>
      <c r="Q11652" s="224"/>
      <c r="R11652" s="224"/>
      <c r="T11652" s="223"/>
      <c r="U11652" s="225"/>
      <c r="V11652" s="223"/>
      <c r="W11652" s="225"/>
      <c r="AE11652" s="200"/>
      <c r="AM11652" s="203"/>
      <c r="AT11652" s="144"/>
    </row>
    <row r="11653" spans="9:46" s="142" customFormat="1" x14ac:dyDescent="0.15">
      <c r="I11653" s="223"/>
      <c r="P11653" s="224"/>
      <c r="Q11653" s="224"/>
      <c r="R11653" s="224"/>
      <c r="T11653" s="223"/>
      <c r="U11653" s="225"/>
      <c r="V11653" s="223"/>
      <c r="W11653" s="225"/>
      <c r="AE11653" s="200"/>
      <c r="AM11653" s="203"/>
      <c r="AT11653" s="144"/>
    </row>
    <row r="11654" spans="9:46" s="142" customFormat="1" x14ac:dyDescent="0.15">
      <c r="I11654" s="223"/>
      <c r="P11654" s="224"/>
      <c r="Q11654" s="224"/>
      <c r="R11654" s="224"/>
      <c r="T11654" s="223"/>
      <c r="U11654" s="225"/>
      <c r="V11654" s="223"/>
      <c r="W11654" s="225"/>
      <c r="AE11654" s="200"/>
      <c r="AM11654" s="203"/>
      <c r="AT11654" s="144"/>
    </row>
    <row r="11655" spans="9:46" s="142" customFormat="1" x14ac:dyDescent="0.15">
      <c r="I11655" s="223"/>
      <c r="P11655" s="224"/>
      <c r="Q11655" s="224"/>
      <c r="R11655" s="224"/>
      <c r="T11655" s="223"/>
      <c r="U11655" s="225"/>
      <c r="V11655" s="223"/>
      <c r="W11655" s="225"/>
      <c r="AE11655" s="200"/>
      <c r="AM11655" s="203"/>
      <c r="AT11655" s="144"/>
    </row>
    <row r="11656" spans="9:46" s="142" customFormat="1" x14ac:dyDescent="0.15">
      <c r="I11656" s="223"/>
      <c r="P11656" s="224"/>
      <c r="Q11656" s="224"/>
      <c r="R11656" s="224"/>
      <c r="T11656" s="223"/>
      <c r="U11656" s="225"/>
      <c r="V11656" s="223"/>
      <c r="W11656" s="225"/>
      <c r="AE11656" s="200"/>
      <c r="AM11656" s="203"/>
      <c r="AT11656" s="144"/>
    </row>
    <row r="11657" spans="9:46" s="142" customFormat="1" x14ac:dyDescent="0.15">
      <c r="I11657" s="223"/>
      <c r="P11657" s="224"/>
      <c r="Q11657" s="224"/>
      <c r="R11657" s="224"/>
      <c r="T11657" s="223"/>
      <c r="U11657" s="225"/>
      <c r="V11657" s="223"/>
      <c r="W11657" s="225"/>
      <c r="AE11657" s="200"/>
      <c r="AM11657" s="203"/>
      <c r="AT11657" s="144"/>
    </row>
    <row r="11658" spans="9:46" s="142" customFormat="1" x14ac:dyDescent="0.15">
      <c r="I11658" s="223"/>
      <c r="P11658" s="224"/>
      <c r="Q11658" s="224"/>
      <c r="R11658" s="224"/>
      <c r="T11658" s="223"/>
      <c r="U11658" s="225"/>
      <c r="V11658" s="223"/>
      <c r="W11658" s="225"/>
      <c r="AE11658" s="200"/>
      <c r="AM11658" s="203"/>
      <c r="AT11658" s="144"/>
    </row>
    <row r="11659" spans="9:46" s="142" customFormat="1" x14ac:dyDescent="0.15">
      <c r="I11659" s="223"/>
      <c r="P11659" s="224"/>
      <c r="Q11659" s="224"/>
      <c r="R11659" s="224"/>
      <c r="T11659" s="223"/>
      <c r="U11659" s="225"/>
      <c r="V11659" s="223"/>
      <c r="W11659" s="225"/>
      <c r="AE11659" s="200"/>
      <c r="AM11659" s="203"/>
      <c r="AT11659" s="144"/>
    </row>
    <row r="11660" spans="9:46" s="142" customFormat="1" x14ac:dyDescent="0.15">
      <c r="I11660" s="223"/>
      <c r="P11660" s="224"/>
      <c r="Q11660" s="224"/>
      <c r="R11660" s="224"/>
      <c r="T11660" s="223"/>
      <c r="U11660" s="225"/>
      <c r="V11660" s="223"/>
      <c r="W11660" s="225"/>
      <c r="AE11660" s="200"/>
      <c r="AM11660" s="203"/>
      <c r="AT11660" s="144"/>
    </row>
    <row r="11661" spans="9:46" s="142" customFormat="1" x14ac:dyDescent="0.15">
      <c r="I11661" s="223"/>
      <c r="P11661" s="224"/>
      <c r="Q11661" s="224"/>
      <c r="R11661" s="224"/>
      <c r="T11661" s="223"/>
      <c r="U11661" s="225"/>
      <c r="V11661" s="223"/>
      <c r="W11661" s="225"/>
      <c r="AE11661" s="200"/>
      <c r="AM11661" s="203"/>
      <c r="AT11661" s="144"/>
    </row>
    <row r="11662" spans="9:46" s="142" customFormat="1" x14ac:dyDescent="0.15">
      <c r="I11662" s="223"/>
      <c r="P11662" s="224"/>
      <c r="Q11662" s="224"/>
      <c r="R11662" s="224"/>
      <c r="T11662" s="223"/>
      <c r="U11662" s="225"/>
      <c r="V11662" s="223"/>
      <c r="W11662" s="225"/>
      <c r="AE11662" s="200"/>
      <c r="AM11662" s="203"/>
      <c r="AT11662" s="144"/>
    </row>
    <row r="11663" spans="9:46" s="142" customFormat="1" x14ac:dyDescent="0.15">
      <c r="I11663" s="223"/>
      <c r="P11663" s="224"/>
      <c r="Q11663" s="224"/>
      <c r="R11663" s="224"/>
      <c r="T11663" s="223"/>
      <c r="U11663" s="225"/>
      <c r="V11663" s="223"/>
      <c r="W11663" s="225"/>
      <c r="AE11663" s="200"/>
      <c r="AM11663" s="203"/>
      <c r="AT11663" s="144"/>
    </row>
    <row r="11664" spans="9:46" s="142" customFormat="1" x14ac:dyDescent="0.15">
      <c r="I11664" s="223"/>
      <c r="P11664" s="224"/>
      <c r="Q11664" s="224"/>
      <c r="R11664" s="224"/>
      <c r="T11664" s="223"/>
      <c r="U11664" s="225"/>
      <c r="V11664" s="223"/>
      <c r="W11664" s="225"/>
      <c r="AE11664" s="200"/>
      <c r="AM11664" s="203"/>
      <c r="AT11664" s="144"/>
    </row>
    <row r="11665" spans="9:46" s="142" customFormat="1" x14ac:dyDescent="0.15">
      <c r="I11665" s="223"/>
      <c r="P11665" s="224"/>
      <c r="Q11665" s="224"/>
      <c r="R11665" s="224"/>
      <c r="T11665" s="223"/>
      <c r="U11665" s="225"/>
      <c r="V11665" s="223"/>
      <c r="W11665" s="225"/>
      <c r="AE11665" s="200"/>
      <c r="AM11665" s="203"/>
      <c r="AT11665" s="144"/>
    </row>
    <row r="11666" spans="9:46" s="142" customFormat="1" x14ac:dyDescent="0.15">
      <c r="I11666" s="223"/>
      <c r="P11666" s="224"/>
      <c r="Q11666" s="224"/>
      <c r="R11666" s="224"/>
      <c r="T11666" s="223"/>
      <c r="U11666" s="225"/>
      <c r="V11666" s="223"/>
      <c r="W11666" s="225"/>
      <c r="AE11666" s="200"/>
      <c r="AM11666" s="203"/>
      <c r="AT11666" s="144"/>
    </row>
    <row r="11667" spans="9:46" s="142" customFormat="1" x14ac:dyDescent="0.15">
      <c r="I11667" s="223"/>
      <c r="P11667" s="224"/>
      <c r="Q11667" s="224"/>
      <c r="R11667" s="224"/>
      <c r="T11667" s="223"/>
      <c r="U11667" s="225"/>
      <c r="V11667" s="223"/>
      <c r="W11667" s="225"/>
      <c r="AE11667" s="200"/>
      <c r="AM11667" s="203"/>
      <c r="AT11667" s="144"/>
    </row>
    <row r="11668" spans="9:46" s="142" customFormat="1" x14ac:dyDescent="0.15">
      <c r="I11668" s="223"/>
      <c r="P11668" s="224"/>
      <c r="Q11668" s="224"/>
      <c r="R11668" s="224"/>
      <c r="T11668" s="223"/>
      <c r="U11668" s="225"/>
      <c r="V11668" s="223"/>
      <c r="W11668" s="225"/>
      <c r="AE11668" s="200"/>
      <c r="AM11668" s="203"/>
      <c r="AT11668" s="144"/>
    </row>
    <row r="11669" spans="9:46" s="142" customFormat="1" x14ac:dyDescent="0.15">
      <c r="I11669" s="223"/>
      <c r="P11669" s="224"/>
      <c r="Q11669" s="224"/>
      <c r="R11669" s="224"/>
      <c r="T11669" s="223"/>
      <c r="U11669" s="225"/>
      <c r="V11669" s="223"/>
      <c r="W11669" s="225"/>
      <c r="AE11669" s="200"/>
      <c r="AM11669" s="203"/>
      <c r="AT11669" s="144"/>
    </row>
    <row r="11670" spans="9:46" s="142" customFormat="1" x14ac:dyDescent="0.15">
      <c r="I11670" s="223"/>
      <c r="P11670" s="224"/>
      <c r="Q11670" s="224"/>
      <c r="R11670" s="224"/>
      <c r="T11670" s="223"/>
      <c r="U11670" s="225"/>
      <c r="V11670" s="223"/>
      <c r="W11670" s="225"/>
      <c r="AE11670" s="200"/>
      <c r="AM11670" s="203"/>
      <c r="AT11670" s="144"/>
    </row>
    <row r="11671" spans="9:46" s="142" customFormat="1" x14ac:dyDescent="0.15">
      <c r="I11671" s="223"/>
      <c r="P11671" s="224"/>
      <c r="Q11671" s="224"/>
      <c r="R11671" s="224"/>
      <c r="T11671" s="223"/>
      <c r="U11671" s="225"/>
      <c r="V11671" s="223"/>
      <c r="W11671" s="225"/>
      <c r="AE11671" s="200"/>
      <c r="AM11671" s="203"/>
      <c r="AT11671" s="144"/>
    </row>
    <row r="11672" spans="9:46" s="142" customFormat="1" x14ac:dyDescent="0.15">
      <c r="I11672" s="223"/>
      <c r="P11672" s="224"/>
      <c r="Q11672" s="224"/>
      <c r="R11672" s="224"/>
      <c r="T11672" s="223"/>
      <c r="U11672" s="225"/>
      <c r="V11672" s="223"/>
      <c r="W11672" s="225"/>
      <c r="AE11672" s="200"/>
      <c r="AM11672" s="203"/>
      <c r="AT11672" s="144"/>
    </row>
    <row r="11673" spans="9:46" s="142" customFormat="1" x14ac:dyDescent="0.15">
      <c r="I11673" s="223"/>
      <c r="P11673" s="224"/>
      <c r="Q11673" s="224"/>
      <c r="R11673" s="224"/>
      <c r="T11673" s="223"/>
      <c r="U11673" s="225"/>
      <c r="V11673" s="223"/>
      <c r="W11673" s="225"/>
      <c r="AE11673" s="200"/>
      <c r="AM11673" s="203"/>
      <c r="AT11673" s="144"/>
    </row>
    <row r="11674" spans="9:46" s="142" customFormat="1" x14ac:dyDescent="0.15">
      <c r="I11674" s="223"/>
      <c r="P11674" s="224"/>
      <c r="Q11674" s="224"/>
      <c r="R11674" s="224"/>
      <c r="T11674" s="223"/>
      <c r="U11674" s="225"/>
      <c r="V11674" s="223"/>
      <c r="W11674" s="225"/>
      <c r="AE11674" s="200"/>
      <c r="AM11674" s="203"/>
      <c r="AT11674" s="144"/>
    </row>
    <row r="11675" spans="9:46" s="142" customFormat="1" x14ac:dyDescent="0.15">
      <c r="I11675" s="223"/>
      <c r="P11675" s="224"/>
      <c r="Q11675" s="224"/>
      <c r="R11675" s="224"/>
      <c r="T11675" s="223"/>
      <c r="U11675" s="225"/>
      <c r="V11675" s="223"/>
      <c r="W11675" s="225"/>
      <c r="AE11675" s="200"/>
      <c r="AM11675" s="203"/>
      <c r="AT11675" s="144"/>
    </row>
    <row r="11676" spans="9:46" s="142" customFormat="1" x14ac:dyDescent="0.15">
      <c r="I11676" s="223"/>
      <c r="P11676" s="224"/>
      <c r="Q11676" s="224"/>
      <c r="R11676" s="224"/>
      <c r="T11676" s="223"/>
      <c r="U11676" s="225"/>
      <c r="V11676" s="223"/>
      <c r="W11676" s="225"/>
      <c r="AE11676" s="200"/>
      <c r="AM11676" s="203"/>
      <c r="AT11676" s="144"/>
    </row>
    <row r="11677" spans="9:46" s="142" customFormat="1" x14ac:dyDescent="0.15">
      <c r="I11677" s="223"/>
      <c r="P11677" s="224"/>
      <c r="Q11677" s="224"/>
      <c r="R11677" s="224"/>
      <c r="T11677" s="223"/>
      <c r="U11677" s="225"/>
      <c r="V11677" s="223"/>
      <c r="W11677" s="225"/>
      <c r="AE11677" s="200"/>
      <c r="AM11677" s="203"/>
      <c r="AT11677" s="144"/>
    </row>
    <row r="11678" spans="9:46" s="142" customFormat="1" x14ac:dyDescent="0.15">
      <c r="I11678" s="223"/>
      <c r="P11678" s="224"/>
      <c r="Q11678" s="224"/>
      <c r="R11678" s="224"/>
      <c r="T11678" s="223"/>
      <c r="U11678" s="225"/>
      <c r="V11678" s="223"/>
      <c r="W11678" s="225"/>
      <c r="AE11678" s="200"/>
      <c r="AM11678" s="203"/>
      <c r="AT11678" s="144"/>
    </row>
    <row r="11679" spans="9:46" s="142" customFormat="1" x14ac:dyDescent="0.15">
      <c r="I11679" s="223"/>
      <c r="P11679" s="224"/>
      <c r="Q11679" s="224"/>
      <c r="R11679" s="224"/>
      <c r="T11679" s="223"/>
      <c r="U11679" s="225"/>
      <c r="V11679" s="223"/>
      <c r="W11679" s="225"/>
      <c r="AE11679" s="200"/>
      <c r="AM11679" s="203"/>
      <c r="AT11679" s="144"/>
    </row>
    <row r="11680" spans="9:46" s="142" customFormat="1" x14ac:dyDescent="0.15">
      <c r="I11680" s="223"/>
      <c r="P11680" s="224"/>
      <c r="Q11680" s="224"/>
      <c r="R11680" s="224"/>
      <c r="T11680" s="223"/>
      <c r="U11680" s="225"/>
      <c r="V11680" s="223"/>
      <c r="W11680" s="225"/>
      <c r="AE11680" s="200"/>
      <c r="AM11680" s="203"/>
      <c r="AT11680" s="144"/>
    </row>
    <row r="11681" spans="9:46" s="142" customFormat="1" x14ac:dyDescent="0.15">
      <c r="I11681" s="223"/>
      <c r="P11681" s="224"/>
      <c r="Q11681" s="224"/>
      <c r="R11681" s="224"/>
      <c r="T11681" s="223"/>
      <c r="U11681" s="225"/>
      <c r="V11681" s="223"/>
      <c r="W11681" s="225"/>
      <c r="AE11681" s="200"/>
      <c r="AM11681" s="203"/>
      <c r="AT11681" s="144"/>
    </row>
    <row r="11682" spans="9:46" s="142" customFormat="1" x14ac:dyDescent="0.15">
      <c r="I11682" s="223"/>
      <c r="P11682" s="224"/>
      <c r="Q11682" s="224"/>
      <c r="R11682" s="224"/>
      <c r="T11682" s="223"/>
      <c r="U11682" s="225"/>
      <c r="V11682" s="223"/>
      <c r="W11682" s="225"/>
      <c r="AE11682" s="200"/>
      <c r="AM11682" s="203"/>
      <c r="AT11682" s="144"/>
    </row>
    <row r="11683" spans="9:46" s="142" customFormat="1" x14ac:dyDescent="0.15">
      <c r="I11683" s="223"/>
      <c r="P11683" s="224"/>
      <c r="Q11683" s="224"/>
      <c r="R11683" s="224"/>
      <c r="T11683" s="223"/>
      <c r="U11683" s="225"/>
      <c r="V11683" s="223"/>
      <c r="W11683" s="225"/>
      <c r="AE11683" s="200"/>
      <c r="AM11683" s="203"/>
      <c r="AT11683" s="144"/>
    </row>
    <row r="11684" spans="9:46" s="142" customFormat="1" x14ac:dyDescent="0.15">
      <c r="I11684" s="223"/>
      <c r="P11684" s="224"/>
      <c r="Q11684" s="224"/>
      <c r="R11684" s="224"/>
      <c r="T11684" s="223"/>
      <c r="U11684" s="225"/>
      <c r="V11684" s="223"/>
      <c r="W11684" s="225"/>
      <c r="AE11684" s="200"/>
      <c r="AM11684" s="203"/>
      <c r="AT11684" s="144"/>
    </row>
    <row r="11685" spans="9:46" s="142" customFormat="1" x14ac:dyDescent="0.15">
      <c r="I11685" s="223"/>
      <c r="P11685" s="224"/>
      <c r="Q11685" s="224"/>
      <c r="R11685" s="224"/>
      <c r="T11685" s="223"/>
      <c r="U11685" s="225"/>
      <c r="V11685" s="223"/>
      <c r="W11685" s="225"/>
      <c r="AE11685" s="200"/>
      <c r="AM11685" s="203"/>
      <c r="AT11685" s="144"/>
    </row>
    <row r="11686" spans="9:46" s="142" customFormat="1" x14ac:dyDescent="0.15">
      <c r="I11686" s="223"/>
      <c r="P11686" s="224"/>
      <c r="Q11686" s="224"/>
      <c r="R11686" s="224"/>
      <c r="T11686" s="223"/>
      <c r="U11686" s="225"/>
      <c r="V11686" s="223"/>
      <c r="W11686" s="225"/>
      <c r="AE11686" s="200"/>
      <c r="AM11686" s="203"/>
      <c r="AT11686" s="144"/>
    </row>
    <row r="11687" spans="9:46" s="142" customFormat="1" x14ac:dyDescent="0.15">
      <c r="I11687" s="223"/>
      <c r="P11687" s="224"/>
      <c r="Q11687" s="224"/>
      <c r="R11687" s="224"/>
      <c r="T11687" s="223"/>
      <c r="U11687" s="225"/>
      <c r="V11687" s="223"/>
      <c r="W11687" s="225"/>
      <c r="AE11687" s="200"/>
      <c r="AM11687" s="203"/>
      <c r="AT11687" s="144"/>
    </row>
    <row r="11688" spans="9:46" s="142" customFormat="1" x14ac:dyDescent="0.15">
      <c r="I11688" s="223"/>
      <c r="P11688" s="224"/>
      <c r="Q11688" s="224"/>
      <c r="R11688" s="224"/>
      <c r="T11688" s="223"/>
      <c r="U11688" s="225"/>
      <c r="V11688" s="223"/>
      <c r="W11688" s="225"/>
      <c r="AE11688" s="200"/>
      <c r="AM11688" s="203"/>
      <c r="AT11688" s="144"/>
    </row>
    <row r="11689" spans="9:46" s="142" customFormat="1" x14ac:dyDescent="0.15">
      <c r="I11689" s="223"/>
      <c r="P11689" s="224"/>
      <c r="Q11689" s="224"/>
      <c r="R11689" s="224"/>
      <c r="T11689" s="223"/>
      <c r="U11689" s="225"/>
      <c r="V11689" s="223"/>
      <c r="W11689" s="225"/>
      <c r="AE11689" s="200"/>
      <c r="AM11689" s="203"/>
      <c r="AT11689" s="144"/>
    </row>
    <row r="11690" spans="9:46" s="142" customFormat="1" x14ac:dyDescent="0.15">
      <c r="I11690" s="223"/>
      <c r="P11690" s="224"/>
      <c r="Q11690" s="224"/>
      <c r="R11690" s="224"/>
      <c r="T11690" s="223"/>
      <c r="U11690" s="225"/>
      <c r="V11690" s="223"/>
      <c r="W11690" s="225"/>
      <c r="AE11690" s="200"/>
      <c r="AM11690" s="203"/>
      <c r="AT11690" s="144"/>
    </row>
    <row r="11691" spans="9:46" s="142" customFormat="1" x14ac:dyDescent="0.15">
      <c r="I11691" s="223"/>
      <c r="P11691" s="224"/>
      <c r="Q11691" s="224"/>
      <c r="R11691" s="224"/>
      <c r="T11691" s="223"/>
      <c r="U11691" s="225"/>
      <c r="V11691" s="223"/>
      <c r="W11691" s="225"/>
      <c r="AE11691" s="200"/>
      <c r="AM11691" s="203"/>
      <c r="AT11691" s="144"/>
    </row>
    <row r="11692" spans="9:46" s="142" customFormat="1" x14ac:dyDescent="0.15">
      <c r="I11692" s="223"/>
      <c r="P11692" s="224"/>
      <c r="Q11692" s="224"/>
      <c r="R11692" s="224"/>
      <c r="T11692" s="223"/>
      <c r="U11692" s="225"/>
      <c r="V11692" s="223"/>
      <c r="W11692" s="225"/>
      <c r="AE11692" s="200"/>
      <c r="AM11692" s="203"/>
      <c r="AT11692" s="144"/>
    </row>
    <row r="11693" spans="9:46" s="142" customFormat="1" x14ac:dyDescent="0.15">
      <c r="I11693" s="223"/>
      <c r="P11693" s="224"/>
      <c r="Q11693" s="224"/>
      <c r="R11693" s="224"/>
      <c r="T11693" s="223"/>
      <c r="U11693" s="225"/>
      <c r="V11693" s="223"/>
      <c r="W11693" s="225"/>
      <c r="AE11693" s="200"/>
      <c r="AM11693" s="203"/>
      <c r="AT11693" s="144"/>
    </row>
    <row r="11694" spans="9:46" s="142" customFormat="1" x14ac:dyDescent="0.15">
      <c r="I11694" s="223"/>
      <c r="P11694" s="224"/>
      <c r="Q11694" s="224"/>
      <c r="R11694" s="224"/>
      <c r="T11694" s="223"/>
      <c r="U11694" s="225"/>
      <c r="V11694" s="223"/>
      <c r="W11694" s="225"/>
      <c r="AE11694" s="200"/>
      <c r="AM11694" s="203"/>
      <c r="AT11694" s="144"/>
    </row>
    <row r="11695" spans="9:46" s="142" customFormat="1" x14ac:dyDescent="0.15">
      <c r="I11695" s="223"/>
      <c r="P11695" s="224"/>
      <c r="Q11695" s="224"/>
      <c r="R11695" s="224"/>
      <c r="T11695" s="223"/>
      <c r="U11695" s="225"/>
      <c r="V11695" s="223"/>
      <c r="W11695" s="225"/>
      <c r="AE11695" s="200"/>
      <c r="AM11695" s="203"/>
      <c r="AT11695" s="144"/>
    </row>
    <row r="11696" spans="9:46" s="142" customFormat="1" x14ac:dyDescent="0.15">
      <c r="I11696" s="223"/>
      <c r="P11696" s="224"/>
      <c r="Q11696" s="224"/>
      <c r="R11696" s="224"/>
      <c r="T11696" s="223"/>
      <c r="U11696" s="225"/>
      <c r="V11696" s="223"/>
      <c r="W11696" s="225"/>
      <c r="AE11696" s="200"/>
      <c r="AM11696" s="203"/>
      <c r="AT11696" s="144"/>
    </row>
    <row r="11697" spans="9:46" s="142" customFormat="1" x14ac:dyDescent="0.15">
      <c r="I11697" s="223"/>
      <c r="P11697" s="224"/>
      <c r="Q11697" s="224"/>
      <c r="R11697" s="224"/>
      <c r="T11697" s="223"/>
      <c r="U11697" s="225"/>
      <c r="V11697" s="223"/>
      <c r="W11697" s="225"/>
      <c r="AE11697" s="200"/>
      <c r="AM11697" s="203"/>
      <c r="AT11697" s="144"/>
    </row>
    <row r="11698" spans="9:46" s="142" customFormat="1" x14ac:dyDescent="0.15">
      <c r="I11698" s="223"/>
      <c r="P11698" s="224"/>
      <c r="Q11698" s="224"/>
      <c r="R11698" s="224"/>
      <c r="T11698" s="223"/>
      <c r="U11698" s="225"/>
      <c r="V11698" s="223"/>
      <c r="W11698" s="225"/>
      <c r="AE11698" s="200"/>
      <c r="AM11698" s="203"/>
      <c r="AT11698" s="144"/>
    </row>
    <row r="11699" spans="9:46" s="142" customFormat="1" x14ac:dyDescent="0.15">
      <c r="I11699" s="223"/>
      <c r="P11699" s="224"/>
      <c r="Q11699" s="224"/>
      <c r="R11699" s="224"/>
      <c r="T11699" s="223"/>
      <c r="U11699" s="225"/>
      <c r="V11699" s="223"/>
      <c r="W11699" s="225"/>
      <c r="AE11699" s="200"/>
      <c r="AM11699" s="203"/>
      <c r="AT11699" s="144"/>
    </row>
    <row r="11700" spans="9:46" s="142" customFormat="1" x14ac:dyDescent="0.15">
      <c r="I11700" s="223"/>
      <c r="P11700" s="224"/>
      <c r="Q11700" s="224"/>
      <c r="R11700" s="224"/>
      <c r="T11700" s="223"/>
      <c r="U11700" s="225"/>
      <c r="V11700" s="223"/>
      <c r="W11700" s="225"/>
      <c r="AE11700" s="200"/>
      <c r="AM11700" s="203"/>
      <c r="AT11700" s="144"/>
    </row>
    <row r="11701" spans="9:46" s="142" customFormat="1" x14ac:dyDescent="0.15">
      <c r="I11701" s="223"/>
      <c r="P11701" s="224"/>
      <c r="Q11701" s="224"/>
      <c r="R11701" s="224"/>
      <c r="T11701" s="223"/>
      <c r="U11701" s="225"/>
      <c r="V11701" s="223"/>
      <c r="W11701" s="225"/>
      <c r="AE11701" s="200"/>
      <c r="AM11701" s="203"/>
      <c r="AT11701" s="144"/>
    </row>
    <row r="11702" spans="9:46" s="142" customFormat="1" x14ac:dyDescent="0.15">
      <c r="I11702" s="223"/>
      <c r="P11702" s="224"/>
      <c r="Q11702" s="224"/>
      <c r="R11702" s="224"/>
      <c r="T11702" s="223"/>
      <c r="U11702" s="225"/>
      <c r="V11702" s="223"/>
      <c r="W11702" s="225"/>
      <c r="AE11702" s="200"/>
      <c r="AM11702" s="203"/>
      <c r="AT11702" s="144"/>
    </row>
    <row r="11703" spans="9:46" s="142" customFormat="1" x14ac:dyDescent="0.15">
      <c r="I11703" s="223"/>
      <c r="P11703" s="224"/>
      <c r="Q11703" s="224"/>
      <c r="R11703" s="224"/>
      <c r="T11703" s="223"/>
      <c r="U11703" s="225"/>
      <c r="V11703" s="223"/>
      <c r="W11703" s="225"/>
      <c r="AE11703" s="200"/>
      <c r="AM11703" s="203"/>
      <c r="AT11703" s="144"/>
    </row>
    <row r="11704" spans="9:46" s="142" customFormat="1" x14ac:dyDescent="0.15">
      <c r="I11704" s="223"/>
      <c r="P11704" s="224"/>
      <c r="Q11704" s="224"/>
      <c r="R11704" s="224"/>
      <c r="T11704" s="223"/>
      <c r="U11704" s="225"/>
      <c r="V11704" s="223"/>
      <c r="W11704" s="225"/>
      <c r="AE11704" s="200"/>
      <c r="AM11704" s="203"/>
      <c r="AT11704" s="144"/>
    </row>
    <row r="11705" spans="9:46" s="142" customFormat="1" x14ac:dyDescent="0.15">
      <c r="I11705" s="223"/>
      <c r="P11705" s="224"/>
      <c r="Q11705" s="224"/>
      <c r="R11705" s="224"/>
      <c r="T11705" s="223"/>
      <c r="U11705" s="225"/>
      <c r="V11705" s="223"/>
      <c r="W11705" s="225"/>
      <c r="AE11705" s="200"/>
      <c r="AM11705" s="203"/>
      <c r="AT11705" s="144"/>
    </row>
    <row r="11706" spans="9:46" s="142" customFormat="1" x14ac:dyDescent="0.15">
      <c r="I11706" s="223"/>
      <c r="P11706" s="224"/>
      <c r="Q11706" s="224"/>
      <c r="R11706" s="224"/>
      <c r="T11706" s="223"/>
      <c r="U11706" s="225"/>
      <c r="V11706" s="223"/>
      <c r="W11706" s="225"/>
      <c r="AE11706" s="200"/>
      <c r="AM11706" s="203"/>
      <c r="AT11706" s="144"/>
    </row>
    <row r="11707" spans="9:46" s="142" customFormat="1" x14ac:dyDescent="0.15">
      <c r="I11707" s="223"/>
      <c r="P11707" s="224"/>
      <c r="Q11707" s="224"/>
      <c r="R11707" s="224"/>
      <c r="T11707" s="223"/>
      <c r="U11707" s="225"/>
      <c r="V11707" s="223"/>
      <c r="W11707" s="225"/>
      <c r="AE11707" s="200"/>
      <c r="AM11707" s="203"/>
      <c r="AT11707" s="144"/>
    </row>
    <row r="11708" spans="9:46" s="142" customFormat="1" x14ac:dyDescent="0.15">
      <c r="I11708" s="223"/>
      <c r="P11708" s="224"/>
      <c r="Q11708" s="224"/>
      <c r="R11708" s="224"/>
      <c r="T11708" s="223"/>
      <c r="U11708" s="225"/>
      <c r="V11708" s="223"/>
      <c r="W11708" s="225"/>
      <c r="AE11708" s="200"/>
      <c r="AM11708" s="203"/>
      <c r="AT11708" s="144"/>
    </row>
    <row r="11709" spans="9:46" s="142" customFormat="1" x14ac:dyDescent="0.15">
      <c r="I11709" s="223"/>
      <c r="P11709" s="224"/>
      <c r="Q11709" s="224"/>
      <c r="R11709" s="224"/>
      <c r="T11709" s="223"/>
      <c r="U11709" s="225"/>
      <c r="V11709" s="223"/>
      <c r="W11709" s="225"/>
      <c r="AE11709" s="200"/>
      <c r="AM11709" s="203"/>
      <c r="AT11709" s="144"/>
    </row>
    <row r="11710" spans="9:46" s="142" customFormat="1" x14ac:dyDescent="0.15">
      <c r="I11710" s="223"/>
      <c r="P11710" s="224"/>
      <c r="Q11710" s="224"/>
      <c r="R11710" s="224"/>
      <c r="T11710" s="223"/>
      <c r="U11710" s="225"/>
      <c r="V11710" s="223"/>
      <c r="W11710" s="225"/>
      <c r="AE11710" s="200"/>
      <c r="AM11710" s="203"/>
      <c r="AT11710" s="144"/>
    </row>
    <row r="11711" spans="9:46" s="142" customFormat="1" x14ac:dyDescent="0.15">
      <c r="I11711" s="223"/>
      <c r="P11711" s="224"/>
      <c r="Q11711" s="224"/>
      <c r="R11711" s="224"/>
      <c r="T11711" s="223"/>
      <c r="U11711" s="225"/>
      <c r="V11711" s="223"/>
      <c r="W11711" s="225"/>
      <c r="AE11711" s="200"/>
      <c r="AM11711" s="203"/>
      <c r="AT11711" s="144"/>
    </row>
    <row r="11712" spans="9:46" s="142" customFormat="1" x14ac:dyDescent="0.15">
      <c r="I11712" s="223"/>
      <c r="P11712" s="224"/>
      <c r="Q11712" s="224"/>
      <c r="R11712" s="224"/>
      <c r="T11712" s="223"/>
      <c r="U11712" s="225"/>
      <c r="V11712" s="223"/>
      <c r="W11712" s="225"/>
      <c r="AE11712" s="200"/>
      <c r="AM11712" s="203"/>
      <c r="AT11712" s="144"/>
    </row>
    <row r="11713" spans="9:46" s="142" customFormat="1" x14ac:dyDescent="0.15">
      <c r="I11713" s="223"/>
      <c r="P11713" s="224"/>
      <c r="Q11713" s="224"/>
      <c r="R11713" s="224"/>
      <c r="T11713" s="223"/>
      <c r="U11713" s="225"/>
      <c r="V11713" s="223"/>
      <c r="W11713" s="225"/>
      <c r="AE11713" s="200"/>
      <c r="AM11713" s="203"/>
      <c r="AT11713" s="144"/>
    </row>
    <row r="11714" spans="9:46" s="142" customFormat="1" x14ac:dyDescent="0.15">
      <c r="I11714" s="223"/>
      <c r="P11714" s="224"/>
      <c r="Q11714" s="224"/>
      <c r="R11714" s="224"/>
      <c r="T11714" s="223"/>
      <c r="U11714" s="225"/>
      <c r="V11714" s="223"/>
      <c r="W11714" s="225"/>
      <c r="AE11714" s="200"/>
      <c r="AM11714" s="203"/>
      <c r="AT11714" s="144"/>
    </row>
    <row r="11715" spans="9:46" s="142" customFormat="1" x14ac:dyDescent="0.15">
      <c r="I11715" s="223"/>
      <c r="P11715" s="224"/>
      <c r="Q11715" s="224"/>
      <c r="R11715" s="224"/>
      <c r="T11715" s="223"/>
      <c r="U11715" s="225"/>
      <c r="V11715" s="223"/>
      <c r="W11715" s="225"/>
      <c r="AE11715" s="200"/>
      <c r="AM11715" s="203"/>
      <c r="AT11715" s="144"/>
    </row>
    <row r="11716" spans="9:46" s="142" customFormat="1" x14ac:dyDescent="0.15">
      <c r="I11716" s="223"/>
      <c r="P11716" s="224"/>
      <c r="Q11716" s="224"/>
      <c r="R11716" s="224"/>
      <c r="T11716" s="223"/>
      <c r="U11716" s="225"/>
      <c r="V11716" s="223"/>
      <c r="W11716" s="225"/>
      <c r="AE11716" s="200"/>
      <c r="AM11716" s="203"/>
      <c r="AT11716" s="144"/>
    </row>
    <row r="11717" spans="9:46" s="142" customFormat="1" x14ac:dyDescent="0.15">
      <c r="I11717" s="223"/>
      <c r="P11717" s="224"/>
      <c r="Q11717" s="224"/>
      <c r="R11717" s="224"/>
      <c r="T11717" s="223"/>
      <c r="U11717" s="225"/>
      <c r="V11717" s="223"/>
      <c r="W11717" s="225"/>
      <c r="AE11717" s="200"/>
      <c r="AM11717" s="203"/>
      <c r="AT11717" s="144"/>
    </row>
    <row r="11718" spans="9:46" s="142" customFormat="1" x14ac:dyDescent="0.15">
      <c r="I11718" s="223"/>
      <c r="P11718" s="224"/>
      <c r="Q11718" s="224"/>
      <c r="R11718" s="224"/>
      <c r="T11718" s="223"/>
      <c r="U11718" s="225"/>
      <c r="V11718" s="223"/>
      <c r="W11718" s="225"/>
      <c r="AE11718" s="200"/>
      <c r="AM11718" s="203"/>
      <c r="AT11718" s="144"/>
    </row>
    <row r="11719" spans="9:46" s="142" customFormat="1" x14ac:dyDescent="0.15">
      <c r="I11719" s="223"/>
      <c r="P11719" s="224"/>
      <c r="Q11719" s="224"/>
      <c r="R11719" s="224"/>
      <c r="T11719" s="223"/>
      <c r="U11719" s="225"/>
      <c r="V11719" s="223"/>
      <c r="W11719" s="225"/>
      <c r="AE11719" s="200"/>
      <c r="AM11719" s="203"/>
      <c r="AT11719" s="144"/>
    </row>
    <row r="11720" spans="9:46" s="142" customFormat="1" x14ac:dyDescent="0.15">
      <c r="I11720" s="223"/>
      <c r="P11720" s="224"/>
      <c r="Q11720" s="224"/>
      <c r="R11720" s="224"/>
      <c r="T11720" s="223"/>
      <c r="U11720" s="225"/>
      <c r="V11720" s="223"/>
      <c r="W11720" s="225"/>
      <c r="AE11720" s="200"/>
      <c r="AM11720" s="203"/>
      <c r="AT11720" s="144"/>
    </row>
    <row r="11721" spans="9:46" s="142" customFormat="1" x14ac:dyDescent="0.15">
      <c r="I11721" s="223"/>
      <c r="P11721" s="224"/>
      <c r="Q11721" s="224"/>
      <c r="R11721" s="224"/>
      <c r="T11721" s="223"/>
      <c r="U11721" s="225"/>
      <c r="V11721" s="223"/>
      <c r="W11721" s="225"/>
      <c r="AE11721" s="200"/>
      <c r="AM11721" s="203"/>
      <c r="AT11721" s="144"/>
    </row>
    <row r="11722" spans="9:46" s="142" customFormat="1" x14ac:dyDescent="0.15">
      <c r="I11722" s="223"/>
      <c r="P11722" s="224"/>
      <c r="Q11722" s="224"/>
      <c r="R11722" s="224"/>
      <c r="T11722" s="223"/>
      <c r="U11722" s="225"/>
      <c r="V11722" s="223"/>
      <c r="W11722" s="225"/>
      <c r="AE11722" s="200"/>
      <c r="AM11722" s="203"/>
      <c r="AT11722" s="144"/>
    </row>
    <row r="11723" spans="9:46" s="142" customFormat="1" x14ac:dyDescent="0.15">
      <c r="I11723" s="223"/>
      <c r="P11723" s="224"/>
      <c r="Q11723" s="224"/>
      <c r="R11723" s="224"/>
      <c r="T11723" s="223"/>
      <c r="U11723" s="225"/>
      <c r="V11723" s="223"/>
      <c r="W11723" s="225"/>
      <c r="AE11723" s="200"/>
      <c r="AM11723" s="203"/>
      <c r="AT11723" s="144"/>
    </row>
    <row r="11724" spans="9:46" s="142" customFormat="1" x14ac:dyDescent="0.15">
      <c r="I11724" s="223"/>
      <c r="P11724" s="224"/>
      <c r="Q11724" s="224"/>
      <c r="R11724" s="224"/>
      <c r="T11724" s="223"/>
      <c r="U11724" s="225"/>
      <c r="V11724" s="223"/>
      <c r="W11724" s="225"/>
      <c r="AE11724" s="200"/>
      <c r="AM11724" s="203"/>
      <c r="AT11724" s="144"/>
    </row>
    <row r="11725" spans="9:46" s="142" customFormat="1" x14ac:dyDescent="0.15">
      <c r="I11725" s="223"/>
      <c r="P11725" s="224"/>
      <c r="Q11725" s="224"/>
      <c r="R11725" s="224"/>
      <c r="T11725" s="223"/>
      <c r="U11725" s="225"/>
      <c r="V11725" s="223"/>
      <c r="W11725" s="225"/>
      <c r="AE11725" s="200"/>
      <c r="AM11725" s="203"/>
      <c r="AT11725" s="144"/>
    </row>
    <row r="11726" spans="9:46" s="142" customFormat="1" x14ac:dyDescent="0.15">
      <c r="I11726" s="223"/>
      <c r="P11726" s="224"/>
      <c r="Q11726" s="224"/>
      <c r="R11726" s="224"/>
      <c r="T11726" s="223"/>
      <c r="U11726" s="225"/>
      <c r="V11726" s="223"/>
      <c r="W11726" s="225"/>
      <c r="AE11726" s="200"/>
      <c r="AM11726" s="203"/>
      <c r="AT11726" s="144"/>
    </row>
    <row r="11727" spans="9:46" s="142" customFormat="1" x14ac:dyDescent="0.15">
      <c r="I11727" s="223"/>
      <c r="P11727" s="224"/>
      <c r="Q11727" s="224"/>
      <c r="R11727" s="224"/>
      <c r="T11727" s="223"/>
      <c r="U11727" s="225"/>
      <c r="V11727" s="223"/>
      <c r="W11727" s="225"/>
      <c r="AE11727" s="200"/>
      <c r="AM11727" s="203"/>
      <c r="AT11727" s="144"/>
    </row>
    <row r="11728" spans="9:46" s="142" customFormat="1" x14ac:dyDescent="0.15">
      <c r="I11728" s="223"/>
      <c r="P11728" s="224"/>
      <c r="Q11728" s="224"/>
      <c r="R11728" s="224"/>
      <c r="T11728" s="223"/>
      <c r="U11728" s="225"/>
      <c r="V11728" s="223"/>
      <c r="W11728" s="225"/>
      <c r="AE11728" s="200"/>
      <c r="AM11728" s="203"/>
      <c r="AT11728" s="144"/>
    </row>
    <row r="11729" spans="9:46" s="142" customFormat="1" x14ac:dyDescent="0.15">
      <c r="I11729" s="223"/>
      <c r="P11729" s="224"/>
      <c r="Q11729" s="224"/>
      <c r="R11729" s="224"/>
      <c r="T11729" s="223"/>
      <c r="U11729" s="225"/>
      <c r="V11729" s="223"/>
      <c r="W11729" s="225"/>
      <c r="AE11729" s="200"/>
      <c r="AM11729" s="203"/>
      <c r="AT11729" s="144"/>
    </row>
    <row r="11730" spans="9:46" s="142" customFormat="1" x14ac:dyDescent="0.15">
      <c r="I11730" s="223"/>
      <c r="P11730" s="224"/>
      <c r="Q11730" s="224"/>
      <c r="R11730" s="224"/>
      <c r="T11730" s="223"/>
      <c r="U11730" s="225"/>
      <c r="V11730" s="223"/>
      <c r="W11730" s="225"/>
      <c r="AE11730" s="200"/>
      <c r="AM11730" s="203"/>
      <c r="AT11730" s="144"/>
    </row>
    <row r="11731" spans="9:46" s="142" customFormat="1" x14ac:dyDescent="0.15">
      <c r="I11731" s="223"/>
      <c r="P11731" s="224"/>
      <c r="Q11731" s="224"/>
      <c r="R11731" s="224"/>
      <c r="T11731" s="223"/>
      <c r="U11731" s="225"/>
      <c r="V11731" s="223"/>
      <c r="W11731" s="225"/>
      <c r="AE11731" s="200"/>
      <c r="AM11731" s="203"/>
      <c r="AT11731" s="144"/>
    </row>
    <row r="11732" spans="9:46" s="142" customFormat="1" x14ac:dyDescent="0.15">
      <c r="I11732" s="223"/>
      <c r="P11732" s="224"/>
      <c r="Q11732" s="224"/>
      <c r="R11732" s="224"/>
      <c r="T11732" s="223"/>
      <c r="U11732" s="225"/>
      <c r="V11732" s="223"/>
      <c r="W11732" s="225"/>
      <c r="AE11732" s="200"/>
      <c r="AM11732" s="203"/>
      <c r="AT11732" s="144"/>
    </row>
    <row r="11733" spans="9:46" s="142" customFormat="1" x14ac:dyDescent="0.15">
      <c r="I11733" s="223"/>
      <c r="P11733" s="224"/>
      <c r="Q11733" s="224"/>
      <c r="R11733" s="224"/>
      <c r="T11733" s="223"/>
      <c r="U11733" s="225"/>
      <c r="V11733" s="223"/>
      <c r="W11733" s="225"/>
      <c r="AE11733" s="200"/>
      <c r="AM11733" s="203"/>
      <c r="AT11733" s="144"/>
    </row>
    <row r="11734" spans="9:46" s="142" customFormat="1" x14ac:dyDescent="0.15">
      <c r="I11734" s="223"/>
      <c r="P11734" s="224"/>
      <c r="Q11734" s="224"/>
      <c r="R11734" s="224"/>
      <c r="T11734" s="223"/>
      <c r="U11734" s="225"/>
      <c r="V11734" s="223"/>
      <c r="W11734" s="225"/>
      <c r="AE11734" s="200"/>
      <c r="AM11734" s="203"/>
      <c r="AT11734" s="144"/>
    </row>
    <row r="11735" spans="9:46" s="142" customFormat="1" x14ac:dyDescent="0.15">
      <c r="I11735" s="223"/>
      <c r="P11735" s="224"/>
      <c r="Q11735" s="224"/>
      <c r="R11735" s="224"/>
      <c r="T11735" s="223"/>
      <c r="U11735" s="225"/>
      <c r="V11735" s="223"/>
      <c r="W11735" s="225"/>
      <c r="AE11735" s="200"/>
      <c r="AM11735" s="203"/>
      <c r="AT11735" s="144"/>
    </row>
    <row r="11736" spans="9:46" s="142" customFormat="1" x14ac:dyDescent="0.15">
      <c r="I11736" s="223"/>
      <c r="P11736" s="224"/>
      <c r="Q11736" s="224"/>
      <c r="R11736" s="224"/>
      <c r="T11736" s="223"/>
      <c r="U11736" s="225"/>
      <c r="V11736" s="223"/>
      <c r="W11736" s="225"/>
      <c r="AE11736" s="200"/>
      <c r="AM11736" s="203"/>
      <c r="AT11736" s="144"/>
    </row>
    <row r="11737" spans="9:46" s="142" customFormat="1" x14ac:dyDescent="0.15">
      <c r="I11737" s="223"/>
      <c r="P11737" s="224"/>
      <c r="Q11737" s="224"/>
      <c r="R11737" s="224"/>
      <c r="T11737" s="223"/>
      <c r="U11737" s="225"/>
      <c r="V11737" s="223"/>
      <c r="W11737" s="225"/>
      <c r="AE11737" s="200"/>
      <c r="AM11737" s="203"/>
      <c r="AT11737" s="144"/>
    </row>
    <row r="11738" spans="9:46" s="142" customFormat="1" x14ac:dyDescent="0.15">
      <c r="I11738" s="223"/>
      <c r="P11738" s="224"/>
      <c r="Q11738" s="224"/>
      <c r="R11738" s="224"/>
      <c r="T11738" s="223"/>
      <c r="U11738" s="225"/>
      <c r="V11738" s="223"/>
      <c r="W11738" s="225"/>
      <c r="AE11738" s="200"/>
      <c r="AM11738" s="203"/>
      <c r="AT11738" s="144"/>
    </row>
    <row r="11739" spans="9:46" s="142" customFormat="1" x14ac:dyDescent="0.15">
      <c r="I11739" s="223"/>
      <c r="P11739" s="224"/>
      <c r="Q11739" s="224"/>
      <c r="R11739" s="224"/>
      <c r="T11739" s="223"/>
      <c r="U11739" s="225"/>
      <c r="V11739" s="223"/>
      <c r="W11739" s="225"/>
      <c r="AE11739" s="200"/>
      <c r="AM11739" s="203"/>
      <c r="AT11739" s="144"/>
    </row>
    <row r="11740" spans="9:46" s="142" customFormat="1" x14ac:dyDescent="0.15">
      <c r="I11740" s="223"/>
      <c r="P11740" s="224"/>
      <c r="Q11740" s="224"/>
      <c r="R11740" s="224"/>
      <c r="T11740" s="223"/>
      <c r="U11740" s="225"/>
      <c r="V11740" s="223"/>
      <c r="W11740" s="225"/>
      <c r="AE11740" s="200"/>
      <c r="AM11740" s="203"/>
      <c r="AT11740" s="144"/>
    </row>
    <row r="11741" spans="9:46" s="142" customFormat="1" x14ac:dyDescent="0.15">
      <c r="I11741" s="223"/>
      <c r="P11741" s="224"/>
      <c r="Q11741" s="224"/>
      <c r="R11741" s="224"/>
      <c r="T11741" s="223"/>
      <c r="U11741" s="225"/>
      <c r="V11741" s="223"/>
      <c r="W11741" s="225"/>
      <c r="AE11741" s="200"/>
      <c r="AM11741" s="203"/>
      <c r="AT11741" s="144"/>
    </row>
    <row r="11742" spans="9:46" s="142" customFormat="1" x14ac:dyDescent="0.15">
      <c r="I11742" s="223"/>
      <c r="P11742" s="224"/>
      <c r="Q11742" s="224"/>
      <c r="R11742" s="224"/>
      <c r="T11742" s="223"/>
      <c r="U11742" s="225"/>
      <c r="V11742" s="223"/>
      <c r="W11742" s="225"/>
      <c r="AE11742" s="200"/>
      <c r="AM11742" s="203"/>
      <c r="AT11742" s="144"/>
    </row>
    <row r="11743" spans="9:46" s="142" customFormat="1" x14ac:dyDescent="0.15">
      <c r="I11743" s="223"/>
      <c r="P11743" s="224"/>
      <c r="Q11743" s="224"/>
      <c r="R11743" s="224"/>
      <c r="T11743" s="223"/>
      <c r="U11743" s="225"/>
      <c r="V11743" s="223"/>
      <c r="W11743" s="225"/>
      <c r="AE11743" s="200"/>
      <c r="AM11743" s="203"/>
      <c r="AT11743" s="144"/>
    </row>
    <row r="11744" spans="9:46" s="142" customFormat="1" x14ac:dyDescent="0.15">
      <c r="I11744" s="223"/>
      <c r="P11744" s="224"/>
      <c r="Q11744" s="224"/>
      <c r="R11744" s="224"/>
      <c r="T11744" s="223"/>
      <c r="U11744" s="225"/>
      <c r="V11744" s="223"/>
      <c r="W11744" s="225"/>
      <c r="AE11744" s="200"/>
      <c r="AM11744" s="203"/>
      <c r="AT11744" s="144"/>
    </row>
    <row r="11745" spans="9:46" s="142" customFormat="1" x14ac:dyDescent="0.15">
      <c r="I11745" s="223"/>
      <c r="P11745" s="224"/>
      <c r="Q11745" s="224"/>
      <c r="R11745" s="224"/>
      <c r="T11745" s="223"/>
      <c r="U11745" s="225"/>
      <c r="V11745" s="223"/>
      <c r="W11745" s="225"/>
      <c r="AE11745" s="200"/>
      <c r="AM11745" s="203"/>
      <c r="AT11745" s="144"/>
    </row>
    <row r="11746" spans="9:46" s="142" customFormat="1" x14ac:dyDescent="0.15">
      <c r="I11746" s="223"/>
      <c r="P11746" s="224"/>
      <c r="Q11746" s="224"/>
      <c r="R11746" s="224"/>
      <c r="T11746" s="223"/>
      <c r="U11746" s="225"/>
      <c r="V11746" s="223"/>
      <c r="W11746" s="225"/>
      <c r="AE11746" s="200"/>
      <c r="AM11746" s="203"/>
      <c r="AT11746" s="144"/>
    </row>
    <row r="11747" spans="9:46" s="142" customFormat="1" x14ac:dyDescent="0.15">
      <c r="I11747" s="223"/>
      <c r="P11747" s="224"/>
      <c r="Q11747" s="224"/>
      <c r="R11747" s="224"/>
      <c r="T11747" s="223"/>
      <c r="U11747" s="225"/>
      <c r="V11747" s="223"/>
      <c r="W11747" s="225"/>
      <c r="AE11747" s="200"/>
      <c r="AM11747" s="203"/>
      <c r="AT11747" s="144"/>
    </row>
    <row r="11748" spans="9:46" s="142" customFormat="1" x14ac:dyDescent="0.15">
      <c r="I11748" s="223"/>
      <c r="P11748" s="224"/>
      <c r="Q11748" s="224"/>
      <c r="R11748" s="224"/>
      <c r="T11748" s="223"/>
      <c r="U11748" s="225"/>
      <c r="V11748" s="223"/>
      <c r="W11748" s="225"/>
      <c r="AE11748" s="200"/>
      <c r="AM11748" s="203"/>
      <c r="AT11748" s="144"/>
    </row>
    <row r="11749" spans="9:46" s="142" customFormat="1" x14ac:dyDescent="0.15">
      <c r="I11749" s="223"/>
      <c r="P11749" s="224"/>
      <c r="Q11749" s="224"/>
      <c r="R11749" s="224"/>
      <c r="T11749" s="223"/>
      <c r="U11749" s="225"/>
      <c r="V11749" s="223"/>
      <c r="W11749" s="225"/>
      <c r="AE11749" s="200"/>
      <c r="AM11749" s="203"/>
      <c r="AT11749" s="144"/>
    </row>
    <row r="11750" spans="9:46" s="142" customFormat="1" x14ac:dyDescent="0.15">
      <c r="I11750" s="223"/>
      <c r="P11750" s="224"/>
      <c r="Q11750" s="224"/>
      <c r="R11750" s="224"/>
      <c r="T11750" s="223"/>
      <c r="U11750" s="225"/>
      <c r="V11750" s="223"/>
      <c r="W11750" s="225"/>
      <c r="AE11750" s="200"/>
      <c r="AM11750" s="203"/>
      <c r="AT11750" s="144"/>
    </row>
    <row r="11751" spans="9:46" s="142" customFormat="1" x14ac:dyDescent="0.15">
      <c r="I11751" s="223"/>
      <c r="P11751" s="224"/>
      <c r="Q11751" s="224"/>
      <c r="R11751" s="224"/>
      <c r="T11751" s="223"/>
      <c r="U11751" s="225"/>
      <c r="V11751" s="223"/>
      <c r="W11751" s="225"/>
      <c r="AE11751" s="200"/>
      <c r="AM11751" s="203"/>
      <c r="AT11751" s="144"/>
    </row>
    <row r="11752" spans="9:46" s="142" customFormat="1" x14ac:dyDescent="0.15">
      <c r="I11752" s="223"/>
      <c r="P11752" s="224"/>
      <c r="Q11752" s="224"/>
      <c r="R11752" s="224"/>
      <c r="T11752" s="223"/>
      <c r="U11752" s="225"/>
      <c r="V11752" s="223"/>
      <c r="W11752" s="225"/>
      <c r="AE11752" s="200"/>
      <c r="AM11752" s="203"/>
      <c r="AT11752" s="144"/>
    </row>
    <row r="11753" spans="9:46" s="142" customFormat="1" x14ac:dyDescent="0.15">
      <c r="I11753" s="223"/>
      <c r="P11753" s="224"/>
      <c r="Q11753" s="224"/>
      <c r="R11753" s="224"/>
      <c r="T11753" s="223"/>
      <c r="U11753" s="225"/>
      <c r="V11753" s="223"/>
      <c r="W11753" s="225"/>
      <c r="AE11753" s="200"/>
      <c r="AM11753" s="203"/>
      <c r="AT11753" s="144"/>
    </row>
    <row r="11754" spans="9:46" s="142" customFormat="1" x14ac:dyDescent="0.15">
      <c r="I11754" s="223"/>
      <c r="P11754" s="224"/>
      <c r="Q11754" s="224"/>
      <c r="R11754" s="224"/>
      <c r="T11754" s="223"/>
      <c r="U11754" s="225"/>
      <c r="V11754" s="223"/>
      <c r="W11754" s="225"/>
      <c r="AE11754" s="200"/>
      <c r="AM11754" s="203"/>
      <c r="AT11754" s="144"/>
    </row>
    <row r="11755" spans="9:46" s="142" customFormat="1" x14ac:dyDescent="0.15">
      <c r="I11755" s="223"/>
      <c r="P11755" s="224"/>
      <c r="Q11755" s="224"/>
      <c r="R11755" s="224"/>
      <c r="T11755" s="223"/>
      <c r="U11755" s="225"/>
      <c r="V11755" s="223"/>
      <c r="W11755" s="225"/>
      <c r="AE11755" s="200"/>
      <c r="AM11755" s="203"/>
      <c r="AT11755" s="144"/>
    </row>
    <row r="11756" spans="9:46" s="142" customFormat="1" x14ac:dyDescent="0.15">
      <c r="I11756" s="223"/>
      <c r="P11756" s="224"/>
      <c r="Q11756" s="224"/>
      <c r="R11756" s="224"/>
      <c r="T11756" s="223"/>
      <c r="U11756" s="225"/>
      <c r="V11756" s="223"/>
      <c r="W11756" s="225"/>
      <c r="AE11756" s="200"/>
      <c r="AM11756" s="203"/>
      <c r="AT11756" s="144"/>
    </row>
    <row r="11757" spans="9:46" s="142" customFormat="1" x14ac:dyDescent="0.15">
      <c r="I11757" s="223"/>
      <c r="P11757" s="224"/>
      <c r="Q11757" s="224"/>
      <c r="R11757" s="224"/>
      <c r="T11757" s="223"/>
      <c r="U11757" s="225"/>
      <c r="V11757" s="223"/>
      <c r="W11757" s="225"/>
      <c r="AE11757" s="200"/>
      <c r="AM11757" s="203"/>
      <c r="AT11757" s="144"/>
    </row>
    <row r="11758" spans="9:46" s="142" customFormat="1" x14ac:dyDescent="0.15">
      <c r="I11758" s="223"/>
      <c r="P11758" s="224"/>
      <c r="Q11758" s="224"/>
      <c r="R11758" s="224"/>
      <c r="T11758" s="223"/>
      <c r="U11758" s="225"/>
      <c r="V11758" s="223"/>
      <c r="W11758" s="225"/>
      <c r="AE11758" s="200"/>
      <c r="AM11758" s="203"/>
      <c r="AT11758" s="144"/>
    </row>
    <row r="11759" spans="9:46" s="142" customFormat="1" x14ac:dyDescent="0.15">
      <c r="I11759" s="223"/>
      <c r="P11759" s="224"/>
      <c r="Q11759" s="224"/>
      <c r="R11759" s="224"/>
      <c r="T11759" s="223"/>
      <c r="U11759" s="225"/>
      <c r="V11759" s="223"/>
      <c r="W11759" s="225"/>
      <c r="AE11759" s="200"/>
      <c r="AM11759" s="203"/>
      <c r="AT11759" s="144"/>
    </row>
    <row r="11760" spans="9:46" s="142" customFormat="1" x14ac:dyDescent="0.15">
      <c r="I11760" s="223"/>
      <c r="P11760" s="224"/>
      <c r="Q11760" s="224"/>
      <c r="R11760" s="224"/>
      <c r="T11760" s="223"/>
      <c r="U11760" s="225"/>
      <c r="V11760" s="223"/>
      <c r="W11760" s="225"/>
      <c r="AE11760" s="200"/>
      <c r="AM11760" s="203"/>
      <c r="AT11760" s="144"/>
    </row>
    <row r="11761" spans="9:46" s="142" customFormat="1" x14ac:dyDescent="0.15">
      <c r="I11761" s="223"/>
      <c r="P11761" s="224"/>
      <c r="Q11761" s="224"/>
      <c r="R11761" s="224"/>
      <c r="T11761" s="223"/>
      <c r="U11761" s="225"/>
      <c r="V11761" s="223"/>
      <c r="W11761" s="225"/>
      <c r="AE11761" s="200"/>
      <c r="AM11761" s="203"/>
      <c r="AT11761" s="144"/>
    </row>
    <row r="11762" spans="9:46" s="142" customFormat="1" x14ac:dyDescent="0.15">
      <c r="I11762" s="223"/>
      <c r="P11762" s="224"/>
      <c r="Q11762" s="224"/>
      <c r="R11762" s="224"/>
      <c r="T11762" s="223"/>
      <c r="U11762" s="225"/>
      <c r="V11762" s="223"/>
      <c r="W11762" s="225"/>
      <c r="AE11762" s="200"/>
      <c r="AM11762" s="203"/>
      <c r="AT11762" s="144"/>
    </row>
    <row r="11763" spans="9:46" s="142" customFormat="1" x14ac:dyDescent="0.15">
      <c r="I11763" s="223"/>
      <c r="P11763" s="224"/>
      <c r="Q11763" s="224"/>
      <c r="R11763" s="224"/>
      <c r="T11763" s="223"/>
      <c r="U11763" s="225"/>
      <c r="V11763" s="223"/>
      <c r="W11763" s="225"/>
      <c r="AE11763" s="200"/>
      <c r="AM11763" s="203"/>
      <c r="AT11763" s="144"/>
    </row>
    <row r="11764" spans="9:46" s="142" customFormat="1" x14ac:dyDescent="0.15">
      <c r="I11764" s="223"/>
      <c r="P11764" s="224"/>
      <c r="Q11764" s="224"/>
      <c r="R11764" s="224"/>
      <c r="T11764" s="223"/>
      <c r="U11764" s="225"/>
      <c r="V11764" s="223"/>
      <c r="W11764" s="225"/>
      <c r="AE11764" s="200"/>
      <c r="AM11764" s="203"/>
      <c r="AT11764" s="144"/>
    </row>
    <row r="11765" spans="9:46" s="142" customFormat="1" x14ac:dyDescent="0.15">
      <c r="I11765" s="223"/>
      <c r="P11765" s="224"/>
      <c r="Q11765" s="224"/>
      <c r="R11765" s="224"/>
      <c r="T11765" s="223"/>
      <c r="U11765" s="225"/>
      <c r="V11765" s="223"/>
      <c r="W11765" s="225"/>
      <c r="AE11765" s="200"/>
      <c r="AM11765" s="203"/>
      <c r="AT11765" s="144"/>
    </row>
    <row r="11766" spans="9:46" s="142" customFormat="1" x14ac:dyDescent="0.15">
      <c r="I11766" s="223"/>
      <c r="P11766" s="224"/>
      <c r="Q11766" s="224"/>
      <c r="R11766" s="224"/>
      <c r="T11766" s="223"/>
      <c r="U11766" s="225"/>
      <c r="V11766" s="223"/>
      <c r="W11766" s="225"/>
      <c r="AE11766" s="200"/>
      <c r="AM11766" s="203"/>
      <c r="AT11766" s="144"/>
    </row>
    <row r="11767" spans="9:46" s="142" customFormat="1" x14ac:dyDescent="0.15">
      <c r="I11767" s="223"/>
      <c r="P11767" s="224"/>
      <c r="Q11767" s="224"/>
      <c r="R11767" s="224"/>
      <c r="T11767" s="223"/>
      <c r="U11767" s="225"/>
      <c r="V11767" s="223"/>
      <c r="W11767" s="225"/>
      <c r="AE11767" s="200"/>
      <c r="AM11767" s="203"/>
      <c r="AT11767" s="144"/>
    </row>
    <row r="11768" spans="9:46" s="142" customFormat="1" x14ac:dyDescent="0.15">
      <c r="I11768" s="223"/>
      <c r="P11768" s="224"/>
      <c r="Q11768" s="224"/>
      <c r="R11768" s="224"/>
      <c r="T11768" s="223"/>
      <c r="U11768" s="225"/>
      <c r="V11768" s="223"/>
      <c r="W11768" s="225"/>
      <c r="AE11768" s="200"/>
      <c r="AM11768" s="203"/>
      <c r="AT11768" s="144"/>
    </row>
    <row r="11769" spans="9:46" s="142" customFormat="1" x14ac:dyDescent="0.15">
      <c r="I11769" s="223"/>
      <c r="P11769" s="224"/>
      <c r="Q11769" s="224"/>
      <c r="R11769" s="224"/>
      <c r="T11769" s="223"/>
      <c r="U11769" s="225"/>
      <c r="V11769" s="223"/>
      <c r="W11769" s="225"/>
      <c r="AE11769" s="200"/>
      <c r="AM11769" s="203"/>
      <c r="AT11769" s="144"/>
    </row>
    <row r="11770" spans="9:46" s="142" customFormat="1" x14ac:dyDescent="0.15">
      <c r="I11770" s="223"/>
      <c r="P11770" s="224"/>
      <c r="Q11770" s="224"/>
      <c r="R11770" s="224"/>
      <c r="T11770" s="223"/>
      <c r="U11770" s="225"/>
      <c r="V11770" s="223"/>
      <c r="W11770" s="225"/>
      <c r="AE11770" s="200"/>
      <c r="AM11770" s="203"/>
      <c r="AT11770" s="144"/>
    </row>
    <row r="11771" spans="9:46" s="142" customFormat="1" x14ac:dyDescent="0.15">
      <c r="I11771" s="223"/>
      <c r="P11771" s="224"/>
      <c r="Q11771" s="224"/>
      <c r="R11771" s="224"/>
      <c r="T11771" s="223"/>
      <c r="U11771" s="225"/>
      <c r="V11771" s="223"/>
      <c r="W11771" s="225"/>
      <c r="AE11771" s="200"/>
      <c r="AM11771" s="203"/>
      <c r="AT11771" s="144"/>
    </row>
    <row r="11772" spans="9:46" s="142" customFormat="1" x14ac:dyDescent="0.15">
      <c r="I11772" s="223"/>
      <c r="P11772" s="224"/>
      <c r="Q11772" s="224"/>
      <c r="R11772" s="224"/>
      <c r="T11772" s="223"/>
      <c r="U11772" s="225"/>
      <c r="V11772" s="223"/>
      <c r="W11772" s="225"/>
      <c r="AE11772" s="200"/>
      <c r="AM11772" s="203"/>
      <c r="AT11772" s="144"/>
    </row>
    <row r="11773" spans="9:46" s="142" customFormat="1" x14ac:dyDescent="0.15">
      <c r="I11773" s="223"/>
      <c r="P11773" s="224"/>
      <c r="Q11773" s="224"/>
      <c r="R11773" s="224"/>
      <c r="T11773" s="223"/>
      <c r="U11773" s="225"/>
      <c r="V11773" s="223"/>
      <c r="W11773" s="225"/>
      <c r="AE11773" s="200"/>
      <c r="AM11773" s="203"/>
      <c r="AT11773" s="144"/>
    </row>
    <row r="11774" spans="9:46" s="142" customFormat="1" x14ac:dyDescent="0.15">
      <c r="I11774" s="223"/>
      <c r="P11774" s="224"/>
      <c r="Q11774" s="224"/>
      <c r="R11774" s="224"/>
      <c r="T11774" s="223"/>
      <c r="U11774" s="225"/>
      <c r="V11774" s="223"/>
      <c r="W11774" s="225"/>
      <c r="AE11774" s="200"/>
      <c r="AM11774" s="203"/>
      <c r="AT11774" s="144"/>
    </row>
    <row r="11775" spans="9:46" s="142" customFormat="1" x14ac:dyDescent="0.15">
      <c r="I11775" s="223"/>
      <c r="P11775" s="224"/>
      <c r="Q11775" s="224"/>
      <c r="R11775" s="224"/>
      <c r="T11775" s="223"/>
      <c r="U11775" s="225"/>
      <c r="V11775" s="223"/>
      <c r="W11775" s="225"/>
      <c r="AE11775" s="200"/>
      <c r="AM11775" s="203"/>
      <c r="AT11775" s="144"/>
    </row>
    <row r="11776" spans="9:46" s="142" customFormat="1" x14ac:dyDescent="0.15">
      <c r="I11776" s="223"/>
      <c r="P11776" s="224"/>
      <c r="Q11776" s="224"/>
      <c r="R11776" s="224"/>
      <c r="T11776" s="223"/>
      <c r="U11776" s="225"/>
      <c r="V11776" s="223"/>
      <c r="W11776" s="225"/>
      <c r="AE11776" s="200"/>
      <c r="AM11776" s="203"/>
      <c r="AT11776" s="144"/>
    </row>
    <row r="11777" spans="9:46" s="142" customFormat="1" x14ac:dyDescent="0.15">
      <c r="I11777" s="223"/>
      <c r="P11777" s="224"/>
      <c r="Q11777" s="224"/>
      <c r="R11777" s="224"/>
      <c r="T11777" s="223"/>
      <c r="U11777" s="225"/>
      <c r="V11777" s="223"/>
      <c r="W11777" s="225"/>
      <c r="AE11777" s="200"/>
      <c r="AM11777" s="203"/>
      <c r="AT11777" s="144"/>
    </row>
    <row r="11778" spans="9:46" s="142" customFormat="1" x14ac:dyDescent="0.15">
      <c r="I11778" s="223"/>
      <c r="P11778" s="224"/>
      <c r="Q11778" s="224"/>
      <c r="R11778" s="224"/>
      <c r="T11778" s="223"/>
      <c r="U11778" s="225"/>
      <c r="V11778" s="223"/>
      <c r="W11778" s="225"/>
      <c r="AE11778" s="200"/>
      <c r="AM11778" s="203"/>
      <c r="AT11778" s="144"/>
    </row>
    <row r="11779" spans="9:46" s="142" customFormat="1" x14ac:dyDescent="0.15">
      <c r="I11779" s="223"/>
      <c r="P11779" s="224"/>
      <c r="Q11779" s="224"/>
      <c r="R11779" s="224"/>
      <c r="T11779" s="223"/>
      <c r="U11779" s="225"/>
      <c r="V11779" s="223"/>
      <c r="W11779" s="225"/>
      <c r="AE11779" s="200"/>
      <c r="AM11779" s="203"/>
      <c r="AT11779" s="144"/>
    </row>
    <row r="11780" spans="9:46" s="142" customFormat="1" x14ac:dyDescent="0.15">
      <c r="I11780" s="223"/>
      <c r="P11780" s="224"/>
      <c r="Q11780" s="224"/>
      <c r="R11780" s="224"/>
      <c r="T11780" s="223"/>
      <c r="U11780" s="225"/>
      <c r="V11780" s="223"/>
      <c r="W11780" s="225"/>
      <c r="AE11780" s="200"/>
      <c r="AM11780" s="203"/>
      <c r="AT11780" s="144"/>
    </row>
    <row r="11781" spans="9:46" s="142" customFormat="1" x14ac:dyDescent="0.15">
      <c r="I11781" s="223"/>
      <c r="P11781" s="224"/>
      <c r="Q11781" s="224"/>
      <c r="R11781" s="224"/>
      <c r="T11781" s="223"/>
      <c r="U11781" s="225"/>
      <c r="V11781" s="223"/>
      <c r="W11781" s="225"/>
      <c r="AE11781" s="200"/>
      <c r="AM11781" s="203"/>
      <c r="AT11781" s="144"/>
    </row>
    <row r="11782" spans="9:46" s="142" customFormat="1" x14ac:dyDescent="0.15">
      <c r="I11782" s="223"/>
      <c r="P11782" s="224"/>
      <c r="Q11782" s="224"/>
      <c r="R11782" s="224"/>
      <c r="T11782" s="223"/>
      <c r="U11782" s="225"/>
      <c r="V11782" s="223"/>
      <c r="W11782" s="225"/>
      <c r="AE11782" s="200"/>
      <c r="AM11782" s="203"/>
      <c r="AT11782" s="144"/>
    </row>
    <row r="11783" spans="9:46" s="142" customFormat="1" x14ac:dyDescent="0.15">
      <c r="I11783" s="223"/>
      <c r="P11783" s="224"/>
      <c r="Q11783" s="224"/>
      <c r="R11783" s="224"/>
      <c r="T11783" s="223"/>
      <c r="U11783" s="225"/>
      <c r="V11783" s="223"/>
      <c r="W11783" s="225"/>
      <c r="AE11783" s="200"/>
      <c r="AM11783" s="203"/>
      <c r="AT11783" s="144"/>
    </row>
    <row r="11784" spans="9:46" s="142" customFormat="1" x14ac:dyDescent="0.15">
      <c r="I11784" s="223"/>
      <c r="P11784" s="224"/>
      <c r="Q11784" s="224"/>
      <c r="R11784" s="224"/>
      <c r="T11784" s="223"/>
      <c r="U11784" s="225"/>
      <c r="V11784" s="223"/>
      <c r="W11784" s="225"/>
      <c r="AE11784" s="200"/>
      <c r="AM11784" s="203"/>
      <c r="AT11784" s="144"/>
    </row>
    <row r="11785" spans="9:46" s="142" customFormat="1" x14ac:dyDescent="0.15">
      <c r="I11785" s="223"/>
      <c r="P11785" s="224"/>
      <c r="Q11785" s="224"/>
      <c r="R11785" s="224"/>
      <c r="T11785" s="223"/>
      <c r="U11785" s="225"/>
      <c r="V11785" s="223"/>
      <c r="W11785" s="225"/>
      <c r="AE11785" s="200"/>
      <c r="AM11785" s="203"/>
      <c r="AT11785" s="144"/>
    </row>
    <row r="11786" spans="9:46" s="142" customFormat="1" x14ac:dyDescent="0.15">
      <c r="I11786" s="223"/>
      <c r="P11786" s="224"/>
      <c r="Q11786" s="224"/>
      <c r="R11786" s="224"/>
      <c r="T11786" s="223"/>
      <c r="U11786" s="225"/>
      <c r="V11786" s="223"/>
      <c r="W11786" s="225"/>
      <c r="AE11786" s="200"/>
      <c r="AM11786" s="203"/>
      <c r="AT11786" s="144"/>
    </row>
    <row r="11787" spans="9:46" s="142" customFormat="1" x14ac:dyDescent="0.15">
      <c r="I11787" s="223"/>
      <c r="P11787" s="224"/>
      <c r="Q11787" s="224"/>
      <c r="R11787" s="224"/>
      <c r="T11787" s="223"/>
      <c r="U11787" s="225"/>
      <c r="V11787" s="223"/>
      <c r="W11787" s="225"/>
      <c r="AE11787" s="200"/>
      <c r="AM11787" s="203"/>
      <c r="AT11787" s="144"/>
    </row>
    <row r="11788" spans="9:46" s="142" customFormat="1" x14ac:dyDescent="0.15">
      <c r="I11788" s="223"/>
      <c r="P11788" s="224"/>
      <c r="Q11788" s="224"/>
      <c r="R11788" s="224"/>
      <c r="T11788" s="223"/>
      <c r="U11788" s="225"/>
      <c r="V11788" s="223"/>
      <c r="W11788" s="225"/>
      <c r="AE11788" s="200"/>
      <c r="AM11788" s="203"/>
      <c r="AT11788" s="144"/>
    </row>
    <row r="11789" spans="9:46" s="142" customFormat="1" x14ac:dyDescent="0.15">
      <c r="I11789" s="223"/>
      <c r="P11789" s="224"/>
      <c r="Q11789" s="224"/>
      <c r="R11789" s="224"/>
      <c r="T11789" s="223"/>
      <c r="U11789" s="225"/>
      <c r="V11789" s="223"/>
      <c r="W11789" s="225"/>
      <c r="AE11789" s="200"/>
      <c r="AM11789" s="203"/>
      <c r="AT11789" s="144"/>
    </row>
    <row r="11790" spans="9:46" s="142" customFormat="1" x14ac:dyDescent="0.15">
      <c r="I11790" s="223"/>
      <c r="P11790" s="224"/>
      <c r="Q11790" s="224"/>
      <c r="R11790" s="224"/>
      <c r="T11790" s="223"/>
      <c r="U11790" s="225"/>
      <c r="V11790" s="223"/>
      <c r="W11790" s="225"/>
      <c r="AE11790" s="200"/>
      <c r="AM11790" s="203"/>
      <c r="AT11790" s="144"/>
    </row>
    <row r="11791" spans="9:46" s="142" customFormat="1" x14ac:dyDescent="0.15">
      <c r="I11791" s="223"/>
      <c r="P11791" s="224"/>
      <c r="Q11791" s="224"/>
      <c r="R11791" s="224"/>
      <c r="T11791" s="223"/>
      <c r="U11791" s="225"/>
      <c r="V11791" s="223"/>
      <c r="W11791" s="225"/>
      <c r="AE11791" s="200"/>
      <c r="AM11791" s="203"/>
      <c r="AT11791" s="144"/>
    </row>
    <row r="11792" spans="9:46" s="142" customFormat="1" x14ac:dyDescent="0.15">
      <c r="I11792" s="223"/>
      <c r="P11792" s="224"/>
      <c r="Q11792" s="224"/>
      <c r="R11792" s="224"/>
      <c r="T11792" s="223"/>
      <c r="U11792" s="225"/>
      <c r="V11792" s="223"/>
      <c r="W11792" s="225"/>
      <c r="AE11792" s="200"/>
      <c r="AM11792" s="203"/>
      <c r="AT11792" s="144"/>
    </row>
    <row r="11793" spans="9:46" s="142" customFormat="1" x14ac:dyDescent="0.15">
      <c r="I11793" s="223"/>
      <c r="P11793" s="224"/>
      <c r="Q11793" s="224"/>
      <c r="R11793" s="224"/>
      <c r="T11793" s="223"/>
      <c r="U11793" s="225"/>
      <c r="V11793" s="223"/>
      <c r="W11793" s="225"/>
      <c r="AE11793" s="200"/>
      <c r="AM11793" s="203"/>
      <c r="AT11793" s="144"/>
    </row>
    <row r="11794" spans="9:46" s="142" customFormat="1" x14ac:dyDescent="0.15">
      <c r="I11794" s="223"/>
      <c r="P11794" s="224"/>
      <c r="Q11794" s="224"/>
      <c r="R11794" s="224"/>
      <c r="T11794" s="223"/>
      <c r="U11794" s="225"/>
      <c r="V11794" s="223"/>
      <c r="W11794" s="225"/>
      <c r="AE11794" s="200"/>
      <c r="AM11794" s="203"/>
      <c r="AT11794" s="144"/>
    </row>
    <row r="11795" spans="9:46" s="142" customFormat="1" x14ac:dyDescent="0.15">
      <c r="I11795" s="223"/>
      <c r="P11795" s="224"/>
      <c r="Q11795" s="224"/>
      <c r="R11795" s="224"/>
      <c r="T11795" s="223"/>
      <c r="U11795" s="225"/>
      <c r="V11795" s="223"/>
      <c r="W11795" s="225"/>
      <c r="AE11795" s="200"/>
      <c r="AM11795" s="203"/>
      <c r="AT11795" s="144"/>
    </row>
    <row r="11796" spans="9:46" s="142" customFormat="1" x14ac:dyDescent="0.15">
      <c r="I11796" s="223"/>
      <c r="P11796" s="224"/>
      <c r="Q11796" s="224"/>
      <c r="R11796" s="224"/>
      <c r="T11796" s="223"/>
      <c r="U11796" s="225"/>
      <c r="V11796" s="223"/>
      <c r="W11796" s="225"/>
      <c r="AE11796" s="200"/>
      <c r="AM11796" s="203"/>
      <c r="AT11796" s="144"/>
    </row>
    <row r="11797" spans="9:46" s="142" customFormat="1" x14ac:dyDescent="0.15">
      <c r="I11797" s="223"/>
      <c r="P11797" s="224"/>
      <c r="Q11797" s="224"/>
      <c r="R11797" s="224"/>
      <c r="T11797" s="223"/>
      <c r="U11797" s="225"/>
      <c r="V11797" s="223"/>
      <c r="W11797" s="225"/>
      <c r="AE11797" s="200"/>
      <c r="AM11797" s="203"/>
      <c r="AT11797" s="144"/>
    </row>
    <row r="11798" spans="9:46" s="142" customFormat="1" x14ac:dyDescent="0.15">
      <c r="I11798" s="223"/>
      <c r="P11798" s="224"/>
      <c r="Q11798" s="224"/>
      <c r="R11798" s="224"/>
      <c r="T11798" s="223"/>
      <c r="U11798" s="225"/>
      <c r="V11798" s="223"/>
      <c r="W11798" s="225"/>
      <c r="AE11798" s="200"/>
      <c r="AM11798" s="203"/>
      <c r="AT11798" s="144"/>
    </row>
    <row r="11799" spans="9:46" s="142" customFormat="1" x14ac:dyDescent="0.15">
      <c r="I11799" s="223"/>
      <c r="P11799" s="224"/>
      <c r="Q11799" s="224"/>
      <c r="R11799" s="224"/>
      <c r="T11799" s="223"/>
      <c r="U11799" s="225"/>
      <c r="V11799" s="223"/>
      <c r="W11799" s="225"/>
      <c r="AE11799" s="200"/>
      <c r="AM11799" s="203"/>
      <c r="AT11799" s="144"/>
    </row>
    <row r="11800" spans="9:46" s="142" customFormat="1" x14ac:dyDescent="0.15">
      <c r="I11800" s="223"/>
      <c r="P11800" s="224"/>
      <c r="Q11800" s="224"/>
      <c r="R11800" s="224"/>
      <c r="T11800" s="223"/>
      <c r="U11800" s="225"/>
      <c r="V11800" s="223"/>
      <c r="W11800" s="225"/>
      <c r="AE11800" s="200"/>
      <c r="AM11800" s="203"/>
      <c r="AT11800" s="144"/>
    </row>
    <row r="11801" spans="9:46" s="142" customFormat="1" x14ac:dyDescent="0.15">
      <c r="I11801" s="223"/>
      <c r="P11801" s="224"/>
      <c r="Q11801" s="224"/>
      <c r="R11801" s="224"/>
      <c r="T11801" s="223"/>
      <c r="U11801" s="225"/>
      <c r="V11801" s="223"/>
      <c r="W11801" s="225"/>
      <c r="AE11801" s="200"/>
      <c r="AM11801" s="203"/>
      <c r="AT11801" s="144"/>
    </row>
    <row r="11802" spans="9:46" s="142" customFormat="1" x14ac:dyDescent="0.15">
      <c r="I11802" s="223"/>
      <c r="P11802" s="224"/>
      <c r="Q11802" s="224"/>
      <c r="R11802" s="224"/>
      <c r="T11802" s="223"/>
      <c r="U11802" s="225"/>
      <c r="V11802" s="223"/>
      <c r="W11802" s="225"/>
      <c r="AE11802" s="200"/>
      <c r="AM11802" s="203"/>
      <c r="AT11802" s="144"/>
    </row>
    <row r="11803" spans="9:46" s="142" customFormat="1" x14ac:dyDescent="0.15">
      <c r="I11803" s="223"/>
      <c r="P11803" s="224"/>
      <c r="Q11803" s="224"/>
      <c r="R11803" s="224"/>
      <c r="T11803" s="223"/>
      <c r="U11803" s="225"/>
      <c r="V11803" s="223"/>
      <c r="W11803" s="225"/>
      <c r="AE11803" s="200"/>
      <c r="AM11803" s="203"/>
      <c r="AT11803" s="144"/>
    </row>
    <row r="11804" spans="9:46" s="142" customFormat="1" x14ac:dyDescent="0.15">
      <c r="I11804" s="223"/>
      <c r="P11804" s="224"/>
      <c r="Q11804" s="224"/>
      <c r="R11804" s="224"/>
      <c r="T11804" s="223"/>
      <c r="U11804" s="225"/>
      <c r="V11804" s="223"/>
      <c r="W11804" s="225"/>
      <c r="AE11804" s="200"/>
      <c r="AM11804" s="203"/>
      <c r="AT11804" s="144"/>
    </row>
    <row r="11805" spans="9:46" s="142" customFormat="1" x14ac:dyDescent="0.15">
      <c r="I11805" s="223"/>
      <c r="P11805" s="224"/>
      <c r="Q11805" s="224"/>
      <c r="R11805" s="224"/>
      <c r="T11805" s="223"/>
      <c r="U11805" s="225"/>
      <c r="V11805" s="223"/>
      <c r="W11805" s="225"/>
      <c r="AE11805" s="200"/>
      <c r="AM11805" s="203"/>
      <c r="AT11805" s="144"/>
    </row>
    <row r="11806" spans="9:46" s="142" customFormat="1" x14ac:dyDescent="0.15">
      <c r="I11806" s="223"/>
      <c r="P11806" s="224"/>
      <c r="Q11806" s="224"/>
      <c r="R11806" s="224"/>
      <c r="T11806" s="223"/>
      <c r="U11806" s="225"/>
      <c r="V11806" s="223"/>
      <c r="W11806" s="225"/>
      <c r="AE11806" s="200"/>
      <c r="AM11806" s="203"/>
      <c r="AT11806" s="144"/>
    </row>
    <row r="11807" spans="9:46" s="142" customFormat="1" x14ac:dyDescent="0.15">
      <c r="I11807" s="223"/>
      <c r="P11807" s="224"/>
      <c r="Q11807" s="224"/>
      <c r="R11807" s="224"/>
      <c r="T11807" s="223"/>
      <c r="U11807" s="225"/>
      <c r="V11807" s="223"/>
      <c r="W11807" s="225"/>
      <c r="AE11807" s="200"/>
      <c r="AM11807" s="203"/>
      <c r="AT11807" s="144"/>
    </row>
    <row r="11808" spans="9:46" s="142" customFormat="1" x14ac:dyDescent="0.15">
      <c r="I11808" s="223"/>
      <c r="P11808" s="224"/>
      <c r="Q11808" s="224"/>
      <c r="R11808" s="224"/>
      <c r="T11808" s="223"/>
      <c r="U11808" s="225"/>
      <c r="V11808" s="223"/>
      <c r="W11808" s="225"/>
      <c r="AE11808" s="200"/>
      <c r="AM11808" s="203"/>
      <c r="AT11808" s="144"/>
    </row>
    <row r="11809" spans="9:46" s="142" customFormat="1" x14ac:dyDescent="0.15">
      <c r="I11809" s="223"/>
      <c r="P11809" s="224"/>
      <c r="Q11809" s="224"/>
      <c r="R11809" s="224"/>
      <c r="T11809" s="223"/>
      <c r="U11809" s="225"/>
      <c r="V11809" s="223"/>
      <c r="W11809" s="225"/>
      <c r="AE11809" s="200"/>
      <c r="AM11809" s="203"/>
      <c r="AT11809" s="144"/>
    </row>
    <row r="11810" spans="9:46" s="142" customFormat="1" x14ac:dyDescent="0.15">
      <c r="I11810" s="223"/>
      <c r="P11810" s="224"/>
      <c r="Q11810" s="224"/>
      <c r="R11810" s="224"/>
      <c r="T11810" s="223"/>
      <c r="U11810" s="225"/>
      <c r="V11810" s="223"/>
      <c r="W11810" s="225"/>
      <c r="AE11810" s="200"/>
      <c r="AM11810" s="203"/>
      <c r="AT11810" s="144"/>
    </row>
    <row r="11811" spans="9:46" s="142" customFormat="1" x14ac:dyDescent="0.15">
      <c r="I11811" s="223"/>
      <c r="P11811" s="224"/>
      <c r="Q11811" s="224"/>
      <c r="R11811" s="224"/>
      <c r="T11811" s="223"/>
      <c r="U11811" s="225"/>
      <c r="V11811" s="223"/>
      <c r="W11811" s="225"/>
      <c r="AE11811" s="200"/>
      <c r="AM11811" s="203"/>
      <c r="AT11811" s="144"/>
    </row>
    <row r="11812" spans="9:46" s="142" customFormat="1" x14ac:dyDescent="0.15">
      <c r="I11812" s="223"/>
      <c r="P11812" s="224"/>
      <c r="Q11812" s="224"/>
      <c r="R11812" s="224"/>
      <c r="T11812" s="223"/>
      <c r="U11812" s="225"/>
      <c r="V11812" s="223"/>
      <c r="W11812" s="225"/>
      <c r="AE11812" s="200"/>
      <c r="AM11812" s="203"/>
      <c r="AT11812" s="144"/>
    </row>
    <row r="11813" spans="9:46" s="142" customFormat="1" x14ac:dyDescent="0.15">
      <c r="I11813" s="223"/>
      <c r="P11813" s="224"/>
      <c r="Q11813" s="224"/>
      <c r="R11813" s="224"/>
      <c r="T11813" s="223"/>
      <c r="U11813" s="225"/>
      <c r="V11813" s="223"/>
      <c r="W11813" s="225"/>
      <c r="AE11813" s="200"/>
      <c r="AM11813" s="203"/>
      <c r="AT11813" s="144"/>
    </row>
    <row r="11814" spans="9:46" s="142" customFormat="1" x14ac:dyDescent="0.15">
      <c r="I11814" s="223"/>
      <c r="P11814" s="224"/>
      <c r="Q11814" s="224"/>
      <c r="R11814" s="224"/>
      <c r="T11814" s="223"/>
      <c r="U11814" s="225"/>
      <c r="V11814" s="223"/>
      <c r="W11814" s="225"/>
      <c r="AE11814" s="200"/>
      <c r="AM11814" s="203"/>
      <c r="AT11814" s="144"/>
    </row>
    <row r="11815" spans="9:46" s="142" customFormat="1" x14ac:dyDescent="0.15">
      <c r="I11815" s="223"/>
      <c r="P11815" s="224"/>
      <c r="Q11815" s="224"/>
      <c r="R11815" s="224"/>
      <c r="T11815" s="223"/>
      <c r="U11815" s="225"/>
      <c r="V11815" s="223"/>
      <c r="W11815" s="225"/>
      <c r="AE11815" s="200"/>
      <c r="AM11815" s="203"/>
      <c r="AT11815" s="144"/>
    </row>
    <row r="11816" spans="9:46" s="142" customFormat="1" x14ac:dyDescent="0.15">
      <c r="I11816" s="223"/>
      <c r="P11816" s="224"/>
      <c r="Q11816" s="224"/>
      <c r="R11816" s="224"/>
      <c r="T11816" s="223"/>
      <c r="U11816" s="225"/>
      <c r="V11816" s="223"/>
      <c r="W11816" s="225"/>
      <c r="AE11816" s="200"/>
      <c r="AM11816" s="203"/>
      <c r="AT11816" s="144"/>
    </row>
    <row r="11817" spans="9:46" s="142" customFormat="1" x14ac:dyDescent="0.15">
      <c r="I11817" s="223"/>
      <c r="P11817" s="224"/>
      <c r="Q11817" s="224"/>
      <c r="R11817" s="224"/>
      <c r="T11817" s="223"/>
      <c r="U11817" s="225"/>
      <c r="V11817" s="223"/>
      <c r="W11817" s="225"/>
      <c r="AE11817" s="200"/>
      <c r="AM11817" s="203"/>
      <c r="AT11817" s="144"/>
    </row>
    <row r="11818" spans="9:46" s="142" customFormat="1" x14ac:dyDescent="0.15">
      <c r="I11818" s="223"/>
      <c r="P11818" s="224"/>
      <c r="Q11818" s="224"/>
      <c r="R11818" s="224"/>
      <c r="T11818" s="223"/>
      <c r="U11818" s="225"/>
      <c r="V11818" s="223"/>
      <c r="W11818" s="225"/>
      <c r="AE11818" s="200"/>
      <c r="AM11818" s="203"/>
      <c r="AT11818" s="144"/>
    </row>
    <row r="11819" spans="9:46" s="142" customFormat="1" x14ac:dyDescent="0.15">
      <c r="I11819" s="223"/>
      <c r="P11819" s="224"/>
      <c r="Q11819" s="224"/>
      <c r="R11819" s="224"/>
      <c r="T11819" s="223"/>
      <c r="U11819" s="225"/>
      <c r="V11819" s="223"/>
      <c r="W11819" s="225"/>
      <c r="AE11819" s="200"/>
      <c r="AM11819" s="203"/>
      <c r="AT11819" s="144"/>
    </row>
    <row r="11820" spans="9:46" s="142" customFormat="1" x14ac:dyDescent="0.15">
      <c r="I11820" s="223"/>
      <c r="P11820" s="224"/>
      <c r="Q11820" s="224"/>
      <c r="R11820" s="224"/>
      <c r="T11820" s="223"/>
      <c r="U11820" s="225"/>
      <c r="V11820" s="223"/>
      <c r="W11820" s="225"/>
      <c r="AE11820" s="200"/>
      <c r="AM11820" s="203"/>
      <c r="AT11820" s="144"/>
    </row>
    <row r="11821" spans="9:46" s="142" customFormat="1" x14ac:dyDescent="0.15">
      <c r="I11821" s="223"/>
      <c r="P11821" s="224"/>
      <c r="Q11821" s="224"/>
      <c r="R11821" s="224"/>
      <c r="T11821" s="223"/>
      <c r="U11821" s="225"/>
      <c r="V11821" s="223"/>
      <c r="W11821" s="225"/>
      <c r="AE11821" s="200"/>
      <c r="AM11821" s="203"/>
      <c r="AT11821" s="144"/>
    </row>
    <row r="11822" spans="9:46" s="142" customFormat="1" x14ac:dyDescent="0.15">
      <c r="I11822" s="223"/>
      <c r="P11822" s="224"/>
      <c r="Q11822" s="224"/>
      <c r="R11822" s="224"/>
      <c r="T11822" s="223"/>
      <c r="U11822" s="225"/>
      <c r="V11822" s="223"/>
      <c r="W11822" s="225"/>
      <c r="AE11822" s="200"/>
      <c r="AM11822" s="203"/>
      <c r="AT11822" s="144"/>
    </row>
    <row r="11823" spans="9:46" s="142" customFormat="1" x14ac:dyDescent="0.15">
      <c r="I11823" s="223"/>
      <c r="P11823" s="224"/>
      <c r="Q11823" s="224"/>
      <c r="R11823" s="224"/>
      <c r="T11823" s="223"/>
      <c r="U11823" s="225"/>
      <c r="V11823" s="223"/>
      <c r="W11823" s="225"/>
      <c r="AE11823" s="200"/>
      <c r="AM11823" s="203"/>
      <c r="AT11823" s="144"/>
    </row>
    <row r="11824" spans="9:46" s="142" customFormat="1" x14ac:dyDescent="0.15">
      <c r="I11824" s="223"/>
      <c r="P11824" s="224"/>
      <c r="Q11824" s="224"/>
      <c r="R11824" s="224"/>
      <c r="T11824" s="223"/>
      <c r="U11824" s="225"/>
      <c r="V11824" s="223"/>
      <c r="W11824" s="225"/>
      <c r="AE11824" s="200"/>
      <c r="AM11824" s="203"/>
      <c r="AT11824" s="144"/>
    </row>
    <row r="11825" spans="9:46" s="142" customFormat="1" x14ac:dyDescent="0.15">
      <c r="I11825" s="223"/>
      <c r="P11825" s="224"/>
      <c r="Q11825" s="224"/>
      <c r="R11825" s="224"/>
      <c r="T11825" s="223"/>
      <c r="U11825" s="225"/>
      <c r="V11825" s="223"/>
      <c r="W11825" s="225"/>
      <c r="AE11825" s="200"/>
      <c r="AM11825" s="203"/>
      <c r="AT11825" s="144"/>
    </row>
    <row r="11826" spans="9:46" s="142" customFormat="1" x14ac:dyDescent="0.15">
      <c r="I11826" s="223"/>
      <c r="P11826" s="224"/>
      <c r="Q11826" s="224"/>
      <c r="R11826" s="224"/>
      <c r="T11826" s="223"/>
      <c r="U11826" s="225"/>
      <c r="V11826" s="223"/>
      <c r="W11826" s="225"/>
      <c r="AE11826" s="200"/>
      <c r="AM11826" s="203"/>
      <c r="AT11826" s="144"/>
    </row>
    <row r="11827" spans="9:46" s="142" customFormat="1" x14ac:dyDescent="0.15">
      <c r="I11827" s="223"/>
      <c r="P11827" s="224"/>
      <c r="Q11827" s="224"/>
      <c r="R11827" s="224"/>
      <c r="T11827" s="223"/>
      <c r="U11827" s="225"/>
      <c r="V11827" s="223"/>
      <c r="W11827" s="225"/>
      <c r="AE11827" s="200"/>
      <c r="AM11827" s="203"/>
      <c r="AT11827" s="144"/>
    </row>
    <row r="11828" spans="9:46" s="142" customFormat="1" x14ac:dyDescent="0.15">
      <c r="I11828" s="223"/>
      <c r="P11828" s="224"/>
      <c r="Q11828" s="224"/>
      <c r="R11828" s="224"/>
      <c r="T11828" s="223"/>
      <c r="U11828" s="225"/>
      <c r="V11828" s="223"/>
      <c r="W11828" s="225"/>
      <c r="AE11828" s="200"/>
      <c r="AM11828" s="203"/>
      <c r="AT11828" s="144"/>
    </row>
    <row r="11829" spans="9:46" s="142" customFormat="1" x14ac:dyDescent="0.15">
      <c r="I11829" s="223"/>
      <c r="P11829" s="224"/>
      <c r="Q11829" s="224"/>
      <c r="R11829" s="224"/>
      <c r="T11829" s="223"/>
      <c r="U11829" s="225"/>
      <c r="V11829" s="223"/>
      <c r="W11829" s="225"/>
      <c r="AE11829" s="200"/>
      <c r="AM11829" s="203"/>
      <c r="AT11829" s="144"/>
    </row>
    <row r="11830" spans="9:46" s="142" customFormat="1" x14ac:dyDescent="0.15">
      <c r="I11830" s="223"/>
      <c r="P11830" s="224"/>
      <c r="Q11830" s="224"/>
      <c r="R11830" s="224"/>
      <c r="T11830" s="223"/>
      <c r="U11830" s="225"/>
      <c r="V11830" s="223"/>
      <c r="W11830" s="225"/>
      <c r="AE11830" s="200"/>
      <c r="AM11830" s="203"/>
      <c r="AT11830" s="144"/>
    </row>
    <row r="11831" spans="9:46" s="142" customFormat="1" x14ac:dyDescent="0.15">
      <c r="I11831" s="223"/>
      <c r="P11831" s="224"/>
      <c r="Q11831" s="224"/>
      <c r="R11831" s="224"/>
      <c r="T11831" s="223"/>
      <c r="U11831" s="225"/>
      <c r="V11831" s="223"/>
      <c r="W11831" s="225"/>
      <c r="AE11831" s="200"/>
      <c r="AM11831" s="203"/>
      <c r="AT11831" s="144"/>
    </row>
    <row r="11832" spans="9:46" s="142" customFormat="1" x14ac:dyDescent="0.15">
      <c r="I11832" s="223"/>
      <c r="P11832" s="224"/>
      <c r="Q11832" s="224"/>
      <c r="R11832" s="224"/>
      <c r="T11832" s="223"/>
      <c r="U11832" s="225"/>
      <c r="V11832" s="223"/>
      <c r="W11832" s="225"/>
      <c r="AE11832" s="200"/>
      <c r="AM11832" s="203"/>
      <c r="AT11832" s="144"/>
    </row>
    <row r="11833" spans="9:46" s="142" customFormat="1" x14ac:dyDescent="0.15">
      <c r="I11833" s="223"/>
      <c r="P11833" s="224"/>
      <c r="Q11833" s="224"/>
      <c r="R11833" s="224"/>
      <c r="T11833" s="223"/>
      <c r="U11833" s="225"/>
      <c r="V11833" s="223"/>
      <c r="W11833" s="225"/>
      <c r="AE11833" s="200"/>
      <c r="AM11833" s="203"/>
      <c r="AT11833" s="144"/>
    </row>
    <row r="11834" spans="9:46" s="142" customFormat="1" x14ac:dyDescent="0.15">
      <c r="I11834" s="223"/>
      <c r="P11834" s="224"/>
      <c r="Q11834" s="224"/>
      <c r="R11834" s="224"/>
      <c r="T11834" s="223"/>
      <c r="U11834" s="225"/>
      <c r="V11834" s="223"/>
      <c r="W11834" s="225"/>
      <c r="AE11834" s="200"/>
      <c r="AM11834" s="203"/>
      <c r="AT11834" s="144"/>
    </row>
    <row r="11835" spans="9:46" s="142" customFormat="1" x14ac:dyDescent="0.15">
      <c r="I11835" s="223"/>
      <c r="P11835" s="224"/>
      <c r="Q11835" s="224"/>
      <c r="R11835" s="224"/>
      <c r="T11835" s="223"/>
      <c r="U11835" s="225"/>
      <c r="V11835" s="223"/>
      <c r="W11835" s="225"/>
      <c r="AE11835" s="200"/>
      <c r="AM11835" s="203"/>
      <c r="AT11835" s="144"/>
    </row>
    <row r="11836" spans="9:46" s="142" customFormat="1" x14ac:dyDescent="0.15">
      <c r="I11836" s="223"/>
      <c r="P11836" s="224"/>
      <c r="Q11836" s="224"/>
      <c r="R11836" s="224"/>
      <c r="T11836" s="223"/>
      <c r="U11836" s="225"/>
      <c r="V11836" s="223"/>
      <c r="W11836" s="225"/>
      <c r="AE11836" s="200"/>
      <c r="AM11836" s="203"/>
      <c r="AT11836" s="144"/>
    </row>
    <row r="11837" spans="9:46" s="142" customFormat="1" x14ac:dyDescent="0.15">
      <c r="I11837" s="223"/>
      <c r="P11837" s="224"/>
      <c r="Q11837" s="224"/>
      <c r="R11837" s="224"/>
      <c r="T11837" s="223"/>
      <c r="U11837" s="225"/>
      <c r="V11837" s="223"/>
      <c r="W11837" s="225"/>
      <c r="AE11837" s="200"/>
      <c r="AM11837" s="203"/>
      <c r="AT11837" s="144"/>
    </row>
    <row r="11838" spans="9:46" s="142" customFormat="1" x14ac:dyDescent="0.15">
      <c r="I11838" s="223"/>
      <c r="P11838" s="224"/>
      <c r="Q11838" s="224"/>
      <c r="R11838" s="224"/>
      <c r="T11838" s="223"/>
      <c r="U11838" s="225"/>
      <c r="V11838" s="223"/>
      <c r="W11838" s="225"/>
      <c r="AE11838" s="200"/>
      <c r="AM11838" s="203"/>
      <c r="AT11838" s="144"/>
    </row>
    <row r="11839" spans="9:46" s="142" customFormat="1" x14ac:dyDescent="0.15">
      <c r="I11839" s="223"/>
      <c r="P11839" s="224"/>
      <c r="Q11839" s="224"/>
      <c r="R11839" s="224"/>
      <c r="T11839" s="223"/>
      <c r="U11839" s="225"/>
      <c r="V11839" s="223"/>
      <c r="W11839" s="225"/>
      <c r="AE11839" s="200"/>
      <c r="AM11839" s="203"/>
      <c r="AT11839" s="144"/>
    </row>
    <row r="11840" spans="9:46" s="142" customFormat="1" x14ac:dyDescent="0.15">
      <c r="I11840" s="223"/>
      <c r="P11840" s="224"/>
      <c r="Q11840" s="224"/>
      <c r="R11840" s="224"/>
      <c r="T11840" s="223"/>
      <c r="U11840" s="225"/>
      <c r="V11840" s="223"/>
      <c r="W11840" s="225"/>
      <c r="AE11840" s="200"/>
      <c r="AM11840" s="203"/>
      <c r="AT11840" s="144"/>
    </row>
    <row r="11841" spans="9:46" s="142" customFormat="1" x14ac:dyDescent="0.15">
      <c r="I11841" s="223"/>
      <c r="P11841" s="224"/>
      <c r="Q11841" s="224"/>
      <c r="R11841" s="224"/>
      <c r="T11841" s="223"/>
      <c r="U11841" s="225"/>
      <c r="V11841" s="223"/>
      <c r="W11841" s="225"/>
      <c r="AE11841" s="200"/>
      <c r="AM11841" s="203"/>
      <c r="AT11841" s="144"/>
    </row>
    <row r="11842" spans="9:46" s="142" customFormat="1" x14ac:dyDescent="0.15">
      <c r="I11842" s="223"/>
      <c r="P11842" s="224"/>
      <c r="Q11842" s="224"/>
      <c r="R11842" s="224"/>
      <c r="T11842" s="223"/>
      <c r="U11842" s="225"/>
      <c r="V11842" s="223"/>
      <c r="W11842" s="225"/>
      <c r="AE11842" s="200"/>
      <c r="AM11842" s="203"/>
      <c r="AT11842" s="144"/>
    </row>
    <row r="11843" spans="9:46" s="142" customFormat="1" x14ac:dyDescent="0.15">
      <c r="I11843" s="223"/>
      <c r="P11843" s="224"/>
      <c r="Q11843" s="224"/>
      <c r="R11843" s="224"/>
      <c r="T11843" s="223"/>
      <c r="U11843" s="225"/>
      <c r="V11843" s="223"/>
      <c r="W11843" s="225"/>
      <c r="AE11843" s="200"/>
      <c r="AM11843" s="203"/>
      <c r="AT11843" s="144"/>
    </row>
    <row r="11844" spans="9:46" s="142" customFormat="1" x14ac:dyDescent="0.15">
      <c r="I11844" s="223"/>
      <c r="P11844" s="224"/>
      <c r="Q11844" s="224"/>
      <c r="R11844" s="224"/>
      <c r="T11844" s="223"/>
      <c r="U11844" s="225"/>
      <c r="V11844" s="223"/>
      <c r="W11844" s="225"/>
      <c r="AE11844" s="200"/>
      <c r="AM11844" s="203"/>
      <c r="AT11844" s="144"/>
    </row>
    <row r="11845" spans="9:46" s="142" customFormat="1" x14ac:dyDescent="0.15">
      <c r="I11845" s="223"/>
      <c r="P11845" s="224"/>
      <c r="Q11845" s="224"/>
      <c r="R11845" s="224"/>
      <c r="T11845" s="223"/>
      <c r="U11845" s="225"/>
      <c r="V11845" s="223"/>
      <c r="W11845" s="225"/>
      <c r="AE11845" s="200"/>
      <c r="AM11845" s="203"/>
      <c r="AT11845" s="144"/>
    </row>
    <row r="11846" spans="9:46" s="142" customFormat="1" x14ac:dyDescent="0.15">
      <c r="I11846" s="223"/>
      <c r="P11846" s="224"/>
      <c r="Q11846" s="224"/>
      <c r="R11846" s="224"/>
      <c r="T11846" s="223"/>
      <c r="U11846" s="225"/>
      <c r="V11846" s="223"/>
      <c r="W11846" s="225"/>
      <c r="AE11846" s="200"/>
      <c r="AM11846" s="203"/>
      <c r="AT11846" s="144"/>
    </row>
    <row r="11847" spans="9:46" s="142" customFormat="1" x14ac:dyDescent="0.15">
      <c r="I11847" s="223"/>
      <c r="P11847" s="224"/>
      <c r="Q11847" s="224"/>
      <c r="R11847" s="224"/>
      <c r="T11847" s="223"/>
      <c r="U11847" s="225"/>
      <c r="V11847" s="223"/>
      <c r="W11847" s="225"/>
      <c r="AE11847" s="200"/>
      <c r="AM11847" s="203"/>
      <c r="AT11847" s="144"/>
    </row>
    <row r="11848" spans="9:46" s="142" customFormat="1" x14ac:dyDescent="0.15">
      <c r="I11848" s="223"/>
      <c r="P11848" s="224"/>
      <c r="Q11848" s="224"/>
      <c r="R11848" s="224"/>
      <c r="T11848" s="223"/>
      <c r="U11848" s="225"/>
      <c r="V11848" s="223"/>
      <c r="W11848" s="225"/>
      <c r="AE11848" s="200"/>
      <c r="AM11848" s="203"/>
      <c r="AT11848" s="144"/>
    </row>
    <row r="11849" spans="9:46" s="142" customFormat="1" x14ac:dyDescent="0.15">
      <c r="I11849" s="223"/>
      <c r="P11849" s="224"/>
      <c r="Q11849" s="224"/>
      <c r="R11849" s="224"/>
      <c r="T11849" s="223"/>
      <c r="U11849" s="225"/>
      <c r="V11849" s="223"/>
      <c r="W11849" s="225"/>
      <c r="AE11849" s="200"/>
      <c r="AM11849" s="203"/>
      <c r="AT11849" s="144"/>
    </row>
    <row r="11850" spans="9:46" s="142" customFormat="1" x14ac:dyDescent="0.15">
      <c r="I11850" s="223"/>
      <c r="P11850" s="224"/>
      <c r="Q11850" s="224"/>
      <c r="R11850" s="224"/>
      <c r="T11850" s="223"/>
      <c r="U11850" s="225"/>
      <c r="V11850" s="223"/>
      <c r="W11850" s="225"/>
      <c r="AE11850" s="200"/>
      <c r="AM11850" s="203"/>
      <c r="AT11850" s="144"/>
    </row>
    <row r="11851" spans="9:46" s="142" customFormat="1" x14ac:dyDescent="0.15">
      <c r="I11851" s="223"/>
      <c r="P11851" s="224"/>
      <c r="Q11851" s="224"/>
      <c r="R11851" s="224"/>
      <c r="T11851" s="223"/>
      <c r="U11851" s="225"/>
      <c r="V11851" s="223"/>
      <c r="W11851" s="225"/>
      <c r="AE11851" s="200"/>
      <c r="AM11851" s="203"/>
      <c r="AT11851" s="144"/>
    </row>
    <row r="11852" spans="9:46" s="142" customFormat="1" x14ac:dyDescent="0.15">
      <c r="I11852" s="223"/>
      <c r="P11852" s="224"/>
      <c r="Q11852" s="224"/>
      <c r="R11852" s="224"/>
      <c r="T11852" s="223"/>
      <c r="U11852" s="225"/>
      <c r="V11852" s="223"/>
      <c r="W11852" s="225"/>
      <c r="AE11852" s="200"/>
      <c r="AM11852" s="203"/>
      <c r="AT11852" s="144"/>
    </row>
    <row r="11853" spans="9:46" s="142" customFormat="1" x14ac:dyDescent="0.15">
      <c r="I11853" s="223"/>
      <c r="P11853" s="224"/>
      <c r="Q11853" s="224"/>
      <c r="R11853" s="224"/>
      <c r="T11853" s="223"/>
      <c r="U11853" s="225"/>
      <c r="V11853" s="223"/>
      <c r="W11853" s="225"/>
      <c r="AE11853" s="200"/>
      <c r="AM11853" s="203"/>
      <c r="AT11853" s="144"/>
    </row>
    <row r="11854" spans="9:46" s="142" customFormat="1" x14ac:dyDescent="0.15">
      <c r="I11854" s="223"/>
      <c r="P11854" s="224"/>
      <c r="Q11854" s="224"/>
      <c r="R11854" s="224"/>
      <c r="T11854" s="223"/>
      <c r="U11854" s="225"/>
      <c r="V11854" s="223"/>
      <c r="W11854" s="225"/>
      <c r="AE11854" s="200"/>
      <c r="AM11854" s="203"/>
      <c r="AT11854" s="144"/>
    </row>
    <row r="11855" spans="9:46" s="142" customFormat="1" x14ac:dyDescent="0.15">
      <c r="I11855" s="223"/>
      <c r="P11855" s="224"/>
      <c r="Q11855" s="224"/>
      <c r="R11855" s="224"/>
      <c r="T11855" s="223"/>
      <c r="U11855" s="225"/>
      <c r="V11855" s="223"/>
      <c r="W11855" s="225"/>
      <c r="AE11855" s="200"/>
      <c r="AM11855" s="203"/>
      <c r="AT11855" s="144"/>
    </row>
    <row r="11856" spans="9:46" s="142" customFormat="1" x14ac:dyDescent="0.15">
      <c r="I11856" s="223"/>
      <c r="P11856" s="224"/>
      <c r="Q11856" s="224"/>
      <c r="R11856" s="224"/>
      <c r="T11856" s="223"/>
      <c r="U11856" s="225"/>
      <c r="V11856" s="223"/>
      <c r="W11856" s="225"/>
      <c r="AE11856" s="200"/>
      <c r="AM11856" s="203"/>
      <c r="AT11856" s="144"/>
    </row>
    <row r="11857" spans="9:46" s="142" customFormat="1" x14ac:dyDescent="0.15">
      <c r="I11857" s="223"/>
      <c r="P11857" s="224"/>
      <c r="Q11857" s="224"/>
      <c r="R11857" s="224"/>
      <c r="T11857" s="223"/>
      <c r="U11857" s="225"/>
      <c r="V11857" s="223"/>
      <c r="W11857" s="225"/>
      <c r="AE11857" s="200"/>
      <c r="AM11857" s="203"/>
      <c r="AT11857" s="144"/>
    </row>
    <row r="11858" spans="9:46" s="142" customFormat="1" x14ac:dyDescent="0.15">
      <c r="I11858" s="223"/>
      <c r="P11858" s="224"/>
      <c r="Q11858" s="224"/>
      <c r="R11858" s="224"/>
      <c r="T11858" s="223"/>
      <c r="U11858" s="225"/>
      <c r="V11858" s="223"/>
      <c r="W11858" s="225"/>
      <c r="AE11858" s="200"/>
      <c r="AM11858" s="203"/>
      <c r="AT11858" s="144"/>
    </row>
    <row r="11859" spans="9:46" s="142" customFormat="1" x14ac:dyDescent="0.15">
      <c r="I11859" s="223"/>
      <c r="P11859" s="224"/>
      <c r="Q11859" s="224"/>
      <c r="R11859" s="224"/>
      <c r="T11859" s="223"/>
      <c r="U11859" s="225"/>
      <c r="V11859" s="223"/>
      <c r="W11859" s="225"/>
      <c r="AE11859" s="200"/>
      <c r="AM11859" s="203"/>
      <c r="AT11859" s="144"/>
    </row>
    <row r="11860" spans="9:46" s="142" customFormat="1" x14ac:dyDescent="0.15">
      <c r="I11860" s="223"/>
      <c r="P11860" s="224"/>
      <c r="Q11860" s="224"/>
      <c r="R11860" s="224"/>
      <c r="T11860" s="223"/>
      <c r="U11860" s="225"/>
      <c r="V11860" s="223"/>
      <c r="W11860" s="225"/>
      <c r="AE11860" s="200"/>
      <c r="AM11860" s="203"/>
      <c r="AT11860" s="144"/>
    </row>
    <row r="11861" spans="9:46" s="142" customFormat="1" x14ac:dyDescent="0.15">
      <c r="I11861" s="223"/>
      <c r="P11861" s="224"/>
      <c r="Q11861" s="224"/>
      <c r="R11861" s="224"/>
      <c r="T11861" s="223"/>
      <c r="U11861" s="225"/>
      <c r="V11861" s="223"/>
      <c r="W11861" s="225"/>
      <c r="AE11861" s="200"/>
      <c r="AM11861" s="203"/>
      <c r="AT11861" s="144"/>
    </row>
    <row r="11862" spans="9:46" s="142" customFormat="1" x14ac:dyDescent="0.15">
      <c r="I11862" s="223"/>
      <c r="P11862" s="224"/>
      <c r="Q11862" s="224"/>
      <c r="R11862" s="224"/>
      <c r="T11862" s="223"/>
      <c r="U11862" s="225"/>
      <c r="V11862" s="223"/>
      <c r="W11862" s="225"/>
      <c r="AE11862" s="200"/>
      <c r="AM11862" s="203"/>
      <c r="AT11862" s="144"/>
    </row>
    <row r="11863" spans="9:46" s="142" customFormat="1" x14ac:dyDescent="0.15">
      <c r="I11863" s="223"/>
      <c r="P11863" s="224"/>
      <c r="Q11863" s="224"/>
      <c r="R11863" s="224"/>
      <c r="T11863" s="223"/>
      <c r="U11863" s="225"/>
      <c r="V11863" s="223"/>
      <c r="W11863" s="225"/>
      <c r="AE11863" s="200"/>
      <c r="AM11863" s="203"/>
      <c r="AT11863" s="144"/>
    </row>
    <row r="11864" spans="9:46" s="142" customFormat="1" x14ac:dyDescent="0.15">
      <c r="I11864" s="223"/>
      <c r="P11864" s="224"/>
      <c r="Q11864" s="224"/>
      <c r="R11864" s="224"/>
      <c r="T11864" s="223"/>
      <c r="U11864" s="225"/>
      <c r="V11864" s="223"/>
      <c r="W11864" s="225"/>
      <c r="AE11864" s="200"/>
      <c r="AM11864" s="203"/>
      <c r="AT11864" s="144"/>
    </row>
    <row r="11865" spans="9:46" s="142" customFormat="1" x14ac:dyDescent="0.15">
      <c r="I11865" s="223"/>
      <c r="P11865" s="224"/>
      <c r="Q11865" s="224"/>
      <c r="R11865" s="224"/>
      <c r="T11865" s="223"/>
      <c r="U11865" s="225"/>
      <c r="V11865" s="223"/>
      <c r="W11865" s="225"/>
      <c r="AE11865" s="200"/>
      <c r="AM11865" s="203"/>
      <c r="AT11865" s="144"/>
    </row>
    <row r="11866" spans="9:46" s="142" customFormat="1" x14ac:dyDescent="0.15">
      <c r="I11866" s="223"/>
      <c r="P11866" s="224"/>
      <c r="Q11866" s="224"/>
      <c r="R11866" s="224"/>
      <c r="T11866" s="223"/>
      <c r="U11866" s="225"/>
      <c r="V11866" s="223"/>
      <c r="W11866" s="225"/>
      <c r="AE11866" s="200"/>
      <c r="AM11866" s="203"/>
      <c r="AT11866" s="144"/>
    </row>
    <row r="11867" spans="9:46" s="142" customFormat="1" x14ac:dyDescent="0.15">
      <c r="I11867" s="223"/>
      <c r="P11867" s="224"/>
      <c r="Q11867" s="224"/>
      <c r="R11867" s="224"/>
      <c r="T11867" s="223"/>
      <c r="U11867" s="225"/>
      <c r="V11867" s="223"/>
      <c r="W11867" s="225"/>
      <c r="AE11867" s="200"/>
      <c r="AM11867" s="203"/>
      <c r="AT11867" s="144"/>
    </row>
    <row r="11868" spans="9:46" s="142" customFormat="1" x14ac:dyDescent="0.15">
      <c r="I11868" s="223"/>
      <c r="P11868" s="224"/>
      <c r="Q11868" s="224"/>
      <c r="R11868" s="224"/>
      <c r="T11868" s="223"/>
      <c r="U11868" s="225"/>
      <c r="V11868" s="223"/>
      <c r="W11868" s="225"/>
      <c r="AE11868" s="200"/>
      <c r="AM11868" s="203"/>
      <c r="AT11868" s="144"/>
    </row>
    <row r="11869" spans="9:46" s="142" customFormat="1" x14ac:dyDescent="0.15">
      <c r="I11869" s="223"/>
      <c r="P11869" s="224"/>
      <c r="Q11869" s="224"/>
      <c r="R11869" s="224"/>
      <c r="T11869" s="223"/>
      <c r="U11869" s="225"/>
      <c r="V11869" s="223"/>
      <c r="W11869" s="225"/>
      <c r="AE11869" s="200"/>
      <c r="AM11869" s="203"/>
      <c r="AT11869" s="144"/>
    </row>
    <row r="11870" spans="9:46" s="142" customFormat="1" x14ac:dyDescent="0.15">
      <c r="I11870" s="223"/>
      <c r="P11870" s="224"/>
      <c r="Q11870" s="224"/>
      <c r="R11870" s="224"/>
      <c r="T11870" s="223"/>
      <c r="U11870" s="225"/>
      <c r="V11870" s="223"/>
      <c r="W11870" s="225"/>
      <c r="AE11870" s="200"/>
      <c r="AM11870" s="203"/>
      <c r="AT11870" s="144"/>
    </row>
    <row r="11871" spans="9:46" s="142" customFormat="1" x14ac:dyDescent="0.15">
      <c r="I11871" s="223"/>
      <c r="P11871" s="224"/>
      <c r="Q11871" s="224"/>
      <c r="R11871" s="224"/>
      <c r="T11871" s="223"/>
      <c r="U11871" s="225"/>
      <c r="V11871" s="223"/>
      <c r="W11871" s="225"/>
      <c r="AE11871" s="200"/>
      <c r="AM11871" s="203"/>
      <c r="AT11871" s="144"/>
    </row>
    <row r="11872" spans="9:46" s="142" customFormat="1" x14ac:dyDescent="0.15">
      <c r="I11872" s="223"/>
      <c r="P11872" s="224"/>
      <c r="Q11872" s="224"/>
      <c r="R11872" s="224"/>
      <c r="T11872" s="223"/>
      <c r="U11872" s="225"/>
      <c r="V11872" s="223"/>
      <c r="W11872" s="225"/>
      <c r="AE11872" s="200"/>
      <c r="AM11872" s="203"/>
      <c r="AT11872" s="144"/>
    </row>
    <row r="11873" spans="9:46" s="142" customFormat="1" x14ac:dyDescent="0.15">
      <c r="I11873" s="223"/>
      <c r="P11873" s="224"/>
      <c r="Q11873" s="224"/>
      <c r="R11873" s="224"/>
      <c r="T11873" s="223"/>
      <c r="U11873" s="225"/>
      <c r="V11873" s="223"/>
      <c r="W11873" s="225"/>
      <c r="AE11873" s="200"/>
      <c r="AM11873" s="203"/>
      <c r="AT11873" s="144"/>
    </row>
    <row r="11874" spans="9:46" s="142" customFormat="1" x14ac:dyDescent="0.15">
      <c r="I11874" s="223"/>
      <c r="P11874" s="224"/>
      <c r="Q11874" s="224"/>
      <c r="R11874" s="224"/>
      <c r="T11874" s="223"/>
      <c r="U11874" s="225"/>
      <c r="V11874" s="223"/>
      <c r="W11874" s="225"/>
      <c r="AE11874" s="200"/>
      <c r="AM11874" s="203"/>
      <c r="AT11874" s="144"/>
    </row>
    <row r="11875" spans="9:46" s="142" customFormat="1" x14ac:dyDescent="0.15">
      <c r="I11875" s="223"/>
      <c r="P11875" s="224"/>
      <c r="Q11875" s="224"/>
      <c r="R11875" s="224"/>
      <c r="T11875" s="223"/>
      <c r="U11875" s="225"/>
      <c r="V11875" s="223"/>
      <c r="W11875" s="225"/>
      <c r="AE11875" s="200"/>
      <c r="AM11875" s="203"/>
      <c r="AT11875" s="144"/>
    </row>
    <row r="11876" spans="9:46" s="142" customFormat="1" x14ac:dyDescent="0.15">
      <c r="I11876" s="223"/>
      <c r="P11876" s="224"/>
      <c r="Q11876" s="224"/>
      <c r="R11876" s="224"/>
      <c r="T11876" s="223"/>
      <c r="U11876" s="225"/>
      <c r="V11876" s="223"/>
      <c r="W11876" s="225"/>
      <c r="AE11876" s="200"/>
      <c r="AM11876" s="203"/>
      <c r="AT11876" s="144"/>
    </row>
    <row r="11877" spans="9:46" s="142" customFormat="1" x14ac:dyDescent="0.15">
      <c r="I11877" s="223"/>
      <c r="P11877" s="224"/>
      <c r="Q11877" s="224"/>
      <c r="R11877" s="224"/>
      <c r="T11877" s="223"/>
      <c r="U11877" s="225"/>
      <c r="V11877" s="223"/>
      <c r="W11877" s="225"/>
      <c r="AE11877" s="200"/>
      <c r="AM11877" s="203"/>
      <c r="AT11877" s="144"/>
    </row>
    <row r="11878" spans="9:46" s="142" customFormat="1" x14ac:dyDescent="0.15">
      <c r="I11878" s="223"/>
      <c r="P11878" s="224"/>
      <c r="Q11878" s="224"/>
      <c r="R11878" s="224"/>
      <c r="T11878" s="223"/>
      <c r="U11878" s="225"/>
      <c r="V11878" s="223"/>
      <c r="W11878" s="225"/>
      <c r="AE11878" s="200"/>
      <c r="AM11878" s="203"/>
      <c r="AT11878" s="144"/>
    </row>
    <row r="11879" spans="9:46" s="142" customFormat="1" x14ac:dyDescent="0.15">
      <c r="I11879" s="223"/>
      <c r="P11879" s="224"/>
      <c r="Q11879" s="224"/>
      <c r="R11879" s="224"/>
      <c r="T11879" s="223"/>
      <c r="U11879" s="225"/>
      <c r="V11879" s="223"/>
      <c r="W11879" s="225"/>
      <c r="AE11879" s="200"/>
      <c r="AM11879" s="203"/>
      <c r="AT11879" s="144"/>
    </row>
    <row r="11880" spans="9:46" s="142" customFormat="1" x14ac:dyDescent="0.15">
      <c r="I11880" s="223"/>
      <c r="P11880" s="224"/>
      <c r="Q11880" s="224"/>
      <c r="R11880" s="224"/>
      <c r="T11880" s="223"/>
      <c r="U11880" s="225"/>
      <c r="V11880" s="223"/>
      <c r="W11880" s="225"/>
      <c r="AE11880" s="200"/>
      <c r="AM11880" s="203"/>
      <c r="AT11880" s="144"/>
    </row>
    <row r="11881" spans="9:46" s="142" customFormat="1" x14ac:dyDescent="0.15">
      <c r="I11881" s="223"/>
      <c r="P11881" s="224"/>
      <c r="Q11881" s="224"/>
      <c r="R11881" s="224"/>
      <c r="T11881" s="223"/>
      <c r="U11881" s="225"/>
      <c r="V11881" s="223"/>
      <c r="W11881" s="225"/>
      <c r="AE11881" s="200"/>
      <c r="AM11881" s="203"/>
      <c r="AT11881" s="144"/>
    </row>
    <row r="11882" spans="9:46" s="142" customFormat="1" x14ac:dyDescent="0.15">
      <c r="I11882" s="223"/>
      <c r="P11882" s="224"/>
      <c r="Q11882" s="224"/>
      <c r="R11882" s="224"/>
      <c r="T11882" s="223"/>
      <c r="U11882" s="225"/>
      <c r="V11882" s="223"/>
      <c r="W11882" s="225"/>
      <c r="AE11882" s="200"/>
      <c r="AM11882" s="203"/>
      <c r="AT11882" s="144"/>
    </row>
    <row r="11883" spans="9:46" s="142" customFormat="1" x14ac:dyDescent="0.15">
      <c r="I11883" s="223"/>
      <c r="P11883" s="224"/>
      <c r="Q11883" s="224"/>
      <c r="R11883" s="224"/>
      <c r="T11883" s="223"/>
      <c r="U11883" s="225"/>
      <c r="V11883" s="223"/>
      <c r="W11883" s="225"/>
      <c r="AE11883" s="200"/>
      <c r="AM11883" s="203"/>
      <c r="AT11883" s="144"/>
    </row>
    <row r="11884" spans="9:46" s="142" customFormat="1" x14ac:dyDescent="0.15">
      <c r="I11884" s="223"/>
      <c r="P11884" s="224"/>
      <c r="Q11884" s="224"/>
      <c r="R11884" s="224"/>
      <c r="T11884" s="223"/>
      <c r="U11884" s="225"/>
      <c r="V11884" s="223"/>
      <c r="W11884" s="225"/>
      <c r="AE11884" s="200"/>
      <c r="AM11884" s="203"/>
      <c r="AT11884" s="144"/>
    </row>
    <row r="11885" spans="9:46" s="142" customFormat="1" x14ac:dyDescent="0.15">
      <c r="I11885" s="223"/>
      <c r="P11885" s="224"/>
      <c r="Q11885" s="224"/>
      <c r="R11885" s="224"/>
      <c r="T11885" s="223"/>
      <c r="U11885" s="225"/>
      <c r="V11885" s="223"/>
      <c r="W11885" s="225"/>
      <c r="AE11885" s="200"/>
      <c r="AM11885" s="203"/>
      <c r="AT11885" s="144"/>
    </row>
    <row r="11886" spans="9:46" s="142" customFormat="1" x14ac:dyDescent="0.15">
      <c r="I11886" s="223"/>
      <c r="P11886" s="224"/>
      <c r="Q11886" s="224"/>
      <c r="R11886" s="224"/>
      <c r="T11886" s="223"/>
      <c r="U11886" s="225"/>
      <c r="V11886" s="223"/>
      <c r="W11886" s="225"/>
      <c r="AE11886" s="200"/>
      <c r="AM11886" s="203"/>
      <c r="AT11886" s="144"/>
    </row>
    <row r="11887" spans="9:46" s="142" customFormat="1" x14ac:dyDescent="0.15">
      <c r="I11887" s="223"/>
      <c r="P11887" s="224"/>
      <c r="Q11887" s="224"/>
      <c r="R11887" s="224"/>
      <c r="T11887" s="223"/>
      <c r="U11887" s="225"/>
      <c r="V11887" s="223"/>
      <c r="W11887" s="225"/>
      <c r="AE11887" s="200"/>
      <c r="AM11887" s="203"/>
      <c r="AT11887" s="144"/>
    </row>
    <row r="11888" spans="9:46" s="142" customFormat="1" x14ac:dyDescent="0.15">
      <c r="I11888" s="223"/>
      <c r="P11888" s="224"/>
      <c r="Q11888" s="224"/>
      <c r="R11888" s="224"/>
      <c r="T11888" s="223"/>
      <c r="U11888" s="225"/>
      <c r="V11888" s="223"/>
      <c r="W11888" s="225"/>
      <c r="AE11888" s="200"/>
      <c r="AM11888" s="203"/>
      <c r="AT11888" s="144"/>
    </row>
    <row r="11889" spans="9:46" s="142" customFormat="1" x14ac:dyDescent="0.15">
      <c r="I11889" s="223"/>
      <c r="P11889" s="224"/>
      <c r="Q11889" s="224"/>
      <c r="R11889" s="224"/>
      <c r="T11889" s="223"/>
      <c r="U11889" s="225"/>
      <c r="V11889" s="223"/>
      <c r="W11889" s="225"/>
      <c r="AE11889" s="200"/>
      <c r="AM11889" s="203"/>
      <c r="AT11889" s="144"/>
    </row>
    <row r="11890" spans="9:46" s="142" customFormat="1" x14ac:dyDescent="0.15">
      <c r="I11890" s="223"/>
      <c r="P11890" s="224"/>
      <c r="Q11890" s="224"/>
      <c r="R11890" s="224"/>
      <c r="T11890" s="223"/>
      <c r="U11890" s="225"/>
      <c r="V11890" s="223"/>
      <c r="W11890" s="225"/>
      <c r="AE11890" s="200"/>
      <c r="AM11890" s="203"/>
      <c r="AT11890" s="144"/>
    </row>
    <row r="11891" spans="9:46" s="142" customFormat="1" x14ac:dyDescent="0.15">
      <c r="I11891" s="223"/>
      <c r="P11891" s="224"/>
      <c r="Q11891" s="224"/>
      <c r="R11891" s="224"/>
      <c r="T11891" s="223"/>
      <c r="U11891" s="225"/>
      <c r="V11891" s="223"/>
      <c r="W11891" s="225"/>
      <c r="AE11891" s="200"/>
      <c r="AM11891" s="203"/>
      <c r="AT11891" s="144"/>
    </row>
    <row r="11892" spans="9:46" s="142" customFormat="1" x14ac:dyDescent="0.15">
      <c r="I11892" s="223"/>
      <c r="P11892" s="224"/>
      <c r="Q11892" s="224"/>
      <c r="R11892" s="224"/>
      <c r="T11892" s="223"/>
      <c r="U11892" s="225"/>
      <c r="V11892" s="223"/>
      <c r="W11892" s="225"/>
      <c r="AE11892" s="200"/>
      <c r="AM11892" s="203"/>
      <c r="AT11892" s="144"/>
    </row>
    <row r="11893" spans="9:46" s="142" customFormat="1" x14ac:dyDescent="0.15">
      <c r="I11893" s="223"/>
      <c r="P11893" s="224"/>
      <c r="Q11893" s="224"/>
      <c r="R11893" s="224"/>
      <c r="T11893" s="223"/>
      <c r="U11893" s="225"/>
      <c r="V11893" s="223"/>
      <c r="W11893" s="225"/>
      <c r="AE11893" s="200"/>
      <c r="AM11893" s="203"/>
      <c r="AT11893" s="144"/>
    </row>
    <row r="11894" spans="9:46" s="142" customFormat="1" x14ac:dyDescent="0.15">
      <c r="I11894" s="223"/>
      <c r="P11894" s="224"/>
      <c r="Q11894" s="224"/>
      <c r="R11894" s="224"/>
      <c r="T11894" s="223"/>
      <c r="U11894" s="225"/>
      <c r="V11894" s="223"/>
      <c r="W11894" s="225"/>
      <c r="AE11894" s="200"/>
      <c r="AM11894" s="203"/>
      <c r="AT11894" s="144"/>
    </row>
    <row r="11895" spans="9:46" s="142" customFormat="1" x14ac:dyDescent="0.15">
      <c r="I11895" s="223"/>
      <c r="P11895" s="224"/>
      <c r="Q11895" s="224"/>
      <c r="R11895" s="224"/>
      <c r="T11895" s="223"/>
      <c r="U11895" s="225"/>
      <c r="V11895" s="223"/>
      <c r="W11895" s="225"/>
      <c r="AE11895" s="200"/>
      <c r="AM11895" s="203"/>
      <c r="AT11895" s="144"/>
    </row>
    <row r="11896" spans="9:46" s="142" customFormat="1" x14ac:dyDescent="0.15">
      <c r="I11896" s="223"/>
      <c r="P11896" s="224"/>
      <c r="Q11896" s="224"/>
      <c r="R11896" s="224"/>
      <c r="T11896" s="223"/>
      <c r="U11896" s="225"/>
      <c r="V11896" s="223"/>
      <c r="W11896" s="225"/>
      <c r="AE11896" s="200"/>
      <c r="AM11896" s="203"/>
      <c r="AT11896" s="144"/>
    </row>
    <row r="11897" spans="9:46" s="142" customFormat="1" x14ac:dyDescent="0.15">
      <c r="I11897" s="223"/>
      <c r="P11897" s="224"/>
      <c r="Q11897" s="224"/>
      <c r="R11897" s="224"/>
      <c r="T11897" s="223"/>
      <c r="U11897" s="225"/>
      <c r="V11897" s="223"/>
      <c r="W11897" s="225"/>
      <c r="AE11897" s="200"/>
      <c r="AM11897" s="203"/>
      <c r="AT11897" s="144"/>
    </row>
    <row r="11898" spans="9:46" s="142" customFormat="1" x14ac:dyDescent="0.15">
      <c r="I11898" s="223"/>
      <c r="P11898" s="224"/>
      <c r="Q11898" s="224"/>
      <c r="R11898" s="224"/>
      <c r="T11898" s="223"/>
      <c r="U11898" s="225"/>
      <c r="V11898" s="223"/>
      <c r="W11898" s="225"/>
      <c r="AE11898" s="200"/>
      <c r="AM11898" s="203"/>
      <c r="AT11898" s="144"/>
    </row>
    <row r="11899" spans="9:46" s="142" customFormat="1" x14ac:dyDescent="0.15">
      <c r="I11899" s="223"/>
      <c r="P11899" s="224"/>
      <c r="Q11899" s="224"/>
      <c r="R11899" s="224"/>
      <c r="T11899" s="223"/>
      <c r="U11899" s="225"/>
      <c r="V11899" s="223"/>
      <c r="W11899" s="225"/>
      <c r="AE11899" s="200"/>
      <c r="AM11899" s="203"/>
      <c r="AT11899" s="144"/>
    </row>
    <row r="11900" spans="9:46" s="142" customFormat="1" x14ac:dyDescent="0.15">
      <c r="I11900" s="223"/>
      <c r="P11900" s="224"/>
      <c r="Q11900" s="224"/>
      <c r="R11900" s="224"/>
      <c r="T11900" s="223"/>
      <c r="U11900" s="225"/>
      <c r="V11900" s="223"/>
      <c r="W11900" s="225"/>
      <c r="AE11900" s="200"/>
      <c r="AM11900" s="203"/>
      <c r="AT11900" s="144"/>
    </row>
    <row r="11901" spans="9:46" s="142" customFormat="1" x14ac:dyDescent="0.15">
      <c r="I11901" s="223"/>
      <c r="P11901" s="224"/>
      <c r="Q11901" s="224"/>
      <c r="R11901" s="224"/>
      <c r="T11901" s="223"/>
      <c r="U11901" s="225"/>
      <c r="V11901" s="223"/>
      <c r="W11901" s="225"/>
      <c r="AE11901" s="200"/>
      <c r="AM11901" s="203"/>
      <c r="AT11901" s="144"/>
    </row>
    <row r="11902" spans="9:46" s="142" customFormat="1" x14ac:dyDescent="0.15">
      <c r="I11902" s="223"/>
      <c r="P11902" s="224"/>
      <c r="Q11902" s="224"/>
      <c r="R11902" s="224"/>
      <c r="T11902" s="223"/>
      <c r="U11902" s="225"/>
      <c r="V11902" s="223"/>
      <c r="W11902" s="225"/>
      <c r="AE11902" s="200"/>
      <c r="AM11902" s="203"/>
      <c r="AT11902" s="144"/>
    </row>
    <row r="11903" spans="9:46" s="142" customFormat="1" x14ac:dyDescent="0.15">
      <c r="I11903" s="223"/>
      <c r="P11903" s="224"/>
      <c r="Q11903" s="224"/>
      <c r="R11903" s="224"/>
      <c r="T11903" s="223"/>
      <c r="U11903" s="225"/>
      <c r="V11903" s="223"/>
      <c r="W11903" s="225"/>
      <c r="AE11903" s="200"/>
      <c r="AM11903" s="203"/>
      <c r="AT11903" s="144"/>
    </row>
    <row r="11904" spans="9:46" s="142" customFormat="1" x14ac:dyDescent="0.15">
      <c r="I11904" s="223"/>
      <c r="P11904" s="224"/>
      <c r="Q11904" s="224"/>
      <c r="R11904" s="224"/>
      <c r="T11904" s="223"/>
      <c r="U11904" s="225"/>
      <c r="V11904" s="223"/>
      <c r="W11904" s="225"/>
      <c r="AE11904" s="200"/>
      <c r="AM11904" s="203"/>
      <c r="AT11904" s="144"/>
    </row>
    <row r="11905" spans="9:46" s="142" customFormat="1" x14ac:dyDescent="0.15">
      <c r="I11905" s="223"/>
      <c r="P11905" s="224"/>
      <c r="Q11905" s="224"/>
      <c r="R11905" s="224"/>
      <c r="T11905" s="223"/>
      <c r="U11905" s="225"/>
      <c r="V11905" s="223"/>
      <c r="W11905" s="225"/>
      <c r="AE11905" s="200"/>
      <c r="AM11905" s="203"/>
      <c r="AT11905" s="144"/>
    </row>
    <row r="11906" spans="9:46" s="142" customFormat="1" x14ac:dyDescent="0.15">
      <c r="I11906" s="223"/>
      <c r="P11906" s="224"/>
      <c r="Q11906" s="224"/>
      <c r="R11906" s="224"/>
      <c r="T11906" s="223"/>
      <c r="U11906" s="225"/>
      <c r="V11906" s="223"/>
      <c r="W11906" s="225"/>
      <c r="AE11906" s="200"/>
      <c r="AM11906" s="203"/>
      <c r="AT11906" s="144"/>
    </row>
    <row r="11907" spans="9:46" s="142" customFormat="1" x14ac:dyDescent="0.15">
      <c r="I11907" s="223"/>
      <c r="P11907" s="224"/>
      <c r="Q11907" s="224"/>
      <c r="R11907" s="224"/>
      <c r="T11907" s="223"/>
      <c r="U11907" s="225"/>
      <c r="V11907" s="223"/>
      <c r="W11907" s="225"/>
      <c r="AE11907" s="200"/>
      <c r="AM11907" s="203"/>
      <c r="AT11907" s="144"/>
    </row>
    <row r="11908" spans="9:46" s="142" customFormat="1" x14ac:dyDescent="0.15">
      <c r="I11908" s="223"/>
      <c r="P11908" s="224"/>
      <c r="Q11908" s="224"/>
      <c r="R11908" s="224"/>
      <c r="T11908" s="223"/>
      <c r="U11908" s="225"/>
      <c r="V11908" s="223"/>
      <c r="W11908" s="225"/>
      <c r="AE11908" s="200"/>
      <c r="AM11908" s="203"/>
      <c r="AT11908" s="144"/>
    </row>
    <row r="11909" spans="9:46" s="142" customFormat="1" x14ac:dyDescent="0.15">
      <c r="I11909" s="223"/>
      <c r="P11909" s="224"/>
      <c r="Q11909" s="224"/>
      <c r="R11909" s="224"/>
      <c r="T11909" s="223"/>
      <c r="U11909" s="225"/>
      <c r="V11909" s="223"/>
      <c r="W11909" s="225"/>
      <c r="AE11909" s="200"/>
      <c r="AM11909" s="203"/>
      <c r="AT11909" s="144"/>
    </row>
    <row r="11910" spans="9:46" s="142" customFormat="1" x14ac:dyDescent="0.15">
      <c r="I11910" s="223"/>
      <c r="P11910" s="224"/>
      <c r="Q11910" s="224"/>
      <c r="R11910" s="224"/>
      <c r="T11910" s="223"/>
      <c r="U11910" s="225"/>
      <c r="V11910" s="223"/>
      <c r="W11910" s="225"/>
      <c r="AE11910" s="200"/>
      <c r="AM11910" s="203"/>
      <c r="AT11910" s="144"/>
    </row>
    <row r="11911" spans="9:46" s="142" customFormat="1" x14ac:dyDescent="0.15">
      <c r="I11911" s="223"/>
      <c r="P11911" s="224"/>
      <c r="Q11911" s="224"/>
      <c r="R11911" s="224"/>
      <c r="T11911" s="223"/>
      <c r="U11911" s="225"/>
      <c r="V11911" s="223"/>
      <c r="W11911" s="225"/>
      <c r="AE11911" s="200"/>
      <c r="AM11911" s="203"/>
      <c r="AT11911" s="144"/>
    </row>
    <row r="11912" spans="9:46" s="142" customFormat="1" x14ac:dyDescent="0.15">
      <c r="I11912" s="223"/>
      <c r="P11912" s="224"/>
      <c r="Q11912" s="224"/>
      <c r="R11912" s="224"/>
      <c r="T11912" s="223"/>
      <c r="U11912" s="225"/>
      <c r="V11912" s="223"/>
      <c r="W11912" s="225"/>
      <c r="AE11912" s="200"/>
      <c r="AM11912" s="203"/>
      <c r="AT11912" s="144"/>
    </row>
    <row r="11913" spans="9:46" s="142" customFormat="1" x14ac:dyDescent="0.15">
      <c r="I11913" s="223"/>
      <c r="P11913" s="224"/>
      <c r="Q11913" s="224"/>
      <c r="R11913" s="224"/>
      <c r="T11913" s="223"/>
      <c r="U11913" s="225"/>
      <c r="V11913" s="223"/>
      <c r="W11913" s="225"/>
      <c r="AE11913" s="200"/>
      <c r="AM11913" s="203"/>
      <c r="AT11913" s="144"/>
    </row>
    <row r="11914" spans="9:46" s="142" customFormat="1" x14ac:dyDescent="0.15">
      <c r="I11914" s="223"/>
      <c r="P11914" s="224"/>
      <c r="Q11914" s="224"/>
      <c r="R11914" s="224"/>
      <c r="T11914" s="223"/>
      <c r="U11914" s="225"/>
      <c r="V11914" s="223"/>
      <c r="W11914" s="225"/>
      <c r="AE11914" s="200"/>
      <c r="AM11914" s="203"/>
      <c r="AT11914" s="144"/>
    </row>
    <row r="11915" spans="9:46" s="142" customFormat="1" x14ac:dyDescent="0.15">
      <c r="I11915" s="223"/>
      <c r="P11915" s="224"/>
      <c r="Q11915" s="224"/>
      <c r="R11915" s="224"/>
      <c r="T11915" s="223"/>
      <c r="U11915" s="225"/>
      <c r="V11915" s="223"/>
      <c r="W11915" s="225"/>
      <c r="AE11915" s="200"/>
      <c r="AM11915" s="203"/>
      <c r="AT11915" s="144"/>
    </row>
    <row r="11916" spans="9:46" s="142" customFormat="1" x14ac:dyDescent="0.15">
      <c r="I11916" s="223"/>
      <c r="P11916" s="224"/>
      <c r="Q11916" s="224"/>
      <c r="R11916" s="224"/>
      <c r="T11916" s="223"/>
      <c r="U11916" s="225"/>
      <c r="V11916" s="223"/>
      <c r="W11916" s="225"/>
      <c r="AE11916" s="200"/>
      <c r="AM11916" s="203"/>
      <c r="AT11916" s="144"/>
    </row>
    <row r="11917" spans="9:46" s="142" customFormat="1" x14ac:dyDescent="0.15">
      <c r="I11917" s="223"/>
      <c r="P11917" s="224"/>
      <c r="Q11917" s="224"/>
      <c r="R11917" s="224"/>
      <c r="T11917" s="223"/>
      <c r="U11917" s="225"/>
      <c r="V11917" s="223"/>
      <c r="W11917" s="225"/>
      <c r="AE11917" s="200"/>
      <c r="AM11917" s="203"/>
      <c r="AT11917" s="144"/>
    </row>
    <row r="11918" spans="9:46" s="142" customFormat="1" x14ac:dyDescent="0.15">
      <c r="I11918" s="223"/>
      <c r="P11918" s="224"/>
      <c r="Q11918" s="224"/>
      <c r="R11918" s="224"/>
      <c r="T11918" s="223"/>
      <c r="U11918" s="225"/>
      <c r="V11918" s="223"/>
      <c r="W11918" s="225"/>
      <c r="AE11918" s="200"/>
      <c r="AM11918" s="203"/>
      <c r="AT11918" s="144"/>
    </row>
    <row r="11919" spans="9:46" s="142" customFormat="1" x14ac:dyDescent="0.15">
      <c r="I11919" s="223"/>
      <c r="P11919" s="224"/>
      <c r="Q11919" s="224"/>
      <c r="R11919" s="224"/>
      <c r="T11919" s="223"/>
      <c r="U11919" s="225"/>
      <c r="V11919" s="223"/>
      <c r="W11919" s="225"/>
      <c r="AE11919" s="200"/>
      <c r="AM11919" s="203"/>
      <c r="AT11919" s="144"/>
    </row>
    <row r="11920" spans="9:46" s="142" customFormat="1" x14ac:dyDescent="0.15">
      <c r="I11920" s="223"/>
      <c r="P11920" s="224"/>
      <c r="Q11920" s="224"/>
      <c r="R11920" s="224"/>
      <c r="T11920" s="223"/>
      <c r="U11920" s="225"/>
      <c r="V11920" s="223"/>
      <c r="W11920" s="225"/>
      <c r="AE11920" s="200"/>
      <c r="AM11920" s="203"/>
      <c r="AT11920" s="144"/>
    </row>
    <row r="11921" spans="9:46" s="142" customFormat="1" x14ac:dyDescent="0.15">
      <c r="I11921" s="223"/>
      <c r="P11921" s="224"/>
      <c r="Q11921" s="224"/>
      <c r="R11921" s="224"/>
      <c r="T11921" s="223"/>
      <c r="U11921" s="225"/>
      <c r="V11921" s="223"/>
      <c r="W11921" s="225"/>
      <c r="AE11921" s="200"/>
      <c r="AM11921" s="203"/>
      <c r="AT11921" s="144"/>
    </row>
    <row r="11922" spans="9:46" s="142" customFormat="1" x14ac:dyDescent="0.15">
      <c r="I11922" s="223"/>
      <c r="P11922" s="224"/>
      <c r="Q11922" s="224"/>
      <c r="R11922" s="224"/>
      <c r="T11922" s="223"/>
      <c r="U11922" s="225"/>
      <c r="V11922" s="223"/>
      <c r="W11922" s="225"/>
      <c r="AE11922" s="200"/>
      <c r="AM11922" s="203"/>
      <c r="AT11922" s="144"/>
    </row>
    <row r="11923" spans="9:46" s="142" customFormat="1" x14ac:dyDescent="0.15">
      <c r="I11923" s="223"/>
      <c r="P11923" s="224"/>
      <c r="Q11923" s="224"/>
      <c r="R11923" s="224"/>
      <c r="T11923" s="223"/>
      <c r="U11923" s="225"/>
      <c r="V11923" s="223"/>
      <c r="W11923" s="225"/>
      <c r="AE11923" s="200"/>
      <c r="AM11923" s="203"/>
      <c r="AT11923" s="144"/>
    </row>
    <row r="11924" spans="9:46" s="142" customFormat="1" x14ac:dyDescent="0.15">
      <c r="I11924" s="223"/>
      <c r="P11924" s="224"/>
      <c r="Q11924" s="224"/>
      <c r="R11924" s="224"/>
      <c r="T11924" s="223"/>
      <c r="U11924" s="225"/>
      <c r="V11924" s="223"/>
      <c r="W11924" s="225"/>
      <c r="AE11924" s="200"/>
      <c r="AM11924" s="203"/>
      <c r="AT11924" s="144"/>
    </row>
    <row r="11925" spans="9:46" s="142" customFormat="1" x14ac:dyDescent="0.15">
      <c r="I11925" s="223"/>
      <c r="P11925" s="224"/>
      <c r="Q11925" s="224"/>
      <c r="R11925" s="224"/>
      <c r="T11925" s="223"/>
      <c r="U11925" s="225"/>
      <c r="V11925" s="223"/>
      <c r="W11925" s="225"/>
      <c r="AE11925" s="200"/>
      <c r="AM11925" s="203"/>
      <c r="AT11925" s="144"/>
    </row>
    <row r="11926" spans="9:46" s="142" customFormat="1" x14ac:dyDescent="0.15">
      <c r="I11926" s="223"/>
      <c r="P11926" s="224"/>
      <c r="Q11926" s="224"/>
      <c r="R11926" s="224"/>
      <c r="T11926" s="223"/>
      <c r="U11926" s="225"/>
      <c r="V11926" s="223"/>
      <c r="W11926" s="225"/>
      <c r="AE11926" s="200"/>
      <c r="AM11926" s="203"/>
      <c r="AT11926" s="144"/>
    </row>
    <row r="11927" spans="9:46" s="142" customFormat="1" x14ac:dyDescent="0.15">
      <c r="I11927" s="223"/>
      <c r="P11927" s="224"/>
      <c r="Q11927" s="224"/>
      <c r="R11927" s="224"/>
      <c r="T11927" s="223"/>
      <c r="U11927" s="225"/>
      <c r="V11927" s="223"/>
      <c r="W11927" s="225"/>
      <c r="AE11927" s="200"/>
      <c r="AM11927" s="203"/>
      <c r="AT11927" s="144"/>
    </row>
    <row r="11928" spans="9:46" s="142" customFormat="1" x14ac:dyDescent="0.15">
      <c r="I11928" s="223"/>
      <c r="P11928" s="224"/>
      <c r="Q11928" s="224"/>
      <c r="R11928" s="224"/>
      <c r="T11928" s="223"/>
      <c r="U11928" s="225"/>
      <c r="V11928" s="223"/>
      <c r="W11928" s="225"/>
      <c r="AE11928" s="200"/>
      <c r="AM11928" s="203"/>
      <c r="AT11928" s="144"/>
    </row>
    <row r="11929" spans="9:46" s="142" customFormat="1" x14ac:dyDescent="0.15">
      <c r="I11929" s="223"/>
      <c r="P11929" s="224"/>
      <c r="Q11929" s="224"/>
      <c r="R11929" s="224"/>
      <c r="T11929" s="223"/>
      <c r="U11929" s="225"/>
      <c r="V11929" s="223"/>
      <c r="W11929" s="225"/>
      <c r="AE11929" s="200"/>
      <c r="AM11929" s="203"/>
      <c r="AT11929" s="144"/>
    </row>
    <row r="11930" spans="9:46" s="142" customFormat="1" x14ac:dyDescent="0.15">
      <c r="I11930" s="223"/>
      <c r="P11930" s="224"/>
      <c r="Q11930" s="224"/>
      <c r="R11930" s="224"/>
      <c r="T11930" s="223"/>
      <c r="U11930" s="225"/>
      <c r="V11930" s="223"/>
      <c r="W11930" s="225"/>
      <c r="AE11930" s="200"/>
      <c r="AM11930" s="203"/>
      <c r="AT11930" s="144"/>
    </row>
    <row r="11931" spans="9:46" s="142" customFormat="1" x14ac:dyDescent="0.15">
      <c r="I11931" s="223"/>
      <c r="P11931" s="224"/>
      <c r="Q11931" s="224"/>
      <c r="R11931" s="224"/>
      <c r="T11931" s="223"/>
      <c r="U11931" s="225"/>
      <c r="V11931" s="223"/>
      <c r="W11931" s="225"/>
      <c r="AE11931" s="200"/>
      <c r="AM11931" s="203"/>
      <c r="AT11931" s="144"/>
    </row>
    <row r="11932" spans="9:46" s="142" customFormat="1" x14ac:dyDescent="0.15">
      <c r="I11932" s="223"/>
      <c r="P11932" s="224"/>
      <c r="Q11932" s="224"/>
      <c r="R11932" s="224"/>
      <c r="T11932" s="223"/>
      <c r="U11932" s="225"/>
      <c r="V11932" s="223"/>
      <c r="W11932" s="225"/>
      <c r="AE11932" s="200"/>
      <c r="AM11932" s="203"/>
      <c r="AT11932" s="144"/>
    </row>
    <row r="11933" spans="9:46" s="142" customFormat="1" x14ac:dyDescent="0.15">
      <c r="I11933" s="223"/>
      <c r="P11933" s="224"/>
      <c r="Q11933" s="224"/>
      <c r="R11933" s="224"/>
      <c r="T11933" s="223"/>
      <c r="U11933" s="225"/>
      <c r="V11933" s="223"/>
      <c r="W11933" s="225"/>
      <c r="AE11933" s="200"/>
      <c r="AM11933" s="203"/>
      <c r="AT11933" s="144"/>
    </row>
    <row r="11934" spans="9:46" s="142" customFormat="1" x14ac:dyDescent="0.15">
      <c r="I11934" s="223"/>
      <c r="P11934" s="224"/>
      <c r="Q11934" s="224"/>
      <c r="R11934" s="224"/>
      <c r="T11934" s="223"/>
      <c r="U11934" s="225"/>
      <c r="V11934" s="223"/>
      <c r="W11934" s="225"/>
      <c r="AE11934" s="200"/>
      <c r="AM11934" s="203"/>
      <c r="AT11934" s="144"/>
    </row>
    <row r="11935" spans="9:46" s="142" customFormat="1" x14ac:dyDescent="0.15">
      <c r="I11935" s="223"/>
      <c r="P11935" s="224"/>
      <c r="Q11935" s="224"/>
      <c r="R11935" s="224"/>
      <c r="T11935" s="223"/>
      <c r="U11935" s="225"/>
      <c r="V11935" s="223"/>
      <c r="W11935" s="225"/>
      <c r="AE11935" s="200"/>
      <c r="AM11935" s="203"/>
      <c r="AT11935" s="144"/>
    </row>
    <row r="11936" spans="9:46" s="142" customFormat="1" x14ac:dyDescent="0.15">
      <c r="I11936" s="223"/>
      <c r="P11936" s="224"/>
      <c r="Q11936" s="224"/>
      <c r="R11936" s="224"/>
      <c r="T11936" s="223"/>
      <c r="U11936" s="225"/>
      <c r="V11936" s="223"/>
      <c r="W11936" s="225"/>
      <c r="AE11936" s="200"/>
      <c r="AM11936" s="203"/>
      <c r="AT11936" s="144"/>
    </row>
    <row r="11937" spans="9:46" s="142" customFormat="1" x14ac:dyDescent="0.15">
      <c r="I11937" s="223"/>
      <c r="P11937" s="224"/>
      <c r="Q11937" s="224"/>
      <c r="R11937" s="224"/>
      <c r="T11937" s="223"/>
      <c r="U11937" s="225"/>
      <c r="V11937" s="223"/>
      <c r="W11937" s="225"/>
      <c r="AE11937" s="200"/>
      <c r="AM11937" s="203"/>
      <c r="AT11937" s="144"/>
    </row>
    <row r="11938" spans="9:46" s="142" customFormat="1" x14ac:dyDescent="0.15">
      <c r="I11938" s="223"/>
      <c r="P11938" s="224"/>
      <c r="Q11938" s="224"/>
      <c r="R11938" s="224"/>
      <c r="T11938" s="223"/>
      <c r="U11938" s="225"/>
      <c r="V11938" s="223"/>
      <c r="W11938" s="225"/>
      <c r="AE11938" s="200"/>
      <c r="AM11938" s="203"/>
      <c r="AT11938" s="144"/>
    </row>
    <row r="11939" spans="9:46" s="142" customFormat="1" x14ac:dyDescent="0.15">
      <c r="I11939" s="223"/>
      <c r="P11939" s="224"/>
      <c r="Q11939" s="224"/>
      <c r="R11939" s="224"/>
      <c r="T11939" s="223"/>
      <c r="U11939" s="225"/>
      <c r="V11939" s="223"/>
      <c r="W11939" s="225"/>
      <c r="AE11939" s="200"/>
      <c r="AM11939" s="203"/>
      <c r="AT11939" s="144"/>
    </row>
    <row r="11940" spans="9:46" s="142" customFormat="1" x14ac:dyDescent="0.15">
      <c r="I11940" s="223"/>
      <c r="P11940" s="224"/>
      <c r="Q11940" s="224"/>
      <c r="R11940" s="224"/>
      <c r="T11940" s="223"/>
      <c r="U11940" s="225"/>
      <c r="V11940" s="223"/>
      <c r="W11940" s="225"/>
      <c r="AE11940" s="200"/>
      <c r="AM11940" s="203"/>
      <c r="AT11940" s="144"/>
    </row>
    <row r="11941" spans="9:46" s="142" customFormat="1" x14ac:dyDescent="0.15">
      <c r="I11941" s="223"/>
      <c r="P11941" s="224"/>
      <c r="Q11941" s="224"/>
      <c r="R11941" s="224"/>
      <c r="T11941" s="223"/>
      <c r="U11941" s="225"/>
      <c r="V11941" s="223"/>
      <c r="W11941" s="225"/>
      <c r="AE11941" s="200"/>
      <c r="AM11941" s="203"/>
      <c r="AT11941" s="144"/>
    </row>
    <row r="11942" spans="9:46" s="142" customFormat="1" x14ac:dyDescent="0.15">
      <c r="I11942" s="223"/>
      <c r="P11942" s="224"/>
      <c r="Q11942" s="224"/>
      <c r="R11942" s="224"/>
      <c r="T11942" s="223"/>
      <c r="U11942" s="225"/>
      <c r="V11942" s="223"/>
      <c r="W11942" s="225"/>
      <c r="AE11942" s="200"/>
      <c r="AM11942" s="203"/>
      <c r="AT11942" s="144"/>
    </row>
    <row r="11943" spans="9:46" s="142" customFormat="1" x14ac:dyDescent="0.15">
      <c r="I11943" s="223"/>
      <c r="P11943" s="224"/>
      <c r="Q11943" s="224"/>
      <c r="R11943" s="224"/>
      <c r="T11943" s="223"/>
      <c r="U11943" s="225"/>
      <c r="V11943" s="223"/>
      <c r="W11943" s="225"/>
      <c r="AE11943" s="200"/>
      <c r="AM11943" s="203"/>
      <c r="AT11943" s="144"/>
    </row>
    <row r="11944" spans="9:46" s="142" customFormat="1" x14ac:dyDescent="0.15">
      <c r="I11944" s="223"/>
      <c r="P11944" s="224"/>
      <c r="Q11944" s="224"/>
      <c r="R11944" s="224"/>
      <c r="T11944" s="223"/>
      <c r="U11944" s="225"/>
      <c r="V11944" s="223"/>
      <c r="W11944" s="225"/>
      <c r="AE11944" s="200"/>
      <c r="AM11944" s="203"/>
      <c r="AT11944" s="144"/>
    </row>
    <row r="11945" spans="9:46" s="142" customFormat="1" x14ac:dyDescent="0.15">
      <c r="I11945" s="223"/>
      <c r="P11945" s="224"/>
      <c r="Q11945" s="224"/>
      <c r="R11945" s="224"/>
      <c r="T11945" s="223"/>
      <c r="U11945" s="225"/>
      <c r="V11945" s="223"/>
      <c r="W11945" s="225"/>
      <c r="AE11945" s="200"/>
      <c r="AM11945" s="203"/>
      <c r="AT11945" s="144"/>
    </row>
    <row r="11946" spans="9:46" s="142" customFormat="1" x14ac:dyDescent="0.15">
      <c r="I11946" s="223"/>
      <c r="P11946" s="224"/>
      <c r="Q11946" s="224"/>
      <c r="R11946" s="224"/>
      <c r="T11946" s="223"/>
      <c r="U11946" s="225"/>
      <c r="V11946" s="223"/>
      <c r="W11946" s="225"/>
      <c r="AE11946" s="200"/>
      <c r="AM11946" s="203"/>
      <c r="AT11946" s="144"/>
    </row>
    <row r="11947" spans="9:46" s="142" customFormat="1" x14ac:dyDescent="0.15">
      <c r="I11947" s="223"/>
      <c r="P11947" s="224"/>
      <c r="Q11947" s="224"/>
      <c r="R11947" s="224"/>
      <c r="T11947" s="223"/>
      <c r="U11947" s="225"/>
      <c r="V11947" s="223"/>
      <c r="W11947" s="225"/>
      <c r="AE11947" s="200"/>
      <c r="AM11947" s="203"/>
      <c r="AT11947" s="144"/>
    </row>
    <row r="11948" spans="9:46" s="142" customFormat="1" x14ac:dyDescent="0.15">
      <c r="I11948" s="223"/>
      <c r="P11948" s="224"/>
      <c r="Q11948" s="224"/>
      <c r="R11948" s="224"/>
      <c r="T11948" s="223"/>
      <c r="U11948" s="225"/>
      <c r="V11948" s="223"/>
      <c r="W11948" s="225"/>
      <c r="AE11948" s="200"/>
      <c r="AM11948" s="203"/>
      <c r="AT11948" s="144"/>
    </row>
    <row r="11949" spans="9:46" s="142" customFormat="1" x14ac:dyDescent="0.15">
      <c r="I11949" s="223"/>
      <c r="P11949" s="224"/>
      <c r="Q11949" s="224"/>
      <c r="R11949" s="224"/>
      <c r="T11949" s="223"/>
      <c r="U11949" s="225"/>
      <c r="V11949" s="223"/>
      <c r="W11949" s="225"/>
      <c r="AE11949" s="200"/>
      <c r="AM11949" s="203"/>
      <c r="AT11949" s="144"/>
    </row>
    <row r="11950" spans="9:46" s="142" customFormat="1" x14ac:dyDescent="0.15">
      <c r="I11950" s="223"/>
      <c r="P11950" s="224"/>
      <c r="Q11950" s="224"/>
      <c r="R11950" s="224"/>
      <c r="T11950" s="223"/>
      <c r="U11950" s="225"/>
      <c r="V11950" s="223"/>
      <c r="W11950" s="225"/>
      <c r="AE11950" s="200"/>
      <c r="AM11950" s="203"/>
      <c r="AT11950" s="144"/>
    </row>
    <row r="11951" spans="9:46" s="142" customFormat="1" x14ac:dyDescent="0.15">
      <c r="I11951" s="223"/>
      <c r="P11951" s="224"/>
      <c r="Q11951" s="224"/>
      <c r="R11951" s="224"/>
      <c r="T11951" s="223"/>
      <c r="U11951" s="225"/>
      <c r="V11951" s="223"/>
      <c r="W11951" s="225"/>
      <c r="AE11951" s="200"/>
      <c r="AM11951" s="203"/>
      <c r="AT11951" s="144"/>
    </row>
    <row r="11952" spans="9:46" s="142" customFormat="1" x14ac:dyDescent="0.15">
      <c r="I11952" s="223"/>
      <c r="P11952" s="224"/>
      <c r="Q11952" s="224"/>
      <c r="R11952" s="224"/>
      <c r="T11952" s="223"/>
      <c r="U11952" s="225"/>
      <c r="V11952" s="223"/>
      <c r="W11952" s="225"/>
      <c r="AE11952" s="200"/>
      <c r="AM11952" s="203"/>
      <c r="AT11952" s="144"/>
    </row>
    <row r="11953" spans="9:46" s="142" customFormat="1" x14ac:dyDescent="0.15">
      <c r="I11953" s="223"/>
      <c r="P11953" s="224"/>
      <c r="Q11953" s="224"/>
      <c r="R11953" s="224"/>
      <c r="T11953" s="223"/>
      <c r="U11953" s="225"/>
      <c r="V11953" s="223"/>
      <c r="W11953" s="225"/>
      <c r="AE11953" s="200"/>
      <c r="AM11953" s="203"/>
      <c r="AT11953" s="144"/>
    </row>
    <row r="11954" spans="9:46" s="142" customFormat="1" x14ac:dyDescent="0.15">
      <c r="I11954" s="223"/>
      <c r="P11954" s="224"/>
      <c r="Q11954" s="224"/>
      <c r="R11954" s="224"/>
      <c r="T11954" s="223"/>
      <c r="U11954" s="225"/>
      <c r="V11954" s="223"/>
      <c r="W11954" s="225"/>
      <c r="AE11954" s="200"/>
      <c r="AM11954" s="203"/>
      <c r="AT11954" s="144"/>
    </row>
    <row r="11955" spans="9:46" s="142" customFormat="1" x14ac:dyDescent="0.15">
      <c r="I11955" s="223"/>
      <c r="P11955" s="224"/>
      <c r="Q11955" s="224"/>
      <c r="R11955" s="224"/>
      <c r="T11955" s="223"/>
      <c r="U11955" s="225"/>
      <c r="V11955" s="223"/>
      <c r="W11955" s="225"/>
      <c r="AE11955" s="200"/>
      <c r="AM11955" s="203"/>
      <c r="AT11955" s="144"/>
    </row>
    <row r="11956" spans="9:46" s="142" customFormat="1" x14ac:dyDescent="0.15">
      <c r="I11956" s="223"/>
      <c r="P11956" s="224"/>
      <c r="Q11956" s="224"/>
      <c r="R11956" s="224"/>
      <c r="T11956" s="223"/>
      <c r="U11956" s="225"/>
      <c r="V11956" s="223"/>
      <c r="W11956" s="225"/>
      <c r="AE11956" s="200"/>
      <c r="AM11956" s="203"/>
      <c r="AT11956" s="144"/>
    </row>
    <row r="11957" spans="9:46" s="142" customFormat="1" x14ac:dyDescent="0.15">
      <c r="I11957" s="223"/>
      <c r="P11957" s="224"/>
      <c r="Q11957" s="224"/>
      <c r="R11957" s="224"/>
      <c r="T11957" s="223"/>
      <c r="U11957" s="225"/>
      <c r="V11957" s="223"/>
      <c r="W11957" s="225"/>
      <c r="AE11957" s="200"/>
      <c r="AM11957" s="203"/>
      <c r="AT11957" s="144"/>
    </row>
    <row r="11958" spans="9:46" s="142" customFormat="1" x14ac:dyDescent="0.15">
      <c r="I11958" s="223"/>
      <c r="P11958" s="224"/>
      <c r="Q11958" s="224"/>
      <c r="R11958" s="224"/>
      <c r="T11958" s="223"/>
      <c r="U11958" s="225"/>
      <c r="V11958" s="223"/>
      <c r="W11958" s="225"/>
      <c r="AE11958" s="200"/>
      <c r="AM11958" s="203"/>
      <c r="AT11958" s="144"/>
    </row>
    <row r="11959" spans="9:46" s="142" customFormat="1" x14ac:dyDescent="0.15">
      <c r="I11959" s="223"/>
      <c r="P11959" s="224"/>
      <c r="Q11959" s="224"/>
      <c r="R11959" s="224"/>
      <c r="T11959" s="223"/>
      <c r="U11959" s="225"/>
      <c r="V11959" s="223"/>
      <c r="W11959" s="225"/>
      <c r="AE11959" s="200"/>
      <c r="AM11959" s="203"/>
      <c r="AT11959" s="144"/>
    </row>
    <row r="11960" spans="9:46" s="142" customFormat="1" x14ac:dyDescent="0.15">
      <c r="I11960" s="223"/>
      <c r="P11960" s="224"/>
      <c r="Q11960" s="224"/>
      <c r="R11960" s="224"/>
      <c r="T11960" s="223"/>
      <c r="U11960" s="225"/>
      <c r="V11960" s="223"/>
      <c r="W11960" s="225"/>
      <c r="AE11960" s="200"/>
      <c r="AM11960" s="203"/>
      <c r="AT11960" s="144"/>
    </row>
    <row r="11961" spans="9:46" s="142" customFormat="1" x14ac:dyDescent="0.15">
      <c r="I11961" s="223"/>
      <c r="P11961" s="224"/>
      <c r="Q11961" s="224"/>
      <c r="R11961" s="224"/>
      <c r="T11961" s="223"/>
      <c r="U11961" s="225"/>
      <c r="V11961" s="223"/>
      <c r="W11961" s="225"/>
      <c r="AE11961" s="200"/>
      <c r="AM11961" s="203"/>
      <c r="AT11961" s="144"/>
    </row>
    <row r="11962" spans="9:46" s="142" customFormat="1" x14ac:dyDescent="0.15">
      <c r="I11962" s="223"/>
      <c r="P11962" s="224"/>
      <c r="Q11962" s="224"/>
      <c r="R11962" s="224"/>
      <c r="T11962" s="223"/>
      <c r="U11962" s="225"/>
      <c r="V11962" s="223"/>
      <c r="W11962" s="225"/>
      <c r="AE11962" s="200"/>
      <c r="AM11962" s="203"/>
      <c r="AT11962" s="144"/>
    </row>
    <row r="11963" spans="9:46" s="142" customFormat="1" x14ac:dyDescent="0.15">
      <c r="I11963" s="223"/>
      <c r="P11963" s="224"/>
      <c r="Q11963" s="224"/>
      <c r="R11963" s="224"/>
      <c r="T11963" s="223"/>
      <c r="U11963" s="225"/>
      <c r="V11963" s="223"/>
      <c r="W11963" s="225"/>
      <c r="AE11963" s="200"/>
      <c r="AM11963" s="203"/>
      <c r="AT11963" s="144"/>
    </row>
    <row r="11964" spans="9:46" s="142" customFormat="1" x14ac:dyDescent="0.15">
      <c r="I11964" s="223"/>
      <c r="P11964" s="224"/>
      <c r="Q11964" s="224"/>
      <c r="R11964" s="224"/>
      <c r="T11964" s="223"/>
      <c r="U11964" s="225"/>
      <c r="V11964" s="223"/>
      <c r="W11964" s="225"/>
      <c r="AE11964" s="200"/>
      <c r="AM11964" s="203"/>
      <c r="AT11964" s="144"/>
    </row>
    <row r="11965" spans="9:46" s="142" customFormat="1" x14ac:dyDescent="0.15">
      <c r="I11965" s="223"/>
      <c r="P11965" s="224"/>
      <c r="Q11965" s="224"/>
      <c r="R11965" s="224"/>
      <c r="T11965" s="223"/>
      <c r="U11965" s="225"/>
      <c r="V11965" s="223"/>
      <c r="W11965" s="225"/>
      <c r="AE11965" s="200"/>
      <c r="AM11965" s="203"/>
      <c r="AT11965" s="144"/>
    </row>
    <row r="11966" spans="9:46" s="142" customFormat="1" x14ac:dyDescent="0.15">
      <c r="I11966" s="223"/>
      <c r="P11966" s="224"/>
      <c r="Q11966" s="224"/>
      <c r="R11966" s="224"/>
      <c r="T11966" s="223"/>
      <c r="U11966" s="225"/>
      <c r="V11966" s="223"/>
      <c r="W11966" s="225"/>
      <c r="AE11966" s="200"/>
      <c r="AM11966" s="203"/>
      <c r="AT11966" s="144"/>
    </row>
    <row r="11967" spans="9:46" s="142" customFormat="1" x14ac:dyDescent="0.15">
      <c r="I11967" s="223"/>
      <c r="P11967" s="224"/>
      <c r="Q11967" s="224"/>
      <c r="R11967" s="224"/>
      <c r="T11967" s="223"/>
      <c r="U11967" s="225"/>
      <c r="V11967" s="223"/>
      <c r="W11967" s="225"/>
      <c r="AE11967" s="200"/>
      <c r="AM11967" s="203"/>
      <c r="AT11967" s="144"/>
    </row>
    <row r="11968" spans="9:46" s="142" customFormat="1" x14ac:dyDescent="0.15">
      <c r="I11968" s="223"/>
      <c r="P11968" s="224"/>
      <c r="Q11968" s="224"/>
      <c r="R11968" s="224"/>
      <c r="T11968" s="223"/>
      <c r="U11968" s="225"/>
      <c r="V11968" s="223"/>
      <c r="W11968" s="225"/>
      <c r="AE11968" s="200"/>
      <c r="AM11968" s="203"/>
      <c r="AT11968" s="144"/>
    </row>
    <row r="11969" spans="9:46" s="142" customFormat="1" x14ac:dyDescent="0.15">
      <c r="I11969" s="223"/>
      <c r="P11969" s="224"/>
      <c r="Q11969" s="224"/>
      <c r="R11969" s="224"/>
      <c r="T11969" s="223"/>
      <c r="U11969" s="225"/>
      <c r="V11969" s="223"/>
      <c r="W11969" s="225"/>
      <c r="AE11969" s="200"/>
      <c r="AM11969" s="203"/>
      <c r="AT11969" s="144"/>
    </row>
    <row r="11970" spans="9:46" s="142" customFormat="1" x14ac:dyDescent="0.15">
      <c r="I11970" s="223"/>
      <c r="P11970" s="224"/>
      <c r="Q11970" s="224"/>
      <c r="R11970" s="224"/>
      <c r="T11970" s="223"/>
      <c r="U11970" s="225"/>
      <c r="V11970" s="223"/>
      <c r="W11970" s="225"/>
      <c r="AE11970" s="200"/>
      <c r="AM11970" s="203"/>
      <c r="AT11970" s="144"/>
    </row>
    <row r="11971" spans="9:46" s="142" customFormat="1" x14ac:dyDescent="0.15">
      <c r="I11971" s="223"/>
      <c r="P11971" s="224"/>
      <c r="Q11971" s="224"/>
      <c r="R11971" s="224"/>
      <c r="T11971" s="223"/>
      <c r="U11971" s="225"/>
      <c r="V11971" s="223"/>
      <c r="W11971" s="225"/>
      <c r="AE11971" s="200"/>
      <c r="AM11971" s="203"/>
      <c r="AT11971" s="144"/>
    </row>
    <row r="11972" spans="9:46" s="142" customFormat="1" x14ac:dyDescent="0.15">
      <c r="I11972" s="223"/>
      <c r="P11972" s="224"/>
      <c r="Q11972" s="224"/>
      <c r="R11972" s="224"/>
      <c r="T11972" s="223"/>
      <c r="U11972" s="225"/>
      <c r="V11972" s="223"/>
      <c r="W11972" s="225"/>
      <c r="AE11972" s="200"/>
      <c r="AM11972" s="203"/>
      <c r="AT11972" s="144"/>
    </row>
    <row r="11973" spans="9:46" s="142" customFormat="1" x14ac:dyDescent="0.15">
      <c r="I11973" s="223"/>
      <c r="P11973" s="224"/>
      <c r="Q11973" s="224"/>
      <c r="R11973" s="224"/>
      <c r="T11973" s="223"/>
      <c r="U11973" s="225"/>
      <c r="V11973" s="223"/>
      <c r="W11973" s="225"/>
      <c r="AE11973" s="200"/>
      <c r="AM11973" s="203"/>
      <c r="AT11973" s="144"/>
    </row>
    <row r="11974" spans="9:46" s="142" customFormat="1" x14ac:dyDescent="0.15">
      <c r="I11974" s="223"/>
      <c r="P11974" s="224"/>
      <c r="Q11974" s="224"/>
      <c r="R11974" s="224"/>
      <c r="T11974" s="223"/>
      <c r="U11974" s="225"/>
      <c r="V11974" s="223"/>
      <c r="W11974" s="225"/>
      <c r="AE11974" s="200"/>
      <c r="AM11974" s="203"/>
      <c r="AT11974" s="144"/>
    </row>
    <row r="11975" spans="9:46" s="142" customFormat="1" x14ac:dyDescent="0.15">
      <c r="I11975" s="223"/>
      <c r="P11975" s="224"/>
      <c r="Q11975" s="224"/>
      <c r="R11975" s="224"/>
      <c r="T11975" s="223"/>
      <c r="U11975" s="225"/>
      <c r="V11975" s="223"/>
      <c r="W11975" s="225"/>
      <c r="AE11975" s="200"/>
      <c r="AM11975" s="203"/>
      <c r="AT11975" s="144"/>
    </row>
    <row r="11976" spans="9:46" s="142" customFormat="1" x14ac:dyDescent="0.15">
      <c r="I11976" s="223"/>
      <c r="P11976" s="224"/>
      <c r="Q11976" s="224"/>
      <c r="R11976" s="224"/>
      <c r="T11976" s="223"/>
      <c r="U11976" s="225"/>
      <c r="V11976" s="223"/>
      <c r="W11976" s="225"/>
      <c r="AE11976" s="200"/>
      <c r="AM11976" s="203"/>
      <c r="AT11976" s="144"/>
    </row>
    <row r="11977" spans="9:46" s="142" customFormat="1" x14ac:dyDescent="0.15">
      <c r="I11977" s="223"/>
      <c r="P11977" s="224"/>
      <c r="Q11977" s="224"/>
      <c r="R11977" s="224"/>
      <c r="T11977" s="223"/>
      <c r="U11977" s="225"/>
      <c r="V11977" s="223"/>
      <c r="W11977" s="225"/>
      <c r="AE11977" s="200"/>
      <c r="AM11977" s="203"/>
      <c r="AT11977" s="144"/>
    </row>
    <row r="11978" spans="9:46" s="142" customFormat="1" x14ac:dyDescent="0.15">
      <c r="I11978" s="223"/>
      <c r="P11978" s="224"/>
      <c r="Q11978" s="224"/>
      <c r="R11978" s="224"/>
      <c r="T11978" s="223"/>
      <c r="U11978" s="225"/>
      <c r="V11978" s="223"/>
      <c r="W11978" s="225"/>
      <c r="AE11978" s="200"/>
      <c r="AM11978" s="203"/>
      <c r="AT11978" s="144"/>
    </row>
    <row r="11979" spans="9:46" s="142" customFormat="1" x14ac:dyDescent="0.15">
      <c r="I11979" s="223"/>
      <c r="P11979" s="224"/>
      <c r="Q11979" s="224"/>
      <c r="R11979" s="224"/>
      <c r="T11979" s="223"/>
      <c r="U11979" s="225"/>
      <c r="V11979" s="223"/>
      <c r="W11979" s="225"/>
      <c r="AE11979" s="200"/>
      <c r="AM11979" s="203"/>
      <c r="AT11979" s="144"/>
    </row>
    <row r="11980" spans="9:46" s="142" customFormat="1" x14ac:dyDescent="0.15">
      <c r="I11980" s="223"/>
      <c r="P11980" s="224"/>
      <c r="Q11980" s="224"/>
      <c r="R11980" s="224"/>
      <c r="T11980" s="223"/>
      <c r="U11980" s="225"/>
      <c r="V11980" s="223"/>
      <c r="W11980" s="225"/>
      <c r="AE11980" s="200"/>
      <c r="AM11980" s="203"/>
      <c r="AT11980" s="144"/>
    </row>
    <row r="11981" spans="9:46" s="142" customFormat="1" x14ac:dyDescent="0.15">
      <c r="I11981" s="223"/>
      <c r="P11981" s="224"/>
      <c r="Q11981" s="224"/>
      <c r="R11981" s="224"/>
      <c r="T11981" s="223"/>
      <c r="U11981" s="225"/>
      <c r="V11981" s="223"/>
      <c r="W11981" s="225"/>
      <c r="AE11981" s="200"/>
      <c r="AM11981" s="203"/>
      <c r="AT11981" s="144"/>
    </row>
    <row r="11982" spans="9:46" s="142" customFormat="1" x14ac:dyDescent="0.15">
      <c r="I11982" s="223"/>
      <c r="P11982" s="224"/>
      <c r="Q11982" s="224"/>
      <c r="R11982" s="224"/>
      <c r="T11982" s="223"/>
      <c r="U11982" s="225"/>
      <c r="V11982" s="223"/>
      <c r="W11982" s="225"/>
      <c r="AE11982" s="200"/>
      <c r="AM11982" s="203"/>
      <c r="AT11982" s="144"/>
    </row>
    <row r="11983" spans="9:46" s="142" customFormat="1" x14ac:dyDescent="0.15">
      <c r="I11983" s="223"/>
      <c r="P11983" s="224"/>
      <c r="Q11983" s="224"/>
      <c r="R11983" s="224"/>
      <c r="T11983" s="223"/>
      <c r="U11983" s="225"/>
      <c r="V11983" s="223"/>
      <c r="W11983" s="225"/>
      <c r="AE11983" s="200"/>
      <c r="AM11983" s="203"/>
      <c r="AT11983" s="144"/>
    </row>
    <row r="11984" spans="9:46" s="142" customFormat="1" x14ac:dyDescent="0.15">
      <c r="I11984" s="223"/>
      <c r="P11984" s="224"/>
      <c r="Q11984" s="224"/>
      <c r="R11984" s="224"/>
      <c r="T11984" s="223"/>
      <c r="U11984" s="225"/>
      <c r="V11984" s="223"/>
      <c r="W11984" s="225"/>
      <c r="AE11984" s="200"/>
      <c r="AM11984" s="203"/>
      <c r="AT11984" s="144"/>
    </row>
    <row r="11985" spans="9:46" s="142" customFormat="1" x14ac:dyDescent="0.15">
      <c r="I11985" s="223"/>
      <c r="P11985" s="224"/>
      <c r="Q11985" s="224"/>
      <c r="R11985" s="224"/>
      <c r="T11985" s="223"/>
      <c r="U11985" s="225"/>
      <c r="V11985" s="223"/>
      <c r="W11985" s="225"/>
      <c r="AE11985" s="200"/>
      <c r="AM11985" s="203"/>
      <c r="AT11985" s="144"/>
    </row>
    <row r="11986" spans="9:46" s="142" customFormat="1" x14ac:dyDescent="0.15">
      <c r="I11986" s="223"/>
      <c r="P11986" s="224"/>
      <c r="Q11986" s="224"/>
      <c r="R11986" s="224"/>
      <c r="T11986" s="223"/>
      <c r="U11986" s="225"/>
      <c r="V11986" s="223"/>
      <c r="W11986" s="225"/>
      <c r="AE11986" s="200"/>
      <c r="AM11986" s="203"/>
      <c r="AT11986" s="144"/>
    </row>
    <row r="11987" spans="9:46" s="142" customFormat="1" x14ac:dyDescent="0.15">
      <c r="I11987" s="223"/>
      <c r="P11987" s="224"/>
      <c r="Q11987" s="224"/>
      <c r="R11987" s="224"/>
      <c r="T11987" s="223"/>
      <c r="U11987" s="225"/>
      <c r="V11987" s="223"/>
      <c r="W11987" s="225"/>
      <c r="AE11987" s="200"/>
      <c r="AM11987" s="203"/>
      <c r="AT11987" s="144"/>
    </row>
    <row r="11988" spans="9:46" s="142" customFormat="1" x14ac:dyDescent="0.15">
      <c r="I11988" s="223"/>
      <c r="P11988" s="224"/>
      <c r="Q11988" s="224"/>
      <c r="R11988" s="224"/>
      <c r="T11988" s="223"/>
      <c r="U11988" s="225"/>
      <c r="V11988" s="223"/>
      <c r="W11988" s="225"/>
      <c r="AE11988" s="200"/>
      <c r="AM11988" s="203"/>
      <c r="AT11988" s="144"/>
    </row>
    <row r="11989" spans="9:46" s="142" customFormat="1" x14ac:dyDescent="0.15">
      <c r="I11989" s="223"/>
      <c r="P11989" s="224"/>
      <c r="Q11989" s="224"/>
      <c r="R11989" s="224"/>
      <c r="T11989" s="223"/>
      <c r="U11989" s="225"/>
      <c r="V11989" s="223"/>
      <c r="W11989" s="225"/>
      <c r="AE11989" s="200"/>
      <c r="AM11989" s="203"/>
      <c r="AT11989" s="144"/>
    </row>
    <row r="11990" spans="9:46" s="142" customFormat="1" x14ac:dyDescent="0.15">
      <c r="I11990" s="223"/>
      <c r="P11990" s="224"/>
      <c r="Q11990" s="224"/>
      <c r="R11990" s="224"/>
      <c r="T11990" s="223"/>
      <c r="U11990" s="225"/>
      <c r="V11990" s="223"/>
      <c r="W11990" s="225"/>
      <c r="AE11990" s="200"/>
      <c r="AM11990" s="203"/>
      <c r="AT11990" s="144"/>
    </row>
    <row r="11991" spans="9:46" s="142" customFormat="1" x14ac:dyDescent="0.15">
      <c r="I11991" s="223"/>
      <c r="P11991" s="224"/>
      <c r="Q11991" s="224"/>
      <c r="R11991" s="224"/>
      <c r="T11991" s="223"/>
      <c r="U11991" s="225"/>
      <c r="V11991" s="223"/>
      <c r="W11991" s="225"/>
      <c r="AE11991" s="200"/>
      <c r="AM11991" s="203"/>
      <c r="AT11991" s="144"/>
    </row>
    <row r="11992" spans="9:46" s="142" customFormat="1" x14ac:dyDescent="0.15">
      <c r="I11992" s="223"/>
      <c r="P11992" s="224"/>
      <c r="Q11992" s="224"/>
      <c r="R11992" s="224"/>
      <c r="T11992" s="223"/>
      <c r="U11992" s="225"/>
      <c r="V11992" s="223"/>
      <c r="W11992" s="225"/>
      <c r="AE11992" s="200"/>
      <c r="AM11992" s="203"/>
      <c r="AT11992" s="144"/>
    </row>
    <row r="11993" spans="9:46" s="142" customFormat="1" x14ac:dyDescent="0.15">
      <c r="I11993" s="223"/>
      <c r="P11993" s="224"/>
      <c r="Q11993" s="224"/>
      <c r="R11993" s="224"/>
      <c r="T11993" s="223"/>
      <c r="U11993" s="225"/>
      <c r="V11993" s="223"/>
      <c r="W11993" s="225"/>
      <c r="AE11993" s="200"/>
      <c r="AM11993" s="203"/>
      <c r="AT11993" s="144"/>
    </row>
    <row r="11994" spans="9:46" s="142" customFormat="1" x14ac:dyDescent="0.15">
      <c r="I11994" s="223"/>
      <c r="P11994" s="224"/>
      <c r="Q11994" s="224"/>
      <c r="R11994" s="224"/>
      <c r="T11994" s="223"/>
      <c r="U11994" s="225"/>
      <c r="V11994" s="223"/>
      <c r="W11994" s="225"/>
      <c r="AE11994" s="200"/>
      <c r="AM11994" s="203"/>
      <c r="AT11994" s="144"/>
    </row>
    <row r="11995" spans="9:46" s="142" customFormat="1" x14ac:dyDescent="0.15">
      <c r="I11995" s="223"/>
      <c r="P11995" s="224"/>
      <c r="Q11995" s="224"/>
      <c r="R11995" s="224"/>
      <c r="T11995" s="223"/>
      <c r="U11995" s="225"/>
      <c r="V11995" s="223"/>
      <c r="W11995" s="225"/>
      <c r="AE11995" s="200"/>
      <c r="AM11995" s="203"/>
      <c r="AT11995" s="144"/>
    </row>
    <row r="11996" spans="9:46" s="142" customFormat="1" x14ac:dyDescent="0.15">
      <c r="I11996" s="223"/>
      <c r="P11996" s="224"/>
      <c r="Q11996" s="224"/>
      <c r="R11996" s="224"/>
      <c r="T11996" s="223"/>
      <c r="U11996" s="225"/>
      <c r="V11996" s="223"/>
      <c r="W11996" s="225"/>
      <c r="AE11996" s="200"/>
      <c r="AM11996" s="203"/>
      <c r="AT11996" s="144"/>
    </row>
    <row r="11997" spans="9:46" s="142" customFormat="1" x14ac:dyDescent="0.15">
      <c r="I11997" s="223"/>
      <c r="P11997" s="224"/>
      <c r="Q11997" s="224"/>
      <c r="R11997" s="224"/>
      <c r="T11997" s="223"/>
      <c r="U11997" s="225"/>
      <c r="V11997" s="223"/>
      <c r="W11997" s="225"/>
      <c r="AE11997" s="200"/>
      <c r="AM11997" s="203"/>
      <c r="AT11997" s="144"/>
    </row>
    <row r="11998" spans="9:46" s="142" customFormat="1" x14ac:dyDescent="0.15">
      <c r="I11998" s="223"/>
      <c r="P11998" s="224"/>
      <c r="Q11998" s="224"/>
      <c r="R11998" s="224"/>
      <c r="T11998" s="223"/>
      <c r="U11998" s="225"/>
      <c r="V11998" s="223"/>
      <c r="W11998" s="225"/>
      <c r="AE11998" s="200"/>
      <c r="AM11998" s="203"/>
      <c r="AT11998" s="144"/>
    </row>
    <row r="11999" spans="9:46" s="142" customFormat="1" x14ac:dyDescent="0.15">
      <c r="I11999" s="223"/>
      <c r="P11999" s="224"/>
      <c r="Q11999" s="224"/>
      <c r="R11999" s="224"/>
      <c r="T11999" s="223"/>
      <c r="U11999" s="225"/>
      <c r="V11999" s="223"/>
      <c r="W11999" s="225"/>
      <c r="AE11999" s="200"/>
      <c r="AM11999" s="203"/>
      <c r="AT11999" s="144"/>
    </row>
    <row r="12000" spans="9:46" s="142" customFormat="1" x14ac:dyDescent="0.15">
      <c r="I12000" s="223"/>
      <c r="P12000" s="224"/>
      <c r="Q12000" s="224"/>
      <c r="R12000" s="224"/>
      <c r="T12000" s="223"/>
      <c r="U12000" s="225"/>
      <c r="V12000" s="223"/>
      <c r="W12000" s="225"/>
      <c r="AE12000" s="200"/>
      <c r="AM12000" s="203"/>
      <c r="AT12000" s="144"/>
    </row>
    <row r="12001" spans="9:46" s="142" customFormat="1" x14ac:dyDescent="0.15">
      <c r="I12001" s="223"/>
      <c r="P12001" s="224"/>
      <c r="Q12001" s="224"/>
      <c r="R12001" s="224"/>
      <c r="T12001" s="223"/>
      <c r="U12001" s="225"/>
      <c r="V12001" s="223"/>
      <c r="W12001" s="225"/>
      <c r="AE12001" s="200"/>
      <c r="AM12001" s="203"/>
      <c r="AT12001" s="144"/>
    </row>
    <row r="12002" spans="9:46" s="142" customFormat="1" x14ac:dyDescent="0.15">
      <c r="I12002" s="223"/>
      <c r="P12002" s="224"/>
      <c r="Q12002" s="224"/>
      <c r="R12002" s="224"/>
      <c r="T12002" s="223"/>
      <c r="U12002" s="225"/>
      <c r="V12002" s="223"/>
      <c r="W12002" s="225"/>
      <c r="AE12002" s="200"/>
      <c r="AM12002" s="203"/>
      <c r="AT12002" s="144"/>
    </row>
    <row r="12003" spans="9:46" s="142" customFormat="1" x14ac:dyDescent="0.15">
      <c r="I12003" s="223"/>
      <c r="P12003" s="224"/>
      <c r="Q12003" s="224"/>
      <c r="R12003" s="224"/>
      <c r="T12003" s="223"/>
      <c r="U12003" s="225"/>
      <c r="V12003" s="223"/>
      <c r="W12003" s="225"/>
      <c r="AE12003" s="200"/>
      <c r="AM12003" s="203"/>
      <c r="AT12003" s="144"/>
    </row>
    <row r="12004" spans="9:46" s="142" customFormat="1" x14ac:dyDescent="0.15">
      <c r="I12004" s="223"/>
      <c r="P12004" s="224"/>
      <c r="Q12004" s="224"/>
      <c r="R12004" s="224"/>
      <c r="T12004" s="223"/>
      <c r="U12004" s="225"/>
      <c r="V12004" s="223"/>
      <c r="W12004" s="225"/>
      <c r="AE12004" s="200"/>
      <c r="AM12004" s="203"/>
      <c r="AT12004" s="144"/>
    </row>
    <row r="12005" spans="9:46" s="142" customFormat="1" x14ac:dyDescent="0.15">
      <c r="I12005" s="223"/>
      <c r="P12005" s="224"/>
      <c r="Q12005" s="224"/>
      <c r="R12005" s="224"/>
      <c r="T12005" s="223"/>
      <c r="U12005" s="225"/>
      <c r="V12005" s="223"/>
      <c r="W12005" s="225"/>
      <c r="AE12005" s="200"/>
      <c r="AM12005" s="203"/>
      <c r="AT12005" s="144"/>
    </row>
    <row r="12006" spans="9:46" s="142" customFormat="1" x14ac:dyDescent="0.15">
      <c r="I12006" s="223"/>
      <c r="P12006" s="224"/>
      <c r="Q12006" s="224"/>
      <c r="R12006" s="224"/>
      <c r="T12006" s="223"/>
      <c r="U12006" s="225"/>
      <c r="V12006" s="223"/>
      <c r="W12006" s="225"/>
      <c r="AE12006" s="200"/>
      <c r="AM12006" s="203"/>
      <c r="AT12006" s="144"/>
    </row>
    <row r="12007" spans="9:46" s="142" customFormat="1" x14ac:dyDescent="0.15">
      <c r="I12007" s="223"/>
      <c r="P12007" s="224"/>
      <c r="Q12007" s="224"/>
      <c r="R12007" s="224"/>
      <c r="T12007" s="223"/>
      <c r="U12007" s="225"/>
      <c r="V12007" s="223"/>
      <c r="W12007" s="225"/>
      <c r="AE12007" s="200"/>
      <c r="AM12007" s="203"/>
      <c r="AT12007" s="144"/>
    </row>
    <row r="12008" spans="9:46" s="142" customFormat="1" x14ac:dyDescent="0.15">
      <c r="I12008" s="223"/>
      <c r="P12008" s="224"/>
      <c r="Q12008" s="224"/>
      <c r="R12008" s="224"/>
      <c r="T12008" s="223"/>
      <c r="U12008" s="225"/>
      <c r="V12008" s="223"/>
      <c r="W12008" s="225"/>
      <c r="AE12008" s="200"/>
      <c r="AM12008" s="203"/>
      <c r="AT12008" s="144"/>
    </row>
    <row r="12009" spans="9:46" s="142" customFormat="1" x14ac:dyDescent="0.15">
      <c r="I12009" s="223"/>
      <c r="P12009" s="224"/>
      <c r="Q12009" s="224"/>
      <c r="R12009" s="224"/>
      <c r="T12009" s="223"/>
      <c r="U12009" s="225"/>
      <c r="V12009" s="223"/>
      <c r="W12009" s="225"/>
      <c r="AE12009" s="200"/>
      <c r="AM12009" s="203"/>
      <c r="AT12009" s="144"/>
    </row>
    <row r="12010" spans="9:46" s="142" customFormat="1" x14ac:dyDescent="0.15">
      <c r="I12010" s="223"/>
      <c r="P12010" s="224"/>
      <c r="Q12010" s="224"/>
      <c r="R12010" s="224"/>
      <c r="T12010" s="223"/>
      <c r="U12010" s="225"/>
      <c r="V12010" s="223"/>
      <c r="W12010" s="225"/>
      <c r="AE12010" s="200"/>
      <c r="AM12010" s="203"/>
      <c r="AT12010" s="144"/>
    </row>
    <row r="12011" spans="9:46" s="142" customFormat="1" x14ac:dyDescent="0.15">
      <c r="I12011" s="223"/>
      <c r="P12011" s="224"/>
      <c r="Q12011" s="224"/>
      <c r="R12011" s="224"/>
      <c r="T12011" s="223"/>
      <c r="U12011" s="225"/>
      <c r="V12011" s="223"/>
      <c r="W12011" s="225"/>
      <c r="AE12011" s="200"/>
      <c r="AM12011" s="203"/>
      <c r="AT12011" s="144"/>
    </row>
    <row r="12012" spans="9:46" s="142" customFormat="1" x14ac:dyDescent="0.15">
      <c r="I12012" s="223"/>
      <c r="P12012" s="224"/>
      <c r="Q12012" s="224"/>
      <c r="R12012" s="224"/>
      <c r="T12012" s="223"/>
      <c r="U12012" s="225"/>
      <c r="V12012" s="223"/>
      <c r="W12012" s="225"/>
      <c r="AE12012" s="200"/>
      <c r="AM12012" s="203"/>
      <c r="AT12012" s="144"/>
    </row>
    <row r="12013" spans="9:46" s="142" customFormat="1" x14ac:dyDescent="0.15">
      <c r="I12013" s="223"/>
      <c r="P12013" s="224"/>
      <c r="Q12013" s="224"/>
      <c r="R12013" s="224"/>
      <c r="T12013" s="223"/>
      <c r="U12013" s="225"/>
      <c r="V12013" s="223"/>
      <c r="W12013" s="225"/>
      <c r="AE12013" s="200"/>
      <c r="AM12013" s="203"/>
      <c r="AT12013" s="144"/>
    </row>
    <row r="12014" spans="9:46" s="142" customFormat="1" x14ac:dyDescent="0.15">
      <c r="I12014" s="223"/>
      <c r="P12014" s="224"/>
      <c r="Q12014" s="224"/>
      <c r="R12014" s="224"/>
      <c r="T12014" s="223"/>
      <c r="U12014" s="225"/>
      <c r="V12014" s="223"/>
      <c r="W12014" s="225"/>
      <c r="AE12014" s="200"/>
      <c r="AM12014" s="203"/>
      <c r="AT12014" s="144"/>
    </row>
    <row r="12015" spans="9:46" s="142" customFormat="1" x14ac:dyDescent="0.15">
      <c r="I12015" s="223"/>
      <c r="P12015" s="224"/>
      <c r="Q12015" s="224"/>
      <c r="R12015" s="224"/>
      <c r="T12015" s="223"/>
      <c r="U12015" s="225"/>
      <c r="V12015" s="223"/>
      <c r="W12015" s="225"/>
      <c r="AE12015" s="200"/>
      <c r="AM12015" s="203"/>
      <c r="AT12015" s="144"/>
    </row>
    <row r="12016" spans="9:46" s="142" customFormat="1" x14ac:dyDescent="0.15">
      <c r="I12016" s="223"/>
      <c r="P12016" s="224"/>
      <c r="Q12016" s="224"/>
      <c r="R12016" s="224"/>
      <c r="T12016" s="223"/>
      <c r="U12016" s="225"/>
      <c r="V12016" s="223"/>
      <c r="W12016" s="225"/>
      <c r="AE12016" s="200"/>
      <c r="AM12016" s="203"/>
      <c r="AT12016" s="144"/>
    </row>
    <row r="12017" spans="9:46" s="142" customFormat="1" x14ac:dyDescent="0.15">
      <c r="I12017" s="223"/>
      <c r="P12017" s="224"/>
      <c r="Q12017" s="224"/>
      <c r="R12017" s="224"/>
      <c r="T12017" s="223"/>
      <c r="U12017" s="225"/>
      <c r="V12017" s="223"/>
      <c r="W12017" s="225"/>
      <c r="AE12017" s="200"/>
      <c r="AM12017" s="203"/>
      <c r="AT12017" s="144"/>
    </row>
    <row r="12018" spans="9:46" s="142" customFormat="1" x14ac:dyDescent="0.15">
      <c r="I12018" s="223"/>
      <c r="P12018" s="224"/>
      <c r="Q12018" s="224"/>
      <c r="R12018" s="224"/>
      <c r="T12018" s="223"/>
      <c r="U12018" s="225"/>
      <c r="V12018" s="223"/>
      <c r="W12018" s="225"/>
      <c r="AE12018" s="200"/>
      <c r="AM12018" s="203"/>
      <c r="AT12018" s="144"/>
    </row>
    <row r="12019" spans="9:46" s="142" customFormat="1" x14ac:dyDescent="0.15">
      <c r="I12019" s="223"/>
      <c r="P12019" s="224"/>
      <c r="Q12019" s="224"/>
      <c r="R12019" s="224"/>
      <c r="T12019" s="223"/>
      <c r="U12019" s="225"/>
      <c r="V12019" s="223"/>
      <c r="W12019" s="225"/>
      <c r="AE12019" s="200"/>
      <c r="AM12019" s="203"/>
      <c r="AT12019" s="144"/>
    </row>
    <row r="12020" spans="9:46" s="142" customFormat="1" x14ac:dyDescent="0.15">
      <c r="I12020" s="223"/>
      <c r="P12020" s="224"/>
      <c r="Q12020" s="224"/>
      <c r="R12020" s="224"/>
      <c r="T12020" s="223"/>
      <c r="U12020" s="225"/>
      <c r="V12020" s="223"/>
      <c r="W12020" s="225"/>
      <c r="AE12020" s="200"/>
      <c r="AM12020" s="203"/>
      <c r="AT12020" s="144"/>
    </row>
    <row r="12021" spans="9:46" s="142" customFormat="1" x14ac:dyDescent="0.15">
      <c r="I12021" s="223"/>
      <c r="P12021" s="224"/>
      <c r="Q12021" s="224"/>
      <c r="R12021" s="224"/>
      <c r="T12021" s="223"/>
      <c r="U12021" s="225"/>
      <c r="V12021" s="223"/>
      <c r="W12021" s="225"/>
      <c r="AE12021" s="200"/>
      <c r="AM12021" s="203"/>
      <c r="AT12021" s="144"/>
    </row>
    <row r="12022" spans="9:46" s="142" customFormat="1" x14ac:dyDescent="0.15">
      <c r="I12022" s="223"/>
      <c r="P12022" s="224"/>
      <c r="Q12022" s="224"/>
      <c r="R12022" s="224"/>
      <c r="T12022" s="223"/>
      <c r="U12022" s="225"/>
      <c r="V12022" s="223"/>
      <c r="W12022" s="225"/>
      <c r="AE12022" s="200"/>
      <c r="AM12022" s="203"/>
      <c r="AT12022" s="144"/>
    </row>
    <row r="12023" spans="9:46" s="142" customFormat="1" x14ac:dyDescent="0.15">
      <c r="I12023" s="223"/>
      <c r="P12023" s="224"/>
      <c r="Q12023" s="224"/>
      <c r="R12023" s="224"/>
      <c r="T12023" s="223"/>
      <c r="U12023" s="225"/>
      <c r="V12023" s="223"/>
      <c r="W12023" s="225"/>
      <c r="AE12023" s="200"/>
      <c r="AM12023" s="203"/>
      <c r="AT12023" s="144"/>
    </row>
    <row r="12024" spans="9:46" s="142" customFormat="1" x14ac:dyDescent="0.15">
      <c r="I12024" s="223"/>
      <c r="P12024" s="224"/>
      <c r="Q12024" s="224"/>
      <c r="R12024" s="224"/>
      <c r="T12024" s="223"/>
      <c r="U12024" s="225"/>
      <c r="V12024" s="223"/>
      <c r="W12024" s="225"/>
      <c r="AE12024" s="200"/>
      <c r="AM12024" s="203"/>
      <c r="AT12024" s="144"/>
    </row>
    <row r="12025" spans="9:46" s="142" customFormat="1" x14ac:dyDescent="0.15">
      <c r="I12025" s="223"/>
      <c r="P12025" s="224"/>
      <c r="Q12025" s="224"/>
      <c r="R12025" s="224"/>
      <c r="T12025" s="223"/>
      <c r="U12025" s="225"/>
      <c r="V12025" s="223"/>
      <c r="W12025" s="225"/>
      <c r="AE12025" s="200"/>
      <c r="AM12025" s="203"/>
      <c r="AT12025" s="144"/>
    </row>
    <row r="12026" spans="9:46" s="142" customFormat="1" x14ac:dyDescent="0.15">
      <c r="I12026" s="223"/>
      <c r="P12026" s="224"/>
      <c r="Q12026" s="224"/>
      <c r="R12026" s="224"/>
      <c r="T12026" s="223"/>
      <c r="U12026" s="225"/>
      <c r="V12026" s="223"/>
      <c r="W12026" s="225"/>
      <c r="AE12026" s="200"/>
      <c r="AM12026" s="203"/>
      <c r="AT12026" s="144"/>
    </row>
    <row r="12027" spans="9:46" s="142" customFormat="1" x14ac:dyDescent="0.15">
      <c r="I12027" s="223"/>
      <c r="P12027" s="224"/>
      <c r="Q12027" s="224"/>
      <c r="R12027" s="224"/>
      <c r="T12027" s="223"/>
      <c r="U12027" s="225"/>
      <c r="V12027" s="223"/>
      <c r="W12027" s="225"/>
      <c r="AE12027" s="200"/>
      <c r="AM12027" s="203"/>
      <c r="AT12027" s="144"/>
    </row>
    <row r="12028" spans="9:46" s="142" customFormat="1" x14ac:dyDescent="0.15">
      <c r="I12028" s="223"/>
      <c r="P12028" s="224"/>
      <c r="Q12028" s="224"/>
      <c r="R12028" s="224"/>
      <c r="T12028" s="223"/>
      <c r="U12028" s="225"/>
      <c r="V12028" s="223"/>
      <c r="W12028" s="225"/>
      <c r="AE12028" s="200"/>
      <c r="AM12028" s="203"/>
      <c r="AT12028" s="144"/>
    </row>
    <row r="12029" spans="9:46" s="142" customFormat="1" x14ac:dyDescent="0.15">
      <c r="I12029" s="223"/>
      <c r="P12029" s="224"/>
      <c r="Q12029" s="224"/>
      <c r="R12029" s="224"/>
      <c r="T12029" s="223"/>
      <c r="U12029" s="225"/>
      <c r="V12029" s="223"/>
      <c r="W12029" s="225"/>
      <c r="AE12029" s="200"/>
      <c r="AM12029" s="203"/>
      <c r="AT12029" s="144"/>
    </row>
    <row r="12030" spans="9:46" s="142" customFormat="1" x14ac:dyDescent="0.15">
      <c r="I12030" s="223"/>
      <c r="P12030" s="224"/>
      <c r="Q12030" s="224"/>
      <c r="R12030" s="224"/>
      <c r="T12030" s="223"/>
      <c r="U12030" s="225"/>
      <c r="V12030" s="223"/>
      <c r="W12030" s="225"/>
      <c r="AE12030" s="200"/>
      <c r="AM12030" s="203"/>
      <c r="AT12030" s="144"/>
    </row>
    <row r="12031" spans="9:46" s="142" customFormat="1" x14ac:dyDescent="0.15">
      <c r="I12031" s="223"/>
      <c r="P12031" s="224"/>
      <c r="Q12031" s="224"/>
      <c r="R12031" s="224"/>
      <c r="T12031" s="223"/>
      <c r="U12031" s="225"/>
      <c r="V12031" s="223"/>
      <c r="W12031" s="225"/>
      <c r="AE12031" s="200"/>
      <c r="AM12031" s="203"/>
      <c r="AT12031" s="144"/>
    </row>
    <row r="12032" spans="9:46" s="142" customFormat="1" x14ac:dyDescent="0.15">
      <c r="I12032" s="223"/>
      <c r="P12032" s="224"/>
      <c r="Q12032" s="224"/>
      <c r="R12032" s="224"/>
      <c r="T12032" s="223"/>
      <c r="U12032" s="225"/>
      <c r="V12032" s="223"/>
      <c r="W12032" s="225"/>
      <c r="AE12032" s="200"/>
      <c r="AM12032" s="203"/>
      <c r="AT12032" s="144"/>
    </row>
    <row r="12033" spans="9:46" s="142" customFormat="1" x14ac:dyDescent="0.15">
      <c r="I12033" s="223"/>
      <c r="P12033" s="224"/>
      <c r="Q12033" s="224"/>
      <c r="R12033" s="224"/>
      <c r="T12033" s="223"/>
      <c r="U12033" s="225"/>
      <c r="V12033" s="223"/>
      <c r="W12033" s="225"/>
      <c r="AE12033" s="200"/>
      <c r="AM12033" s="203"/>
      <c r="AT12033" s="144"/>
    </row>
    <row r="12034" spans="9:46" s="142" customFormat="1" x14ac:dyDescent="0.15">
      <c r="I12034" s="223"/>
      <c r="P12034" s="224"/>
      <c r="Q12034" s="224"/>
      <c r="R12034" s="224"/>
      <c r="T12034" s="223"/>
      <c r="U12034" s="225"/>
      <c r="V12034" s="223"/>
      <c r="W12034" s="225"/>
      <c r="AE12034" s="200"/>
      <c r="AM12034" s="203"/>
      <c r="AT12034" s="144"/>
    </row>
    <row r="12035" spans="9:46" s="142" customFormat="1" x14ac:dyDescent="0.15">
      <c r="I12035" s="223"/>
      <c r="P12035" s="224"/>
      <c r="Q12035" s="224"/>
      <c r="R12035" s="224"/>
      <c r="T12035" s="223"/>
      <c r="U12035" s="225"/>
      <c r="V12035" s="223"/>
      <c r="W12035" s="225"/>
      <c r="AE12035" s="200"/>
      <c r="AM12035" s="203"/>
      <c r="AT12035" s="144"/>
    </row>
    <row r="12036" spans="9:46" s="142" customFormat="1" x14ac:dyDescent="0.15">
      <c r="I12036" s="223"/>
      <c r="P12036" s="224"/>
      <c r="Q12036" s="224"/>
      <c r="R12036" s="224"/>
      <c r="T12036" s="223"/>
      <c r="U12036" s="225"/>
      <c r="V12036" s="223"/>
      <c r="W12036" s="225"/>
      <c r="AE12036" s="200"/>
      <c r="AM12036" s="203"/>
      <c r="AT12036" s="144"/>
    </row>
    <row r="12037" spans="9:46" s="142" customFormat="1" x14ac:dyDescent="0.15">
      <c r="I12037" s="223"/>
      <c r="P12037" s="224"/>
      <c r="Q12037" s="224"/>
      <c r="R12037" s="224"/>
      <c r="T12037" s="223"/>
      <c r="U12037" s="225"/>
      <c r="V12037" s="223"/>
      <c r="W12037" s="225"/>
      <c r="AE12037" s="200"/>
      <c r="AM12037" s="203"/>
      <c r="AT12037" s="144"/>
    </row>
    <row r="12038" spans="9:46" s="142" customFormat="1" x14ac:dyDescent="0.15">
      <c r="I12038" s="223"/>
      <c r="P12038" s="224"/>
      <c r="Q12038" s="224"/>
      <c r="R12038" s="224"/>
      <c r="T12038" s="223"/>
      <c r="U12038" s="225"/>
      <c r="V12038" s="223"/>
      <c r="W12038" s="225"/>
      <c r="AE12038" s="200"/>
      <c r="AM12038" s="203"/>
      <c r="AT12038" s="144"/>
    </row>
    <row r="12039" spans="9:46" s="142" customFormat="1" x14ac:dyDescent="0.15">
      <c r="I12039" s="223"/>
      <c r="P12039" s="224"/>
      <c r="Q12039" s="224"/>
      <c r="R12039" s="224"/>
      <c r="T12039" s="223"/>
      <c r="U12039" s="225"/>
      <c r="V12039" s="223"/>
      <c r="W12039" s="225"/>
      <c r="AE12039" s="200"/>
      <c r="AM12039" s="203"/>
      <c r="AT12039" s="144"/>
    </row>
    <row r="12040" spans="9:46" s="142" customFormat="1" x14ac:dyDescent="0.15">
      <c r="I12040" s="223"/>
      <c r="P12040" s="224"/>
      <c r="Q12040" s="224"/>
      <c r="R12040" s="224"/>
      <c r="T12040" s="223"/>
      <c r="U12040" s="225"/>
      <c r="V12040" s="223"/>
      <c r="W12040" s="225"/>
      <c r="AE12040" s="200"/>
      <c r="AM12040" s="203"/>
      <c r="AT12040" s="144"/>
    </row>
    <row r="12041" spans="9:46" s="142" customFormat="1" x14ac:dyDescent="0.15">
      <c r="I12041" s="223"/>
      <c r="P12041" s="224"/>
      <c r="Q12041" s="224"/>
      <c r="R12041" s="224"/>
      <c r="T12041" s="223"/>
      <c r="U12041" s="225"/>
      <c r="V12041" s="223"/>
      <c r="W12041" s="225"/>
      <c r="AE12041" s="200"/>
      <c r="AM12041" s="203"/>
      <c r="AT12041" s="144"/>
    </row>
    <row r="12042" spans="9:46" s="142" customFormat="1" x14ac:dyDescent="0.15">
      <c r="I12042" s="223"/>
      <c r="P12042" s="224"/>
      <c r="Q12042" s="224"/>
      <c r="R12042" s="224"/>
      <c r="T12042" s="223"/>
      <c r="U12042" s="225"/>
      <c r="V12042" s="223"/>
      <c r="W12042" s="225"/>
      <c r="AE12042" s="200"/>
      <c r="AM12042" s="203"/>
      <c r="AT12042" s="144"/>
    </row>
    <row r="12043" spans="9:46" s="142" customFormat="1" x14ac:dyDescent="0.15">
      <c r="I12043" s="223"/>
      <c r="P12043" s="224"/>
      <c r="Q12043" s="224"/>
      <c r="R12043" s="224"/>
      <c r="T12043" s="223"/>
      <c r="U12043" s="225"/>
      <c r="V12043" s="223"/>
      <c r="W12043" s="225"/>
      <c r="AE12043" s="200"/>
      <c r="AM12043" s="203"/>
      <c r="AT12043" s="144"/>
    </row>
    <row r="12044" spans="9:46" s="142" customFormat="1" x14ac:dyDescent="0.15">
      <c r="I12044" s="223"/>
      <c r="P12044" s="224"/>
      <c r="Q12044" s="224"/>
      <c r="R12044" s="224"/>
      <c r="T12044" s="223"/>
      <c r="U12044" s="225"/>
      <c r="V12044" s="223"/>
      <c r="W12044" s="225"/>
      <c r="AE12044" s="200"/>
      <c r="AM12044" s="203"/>
      <c r="AT12044" s="144"/>
    </row>
    <row r="12045" spans="9:46" s="142" customFormat="1" x14ac:dyDescent="0.15">
      <c r="I12045" s="223"/>
      <c r="P12045" s="224"/>
      <c r="Q12045" s="224"/>
      <c r="R12045" s="224"/>
      <c r="T12045" s="223"/>
      <c r="U12045" s="225"/>
      <c r="V12045" s="223"/>
      <c r="W12045" s="225"/>
      <c r="AE12045" s="200"/>
      <c r="AM12045" s="203"/>
      <c r="AT12045" s="144"/>
    </row>
    <row r="12046" spans="9:46" s="142" customFormat="1" x14ac:dyDescent="0.15">
      <c r="I12046" s="223"/>
      <c r="P12046" s="224"/>
      <c r="Q12046" s="224"/>
      <c r="R12046" s="224"/>
      <c r="T12046" s="223"/>
      <c r="U12046" s="225"/>
      <c r="V12046" s="223"/>
      <c r="W12046" s="225"/>
      <c r="AE12046" s="200"/>
      <c r="AM12046" s="203"/>
      <c r="AT12046" s="144"/>
    </row>
    <row r="12047" spans="9:46" s="142" customFormat="1" x14ac:dyDescent="0.15">
      <c r="I12047" s="223"/>
      <c r="P12047" s="224"/>
      <c r="Q12047" s="224"/>
      <c r="R12047" s="224"/>
      <c r="T12047" s="223"/>
      <c r="U12047" s="225"/>
      <c r="V12047" s="223"/>
      <c r="W12047" s="225"/>
      <c r="AE12047" s="200"/>
      <c r="AM12047" s="203"/>
      <c r="AT12047" s="144"/>
    </row>
    <row r="12048" spans="9:46" s="142" customFormat="1" x14ac:dyDescent="0.15">
      <c r="I12048" s="223"/>
      <c r="P12048" s="224"/>
      <c r="Q12048" s="224"/>
      <c r="R12048" s="224"/>
      <c r="T12048" s="223"/>
      <c r="U12048" s="225"/>
      <c r="V12048" s="223"/>
      <c r="W12048" s="225"/>
      <c r="AE12048" s="200"/>
      <c r="AM12048" s="203"/>
      <c r="AT12048" s="144"/>
    </row>
    <row r="12049" spans="9:46" s="142" customFormat="1" x14ac:dyDescent="0.15">
      <c r="I12049" s="223"/>
      <c r="P12049" s="224"/>
      <c r="Q12049" s="224"/>
      <c r="R12049" s="224"/>
      <c r="T12049" s="223"/>
      <c r="U12049" s="225"/>
      <c r="V12049" s="223"/>
      <c r="W12049" s="225"/>
      <c r="AE12049" s="200"/>
      <c r="AM12049" s="203"/>
      <c r="AT12049" s="144"/>
    </row>
    <row r="12050" spans="9:46" s="142" customFormat="1" x14ac:dyDescent="0.15">
      <c r="I12050" s="223"/>
      <c r="P12050" s="224"/>
      <c r="Q12050" s="224"/>
      <c r="R12050" s="224"/>
      <c r="T12050" s="223"/>
      <c r="U12050" s="225"/>
      <c r="V12050" s="223"/>
      <c r="W12050" s="225"/>
      <c r="AE12050" s="200"/>
      <c r="AM12050" s="203"/>
      <c r="AT12050" s="144"/>
    </row>
    <row r="12051" spans="9:46" s="142" customFormat="1" x14ac:dyDescent="0.15">
      <c r="I12051" s="223"/>
      <c r="P12051" s="224"/>
      <c r="Q12051" s="224"/>
      <c r="R12051" s="224"/>
      <c r="T12051" s="223"/>
      <c r="U12051" s="225"/>
      <c r="V12051" s="223"/>
      <c r="W12051" s="225"/>
      <c r="AE12051" s="200"/>
      <c r="AM12051" s="203"/>
      <c r="AT12051" s="144"/>
    </row>
    <row r="12052" spans="9:46" s="142" customFormat="1" x14ac:dyDescent="0.15">
      <c r="I12052" s="223"/>
      <c r="P12052" s="224"/>
      <c r="Q12052" s="224"/>
      <c r="R12052" s="224"/>
      <c r="T12052" s="223"/>
      <c r="U12052" s="225"/>
      <c r="V12052" s="223"/>
      <c r="W12052" s="225"/>
      <c r="AE12052" s="200"/>
      <c r="AM12052" s="203"/>
      <c r="AT12052" s="144"/>
    </row>
    <row r="12053" spans="9:46" s="142" customFormat="1" x14ac:dyDescent="0.15">
      <c r="I12053" s="223"/>
      <c r="P12053" s="224"/>
      <c r="Q12053" s="224"/>
      <c r="R12053" s="224"/>
      <c r="T12053" s="223"/>
      <c r="U12053" s="225"/>
      <c r="V12053" s="223"/>
      <c r="W12053" s="225"/>
      <c r="AE12053" s="200"/>
      <c r="AM12053" s="203"/>
      <c r="AT12053" s="144"/>
    </row>
    <row r="12054" spans="9:46" s="142" customFormat="1" x14ac:dyDescent="0.15">
      <c r="I12054" s="223"/>
      <c r="P12054" s="224"/>
      <c r="Q12054" s="224"/>
      <c r="R12054" s="224"/>
      <c r="T12054" s="223"/>
      <c r="U12054" s="225"/>
      <c r="V12054" s="223"/>
      <c r="W12054" s="225"/>
      <c r="AE12054" s="200"/>
      <c r="AM12054" s="203"/>
      <c r="AT12054" s="144"/>
    </row>
    <row r="12055" spans="9:46" s="142" customFormat="1" x14ac:dyDescent="0.15">
      <c r="I12055" s="223"/>
      <c r="P12055" s="224"/>
      <c r="Q12055" s="224"/>
      <c r="R12055" s="224"/>
      <c r="T12055" s="223"/>
      <c r="U12055" s="225"/>
      <c r="V12055" s="223"/>
      <c r="W12055" s="225"/>
      <c r="AE12055" s="200"/>
      <c r="AM12055" s="203"/>
      <c r="AT12055" s="144"/>
    </row>
    <row r="12056" spans="9:46" s="142" customFormat="1" x14ac:dyDescent="0.15">
      <c r="I12056" s="223"/>
      <c r="P12056" s="224"/>
      <c r="Q12056" s="224"/>
      <c r="R12056" s="224"/>
      <c r="T12056" s="223"/>
      <c r="U12056" s="225"/>
      <c r="V12056" s="223"/>
      <c r="W12056" s="225"/>
      <c r="AE12056" s="200"/>
      <c r="AM12056" s="203"/>
      <c r="AT12056" s="144"/>
    </row>
    <row r="12057" spans="9:46" s="142" customFormat="1" x14ac:dyDescent="0.15">
      <c r="I12057" s="223"/>
      <c r="P12057" s="224"/>
      <c r="Q12057" s="224"/>
      <c r="R12057" s="224"/>
      <c r="T12057" s="223"/>
      <c r="U12057" s="225"/>
      <c r="V12057" s="223"/>
      <c r="W12057" s="225"/>
      <c r="AE12057" s="200"/>
      <c r="AM12057" s="203"/>
      <c r="AT12057" s="144"/>
    </row>
    <row r="12058" spans="9:46" s="142" customFormat="1" x14ac:dyDescent="0.15">
      <c r="I12058" s="223"/>
      <c r="P12058" s="224"/>
      <c r="Q12058" s="224"/>
      <c r="R12058" s="224"/>
      <c r="T12058" s="223"/>
      <c r="U12058" s="225"/>
      <c r="V12058" s="223"/>
      <c r="W12058" s="225"/>
      <c r="AE12058" s="200"/>
      <c r="AM12058" s="203"/>
      <c r="AT12058" s="144"/>
    </row>
    <row r="12059" spans="9:46" s="142" customFormat="1" x14ac:dyDescent="0.15">
      <c r="I12059" s="223"/>
      <c r="P12059" s="224"/>
      <c r="Q12059" s="224"/>
      <c r="R12059" s="224"/>
      <c r="T12059" s="223"/>
      <c r="U12059" s="225"/>
      <c r="V12059" s="223"/>
      <c r="W12059" s="225"/>
      <c r="AE12059" s="200"/>
      <c r="AM12059" s="203"/>
      <c r="AT12059" s="144"/>
    </row>
    <row r="12060" spans="9:46" s="142" customFormat="1" x14ac:dyDescent="0.15">
      <c r="I12060" s="223"/>
      <c r="P12060" s="224"/>
      <c r="Q12060" s="224"/>
      <c r="R12060" s="224"/>
      <c r="T12060" s="223"/>
      <c r="U12060" s="225"/>
      <c r="V12060" s="223"/>
      <c r="W12060" s="225"/>
      <c r="AE12060" s="200"/>
      <c r="AM12060" s="203"/>
      <c r="AT12060" s="144"/>
    </row>
    <row r="12061" spans="9:46" s="142" customFormat="1" x14ac:dyDescent="0.15">
      <c r="I12061" s="223"/>
      <c r="P12061" s="224"/>
      <c r="Q12061" s="224"/>
      <c r="R12061" s="224"/>
      <c r="T12061" s="223"/>
      <c r="U12061" s="225"/>
      <c r="V12061" s="223"/>
      <c r="W12061" s="225"/>
      <c r="AE12061" s="200"/>
      <c r="AM12061" s="203"/>
      <c r="AT12061" s="144"/>
    </row>
    <row r="12062" spans="9:46" s="142" customFormat="1" x14ac:dyDescent="0.15">
      <c r="I12062" s="223"/>
      <c r="P12062" s="224"/>
      <c r="Q12062" s="224"/>
      <c r="R12062" s="224"/>
      <c r="T12062" s="223"/>
      <c r="U12062" s="225"/>
      <c r="V12062" s="223"/>
      <c r="W12062" s="225"/>
      <c r="AE12062" s="200"/>
      <c r="AM12062" s="203"/>
      <c r="AT12062" s="144"/>
    </row>
    <row r="12063" spans="9:46" s="142" customFormat="1" x14ac:dyDescent="0.15">
      <c r="I12063" s="223"/>
      <c r="P12063" s="224"/>
      <c r="Q12063" s="224"/>
      <c r="R12063" s="224"/>
      <c r="T12063" s="223"/>
      <c r="U12063" s="225"/>
      <c r="V12063" s="223"/>
      <c r="W12063" s="225"/>
      <c r="AE12063" s="200"/>
      <c r="AM12063" s="203"/>
      <c r="AT12063" s="144"/>
    </row>
    <row r="12064" spans="9:46" s="142" customFormat="1" x14ac:dyDescent="0.15">
      <c r="I12064" s="223"/>
      <c r="P12064" s="224"/>
      <c r="Q12064" s="224"/>
      <c r="R12064" s="224"/>
      <c r="T12064" s="223"/>
      <c r="U12064" s="225"/>
      <c r="V12064" s="223"/>
      <c r="W12064" s="225"/>
      <c r="AE12064" s="200"/>
      <c r="AM12064" s="203"/>
      <c r="AT12064" s="144"/>
    </row>
    <row r="12065" spans="9:46" s="142" customFormat="1" x14ac:dyDescent="0.15">
      <c r="I12065" s="223"/>
      <c r="P12065" s="224"/>
      <c r="Q12065" s="224"/>
      <c r="R12065" s="224"/>
      <c r="T12065" s="223"/>
      <c r="U12065" s="225"/>
      <c r="V12065" s="223"/>
      <c r="W12065" s="225"/>
      <c r="AE12065" s="200"/>
      <c r="AM12065" s="203"/>
      <c r="AT12065" s="144"/>
    </row>
    <row r="12066" spans="9:46" s="142" customFormat="1" x14ac:dyDescent="0.15">
      <c r="I12066" s="223"/>
      <c r="P12066" s="224"/>
      <c r="Q12066" s="224"/>
      <c r="R12066" s="224"/>
      <c r="T12066" s="223"/>
      <c r="U12066" s="225"/>
      <c r="V12066" s="223"/>
      <c r="W12066" s="225"/>
      <c r="AE12066" s="200"/>
      <c r="AM12066" s="203"/>
      <c r="AT12066" s="144"/>
    </row>
    <row r="12067" spans="9:46" s="142" customFormat="1" x14ac:dyDescent="0.15">
      <c r="I12067" s="223"/>
      <c r="P12067" s="224"/>
      <c r="Q12067" s="224"/>
      <c r="R12067" s="224"/>
      <c r="T12067" s="223"/>
      <c r="U12067" s="225"/>
      <c r="V12067" s="223"/>
      <c r="W12067" s="225"/>
      <c r="AE12067" s="200"/>
      <c r="AM12067" s="203"/>
      <c r="AT12067" s="144"/>
    </row>
    <row r="12068" spans="9:46" s="142" customFormat="1" x14ac:dyDescent="0.15">
      <c r="I12068" s="223"/>
      <c r="P12068" s="224"/>
      <c r="Q12068" s="224"/>
      <c r="R12068" s="224"/>
      <c r="T12068" s="223"/>
      <c r="U12068" s="225"/>
      <c r="V12068" s="223"/>
      <c r="W12068" s="225"/>
      <c r="AE12068" s="200"/>
      <c r="AM12068" s="203"/>
      <c r="AT12068" s="144"/>
    </row>
    <row r="12069" spans="9:46" s="142" customFormat="1" x14ac:dyDescent="0.15">
      <c r="I12069" s="223"/>
      <c r="P12069" s="224"/>
      <c r="Q12069" s="224"/>
      <c r="R12069" s="224"/>
      <c r="T12069" s="223"/>
      <c r="U12069" s="225"/>
      <c r="V12069" s="223"/>
      <c r="W12069" s="225"/>
      <c r="AE12069" s="200"/>
      <c r="AM12069" s="203"/>
      <c r="AT12069" s="144"/>
    </row>
    <row r="12070" spans="9:46" s="142" customFormat="1" x14ac:dyDescent="0.15">
      <c r="I12070" s="223"/>
      <c r="P12070" s="224"/>
      <c r="Q12070" s="224"/>
      <c r="R12070" s="224"/>
      <c r="T12070" s="223"/>
      <c r="U12070" s="225"/>
      <c r="V12070" s="223"/>
      <c r="W12070" s="225"/>
      <c r="AE12070" s="200"/>
      <c r="AM12070" s="203"/>
      <c r="AT12070" s="144"/>
    </row>
    <row r="12071" spans="9:46" s="142" customFormat="1" x14ac:dyDescent="0.15">
      <c r="I12071" s="223"/>
      <c r="P12071" s="224"/>
      <c r="Q12071" s="224"/>
      <c r="R12071" s="224"/>
      <c r="T12071" s="223"/>
      <c r="U12071" s="225"/>
      <c r="V12071" s="223"/>
      <c r="W12071" s="225"/>
      <c r="AE12071" s="200"/>
      <c r="AM12071" s="203"/>
      <c r="AT12071" s="144"/>
    </row>
    <row r="12072" spans="9:46" s="142" customFormat="1" x14ac:dyDescent="0.15">
      <c r="I12072" s="223"/>
      <c r="P12072" s="224"/>
      <c r="Q12072" s="224"/>
      <c r="R12072" s="224"/>
      <c r="T12072" s="223"/>
      <c r="U12072" s="225"/>
      <c r="V12072" s="223"/>
      <c r="W12072" s="225"/>
      <c r="AE12072" s="200"/>
      <c r="AM12072" s="203"/>
      <c r="AT12072" s="144"/>
    </row>
    <row r="12073" spans="9:46" s="142" customFormat="1" x14ac:dyDescent="0.15">
      <c r="I12073" s="223"/>
      <c r="P12073" s="224"/>
      <c r="Q12073" s="224"/>
      <c r="R12073" s="224"/>
      <c r="T12073" s="223"/>
      <c r="U12073" s="225"/>
      <c r="V12073" s="223"/>
      <c r="W12073" s="225"/>
      <c r="AE12073" s="200"/>
      <c r="AM12073" s="203"/>
      <c r="AT12073" s="144"/>
    </row>
    <row r="12074" spans="9:46" s="142" customFormat="1" x14ac:dyDescent="0.15">
      <c r="I12074" s="223"/>
      <c r="P12074" s="224"/>
      <c r="Q12074" s="224"/>
      <c r="R12074" s="224"/>
      <c r="T12074" s="223"/>
      <c r="U12074" s="225"/>
      <c r="V12074" s="223"/>
      <c r="W12074" s="225"/>
      <c r="AE12074" s="200"/>
      <c r="AM12074" s="203"/>
      <c r="AT12074" s="144"/>
    </row>
    <row r="12075" spans="9:46" s="142" customFormat="1" x14ac:dyDescent="0.15">
      <c r="I12075" s="223"/>
      <c r="P12075" s="224"/>
      <c r="Q12075" s="224"/>
      <c r="R12075" s="224"/>
      <c r="T12075" s="223"/>
      <c r="U12075" s="225"/>
      <c r="V12075" s="223"/>
      <c r="W12075" s="225"/>
      <c r="AE12075" s="200"/>
      <c r="AM12075" s="203"/>
      <c r="AT12075" s="144"/>
    </row>
    <row r="12076" spans="9:46" s="142" customFormat="1" x14ac:dyDescent="0.15">
      <c r="I12076" s="223"/>
      <c r="P12076" s="224"/>
      <c r="Q12076" s="224"/>
      <c r="R12076" s="224"/>
      <c r="T12076" s="223"/>
      <c r="U12076" s="225"/>
      <c r="V12076" s="223"/>
      <c r="W12076" s="225"/>
      <c r="AE12076" s="200"/>
      <c r="AM12076" s="203"/>
      <c r="AT12076" s="144"/>
    </row>
    <row r="12077" spans="9:46" s="142" customFormat="1" x14ac:dyDescent="0.15">
      <c r="I12077" s="223"/>
      <c r="P12077" s="224"/>
      <c r="Q12077" s="224"/>
      <c r="R12077" s="224"/>
      <c r="T12077" s="223"/>
      <c r="U12077" s="225"/>
      <c r="V12077" s="223"/>
      <c r="W12077" s="225"/>
      <c r="AE12077" s="200"/>
      <c r="AM12077" s="203"/>
      <c r="AT12077" s="144"/>
    </row>
    <row r="12078" spans="9:46" s="142" customFormat="1" x14ac:dyDescent="0.15">
      <c r="I12078" s="223"/>
      <c r="P12078" s="224"/>
      <c r="Q12078" s="224"/>
      <c r="R12078" s="224"/>
      <c r="T12078" s="223"/>
      <c r="U12078" s="225"/>
      <c r="V12078" s="223"/>
      <c r="W12078" s="225"/>
      <c r="AE12078" s="200"/>
      <c r="AM12078" s="203"/>
      <c r="AT12078" s="144"/>
    </row>
    <row r="12079" spans="9:46" s="142" customFormat="1" x14ac:dyDescent="0.15">
      <c r="I12079" s="223"/>
      <c r="P12079" s="224"/>
      <c r="Q12079" s="224"/>
      <c r="R12079" s="224"/>
      <c r="T12079" s="223"/>
      <c r="U12079" s="225"/>
      <c r="V12079" s="223"/>
      <c r="W12079" s="225"/>
      <c r="AE12079" s="200"/>
      <c r="AM12079" s="203"/>
      <c r="AT12079" s="144"/>
    </row>
    <row r="12080" spans="9:46" s="142" customFormat="1" x14ac:dyDescent="0.15">
      <c r="I12080" s="223"/>
      <c r="P12080" s="224"/>
      <c r="Q12080" s="224"/>
      <c r="R12080" s="224"/>
      <c r="T12080" s="223"/>
      <c r="U12080" s="225"/>
      <c r="V12080" s="223"/>
      <c r="W12080" s="225"/>
      <c r="AE12080" s="200"/>
      <c r="AM12080" s="203"/>
      <c r="AT12080" s="144"/>
    </row>
    <row r="12081" spans="9:46" s="142" customFormat="1" x14ac:dyDescent="0.15">
      <c r="I12081" s="223"/>
      <c r="P12081" s="224"/>
      <c r="Q12081" s="224"/>
      <c r="R12081" s="224"/>
      <c r="T12081" s="223"/>
      <c r="U12081" s="225"/>
      <c r="V12081" s="223"/>
      <c r="W12081" s="225"/>
      <c r="AE12081" s="200"/>
      <c r="AM12081" s="203"/>
      <c r="AT12081" s="144"/>
    </row>
    <row r="12082" spans="9:46" s="142" customFormat="1" x14ac:dyDescent="0.15">
      <c r="I12082" s="223"/>
      <c r="P12082" s="224"/>
      <c r="Q12082" s="224"/>
      <c r="R12082" s="224"/>
      <c r="T12082" s="223"/>
      <c r="U12082" s="225"/>
      <c r="V12082" s="223"/>
      <c r="W12082" s="225"/>
      <c r="AE12082" s="200"/>
      <c r="AM12082" s="203"/>
      <c r="AT12082" s="144"/>
    </row>
    <row r="12083" spans="9:46" s="142" customFormat="1" x14ac:dyDescent="0.15">
      <c r="I12083" s="223"/>
      <c r="P12083" s="224"/>
      <c r="Q12083" s="224"/>
      <c r="R12083" s="224"/>
      <c r="T12083" s="223"/>
      <c r="U12083" s="225"/>
      <c r="V12083" s="223"/>
      <c r="W12083" s="225"/>
      <c r="AE12083" s="200"/>
      <c r="AM12083" s="203"/>
      <c r="AT12083" s="144"/>
    </row>
    <row r="12084" spans="9:46" s="142" customFormat="1" x14ac:dyDescent="0.15">
      <c r="I12084" s="223"/>
      <c r="P12084" s="224"/>
      <c r="Q12084" s="224"/>
      <c r="R12084" s="224"/>
      <c r="T12084" s="223"/>
      <c r="U12084" s="225"/>
      <c r="V12084" s="223"/>
      <c r="W12084" s="225"/>
      <c r="AE12084" s="200"/>
      <c r="AM12084" s="203"/>
      <c r="AT12084" s="144"/>
    </row>
    <row r="12085" spans="9:46" s="142" customFormat="1" x14ac:dyDescent="0.15">
      <c r="I12085" s="223"/>
      <c r="P12085" s="224"/>
      <c r="Q12085" s="224"/>
      <c r="R12085" s="224"/>
      <c r="T12085" s="223"/>
      <c r="U12085" s="225"/>
      <c r="V12085" s="223"/>
      <c r="W12085" s="225"/>
      <c r="AE12085" s="200"/>
      <c r="AM12085" s="203"/>
      <c r="AT12085" s="144"/>
    </row>
    <row r="12086" spans="9:46" s="142" customFormat="1" x14ac:dyDescent="0.15">
      <c r="I12086" s="223"/>
      <c r="P12086" s="224"/>
      <c r="Q12086" s="224"/>
      <c r="R12086" s="224"/>
      <c r="T12086" s="223"/>
      <c r="U12086" s="225"/>
      <c r="V12086" s="223"/>
      <c r="W12086" s="225"/>
      <c r="AE12086" s="200"/>
      <c r="AM12086" s="203"/>
      <c r="AT12086" s="144"/>
    </row>
    <row r="12087" spans="9:46" s="142" customFormat="1" x14ac:dyDescent="0.15">
      <c r="I12087" s="223"/>
      <c r="P12087" s="224"/>
      <c r="Q12087" s="224"/>
      <c r="R12087" s="224"/>
      <c r="T12087" s="223"/>
      <c r="U12087" s="225"/>
      <c r="V12087" s="223"/>
      <c r="W12087" s="225"/>
      <c r="AE12087" s="200"/>
      <c r="AM12087" s="203"/>
      <c r="AT12087" s="144"/>
    </row>
    <row r="12088" spans="9:46" s="142" customFormat="1" x14ac:dyDescent="0.15">
      <c r="I12088" s="223"/>
      <c r="P12088" s="224"/>
      <c r="Q12088" s="224"/>
      <c r="R12088" s="224"/>
      <c r="T12088" s="223"/>
      <c r="U12088" s="225"/>
      <c r="V12088" s="223"/>
      <c r="W12088" s="225"/>
      <c r="AE12088" s="200"/>
      <c r="AM12088" s="203"/>
      <c r="AT12088" s="144"/>
    </row>
    <row r="12089" spans="9:46" s="142" customFormat="1" x14ac:dyDescent="0.15">
      <c r="I12089" s="223"/>
      <c r="P12089" s="224"/>
      <c r="Q12089" s="224"/>
      <c r="R12089" s="224"/>
      <c r="T12089" s="223"/>
      <c r="U12089" s="225"/>
      <c r="V12089" s="223"/>
      <c r="W12089" s="225"/>
      <c r="AE12089" s="200"/>
      <c r="AM12089" s="203"/>
      <c r="AT12089" s="144"/>
    </row>
    <row r="12090" spans="9:46" s="142" customFormat="1" x14ac:dyDescent="0.15">
      <c r="I12090" s="223"/>
      <c r="P12090" s="224"/>
      <c r="Q12090" s="224"/>
      <c r="R12090" s="224"/>
      <c r="T12090" s="223"/>
      <c r="U12090" s="225"/>
      <c r="V12090" s="223"/>
      <c r="W12090" s="225"/>
      <c r="AE12090" s="200"/>
      <c r="AM12090" s="203"/>
      <c r="AT12090" s="144"/>
    </row>
    <row r="12091" spans="9:46" s="142" customFormat="1" x14ac:dyDescent="0.15">
      <c r="I12091" s="223"/>
      <c r="P12091" s="224"/>
      <c r="Q12091" s="224"/>
      <c r="R12091" s="224"/>
      <c r="T12091" s="223"/>
      <c r="U12091" s="225"/>
      <c r="V12091" s="223"/>
      <c r="W12091" s="225"/>
      <c r="AE12091" s="200"/>
      <c r="AM12091" s="203"/>
      <c r="AT12091" s="144"/>
    </row>
    <row r="12092" spans="9:46" s="142" customFormat="1" x14ac:dyDescent="0.15">
      <c r="I12092" s="223"/>
      <c r="P12092" s="224"/>
      <c r="Q12092" s="224"/>
      <c r="R12092" s="224"/>
      <c r="T12092" s="223"/>
      <c r="U12092" s="225"/>
      <c r="V12092" s="223"/>
      <c r="W12092" s="225"/>
      <c r="AE12092" s="200"/>
      <c r="AM12092" s="203"/>
      <c r="AT12092" s="144"/>
    </row>
    <row r="12093" spans="9:46" s="142" customFormat="1" x14ac:dyDescent="0.15">
      <c r="I12093" s="223"/>
      <c r="P12093" s="224"/>
      <c r="Q12093" s="224"/>
      <c r="R12093" s="224"/>
      <c r="T12093" s="223"/>
      <c r="U12093" s="225"/>
      <c r="V12093" s="223"/>
      <c r="W12093" s="225"/>
      <c r="AE12093" s="200"/>
      <c r="AM12093" s="203"/>
      <c r="AT12093" s="144"/>
    </row>
    <row r="12094" spans="9:46" s="142" customFormat="1" x14ac:dyDescent="0.15">
      <c r="I12094" s="223"/>
      <c r="P12094" s="224"/>
      <c r="Q12094" s="224"/>
      <c r="R12094" s="224"/>
      <c r="T12094" s="223"/>
      <c r="U12094" s="225"/>
      <c r="V12094" s="223"/>
      <c r="W12094" s="225"/>
      <c r="AE12094" s="200"/>
      <c r="AM12094" s="203"/>
      <c r="AT12094" s="144"/>
    </row>
    <row r="12095" spans="9:46" s="142" customFormat="1" x14ac:dyDescent="0.15">
      <c r="I12095" s="223"/>
      <c r="P12095" s="224"/>
      <c r="Q12095" s="224"/>
      <c r="R12095" s="224"/>
      <c r="T12095" s="223"/>
      <c r="U12095" s="225"/>
      <c r="V12095" s="223"/>
      <c r="W12095" s="225"/>
      <c r="AE12095" s="200"/>
      <c r="AM12095" s="203"/>
      <c r="AT12095" s="144"/>
    </row>
    <row r="12096" spans="9:46" s="142" customFormat="1" x14ac:dyDescent="0.15">
      <c r="I12096" s="223"/>
      <c r="P12096" s="224"/>
      <c r="Q12096" s="224"/>
      <c r="R12096" s="224"/>
      <c r="T12096" s="223"/>
      <c r="U12096" s="225"/>
      <c r="V12096" s="223"/>
      <c r="W12096" s="225"/>
      <c r="AE12096" s="200"/>
      <c r="AM12096" s="203"/>
      <c r="AT12096" s="144"/>
    </row>
    <row r="12097" spans="9:46" s="142" customFormat="1" x14ac:dyDescent="0.15">
      <c r="I12097" s="223"/>
      <c r="P12097" s="224"/>
      <c r="Q12097" s="224"/>
      <c r="R12097" s="224"/>
      <c r="T12097" s="223"/>
      <c r="U12097" s="225"/>
      <c r="V12097" s="223"/>
      <c r="W12097" s="225"/>
      <c r="AE12097" s="200"/>
      <c r="AM12097" s="203"/>
      <c r="AT12097" s="144"/>
    </row>
    <row r="12098" spans="9:46" s="142" customFormat="1" x14ac:dyDescent="0.15">
      <c r="I12098" s="223"/>
      <c r="P12098" s="224"/>
      <c r="Q12098" s="224"/>
      <c r="R12098" s="224"/>
      <c r="T12098" s="223"/>
      <c r="U12098" s="225"/>
      <c r="V12098" s="223"/>
      <c r="W12098" s="225"/>
      <c r="AE12098" s="200"/>
      <c r="AM12098" s="203"/>
      <c r="AT12098" s="144"/>
    </row>
    <row r="12099" spans="9:46" s="142" customFormat="1" x14ac:dyDescent="0.15">
      <c r="I12099" s="223"/>
      <c r="P12099" s="224"/>
      <c r="Q12099" s="224"/>
      <c r="R12099" s="224"/>
      <c r="T12099" s="223"/>
      <c r="U12099" s="225"/>
      <c r="V12099" s="223"/>
      <c r="W12099" s="225"/>
      <c r="AE12099" s="200"/>
      <c r="AM12099" s="203"/>
      <c r="AT12099" s="144"/>
    </row>
    <row r="12100" spans="9:46" s="142" customFormat="1" x14ac:dyDescent="0.15">
      <c r="I12100" s="223"/>
      <c r="P12100" s="224"/>
      <c r="Q12100" s="224"/>
      <c r="R12100" s="224"/>
      <c r="T12100" s="223"/>
      <c r="U12100" s="225"/>
      <c r="V12100" s="223"/>
      <c r="W12100" s="225"/>
      <c r="AE12100" s="200"/>
      <c r="AM12100" s="203"/>
      <c r="AT12100" s="144"/>
    </row>
    <row r="12101" spans="9:46" s="142" customFormat="1" x14ac:dyDescent="0.15">
      <c r="I12101" s="223"/>
      <c r="P12101" s="224"/>
      <c r="Q12101" s="224"/>
      <c r="R12101" s="224"/>
      <c r="T12101" s="223"/>
      <c r="U12101" s="225"/>
      <c r="V12101" s="223"/>
      <c r="W12101" s="225"/>
      <c r="AE12101" s="200"/>
      <c r="AM12101" s="203"/>
      <c r="AT12101" s="144"/>
    </row>
    <row r="12102" spans="9:46" s="142" customFormat="1" x14ac:dyDescent="0.15">
      <c r="I12102" s="223"/>
      <c r="P12102" s="224"/>
      <c r="Q12102" s="224"/>
      <c r="R12102" s="224"/>
      <c r="T12102" s="223"/>
      <c r="U12102" s="225"/>
      <c r="V12102" s="223"/>
      <c r="W12102" s="225"/>
      <c r="AE12102" s="200"/>
      <c r="AM12102" s="203"/>
      <c r="AT12102" s="144"/>
    </row>
    <row r="12103" spans="9:46" s="142" customFormat="1" x14ac:dyDescent="0.15">
      <c r="I12103" s="223"/>
      <c r="P12103" s="224"/>
      <c r="Q12103" s="224"/>
      <c r="R12103" s="224"/>
      <c r="T12103" s="223"/>
      <c r="U12103" s="225"/>
      <c r="V12103" s="223"/>
      <c r="W12103" s="225"/>
      <c r="AE12103" s="200"/>
      <c r="AM12103" s="203"/>
      <c r="AT12103" s="144"/>
    </row>
    <row r="12104" spans="9:46" s="142" customFormat="1" x14ac:dyDescent="0.15">
      <c r="I12104" s="223"/>
      <c r="P12104" s="224"/>
      <c r="Q12104" s="224"/>
      <c r="R12104" s="224"/>
      <c r="T12104" s="223"/>
      <c r="U12104" s="225"/>
      <c r="V12104" s="223"/>
      <c r="W12104" s="225"/>
      <c r="AE12104" s="200"/>
      <c r="AM12104" s="203"/>
      <c r="AT12104" s="144"/>
    </row>
    <row r="12105" spans="9:46" s="142" customFormat="1" x14ac:dyDescent="0.15">
      <c r="I12105" s="223"/>
      <c r="P12105" s="224"/>
      <c r="Q12105" s="224"/>
      <c r="R12105" s="224"/>
      <c r="T12105" s="223"/>
      <c r="U12105" s="225"/>
      <c r="V12105" s="223"/>
      <c r="W12105" s="225"/>
      <c r="AE12105" s="200"/>
      <c r="AM12105" s="203"/>
      <c r="AT12105" s="144"/>
    </row>
    <row r="12106" spans="9:46" s="142" customFormat="1" x14ac:dyDescent="0.15">
      <c r="I12106" s="223"/>
      <c r="P12106" s="224"/>
      <c r="Q12106" s="224"/>
      <c r="R12106" s="224"/>
      <c r="T12106" s="223"/>
      <c r="U12106" s="225"/>
      <c r="V12106" s="223"/>
      <c r="W12106" s="225"/>
      <c r="AE12106" s="200"/>
      <c r="AM12106" s="203"/>
      <c r="AT12106" s="144"/>
    </row>
    <row r="12107" spans="9:46" s="142" customFormat="1" x14ac:dyDescent="0.15">
      <c r="I12107" s="223"/>
      <c r="P12107" s="224"/>
      <c r="Q12107" s="224"/>
      <c r="R12107" s="224"/>
      <c r="T12107" s="223"/>
      <c r="U12107" s="225"/>
      <c r="V12107" s="223"/>
      <c r="W12107" s="225"/>
      <c r="AE12107" s="200"/>
      <c r="AM12107" s="203"/>
      <c r="AT12107" s="144"/>
    </row>
    <row r="12108" spans="9:46" s="142" customFormat="1" x14ac:dyDescent="0.15">
      <c r="I12108" s="223"/>
      <c r="P12108" s="224"/>
      <c r="Q12108" s="224"/>
      <c r="R12108" s="224"/>
      <c r="T12108" s="223"/>
      <c r="U12108" s="225"/>
      <c r="V12108" s="223"/>
      <c r="W12108" s="225"/>
      <c r="AE12108" s="200"/>
      <c r="AM12108" s="203"/>
      <c r="AT12108" s="144"/>
    </row>
    <row r="12109" spans="9:46" s="142" customFormat="1" x14ac:dyDescent="0.15">
      <c r="I12109" s="223"/>
      <c r="P12109" s="224"/>
      <c r="Q12109" s="224"/>
      <c r="R12109" s="224"/>
      <c r="T12109" s="223"/>
      <c r="U12109" s="225"/>
      <c r="V12109" s="223"/>
      <c r="W12109" s="225"/>
      <c r="AE12109" s="200"/>
      <c r="AM12109" s="203"/>
      <c r="AT12109" s="144"/>
    </row>
    <row r="12110" spans="9:46" s="142" customFormat="1" x14ac:dyDescent="0.15">
      <c r="I12110" s="223"/>
      <c r="P12110" s="224"/>
      <c r="Q12110" s="224"/>
      <c r="R12110" s="224"/>
      <c r="T12110" s="223"/>
      <c r="U12110" s="225"/>
      <c r="V12110" s="223"/>
      <c r="W12110" s="225"/>
      <c r="AE12110" s="200"/>
      <c r="AM12110" s="203"/>
      <c r="AT12110" s="144"/>
    </row>
    <row r="12111" spans="9:46" s="142" customFormat="1" x14ac:dyDescent="0.15">
      <c r="I12111" s="223"/>
      <c r="P12111" s="224"/>
      <c r="Q12111" s="224"/>
      <c r="R12111" s="224"/>
      <c r="T12111" s="223"/>
      <c r="U12111" s="225"/>
      <c r="V12111" s="223"/>
      <c r="W12111" s="225"/>
      <c r="AE12111" s="200"/>
      <c r="AM12111" s="203"/>
      <c r="AT12111" s="144"/>
    </row>
    <row r="12112" spans="9:46" s="142" customFormat="1" x14ac:dyDescent="0.15">
      <c r="I12112" s="223"/>
      <c r="P12112" s="224"/>
      <c r="Q12112" s="224"/>
      <c r="R12112" s="224"/>
      <c r="T12112" s="223"/>
      <c r="U12112" s="225"/>
      <c r="V12112" s="223"/>
      <c r="W12112" s="225"/>
      <c r="AE12112" s="200"/>
      <c r="AM12112" s="203"/>
      <c r="AT12112" s="144"/>
    </row>
    <row r="12113" spans="9:46" s="142" customFormat="1" x14ac:dyDescent="0.15">
      <c r="I12113" s="223"/>
      <c r="P12113" s="224"/>
      <c r="Q12113" s="224"/>
      <c r="R12113" s="224"/>
      <c r="T12113" s="223"/>
      <c r="U12113" s="225"/>
      <c r="V12113" s="223"/>
      <c r="W12113" s="225"/>
      <c r="AE12113" s="200"/>
      <c r="AM12113" s="203"/>
      <c r="AT12113" s="144"/>
    </row>
    <row r="12114" spans="9:46" s="142" customFormat="1" x14ac:dyDescent="0.15">
      <c r="I12114" s="223"/>
      <c r="P12114" s="224"/>
      <c r="Q12114" s="224"/>
      <c r="R12114" s="224"/>
      <c r="T12114" s="223"/>
      <c r="U12114" s="225"/>
      <c r="V12114" s="223"/>
      <c r="W12114" s="225"/>
      <c r="AE12114" s="200"/>
      <c r="AM12114" s="203"/>
      <c r="AT12114" s="144"/>
    </row>
    <row r="12115" spans="9:46" s="142" customFormat="1" x14ac:dyDescent="0.15">
      <c r="I12115" s="223"/>
      <c r="P12115" s="224"/>
      <c r="Q12115" s="224"/>
      <c r="R12115" s="224"/>
      <c r="T12115" s="223"/>
      <c r="U12115" s="225"/>
      <c r="V12115" s="223"/>
      <c r="W12115" s="225"/>
      <c r="AE12115" s="200"/>
      <c r="AM12115" s="203"/>
      <c r="AT12115" s="144"/>
    </row>
    <row r="12116" spans="9:46" s="142" customFormat="1" x14ac:dyDescent="0.15">
      <c r="I12116" s="223"/>
      <c r="P12116" s="224"/>
      <c r="Q12116" s="224"/>
      <c r="R12116" s="224"/>
      <c r="T12116" s="223"/>
      <c r="U12116" s="225"/>
      <c r="V12116" s="223"/>
      <c r="W12116" s="225"/>
      <c r="AE12116" s="200"/>
      <c r="AM12116" s="203"/>
      <c r="AT12116" s="144"/>
    </row>
    <row r="12117" spans="9:46" s="142" customFormat="1" x14ac:dyDescent="0.15">
      <c r="I12117" s="223"/>
      <c r="P12117" s="224"/>
      <c r="Q12117" s="224"/>
      <c r="R12117" s="224"/>
      <c r="T12117" s="223"/>
      <c r="U12117" s="225"/>
      <c r="V12117" s="223"/>
      <c r="W12117" s="225"/>
      <c r="AE12117" s="200"/>
      <c r="AM12117" s="203"/>
      <c r="AT12117" s="144"/>
    </row>
    <row r="12118" spans="9:46" s="142" customFormat="1" x14ac:dyDescent="0.15">
      <c r="I12118" s="223"/>
      <c r="P12118" s="224"/>
      <c r="Q12118" s="224"/>
      <c r="R12118" s="224"/>
      <c r="T12118" s="223"/>
      <c r="U12118" s="225"/>
      <c r="V12118" s="223"/>
      <c r="W12118" s="225"/>
      <c r="AE12118" s="200"/>
      <c r="AM12118" s="203"/>
      <c r="AT12118" s="144"/>
    </row>
    <row r="12119" spans="9:46" s="142" customFormat="1" x14ac:dyDescent="0.15">
      <c r="I12119" s="223"/>
      <c r="P12119" s="224"/>
      <c r="Q12119" s="224"/>
      <c r="R12119" s="224"/>
      <c r="T12119" s="223"/>
      <c r="U12119" s="225"/>
      <c r="V12119" s="223"/>
      <c r="W12119" s="225"/>
      <c r="AE12119" s="200"/>
      <c r="AM12119" s="203"/>
      <c r="AT12119" s="144"/>
    </row>
    <row r="12120" spans="9:46" s="142" customFormat="1" x14ac:dyDescent="0.15">
      <c r="I12120" s="223"/>
      <c r="P12120" s="224"/>
      <c r="Q12120" s="224"/>
      <c r="R12120" s="224"/>
      <c r="T12120" s="223"/>
      <c r="U12120" s="225"/>
      <c r="V12120" s="223"/>
      <c r="W12120" s="225"/>
      <c r="AE12120" s="200"/>
      <c r="AM12120" s="203"/>
      <c r="AT12120" s="144"/>
    </row>
    <row r="12121" spans="9:46" s="142" customFormat="1" x14ac:dyDescent="0.15">
      <c r="I12121" s="223"/>
      <c r="P12121" s="224"/>
      <c r="Q12121" s="224"/>
      <c r="R12121" s="224"/>
      <c r="T12121" s="223"/>
      <c r="U12121" s="225"/>
      <c r="V12121" s="223"/>
      <c r="W12121" s="225"/>
      <c r="AE12121" s="200"/>
      <c r="AM12121" s="203"/>
      <c r="AT12121" s="144"/>
    </row>
    <row r="12122" spans="9:46" s="142" customFormat="1" x14ac:dyDescent="0.15">
      <c r="I12122" s="223"/>
      <c r="P12122" s="224"/>
      <c r="Q12122" s="224"/>
      <c r="R12122" s="224"/>
      <c r="T12122" s="223"/>
      <c r="U12122" s="225"/>
      <c r="V12122" s="223"/>
      <c r="W12122" s="225"/>
      <c r="AE12122" s="200"/>
      <c r="AM12122" s="203"/>
      <c r="AT12122" s="144"/>
    </row>
    <row r="12123" spans="9:46" s="142" customFormat="1" x14ac:dyDescent="0.15">
      <c r="I12123" s="223"/>
      <c r="P12123" s="224"/>
      <c r="Q12123" s="224"/>
      <c r="R12123" s="224"/>
      <c r="T12123" s="223"/>
      <c r="U12123" s="225"/>
      <c r="V12123" s="223"/>
      <c r="W12123" s="225"/>
      <c r="AE12123" s="200"/>
      <c r="AM12123" s="203"/>
      <c r="AT12123" s="144"/>
    </row>
    <row r="12124" spans="9:46" s="142" customFormat="1" x14ac:dyDescent="0.15">
      <c r="I12124" s="223"/>
      <c r="P12124" s="224"/>
      <c r="Q12124" s="224"/>
      <c r="R12124" s="224"/>
      <c r="T12124" s="223"/>
      <c r="U12124" s="225"/>
      <c r="V12124" s="223"/>
      <c r="W12124" s="225"/>
      <c r="AE12124" s="200"/>
      <c r="AM12124" s="203"/>
      <c r="AT12124" s="144"/>
    </row>
    <row r="12125" spans="9:46" s="142" customFormat="1" x14ac:dyDescent="0.15">
      <c r="I12125" s="223"/>
      <c r="P12125" s="224"/>
      <c r="Q12125" s="224"/>
      <c r="R12125" s="224"/>
      <c r="T12125" s="223"/>
      <c r="U12125" s="225"/>
      <c r="V12125" s="223"/>
      <c r="W12125" s="225"/>
      <c r="AE12125" s="200"/>
      <c r="AM12125" s="203"/>
      <c r="AT12125" s="144"/>
    </row>
    <row r="12126" spans="9:46" s="142" customFormat="1" x14ac:dyDescent="0.15">
      <c r="I12126" s="223"/>
      <c r="P12126" s="224"/>
      <c r="Q12126" s="224"/>
      <c r="R12126" s="224"/>
      <c r="T12126" s="223"/>
      <c r="U12126" s="225"/>
      <c r="V12126" s="223"/>
      <c r="W12126" s="225"/>
      <c r="AE12126" s="200"/>
      <c r="AM12126" s="203"/>
      <c r="AT12126" s="144"/>
    </row>
    <row r="12127" spans="9:46" s="142" customFormat="1" x14ac:dyDescent="0.15">
      <c r="I12127" s="223"/>
      <c r="P12127" s="224"/>
      <c r="Q12127" s="224"/>
      <c r="R12127" s="224"/>
      <c r="T12127" s="223"/>
      <c r="U12127" s="225"/>
      <c r="V12127" s="223"/>
      <c r="W12127" s="225"/>
      <c r="AE12127" s="200"/>
      <c r="AM12127" s="203"/>
      <c r="AT12127" s="144"/>
    </row>
    <row r="12128" spans="9:46" s="142" customFormat="1" x14ac:dyDescent="0.15">
      <c r="I12128" s="223"/>
      <c r="P12128" s="224"/>
      <c r="Q12128" s="224"/>
      <c r="R12128" s="224"/>
      <c r="T12128" s="223"/>
      <c r="U12128" s="225"/>
      <c r="V12128" s="223"/>
      <c r="W12128" s="225"/>
      <c r="AE12128" s="200"/>
      <c r="AM12128" s="203"/>
      <c r="AT12128" s="144"/>
    </row>
    <row r="12129" spans="9:46" s="142" customFormat="1" x14ac:dyDescent="0.15">
      <c r="I12129" s="223"/>
      <c r="P12129" s="224"/>
      <c r="Q12129" s="224"/>
      <c r="R12129" s="224"/>
      <c r="T12129" s="223"/>
      <c r="U12129" s="225"/>
      <c r="V12129" s="223"/>
      <c r="W12129" s="225"/>
      <c r="AE12129" s="200"/>
      <c r="AM12129" s="203"/>
      <c r="AT12129" s="144"/>
    </row>
    <row r="12130" spans="9:46" s="142" customFormat="1" x14ac:dyDescent="0.15">
      <c r="I12130" s="223"/>
      <c r="P12130" s="224"/>
      <c r="Q12130" s="224"/>
      <c r="R12130" s="224"/>
      <c r="T12130" s="223"/>
      <c r="U12130" s="225"/>
      <c r="V12130" s="223"/>
      <c r="W12130" s="225"/>
      <c r="AE12130" s="200"/>
      <c r="AM12130" s="203"/>
      <c r="AT12130" s="144"/>
    </row>
    <row r="12131" spans="9:46" s="142" customFormat="1" x14ac:dyDescent="0.15">
      <c r="I12131" s="223"/>
      <c r="P12131" s="224"/>
      <c r="Q12131" s="224"/>
      <c r="R12131" s="224"/>
      <c r="T12131" s="223"/>
      <c r="U12131" s="225"/>
      <c r="V12131" s="223"/>
      <c r="W12131" s="225"/>
      <c r="AE12131" s="200"/>
      <c r="AM12131" s="203"/>
      <c r="AT12131" s="144"/>
    </row>
    <row r="12132" spans="9:46" s="142" customFormat="1" x14ac:dyDescent="0.15">
      <c r="I12132" s="223"/>
      <c r="P12132" s="224"/>
      <c r="Q12132" s="224"/>
      <c r="R12132" s="224"/>
      <c r="T12132" s="223"/>
      <c r="U12132" s="225"/>
      <c r="V12132" s="223"/>
      <c r="W12132" s="225"/>
      <c r="AE12132" s="200"/>
      <c r="AM12132" s="203"/>
      <c r="AT12132" s="144"/>
    </row>
    <row r="12133" spans="9:46" s="142" customFormat="1" x14ac:dyDescent="0.15">
      <c r="I12133" s="223"/>
      <c r="P12133" s="224"/>
      <c r="Q12133" s="224"/>
      <c r="R12133" s="224"/>
      <c r="T12133" s="223"/>
      <c r="U12133" s="225"/>
      <c r="V12133" s="223"/>
      <c r="W12133" s="225"/>
      <c r="AE12133" s="200"/>
      <c r="AM12133" s="203"/>
      <c r="AT12133" s="144"/>
    </row>
    <row r="12134" spans="9:46" s="142" customFormat="1" x14ac:dyDescent="0.15">
      <c r="I12134" s="223"/>
      <c r="P12134" s="224"/>
      <c r="Q12134" s="224"/>
      <c r="R12134" s="224"/>
      <c r="T12134" s="223"/>
      <c r="U12134" s="225"/>
      <c r="V12134" s="223"/>
      <c r="W12134" s="225"/>
      <c r="AE12134" s="200"/>
      <c r="AM12134" s="203"/>
      <c r="AT12134" s="144"/>
    </row>
    <row r="12135" spans="9:46" s="142" customFormat="1" x14ac:dyDescent="0.15">
      <c r="I12135" s="223"/>
      <c r="P12135" s="224"/>
      <c r="Q12135" s="224"/>
      <c r="R12135" s="224"/>
      <c r="T12135" s="223"/>
      <c r="U12135" s="225"/>
      <c r="V12135" s="223"/>
      <c r="W12135" s="225"/>
      <c r="AE12135" s="200"/>
      <c r="AM12135" s="203"/>
      <c r="AT12135" s="144"/>
    </row>
    <row r="12136" spans="9:46" s="142" customFormat="1" x14ac:dyDescent="0.15">
      <c r="I12136" s="223"/>
      <c r="P12136" s="224"/>
      <c r="Q12136" s="224"/>
      <c r="R12136" s="224"/>
      <c r="T12136" s="223"/>
      <c r="U12136" s="225"/>
      <c r="V12136" s="223"/>
      <c r="W12136" s="225"/>
      <c r="AE12136" s="200"/>
      <c r="AM12136" s="203"/>
      <c r="AT12136" s="144"/>
    </row>
    <row r="12137" spans="9:46" s="142" customFormat="1" x14ac:dyDescent="0.15">
      <c r="I12137" s="223"/>
      <c r="P12137" s="224"/>
      <c r="Q12137" s="224"/>
      <c r="R12137" s="224"/>
      <c r="T12137" s="223"/>
      <c r="U12137" s="225"/>
      <c r="V12137" s="223"/>
      <c r="W12137" s="225"/>
      <c r="AE12137" s="200"/>
      <c r="AM12137" s="203"/>
      <c r="AT12137" s="144"/>
    </row>
    <row r="12138" spans="9:46" s="142" customFormat="1" x14ac:dyDescent="0.15">
      <c r="I12138" s="223"/>
      <c r="P12138" s="224"/>
      <c r="Q12138" s="224"/>
      <c r="R12138" s="224"/>
      <c r="T12138" s="223"/>
      <c r="U12138" s="225"/>
      <c r="V12138" s="223"/>
      <c r="W12138" s="225"/>
      <c r="AE12138" s="200"/>
      <c r="AM12138" s="203"/>
      <c r="AT12138" s="144"/>
    </row>
    <row r="12139" spans="9:46" s="142" customFormat="1" x14ac:dyDescent="0.15">
      <c r="I12139" s="223"/>
      <c r="P12139" s="224"/>
      <c r="Q12139" s="224"/>
      <c r="R12139" s="224"/>
      <c r="T12139" s="223"/>
      <c r="U12139" s="225"/>
      <c r="V12139" s="223"/>
      <c r="W12139" s="225"/>
      <c r="AE12139" s="200"/>
      <c r="AM12139" s="203"/>
      <c r="AT12139" s="144"/>
    </row>
    <row r="12140" spans="9:46" s="142" customFormat="1" x14ac:dyDescent="0.15">
      <c r="I12140" s="223"/>
      <c r="P12140" s="224"/>
      <c r="Q12140" s="224"/>
      <c r="R12140" s="224"/>
      <c r="T12140" s="223"/>
      <c r="U12140" s="225"/>
      <c r="V12140" s="223"/>
      <c r="W12140" s="225"/>
      <c r="AE12140" s="200"/>
      <c r="AM12140" s="203"/>
      <c r="AT12140" s="144"/>
    </row>
    <row r="12141" spans="9:46" s="142" customFormat="1" x14ac:dyDescent="0.15">
      <c r="I12141" s="223"/>
      <c r="P12141" s="224"/>
      <c r="Q12141" s="224"/>
      <c r="R12141" s="224"/>
      <c r="T12141" s="223"/>
      <c r="U12141" s="225"/>
      <c r="V12141" s="223"/>
      <c r="W12141" s="225"/>
      <c r="AE12141" s="200"/>
      <c r="AM12141" s="203"/>
      <c r="AT12141" s="144"/>
    </row>
    <row r="12142" spans="9:46" s="142" customFormat="1" x14ac:dyDescent="0.15">
      <c r="I12142" s="223"/>
      <c r="P12142" s="224"/>
      <c r="Q12142" s="224"/>
      <c r="R12142" s="224"/>
      <c r="T12142" s="223"/>
      <c r="U12142" s="225"/>
      <c r="V12142" s="223"/>
      <c r="W12142" s="225"/>
      <c r="AE12142" s="200"/>
      <c r="AM12142" s="203"/>
      <c r="AT12142" s="144"/>
    </row>
    <row r="12143" spans="9:46" s="142" customFormat="1" x14ac:dyDescent="0.15">
      <c r="I12143" s="223"/>
      <c r="P12143" s="224"/>
      <c r="Q12143" s="224"/>
      <c r="R12143" s="224"/>
      <c r="T12143" s="223"/>
      <c r="U12143" s="225"/>
      <c r="V12143" s="223"/>
      <c r="W12143" s="225"/>
      <c r="AE12143" s="200"/>
      <c r="AM12143" s="203"/>
      <c r="AT12143" s="144"/>
    </row>
    <row r="12144" spans="9:46" s="142" customFormat="1" x14ac:dyDescent="0.15">
      <c r="I12144" s="223"/>
      <c r="P12144" s="224"/>
      <c r="Q12144" s="224"/>
      <c r="R12144" s="224"/>
      <c r="T12144" s="223"/>
      <c r="U12144" s="225"/>
      <c r="V12144" s="223"/>
      <c r="W12144" s="225"/>
      <c r="AE12144" s="200"/>
      <c r="AM12144" s="203"/>
      <c r="AT12144" s="144"/>
    </row>
    <row r="12145" spans="9:46" s="142" customFormat="1" x14ac:dyDescent="0.15">
      <c r="I12145" s="223"/>
      <c r="P12145" s="224"/>
      <c r="Q12145" s="224"/>
      <c r="R12145" s="224"/>
      <c r="T12145" s="223"/>
      <c r="U12145" s="225"/>
      <c r="V12145" s="223"/>
      <c r="W12145" s="225"/>
      <c r="AE12145" s="200"/>
      <c r="AM12145" s="203"/>
      <c r="AT12145" s="144"/>
    </row>
    <row r="12146" spans="9:46" s="142" customFormat="1" x14ac:dyDescent="0.15">
      <c r="I12146" s="223"/>
      <c r="P12146" s="224"/>
      <c r="Q12146" s="224"/>
      <c r="R12146" s="224"/>
      <c r="T12146" s="223"/>
      <c r="U12146" s="225"/>
      <c r="V12146" s="223"/>
      <c r="W12146" s="225"/>
      <c r="AE12146" s="200"/>
      <c r="AM12146" s="203"/>
      <c r="AT12146" s="144"/>
    </row>
    <row r="12147" spans="9:46" s="142" customFormat="1" x14ac:dyDescent="0.15">
      <c r="I12147" s="223"/>
      <c r="P12147" s="224"/>
      <c r="Q12147" s="224"/>
      <c r="R12147" s="224"/>
      <c r="T12147" s="223"/>
      <c r="U12147" s="225"/>
      <c r="V12147" s="223"/>
      <c r="W12147" s="225"/>
      <c r="AE12147" s="200"/>
      <c r="AM12147" s="203"/>
      <c r="AT12147" s="144"/>
    </row>
    <row r="12148" spans="9:46" s="142" customFormat="1" x14ac:dyDescent="0.15">
      <c r="I12148" s="223"/>
      <c r="P12148" s="224"/>
      <c r="Q12148" s="224"/>
      <c r="R12148" s="224"/>
      <c r="T12148" s="223"/>
      <c r="U12148" s="225"/>
      <c r="V12148" s="223"/>
      <c r="W12148" s="225"/>
      <c r="AE12148" s="200"/>
      <c r="AM12148" s="203"/>
      <c r="AT12148" s="144"/>
    </row>
    <row r="12149" spans="9:46" s="142" customFormat="1" x14ac:dyDescent="0.15">
      <c r="I12149" s="223"/>
      <c r="P12149" s="224"/>
      <c r="Q12149" s="224"/>
      <c r="R12149" s="224"/>
      <c r="T12149" s="223"/>
      <c r="U12149" s="225"/>
      <c r="V12149" s="223"/>
      <c r="W12149" s="225"/>
      <c r="AE12149" s="200"/>
      <c r="AM12149" s="203"/>
      <c r="AT12149" s="144"/>
    </row>
    <row r="12150" spans="9:46" s="142" customFormat="1" x14ac:dyDescent="0.15">
      <c r="I12150" s="223"/>
      <c r="P12150" s="224"/>
      <c r="Q12150" s="224"/>
      <c r="R12150" s="224"/>
      <c r="T12150" s="223"/>
      <c r="U12150" s="225"/>
      <c r="V12150" s="223"/>
      <c r="W12150" s="225"/>
      <c r="AE12150" s="200"/>
      <c r="AM12150" s="203"/>
      <c r="AT12150" s="144"/>
    </row>
    <row r="12151" spans="9:46" s="142" customFormat="1" x14ac:dyDescent="0.15">
      <c r="I12151" s="223"/>
      <c r="P12151" s="224"/>
      <c r="Q12151" s="224"/>
      <c r="R12151" s="224"/>
      <c r="T12151" s="223"/>
      <c r="U12151" s="225"/>
      <c r="V12151" s="223"/>
      <c r="W12151" s="225"/>
      <c r="AE12151" s="200"/>
      <c r="AM12151" s="203"/>
      <c r="AT12151" s="144"/>
    </row>
    <row r="12152" spans="9:46" s="142" customFormat="1" x14ac:dyDescent="0.15">
      <c r="I12152" s="223"/>
      <c r="P12152" s="224"/>
      <c r="Q12152" s="224"/>
      <c r="R12152" s="224"/>
      <c r="T12152" s="223"/>
      <c r="U12152" s="225"/>
      <c r="V12152" s="223"/>
      <c r="W12152" s="225"/>
      <c r="AE12152" s="200"/>
      <c r="AM12152" s="203"/>
      <c r="AT12152" s="144"/>
    </row>
    <row r="12153" spans="9:46" s="142" customFormat="1" x14ac:dyDescent="0.15">
      <c r="I12153" s="223"/>
      <c r="P12153" s="224"/>
      <c r="Q12153" s="224"/>
      <c r="R12153" s="224"/>
      <c r="T12153" s="223"/>
      <c r="U12153" s="225"/>
      <c r="V12153" s="223"/>
      <c r="W12153" s="225"/>
      <c r="AE12153" s="200"/>
      <c r="AM12153" s="203"/>
      <c r="AT12153" s="144"/>
    </row>
    <row r="12154" spans="9:46" s="142" customFormat="1" x14ac:dyDescent="0.15">
      <c r="I12154" s="223"/>
      <c r="P12154" s="224"/>
      <c r="Q12154" s="224"/>
      <c r="R12154" s="224"/>
      <c r="T12154" s="223"/>
      <c r="U12154" s="225"/>
      <c r="V12154" s="223"/>
      <c r="W12154" s="225"/>
      <c r="AE12154" s="200"/>
      <c r="AM12154" s="203"/>
      <c r="AT12154" s="144"/>
    </row>
    <row r="12155" spans="9:46" s="142" customFormat="1" x14ac:dyDescent="0.15">
      <c r="I12155" s="223"/>
      <c r="P12155" s="224"/>
      <c r="Q12155" s="224"/>
      <c r="R12155" s="224"/>
      <c r="T12155" s="223"/>
      <c r="U12155" s="225"/>
      <c r="V12155" s="223"/>
      <c r="W12155" s="225"/>
      <c r="AE12155" s="200"/>
      <c r="AM12155" s="203"/>
      <c r="AT12155" s="144"/>
    </row>
    <row r="12156" spans="9:46" s="142" customFormat="1" x14ac:dyDescent="0.15">
      <c r="I12156" s="223"/>
      <c r="P12156" s="224"/>
      <c r="Q12156" s="224"/>
      <c r="R12156" s="224"/>
      <c r="T12156" s="223"/>
      <c r="U12156" s="225"/>
      <c r="V12156" s="223"/>
      <c r="W12156" s="225"/>
      <c r="AE12156" s="200"/>
      <c r="AM12156" s="203"/>
      <c r="AT12156" s="144"/>
    </row>
    <row r="12157" spans="9:46" s="142" customFormat="1" x14ac:dyDescent="0.15">
      <c r="I12157" s="223"/>
      <c r="P12157" s="224"/>
      <c r="Q12157" s="224"/>
      <c r="R12157" s="224"/>
      <c r="T12157" s="223"/>
      <c r="U12157" s="225"/>
      <c r="V12157" s="223"/>
      <c r="W12157" s="225"/>
      <c r="AE12157" s="200"/>
      <c r="AM12157" s="203"/>
      <c r="AT12157" s="144"/>
    </row>
    <row r="12158" spans="9:46" s="142" customFormat="1" x14ac:dyDescent="0.15">
      <c r="I12158" s="223"/>
      <c r="P12158" s="224"/>
      <c r="Q12158" s="224"/>
      <c r="R12158" s="224"/>
      <c r="T12158" s="223"/>
      <c r="U12158" s="225"/>
      <c r="V12158" s="223"/>
      <c r="W12158" s="225"/>
      <c r="AE12158" s="200"/>
      <c r="AM12158" s="203"/>
      <c r="AT12158" s="144"/>
    </row>
    <row r="12159" spans="9:46" s="142" customFormat="1" x14ac:dyDescent="0.15">
      <c r="I12159" s="223"/>
      <c r="P12159" s="224"/>
      <c r="Q12159" s="224"/>
      <c r="R12159" s="224"/>
      <c r="T12159" s="223"/>
      <c r="U12159" s="225"/>
      <c r="V12159" s="223"/>
      <c r="W12159" s="225"/>
      <c r="AE12159" s="200"/>
      <c r="AM12159" s="203"/>
      <c r="AT12159" s="144"/>
    </row>
    <row r="12160" spans="9:46" s="142" customFormat="1" x14ac:dyDescent="0.15">
      <c r="I12160" s="223"/>
      <c r="P12160" s="224"/>
      <c r="Q12160" s="224"/>
      <c r="R12160" s="224"/>
      <c r="T12160" s="223"/>
      <c r="U12160" s="225"/>
      <c r="V12160" s="223"/>
      <c r="W12160" s="225"/>
      <c r="AE12160" s="200"/>
      <c r="AM12160" s="203"/>
      <c r="AT12160" s="144"/>
    </row>
    <row r="12161" spans="9:46" s="142" customFormat="1" x14ac:dyDescent="0.15">
      <c r="I12161" s="223"/>
      <c r="P12161" s="224"/>
      <c r="Q12161" s="224"/>
      <c r="R12161" s="224"/>
      <c r="T12161" s="223"/>
      <c r="U12161" s="225"/>
      <c r="V12161" s="223"/>
      <c r="W12161" s="225"/>
      <c r="AE12161" s="200"/>
      <c r="AM12161" s="203"/>
      <c r="AT12161" s="144"/>
    </row>
    <row r="12162" spans="9:46" s="142" customFormat="1" x14ac:dyDescent="0.15">
      <c r="I12162" s="223"/>
      <c r="P12162" s="224"/>
      <c r="Q12162" s="224"/>
      <c r="R12162" s="224"/>
      <c r="T12162" s="223"/>
      <c r="U12162" s="225"/>
      <c r="V12162" s="223"/>
      <c r="W12162" s="225"/>
      <c r="AE12162" s="200"/>
      <c r="AM12162" s="203"/>
      <c r="AT12162" s="144"/>
    </row>
    <row r="12163" spans="9:46" s="142" customFormat="1" x14ac:dyDescent="0.15">
      <c r="I12163" s="223"/>
      <c r="P12163" s="224"/>
      <c r="Q12163" s="224"/>
      <c r="R12163" s="224"/>
      <c r="T12163" s="223"/>
      <c r="U12163" s="225"/>
      <c r="V12163" s="223"/>
      <c r="W12163" s="225"/>
      <c r="AE12163" s="200"/>
      <c r="AM12163" s="203"/>
      <c r="AT12163" s="144"/>
    </row>
    <row r="12164" spans="9:46" s="142" customFormat="1" x14ac:dyDescent="0.15">
      <c r="I12164" s="223"/>
      <c r="P12164" s="224"/>
      <c r="Q12164" s="224"/>
      <c r="R12164" s="224"/>
      <c r="T12164" s="223"/>
      <c r="U12164" s="225"/>
      <c r="V12164" s="223"/>
      <c r="W12164" s="225"/>
      <c r="AE12164" s="200"/>
      <c r="AM12164" s="203"/>
      <c r="AT12164" s="144"/>
    </row>
    <row r="12165" spans="9:46" s="142" customFormat="1" x14ac:dyDescent="0.15">
      <c r="I12165" s="223"/>
      <c r="P12165" s="224"/>
      <c r="Q12165" s="224"/>
      <c r="R12165" s="224"/>
      <c r="T12165" s="223"/>
      <c r="U12165" s="225"/>
      <c r="V12165" s="223"/>
      <c r="W12165" s="225"/>
      <c r="AE12165" s="200"/>
      <c r="AM12165" s="203"/>
      <c r="AT12165" s="144"/>
    </row>
    <row r="12166" spans="9:46" s="142" customFormat="1" x14ac:dyDescent="0.15">
      <c r="I12166" s="223"/>
      <c r="P12166" s="224"/>
      <c r="Q12166" s="224"/>
      <c r="R12166" s="224"/>
      <c r="T12166" s="223"/>
      <c r="U12166" s="225"/>
      <c r="V12166" s="223"/>
      <c r="W12166" s="225"/>
      <c r="AE12166" s="200"/>
      <c r="AM12166" s="203"/>
      <c r="AT12166" s="144"/>
    </row>
    <row r="12167" spans="9:46" s="142" customFormat="1" x14ac:dyDescent="0.15">
      <c r="I12167" s="223"/>
      <c r="P12167" s="224"/>
      <c r="Q12167" s="224"/>
      <c r="R12167" s="224"/>
      <c r="T12167" s="223"/>
      <c r="U12167" s="225"/>
      <c r="V12167" s="223"/>
      <c r="W12167" s="225"/>
      <c r="AE12167" s="200"/>
      <c r="AM12167" s="203"/>
      <c r="AT12167" s="144"/>
    </row>
    <row r="12168" spans="9:46" s="142" customFormat="1" x14ac:dyDescent="0.15">
      <c r="I12168" s="223"/>
      <c r="P12168" s="224"/>
      <c r="Q12168" s="224"/>
      <c r="R12168" s="224"/>
      <c r="T12168" s="223"/>
      <c r="U12168" s="225"/>
      <c r="V12168" s="223"/>
      <c r="W12168" s="225"/>
      <c r="AE12168" s="200"/>
      <c r="AM12168" s="203"/>
      <c r="AT12168" s="144"/>
    </row>
    <row r="12169" spans="9:46" s="142" customFormat="1" x14ac:dyDescent="0.15">
      <c r="I12169" s="223"/>
      <c r="P12169" s="224"/>
      <c r="Q12169" s="224"/>
      <c r="R12169" s="224"/>
      <c r="T12169" s="223"/>
      <c r="U12169" s="225"/>
      <c r="V12169" s="223"/>
      <c r="W12169" s="225"/>
      <c r="AE12169" s="200"/>
      <c r="AM12169" s="203"/>
      <c r="AT12169" s="144"/>
    </row>
    <row r="12170" spans="9:46" s="142" customFormat="1" x14ac:dyDescent="0.15">
      <c r="I12170" s="223"/>
      <c r="P12170" s="224"/>
      <c r="Q12170" s="224"/>
      <c r="R12170" s="224"/>
      <c r="T12170" s="223"/>
      <c r="U12170" s="225"/>
      <c r="V12170" s="223"/>
      <c r="W12170" s="225"/>
      <c r="AE12170" s="200"/>
      <c r="AM12170" s="203"/>
      <c r="AT12170" s="144"/>
    </row>
    <row r="12171" spans="9:46" s="142" customFormat="1" x14ac:dyDescent="0.15">
      <c r="I12171" s="223"/>
      <c r="P12171" s="224"/>
      <c r="Q12171" s="224"/>
      <c r="R12171" s="224"/>
      <c r="T12171" s="223"/>
      <c r="U12171" s="225"/>
      <c r="V12171" s="223"/>
      <c r="W12171" s="225"/>
      <c r="AE12171" s="200"/>
      <c r="AM12171" s="203"/>
      <c r="AT12171" s="144"/>
    </row>
    <row r="12172" spans="9:46" s="142" customFormat="1" x14ac:dyDescent="0.15">
      <c r="I12172" s="223"/>
      <c r="P12172" s="224"/>
      <c r="Q12172" s="224"/>
      <c r="R12172" s="224"/>
      <c r="T12172" s="223"/>
      <c r="U12172" s="225"/>
      <c r="V12172" s="223"/>
      <c r="W12172" s="225"/>
      <c r="AE12172" s="200"/>
      <c r="AM12172" s="203"/>
      <c r="AT12172" s="144"/>
    </row>
    <row r="12173" spans="9:46" s="142" customFormat="1" x14ac:dyDescent="0.15">
      <c r="I12173" s="223"/>
      <c r="P12173" s="224"/>
      <c r="Q12173" s="224"/>
      <c r="R12173" s="224"/>
      <c r="T12173" s="223"/>
      <c r="U12173" s="225"/>
      <c r="V12173" s="223"/>
      <c r="W12173" s="225"/>
      <c r="AE12173" s="200"/>
      <c r="AM12173" s="203"/>
      <c r="AT12173" s="144"/>
    </row>
    <row r="12174" spans="9:46" s="142" customFormat="1" x14ac:dyDescent="0.15">
      <c r="I12174" s="223"/>
      <c r="P12174" s="224"/>
      <c r="Q12174" s="224"/>
      <c r="R12174" s="224"/>
      <c r="T12174" s="223"/>
      <c r="U12174" s="225"/>
      <c r="V12174" s="223"/>
      <c r="W12174" s="225"/>
      <c r="AE12174" s="200"/>
      <c r="AM12174" s="203"/>
      <c r="AT12174" s="144"/>
    </row>
    <row r="12175" spans="9:46" s="142" customFormat="1" x14ac:dyDescent="0.15">
      <c r="I12175" s="223"/>
      <c r="P12175" s="224"/>
      <c r="Q12175" s="224"/>
      <c r="R12175" s="224"/>
      <c r="T12175" s="223"/>
      <c r="U12175" s="225"/>
      <c r="V12175" s="223"/>
      <c r="W12175" s="225"/>
      <c r="AE12175" s="200"/>
      <c r="AM12175" s="203"/>
      <c r="AT12175" s="144"/>
    </row>
    <row r="12176" spans="9:46" s="142" customFormat="1" x14ac:dyDescent="0.15">
      <c r="I12176" s="223"/>
      <c r="P12176" s="224"/>
      <c r="Q12176" s="224"/>
      <c r="R12176" s="224"/>
      <c r="T12176" s="223"/>
      <c r="U12176" s="225"/>
      <c r="V12176" s="223"/>
      <c r="W12176" s="225"/>
      <c r="AE12176" s="200"/>
      <c r="AM12176" s="203"/>
      <c r="AT12176" s="144"/>
    </row>
    <row r="12177" spans="9:46" s="142" customFormat="1" x14ac:dyDescent="0.15">
      <c r="I12177" s="223"/>
      <c r="P12177" s="224"/>
      <c r="Q12177" s="224"/>
      <c r="R12177" s="224"/>
      <c r="T12177" s="223"/>
      <c r="U12177" s="225"/>
      <c r="V12177" s="223"/>
      <c r="W12177" s="225"/>
      <c r="AE12177" s="200"/>
      <c r="AM12177" s="203"/>
      <c r="AT12177" s="144"/>
    </row>
    <row r="12178" spans="9:46" s="142" customFormat="1" x14ac:dyDescent="0.15">
      <c r="I12178" s="223"/>
      <c r="P12178" s="224"/>
      <c r="Q12178" s="224"/>
      <c r="R12178" s="224"/>
      <c r="T12178" s="223"/>
      <c r="U12178" s="225"/>
      <c r="V12178" s="223"/>
      <c r="W12178" s="225"/>
      <c r="AE12178" s="200"/>
      <c r="AM12178" s="203"/>
      <c r="AT12178" s="144"/>
    </row>
    <row r="12179" spans="9:46" s="142" customFormat="1" x14ac:dyDescent="0.15">
      <c r="I12179" s="223"/>
      <c r="P12179" s="224"/>
      <c r="Q12179" s="224"/>
      <c r="R12179" s="224"/>
      <c r="T12179" s="223"/>
      <c r="U12179" s="225"/>
      <c r="V12179" s="223"/>
      <c r="W12179" s="225"/>
      <c r="AE12179" s="200"/>
      <c r="AM12179" s="203"/>
      <c r="AT12179" s="144"/>
    </row>
    <row r="12180" spans="9:46" s="142" customFormat="1" x14ac:dyDescent="0.15">
      <c r="I12180" s="223"/>
      <c r="P12180" s="224"/>
      <c r="Q12180" s="224"/>
      <c r="R12180" s="224"/>
      <c r="T12180" s="223"/>
      <c r="U12180" s="225"/>
      <c r="V12180" s="223"/>
      <c r="W12180" s="225"/>
      <c r="AE12180" s="200"/>
      <c r="AM12180" s="203"/>
      <c r="AT12180" s="144"/>
    </row>
    <row r="12181" spans="9:46" s="142" customFormat="1" x14ac:dyDescent="0.15">
      <c r="I12181" s="223"/>
      <c r="P12181" s="224"/>
      <c r="Q12181" s="224"/>
      <c r="R12181" s="224"/>
      <c r="T12181" s="223"/>
      <c r="U12181" s="225"/>
      <c r="V12181" s="223"/>
      <c r="W12181" s="225"/>
      <c r="AE12181" s="200"/>
      <c r="AM12181" s="203"/>
      <c r="AT12181" s="144"/>
    </row>
    <row r="12182" spans="9:46" s="142" customFormat="1" x14ac:dyDescent="0.15">
      <c r="I12182" s="223"/>
      <c r="P12182" s="224"/>
      <c r="Q12182" s="224"/>
      <c r="R12182" s="224"/>
      <c r="T12182" s="223"/>
      <c r="U12182" s="225"/>
      <c r="V12182" s="223"/>
      <c r="W12182" s="225"/>
      <c r="AE12182" s="200"/>
      <c r="AM12182" s="203"/>
      <c r="AT12182" s="144"/>
    </row>
    <row r="12183" spans="9:46" s="142" customFormat="1" x14ac:dyDescent="0.15">
      <c r="I12183" s="223"/>
      <c r="P12183" s="224"/>
      <c r="Q12183" s="224"/>
      <c r="R12183" s="224"/>
      <c r="T12183" s="223"/>
      <c r="U12183" s="225"/>
      <c r="V12183" s="223"/>
      <c r="W12183" s="225"/>
      <c r="AE12183" s="200"/>
      <c r="AM12183" s="203"/>
      <c r="AT12183" s="144"/>
    </row>
    <row r="12184" spans="9:46" s="142" customFormat="1" x14ac:dyDescent="0.15">
      <c r="I12184" s="223"/>
      <c r="P12184" s="224"/>
      <c r="Q12184" s="224"/>
      <c r="R12184" s="224"/>
      <c r="T12184" s="223"/>
      <c r="U12184" s="225"/>
      <c r="V12184" s="223"/>
      <c r="W12184" s="225"/>
      <c r="AE12184" s="200"/>
      <c r="AM12184" s="203"/>
      <c r="AT12184" s="144"/>
    </row>
    <row r="12185" spans="9:46" s="142" customFormat="1" x14ac:dyDescent="0.15">
      <c r="I12185" s="223"/>
      <c r="P12185" s="224"/>
      <c r="Q12185" s="224"/>
      <c r="R12185" s="224"/>
      <c r="T12185" s="223"/>
      <c r="U12185" s="225"/>
      <c r="V12185" s="223"/>
      <c r="W12185" s="225"/>
      <c r="AE12185" s="200"/>
      <c r="AM12185" s="203"/>
      <c r="AT12185" s="144"/>
    </row>
    <row r="12186" spans="9:46" s="142" customFormat="1" x14ac:dyDescent="0.15">
      <c r="I12186" s="223"/>
      <c r="P12186" s="224"/>
      <c r="Q12186" s="224"/>
      <c r="R12186" s="224"/>
      <c r="T12186" s="223"/>
      <c r="U12186" s="225"/>
      <c r="V12186" s="223"/>
      <c r="W12186" s="225"/>
      <c r="AE12186" s="200"/>
      <c r="AM12186" s="203"/>
      <c r="AT12186" s="144"/>
    </row>
    <row r="12187" spans="9:46" s="142" customFormat="1" x14ac:dyDescent="0.15">
      <c r="I12187" s="223"/>
      <c r="P12187" s="224"/>
      <c r="Q12187" s="224"/>
      <c r="R12187" s="224"/>
      <c r="T12187" s="223"/>
      <c r="U12187" s="225"/>
      <c r="V12187" s="223"/>
      <c r="W12187" s="225"/>
      <c r="AE12187" s="200"/>
      <c r="AM12187" s="203"/>
      <c r="AT12187" s="144"/>
    </row>
    <row r="12188" spans="9:46" s="142" customFormat="1" x14ac:dyDescent="0.15">
      <c r="I12188" s="223"/>
      <c r="P12188" s="224"/>
      <c r="Q12188" s="224"/>
      <c r="R12188" s="224"/>
      <c r="T12188" s="223"/>
      <c r="U12188" s="225"/>
      <c r="V12188" s="223"/>
      <c r="W12188" s="225"/>
      <c r="AE12188" s="200"/>
      <c r="AM12188" s="203"/>
      <c r="AT12188" s="144"/>
    </row>
    <row r="12189" spans="9:46" s="142" customFormat="1" x14ac:dyDescent="0.15">
      <c r="I12189" s="223"/>
      <c r="P12189" s="224"/>
      <c r="Q12189" s="224"/>
      <c r="R12189" s="224"/>
      <c r="T12189" s="223"/>
      <c r="U12189" s="225"/>
      <c r="V12189" s="223"/>
      <c r="W12189" s="225"/>
      <c r="AE12189" s="200"/>
      <c r="AM12189" s="203"/>
      <c r="AT12189" s="144"/>
    </row>
    <row r="12190" spans="9:46" s="142" customFormat="1" x14ac:dyDescent="0.15">
      <c r="I12190" s="223"/>
      <c r="P12190" s="224"/>
      <c r="Q12190" s="224"/>
      <c r="R12190" s="224"/>
      <c r="T12190" s="223"/>
      <c r="U12190" s="225"/>
      <c r="V12190" s="223"/>
      <c r="W12190" s="225"/>
      <c r="AE12190" s="200"/>
      <c r="AM12190" s="203"/>
      <c r="AT12190" s="144"/>
    </row>
    <row r="12191" spans="9:46" s="142" customFormat="1" x14ac:dyDescent="0.15">
      <c r="I12191" s="223"/>
      <c r="P12191" s="224"/>
      <c r="Q12191" s="224"/>
      <c r="R12191" s="224"/>
      <c r="T12191" s="223"/>
      <c r="U12191" s="225"/>
      <c r="V12191" s="223"/>
      <c r="W12191" s="225"/>
      <c r="AE12191" s="200"/>
      <c r="AM12191" s="203"/>
      <c r="AT12191" s="144"/>
    </row>
    <row r="12192" spans="9:46" s="142" customFormat="1" x14ac:dyDescent="0.15">
      <c r="I12192" s="223"/>
      <c r="P12192" s="224"/>
      <c r="Q12192" s="224"/>
      <c r="R12192" s="224"/>
      <c r="T12192" s="223"/>
      <c r="U12192" s="225"/>
      <c r="V12192" s="223"/>
      <c r="W12192" s="225"/>
      <c r="AE12192" s="200"/>
      <c r="AM12192" s="203"/>
      <c r="AT12192" s="144"/>
    </row>
    <row r="12193" spans="9:46" s="142" customFormat="1" x14ac:dyDescent="0.15">
      <c r="I12193" s="223"/>
      <c r="P12193" s="224"/>
      <c r="Q12193" s="224"/>
      <c r="R12193" s="224"/>
      <c r="T12193" s="223"/>
      <c r="U12193" s="225"/>
      <c r="V12193" s="223"/>
      <c r="W12193" s="225"/>
      <c r="AE12193" s="200"/>
      <c r="AM12193" s="203"/>
      <c r="AT12193" s="144"/>
    </row>
    <row r="12194" spans="9:46" s="142" customFormat="1" x14ac:dyDescent="0.15">
      <c r="I12194" s="223"/>
      <c r="P12194" s="224"/>
      <c r="Q12194" s="224"/>
      <c r="R12194" s="224"/>
      <c r="T12194" s="223"/>
      <c r="U12194" s="225"/>
      <c r="V12194" s="223"/>
      <c r="W12194" s="225"/>
      <c r="AE12194" s="200"/>
      <c r="AM12194" s="203"/>
      <c r="AT12194" s="144"/>
    </row>
    <row r="12195" spans="9:46" s="142" customFormat="1" x14ac:dyDescent="0.15">
      <c r="I12195" s="223"/>
      <c r="P12195" s="224"/>
      <c r="Q12195" s="224"/>
      <c r="R12195" s="224"/>
      <c r="T12195" s="223"/>
      <c r="U12195" s="225"/>
      <c r="V12195" s="223"/>
      <c r="W12195" s="225"/>
      <c r="AE12195" s="200"/>
      <c r="AM12195" s="203"/>
      <c r="AT12195" s="144"/>
    </row>
    <row r="12196" spans="9:46" s="142" customFormat="1" x14ac:dyDescent="0.15">
      <c r="I12196" s="223"/>
      <c r="P12196" s="224"/>
      <c r="Q12196" s="224"/>
      <c r="R12196" s="224"/>
      <c r="T12196" s="223"/>
      <c r="U12196" s="225"/>
      <c r="V12196" s="223"/>
      <c r="W12196" s="225"/>
      <c r="AE12196" s="200"/>
      <c r="AM12196" s="203"/>
      <c r="AT12196" s="144"/>
    </row>
    <row r="12197" spans="9:46" s="142" customFormat="1" x14ac:dyDescent="0.15">
      <c r="I12197" s="223"/>
      <c r="P12197" s="224"/>
      <c r="Q12197" s="224"/>
      <c r="R12197" s="224"/>
      <c r="T12197" s="223"/>
      <c r="U12197" s="225"/>
      <c r="V12197" s="223"/>
      <c r="W12197" s="225"/>
      <c r="AE12197" s="200"/>
      <c r="AM12197" s="203"/>
      <c r="AT12197" s="144"/>
    </row>
    <row r="12198" spans="9:46" s="142" customFormat="1" x14ac:dyDescent="0.15">
      <c r="I12198" s="223"/>
      <c r="P12198" s="224"/>
      <c r="Q12198" s="224"/>
      <c r="R12198" s="224"/>
      <c r="T12198" s="223"/>
      <c r="U12198" s="225"/>
      <c r="V12198" s="223"/>
      <c r="W12198" s="225"/>
      <c r="AE12198" s="200"/>
      <c r="AM12198" s="203"/>
      <c r="AT12198" s="144"/>
    </row>
    <row r="12199" spans="9:46" s="142" customFormat="1" x14ac:dyDescent="0.15">
      <c r="I12199" s="223"/>
      <c r="P12199" s="224"/>
      <c r="Q12199" s="224"/>
      <c r="R12199" s="224"/>
      <c r="T12199" s="223"/>
      <c r="U12199" s="225"/>
      <c r="V12199" s="223"/>
      <c r="W12199" s="225"/>
      <c r="AE12199" s="200"/>
      <c r="AM12199" s="203"/>
      <c r="AT12199" s="144"/>
    </row>
    <row r="12200" spans="9:46" s="142" customFormat="1" x14ac:dyDescent="0.15">
      <c r="I12200" s="223"/>
      <c r="P12200" s="224"/>
      <c r="Q12200" s="224"/>
      <c r="R12200" s="224"/>
      <c r="T12200" s="223"/>
      <c r="U12200" s="225"/>
      <c r="V12200" s="223"/>
      <c r="W12200" s="225"/>
      <c r="AE12200" s="200"/>
      <c r="AM12200" s="203"/>
      <c r="AT12200" s="144"/>
    </row>
    <row r="12201" spans="9:46" s="142" customFormat="1" x14ac:dyDescent="0.15">
      <c r="I12201" s="223"/>
      <c r="P12201" s="224"/>
      <c r="Q12201" s="224"/>
      <c r="R12201" s="224"/>
      <c r="T12201" s="223"/>
      <c r="U12201" s="225"/>
      <c r="V12201" s="223"/>
      <c r="W12201" s="225"/>
      <c r="AE12201" s="200"/>
      <c r="AM12201" s="203"/>
      <c r="AT12201" s="144"/>
    </row>
    <row r="12202" spans="9:46" s="142" customFormat="1" x14ac:dyDescent="0.15">
      <c r="I12202" s="223"/>
      <c r="P12202" s="224"/>
      <c r="Q12202" s="224"/>
      <c r="R12202" s="224"/>
      <c r="T12202" s="223"/>
      <c r="U12202" s="225"/>
      <c r="V12202" s="223"/>
      <c r="W12202" s="225"/>
      <c r="AE12202" s="200"/>
      <c r="AM12202" s="203"/>
      <c r="AT12202" s="144"/>
    </row>
    <row r="12203" spans="9:46" s="142" customFormat="1" x14ac:dyDescent="0.15">
      <c r="I12203" s="223"/>
      <c r="P12203" s="224"/>
      <c r="Q12203" s="224"/>
      <c r="R12203" s="224"/>
      <c r="T12203" s="223"/>
      <c r="U12203" s="225"/>
      <c r="V12203" s="223"/>
      <c r="W12203" s="225"/>
      <c r="AE12203" s="200"/>
      <c r="AM12203" s="203"/>
      <c r="AT12203" s="144"/>
    </row>
    <row r="12204" spans="9:46" s="142" customFormat="1" x14ac:dyDescent="0.15">
      <c r="I12204" s="223"/>
      <c r="P12204" s="224"/>
      <c r="Q12204" s="224"/>
      <c r="R12204" s="224"/>
      <c r="T12204" s="223"/>
      <c r="U12204" s="225"/>
      <c r="V12204" s="223"/>
      <c r="W12204" s="225"/>
      <c r="AE12204" s="200"/>
      <c r="AM12204" s="203"/>
      <c r="AT12204" s="144"/>
    </row>
    <row r="12205" spans="9:46" s="142" customFormat="1" x14ac:dyDescent="0.15">
      <c r="I12205" s="223"/>
      <c r="P12205" s="224"/>
      <c r="Q12205" s="224"/>
      <c r="R12205" s="224"/>
      <c r="T12205" s="223"/>
      <c r="U12205" s="225"/>
      <c r="V12205" s="223"/>
      <c r="W12205" s="225"/>
      <c r="AE12205" s="200"/>
      <c r="AM12205" s="203"/>
      <c r="AT12205" s="144"/>
    </row>
    <row r="12206" spans="9:46" s="142" customFormat="1" x14ac:dyDescent="0.15">
      <c r="I12206" s="223"/>
      <c r="P12206" s="224"/>
      <c r="Q12206" s="224"/>
      <c r="R12206" s="224"/>
      <c r="T12206" s="223"/>
      <c r="U12206" s="225"/>
      <c r="V12206" s="223"/>
      <c r="W12206" s="225"/>
      <c r="AE12206" s="200"/>
      <c r="AM12206" s="203"/>
      <c r="AT12206" s="144"/>
    </row>
    <row r="12207" spans="9:46" s="142" customFormat="1" x14ac:dyDescent="0.15">
      <c r="I12207" s="223"/>
      <c r="P12207" s="224"/>
      <c r="Q12207" s="224"/>
      <c r="R12207" s="224"/>
      <c r="T12207" s="223"/>
      <c r="U12207" s="225"/>
      <c r="V12207" s="223"/>
      <c r="W12207" s="225"/>
      <c r="AE12207" s="200"/>
      <c r="AM12207" s="203"/>
      <c r="AT12207" s="144"/>
    </row>
    <row r="12208" spans="9:46" s="142" customFormat="1" x14ac:dyDescent="0.15">
      <c r="I12208" s="223"/>
      <c r="P12208" s="224"/>
      <c r="Q12208" s="224"/>
      <c r="R12208" s="224"/>
      <c r="T12208" s="223"/>
      <c r="U12208" s="225"/>
      <c r="V12208" s="223"/>
      <c r="W12208" s="225"/>
      <c r="AE12208" s="200"/>
      <c r="AM12208" s="203"/>
      <c r="AT12208" s="144"/>
    </row>
    <row r="12209" spans="9:46" s="142" customFormat="1" x14ac:dyDescent="0.15">
      <c r="I12209" s="223"/>
      <c r="P12209" s="224"/>
      <c r="Q12209" s="224"/>
      <c r="R12209" s="224"/>
      <c r="T12209" s="223"/>
      <c r="U12209" s="225"/>
      <c r="V12209" s="223"/>
      <c r="W12209" s="225"/>
      <c r="AE12209" s="200"/>
      <c r="AM12209" s="203"/>
      <c r="AT12209" s="144"/>
    </row>
    <row r="12210" spans="9:46" s="142" customFormat="1" x14ac:dyDescent="0.15">
      <c r="I12210" s="223"/>
      <c r="P12210" s="224"/>
      <c r="Q12210" s="224"/>
      <c r="R12210" s="224"/>
      <c r="T12210" s="223"/>
      <c r="U12210" s="225"/>
      <c r="V12210" s="223"/>
      <c r="W12210" s="225"/>
      <c r="AE12210" s="200"/>
      <c r="AM12210" s="203"/>
      <c r="AT12210" s="144"/>
    </row>
    <row r="12211" spans="9:46" s="142" customFormat="1" x14ac:dyDescent="0.15">
      <c r="I12211" s="223"/>
      <c r="P12211" s="224"/>
      <c r="Q12211" s="224"/>
      <c r="R12211" s="224"/>
      <c r="T12211" s="223"/>
      <c r="U12211" s="225"/>
      <c r="V12211" s="223"/>
      <c r="W12211" s="225"/>
      <c r="AE12211" s="200"/>
      <c r="AM12211" s="203"/>
      <c r="AT12211" s="144"/>
    </row>
    <row r="12212" spans="9:46" s="142" customFormat="1" x14ac:dyDescent="0.15">
      <c r="I12212" s="223"/>
      <c r="P12212" s="224"/>
      <c r="Q12212" s="224"/>
      <c r="R12212" s="224"/>
      <c r="T12212" s="223"/>
      <c r="U12212" s="225"/>
      <c r="V12212" s="223"/>
      <c r="W12212" s="225"/>
      <c r="AE12212" s="200"/>
      <c r="AM12212" s="203"/>
      <c r="AT12212" s="144"/>
    </row>
    <row r="12213" spans="9:46" s="142" customFormat="1" x14ac:dyDescent="0.15">
      <c r="I12213" s="223"/>
      <c r="P12213" s="224"/>
      <c r="Q12213" s="224"/>
      <c r="R12213" s="224"/>
      <c r="T12213" s="223"/>
      <c r="U12213" s="225"/>
      <c r="V12213" s="223"/>
      <c r="W12213" s="225"/>
      <c r="AE12213" s="200"/>
      <c r="AM12213" s="203"/>
      <c r="AT12213" s="144"/>
    </row>
    <row r="12214" spans="9:46" s="142" customFormat="1" x14ac:dyDescent="0.15">
      <c r="I12214" s="223"/>
      <c r="P12214" s="224"/>
      <c r="Q12214" s="224"/>
      <c r="R12214" s="224"/>
      <c r="T12214" s="223"/>
      <c r="U12214" s="225"/>
      <c r="V12214" s="223"/>
      <c r="W12214" s="225"/>
      <c r="AE12214" s="200"/>
      <c r="AM12214" s="203"/>
      <c r="AT12214" s="144"/>
    </row>
    <row r="12215" spans="9:46" s="142" customFormat="1" x14ac:dyDescent="0.15">
      <c r="I12215" s="223"/>
      <c r="P12215" s="224"/>
      <c r="Q12215" s="224"/>
      <c r="R12215" s="224"/>
      <c r="T12215" s="223"/>
      <c r="U12215" s="225"/>
      <c r="V12215" s="223"/>
      <c r="W12215" s="225"/>
      <c r="AE12215" s="200"/>
      <c r="AM12215" s="203"/>
      <c r="AT12215" s="144"/>
    </row>
    <row r="12216" spans="9:46" s="142" customFormat="1" x14ac:dyDescent="0.15">
      <c r="I12216" s="223"/>
      <c r="P12216" s="224"/>
      <c r="Q12216" s="224"/>
      <c r="R12216" s="224"/>
      <c r="T12216" s="223"/>
      <c r="U12216" s="225"/>
      <c r="V12216" s="223"/>
      <c r="W12216" s="225"/>
      <c r="AE12216" s="200"/>
      <c r="AM12216" s="203"/>
      <c r="AT12216" s="144"/>
    </row>
    <row r="12217" spans="9:46" s="142" customFormat="1" x14ac:dyDescent="0.15">
      <c r="I12217" s="223"/>
      <c r="P12217" s="224"/>
      <c r="Q12217" s="224"/>
      <c r="R12217" s="224"/>
      <c r="T12217" s="223"/>
      <c r="U12217" s="225"/>
      <c r="V12217" s="223"/>
      <c r="W12217" s="225"/>
      <c r="AE12217" s="200"/>
      <c r="AM12217" s="203"/>
      <c r="AT12217" s="144"/>
    </row>
    <row r="12218" spans="9:46" s="142" customFormat="1" x14ac:dyDescent="0.15">
      <c r="I12218" s="223"/>
      <c r="P12218" s="224"/>
      <c r="Q12218" s="224"/>
      <c r="R12218" s="224"/>
      <c r="T12218" s="223"/>
      <c r="U12218" s="225"/>
      <c r="V12218" s="223"/>
      <c r="W12218" s="225"/>
      <c r="AE12218" s="200"/>
      <c r="AM12218" s="203"/>
      <c r="AT12218" s="144"/>
    </row>
    <row r="12219" spans="9:46" s="142" customFormat="1" x14ac:dyDescent="0.15">
      <c r="I12219" s="223"/>
      <c r="P12219" s="224"/>
      <c r="Q12219" s="224"/>
      <c r="R12219" s="224"/>
      <c r="T12219" s="223"/>
      <c r="U12219" s="225"/>
      <c r="V12219" s="223"/>
      <c r="W12219" s="225"/>
      <c r="AE12219" s="200"/>
      <c r="AM12219" s="203"/>
      <c r="AT12219" s="144"/>
    </row>
    <row r="12220" spans="9:46" s="142" customFormat="1" x14ac:dyDescent="0.15">
      <c r="I12220" s="223"/>
      <c r="P12220" s="224"/>
      <c r="Q12220" s="224"/>
      <c r="R12220" s="224"/>
      <c r="T12220" s="223"/>
      <c r="U12220" s="225"/>
      <c r="V12220" s="223"/>
      <c r="W12220" s="225"/>
      <c r="AE12220" s="200"/>
      <c r="AM12220" s="203"/>
      <c r="AT12220" s="144"/>
    </row>
    <row r="12221" spans="9:46" s="142" customFormat="1" x14ac:dyDescent="0.15">
      <c r="I12221" s="223"/>
      <c r="P12221" s="224"/>
      <c r="Q12221" s="224"/>
      <c r="R12221" s="224"/>
      <c r="T12221" s="223"/>
      <c r="U12221" s="225"/>
      <c r="V12221" s="223"/>
      <c r="W12221" s="225"/>
      <c r="AE12221" s="200"/>
      <c r="AM12221" s="203"/>
      <c r="AT12221" s="144"/>
    </row>
    <row r="12222" spans="9:46" s="142" customFormat="1" x14ac:dyDescent="0.15">
      <c r="I12222" s="223"/>
      <c r="P12222" s="224"/>
      <c r="Q12222" s="224"/>
      <c r="R12222" s="224"/>
      <c r="T12222" s="223"/>
      <c r="U12222" s="225"/>
      <c r="V12222" s="223"/>
      <c r="W12222" s="225"/>
      <c r="AE12222" s="200"/>
      <c r="AM12222" s="203"/>
      <c r="AT12222" s="144"/>
    </row>
    <row r="12223" spans="9:46" s="142" customFormat="1" x14ac:dyDescent="0.15">
      <c r="I12223" s="223"/>
      <c r="P12223" s="224"/>
      <c r="Q12223" s="224"/>
      <c r="R12223" s="224"/>
      <c r="T12223" s="223"/>
      <c r="U12223" s="225"/>
      <c r="V12223" s="223"/>
      <c r="W12223" s="225"/>
      <c r="AE12223" s="200"/>
      <c r="AM12223" s="203"/>
      <c r="AT12223" s="144"/>
    </row>
    <row r="12224" spans="9:46" s="142" customFormat="1" x14ac:dyDescent="0.15">
      <c r="I12224" s="223"/>
      <c r="P12224" s="224"/>
      <c r="Q12224" s="224"/>
      <c r="R12224" s="224"/>
      <c r="T12224" s="223"/>
      <c r="U12224" s="225"/>
      <c r="V12224" s="223"/>
      <c r="W12224" s="225"/>
      <c r="AE12224" s="200"/>
      <c r="AM12224" s="203"/>
      <c r="AT12224" s="144"/>
    </row>
    <row r="12225" spans="9:46" s="142" customFormat="1" x14ac:dyDescent="0.15">
      <c r="I12225" s="223"/>
      <c r="P12225" s="224"/>
      <c r="Q12225" s="224"/>
      <c r="R12225" s="224"/>
      <c r="T12225" s="223"/>
      <c r="U12225" s="225"/>
      <c r="V12225" s="223"/>
      <c r="W12225" s="225"/>
      <c r="AE12225" s="200"/>
      <c r="AM12225" s="203"/>
      <c r="AT12225" s="144"/>
    </row>
    <row r="12226" spans="9:46" s="142" customFormat="1" x14ac:dyDescent="0.15">
      <c r="I12226" s="223"/>
      <c r="P12226" s="224"/>
      <c r="Q12226" s="224"/>
      <c r="R12226" s="224"/>
      <c r="T12226" s="223"/>
      <c r="U12226" s="225"/>
      <c r="V12226" s="223"/>
      <c r="W12226" s="225"/>
      <c r="AE12226" s="200"/>
      <c r="AM12226" s="203"/>
      <c r="AT12226" s="144"/>
    </row>
    <row r="12227" spans="9:46" s="142" customFormat="1" x14ac:dyDescent="0.15">
      <c r="I12227" s="223"/>
      <c r="P12227" s="224"/>
      <c r="Q12227" s="224"/>
      <c r="R12227" s="224"/>
      <c r="T12227" s="223"/>
      <c r="U12227" s="225"/>
      <c r="V12227" s="223"/>
      <c r="W12227" s="225"/>
      <c r="AE12227" s="200"/>
      <c r="AM12227" s="203"/>
      <c r="AT12227" s="144"/>
    </row>
    <row r="12228" spans="9:46" s="142" customFormat="1" x14ac:dyDescent="0.15">
      <c r="I12228" s="223"/>
      <c r="P12228" s="224"/>
      <c r="Q12228" s="224"/>
      <c r="R12228" s="224"/>
      <c r="T12228" s="223"/>
      <c r="U12228" s="225"/>
      <c r="V12228" s="223"/>
      <c r="W12228" s="225"/>
      <c r="AE12228" s="200"/>
      <c r="AM12228" s="203"/>
      <c r="AT12228" s="144"/>
    </row>
    <row r="12229" spans="9:46" s="142" customFormat="1" x14ac:dyDescent="0.15">
      <c r="I12229" s="223"/>
      <c r="P12229" s="224"/>
      <c r="Q12229" s="224"/>
      <c r="R12229" s="224"/>
      <c r="T12229" s="223"/>
      <c r="U12229" s="225"/>
      <c r="V12229" s="223"/>
      <c r="W12229" s="225"/>
      <c r="AE12229" s="200"/>
      <c r="AM12229" s="203"/>
      <c r="AT12229" s="144"/>
    </row>
    <row r="12230" spans="9:46" s="142" customFormat="1" x14ac:dyDescent="0.15">
      <c r="I12230" s="223"/>
      <c r="P12230" s="224"/>
      <c r="Q12230" s="224"/>
      <c r="R12230" s="224"/>
      <c r="T12230" s="223"/>
      <c r="U12230" s="225"/>
      <c r="V12230" s="223"/>
      <c r="W12230" s="225"/>
      <c r="AE12230" s="200"/>
      <c r="AM12230" s="203"/>
      <c r="AT12230" s="144"/>
    </row>
    <row r="12231" spans="9:46" s="142" customFormat="1" x14ac:dyDescent="0.15">
      <c r="I12231" s="223"/>
      <c r="P12231" s="224"/>
      <c r="Q12231" s="224"/>
      <c r="R12231" s="224"/>
      <c r="T12231" s="223"/>
      <c r="U12231" s="225"/>
      <c r="V12231" s="223"/>
      <c r="W12231" s="225"/>
      <c r="AE12231" s="200"/>
      <c r="AM12231" s="203"/>
      <c r="AT12231" s="144"/>
    </row>
    <row r="12232" spans="9:46" s="142" customFormat="1" x14ac:dyDescent="0.15">
      <c r="I12232" s="223"/>
      <c r="P12232" s="224"/>
      <c r="Q12232" s="224"/>
      <c r="R12232" s="224"/>
      <c r="T12232" s="223"/>
      <c r="U12232" s="225"/>
      <c r="V12232" s="223"/>
      <c r="W12232" s="225"/>
      <c r="AE12232" s="200"/>
      <c r="AM12232" s="203"/>
      <c r="AT12232" s="144"/>
    </row>
    <row r="12233" spans="9:46" s="142" customFormat="1" x14ac:dyDescent="0.15">
      <c r="I12233" s="223"/>
      <c r="P12233" s="224"/>
      <c r="Q12233" s="224"/>
      <c r="R12233" s="224"/>
      <c r="T12233" s="223"/>
      <c r="U12233" s="225"/>
      <c r="V12233" s="223"/>
      <c r="W12233" s="225"/>
      <c r="AE12233" s="200"/>
      <c r="AM12233" s="203"/>
      <c r="AT12233" s="144"/>
    </row>
    <row r="12234" spans="9:46" s="142" customFormat="1" x14ac:dyDescent="0.15">
      <c r="I12234" s="223"/>
      <c r="P12234" s="224"/>
      <c r="Q12234" s="224"/>
      <c r="R12234" s="224"/>
      <c r="T12234" s="223"/>
      <c r="U12234" s="225"/>
      <c r="V12234" s="223"/>
      <c r="W12234" s="225"/>
      <c r="AE12234" s="200"/>
      <c r="AM12234" s="203"/>
      <c r="AT12234" s="144"/>
    </row>
    <row r="12235" spans="9:46" s="142" customFormat="1" x14ac:dyDescent="0.15">
      <c r="I12235" s="223"/>
      <c r="P12235" s="224"/>
      <c r="Q12235" s="224"/>
      <c r="R12235" s="224"/>
      <c r="T12235" s="223"/>
      <c r="U12235" s="225"/>
      <c r="V12235" s="223"/>
      <c r="W12235" s="225"/>
      <c r="AE12235" s="200"/>
      <c r="AM12235" s="203"/>
      <c r="AT12235" s="144"/>
    </row>
    <row r="12236" spans="9:46" s="142" customFormat="1" x14ac:dyDescent="0.15">
      <c r="I12236" s="223"/>
      <c r="P12236" s="224"/>
      <c r="Q12236" s="224"/>
      <c r="R12236" s="224"/>
      <c r="T12236" s="223"/>
      <c r="U12236" s="225"/>
      <c r="V12236" s="223"/>
      <c r="W12236" s="225"/>
      <c r="AE12236" s="200"/>
      <c r="AM12236" s="203"/>
      <c r="AT12236" s="144"/>
    </row>
    <row r="12237" spans="9:46" s="142" customFormat="1" x14ac:dyDescent="0.15">
      <c r="I12237" s="223"/>
      <c r="P12237" s="224"/>
      <c r="Q12237" s="224"/>
      <c r="R12237" s="224"/>
      <c r="T12237" s="223"/>
      <c r="U12237" s="225"/>
      <c r="V12237" s="223"/>
      <c r="W12237" s="225"/>
      <c r="AE12237" s="200"/>
      <c r="AM12237" s="203"/>
      <c r="AT12237" s="144"/>
    </row>
    <row r="12238" spans="9:46" s="142" customFormat="1" x14ac:dyDescent="0.15">
      <c r="I12238" s="223"/>
      <c r="P12238" s="224"/>
      <c r="Q12238" s="224"/>
      <c r="R12238" s="224"/>
      <c r="T12238" s="223"/>
      <c r="U12238" s="225"/>
      <c r="V12238" s="223"/>
      <c r="W12238" s="225"/>
      <c r="AE12238" s="200"/>
      <c r="AM12238" s="203"/>
      <c r="AT12238" s="144"/>
    </row>
    <row r="12239" spans="9:46" s="142" customFormat="1" x14ac:dyDescent="0.15">
      <c r="I12239" s="223"/>
      <c r="P12239" s="224"/>
      <c r="Q12239" s="224"/>
      <c r="R12239" s="224"/>
      <c r="T12239" s="223"/>
      <c r="U12239" s="225"/>
      <c r="V12239" s="223"/>
      <c r="W12239" s="225"/>
      <c r="AE12239" s="200"/>
      <c r="AM12239" s="203"/>
      <c r="AT12239" s="144"/>
    </row>
    <row r="12240" spans="9:46" s="142" customFormat="1" x14ac:dyDescent="0.15">
      <c r="I12240" s="223"/>
      <c r="P12240" s="224"/>
      <c r="Q12240" s="224"/>
      <c r="R12240" s="224"/>
      <c r="T12240" s="223"/>
      <c r="U12240" s="225"/>
      <c r="V12240" s="223"/>
      <c r="W12240" s="225"/>
      <c r="AE12240" s="200"/>
      <c r="AM12240" s="203"/>
      <c r="AT12240" s="144"/>
    </row>
    <row r="12241" spans="9:46" s="142" customFormat="1" x14ac:dyDescent="0.15">
      <c r="I12241" s="223"/>
      <c r="P12241" s="224"/>
      <c r="Q12241" s="224"/>
      <c r="R12241" s="224"/>
      <c r="T12241" s="223"/>
      <c r="U12241" s="225"/>
      <c r="V12241" s="223"/>
      <c r="W12241" s="225"/>
      <c r="AE12241" s="200"/>
      <c r="AM12241" s="203"/>
      <c r="AT12241" s="144"/>
    </row>
    <row r="12242" spans="9:46" s="142" customFormat="1" x14ac:dyDescent="0.15">
      <c r="I12242" s="223"/>
      <c r="P12242" s="224"/>
      <c r="Q12242" s="224"/>
      <c r="R12242" s="224"/>
      <c r="T12242" s="223"/>
      <c r="U12242" s="225"/>
      <c r="V12242" s="223"/>
      <c r="W12242" s="225"/>
      <c r="AE12242" s="200"/>
      <c r="AM12242" s="203"/>
      <c r="AT12242" s="144"/>
    </row>
    <row r="12243" spans="9:46" s="142" customFormat="1" x14ac:dyDescent="0.15">
      <c r="I12243" s="223"/>
      <c r="P12243" s="224"/>
      <c r="Q12243" s="224"/>
      <c r="R12243" s="224"/>
      <c r="T12243" s="223"/>
      <c r="U12243" s="225"/>
      <c r="V12243" s="223"/>
      <c r="W12243" s="225"/>
      <c r="AE12243" s="200"/>
      <c r="AM12243" s="203"/>
      <c r="AT12243" s="144"/>
    </row>
    <row r="12244" spans="9:46" s="142" customFormat="1" x14ac:dyDescent="0.15">
      <c r="I12244" s="223"/>
      <c r="P12244" s="224"/>
      <c r="Q12244" s="224"/>
      <c r="R12244" s="224"/>
      <c r="T12244" s="223"/>
      <c r="U12244" s="225"/>
      <c r="V12244" s="223"/>
      <c r="W12244" s="225"/>
      <c r="AE12244" s="200"/>
      <c r="AM12244" s="203"/>
      <c r="AT12244" s="144"/>
    </row>
    <row r="12245" spans="9:46" s="142" customFormat="1" x14ac:dyDescent="0.15">
      <c r="I12245" s="223"/>
      <c r="P12245" s="224"/>
      <c r="Q12245" s="224"/>
      <c r="R12245" s="224"/>
      <c r="T12245" s="223"/>
      <c r="U12245" s="225"/>
      <c r="V12245" s="223"/>
      <c r="W12245" s="225"/>
      <c r="AE12245" s="200"/>
      <c r="AM12245" s="203"/>
      <c r="AT12245" s="144"/>
    </row>
    <row r="12246" spans="9:46" s="142" customFormat="1" x14ac:dyDescent="0.15">
      <c r="I12246" s="223"/>
      <c r="P12246" s="224"/>
      <c r="Q12246" s="224"/>
      <c r="R12246" s="224"/>
      <c r="T12246" s="223"/>
      <c r="U12246" s="225"/>
      <c r="V12246" s="223"/>
      <c r="W12246" s="225"/>
      <c r="AE12246" s="200"/>
      <c r="AM12246" s="203"/>
      <c r="AT12246" s="144"/>
    </row>
    <row r="12247" spans="9:46" s="142" customFormat="1" x14ac:dyDescent="0.15">
      <c r="I12247" s="223"/>
      <c r="P12247" s="224"/>
      <c r="Q12247" s="224"/>
      <c r="R12247" s="224"/>
      <c r="T12247" s="223"/>
      <c r="U12247" s="225"/>
      <c r="V12247" s="223"/>
      <c r="W12247" s="225"/>
      <c r="AE12247" s="200"/>
      <c r="AM12247" s="203"/>
      <c r="AT12247" s="144"/>
    </row>
    <row r="12248" spans="9:46" s="142" customFormat="1" x14ac:dyDescent="0.15">
      <c r="I12248" s="223"/>
      <c r="P12248" s="224"/>
      <c r="Q12248" s="224"/>
      <c r="R12248" s="224"/>
      <c r="T12248" s="223"/>
      <c r="U12248" s="225"/>
      <c r="V12248" s="223"/>
      <c r="W12248" s="225"/>
      <c r="AE12248" s="200"/>
      <c r="AM12248" s="203"/>
      <c r="AT12248" s="144"/>
    </row>
    <row r="12249" spans="9:46" s="142" customFormat="1" x14ac:dyDescent="0.15">
      <c r="I12249" s="223"/>
      <c r="P12249" s="224"/>
      <c r="Q12249" s="224"/>
      <c r="R12249" s="224"/>
      <c r="T12249" s="223"/>
      <c r="U12249" s="225"/>
      <c r="V12249" s="223"/>
      <c r="W12249" s="225"/>
      <c r="AE12249" s="200"/>
      <c r="AM12249" s="203"/>
      <c r="AT12249" s="144"/>
    </row>
    <row r="12250" spans="9:46" s="142" customFormat="1" x14ac:dyDescent="0.15">
      <c r="I12250" s="223"/>
      <c r="P12250" s="224"/>
      <c r="Q12250" s="224"/>
      <c r="R12250" s="224"/>
      <c r="T12250" s="223"/>
      <c r="U12250" s="225"/>
      <c r="V12250" s="223"/>
      <c r="W12250" s="225"/>
      <c r="AE12250" s="200"/>
      <c r="AM12250" s="203"/>
      <c r="AT12250" s="144"/>
    </row>
    <row r="12251" spans="9:46" s="142" customFormat="1" x14ac:dyDescent="0.15">
      <c r="I12251" s="223"/>
      <c r="P12251" s="224"/>
      <c r="Q12251" s="224"/>
      <c r="R12251" s="224"/>
      <c r="T12251" s="223"/>
      <c r="U12251" s="225"/>
      <c r="V12251" s="223"/>
      <c r="W12251" s="225"/>
      <c r="AE12251" s="200"/>
      <c r="AM12251" s="203"/>
      <c r="AT12251" s="144"/>
    </row>
    <row r="12252" spans="9:46" s="142" customFormat="1" x14ac:dyDescent="0.15">
      <c r="I12252" s="223"/>
      <c r="P12252" s="224"/>
      <c r="Q12252" s="224"/>
      <c r="R12252" s="224"/>
      <c r="T12252" s="223"/>
      <c r="U12252" s="225"/>
      <c r="V12252" s="223"/>
      <c r="W12252" s="225"/>
      <c r="AE12252" s="200"/>
      <c r="AM12252" s="203"/>
      <c r="AT12252" s="144"/>
    </row>
    <row r="12253" spans="9:46" s="142" customFormat="1" x14ac:dyDescent="0.15">
      <c r="I12253" s="223"/>
      <c r="P12253" s="224"/>
      <c r="Q12253" s="224"/>
      <c r="R12253" s="224"/>
      <c r="T12253" s="223"/>
      <c r="U12253" s="225"/>
      <c r="V12253" s="223"/>
      <c r="W12253" s="225"/>
      <c r="AE12253" s="200"/>
      <c r="AM12253" s="203"/>
      <c r="AT12253" s="144"/>
    </row>
    <row r="12254" spans="9:46" s="142" customFormat="1" x14ac:dyDescent="0.15">
      <c r="I12254" s="223"/>
      <c r="P12254" s="224"/>
      <c r="Q12254" s="224"/>
      <c r="R12254" s="224"/>
      <c r="T12254" s="223"/>
      <c r="U12254" s="225"/>
      <c r="V12254" s="223"/>
      <c r="W12254" s="225"/>
      <c r="AE12254" s="200"/>
      <c r="AM12254" s="203"/>
      <c r="AT12254" s="144"/>
    </row>
    <row r="12255" spans="9:46" s="142" customFormat="1" x14ac:dyDescent="0.15">
      <c r="I12255" s="223"/>
      <c r="P12255" s="224"/>
      <c r="Q12255" s="224"/>
      <c r="R12255" s="224"/>
      <c r="T12255" s="223"/>
      <c r="U12255" s="225"/>
      <c r="V12255" s="223"/>
      <c r="W12255" s="225"/>
      <c r="AE12255" s="200"/>
      <c r="AM12255" s="203"/>
      <c r="AT12255" s="144"/>
    </row>
    <row r="12256" spans="9:46" s="142" customFormat="1" x14ac:dyDescent="0.15">
      <c r="I12256" s="223"/>
      <c r="P12256" s="224"/>
      <c r="Q12256" s="224"/>
      <c r="R12256" s="224"/>
      <c r="T12256" s="223"/>
      <c r="U12256" s="225"/>
      <c r="V12256" s="223"/>
      <c r="W12256" s="225"/>
      <c r="AE12256" s="200"/>
      <c r="AM12256" s="203"/>
      <c r="AT12256" s="144"/>
    </row>
    <row r="12257" spans="9:46" s="142" customFormat="1" x14ac:dyDescent="0.15">
      <c r="I12257" s="223"/>
      <c r="P12257" s="224"/>
      <c r="Q12257" s="224"/>
      <c r="R12257" s="224"/>
      <c r="T12257" s="223"/>
      <c r="U12257" s="225"/>
      <c r="V12257" s="223"/>
      <c r="W12257" s="225"/>
      <c r="AE12257" s="200"/>
      <c r="AM12257" s="203"/>
      <c r="AT12257" s="144"/>
    </row>
    <row r="12258" spans="9:46" s="142" customFormat="1" x14ac:dyDescent="0.15">
      <c r="I12258" s="223"/>
      <c r="P12258" s="224"/>
      <c r="Q12258" s="224"/>
      <c r="R12258" s="224"/>
      <c r="T12258" s="223"/>
      <c r="U12258" s="225"/>
      <c r="V12258" s="223"/>
      <c r="W12258" s="225"/>
      <c r="AE12258" s="200"/>
      <c r="AM12258" s="203"/>
      <c r="AT12258" s="144"/>
    </row>
    <row r="12259" spans="9:46" s="142" customFormat="1" x14ac:dyDescent="0.15">
      <c r="I12259" s="223"/>
      <c r="P12259" s="224"/>
      <c r="Q12259" s="224"/>
      <c r="R12259" s="224"/>
      <c r="T12259" s="223"/>
      <c r="U12259" s="225"/>
      <c r="V12259" s="223"/>
      <c r="W12259" s="225"/>
      <c r="AE12259" s="200"/>
      <c r="AM12259" s="203"/>
      <c r="AT12259" s="144"/>
    </row>
    <row r="12260" spans="9:46" s="142" customFormat="1" x14ac:dyDescent="0.15">
      <c r="I12260" s="223"/>
      <c r="P12260" s="224"/>
      <c r="Q12260" s="224"/>
      <c r="R12260" s="224"/>
      <c r="T12260" s="223"/>
      <c r="U12260" s="225"/>
      <c r="V12260" s="223"/>
      <c r="W12260" s="225"/>
      <c r="AE12260" s="200"/>
      <c r="AM12260" s="203"/>
      <c r="AT12260" s="144"/>
    </row>
    <row r="12261" spans="9:46" s="142" customFormat="1" x14ac:dyDescent="0.15">
      <c r="I12261" s="223"/>
      <c r="P12261" s="224"/>
      <c r="Q12261" s="224"/>
      <c r="R12261" s="224"/>
      <c r="T12261" s="223"/>
      <c r="U12261" s="225"/>
      <c r="V12261" s="223"/>
      <c r="W12261" s="225"/>
      <c r="AE12261" s="200"/>
      <c r="AM12261" s="203"/>
      <c r="AT12261" s="144"/>
    </row>
    <row r="12262" spans="9:46" s="142" customFormat="1" x14ac:dyDescent="0.15">
      <c r="I12262" s="223"/>
      <c r="P12262" s="224"/>
      <c r="Q12262" s="224"/>
      <c r="R12262" s="224"/>
      <c r="T12262" s="223"/>
      <c r="U12262" s="225"/>
      <c r="V12262" s="223"/>
      <c r="W12262" s="225"/>
      <c r="AE12262" s="200"/>
      <c r="AM12262" s="203"/>
      <c r="AT12262" s="144"/>
    </row>
    <row r="12263" spans="9:46" s="142" customFormat="1" x14ac:dyDescent="0.15">
      <c r="I12263" s="223"/>
      <c r="P12263" s="224"/>
      <c r="Q12263" s="224"/>
      <c r="R12263" s="224"/>
      <c r="T12263" s="223"/>
      <c r="U12263" s="225"/>
      <c r="V12263" s="223"/>
      <c r="W12263" s="225"/>
      <c r="AE12263" s="200"/>
      <c r="AM12263" s="203"/>
      <c r="AT12263" s="144"/>
    </row>
    <row r="12264" spans="9:46" s="142" customFormat="1" x14ac:dyDescent="0.15">
      <c r="I12264" s="223"/>
      <c r="P12264" s="224"/>
      <c r="Q12264" s="224"/>
      <c r="R12264" s="224"/>
      <c r="T12264" s="223"/>
      <c r="U12264" s="225"/>
      <c r="V12264" s="223"/>
      <c r="W12264" s="225"/>
      <c r="AE12264" s="200"/>
      <c r="AM12264" s="203"/>
      <c r="AT12264" s="144"/>
    </row>
    <row r="12265" spans="9:46" s="142" customFormat="1" x14ac:dyDescent="0.15">
      <c r="I12265" s="223"/>
      <c r="P12265" s="224"/>
      <c r="Q12265" s="224"/>
      <c r="R12265" s="224"/>
      <c r="T12265" s="223"/>
      <c r="U12265" s="225"/>
      <c r="V12265" s="223"/>
      <c r="W12265" s="225"/>
      <c r="AE12265" s="200"/>
      <c r="AM12265" s="203"/>
      <c r="AT12265" s="144"/>
    </row>
    <row r="12266" spans="9:46" s="142" customFormat="1" x14ac:dyDescent="0.15">
      <c r="I12266" s="223"/>
      <c r="P12266" s="224"/>
      <c r="Q12266" s="224"/>
      <c r="R12266" s="224"/>
      <c r="T12266" s="223"/>
      <c r="U12266" s="225"/>
      <c r="V12266" s="223"/>
      <c r="W12266" s="225"/>
      <c r="AE12266" s="200"/>
      <c r="AM12266" s="203"/>
      <c r="AT12266" s="144"/>
    </row>
    <row r="12267" spans="9:46" s="142" customFormat="1" x14ac:dyDescent="0.15">
      <c r="I12267" s="223"/>
      <c r="P12267" s="224"/>
      <c r="Q12267" s="224"/>
      <c r="R12267" s="224"/>
      <c r="T12267" s="223"/>
      <c r="U12267" s="225"/>
      <c r="V12267" s="223"/>
      <c r="W12267" s="225"/>
      <c r="AE12267" s="200"/>
      <c r="AM12267" s="203"/>
      <c r="AT12267" s="144"/>
    </row>
    <row r="12268" spans="9:46" s="142" customFormat="1" x14ac:dyDescent="0.15">
      <c r="I12268" s="223"/>
      <c r="P12268" s="224"/>
      <c r="Q12268" s="224"/>
      <c r="R12268" s="224"/>
      <c r="T12268" s="223"/>
      <c r="U12268" s="225"/>
      <c r="V12268" s="223"/>
      <c r="W12268" s="225"/>
      <c r="AE12268" s="200"/>
      <c r="AM12268" s="203"/>
      <c r="AT12268" s="144"/>
    </row>
    <row r="12269" spans="9:46" s="142" customFormat="1" x14ac:dyDescent="0.15">
      <c r="I12269" s="223"/>
      <c r="P12269" s="224"/>
      <c r="Q12269" s="224"/>
      <c r="R12269" s="224"/>
      <c r="T12269" s="223"/>
      <c r="U12269" s="225"/>
      <c r="V12269" s="223"/>
      <c r="W12269" s="225"/>
      <c r="AE12269" s="200"/>
      <c r="AM12269" s="203"/>
      <c r="AT12269" s="144"/>
    </row>
    <row r="12270" spans="9:46" s="142" customFormat="1" x14ac:dyDescent="0.15">
      <c r="I12270" s="223"/>
      <c r="P12270" s="224"/>
      <c r="Q12270" s="224"/>
      <c r="R12270" s="224"/>
      <c r="T12270" s="223"/>
      <c r="U12270" s="225"/>
      <c r="V12270" s="223"/>
      <c r="W12270" s="225"/>
      <c r="AE12270" s="200"/>
      <c r="AM12270" s="203"/>
      <c r="AT12270" s="144"/>
    </row>
    <row r="12271" spans="9:46" s="142" customFormat="1" x14ac:dyDescent="0.15">
      <c r="I12271" s="223"/>
      <c r="P12271" s="224"/>
      <c r="Q12271" s="224"/>
      <c r="R12271" s="224"/>
      <c r="T12271" s="223"/>
      <c r="U12271" s="225"/>
      <c r="V12271" s="223"/>
      <c r="W12271" s="225"/>
      <c r="AE12271" s="200"/>
      <c r="AM12271" s="203"/>
      <c r="AT12271" s="144"/>
    </row>
    <row r="12272" spans="9:46" s="142" customFormat="1" x14ac:dyDescent="0.15">
      <c r="I12272" s="223"/>
      <c r="P12272" s="224"/>
      <c r="Q12272" s="224"/>
      <c r="R12272" s="224"/>
      <c r="T12272" s="223"/>
      <c r="U12272" s="225"/>
      <c r="V12272" s="223"/>
      <c r="W12272" s="225"/>
      <c r="AE12272" s="200"/>
      <c r="AM12272" s="203"/>
      <c r="AT12272" s="144"/>
    </row>
    <row r="12273" spans="9:46" s="142" customFormat="1" x14ac:dyDescent="0.15">
      <c r="I12273" s="223"/>
      <c r="P12273" s="224"/>
      <c r="Q12273" s="224"/>
      <c r="R12273" s="224"/>
      <c r="T12273" s="223"/>
      <c r="U12273" s="225"/>
      <c r="V12273" s="223"/>
      <c r="W12273" s="225"/>
      <c r="AE12273" s="200"/>
      <c r="AM12273" s="203"/>
      <c r="AT12273" s="144"/>
    </row>
    <row r="12274" spans="9:46" s="142" customFormat="1" x14ac:dyDescent="0.15">
      <c r="I12274" s="223"/>
      <c r="P12274" s="224"/>
      <c r="Q12274" s="224"/>
      <c r="R12274" s="224"/>
      <c r="T12274" s="223"/>
      <c r="U12274" s="225"/>
      <c r="V12274" s="223"/>
      <c r="W12274" s="225"/>
      <c r="AE12274" s="200"/>
      <c r="AM12274" s="203"/>
      <c r="AT12274" s="144"/>
    </row>
    <row r="12275" spans="9:46" s="142" customFormat="1" x14ac:dyDescent="0.15">
      <c r="I12275" s="223"/>
      <c r="P12275" s="224"/>
      <c r="Q12275" s="224"/>
      <c r="R12275" s="224"/>
      <c r="T12275" s="223"/>
      <c r="U12275" s="225"/>
      <c r="V12275" s="223"/>
      <c r="W12275" s="225"/>
      <c r="AE12275" s="200"/>
      <c r="AM12275" s="203"/>
      <c r="AT12275" s="144"/>
    </row>
    <row r="12276" spans="9:46" s="142" customFormat="1" x14ac:dyDescent="0.15">
      <c r="I12276" s="223"/>
      <c r="P12276" s="224"/>
      <c r="Q12276" s="224"/>
      <c r="R12276" s="224"/>
      <c r="T12276" s="223"/>
      <c r="U12276" s="225"/>
      <c r="V12276" s="223"/>
      <c r="W12276" s="225"/>
      <c r="AE12276" s="200"/>
      <c r="AM12276" s="203"/>
      <c r="AT12276" s="144"/>
    </row>
    <row r="12277" spans="9:46" s="142" customFormat="1" x14ac:dyDescent="0.15">
      <c r="I12277" s="223"/>
      <c r="P12277" s="224"/>
      <c r="Q12277" s="224"/>
      <c r="R12277" s="224"/>
      <c r="T12277" s="223"/>
      <c r="U12277" s="225"/>
      <c r="V12277" s="223"/>
      <c r="W12277" s="225"/>
      <c r="AE12277" s="200"/>
      <c r="AM12277" s="203"/>
      <c r="AT12277" s="144"/>
    </row>
    <row r="12278" spans="9:46" s="142" customFormat="1" x14ac:dyDescent="0.15">
      <c r="I12278" s="223"/>
      <c r="P12278" s="224"/>
      <c r="Q12278" s="224"/>
      <c r="R12278" s="224"/>
      <c r="T12278" s="223"/>
      <c r="U12278" s="225"/>
      <c r="V12278" s="223"/>
      <c r="W12278" s="225"/>
      <c r="AE12278" s="200"/>
      <c r="AM12278" s="203"/>
      <c r="AT12278" s="144"/>
    </row>
    <row r="12279" spans="9:46" s="142" customFormat="1" x14ac:dyDescent="0.15">
      <c r="I12279" s="223"/>
      <c r="P12279" s="224"/>
      <c r="Q12279" s="224"/>
      <c r="R12279" s="224"/>
      <c r="T12279" s="223"/>
      <c r="U12279" s="225"/>
      <c r="V12279" s="223"/>
      <c r="W12279" s="225"/>
      <c r="AE12279" s="200"/>
      <c r="AM12279" s="203"/>
      <c r="AT12279" s="144"/>
    </row>
    <row r="12280" spans="9:46" s="142" customFormat="1" x14ac:dyDescent="0.15">
      <c r="I12280" s="223"/>
      <c r="P12280" s="224"/>
      <c r="Q12280" s="224"/>
      <c r="R12280" s="224"/>
      <c r="T12280" s="223"/>
      <c r="U12280" s="225"/>
      <c r="V12280" s="223"/>
      <c r="W12280" s="225"/>
      <c r="AE12280" s="200"/>
      <c r="AM12280" s="203"/>
      <c r="AT12280" s="144"/>
    </row>
    <row r="12281" spans="9:46" s="142" customFormat="1" x14ac:dyDescent="0.15">
      <c r="I12281" s="223"/>
      <c r="P12281" s="224"/>
      <c r="Q12281" s="224"/>
      <c r="R12281" s="224"/>
      <c r="T12281" s="223"/>
      <c r="U12281" s="225"/>
      <c r="V12281" s="223"/>
      <c r="W12281" s="225"/>
      <c r="AE12281" s="200"/>
      <c r="AM12281" s="203"/>
      <c r="AT12281" s="144"/>
    </row>
    <row r="12282" spans="9:46" s="142" customFormat="1" x14ac:dyDescent="0.15">
      <c r="I12282" s="223"/>
      <c r="P12282" s="224"/>
      <c r="Q12282" s="224"/>
      <c r="R12282" s="224"/>
      <c r="T12282" s="223"/>
      <c r="U12282" s="225"/>
      <c r="V12282" s="223"/>
      <c r="W12282" s="225"/>
      <c r="AE12282" s="200"/>
      <c r="AM12282" s="203"/>
      <c r="AT12282" s="144"/>
    </row>
    <row r="12283" spans="9:46" s="142" customFormat="1" x14ac:dyDescent="0.15">
      <c r="I12283" s="223"/>
      <c r="P12283" s="224"/>
      <c r="Q12283" s="224"/>
      <c r="R12283" s="224"/>
      <c r="T12283" s="223"/>
      <c r="U12283" s="225"/>
      <c r="V12283" s="223"/>
      <c r="W12283" s="225"/>
      <c r="AE12283" s="200"/>
      <c r="AM12283" s="203"/>
      <c r="AT12283" s="144"/>
    </row>
    <row r="12284" spans="9:46" s="142" customFormat="1" x14ac:dyDescent="0.15">
      <c r="I12284" s="223"/>
      <c r="P12284" s="224"/>
      <c r="Q12284" s="224"/>
      <c r="R12284" s="224"/>
      <c r="T12284" s="223"/>
      <c r="U12284" s="225"/>
      <c r="V12284" s="223"/>
      <c r="W12284" s="225"/>
      <c r="AE12284" s="200"/>
      <c r="AM12284" s="203"/>
      <c r="AT12284" s="144"/>
    </row>
    <row r="12285" spans="9:46" s="142" customFormat="1" x14ac:dyDescent="0.15">
      <c r="I12285" s="223"/>
      <c r="P12285" s="224"/>
      <c r="Q12285" s="224"/>
      <c r="R12285" s="224"/>
      <c r="T12285" s="223"/>
      <c r="U12285" s="225"/>
      <c r="V12285" s="223"/>
      <c r="W12285" s="225"/>
      <c r="AE12285" s="200"/>
      <c r="AM12285" s="203"/>
      <c r="AT12285" s="144"/>
    </row>
    <row r="12286" spans="9:46" s="142" customFormat="1" x14ac:dyDescent="0.15">
      <c r="I12286" s="223"/>
      <c r="P12286" s="224"/>
      <c r="Q12286" s="224"/>
      <c r="R12286" s="224"/>
      <c r="T12286" s="223"/>
      <c r="U12286" s="225"/>
      <c r="V12286" s="223"/>
      <c r="W12286" s="225"/>
      <c r="AE12286" s="200"/>
      <c r="AM12286" s="203"/>
      <c r="AT12286" s="144"/>
    </row>
    <row r="12287" spans="9:46" s="142" customFormat="1" x14ac:dyDescent="0.15">
      <c r="I12287" s="223"/>
      <c r="P12287" s="224"/>
      <c r="Q12287" s="224"/>
      <c r="R12287" s="224"/>
      <c r="T12287" s="223"/>
      <c r="U12287" s="225"/>
      <c r="V12287" s="223"/>
      <c r="W12287" s="225"/>
      <c r="AE12287" s="200"/>
      <c r="AM12287" s="203"/>
      <c r="AT12287" s="144"/>
    </row>
    <row r="12288" spans="9:46" s="142" customFormat="1" x14ac:dyDescent="0.15">
      <c r="I12288" s="223"/>
      <c r="P12288" s="224"/>
      <c r="Q12288" s="224"/>
      <c r="R12288" s="224"/>
      <c r="T12288" s="223"/>
      <c r="U12288" s="225"/>
      <c r="V12288" s="223"/>
      <c r="W12288" s="225"/>
      <c r="AE12288" s="200"/>
      <c r="AM12288" s="203"/>
      <c r="AT12288" s="144"/>
    </row>
    <row r="12289" spans="9:46" s="142" customFormat="1" x14ac:dyDescent="0.15">
      <c r="I12289" s="223"/>
      <c r="P12289" s="224"/>
      <c r="Q12289" s="224"/>
      <c r="R12289" s="224"/>
      <c r="T12289" s="223"/>
      <c r="U12289" s="225"/>
      <c r="V12289" s="223"/>
      <c r="W12289" s="225"/>
      <c r="AE12289" s="200"/>
      <c r="AM12289" s="203"/>
      <c r="AT12289" s="144"/>
    </row>
    <row r="12290" spans="9:46" s="142" customFormat="1" x14ac:dyDescent="0.15">
      <c r="I12290" s="223"/>
      <c r="P12290" s="224"/>
      <c r="Q12290" s="224"/>
      <c r="R12290" s="224"/>
      <c r="T12290" s="223"/>
      <c r="U12290" s="225"/>
      <c r="V12290" s="223"/>
      <c r="W12290" s="225"/>
      <c r="AE12290" s="200"/>
      <c r="AM12290" s="203"/>
      <c r="AT12290" s="144"/>
    </row>
    <row r="12291" spans="9:46" s="142" customFormat="1" x14ac:dyDescent="0.15">
      <c r="I12291" s="223"/>
      <c r="P12291" s="224"/>
      <c r="Q12291" s="224"/>
      <c r="R12291" s="224"/>
      <c r="T12291" s="223"/>
      <c r="U12291" s="225"/>
      <c r="V12291" s="223"/>
      <c r="W12291" s="225"/>
      <c r="AE12291" s="200"/>
      <c r="AM12291" s="203"/>
      <c r="AT12291" s="144"/>
    </row>
    <row r="12292" spans="9:46" s="142" customFormat="1" x14ac:dyDescent="0.15">
      <c r="I12292" s="223"/>
      <c r="P12292" s="224"/>
      <c r="Q12292" s="224"/>
      <c r="R12292" s="224"/>
      <c r="T12292" s="223"/>
      <c r="U12292" s="225"/>
      <c r="V12292" s="223"/>
      <c r="W12292" s="225"/>
      <c r="AE12292" s="200"/>
      <c r="AM12292" s="203"/>
      <c r="AT12292" s="144"/>
    </row>
    <row r="12293" spans="9:46" s="142" customFormat="1" x14ac:dyDescent="0.15">
      <c r="I12293" s="223"/>
      <c r="P12293" s="224"/>
      <c r="Q12293" s="224"/>
      <c r="R12293" s="224"/>
      <c r="T12293" s="223"/>
      <c r="U12293" s="225"/>
      <c r="V12293" s="223"/>
      <c r="W12293" s="225"/>
      <c r="AE12293" s="200"/>
      <c r="AM12293" s="203"/>
      <c r="AT12293" s="144"/>
    </row>
    <row r="12294" spans="9:46" s="142" customFormat="1" x14ac:dyDescent="0.15">
      <c r="I12294" s="223"/>
      <c r="P12294" s="224"/>
      <c r="Q12294" s="224"/>
      <c r="R12294" s="224"/>
      <c r="T12294" s="223"/>
      <c r="U12294" s="225"/>
      <c r="V12294" s="223"/>
      <c r="W12294" s="225"/>
      <c r="AE12294" s="200"/>
      <c r="AM12294" s="203"/>
      <c r="AT12294" s="144"/>
    </row>
    <row r="12295" spans="9:46" s="142" customFormat="1" x14ac:dyDescent="0.15">
      <c r="I12295" s="223"/>
      <c r="P12295" s="224"/>
      <c r="Q12295" s="224"/>
      <c r="R12295" s="224"/>
      <c r="T12295" s="223"/>
      <c r="U12295" s="225"/>
      <c r="V12295" s="223"/>
      <c r="W12295" s="225"/>
      <c r="AE12295" s="200"/>
      <c r="AM12295" s="203"/>
      <c r="AT12295" s="144"/>
    </row>
    <row r="12296" spans="9:46" s="142" customFormat="1" x14ac:dyDescent="0.15">
      <c r="I12296" s="223"/>
      <c r="P12296" s="224"/>
      <c r="Q12296" s="224"/>
      <c r="R12296" s="224"/>
      <c r="T12296" s="223"/>
      <c r="U12296" s="225"/>
      <c r="V12296" s="223"/>
      <c r="W12296" s="225"/>
      <c r="AE12296" s="200"/>
      <c r="AM12296" s="203"/>
      <c r="AT12296" s="144"/>
    </row>
    <row r="12297" spans="9:46" s="142" customFormat="1" x14ac:dyDescent="0.15">
      <c r="I12297" s="223"/>
      <c r="P12297" s="224"/>
      <c r="Q12297" s="224"/>
      <c r="R12297" s="224"/>
      <c r="T12297" s="223"/>
      <c r="U12297" s="225"/>
      <c r="V12297" s="223"/>
      <c r="W12297" s="225"/>
      <c r="AE12297" s="200"/>
      <c r="AM12297" s="203"/>
      <c r="AT12297" s="144"/>
    </row>
    <row r="12298" spans="9:46" s="142" customFormat="1" x14ac:dyDescent="0.15">
      <c r="I12298" s="223"/>
      <c r="P12298" s="224"/>
      <c r="Q12298" s="224"/>
      <c r="R12298" s="224"/>
      <c r="T12298" s="223"/>
      <c r="U12298" s="225"/>
      <c r="V12298" s="223"/>
      <c r="W12298" s="225"/>
      <c r="AE12298" s="200"/>
      <c r="AM12298" s="203"/>
      <c r="AT12298" s="144"/>
    </row>
    <row r="12299" spans="9:46" s="142" customFormat="1" x14ac:dyDescent="0.15">
      <c r="I12299" s="223"/>
      <c r="P12299" s="224"/>
      <c r="Q12299" s="224"/>
      <c r="R12299" s="224"/>
      <c r="T12299" s="223"/>
      <c r="U12299" s="225"/>
      <c r="V12299" s="223"/>
      <c r="W12299" s="225"/>
      <c r="AE12299" s="200"/>
      <c r="AM12299" s="203"/>
      <c r="AT12299" s="144"/>
    </row>
    <row r="12300" spans="9:46" s="142" customFormat="1" x14ac:dyDescent="0.15">
      <c r="I12300" s="223"/>
      <c r="P12300" s="224"/>
      <c r="Q12300" s="224"/>
      <c r="R12300" s="224"/>
      <c r="T12300" s="223"/>
      <c r="U12300" s="225"/>
      <c r="V12300" s="223"/>
      <c r="W12300" s="225"/>
      <c r="AE12300" s="200"/>
      <c r="AM12300" s="203"/>
      <c r="AT12300" s="144"/>
    </row>
    <row r="12301" spans="9:46" s="142" customFormat="1" x14ac:dyDescent="0.15">
      <c r="I12301" s="223"/>
      <c r="P12301" s="224"/>
      <c r="Q12301" s="224"/>
      <c r="R12301" s="224"/>
      <c r="T12301" s="223"/>
      <c r="U12301" s="225"/>
      <c r="V12301" s="223"/>
      <c r="W12301" s="225"/>
      <c r="AE12301" s="200"/>
      <c r="AM12301" s="203"/>
      <c r="AT12301" s="144"/>
    </row>
    <row r="12302" spans="9:46" s="142" customFormat="1" x14ac:dyDescent="0.15">
      <c r="I12302" s="223"/>
      <c r="P12302" s="224"/>
      <c r="Q12302" s="224"/>
      <c r="R12302" s="224"/>
      <c r="T12302" s="223"/>
      <c r="U12302" s="225"/>
      <c r="V12302" s="223"/>
      <c r="W12302" s="225"/>
      <c r="AE12302" s="200"/>
      <c r="AM12302" s="203"/>
      <c r="AT12302" s="144"/>
    </row>
    <row r="12303" spans="9:46" s="142" customFormat="1" x14ac:dyDescent="0.15">
      <c r="I12303" s="223"/>
      <c r="P12303" s="224"/>
      <c r="Q12303" s="224"/>
      <c r="R12303" s="224"/>
      <c r="T12303" s="223"/>
      <c r="U12303" s="225"/>
      <c r="V12303" s="223"/>
      <c r="W12303" s="225"/>
      <c r="AE12303" s="200"/>
      <c r="AM12303" s="203"/>
      <c r="AT12303" s="144"/>
    </row>
    <row r="12304" spans="9:46" s="142" customFormat="1" x14ac:dyDescent="0.15">
      <c r="I12304" s="223"/>
      <c r="P12304" s="224"/>
      <c r="Q12304" s="224"/>
      <c r="R12304" s="224"/>
      <c r="T12304" s="223"/>
      <c r="U12304" s="225"/>
      <c r="V12304" s="223"/>
      <c r="W12304" s="225"/>
      <c r="AE12304" s="200"/>
      <c r="AM12304" s="203"/>
      <c r="AT12304" s="144"/>
    </row>
    <row r="12305" spans="9:46" s="142" customFormat="1" x14ac:dyDescent="0.15">
      <c r="I12305" s="223"/>
      <c r="P12305" s="224"/>
      <c r="Q12305" s="224"/>
      <c r="R12305" s="224"/>
      <c r="T12305" s="223"/>
      <c r="U12305" s="225"/>
      <c r="V12305" s="223"/>
      <c r="W12305" s="225"/>
      <c r="AE12305" s="200"/>
      <c r="AM12305" s="203"/>
      <c r="AT12305" s="144"/>
    </row>
    <row r="12306" spans="9:46" s="142" customFormat="1" x14ac:dyDescent="0.15">
      <c r="I12306" s="223"/>
      <c r="P12306" s="224"/>
      <c r="Q12306" s="224"/>
      <c r="R12306" s="224"/>
      <c r="T12306" s="223"/>
      <c r="U12306" s="225"/>
      <c r="V12306" s="223"/>
      <c r="W12306" s="225"/>
      <c r="AE12306" s="200"/>
      <c r="AM12306" s="203"/>
      <c r="AT12306" s="144"/>
    </row>
    <row r="12307" spans="9:46" s="142" customFormat="1" x14ac:dyDescent="0.15">
      <c r="I12307" s="223"/>
      <c r="P12307" s="224"/>
      <c r="Q12307" s="224"/>
      <c r="R12307" s="224"/>
      <c r="T12307" s="223"/>
      <c r="U12307" s="225"/>
      <c r="V12307" s="223"/>
      <c r="W12307" s="225"/>
      <c r="AE12307" s="200"/>
      <c r="AM12307" s="203"/>
      <c r="AT12307" s="144"/>
    </row>
    <row r="12308" spans="9:46" s="142" customFormat="1" x14ac:dyDescent="0.15">
      <c r="I12308" s="223"/>
      <c r="P12308" s="224"/>
      <c r="Q12308" s="224"/>
      <c r="R12308" s="224"/>
      <c r="T12308" s="223"/>
      <c r="U12308" s="225"/>
      <c r="V12308" s="223"/>
      <c r="W12308" s="225"/>
      <c r="AE12308" s="200"/>
      <c r="AM12308" s="203"/>
      <c r="AT12308" s="144"/>
    </row>
    <row r="12309" spans="9:46" s="142" customFormat="1" x14ac:dyDescent="0.15">
      <c r="I12309" s="223"/>
      <c r="P12309" s="224"/>
      <c r="Q12309" s="224"/>
      <c r="R12309" s="224"/>
      <c r="T12309" s="223"/>
      <c r="U12309" s="225"/>
      <c r="V12309" s="223"/>
      <c r="W12309" s="225"/>
      <c r="AE12309" s="200"/>
      <c r="AM12309" s="203"/>
      <c r="AT12309" s="144"/>
    </row>
    <row r="12310" spans="9:46" s="142" customFormat="1" x14ac:dyDescent="0.15">
      <c r="I12310" s="223"/>
      <c r="P12310" s="224"/>
      <c r="Q12310" s="224"/>
      <c r="R12310" s="224"/>
      <c r="T12310" s="223"/>
      <c r="U12310" s="225"/>
      <c r="V12310" s="223"/>
      <c r="W12310" s="225"/>
      <c r="AE12310" s="200"/>
      <c r="AM12310" s="203"/>
      <c r="AT12310" s="144"/>
    </row>
    <row r="12311" spans="9:46" s="142" customFormat="1" x14ac:dyDescent="0.15">
      <c r="I12311" s="223"/>
      <c r="P12311" s="224"/>
      <c r="Q12311" s="224"/>
      <c r="R12311" s="224"/>
      <c r="T12311" s="223"/>
      <c r="U12311" s="225"/>
      <c r="V12311" s="223"/>
      <c r="W12311" s="225"/>
      <c r="AE12311" s="200"/>
      <c r="AM12311" s="203"/>
      <c r="AT12311" s="144"/>
    </row>
    <row r="12312" spans="9:46" s="142" customFormat="1" x14ac:dyDescent="0.15">
      <c r="I12312" s="223"/>
      <c r="P12312" s="224"/>
      <c r="Q12312" s="224"/>
      <c r="R12312" s="224"/>
      <c r="T12312" s="223"/>
      <c r="U12312" s="225"/>
      <c r="V12312" s="223"/>
      <c r="W12312" s="225"/>
      <c r="AE12312" s="200"/>
      <c r="AM12312" s="203"/>
      <c r="AT12312" s="144"/>
    </row>
    <row r="12313" spans="9:46" s="142" customFormat="1" x14ac:dyDescent="0.15">
      <c r="I12313" s="223"/>
      <c r="P12313" s="224"/>
      <c r="Q12313" s="224"/>
      <c r="R12313" s="224"/>
      <c r="T12313" s="223"/>
      <c r="U12313" s="225"/>
      <c r="V12313" s="223"/>
      <c r="W12313" s="225"/>
      <c r="AE12313" s="200"/>
      <c r="AM12313" s="203"/>
      <c r="AT12313" s="144"/>
    </row>
    <row r="12314" spans="9:46" s="142" customFormat="1" x14ac:dyDescent="0.15">
      <c r="I12314" s="223"/>
      <c r="P12314" s="224"/>
      <c r="Q12314" s="224"/>
      <c r="R12314" s="224"/>
      <c r="T12314" s="223"/>
      <c r="U12314" s="225"/>
      <c r="V12314" s="223"/>
      <c r="W12314" s="225"/>
      <c r="AE12314" s="200"/>
      <c r="AM12314" s="203"/>
      <c r="AT12314" s="144"/>
    </row>
    <row r="12315" spans="9:46" s="142" customFormat="1" x14ac:dyDescent="0.15">
      <c r="I12315" s="223"/>
      <c r="P12315" s="224"/>
      <c r="Q12315" s="224"/>
      <c r="R12315" s="224"/>
      <c r="T12315" s="223"/>
      <c r="U12315" s="225"/>
      <c r="V12315" s="223"/>
      <c r="W12315" s="225"/>
      <c r="AE12315" s="200"/>
      <c r="AM12315" s="203"/>
      <c r="AT12315" s="144"/>
    </row>
    <row r="12316" spans="9:46" s="142" customFormat="1" x14ac:dyDescent="0.15">
      <c r="I12316" s="223"/>
      <c r="P12316" s="224"/>
      <c r="Q12316" s="224"/>
      <c r="R12316" s="224"/>
      <c r="T12316" s="223"/>
      <c r="U12316" s="225"/>
      <c r="V12316" s="223"/>
      <c r="W12316" s="225"/>
      <c r="AE12316" s="200"/>
      <c r="AM12316" s="203"/>
      <c r="AT12316" s="144"/>
    </row>
    <row r="12317" spans="9:46" s="142" customFormat="1" x14ac:dyDescent="0.15">
      <c r="I12317" s="223"/>
      <c r="P12317" s="224"/>
      <c r="Q12317" s="224"/>
      <c r="R12317" s="224"/>
      <c r="T12317" s="223"/>
      <c r="U12317" s="225"/>
      <c r="V12317" s="223"/>
      <c r="W12317" s="225"/>
      <c r="AE12317" s="200"/>
      <c r="AM12317" s="203"/>
      <c r="AT12317" s="144"/>
    </row>
    <row r="12318" spans="9:46" s="142" customFormat="1" x14ac:dyDescent="0.15">
      <c r="I12318" s="223"/>
      <c r="P12318" s="224"/>
      <c r="Q12318" s="224"/>
      <c r="R12318" s="224"/>
      <c r="T12318" s="223"/>
      <c r="U12318" s="225"/>
      <c r="V12318" s="223"/>
      <c r="W12318" s="225"/>
      <c r="AE12318" s="200"/>
      <c r="AM12318" s="203"/>
      <c r="AT12318" s="144"/>
    </row>
    <row r="12319" spans="9:46" s="142" customFormat="1" x14ac:dyDescent="0.15">
      <c r="I12319" s="223"/>
      <c r="P12319" s="224"/>
      <c r="Q12319" s="224"/>
      <c r="R12319" s="224"/>
      <c r="T12319" s="223"/>
      <c r="U12319" s="225"/>
      <c r="V12319" s="223"/>
      <c r="W12319" s="225"/>
      <c r="AE12319" s="200"/>
      <c r="AM12319" s="203"/>
      <c r="AT12319" s="144"/>
    </row>
    <row r="12320" spans="9:46" s="142" customFormat="1" x14ac:dyDescent="0.15">
      <c r="I12320" s="223"/>
      <c r="P12320" s="224"/>
      <c r="Q12320" s="224"/>
      <c r="R12320" s="224"/>
      <c r="T12320" s="223"/>
      <c r="U12320" s="225"/>
      <c r="V12320" s="223"/>
      <c r="W12320" s="225"/>
      <c r="AE12320" s="200"/>
      <c r="AM12320" s="203"/>
      <c r="AT12320" s="144"/>
    </row>
    <row r="12321" spans="9:46" s="142" customFormat="1" x14ac:dyDescent="0.15">
      <c r="I12321" s="223"/>
      <c r="P12321" s="224"/>
      <c r="Q12321" s="224"/>
      <c r="R12321" s="224"/>
      <c r="T12321" s="223"/>
      <c r="U12321" s="225"/>
      <c r="V12321" s="223"/>
      <c r="W12321" s="225"/>
      <c r="AE12321" s="200"/>
      <c r="AM12321" s="203"/>
      <c r="AT12321" s="144"/>
    </row>
    <row r="12322" spans="9:46" s="142" customFormat="1" x14ac:dyDescent="0.15">
      <c r="I12322" s="223"/>
      <c r="P12322" s="224"/>
      <c r="Q12322" s="224"/>
      <c r="R12322" s="224"/>
      <c r="T12322" s="223"/>
      <c r="U12322" s="225"/>
      <c r="V12322" s="223"/>
      <c r="W12322" s="225"/>
      <c r="AE12322" s="200"/>
      <c r="AM12322" s="203"/>
      <c r="AT12322" s="144"/>
    </row>
    <row r="12323" spans="9:46" s="142" customFormat="1" x14ac:dyDescent="0.15">
      <c r="I12323" s="223"/>
      <c r="P12323" s="224"/>
      <c r="Q12323" s="224"/>
      <c r="R12323" s="224"/>
      <c r="T12323" s="223"/>
      <c r="U12323" s="225"/>
      <c r="V12323" s="223"/>
      <c r="W12323" s="225"/>
      <c r="AE12323" s="200"/>
      <c r="AM12323" s="203"/>
      <c r="AT12323" s="144"/>
    </row>
    <row r="12324" spans="9:46" s="142" customFormat="1" x14ac:dyDescent="0.15">
      <c r="I12324" s="223"/>
      <c r="P12324" s="224"/>
      <c r="Q12324" s="224"/>
      <c r="R12324" s="224"/>
      <c r="T12324" s="223"/>
      <c r="U12324" s="225"/>
      <c r="V12324" s="223"/>
      <c r="W12324" s="225"/>
      <c r="AE12324" s="200"/>
      <c r="AM12324" s="203"/>
      <c r="AT12324" s="144"/>
    </row>
    <row r="12325" spans="9:46" s="142" customFormat="1" x14ac:dyDescent="0.15">
      <c r="I12325" s="223"/>
      <c r="P12325" s="224"/>
      <c r="Q12325" s="224"/>
      <c r="R12325" s="224"/>
      <c r="T12325" s="223"/>
      <c r="U12325" s="225"/>
      <c r="V12325" s="223"/>
      <c r="W12325" s="225"/>
      <c r="AE12325" s="200"/>
      <c r="AM12325" s="203"/>
      <c r="AT12325" s="144"/>
    </row>
    <row r="12326" spans="9:46" s="142" customFormat="1" x14ac:dyDescent="0.15">
      <c r="I12326" s="223"/>
      <c r="P12326" s="224"/>
      <c r="Q12326" s="224"/>
      <c r="R12326" s="224"/>
      <c r="T12326" s="223"/>
      <c r="U12326" s="225"/>
      <c r="V12326" s="223"/>
      <c r="W12326" s="225"/>
      <c r="AE12326" s="200"/>
      <c r="AM12326" s="203"/>
      <c r="AT12326" s="144"/>
    </row>
    <row r="12327" spans="9:46" s="142" customFormat="1" x14ac:dyDescent="0.15">
      <c r="I12327" s="223"/>
      <c r="P12327" s="224"/>
      <c r="Q12327" s="224"/>
      <c r="R12327" s="224"/>
      <c r="T12327" s="223"/>
      <c r="U12327" s="225"/>
      <c r="V12327" s="223"/>
      <c r="W12327" s="225"/>
      <c r="AE12327" s="200"/>
      <c r="AM12327" s="203"/>
      <c r="AT12327" s="144"/>
    </row>
    <row r="12328" spans="9:46" s="142" customFormat="1" x14ac:dyDescent="0.15">
      <c r="I12328" s="223"/>
      <c r="P12328" s="224"/>
      <c r="Q12328" s="224"/>
      <c r="R12328" s="224"/>
      <c r="T12328" s="223"/>
      <c r="U12328" s="225"/>
      <c r="V12328" s="223"/>
      <c r="W12328" s="225"/>
      <c r="AE12328" s="200"/>
      <c r="AM12328" s="203"/>
      <c r="AT12328" s="144"/>
    </row>
    <row r="12329" spans="9:46" s="142" customFormat="1" x14ac:dyDescent="0.15">
      <c r="I12329" s="223"/>
      <c r="P12329" s="224"/>
      <c r="Q12329" s="224"/>
      <c r="R12329" s="224"/>
      <c r="T12329" s="223"/>
      <c r="U12329" s="225"/>
      <c r="V12329" s="223"/>
      <c r="W12329" s="225"/>
      <c r="AE12329" s="200"/>
      <c r="AM12329" s="203"/>
      <c r="AT12329" s="144"/>
    </row>
    <row r="12330" spans="9:46" s="142" customFormat="1" x14ac:dyDescent="0.15">
      <c r="I12330" s="223"/>
      <c r="P12330" s="224"/>
      <c r="Q12330" s="224"/>
      <c r="R12330" s="224"/>
      <c r="T12330" s="223"/>
      <c r="U12330" s="225"/>
      <c r="V12330" s="223"/>
      <c r="W12330" s="225"/>
      <c r="AE12330" s="200"/>
      <c r="AM12330" s="203"/>
      <c r="AT12330" s="144"/>
    </row>
    <row r="12331" spans="9:46" s="142" customFormat="1" x14ac:dyDescent="0.15">
      <c r="I12331" s="223"/>
      <c r="P12331" s="224"/>
      <c r="Q12331" s="224"/>
      <c r="R12331" s="224"/>
      <c r="T12331" s="223"/>
      <c r="U12331" s="225"/>
      <c r="V12331" s="223"/>
      <c r="W12331" s="225"/>
      <c r="AE12331" s="200"/>
      <c r="AM12331" s="203"/>
      <c r="AT12331" s="144"/>
    </row>
    <row r="12332" spans="9:46" s="142" customFormat="1" x14ac:dyDescent="0.15">
      <c r="I12332" s="223"/>
      <c r="P12332" s="224"/>
      <c r="Q12332" s="224"/>
      <c r="R12332" s="224"/>
      <c r="T12332" s="223"/>
      <c r="U12332" s="225"/>
      <c r="V12332" s="223"/>
      <c r="W12332" s="225"/>
      <c r="AE12332" s="200"/>
      <c r="AM12332" s="203"/>
      <c r="AT12332" s="144"/>
    </row>
    <row r="12333" spans="9:46" s="142" customFormat="1" x14ac:dyDescent="0.15">
      <c r="I12333" s="223"/>
      <c r="P12333" s="224"/>
      <c r="Q12333" s="224"/>
      <c r="R12333" s="224"/>
      <c r="T12333" s="223"/>
      <c r="U12333" s="225"/>
      <c r="V12333" s="223"/>
      <c r="W12333" s="225"/>
      <c r="AE12333" s="200"/>
      <c r="AM12333" s="203"/>
      <c r="AT12333" s="144"/>
    </row>
    <row r="12334" spans="9:46" s="142" customFormat="1" x14ac:dyDescent="0.15">
      <c r="I12334" s="223"/>
      <c r="P12334" s="224"/>
      <c r="Q12334" s="224"/>
      <c r="R12334" s="224"/>
      <c r="T12334" s="223"/>
      <c r="U12334" s="225"/>
      <c r="V12334" s="223"/>
      <c r="W12334" s="225"/>
      <c r="AE12334" s="200"/>
      <c r="AM12334" s="203"/>
      <c r="AT12334" s="144"/>
    </row>
    <row r="12335" spans="9:46" s="142" customFormat="1" x14ac:dyDescent="0.15">
      <c r="I12335" s="223"/>
      <c r="P12335" s="224"/>
      <c r="Q12335" s="224"/>
      <c r="R12335" s="224"/>
      <c r="T12335" s="223"/>
      <c r="U12335" s="225"/>
      <c r="V12335" s="223"/>
      <c r="W12335" s="225"/>
      <c r="AE12335" s="200"/>
      <c r="AM12335" s="203"/>
      <c r="AT12335" s="144"/>
    </row>
    <row r="12336" spans="9:46" s="142" customFormat="1" x14ac:dyDescent="0.15">
      <c r="I12336" s="223"/>
      <c r="P12336" s="224"/>
      <c r="Q12336" s="224"/>
      <c r="R12336" s="224"/>
      <c r="T12336" s="223"/>
      <c r="U12336" s="225"/>
      <c r="V12336" s="223"/>
      <c r="W12336" s="225"/>
      <c r="AE12336" s="200"/>
      <c r="AM12336" s="203"/>
      <c r="AT12336" s="144"/>
    </row>
    <row r="12337" spans="9:46" s="142" customFormat="1" x14ac:dyDescent="0.15">
      <c r="I12337" s="223"/>
      <c r="P12337" s="224"/>
      <c r="Q12337" s="224"/>
      <c r="R12337" s="224"/>
      <c r="T12337" s="223"/>
      <c r="U12337" s="225"/>
      <c r="V12337" s="223"/>
      <c r="W12337" s="225"/>
      <c r="AE12337" s="200"/>
      <c r="AM12337" s="203"/>
      <c r="AT12337" s="144"/>
    </row>
    <row r="12338" spans="9:46" s="142" customFormat="1" x14ac:dyDescent="0.15">
      <c r="I12338" s="223"/>
      <c r="P12338" s="224"/>
      <c r="Q12338" s="224"/>
      <c r="R12338" s="224"/>
      <c r="T12338" s="223"/>
      <c r="U12338" s="225"/>
      <c r="V12338" s="223"/>
      <c r="W12338" s="225"/>
      <c r="AE12338" s="200"/>
      <c r="AM12338" s="203"/>
      <c r="AT12338" s="144"/>
    </row>
    <row r="12339" spans="9:46" s="142" customFormat="1" x14ac:dyDescent="0.15">
      <c r="I12339" s="223"/>
      <c r="P12339" s="224"/>
      <c r="Q12339" s="224"/>
      <c r="R12339" s="224"/>
      <c r="T12339" s="223"/>
      <c r="U12339" s="225"/>
      <c r="V12339" s="223"/>
      <c r="W12339" s="225"/>
      <c r="AE12339" s="200"/>
      <c r="AM12339" s="203"/>
      <c r="AT12339" s="144"/>
    </row>
    <row r="12340" spans="9:46" s="142" customFormat="1" x14ac:dyDescent="0.15">
      <c r="I12340" s="223"/>
      <c r="P12340" s="224"/>
      <c r="Q12340" s="224"/>
      <c r="R12340" s="224"/>
      <c r="T12340" s="223"/>
      <c r="U12340" s="225"/>
      <c r="V12340" s="223"/>
      <c r="W12340" s="225"/>
      <c r="AE12340" s="200"/>
      <c r="AM12340" s="203"/>
      <c r="AT12340" s="144"/>
    </row>
    <row r="12341" spans="9:46" s="142" customFormat="1" x14ac:dyDescent="0.15">
      <c r="I12341" s="223"/>
      <c r="P12341" s="224"/>
      <c r="Q12341" s="224"/>
      <c r="R12341" s="224"/>
      <c r="T12341" s="223"/>
      <c r="U12341" s="225"/>
      <c r="V12341" s="223"/>
      <c r="W12341" s="225"/>
      <c r="AE12341" s="200"/>
      <c r="AM12341" s="203"/>
      <c r="AT12341" s="144"/>
    </row>
    <row r="12342" spans="9:46" s="142" customFormat="1" x14ac:dyDescent="0.15">
      <c r="I12342" s="223"/>
      <c r="P12342" s="224"/>
      <c r="Q12342" s="224"/>
      <c r="R12342" s="224"/>
      <c r="T12342" s="223"/>
      <c r="U12342" s="225"/>
      <c r="V12342" s="223"/>
      <c r="W12342" s="225"/>
      <c r="AE12342" s="200"/>
      <c r="AM12342" s="203"/>
      <c r="AT12342" s="144"/>
    </row>
    <row r="12343" spans="9:46" s="142" customFormat="1" x14ac:dyDescent="0.15">
      <c r="I12343" s="223"/>
      <c r="P12343" s="224"/>
      <c r="Q12343" s="224"/>
      <c r="R12343" s="224"/>
      <c r="T12343" s="223"/>
      <c r="U12343" s="225"/>
      <c r="V12343" s="223"/>
      <c r="W12343" s="225"/>
      <c r="AE12343" s="200"/>
      <c r="AM12343" s="203"/>
      <c r="AT12343" s="144"/>
    </row>
    <row r="12344" spans="9:46" s="142" customFormat="1" x14ac:dyDescent="0.15">
      <c r="I12344" s="223"/>
      <c r="P12344" s="224"/>
      <c r="Q12344" s="224"/>
      <c r="R12344" s="224"/>
      <c r="T12344" s="223"/>
      <c r="U12344" s="225"/>
      <c r="V12344" s="223"/>
      <c r="W12344" s="225"/>
      <c r="AE12344" s="200"/>
      <c r="AM12344" s="203"/>
      <c r="AT12344" s="144"/>
    </row>
    <row r="12345" spans="9:46" s="142" customFormat="1" x14ac:dyDescent="0.15">
      <c r="I12345" s="223"/>
      <c r="P12345" s="224"/>
      <c r="Q12345" s="224"/>
      <c r="R12345" s="224"/>
      <c r="T12345" s="223"/>
      <c r="U12345" s="225"/>
      <c r="V12345" s="223"/>
      <c r="W12345" s="225"/>
      <c r="AE12345" s="200"/>
      <c r="AM12345" s="203"/>
      <c r="AT12345" s="144"/>
    </row>
    <row r="12346" spans="9:46" s="142" customFormat="1" x14ac:dyDescent="0.15">
      <c r="I12346" s="223"/>
      <c r="P12346" s="224"/>
      <c r="Q12346" s="224"/>
      <c r="R12346" s="224"/>
      <c r="T12346" s="223"/>
      <c r="U12346" s="225"/>
      <c r="V12346" s="223"/>
      <c r="W12346" s="225"/>
      <c r="AE12346" s="200"/>
      <c r="AM12346" s="203"/>
      <c r="AT12346" s="144"/>
    </row>
    <row r="12347" spans="9:46" s="142" customFormat="1" x14ac:dyDescent="0.15">
      <c r="I12347" s="223"/>
      <c r="P12347" s="224"/>
      <c r="Q12347" s="224"/>
      <c r="R12347" s="224"/>
      <c r="T12347" s="223"/>
      <c r="U12347" s="225"/>
      <c r="V12347" s="223"/>
      <c r="W12347" s="225"/>
      <c r="AE12347" s="200"/>
      <c r="AM12347" s="203"/>
      <c r="AT12347" s="144"/>
    </row>
    <row r="12348" spans="9:46" s="142" customFormat="1" x14ac:dyDescent="0.15">
      <c r="I12348" s="223"/>
      <c r="P12348" s="224"/>
      <c r="Q12348" s="224"/>
      <c r="R12348" s="224"/>
      <c r="T12348" s="223"/>
      <c r="U12348" s="225"/>
      <c r="V12348" s="223"/>
      <c r="W12348" s="225"/>
      <c r="AE12348" s="200"/>
      <c r="AM12348" s="203"/>
      <c r="AT12348" s="144"/>
    </row>
    <row r="12349" spans="9:46" s="142" customFormat="1" x14ac:dyDescent="0.15">
      <c r="I12349" s="223"/>
      <c r="P12349" s="224"/>
      <c r="Q12349" s="224"/>
      <c r="R12349" s="224"/>
      <c r="T12349" s="223"/>
      <c r="U12349" s="225"/>
      <c r="V12349" s="223"/>
      <c r="W12349" s="225"/>
      <c r="AE12349" s="200"/>
      <c r="AM12349" s="203"/>
      <c r="AT12349" s="144"/>
    </row>
    <row r="12350" spans="9:46" s="142" customFormat="1" x14ac:dyDescent="0.15">
      <c r="I12350" s="223"/>
      <c r="P12350" s="224"/>
      <c r="Q12350" s="224"/>
      <c r="R12350" s="224"/>
      <c r="T12350" s="223"/>
      <c r="U12350" s="225"/>
      <c r="V12350" s="223"/>
      <c r="W12350" s="225"/>
      <c r="AE12350" s="200"/>
      <c r="AM12350" s="203"/>
      <c r="AT12350" s="144"/>
    </row>
    <row r="12351" spans="9:46" s="142" customFormat="1" x14ac:dyDescent="0.15">
      <c r="I12351" s="223"/>
      <c r="P12351" s="224"/>
      <c r="Q12351" s="224"/>
      <c r="R12351" s="224"/>
      <c r="T12351" s="223"/>
      <c r="U12351" s="225"/>
      <c r="V12351" s="223"/>
      <c r="W12351" s="225"/>
      <c r="AE12351" s="200"/>
      <c r="AM12351" s="203"/>
      <c r="AT12351" s="144"/>
    </row>
    <row r="12352" spans="9:46" s="142" customFormat="1" x14ac:dyDescent="0.15">
      <c r="I12352" s="223"/>
      <c r="P12352" s="224"/>
      <c r="Q12352" s="224"/>
      <c r="R12352" s="224"/>
      <c r="T12352" s="223"/>
      <c r="U12352" s="225"/>
      <c r="V12352" s="223"/>
      <c r="W12352" s="225"/>
      <c r="AE12352" s="200"/>
      <c r="AM12352" s="203"/>
      <c r="AT12352" s="144"/>
    </row>
    <row r="12353" spans="9:46" s="142" customFormat="1" x14ac:dyDescent="0.15">
      <c r="I12353" s="223"/>
      <c r="P12353" s="224"/>
      <c r="Q12353" s="224"/>
      <c r="R12353" s="224"/>
      <c r="T12353" s="223"/>
      <c r="U12353" s="225"/>
      <c r="V12353" s="223"/>
      <c r="W12353" s="225"/>
      <c r="AE12353" s="200"/>
      <c r="AM12353" s="203"/>
      <c r="AT12353" s="144"/>
    </row>
    <row r="12354" spans="9:46" s="142" customFormat="1" x14ac:dyDescent="0.15">
      <c r="I12354" s="223"/>
      <c r="P12354" s="224"/>
      <c r="Q12354" s="224"/>
      <c r="R12354" s="224"/>
      <c r="T12354" s="223"/>
      <c r="U12354" s="225"/>
      <c r="V12354" s="223"/>
      <c r="W12354" s="225"/>
      <c r="AE12354" s="200"/>
      <c r="AM12354" s="203"/>
      <c r="AT12354" s="144"/>
    </row>
    <row r="12355" spans="9:46" s="142" customFormat="1" x14ac:dyDescent="0.15">
      <c r="I12355" s="223"/>
      <c r="P12355" s="224"/>
      <c r="Q12355" s="224"/>
      <c r="R12355" s="224"/>
      <c r="T12355" s="223"/>
      <c r="U12355" s="225"/>
      <c r="V12355" s="223"/>
      <c r="W12355" s="225"/>
      <c r="AE12355" s="200"/>
      <c r="AM12355" s="203"/>
      <c r="AT12355" s="144"/>
    </row>
    <row r="12356" spans="9:46" s="142" customFormat="1" x14ac:dyDescent="0.15">
      <c r="I12356" s="223"/>
      <c r="P12356" s="224"/>
      <c r="Q12356" s="224"/>
      <c r="R12356" s="224"/>
      <c r="T12356" s="223"/>
      <c r="U12356" s="225"/>
      <c r="V12356" s="223"/>
      <c r="W12356" s="225"/>
      <c r="AE12356" s="200"/>
      <c r="AM12356" s="203"/>
      <c r="AT12356" s="144"/>
    </row>
    <row r="12357" spans="9:46" s="142" customFormat="1" x14ac:dyDescent="0.15">
      <c r="I12357" s="223"/>
      <c r="P12357" s="224"/>
      <c r="Q12357" s="224"/>
      <c r="R12357" s="224"/>
      <c r="T12357" s="223"/>
      <c r="U12357" s="225"/>
      <c r="V12357" s="223"/>
      <c r="W12357" s="225"/>
      <c r="AE12357" s="200"/>
      <c r="AM12357" s="203"/>
      <c r="AT12357" s="144"/>
    </row>
    <row r="12358" spans="9:46" s="142" customFormat="1" x14ac:dyDescent="0.15">
      <c r="I12358" s="223"/>
      <c r="P12358" s="224"/>
      <c r="Q12358" s="224"/>
      <c r="R12358" s="224"/>
      <c r="T12358" s="223"/>
      <c r="U12358" s="225"/>
      <c r="V12358" s="223"/>
      <c r="W12358" s="225"/>
      <c r="AE12358" s="200"/>
      <c r="AM12358" s="203"/>
      <c r="AT12358" s="144"/>
    </row>
    <row r="12359" spans="9:46" s="142" customFormat="1" x14ac:dyDescent="0.15">
      <c r="I12359" s="223"/>
      <c r="P12359" s="224"/>
      <c r="Q12359" s="224"/>
      <c r="R12359" s="224"/>
      <c r="T12359" s="223"/>
      <c r="U12359" s="225"/>
      <c r="V12359" s="223"/>
      <c r="W12359" s="225"/>
      <c r="AE12359" s="200"/>
      <c r="AM12359" s="203"/>
      <c r="AT12359" s="144"/>
    </row>
    <row r="12360" spans="9:46" s="142" customFormat="1" x14ac:dyDescent="0.15">
      <c r="I12360" s="223"/>
      <c r="P12360" s="224"/>
      <c r="Q12360" s="224"/>
      <c r="R12360" s="224"/>
      <c r="T12360" s="223"/>
      <c r="U12360" s="225"/>
      <c r="V12360" s="223"/>
      <c r="W12360" s="225"/>
      <c r="AE12360" s="200"/>
      <c r="AM12360" s="203"/>
      <c r="AT12360" s="144"/>
    </row>
    <row r="12361" spans="9:46" s="142" customFormat="1" x14ac:dyDescent="0.15">
      <c r="I12361" s="223"/>
      <c r="P12361" s="224"/>
      <c r="Q12361" s="224"/>
      <c r="R12361" s="224"/>
      <c r="T12361" s="223"/>
      <c r="U12361" s="225"/>
      <c r="V12361" s="223"/>
      <c r="W12361" s="225"/>
      <c r="AE12361" s="200"/>
      <c r="AM12361" s="203"/>
      <c r="AT12361" s="144"/>
    </row>
    <row r="12362" spans="9:46" s="142" customFormat="1" x14ac:dyDescent="0.15">
      <c r="I12362" s="223"/>
      <c r="P12362" s="224"/>
      <c r="Q12362" s="224"/>
      <c r="R12362" s="224"/>
      <c r="T12362" s="223"/>
      <c r="U12362" s="225"/>
      <c r="V12362" s="223"/>
      <c r="W12362" s="225"/>
      <c r="AE12362" s="200"/>
      <c r="AM12362" s="203"/>
      <c r="AT12362" s="144"/>
    </row>
    <row r="12363" spans="9:46" s="142" customFormat="1" x14ac:dyDescent="0.15">
      <c r="I12363" s="223"/>
      <c r="P12363" s="224"/>
      <c r="Q12363" s="224"/>
      <c r="R12363" s="224"/>
      <c r="T12363" s="223"/>
      <c r="U12363" s="225"/>
      <c r="V12363" s="223"/>
      <c r="W12363" s="225"/>
      <c r="AE12363" s="200"/>
      <c r="AM12363" s="203"/>
      <c r="AT12363" s="144"/>
    </row>
    <row r="12364" spans="9:46" s="142" customFormat="1" x14ac:dyDescent="0.15">
      <c r="I12364" s="223"/>
      <c r="P12364" s="224"/>
      <c r="Q12364" s="224"/>
      <c r="R12364" s="224"/>
      <c r="T12364" s="223"/>
      <c r="U12364" s="225"/>
      <c r="V12364" s="223"/>
      <c r="W12364" s="225"/>
      <c r="AE12364" s="200"/>
      <c r="AM12364" s="203"/>
      <c r="AT12364" s="144"/>
    </row>
    <row r="12365" spans="9:46" s="142" customFormat="1" x14ac:dyDescent="0.15">
      <c r="I12365" s="223"/>
      <c r="P12365" s="224"/>
      <c r="Q12365" s="224"/>
      <c r="R12365" s="224"/>
      <c r="T12365" s="223"/>
      <c r="U12365" s="225"/>
      <c r="V12365" s="223"/>
      <c r="W12365" s="225"/>
      <c r="AE12365" s="200"/>
      <c r="AM12365" s="203"/>
      <c r="AT12365" s="144"/>
    </row>
    <row r="12366" spans="9:46" s="142" customFormat="1" x14ac:dyDescent="0.15">
      <c r="I12366" s="223"/>
      <c r="P12366" s="224"/>
      <c r="Q12366" s="224"/>
      <c r="R12366" s="224"/>
      <c r="T12366" s="223"/>
      <c r="U12366" s="225"/>
      <c r="V12366" s="223"/>
      <c r="W12366" s="225"/>
      <c r="AE12366" s="200"/>
      <c r="AM12366" s="203"/>
      <c r="AT12366" s="144"/>
    </row>
    <row r="12367" spans="9:46" s="142" customFormat="1" x14ac:dyDescent="0.15">
      <c r="I12367" s="223"/>
      <c r="P12367" s="224"/>
      <c r="Q12367" s="224"/>
      <c r="R12367" s="224"/>
      <c r="T12367" s="223"/>
      <c r="U12367" s="225"/>
      <c r="V12367" s="223"/>
      <c r="W12367" s="225"/>
      <c r="AE12367" s="200"/>
      <c r="AM12367" s="203"/>
      <c r="AT12367" s="144"/>
    </row>
    <row r="12368" spans="9:46" s="142" customFormat="1" x14ac:dyDescent="0.15">
      <c r="I12368" s="223"/>
      <c r="P12368" s="224"/>
      <c r="Q12368" s="224"/>
      <c r="R12368" s="224"/>
      <c r="T12368" s="223"/>
      <c r="U12368" s="225"/>
      <c r="V12368" s="223"/>
      <c r="W12368" s="225"/>
      <c r="AE12368" s="200"/>
      <c r="AM12368" s="203"/>
      <c r="AT12368" s="144"/>
    </row>
    <row r="12369" spans="9:46" s="142" customFormat="1" x14ac:dyDescent="0.15">
      <c r="I12369" s="223"/>
      <c r="P12369" s="224"/>
      <c r="Q12369" s="224"/>
      <c r="R12369" s="224"/>
      <c r="T12369" s="223"/>
      <c r="U12369" s="225"/>
      <c r="V12369" s="223"/>
      <c r="W12369" s="225"/>
      <c r="AE12369" s="200"/>
      <c r="AM12369" s="203"/>
      <c r="AT12369" s="144"/>
    </row>
    <row r="12370" spans="9:46" s="142" customFormat="1" x14ac:dyDescent="0.15">
      <c r="I12370" s="223"/>
      <c r="P12370" s="224"/>
      <c r="Q12370" s="224"/>
      <c r="R12370" s="224"/>
      <c r="T12370" s="223"/>
      <c r="U12370" s="225"/>
      <c r="V12370" s="223"/>
      <c r="W12370" s="225"/>
      <c r="AE12370" s="200"/>
      <c r="AM12370" s="203"/>
      <c r="AT12370" s="144"/>
    </row>
    <row r="12371" spans="9:46" s="142" customFormat="1" x14ac:dyDescent="0.15">
      <c r="I12371" s="223"/>
      <c r="P12371" s="224"/>
      <c r="Q12371" s="224"/>
      <c r="R12371" s="224"/>
      <c r="T12371" s="223"/>
      <c r="U12371" s="225"/>
      <c r="V12371" s="223"/>
      <c r="W12371" s="225"/>
      <c r="AE12371" s="200"/>
      <c r="AM12371" s="203"/>
      <c r="AT12371" s="144"/>
    </row>
    <row r="12372" spans="9:46" s="142" customFormat="1" x14ac:dyDescent="0.15">
      <c r="I12372" s="223"/>
      <c r="P12372" s="224"/>
      <c r="Q12372" s="224"/>
      <c r="R12372" s="224"/>
      <c r="T12372" s="223"/>
      <c r="U12372" s="225"/>
      <c r="V12372" s="223"/>
      <c r="W12372" s="225"/>
      <c r="AE12372" s="200"/>
      <c r="AM12372" s="203"/>
      <c r="AT12372" s="144"/>
    </row>
    <row r="12373" spans="9:46" s="142" customFormat="1" x14ac:dyDescent="0.15">
      <c r="I12373" s="223"/>
      <c r="P12373" s="224"/>
      <c r="Q12373" s="224"/>
      <c r="R12373" s="224"/>
      <c r="T12373" s="223"/>
      <c r="U12373" s="225"/>
      <c r="V12373" s="223"/>
      <c r="W12373" s="225"/>
      <c r="AE12373" s="200"/>
      <c r="AM12373" s="203"/>
      <c r="AT12373" s="144"/>
    </row>
    <row r="12374" spans="9:46" s="142" customFormat="1" x14ac:dyDescent="0.15">
      <c r="I12374" s="223"/>
      <c r="P12374" s="224"/>
      <c r="Q12374" s="224"/>
      <c r="R12374" s="224"/>
      <c r="T12374" s="223"/>
      <c r="U12374" s="225"/>
      <c r="V12374" s="223"/>
      <c r="W12374" s="225"/>
      <c r="AE12374" s="200"/>
      <c r="AM12374" s="203"/>
      <c r="AT12374" s="144"/>
    </row>
    <row r="12375" spans="9:46" s="142" customFormat="1" x14ac:dyDescent="0.15">
      <c r="I12375" s="223"/>
      <c r="P12375" s="224"/>
      <c r="Q12375" s="224"/>
      <c r="R12375" s="224"/>
      <c r="T12375" s="223"/>
      <c r="U12375" s="225"/>
      <c r="V12375" s="223"/>
      <c r="W12375" s="225"/>
      <c r="AE12375" s="200"/>
      <c r="AM12375" s="203"/>
      <c r="AT12375" s="144"/>
    </row>
    <row r="12376" spans="9:46" s="142" customFormat="1" x14ac:dyDescent="0.15">
      <c r="I12376" s="223"/>
      <c r="P12376" s="224"/>
      <c r="Q12376" s="224"/>
      <c r="R12376" s="224"/>
      <c r="T12376" s="223"/>
      <c r="U12376" s="225"/>
      <c r="V12376" s="223"/>
      <c r="W12376" s="225"/>
      <c r="AE12376" s="200"/>
      <c r="AM12376" s="203"/>
      <c r="AT12376" s="144"/>
    </row>
    <row r="12377" spans="9:46" s="142" customFormat="1" x14ac:dyDescent="0.15">
      <c r="I12377" s="223"/>
      <c r="P12377" s="224"/>
      <c r="Q12377" s="224"/>
      <c r="R12377" s="224"/>
      <c r="T12377" s="223"/>
      <c r="U12377" s="225"/>
      <c r="V12377" s="223"/>
      <c r="W12377" s="225"/>
      <c r="AE12377" s="200"/>
      <c r="AM12377" s="203"/>
      <c r="AT12377" s="144"/>
    </row>
    <row r="12378" spans="9:46" s="142" customFormat="1" x14ac:dyDescent="0.15">
      <c r="I12378" s="223"/>
      <c r="P12378" s="224"/>
      <c r="Q12378" s="224"/>
      <c r="R12378" s="224"/>
      <c r="T12378" s="223"/>
      <c r="U12378" s="225"/>
      <c r="V12378" s="223"/>
      <c r="W12378" s="225"/>
      <c r="AE12378" s="200"/>
      <c r="AM12378" s="203"/>
      <c r="AT12378" s="144"/>
    </row>
    <row r="12379" spans="9:46" s="142" customFormat="1" x14ac:dyDescent="0.15">
      <c r="I12379" s="223"/>
      <c r="P12379" s="224"/>
      <c r="Q12379" s="224"/>
      <c r="R12379" s="224"/>
      <c r="T12379" s="223"/>
      <c r="U12379" s="225"/>
      <c r="V12379" s="223"/>
      <c r="W12379" s="225"/>
      <c r="AE12379" s="200"/>
      <c r="AM12379" s="203"/>
      <c r="AT12379" s="144"/>
    </row>
    <row r="12380" spans="9:46" s="142" customFormat="1" x14ac:dyDescent="0.15">
      <c r="I12380" s="223"/>
      <c r="P12380" s="224"/>
      <c r="Q12380" s="224"/>
      <c r="R12380" s="224"/>
      <c r="T12380" s="223"/>
      <c r="U12380" s="225"/>
      <c r="V12380" s="223"/>
      <c r="W12380" s="225"/>
      <c r="AE12380" s="200"/>
      <c r="AM12380" s="203"/>
      <c r="AT12380" s="144"/>
    </row>
    <row r="12381" spans="9:46" s="142" customFormat="1" x14ac:dyDescent="0.15">
      <c r="I12381" s="223"/>
      <c r="P12381" s="224"/>
      <c r="Q12381" s="224"/>
      <c r="R12381" s="224"/>
      <c r="T12381" s="223"/>
      <c r="U12381" s="225"/>
      <c r="V12381" s="223"/>
      <c r="W12381" s="225"/>
      <c r="AE12381" s="200"/>
      <c r="AM12381" s="203"/>
      <c r="AT12381" s="144"/>
    </row>
    <row r="12382" spans="9:46" s="142" customFormat="1" x14ac:dyDescent="0.15">
      <c r="I12382" s="223"/>
      <c r="P12382" s="224"/>
      <c r="Q12382" s="224"/>
      <c r="R12382" s="224"/>
      <c r="T12382" s="223"/>
      <c r="U12382" s="225"/>
      <c r="V12382" s="223"/>
      <c r="W12382" s="225"/>
      <c r="AE12382" s="200"/>
      <c r="AM12382" s="203"/>
      <c r="AT12382" s="144"/>
    </row>
    <row r="12383" spans="9:46" s="142" customFormat="1" x14ac:dyDescent="0.15">
      <c r="I12383" s="223"/>
      <c r="P12383" s="224"/>
      <c r="Q12383" s="224"/>
      <c r="R12383" s="224"/>
      <c r="T12383" s="223"/>
      <c r="U12383" s="225"/>
      <c r="V12383" s="223"/>
      <c r="W12383" s="225"/>
      <c r="AE12383" s="200"/>
      <c r="AM12383" s="203"/>
      <c r="AT12383" s="144"/>
    </row>
    <row r="12384" spans="9:46" s="142" customFormat="1" x14ac:dyDescent="0.15">
      <c r="I12384" s="223"/>
      <c r="P12384" s="224"/>
      <c r="Q12384" s="224"/>
      <c r="R12384" s="224"/>
      <c r="T12384" s="223"/>
      <c r="U12384" s="225"/>
      <c r="V12384" s="223"/>
      <c r="W12384" s="225"/>
      <c r="AE12384" s="200"/>
      <c r="AM12384" s="203"/>
      <c r="AT12384" s="144"/>
    </row>
    <row r="12385" spans="9:46" s="142" customFormat="1" x14ac:dyDescent="0.15">
      <c r="I12385" s="223"/>
      <c r="P12385" s="224"/>
      <c r="Q12385" s="224"/>
      <c r="R12385" s="224"/>
      <c r="T12385" s="223"/>
      <c r="U12385" s="225"/>
      <c r="V12385" s="223"/>
      <c r="W12385" s="225"/>
      <c r="AE12385" s="200"/>
      <c r="AM12385" s="203"/>
      <c r="AT12385" s="144"/>
    </row>
    <row r="12386" spans="9:46" s="142" customFormat="1" x14ac:dyDescent="0.15">
      <c r="I12386" s="223"/>
      <c r="P12386" s="224"/>
      <c r="Q12386" s="224"/>
      <c r="R12386" s="224"/>
      <c r="T12386" s="223"/>
      <c r="U12386" s="225"/>
      <c r="V12386" s="223"/>
      <c r="W12386" s="225"/>
      <c r="AE12386" s="200"/>
      <c r="AM12386" s="203"/>
      <c r="AT12386" s="144"/>
    </row>
    <row r="12387" spans="9:46" s="142" customFormat="1" x14ac:dyDescent="0.15">
      <c r="I12387" s="223"/>
      <c r="P12387" s="224"/>
      <c r="Q12387" s="224"/>
      <c r="R12387" s="224"/>
      <c r="T12387" s="223"/>
      <c r="U12387" s="225"/>
      <c r="V12387" s="223"/>
      <c r="W12387" s="225"/>
      <c r="AE12387" s="200"/>
      <c r="AM12387" s="203"/>
      <c r="AT12387" s="144"/>
    </row>
    <row r="12388" spans="9:46" s="142" customFormat="1" x14ac:dyDescent="0.15">
      <c r="I12388" s="223"/>
      <c r="P12388" s="224"/>
      <c r="Q12388" s="224"/>
      <c r="R12388" s="224"/>
      <c r="T12388" s="223"/>
      <c r="U12388" s="225"/>
      <c r="V12388" s="223"/>
      <c r="W12388" s="225"/>
      <c r="AE12388" s="200"/>
      <c r="AM12388" s="203"/>
      <c r="AT12388" s="144"/>
    </row>
    <row r="12389" spans="9:46" s="142" customFormat="1" x14ac:dyDescent="0.15">
      <c r="I12389" s="223"/>
      <c r="P12389" s="224"/>
      <c r="Q12389" s="224"/>
      <c r="R12389" s="224"/>
      <c r="T12389" s="223"/>
      <c r="U12389" s="225"/>
      <c r="V12389" s="223"/>
      <c r="W12389" s="225"/>
      <c r="AE12389" s="200"/>
      <c r="AM12389" s="203"/>
      <c r="AT12389" s="144"/>
    </row>
    <row r="12390" spans="9:46" s="142" customFormat="1" x14ac:dyDescent="0.15">
      <c r="I12390" s="223"/>
      <c r="P12390" s="224"/>
      <c r="Q12390" s="224"/>
      <c r="R12390" s="224"/>
      <c r="T12390" s="223"/>
      <c r="U12390" s="225"/>
      <c r="V12390" s="223"/>
      <c r="W12390" s="225"/>
      <c r="AE12390" s="200"/>
      <c r="AM12390" s="203"/>
      <c r="AT12390" s="144"/>
    </row>
    <row r="12391" spans="9:46" s="142" customFormat="1" x14ac:dyDescent="0.15">
      <c r="I12391" s="223"/>
      <c r="P12391" s="224"/>
      <c r="Q12391" s="224"/>
      <c r="R12391" s="224"/>
      <c r="T12391" s="223"/>
      <c r="U12391" s="225"/>
      <c r="V12391" s="223"/>
      <c r="W12391" s="225"/>
      <c r="AE12391" s="200"/>
      <c r="AM12391" s="203"/>
      <c r="AT12391" s="144"/>
    </row>
    <row r="12392" spans="9:46" s="142" customFormat="1" x14ac:dyDescent="0.15">
      <c r="I12392" s="223"/>
      <c r="P12392" s="224"/>
      <c r="Q12392" s="224"/>
      <c r="R12392" s="224"/>
      <c r="T12392" s="223"/>
      <c r="U12392" s="225"/>
      <c r="V12392" s="223"/>
      <c r="W12392" s="225"/>
      <c r="AE12392" s="200"/>
      <c r="AM12392" s="203"/>
      <c r="AT12392" s="144"/>
    </row>
    <row r="12393" spans="9:46" s="142" customFormat="1" x14ac:dyDescent="0.15">
      <c r="I12393" s="223"/>
      <c r="P12393" s="224"/>
      <c r="Q12393" s="224"/>
      <c r="R12393" s="224"/>
      <c r="T12393" s="223"/>
      <c r="U12393" s="225"/>
      <c r="V12393" s="223"/>
      <c r="W12393" s="225"/>
      <c r="AE12393" s="200"/>
      <c r="AM12393" s="203"/>
      <c r="AT12393" s="144"/>
    </row>
    <row r="12394" spans="9:46" s="142" customFormat="1" x14ac:dyDescent="0.15">
      <c r="I12394" s="223"/>
      <c r="P12394" s="224"/>
      <c r="Q12394" s="224"/>
      <c r="R12394" s="224"/>
      <c r="T12394" s="223"/>
      <c r="U12394" s="225"/>
      <c r="V12394" s="223"/>
      <c r="W12394" s="225"/>
      <c r="AE12394" s="200"/>
      <c r="AM12394" s="203"/>
      <c r="AT12394" s="144"/>
    </row>
    <row r="12395" spans="9:46" s="142" customFormat="1" x14ac:dyDescent="0.15">
      <c r="I12395" s="223"/>
      <c r="P12395" s="224"/>
      <c r="Q12395" s="224"/>
      <c r="R12395" s="224"/>
      <c r="T12395" s="223"/>
      <c r="U12395" s="225"/>
      <c r="V12395" s="223"/>
      <c r="W12395" s="225"/>
      <c r="AE12395" s="200"/>
      <c r="AM12395" s="203"/>
      <c r="AT12395" s="144"/>
    </row>
    <row r="12396" spans="9:46" s="142" customFormat="1" x14ac:dyDescent="0.15">
      <c r="I12396" s="223"/>
      <c r="P12396" s="224"/>
      <c r="Q12396" s="224"/>
      <c r="R12396" s="224"/>
      <c r="T12396" s="223"/>
      <c r="U12396" s="225"/>
      <c r="V12396" s="223"/>
      <c r="W12396" s="225"/>
      <c r="AE12396" s="200"/>
      <c r="AM12396" s="203"/>
      <c r="AT12396" s="144"/>
    </row>
    <row r="12397" spans="9:46" s="142" customFormat="1" x14ac:dyDescent="0.15">
      <c r="I12397" s="223"/>
      <c r="P12397" s="224"/>
      <c r="Q12397" s="224"/>
      <c r="R12397" s="224"/>
      <c r="T12397" s="223"/>
      <c r="U12397" s="225"/>
      <c r="V12397" s="223"/>
      <c r="W12397" s="225"/>
      <c r="AE12397" s="200"/>
      <c r="AM12397" s="203"/>
      <c r="AT12397" s="144"/>
    </row>
    <row r="12398" spans="9:46" s="142" customFormat="1" x14ac:dyDescent="0.15">
      <c r="I12398" s="223"/>
      <c r="P12398" s="224"/>
      <c r="Q12398" s="224"/>
      <c r="R12398" s="224"/>
      <c r="T12398" s="223"/>
      <c r="U12398" s="225"/>
      <c r="V12398" s="223"/>
      <c r="W12398" s="225"/>
      <c r="AE12398" s="200"/>
      <c r="AM12398" s="203"/>
      <c r="AT12398" s="144"/>
    </row>
    <row r="12399" spans="9:46" s="142" customFormat="1" x14ac:dyDescent="0.15">
      <c r="I12399" s="223"/>
      <c r="P12399" s="224"/>
      <c r="Q12399" s="224"/>
      <c r="R12399" s="224"/>
      <c r="T12399" s="223"/>
      <c r="U12399" s="225"/>
      <c r="V12399" s="223"/>
      <c r="W12399" s="225"/>
      <c r="AE12399" s="200"/>
      <c r="AM12399" s="203"/>
      <c r="AT12399" s="144"/>
    </row>
    <row r="12400" spans="9:46" s="142" customFormat="1" x14ac:dyDescent="0.15">
      <c r="I12400" s="223"/>
      <c r="P12400" s="224"/>
      <c r="Q12400" s="224"/>
      <c r="R12400" s="224"/>
      <c r="T12400" s="223"/>
      <c r="U12400" s="225"/>
      <c r="V12400" s="223"/>
      <c r="W12400" s="225"/>
      <c r="AE12400" s="200"/>
      <c r="AM12400" s="203"/>
      <c r="AT12400" s="144"/>
    </row>
    <row r="12401" spans="9:46" s="142" customFormat="1" x14ac:dyDescent="0.15">
      <c r="I12401" s="223"/>
      <c r="P12401" s="224"/>
      <c r="Q12401" s="224"/>
      <c r="R12401" s="224"/>
      <c r="T12401" s="223"/>
      <c r="U12401" s="225"/>
      <c r="V12401" s="223"/>
      <c r="W12401" s="225"/>
      <c r="AE12401" s="200"/>
      <c r="AM12401" s="203"/>
      <c r="AT12401" s="144"/>
    </row>
    <row r="12402" spans="9:46" s="142" customFormat="1" x14ac:dyDescent="0.15">
      <c r="I12402" s="223"/>
      <c r="P12402" s="224"/>
      <c r="Q12402" s="224"/>
      <c r="R12402" s="224"/>
      <c r="T12402" s="223"/>
      <c r="U12402" s="225"/>
      <c r="V12402" s="223"/>
      <c r="W12402" s="225"/>
      <c r="AE12402" s="200"/>
      <c r="AM12402" s="203"/>
      <c r="AT12402" s="144"/>
    </row>
    <row r="12403" spans="9:46" s="142" customFormat="1" x14ac:dyDescent="0.15">
      <c r="I12403" s="223"/>
      <c r="P12403" s="224"/>
      <c r="Q12403" s="224"/>
      <c r="R12403" s="224"/>
      <c r="T12403" s="223"/>
      <c r="U12403" s="225"/>
      <c r="V12403" s="223"/>
      <c r="W12403" s="225"/>
      <c r="AE12403" s="200"/>
      <c r="AM12403" s="203"/>
      <c r="AT12403" s="144"/>
    </row>
    <row r="12404" spans="9:46" s="142" customFormat="1" x14ac:dyDescent="0.15">
      <c r="I12404" s="223"/>
      <c r="P12404" s="224"/>
      <c r="Q12404" s="224"/>
      <c r="R12404" s="224"/>
      <c r="T12404" s="223"/>
      <c r="U12404" s="225"/>
      <c r="V12404" s="223"/>
      <c r="W12404" s="225"/>
      <c r="AE12404" s="200"/>
      <c r="AM12404" s="203"/>
      <c r="AT12404" s="144"/>
    </row>
    <row r="12405" spans="9:46" s="142" customFormat="1" x14ac:dyDescent="0.15">
      <c r="I12405" s="223"/>
      <c r="P12405" s="224"/>
      <c r="Q12405" s="224"/>
      <c r="R12405" s="224"/>
      <c r="T12405" s="223"/>
      <c r="U12405" s="225"/>
      <c r="V12405" s="223"/>
      <c r="W12405" s="225"/>
      <c r="AE12405" s="200"/>
      <c r="AM12405" s="203"/>
      <c r="AT12405" s="144"/>
    </row>
    <row r="12406" spans="9:46" s="142" customFormat="1" x14ac:dyDescent="0.15">
      <c r="I12406" s="223"/>
      <c r="P12406" s="224"/>
      <c r="Q12406" s="224"/>
      <c r="R12406" s="224"/>
      <c r="T12406" s="223"/>
      <c r="U12406" s="225"/>
      <c r="V12406" s="223"/>
      <c r="W12406" s="225"/>
      <c r="AE12406" s="200"/>
      <c r="AM12406" s="203"/>
      <c r="AT12406" s="144"/>
    </row>
    <row r="12407" spans="9:46" s="142" customFormat="1" x14ac:dyDescent="0.15">
      <c r="I12407" s="223"/>
      <c r="P12407" s="224"/>
      <c r="Q12407" s="224"/>
      <c r="R12407" s="224"/>
      <c r="T12407" s="223"/>
      <c r="U12407" s="225"/>
      <c r="V12407" s="223"/>
      <c r="W12407" s="225"/>
      <c r="AE12407" s="200"/>
      <c r="AM12407" s="203"/>
      <c r="AT12407" s="144"/>
    </row>
    <row r="12408" spans="9:46" s="142" customFormat="1" x14ac:dyDescent="0.15">
      <c r="I12408" s="223"/>
      <c r="P12408" s="224"/>
      <c r="Q12408" s="224"/>
      <c r="R12408" s="224"/>
      <c r="T12408" s="223"/>
      <c r="U12408" s="225"/>
      <c r="V12408" s="223"/>
      <c r="W12408" s="225"/>
      <c r="AE12408" s="200"/>
      <c r="AM12408" s="203"/>
      <c r="AT12408" s="144"/>
    </row>
    <row r="12409" spans="9:46" s="142" customFormat="1" x14ac:dyDescent="0.15">
      <c r="I12409" s="223"/>
      <c r="P12409" s="224"/>
      <c r="Q12409" s="224"/>
      <c r="R12409" s="224"/>
      <c r="T12409" s="223"/>
      <c r="U12409" s="225"/>
      <c r="V12409" s="223"/>
      <c r="W12409" s="225"/>
      <c r="AE12409" s="200"/>
      <c r="AM12409" s="203"/>
      <c r="AT12409" s="144"/>
    </row>
    <row r="12410" spans="9:46" s="142" customFormat="1" x14ac:dyDescent="0.15">
      <c r="I12410" s="223"/>
      <c r="P12410" s="224"/>
      <c r="Q12410" s="224"/>
      <c r="R12410" s="224"/>
      <c r="T12410" s="223"/>
      <c r="U12410" s="225"/>
      <c r="V12410" s="223"/>
      <c r="W12410" s="225"/>
      <c r="AE12410" s="200"/>
      <c r="AM12410" s="203"/>
      <c r="AT12410" s="144"/>
    </row>
    <row r="12411" spans="9:46" s="142" customFormat="1" x14ac:dyDescent="0.15">
      <c r="I12411" s="223"/>
      <c r="P12411" s="224"/>
      <c r="Q12411" s="224"/>
      <c r="R12411" s="224"/>
      <c r="T12411" s="223"/>
      <c r="U12411" s="225"/>
      <c r="V12411" s="223"/>
      <c r="W12411" s="225"/>
      <c r="AE12411" s="200"/>
      <c r="AM12411" s="203"/>
      <c r="AT12411" s="144"/>
    </row>
    <row r="12412" spans="9:46" s="142" customFormat="1" x14ac:dyDescent="0.15">
      <c r="I12412" s="223"/>
      <c r="P12412" s="224"/>
      <c r="Q12412" s="224"/>
      <c r="R12412" s="224"/>
      <c r="T12412" s="223"/>
      <c r="U12412" s="225"/>
      <c r="V12412" s="223"/>
      <c r="W12412" s="225"/>
      <c r="AE12412" s="200"/>
      <c r="AM12412" s="203"/>
      <c r="AT12412" s="144"/>
    </row>
    <row r="12413" spans="9:46" s="142" customFormat="1" x14ac:dyDescent="0.15">
      <c r="I12413" s="223"/>
      <c r="P12413" s="224"/>
      <c r="Q12413" s="224"/>
      <c r="R12413" s="224"/>
      <c r="T12413" s="223"/>
      <c r="U12413" s="225"/>
      <c r="V12413" s="223"/>
      <c r="W12413" s="225"/>
      <c r="AE12413" s="200"/>
      <c r="AM12413" s="203"/>
      <c r="AT12413" s="144"/>
    </row>
    <row r="12414" spans="9:46" s="142" customFormat="1" x14ac:dyDescent="0.15">
      <c r="I12414" s="223"/>
      <c r="P12414" s="224"/>
      <c r="Q12414" s="224"/>
      <c r="R12414" s="224"/>
      <c r="T12414" s="223"/>
      <c r="U12414" s="225"/>
      <c r="V12414" s="223"/>
      <c r="W12414" s="225"/>
      <c r="AE12414" s="200"/>
      <c r="AM12414" s="203"/>
      <c r="AT12414" s="144"/>
    </row>
    <row r="12415" spans="9:46" s="142" customFormat="1" x14ac:dyDescent="0.15">
      <c r="I12415" s="223"/>
      <c r="P12415" s="224"/>
      <c r="Q12415" s="224"/>
      <c r="R12415" s="224"/>
      <c r="T12415" s="223"/>
      <c r="U12415" s="225"/>
      <c r="V12415" s="223"/>
      <c r="W12415" s="225"/>
      <c r="AE12415" s="200"/>
      <c r="AM12415" s="203"/>
      <c r="AT12415" s="144"/>
    </row>
    <row r="12416" spans="9:46" s="142" customFormat="1" x14ac:dyDescent="0.15">
      <c r="I12416" s="223"/>
      <c r="P12416" s="224"/>
      <c r="Q12416" s="224"/>
      <c r="R12416" s="224"/>
      <c r="T12416" s="223"/>
      <c r="U12416" s="225"/>
      <c r="V12416" s="223"/>
      <c r="W12416" s="225"/>
      <c r="AE12416" s="200"/>
      <c r="AM12416" s="203"/>
      <c r="AT12416" s="144"/>
    </row>
    <row r="12417" spans="9:46" s="142" customFormat="1" x14ac:dyDescent="0.15">
      <c r="I12417" s="223"/>
      <c r="P12417" s="224"/>
      <c r="Q12417" s="224"/>
      <c r="R12417" s="224"/>
      <c r="T12417" s="223"/>
      <c r="U12417" s="225"/>
      <c r="V12417" s="223"/>
      <c r="W12417" s="225"/>
      <c r="AE12417" s="200"/>
      <c r="AM12417" s="203"/>
      <c r="AT12417" s="144"/>
    </row>
    <row r="12418" spans="9:46" s="142" customFormat="1" x14ac:dyDescent="0.15">
      <c r="I12418" s="223"/>
      <c r="P12418" s="224"/>
      <c r="Q12418" s="224"/>
      <c r="R12418" s="224"/>
      <c r="T12418" s="223"/>
      <c r="U12418" s="225"/>
      <c r="V12418" s="223"/>
      <c r="W12418" s="225"/>
      <c r="AE12418" s="200"/>
      <c r="AM12418" s="203"/>
      <c r="AT12418" s="144"/>
    </row>
    <row r="12419" spans="9:46" s="142" customFormat="1" x14ac:dyDescent="0.15">
      <c r="I12419" s="223"/>
      <c r="P12419" s="224"/>
      <c r="Q12419" s="224"/>
      <c r="R12419" s="224"/>
      <c r="T12419" s="223"/>
      <c r="U12419" s="225"/>
      <c r="V12419" s="223"/>
      <c r="W12419" s="225"/>
      <c r="AE12419" s="200"/>
      <c r="AM12419" s="203"/>
      <c r="AT12419" s="144"/>
    </row>
    <row r="12420" spans="9:46" s="142" customFormat="1" x14ac:dyDescent="0.15">
      <c r="I12420" s="223"/>
      <c r="P12420" s="224"/>
      <c r="Q12420" s="224"/>
      <c r="R12420" s="224"/>
      <c r="T12420" s="223"/>
      <c r="U12420" s="225"/>
      <c r="V12420" s="223"/>
      <c r="W12420" s="225"/>
      <c r="AE12420" s="200"/>
      <c r="AM12420" s="203"/>
      <c r="AT12420" s="144"/>
    </row>
    <row r="12421" spans="9:46" s="142" customFormat="1" x14ac:dyDescent="0.15">
      <c r="I12421" s="223"/>
      <c r="P12421" s="224"/>
      <c r="Q12421" s="224"/>
      <c r="R12421" s="224"/>
      <c r="T12421" s="223"/>
      <c r="U12421" s="225"/>
      <c r="V12421" s="223"/>
      <c r="W12421" s="225"/>
      <c r="AE12421" s="200"/>
      <c r="AM12421" s="203"/>
      <c r="AT12421" s="144"/>
    </row>
    <row r="12422" spans="9:46" s="142" customFormat="1" x14ac:dyDescent="0.15">
      <c r="I12422" s="223"/>
      <c r="P12422" s="224"/>
      <c r="Q12422" s="224"/>
      <c r="R12422" s="224"/>
      <c r="T12422" s="223"/>
      <c r="U12422" s="225"/>
      <c r="V12422" s="223"/>
      <c r="W12422" s="225"/>
      <c r="AE12422" s="200"/>
      <c r="AM12422" s="203"/>
      <c r="AT12422" s="144"/>
    </row>
    <row r="12423" spans="9:46" s="142" customFormat="1" x14ac:dyDescent="0.15">
      <c r="I12423" s="223"/>
      <c r="P12423" s="224"/>
      <c r="Q12423" s="224"/>
      <c r="R12423" s="224"/>
      <c r="T12423" s="223"/>
      <c r="U12423" s="225"/>
      <c r="V12423" s="223"/>
      <c r="W12423" s="225"/>
      <c r="AE12423" s="200"/>
      <c r="AM12423" s="203"/>
      <c r="AT12423" s="144"/>
    </row>
    <row r="12424" spans="9:46" s="142" customFormat="1" x14ac:dyDescent="0.15">
      <c r="I12424" s="223"/>
      <c r="P12424" s="224"/>
      <c r="Q12424" s="224"/>
      <c r="R12424" s="224"/>
      <c r="T12424" s="223"/>
      <c r="U12424" s="225"/>
      <c r="V12424" s="223"/>
      <c r="W12424" s="225"/>
      <c r="AE12424" s="200"/>
      <c r="AM12424" s="203"/>
      <c r="AT12424" s="144"/>
    </row>
    <row r="12425" spans="9:46" s="142" customFormat="1" x14ac:dyDescent="0.15">
      <c r="I12425" s="223"/>
      <c r="P12425" s="224"/>
      <c r="Q12425" s="224"/>
      <c r="R12425" s="224"/>
      <c r="T12425" s="223"/>
      <c r="U12425" s="225"/>
      <c r="V12425" s="223"/>
      <c r="W12425" s="225"/>
      <c r="AE12425" s="200"/>
      <c r="AM12425" s="203"/>
      <c r="AT12425" s="144"/>
    </row>
    <row r="12426" spans="9:46" s="142" customFormat="1" x14ac:dyDescent="0.15">
      <c r="I12426" s="223"/>
      <c r="P12426" s="224"/>
      <c r="Q12426" s="224"/>
      <c r="R12426" s="224"/>
      <c r="T12426" s="223"/>
      <c r="U12426" s="225"/>
      <c r="V12426" s="223"/>
      <c r="W12426" s="225"/>
      <c r="AE12426" s="200"/>
      <c r="AM12426" s="203"/>
      <c r="AT12426" s="144"/>
    </row>
    <row r="12427" spans="9:46" s="142" customFormat="1" x14ac:dyDescent="0.15">
      <c r="I12427" s="223"/>
      <c r="P12427" s="224"/>
      <c r="Q12427" s="224"/>
      <c r="R12427" s="224"/>
      <c r="T12427" s="223"/>
      <c r="U12427" s="225"/>
      <c r="V12427" s="223"/>
      <c r="W12427" s="225"/>
      <c r="AE12427" s="200"/>
      <c r="AM12427" s="203"/>
      <c r="AT12427" s="144"/>
    </row>
    <row r="12428" spans="9:46" s="142" customFormat="1" x14ac:dyDescent="0.15">
      <c r="I12428" s="223"/>
      <c r="P12428" s="224"/>
      <c r="Q12428" s="224"/>
      <c r="R12428" s="224"/>
      <c r="T12428" s="223"/>
      <c r="U12428" s="225"/>
      <c r="V12428" s="223"/>
      <c r="W12428" s="225"/>
      <c r="AE12428" s="200"/>
      <c r="AM12428" s="203"/>
      <c r="AT12428" s="144"/>
    </row>
    <row r="12429" spans="9:46" s="142" customFormat="1" x14ac:dyDescent="0.15">
      <c r="I12429" s="223"/>
      <c r="P12429" s="224"/>
      <c r="Q12429" s="224"/>
      <c r="R12429" s="224"/>
      <c r="T12429" s="223"/>
      <c r="U12429" s="225"/>
      <c r="V12429" s="223"/>
      <c r="W12429" s="225"/>
      <c r="AE12429" s="200"/>
      <c r="AM12429" s="203"/>
      <c r="AT12429" s="144"/>
    </row>
    <row r="12430" spans="9:46" s="142" customFormat="1" x14ac:dyDescent="0.15">
      <c r="I12430" s="223"/>
      <c r="P12430" s="224"/>
      <c r="Q12430" s="224"/>
      <c r="R12430" s="224"/>
      <c r="T12430" s="223"/>
      <c r="U12430" s="225"/>
      <c r="V12430" s="223"/>
      <c r="W12430" s="225"/>
      <c r="AE12430" s="200"/>
      <c r="AM12430" s="203"/>
      <c r="AT12430" s="144"/>
    </row>
    <row r="12431" spans="9:46" s="142" customFormat="1" x14ac:dyDescent="0.15">
      <c r="I12431" s="223"/>
      <c r="P12431" s="224"/>
      <c r="Q12431" s="224"/>
      <c r="R12431" s="224"/>
      <c r="T12431" s="223"/>
      <c r="U12431" s="225"/>
      <c r="V12431" s="223"/>
      <c r="W12431" s="225"/>
      <c r="AE12431" s="200"/>
      <c r="AM12431" s="203"/>
      <c r="AT12431" s="144"/>
    </row>
    <row r="12432" spans="9:46" s="142" customFormat="1" x14ac:dyDescent="0.15">
      <c r="I12432" s="223"/>
      <c r="P12432" s="224"/>
      <c r="Q12432" s="224"/>
      <c r="R12432" s="224"/>
      <c r="T12432" s="223"/>
      <c r="U12432" s="225"/>
      <c r="V12432" s="223"/>
      <c r="W12432" s="225"/>
      <c r="AE12432" s="200"/>
      <c r="AM12432" s="203"/>
      <c r="AT12432" s="144"/>
    </row>
    <row r="12433" spans="9:46" s="142" customFormat="1" x14ac:dyDescent="0.15">
      <c r="I12433" s="223"/>
      <c r="P12433" s="224"/>
      <c r="Q12433" s="224"/>
      <c r="R12433" s="224"/>
      <c r="T12433" s="223"/>
      <c r="U12433" s="225"/>
      <c r="V12433" s="223"/>
      <c r="W12433" s="225"/>
      <c r="AE12433" s="200"/>
      <c r="AM12433" s="203"/>
      <c r="AT12433" s="144"/>
    </row>
    <row r="12434" spans="9:46" s="142" customFormat="1" x14ac:dyDescent="0.15">
      <c r="I12434" s="223"/>
      <c r="P12434" s="224"/>
      <c r="Q12434" s="224"/>
      <c r="R12434" s="224"/>
      <c r="T12434" s="223"/>
      <c r="U12434" s="225"/>
      <c r="V12434" s="223"/>
      <c r="W12434" s="225"/>
      <c r="AE12434" s="200"/>
      <c r="AM12434" s="203"/>
      <c r="AT12434" s="144"/>
    </row>
    <row r="12435" spans="9:46" s="142" customFormat="1" x14ac:dyDescent="0.15">
      <c r="I12435" s="223"/>
      <c r="P12435" s="224"/>
      <c r="Q12435" s="224"/>
      <c r="R12435" s="224"/>
      <c r="T12435" s="223"/>
      <c r="U12435" s="225"/>
      <c r="V12435" s="223"/>
      <c r="W12435" s="225"/>
      <c r="AE12435" s="200"/>
      <c r="AM12435" s="203"/>
      <c r="AT12435" s="144"/>
    </row>
    <row r="12436" spans="9:46" s="142" customFormat="1" x14ac:dyDescent="0.15">
      <c r="I12436" s="223"/>
      <c r="P12436" s="224"/>
      <c r="Q12436" s="224"/>
      <c r="R12436" s="224"/>
      <c r="T12436" s="223"/>
      <c r="U12436" s="225"/>
      <c r="V12436" s="223"/>
      <c r="W12436" s="225"/>
      <c r="AE12436" s="200"/>
      <c r="AM12436" s="203"/>
      <c r="AT12436" s="144"/>
    </row>
    <row r="12437" spans="9:46" s="142" customFormat="1" x14ac:dyDescent="0.15">
      <c r="I12437" s="223"/>
      <c r="P12437" s="224"/>
      <c r="Q12437" s="224"/>
      <c r="R12437" s="224"/>
      <c r="T12437" s="223"/>
      <c r="U12437" s="225"/>
      <c r="V12437" s="223"/>
      <c r="W12437" s="225"/>
      <c r="AE12437" s="200"/>
      <c r="AM12437" s="203"/>
      <c r="AT12437" s="144"/>
    </row>
    <row r="12438" spans="9:46" s="142" customFormat="1" x14ac:dyDescent="0.15">
      <c r="I12438" s="223"/>
      <c r="P12438" s="224"/>
      <c r="Q12438" s="224"/>
      <c r="R12438" s="224"/>
      <c r="T12438" s="223"/>
      <c r="U12438" s="225"/>
      <c r="V12438" s="223"/>
      <c r="W12438" s="225"/>
      <c r="AE12438" s="200"/>
      <c r="AM12438" s="203"/>
      <c r="AT12438" s="144"/>
    </row>
    <row r="12439" spans="9:46" s="142" customFormat="1" x14ac:dyDescent="0.15">
      <c r="I12439" s="223"/>
      <c r="P12439" s="224"/>
      <c r="Q12439" s="224"/>
      <c r="R12439" s="224"/>
      <c r="T12439" s="223"/>
      <c r="U12439" s="225"/>
      <c r="V12439" s="223"/>
      <c r="W12439" s="225"/>
      <c r="AE12439" s="200"/>
      <c r="AM12439" s="203"/>
      <c r="AT12439" s="144"/>
    </row>
    <row r="12440" spans="9:46" s="142" customFormat="1" x14ac:dyDescent="0.15">
      <c r="I12440" s="223"/>
      <c r="P12440" s="224"/>
      <c r="Q12440" s="224"/>
      <c r="R12440" s="224"/>
      <c r="T12440" s="223"/>
      <c r="U12440" s="225"/>
      <c r="V12440" s="223"/>
      <c r="W12440" s="225"/>
      <c r="AE12440" s="200"/>
      <c r="AM12440" s="203"/>
      <c r="AT12440" s="144"/>
    </row>
    <row r="12441" spans="9:46" s="142" customFormat="1" x14ac:dyDescent="0.15">
      <c r="I12441" s="223"/>
      <c r="P12441" s="224"/>
      <c r="Q12441" s="224"/>
      <c r="R12441" s="224"/>
      <c r="T12441" s="223"/>
      <c r="U12441" s="225"/>
      <c r="V12441" s="223"/>
      <c r="W12441" s="225"/>
      <c r="AE12441" s="200"/>
      <c r="AM12441" s="203"/>
      <c r="AT12441" s="144"/>
    </row>
    <row r="12442" spans="9:46" s="142" customFormat="1" x14ac:dyDescent="0.15">
      <c r="I12442" s="223"/>
      <c r="P12442" s="224"/>
      <c r="Q12442" s="224"/>
      <c r="R12442" s="224"/>
      <c r="T12442" s="223"/>
      <c r="U12442" s="225"/>
      <c r="V12442" s="223"/>
      <c r="W12442" s="225"/>
      <c r="AE12442" s="200"/>
      <c r="AM12442" s="203"/>
      <c r="AT12442" s="144"/>
    </row>
    <row r="12443" spans="9:46" s="142" customFormat="1" x14ac:dyDescent="0.15">
      <c r="I12443" s="223"/>
      <c r="P12443" s="224"/>
      <c r="Q12443" s="224"/>
      <c r="R12443" s="224"/>
      <c r="T12443" s="223"/>
      <c r="U12443" s="225"/>
      <c r="V12443" s="223"/>
      <c r="W12443" s="225"/>
      <c r="AE12443" s="200"/>
      <c r="AM12443" s="203"/>
      <c r="AT12443" s="144"/>
    </row>
    <row r="12444" spans="9:46" s="142" customFormat="1" x14ac:dyDescent="0.15">
      <c r="I12444" s="223"/>
      <c r="P12444" s="224"/>
      <c r="Q12444" s="224"/>
      <c r="R12444" s="224"/>
      <c r="T12444" s="223"/>
      <c r="U12444" s="225"/>
      <c r="V12444" s="223"/>
      <c r="W12444" s="225"/>
      <c r="AE12444" s="200"/>
      <c r="AM12444" s="203"/>
      <c r="AT12444" s="144"/>
    </row>
    <row r="12445" spans="9:46" s="142" customFormat="1" x14ac:dyDescent="0.15">
      <c r="I12445" s="223"/>
      <c r="P12445" s="224"/>
      <c r="Q12445" s="224"/>
      <c r="R12445" s="224"/>
      <c r="T12445" s="223"/>
      <c r="U12445" s="225"/>
      <c r="V12445" s="223"/>
      <c r="W12445" s="225"/>
      <c r="AE12445" s="200"/>
      <c r="AM12445" s="203"/>
      <c r="AT12445" s="144"/>
    </row>
    <row r="12446" spans="9:46" s="142" customFormat="1" x14ac:dyDescent="0.15">
      <c r="I12446" s="223"/>
      <c r="P12446" s="224"/>
      <c r="Q12446" s="224"/>
      <c r="R12446" s="224"/>
      <c r="T12446" s="223"/>
      <c r="U12446" s="225"/>
      <c r="V12446" s="223"/>
      <c r="W12446" s="225"/>
      <c r="AE12446" s="200"/>
      <c r="AM12446" s="203"/>
      <c r="AT12446" s="144"/>
    </row>
    <row r="12447" spans="9:46" s="142" customFormat="1" x14ac:dyDescent="0.15">
      <c r="I12447" s="223"/>
      <c r="P12447" s="224"/>
      <c r="Q12447" s="224"/>
      <c r="R12447" s="224"/>
      <c r="T12447" s="223"/>
      <c r="U12447" s="225"/>
      <c r="V12447" s="223"/>
      <c r="W12447" s="225"/>
      <c r="AE12447" s="200"/>
      <c r="AM12447" s="203"/>
      <c r="AT12447" s="144"/>
    </row>
    <row r="12448" spans="9:46" s="142" customFormat="1" x14ac:dyDescent="0.15">
      <c r="I12448" s="223"/>
      <c r="P12448" s="224"/>
      <c r="Q12448" s="224"/>
      <c r="R12448" s="224"/>
      <c r="T12448" s="223"/>
      <c r="U12448" s="225"/>
      <c r="V12448" s="223"/>
      <c r="W12448" s="225"/>
      <c r="AE12448" s="200"/>
      <c r="AM12448" s="203"/>
      <c r="AT12448" s="144"/>
    </row>
    <row r="12449" spans="9:46" s="142" customFormat="1" x14ac:dyDescent="0.15">
      <c r="I12449" s="223"/>
      <c r="P12449" s="224"/>
      <c r="Q12449" s="224"/>
      <c r="R12449" s="224"/>
      <c r="T12449" s="223"/>
      <c r="U12449" s="225"/>
      <c r="V12449" s="223"/>
      <c r="W12449" s="225"/>
      <c r="AE12449" s="200"/>
      <c r="AM12449" s="203"/>
      <c r="AT12449" s="144"/>
    </row>
    <row r="12450" spans="9:46" s="142" customFormat="1" x14ac:dyDescent="0.15">
      <c r="I12450" s="223"/>
      <c r="P12450" s="224"/>
      <c r="Q12450" s="224"/>
      <c r="R12450" s="224"/>
      <c r="T12450" s="223"/>
      <c r="U12450" s="225"/>
      <c r="V12450" s="223"/>
      <c r="W12450" s="225"/>
      <c r="AE12450" s="200"/>
      <c r="AM12450" s="203"/>
      <c r="AT12450" s="144"/>
    </row>
    <row r="12451" spans="9:46" s="142" customFormat="1" x14ac:dyDescent="0.15">
      <c r="I12451" s="223"/>
      <c r="P12451" s="224"/>
      <c r="Q12451" s="224"/>
      <c r="R12451" s="224"/>
      <c r="T12451" s="223"/>
      <c r="U12451" s="225"/>
      <c r="V12451" s="223"/>
      <c r="W12451" s="225"/>
      <c r="AE12451" s="200"/>
      <c r="AM12451" s="203"/>
      <c r="AT12451" s="144"/>
    </row>
    <row r="12452" spans="9:46" s="142" customFormat="1" x14ac:dyDescent="0.15">
      <c r="I12452" s="223"/>
      <c r="P12452" s="224"/>
      <c r="Q12452" s="224"/>
      <c r="R12452" s="224"/>
      <c r="T12452" s="223"/>
      <c r="U12452" s="225"/>
      <c r="V12452" s="223"/>
      <c r="W12452" s="225"/>
      <c r="AE12452" s="200"/>
      <c r="AM12452" s="203"/>
      <c r="AT12452" s="144"/>
    </row>
    <row r="12453" spans="9:46" s="142" customFormat="1" x14ac:dyDescent="0.15">
      <c r="I12453" s="223"/>
      <c r="P12453" s="224"/>
      <c r="Q12453" s="224"/>
      <c r="R12453" s="224"/>
      <c r="T12453" s="223"/>
      <c r="U12453" s="225"/>
      <c r="V12453" s="223"/>
      <c r="W12453" s="225"/>
      <c r="AE12453" s="200"/>
      <c r="AM12453" s="203"/>
      <c r="AT12453" s="144"/>
    </row>
    <row r="12454" spans="9:46" s="142" customFormat="1" x14ac:dyDescent="0.15">
      <c r="I12454" s="223"/>
      <c r="P12454" s="224"/>
      <c r="Q12454" s="224"/>
      <c r="R12454" s="224"/>
      <c r="T12454" s="223"/>
      <c r="U12454" s="225"/>
      <c r="V12454" s="223"/>
      <c r="W12454" s="225"/>
      <c r="AE12454" s="200"/>
      <c r="AM12454" s="203"/>
      <c r="AT12454" s="144"/>
    </row>
    <row r="12455" spans="9:46" s="142" customFormat="1" x14ac:dyDescent="0.15">
      <c r="I12455" s="223"/>
      <c r="P12455" s="224"/>
      <c r="Q12455" s="224"/>
      <c r="R12455" s="224"/>
      <c r="T12455" s="223"/>
      <c r="U12455" s="225"/>
      <c r="V12455" s="223"/>
      <c r="W12455" s="225"/>
      <c r="AE12455" s="200"/>
      <c r="AM12455" s="203"/>
      <c r="AT12455" s="144"/>
    </row>
    <row r="12456" spans="9:46" s="142" customFormat="1" x14ac:dyDescent="0.15">
      <c r="I12456" s="223"/>
      <c r="P12456" s="224"/>
      <c r="Q12456" s="224"/>
      <c r="R12456" s="224"/>
      <c r="T12456" s="223"/>
      <c r="U12456" s="225"/>
      <c r="V12456" s="223"/>
      <c r="W12456" s="225"/>
      <c r="AE12456" s="200"/>
      <c r="AM12456" s="203"/>
      <c r="AT12456" s="144"/>
    </row>
    <row r="12457" spans="9:46" s="142" customFormat="1" x14ac:dyDescent="0.15">
      <c r="I12457" s="223"/>
      <c r="P12457" s="224"/>
      <c r="Q12457" s="224"/>
      <c r="R12457" s="224"/>
      <c r="T12457" s="223"/>
      <c r="U12457" s="225"/>
      <c r="V12457" s="223"/>
      <c r="W12457" s="225"/>
      <c r="AE12457" s="200"/>
      <c r="AM12457" s="203"/>
      <c r="AT12457" s="144"/>
    </row>
    <row r="12458" spans="9:46" s="142" customFormat="1" x14ac:dyDescent="0.15">
      <c r="I12458" s="223"/>
      <c r="P12458" s="224"/>
      <c r="Q12458" s="224"/>
      <c r="R12458" s="224"/>
      <c r="T12458" s="223"/>
      <c r="U12458" s="225"/>
      <c r="V12458" s="223"/>
      <c r="W12458" s="225"/>
      <c r="AE12458" s="200"/>
      <c r="AM12458" s="203"/>
      <c r="AT12458" s="144"/>
    </row>
    <row r="12459" spans="9:46" s="142" customFormat="1" x14ac:dyDescent="0.15">
      <c r="I12459" s="223"/>
      <c r="P12459" s="224"/>
      <c r="Q12459" s="224"/>
      <c r="R12459" s="224"/>
      <c r="T12459" s="223"/>
      <c r="U12459" s="225"/>
      <c r="V12459" s="223"/>
      <c r="W12459" s="225"/>
      <c r="AE12459" s="200"/>
      <c r="AM12459" s="203"/>
      <c r="AT12459" s="144"/>
    </row>
    <row r="12460" spans="9:46" s="142" customFormat="1" x14ac:dyDescent="0.15">
      <c r="I12460" s="223"/>
      <c r="P12460" s="224"/>
      <c r="Q12460" s="224"/>
      <c r="R12460" s="224"/>
      <c r="T12460" s="223"/>
      <c r="U12460" s="225"/>
      <c r="V12460" s="223"/>
      <c r="W12460" s="225"/>
      <c r="AE12460" s="200"/>
      <c r="AM12460" s="203"/>
      <c r="AT12460" s="144"/>
    </row>
    <row r="12461" spans="9:46" s="142" customFormat="1" x14ac:dyDescent="0.15">
      <c r="I12461" s="223"/>
      <c r="P12461" s="224"/>
      <c r="Q12461" s="224"/>
      <c r="R12461" s="224"/>
      <c r="T12461" s="223"/>
      <c r="U12461" s="225"/>
      <c r="V12461" s="223"/>
      <c r="W12461" s="225"/>
      <c r="AE12461" s="200"/>
      <c r="AM12461" s="203"/>
      <c r="AT12461" s="144"/>
    </row>
    <row r="12462" spans="9:46" s="142" customFormat="1" x14ac:dyDescent="0.15">
      <c r="I12462" s="223"/>
      <c r="P12462" s="224"/>
      <c r="Q12462" s="224"/>
      <c r="R12462" s="224"/>
      <c r="T12462" s="223"/>
      <c r="U12462" s="225"/>
      <c r="V12462" s="223"/>
      <c r="W12462" s="225"/>
      <c r="AE12462" s="200"/>
      <c r="AM12462" s="203"/>
      <c r="AT12462" s="144"/>
    </row>
    <row r="12463" spans="9:46" s="142" customFormat="1" x14ac:dyDescent="0.15">
      <c r="I12463" s="223"/>
      <c r="P12463" s="224"/>
      <c r="Q12463" s="224"/>
      <c r="R12463" s="224"/>
      <c r="T12463" s="223"/>
      <c r="U12463" s="225"/>
      <c r="V12463" s="223"/>
      <c r="W12463" s="225"/>
      <c r="AE12463" s="200"/>
      <c r="AM12463" s="203"/>
      <c r="AT12463" s="144"/>
    </row>
    <row r="12464" spans="9:46" s="142" customFormat="1" x14ac:dyDescent="0.15">
      <c r="I12464" s="223"/>
      <c r="P12464" s="224"/>
      <c r="Q12464" s="224"/>
      <c r="R12464" s="224"/>
      <c r="T12464" s="223"/>
      <c r="U12464" s="225"/>
      <c r="V12464" s="223"/>
      <c r="W12464" s="225"/>
      <c r="AE12464" s="200"/>
      <c r="AM12464" s="203"/>
      <c r="AT12464" s="144"/>
    </row>
    <row r="12465" spans="9:46" s="142" customFormat="1" x14ac:dyDescent="0.15">
      <c r="I12465" s="223"/>
      <c r="P12465" s="224"/>
      <c r="Q12465" s="224"/>
      <c r="R12465" s="224"/>
      <c r="T12465" s="223"/>
      <c r="U12465" s="225"/>
      <c r="V12465" s="223"/>
      <c r="W12465" s="225"/>
      <c r="AE12465" s="200"/>
      <c r="AM12465" s="203"/>
      <c r="AT12465" s="144"/>
    </row>
    <row r="12466" spans="9:46" s="142" customFormat="1" x14ac:dyDescent="0.15">
      <c r="I12466" s="223"/>
      <c r="P12466" s="224"/>
      <c r="Q12466" s="224"/>
      <c r="R12466" s="224"/>
      <c r="T12466" s="223"/>
      <c r="U12466" s="225"/>
      <c r="V12466" s="223"/>
      <c r="W12466" s="225"/>
      <c r="AE12466" s="200"/>
      <c r="AM12466" s="203"/>
      <c r="AT12466" s="144"/>
    </row>
    <row r="12467" spans="9:46" s="142" customFormat="1" x14ac:dyDescent="0.15">
      <c r="I12467" s="223"/>
      <c r="P12467" s="224"/>
      <c r="Q12467" s="224"/>
      <c r="R12467" s="224"/>
      <c r="T12467" s="223"/>
      <c r="U12467" s="225"/>
      <c r="V12467" s="223"/>
      <c r="W12467" s="225"/>
      <c r="AE12467" s="200"/>
      <c r="AM12467" s="203"/>
      <c r="AT12467" s="144"/>
    </row>
    <row r="12468" spans="9:46" s="142" customFormat="1" x14ac:dyDescent="0.15">
      <c r="I12468" s="223"/>
      <c r="P12468" s="224"/>
      <c r="Q12468" s="224"/>
      <c r="R12468" s="224"/>
      <c r="T12468" s="223"/>
      <c r="U12468" s="225"/>
      <c r="V12468" s="223"/>
      <c r="W12468" s="225"/>
      <c r="AE12468" s="200"/>
      <c r="AM12468" s="203"/>
      <c r="AT12468" s="144"/>
    </row>
    <row r="12469" spans="9:46" s="142" customFormat="1" x14ac:dyDescent="0.15">
      <c r="I12469" s="223"/>
      <c r="P12469" s="224"/>
      <c r="Q12469" s="224"/>
      <c r="R12469" s="224"/>
      <c r="T12469" s="223"/>
      <c r="U12469" s="225"/>
      <c r="V12469" s="223"/>
      <c r="W12469" s="225"/>
      <c r="AE12469" s="200"/>
      <c r="AM12469" s="203"/>
      <c r="AT12469" s="144"/>
    </row>
    <row r="12470" spans="9:46" s="142" customFormat="1" x14ac:dyDescent="0.15">
      <c r="I12470" s="223"/>
      <c r="P12470" s="224"/>
      <c r="Q12470" s="224"/>
      <c r="R12470" s="224"/>
      <c r="T12470" s="223"/>
      <c r="U12470" s="225"/>
      <c r="V12470" s="223"/>
      <c r="W12470" s="225"/>
      <c r="AE12470" s="200"/>
      <c r="AM12470" s="203"/>
      <c r="AT12470" s="144"/>
    </row>
    <row r="12471" spans="9:46" s="142" customFormat="1" x14ac:dyDescent="0.15">
      <c r="I12471" s="223"/>
      <c r="P12471" s="224"/>
      <c r="Q12471" s="224"/>
      <c r="R12471" s="224"/>
      <c r="T12471" s="223"/>
      <c r="U12471" s="225"/>
      <c r="V12471" s="223"/>
      <c r="W12471" s="225"/>
      <c r="AE12471" s="200"/>
      <c r="AM12471" s="203"/>
      <c r="AT12471" s="144"/>
    </row>
    <row r="12472" spans="9:46" s="142" customFormat="1" x14ac:dyDescent="0.15">
      <c r="I12472" s="223"/>
      <c r="P12472" s="224"/>
      <c r="Q12472" s="224"/>
      <c r="R12472" s="224"/>
      <c r="T12472" s="223"/>
      <c r="U12472" s="225"/>
      <c r="V12472" s="223"/>
      <c r="W12472" s="225"/>
      <c r="AE12472" s="200"/>
      <c r="AM12472" s="203"/>
      <c r="AT12472" s="144"/>
    </row>
    <row r="12473" spans="9:46" s="142" customFormat="1" x14ac:dyDescent="0.15">
      <c r="I12473" s="223"/>
      <c r="P12473" s="224"/>
      <c r="Q12473" s="224"/>
      <c r="R12473" s="224"/>
      <c r="T12473" s="223"/>
      <c r="U12473" s="225"/>
      <c r="V12473" s="223"/>
      <c r="W12473" s="225"/>
      <c r="AE12473" s="200"/>
      <c r="AM12473" s="203"/>
      <c r="AT12473" s="144"/>
    </row>
    <row r="12474" spans="9:46" s="142" customFormat="1" x14ac:dyDescent="0.15">
      <c r="I12474" s="223"/>
      <c r="P12474" s="224"/>
      <c r="Q12474" s="224"/>
      <c r="R12474" s="224"/>
      <c r="T12474" s="223"/>
      <c r="U12474" s="225"/>
      <c r="V12474" s="223"/>
      <c r="W12474" s="225"/>
      <c r="AE12474" s="200"/>
      <c r="AM12474" s="203"/>
      <c r="AT12474" s="144"/>
    </row>
    <row r="12475" spans="9:46" s="142" customFormat="1" x14ac:dyDescent="0.15">
      <c r="I12475" s="223"/>
      <c r="P12475" s="224"/>
      <c r="Q12475" s="224"/>
      <c r="R12475" s="224"/>
      <c r="T12475" s="223"/>
      <c r="U12475" s="225"/>
      <c r="V12475" s="223"/>
      <c r="W12475" s="225"/>
      <c r="AE12475" s="200"/>
      <c r="AM12475" s="203"/>
      <c r="AT12475" s="144"/>
    </row>
    <row r="12476" spans="9:46" s="142" customFormat="1" x14ac:dyDescent="0.15">
      <c r="I12476" s="223"/>
      <c r="P12476" s="224"/>
      <c r="Q12476" s="224"/>
      <c r="R12476" s="224"/>
      <c r="T12476" s="223"/>
      <c r="U12476" s="225"/>
      <c r="V12476" s="223"/>
      <c r="W12476" s="225"/>
      <c r="AE12476" s="200"/>
      <c r="AM12476" s="203"/>
      <c r="AT12476" s="144"/>
    </row>
    <row r="12477" spans="9:46" s="142" customFormat="1" x14ac:dyDescent="0.15">
      <c r="I12477" s="223"/>
      <c r="P12477" s="224"/>
      <c r="Q12477" s="224"/>
      <c r="R12477" s="224"/>
      <c r="T12477" s="223"/>
      <c r="U12477" s="225"/>
      <c r="V12477" s="223"/>
      <c r="W12477" s="225"/>
      <c r="AE12477" s="200"/>
      <c r="AM12477" s="203"/>
      <c r="AT12477" s="144"/>
    </row>
    <row r="12478" spans="9:46" s="142" customFormat="1" x14ac:dyDescent="0.15">
      <c r="I12478" s="223"/>
      <c r="P12478" s="224"/>
      <c r="Q12478" s="224"/>
      <c r="R12478" s="224"/>
      <c r="T12478" s="223"/>
      <c r="U12478" s="225"/>
      <c r="V12478" s="223"/>
      <c r="W12478" s="225"/>
      <c r="AE12478" s="200"/>
      <c r="AM12478" s="203"/>
      <c r="AT12478" s="144"/>
    </row>
    <row r="12479" spans="9:46" s="142" customFormat="1" x14ac:dyDescent="0.15">
      <c r="I12479" s="223"/>
      <c r="P12479" s="224"/>
      <c r="Q12479" s="224"/>
      <c r="R12479" s="224"/>
      <c r="T12479" s="223"/>
      <c r="U12479" s="225"/>
      <c r="V12479" s="223"/>
      <c r="W12479" s="225"/>
      <c r="AE12479" s="200"/>
      <c r="AM12479" s="203"/>
      <c r="AT12479" s="144"/>
    </row>
    <row r="12480" spans="9:46" s="142" customFormat="1" x14ac:dyDescent="0.15">
      <c r="I12480" s="223"/>
      <c r="P12480" s="224"/>
      <c r="Q12480" s="224"/>
      <c r="R12480" s="224"/>
      <c r="T12480" s="223"/>
      <c r="U12480" s="225"/>
      <c r="V12480" s="223"/>
      <c r="W12480" s="225"/>
      <c r="AE12480" s="200"/>
      <c r="AM12480" s="203"/>
      <c r="AT12480" s="144"/>
    </row>
    <row r="12481" spans="9:46" s="142" customFormat="1" x14ac:dyDescent="0.15">
      <c r="I12481" s="223"/>
      <c r="P12481" s="224"/>
      <c r="Q12481" s="224"/>
      <c r="R12481" s="224"/>
      <c r="T12481" s="223"/>
      <c r="U12481" s="225"/>
      <c r="V12481" s="223"/>
      <c r="W12481" s="225"/>
      <c r="AE12481" s="200"/>
      <c r="AM12481" s="203"/>
      <c r="AT12481" s="144"/>
    </row>
    <row r="12482" spans="9:46" s="142" customFormat="1" x14ac:dyDescent="0.15">
      <c r="I12482" s="223"/>
      <c r="P12482" s="224"/>
      <c r="Q12482" s="224"/>
      <c r="R12482" s="224"/>
      <c r="T12482" s="223"/>
      <c r="U12482" s="225"/>
      <c r="V12482" s="223"/>
      <c r="W12482" s="225"/>
      <c r="AE12482" s="200"/>
      <c r="AM12482" s="203"/>
      <c r="AT12482" s="144"/>
    </row>
    <row r="12483" spans="9:46" s="142" customFormat="1" x14ac:dyDescent="0.15">
      <c r="I12483" s="223"/>
      <c r="P12483" s="224"/>
      <c r="Q12483" s="224"/>
      <c r="R12483" s="224"/>
      <c r="T12483" s="223"/>
      <c r="U12483" s="225"/>
      <c r="V12483" s="223"/>
      <c r="W12483" s="225"/>
      <c r="AE12483" s="200"/>
      <c r="AM12483" s="203"/>
      <c r="AT12483" s="144"/>
    </row>
    <row r="12484" spans="9:46" s="142" customFormat="1" x14ac:dyDescent="0.15">
      <c r="I12484" s="223"/>
      <c r="P12484" s="224"/>
      <c r="Q12484" s="224"/>
      <c r="R12484" s="224"/>
      <c r="T12484" s="223"/>
      <c r="U12484" s="225"/>
      <c r="V12484" s="223"/>
      <c r="W12484" s="225"/>
      <c r="AE12484" s="200"/>
      <c r="AM12484" s="203"/>
      <c r="AT12484" s="144"/>
    </row>
    <row r="12485" spans="9:46" s="142" customFormat="1" x14ac:dyDescent="0.15">
      <c r="I12485" s="223"/>
      <c r="P12485" s="224"/>
      <c r="Q12485" s="224"/>
      <c r="R12485" s="224"/>
      <c r="T12485" s="223"/>
      <c r="U12485" s="225"/>
      <c r="V12485" s="223"/>
      <c r="W12485" s="225"/>
      <c r="AE12485" s="200"/>
      <c r="AM12485" s="203"/>
      <c r="AT12485" s="144"/>
    </row>
    <row r="12486" spans="9:46" s="142" customFormat="1" x14ac:dyDescent="0.15">
      <c r="I12486" s="223"/>
      <c r="P12486" s="224"/>
      <c r="Q12486" s="224"/>
      <c r="R12486" s="224"/>
      <c r="T12486" s="223"/>
      <c r="U12486" s="225"/>
      <c r="V12486" s="223"/>
      <c r="W12486" s="225"/>
      <c r="AE12486" s="200"/>
      <c r="AM12486" s="203"/>
      <c r="AT12486" s="144"/>
    </row>
    <row r="12487" spans="9:46" s="142" customFormat="1" x14ac:dyDescent="0.15">
      <c r="I12487" s="223"/>
      <c r="P12487" s="224"/>
      <c r="Q12487" s="224"/>
      <c r="R12487" s="224"/>
      <c r="T12487" s="223"/>
      <c r="U12487" s="225"/>
      <c r="V12487" s="223"/>
      <c r="W12487" s="225"/>
      <c r="AE12487" s="200"/>
      <c r="AM12487" s="203"/>
      <c r="AT12487" s="144"/>
    </row>
    <row r="12488" spans="9:46" s="142" customFormat="1" x14ac:dyDescent="0.15">
      <c r="I12488" s="223"/>
      <c r="P12488" s="224"/>
      <c r="Q12488" s="224"/>
      <c r="R12488" s="224"/>
      <c r="T12488" s="223"/>
      <c r="U12488" s="225"/>
      <c r="V12488" s="223"/>
      <c r="W12488" s="225"/>
      <c r="AE12488" s="200"/>
      <c r="AM12488" s="203"/>
      <c r="AT12488" s="144"/>
    </row>
    <row r="12489" spans="9:46" s="142" customFormat="1" x14ac:dyDescent="0.15">
      <c r="I12489" s="223"/>
      <c r="P12489" s="224"/>
      <c r="Q12489" s="224"/>
      <c r="R12489" s="224"/>
      <c r="T12489" s="223"/>
      <c r="U12489" s="225"/>
      <c r="V12489" s="223"/>
      <c r="W12489" s="225"/>
      <c r="AE12489" s="200"/>
      <c r="AM12489" s="203"/>
      <c r="AT12489" s="144"/>
    </row>
    <row r="12490" spans="9:46" s="142" customFormat="1" x14ac:dyDescent="0.15">
      <c r="I12490" s="223"/>
      <c r="P12490" s="224"/>
      <c r="Q12490" s="224"/>
      <c r="R12490" s="224"/>
      <c r="T12490" s="223"/>
      <c r="U12490" s="225"/>
      <c r="V12490" s="223"/>
      <c r="W12490" s="225"/>
      <c r="AE12490" s="200"/>
      <c r="AM12490" s="203"/>
      <c r="AT12490" s="144"/>
    </row>
    <row r="12491" spans="9:46" s="142" customFormat="1" x14ac:dyDescent="0.15">
      <c r="I12491" s="223"/>
      <c r="P12491" s="224"/>
      <c r="Q12491" s="224"/>
      <c r="R12491" s="224"/>
      <c r="T12491" s="223"/>
      <c r="U12491" s="225"/>
      <c r="V12491" s="223"/>
      <c r="W12491" s="225"/>
      <c r="AE12491" s="200"/>
      <c r="AM12491" s="203"/>
      <c r="AT12491" s="144"/>
    </row>
    <row r="12492" spans="9:46" s="142" customFormat="1" x14ac:dyDescent="0.15">
      <c r="I12492" s="223"/>
      <c r="P12492" s="224"/>
      <c r="Q12492" s="224"/>
      <c r="R12492" s="224"/>
      <c r="T12492" s="223"/>
      <c r="U12492" s="225"/>
      <c r="V12492" s="223"/>
      <c r="W12492" s="225"/>
      <c r="AE12492" s="200"/>
      <c r="AM12492" s="203"/>
      <c r="AT12492" s="144"/>
    </row>
    <row r="12493" spans="9:46" s="142" customFormat="1" x14ac:dyDescent="0.15">
      <c r="I12493" s="223"/>
      <c r="P12493" s="224"/>
      <c r="Q12493" s="224"/>
      <c r="R12493" s="224"/>
      <c r="T12493" s="223"/>
      <c r="U12493" s="225"/>
      <c r="V12493" s="223"/>
      <c r="W12493" s="225"/>
      <c r="AE12493" s="200"/>
      <c r="AM12493" s="203"/>
      <c r="AT12493" s="144"/>
    </row>
    <row r="12494" spans="9:46" s="142" customFormat="1" x14ac:dyDescent="0.15">
      <c r="I12494" s="223"/>
      <c r="P12494" s="224"/>
      <c r="Q12494" s="224"/>
      <c r="R12494" s="224"/>
      <c r="T12494" s="223"/>
      <c r="U12494" s="225"/>
      <c r="V12494" s="223"/>
      <c r="W12494" s="225"/>
      <c r="AE12494" s="200"/>
      <c r="AM12494" s="203"/>
      <c r="AT12494" s="144"/>
    </row>
    <row r="12495" spans="9:46" s="142" customFormat="1" x14ac:dyDescent="0.15">
      <c r="I12495" s="223"/>
      <c r="P12495" s="224"/>
      <c r="Q12495" s="224"/>
      <c r="R12495" s="224"/>
      <c r="T12495" s="223"/>
      <c r="U12495" s="225"/>
      <c r="V12495" s="223"/>
      <c r="W12495" s="225"/>
      <c r="AE12495" s="200"/>
      <c r="AM12495" s="203"/>
      <c r="AT12495" s="144"/>
    </row>
    <row r="12496" spans="9:46" s="142" customFormat="1" x14ac:dyDescent="0.15">
      <c r="I12496" s="223"/>
      <c r="P12496" s="224"/>
      <c r="Q12496" s="224"/>
      <c r="R12496" s="224"/>
      <c r="T12496" s="223"/>
      <c r="U12496" s="225"/>
      <c r="V12496" s="223"/>
      <c r="W12496" s="225"/>
      <c r="AE12496" s="200"/>
      <c r="AM12496" s="203"/>
      <c r="AT12496" s="144"/>
    </row>
    <row r="12497" spans="9:46" s="142" customFormat="1" x14ac:dyDescent="0.15">
      <c r="I12497" s="223"/>
      <c r="P12497" s="224"/>
      <c r="Q12497" s="224"/>
      <c r="R12497" s="224"/>
      <c r="T12497" s="223"/>
      <c r="U12497" s="225"/>
      <c r="V12497" s="223"/>
      <c r="W12497" s="225"/>
      <c r="AE12497" s="200"/>
      <c r="AM12497" s="203"/>
      <c r="AT12497" s="144"/>
    </row>
    <row r="12498" spans="9:46" s="142" customFormat="1" x14ac:dyDescent="0.15">
      <c r="I12498" s="223"/>
      <c r="P12498" s="224"/>
      <c r="Q12498" s="224"/>
      <c r="R12498" s="224"/>
      <c r="T12498" s="223"/>
      <c r="U12498" s="225"/>
      <c r="V12498" s="223"/>
      <c r="W12498" s="225"/>
      <c r="AE12498" s="200"/>
      <c r="AM12498" s="203"/>
      <c r="AT12498" s="144"/>
    </row>
    <row r="12499" spans="9:46" s="142" customFormat="1" x14ac:dyDescent="0.15">
      <c r="I12499" s="223"/>
      <c r="P12499" s="224"/>
      <c r="Q12499" s="224"/>
      <c r="R12499" s="224"/>
      <c r="T12499" s="223"/>
      <c r="U12499" s="225"/>
      <c r="V12499" s="223"/>
      <c r="W12499" s="225"/>
      <c r="AE12499" s="200"/>
      <c r="AM12499" s="203"/>
      <c r="AT12499" s="144"/>
    </row>
    <row r="12500" spans="9:46" s="142" customFormat="1" x14ac:dyDescent="0.15">
      <c r="I12500" s="223"/>
      <c r="P12500" s="224"/>
      <c r="Q12500" s="224"/>
      <c r="R12500" s="224"/>
      <c r="T12500" s="223"/>
      <c r="U12500" s="225"/>
      <c r="V12500" s="223"/>
      <c r="W12500" s="225"/>
      <c r="AE12500" s="200"/>
      <c r="AM12500" s="203"/>
      <c r="AT12500" s="144"/>
    </row>
    <row r="12501" spans="9:46" s="142" customFormat="1" x14ac:dyDescent="0.15">
      <c r="I12501" s="223"/>
      <c r="P12501" s="224"/>
      <c r="Q12501" s="224"/>
      <c r="R12501" s="224"/>
      <c r="T12501" s="223"/>
      <c r="U12501" s="225"/>
      <c r="V12501" s="223"/>
      <c r="W12501" s="225"/>
      <c r="AE12501" s="200"/>
      <c r="AM12501" s="203"/>
      <c r="AT12501" s="144"/>
    </row>
    <row r="12502" spans="9:46" s="142" customFormat="1" x14ac:dyDescent="0.15">
      <c r="I12502" s="223"/>
      <c r="P12502" s="224"/>
      <c r="Q12502" s="224"/>
      <c r="R12502" s="224"/>
      <c r="T12502" s="223"/>
      <c r="U12502" s="225"/>
      <c r="V12502" s="223"/>
      <c r="W12502" s="225"/>
      <c r="AE12502" s="200"/>
      <c r="AM12502" s="203"/>
      <c r="AT12502" s="144"/>
    </row>
    <row r="12503" spans="9:46" s="142" customFormat="1" x14ac:dyDescent="0.15">
      <c r="I12503" s="223"/>
      <c r="P12503" s="224"/>
      <c r="Q12503" s="224"/>
      <c r="R12503" s="224"/>
      <c r="T12503" s="223"/>
      <c r="U12503" s="225"/>
      <c r="V12503" s="223"/>
      <c r="W12503" s="225"/>
      <c r="AE12503" s="200"/>
      <c r="AM12503" s="203"/>
      <c r="AT12503" s="144"/>
    </row>
    <row r="12504" spans="9:46" s="142" customFormat="1" x14ac:dyDescent="0.15">
      <c r="I12504" s="223"/>
      <c r="P12504" s="224"/>
      <c r="Q12504" s="224"/>
      <c r="R12504" s="224"/>
      <c r="T12504" s="223"/>
      <c r="U12504" s="225"/>
      <c r="V12504" s="223"/>
      <c r="W12504" s="225"/>
      <c r="AE12504" s="200"/>
      <c r="AM12504" s="203"/>
      <c r="AT12504" s="144"/>
    </row>
    <row r="12505" spans="9:46" s="142" customFormat="1" x14ac:dyDescent="0.15">
      <c r="I12505" s="223"/>
      <c r="P12505" s="224"/>
      <c r="Q12505" s="224"/>
      <c r="R12505" s="224"/>
      <c r="T12505" s="223"/>
      <c r="U12505" s="225"/>
      <c r="V12505" s="223"/>
      <c r="W12505" s="225"/>
      <c r="AE12505" s="200"/>
      <c r="AM12505" s="203"/>
      <c r="AT12505" s="144"/>
    </row>
    <row r="12506" spans="9:46" s="142" customFormat="1" x14ac:dyDescent="0.15">
      <c r="I12506" s="223"/>
      <c r="P12506" s="224"/>
      <c r="Q12506" s="224"/>
      <c r="R12506" s="224"/>
      <c r="T12506" s="223"/>
      <c r="U12506" s="225"/>
      <c r="V12506" s="223"/>
      <c r="W12506" s="225"/>
      <c r="AE12506" s="200"/>
      <c r="AM12506" s="203"/>
      <c r="AT12506" s="144"/>
    </row>
    <row r="12507" spans="9:46" s="142" customFormat="1" x14ac:dyDescent="0.15">
      <c r="I12507" s="223"/>
      <c r="P12507" s="224"/>
      <c r="Q12507" s="224"/>
      <c r="R12507" s="224"/>
      <c r="T12507" s="223"/>
      <c r="U12507" s="225"/>
      <c r="V12507" s="223"/>
      <c r="W12507" s="225"/>
      <c r="AE12507" s="200"/>
      <c r="AM12507" s="203"/>
      <c r="AT12507" s="144"/>
    </row>
    <row r="12508" spans="9:46" s="142" customFormat="1" x14ac:dyDescent="0.15">
      <c r="I12508" s="223"/>
      <c r="P12508" s="224"/>
      <c r="Q12508" s="224"/>
      <c r="R12508" s="224"/>
      <c r="T12508" s="223"/>
      <c r="U12508" s="225"/>
      <c r="V12508" s="223"/>
      <c r="W12508" s="225"/>
      <c r="AE12508" s="200"/>
      <c r="AM12508" s="203"/>
      <c r="AT12508" s="144"/>
    </row>
    <row r="12509" spans="9:46" s="142" customFormat="1" x14ac:dyDescent="0.15">
      <c r="I12509" s="223"/>
      <c r="P12509" s="224"/>
      <c r="Q12509" s="224"/>
      <c r="R12509" s="224"/>
      <c r="T12509" s="223"/>
      <c r="U12509" s="225"/>
      <c r="V12509" s="223"/>
      <c r="W12509" s="225"/>
      <c r="AE12509" s="200"/>
      <c r="AM12509" s="203"/>
      <c r="AT12509" s="144"/>
    </row>
    <row r="12510" spans="9:46" s="142" customFormat="1" x14ac:dyDescent="0.15">
      <c r="I12510" s="223"/>
      <c r="P12510" s="224"/>
      <c r="Q12510" s="224"/>
      <c r="R12510" s="224"/>
      <c r="T12510" s="223"/>
      <c r="U12510" s="225"/>
      <c r="V12510" s="223"/>
      <c r="W12510" s="225"/>
      <c r="AE12510" s="200"/>
      <c r="AM12510" s="203"/>
      <c r="AT12510" s="144"/>
    </row>
    <row r="12511" spans="9:46" s="142" customFormat="1" x14ac:dyDescent="0.15">
      <c r="I12511" s="223"/>
      <c r="P12511" s="224"/>
      <c r="Q12511" s="224"/>
      <c r="R12511" s="224"/>
      <c r="T12511" s="223"/>
      <c r="U12511" s="225"/>
      <c r="V12511" s="223"/>
      <c r="W12511" s="225"/>
      <c r="AE12511" s="200"/>
      <c r="AM12511" s="203"/>
      <c r="AT12511" s="144"/>
    </row>
    <row r="12512" spans="9:46" s="142" customFormat="1" x14ac:dyDescent="0.15">
      <c r="I12512" s="223"/>
      <c r="P12512" s="224"/>
      <c r="Q12512" s="224"/>
      <c r="R12512" s="224"/>
      <c r="T12512" s="223"/>
      <c r="U12512" s="225"/>
      <c r="V12512" s="223"/>
      <c r="W12512" s="225"/>
      <c r="AE12512" s="200"/>
      <c r="AM12512" s="203"/>
      <c r="AT12512" s="144"/>
    </row>
    <row r="12513" spans="9:46" s="142" customFormat="1" x14ac:dyDescent="0.15">
      <c r="I12513" s="223"/>
      <c r="P12513" s="224"/>
      <c r="Q12513" s="224"/>
      <c r="R12513" s="224"/>
      <c r="T12513" s="223"/>
      <c r="U12513" s="225"/>
      <c r="V12513" s="223"/>
      <c r="W12513" s="225"/>
      <c r="AE12513" s="200"/>
      <c r="AM12513" s="203"/>
      <c r="AT12513" s="144"/>
    </row>
    <row r="12514" spans="9:46" s="142" customFormat="1" x14ac:dyDescent="0.15">
      <c r="I12514" s="223"/>
      <c r="P12514" s="224"/>
      <c r="Q12514" s="224"/>
      <c r="R12514" s="224"/>
      <c r="T12514" s="223"/>
      <c r="U12514" s="225"/>
      <c r="V12514" s="223"/>
      <c r="W12514" s="225"/>
      <c r="AE12514" s="200"/>
      <c r="AM12514" s="203"/>
      <c r="AT12514" s="144"/>
    </row>
    <row r="12515" spans="9:46" s="142" customFormat="1" x14ac:dyDescent="0.15">
      <c r="I12515" s="223"/>
      <c r="P12515" s="224"/>
      <c r="Q12515" s="224"/>
      <c r="R12515" s="224"/>
      <c r="T12515" s="223"/>
      <c r="U12515" s="225"/>
      <c r="V12515" s="223"/>
      <c r="W12515" s="225"/>
      <c r="AE12515" s="200"/>
      <c r="AM12515" s="203"/>
      <c r="AT12515" s="144"/>
    </row>
    <row r="12516" spans="9:46" s="142" customFormat="1" x14ac:dyDescent="0.15">
      <c r="I12516" s="223"/>
      <c r="P12516" s="224"/>
      <c r="Q12516" s="224"/>
      <c r="R12516" s="224"/>
      <c r="T12516" s="223"/>
      <c r="U12516" s="225"/>
      <c r="V12516" s="223"/>
      <c r="W12516" s="225"/>
      <c r="AE12516" s="200"/>
      <c r="AM12516" s="203"/>
      <c r="AT12516" s="144"/>
    </row>
    <row r="12517" spans="9:46" s="142" customFormat="1" x14ac:dyDescent="0.15">
      <c r="I12517" s="223"/>
      <c r="P12517" s="224"/>
      <c r="Q12517" s="224"/>
      <c r="R12517" s="224"/>
      <c r="T12517" s="223"/>
      <c r="U12517" s="225"/>
      <c r="V12517" s="223"/>
      <c r="W12517" s="225"/>
      <c r="AE12517" s="200"/>
      <c r="AM12517" s="203"/>
      <c r="AT12517" s="144"/>
    </row>
    <row r="12518" spans="9:46" s="142" customFormat="1" x14ac:dyDescent="0.15">
      <c r="I12518" s="223"/>
      <c r="P12518" s="224"/>
      <c r="Q12518" s="224"/>
      <c r="R12518" s="224"/>
      <c r="T12518" s="223"/>
      <c r="U12518" s="225"/>
      <c r="V12518" s="223"/>
      <c r="W12518" s="225"/>
      <c r="AE12518" s="200"/>
      <c r="AM12518" s="203"/>
      <c r="AT12518" s="144"/>
    </row>
    <row r="12519" spans="9:46" s="142" customFormat="1" x14ac:dyDescent="0.15">
      <c r="I12519" s="223"/>
      <c r="P12519" s="224"/>
      <c r="Q12519" s="224"/>
      <c r="R12519" s="224"/>
      <c r="T12519" s="223"/>
      <c r="U12519" s="225"/>
      <c r="V12519" s="223"/>
      <c r="W12519" s="225"/>
      <c r="AE12519" s="200"/>
      <c r="AM12519" s="203"/>
      <c r="AT12519" s="144"/>
    </row>
    <row r="12520" spans="9:46" s="142" customFormat="1" x14ac:dyDescent="0.15">
      <c r="I12520" s="223"/>
      <c r="P12520" s="224"/>
      <c r="Q12520" s="224"/>
      <c r="R12520" s="224"/>
      <c r="T12520" s="223"/>
      <c r="U12520" s="225"/>
      <c r="V12520" s="223"/>
      <c r="W12520" s="225"/>
      <c r="AE12520" s="200"/>
      <c r="AM12520" s="203"/>
      <c r="AT12520" s="144"/>
    </row>
    <row r="12521" spans="9:46" s="142" customFormat="1" x14ac:dyDescent="0.15">
      <c r="I12521" s="223"/>
      <c r="P12521" s="224"/>
      <c r="Q12521" s="224"/>
      <c r="R12521" s="224"/>
      <c r="T12521" s="223"/>
      <c r="U12521" s="225"/>
      <c r="V12521" s="223"/>
      <c r="W12521" s="225"/>
      <c r="AE12521" s="200"/>
      <c r="AM12521" s="203"/>
      <c r="AT12521" s="144"/>
    </row>
    <row r="12522" spans="9:46" s="142" customFormat="1" x14ac:dyDescent="0.15">
      <c r="I12522" s="223"/>
      <c r="P12522" s="224"/>
      <c r="Q12522" s="224"/>
      <c r="R12522" s="224"/>
      <c r="T12522" s="223"/>
      <c r="U12522" s="225"/>
      <c r="V12522" s="223"/>
      <c r="W12522" s="225"/>
      <c r="AE12522" s="200"/>
      <c r="AM12522" s="203"/>
      <c r="AT12522" s="144"/>
    </row>
    <row r="12523" spans="9:46" s="142" customFormat="1" x14ac:dyDescent="0.15">
      <c r="I12523" s="223"/>
      <c r="P12523" s="224"/>
      <c r="Q12523" s="224"/>
      <c r="R12523" s="224"/>
      <c r="T12523" s="223"/>
      <c r="U12523" s="225"/>
      <c r="V12523" s="223"/>
      <c r="W12523" s="225"/>
      <c r="AE12523" s="200"/>
      <c r="AM12523" s="203"/>
      <c r="AT12523" s="144"/>
    </row>
    <row r="12524" spans="9:46" s="142" customFormat="1" x14ac:dyDescent="0.15">
      <c r="I12524" s="223"/>
      <c r="P12524" s="224"/>
      <c r="Q12524" s="224"/>
      <c r="R12524" s="224"/>
      <c r="T12524" s="223"/>
      <c r="U12524" s="225"/>
      <c r="V12524" s="223"/>
      <c r="W12524" s="225"/>
      <c r="AE12524" s="200"/>
      <c r="AM12524" s="203"/>
      <c r="AT12524" s="144"/>
    </row>
    <row r="12525" spans="9:46" s="142" customFormat="1" x14ac:dyDescent="0.15">
      <c r="I12525" s="223"/>
      <c r="P12525" s="224"/>
      <c r="Q12525" s="224"/>
      <c r="R12525" s="224"/>
      <c r="T12525" s="223"/>
      <c r="U12525" s="225"/>
      <c r="V12525" s="223"/>
      <c r="W12525" s="225"/>
      <c r="AE12525" s="200"/>
      <c r="AM12525" s="203"/>
      <c r="AT12525" s="144"/>
    </row>
    <row r="12526" spans="9:46" s="142" customFormat="1" x14ac:dyDescent="0.15">
      <c r="I12526" s="223"/>
      <c r="P12526" s="224"/>
      <c r="Q12526" s="224"/>
      <c r="R12526" s="224"/>
      <c r="T12526" s="223"/>
      <c r="U12526" s="225"/>
      <c r="V12526" s="223"/>
      <c r="W12526" s="225"/>
      <c r="AE12526" s="200"/>
      <c r="AM12526" s="203"/>
      <c r="AT12526" s="144"/>
    </row>
    <row r="12527" spans="9:46" s="142" customFormat="1" x14ac:dyDescent="0.15">
      <c r="I12527" s="223"/>
      <c r="P12527" s="224"/>
      <c r="Q12527" s="224"/>
      <c r="R12527" s="224"/>
      <c r="T12527" s="223"/>
      <c r="U12527" s="225"/>
      <c r="V12527" s="223"/>
      <c r="W12527" s="225"/>
      <c r="AE12527" s="200"/>
      <c r="AM12527" s="203"/>
      <c r="AT12527" s="144"/>
    </row>
    <row r="12528" spans="9:46" s="142" customFormat="1" x14ac:dyDescent="0.15">
      <c r="I12528" s="223"/>
      <c r="P12528" s="224"/>
      <c r="Q12528" s="224"/>
      <c r="R12528" s="224"/>
      <c r="T12528" s="223"/>
      <c r="U12528" s="225"/>
      <c r="V12528" s="223"/>
      <c r="W12528" s="225"/>
      <c r="AE12528" s="200"/>
      <c r="AM12528" s="203"/>
      <c r="AT12528" s="144"/>
    </row>
    <row r="12529" spans="9:46" s="142" customFormat="1" x14ac:dyDescent="0.15">
      <c r="I12529" s="223"/>
      <c r="P12529" s="224"/>
      <c r="Q12529" s="224"/>
      <c r="R12529" s="224"/>
      <c r="T12529" s="223"/>
      <c r="U12529" s="225"/>
      <c r="V12529" s="223"/>
      <c r="W12529" s="225"/>
      <c r="AE12529" s="200"/>
      <c r="AM12529" s="203"/>
      <c r="AT12529" s="144"/>
    </row>
    <row r="12530" spans="9:46" s="142" customFormat="1" x14ac:dyDescent="0.15">
      <c r="I12530" s="223"/>
      <c r="P12530" s="224"/>
      <c r="Q12530" s="224"/>
      <c r="R12530" s="224"/>
      <c r="T12530" s="223"/>
      <c r="U12530" s="225"/>
      <c r="V12530" s="223"/>
      <c r="W12530" s="225"/>
      <c r="AE12530" s="200"/>
      <c r="AM12530" s="203"/>
      <c r="AT12530" s="144"/>
    </row>
    <row r="12531" spans="9:46" s="142" customFormat="1" x14ac:dyDescent="0.15">
      <c r="I12531" s="223"/>
      <c r="P12531" s="224"/>
      <c r="Q12531" s="224"/>
      <c r="R12531" s="224"/>
      <c r="T12531" s="223"/>
      <c r="U12531" s="225"/>
      <c r="V12531" s="223"/>
      <c r="W12531" s="225"/>
      <c r="AE12531" s="200"/>
      <c r="AM12531" s="203"/>
      <c r="AT12531" s="144"/>
    </row>
    <row r="12532" spans="9:46" s="142" customFormat="1" x14ac:dyDescent="0.15">
      <c r="I12532" s="223"/>
      <c r="P12532" s="224"/>
      <c r="Q12532" s="224"/>
      <c r="R12532" s="224"/>
      <c r="T12532" s="223"/>
      <c r="U12532" s="225"/>
      <c r="V12532" s="223"/>
      <c r="W12532" s="225"/>
      <c r="AE12532" s="200"/>
      <c r="AM12532" s="203"/>
      <c r="AT12532" s="144"/>
    </row>
    <row r="12533" spans="9:46" s="142" customFormat="1" x14ac:dyDescent="0.15">
      <c r="I12533" s="223"/>
      <c r="P12533" s="224"/>
      <c r="Q12533" s="224"/>
      <c r="R12533" s="224"/>
      <c r="T12533" s="223"/>
      <c r="U12533" s="225"/>
      <c r="V12533" s="223"/>
      <c r="W12533" s="225"/>
      <c r="AE12533" s="200"/>
      <c r="AM12533" s="203"/>
      <c r="AT12533" s="144"/>
    </row>
    <row r="12534" spans="9:46" s="142" customFormat="1" x14ac:dyDescent="0.15">
      <c r="I12534" s="223"/>
      <c r="P12534" s="224"/>
      <c r="Q12534" s="224"/>
      <c r="R12534" s="224"/>
      <c r="T12534" s="223"/>
      <c r="U12534" s="225"/>
      <c r="V12534" s="223"/>
      <c r="W12534" s="225"/>
      <c r="AE12534" s="200"/>
      <c r="AM12534" s="203"/>
      <c r="AT12534" s="144"/>
    </row>
    <row r="12535" spans="9:46" s="142" customFormat="1" x14ac:dyDescent="0.15">
      <c r="I12535" s="223"/>
      <c r="P12535" s="224"/>
      <c r="Q12535" s="224"/>
      <c r="R12535" s="224"/>
      <c r="T12535" s="223"/>
      <c r="U12535" s="225"/>
      <c r="V12535" s="223"/>
      <c r="W12535" s="225"/>
      <c r="AE12535" s="200"/>
      <c r="AM12535" s="203"/>
      <c r="AT12535" s="144"/>
    </row>
    <row r="12536" spans="9:46" s="142" customFormat="1" x14ac:dyDescent="0.15">
      <c r="I12536" s="223"/>
      <c r="P12536" s="224"/>
      <c r="Q12536" s="224"/>
      <c r="R12536" s="224"/>
      <c r="T12536" s="223"/>
      <c r="U12536" s="225"/>
      <c r="V12536" s="223"/>
      <c r="W12536" s="225"/>
      <c r="AE12536" s="200"/>
      <c r="AM12536" s="203"/>
      <c r="AT12536" s="144"/>
    </row>
    <row r="12537" spans="9:46" s="142" customFormat="1" x14ac:dyDescent="0.15">
      <c r="I12537" s="223"/>
      <c r="P12537" s="224"/>
      <c r="Q12537" s="224"/>
      <c r="R12537" s="224"/>
      <c r="T12537" s="223"/>
      <c r="U12537" s="225"/>
      <c r="V12537" s="223"/>
      <c r="W12537" s="225"/>
      <c r="AE12537" s="200"/>
      <c r="AM12537" s="203"/>
      <c r="AT12537" s="144"/>
    </row>
    <row r="12538" spans="9:46" s="142" customFormat="1" x14ac:dyDescent="0.15">
      <c r="I12538" s="223"/>
      <c r="P12538" s="224"/>
      <c r="Q12538" s="224"/>
      <c r="R12538" s="224"/>
      <c r="T12538" s="223"/>
      <c r="U12538" s="225"/>
      <c r="V12538" s="223"/>
      <c r="W12538" s="225"/>
      <c r="AE12538" s="200"/>
      <c r="AM12538" s="203"/>
      <c r="AT12538" s="144"/>
    </row>
    <row r="12539" spans="9:46" s="142" customFormat="1" x14ac:dyDescent="0.15">
      <c r="I12539" s="223"/>
      <c r="P12539" s="224"/>
      <c r="Q12539" s="224"/>
      <c r="R12539" s="224"/>
      <c r="T12539" s="223"/>
      <c r="U12539" s="225"/>
      <c r="V12539" s="223"/>
      <c r="W12539" s="225"/>
      <c r="AE12539" s="200"/>
      <c r="AM12539" s="203"/>
      <c r="AT12539" s="144"/>
    </row>
    <row r="12540" spans="9:46" s="142" customFormat="1" x14ac:dyDescent="0.15">
      <c r="I12540" s="223"/>
      <c r="P12540" s="224"/>
      <c r="Q12540" s="224"/>
      <c r="R12540" s="224"/>
      <c r="T12540" s="223"/>
      <c r="U12540" s="225"/>
      <c r="V12540" s="223"/>
      <c r="W12540" s="225"/>
      <c r="AE12540" s="200"/>
      <c r="AM12540" s="203"/>
      <c r="AT12540" s="144"/>
    </row>
    <row r="12541" spans="9:46" s="142" customFormat="1" x14ac:dyDescent="0.15">
      <c r="I12541" s="223"/>
      <c r="P12541" s="224"/>
      <c r="Q12541" s="224"/>
      <c r="R12541" s="224"/>
      <c r="T12541" s="223"/>
      <c r="U12541" s="225"/>
      <c r="V12541" s="223"/>
      <c r="W12541" s="225"/>
      <c r="AE12541" s="200"/>
      <c r="AM12541" s="203"/>
      <c r="AT12541" s="144"/>
    </row>
    <row r="12542" spans="9:46" s="142" customFormat="1" x14ac:dyDescent="0.15">
      <c r="I12542" s="223"/>
      <c r="P12542" s="224"/>
      <c r="Q12542" s="224"/>
      <c r="R12542" s="224"/>
      <c r="T12542" s="223"/>
      <c r="U12542" s="225"/>
      <c r="V12542" s="223"/>
      <c r="W12542" s="225"/>
      <c r="AE12542" s="200"/>
      <c r="AM12542" s="203"/>
      <c r="AT12542" s="144"/>
    </row>
    <row r="12543" spans="9:46" s="142" customFormat="1" x14ac:dyDescent="0.15">
      <c r="I12543" s="223"/>
      <c r="P12543" s="224"/>
      <c r="Q12543" s="224"/>
      <c r="R12543" s="224"/>
      <c r="T12543" s="223"/>
      <c r="U12543" s="225"/>
      <c r="V12543" s="223"/>
      <c r="W12543" s="225"/>
      <c r="AE12543" s="200"/>
      <c r="AM12543" s="203"/>
      <c r="AT12543" s="144"/>
    </row>
    <row r="12544" spans="9:46" s="142" customFormat="1" x14ac:dyDescent="0.15">
      <c r="I12544" s="223"/>
      <c r="P12544" s="224"/>
      <c r="Q12544" s="224"/>
      <c r="R12544" s="224"/>
      <c r="T12544" s="223"/>
      <c r="U12544" s="225"/>
      <c r="V12544" s="223"/>
      <c r="W12544" s="225"/>
      <c r="AE12544" s="200"/>
      <c r="AM12544" s="203"/>
      <c r="AT12544" s="144"/>
    </row>
    <row r="12545" spans="9:46" s="142" customFormat="1" x14ac:dyDescent="0.15">
      <c r="I12545" s="223"/>
      <c r="P12545" s="224"/>
      <c r="Q12545" s="224"/>
      <c r="R12545" s="224"/>
      <c r="T12545" s="223"/>
      <c r="U12545" s="225"/>
      <c r="V12545" s="223"/>
      <c r="W12545" s="225"/>
      <c r="AE12545" s="200"/>
      <c r="AM12545" s="203"/>
      <c r="AT12545" s="144"/>
    </row>
    <row r="12546" spans="9:46" s="142" customFormat="1" x14ac:dyDescent="0.15">
      <c r="I12546" s="223"/>
      <c r="P12546" s="224"/>
      <c r="Q12546" s="224"/>
      <c r="R12546" s="224"/>
      <c r="T12546" s="223"/>
      <c r="U12546" s="225"/>
      <c r="V12546" s="223"/>
      <c r="W12546" s="225"/>
      <c r="AE12546" s="200"/>
      <c r="AM12546" s="203"/>
      <c r="AT12546" s="144"/>
    </row>
    <row r="12547" spans="9:46" s="142" customFormat="1" x14ac:dyDescent="0.15">
      <c r="I12547" s="223"/>
      <c r="P12547" s="224"/>
      <c r="Q12547" s="224"/>
      <c r="R12547" s="224"/>
      <c r="T12547" s="223"/>
      <c r="U12547" s="225"/>
      <c r="V12547" s="223"/>
      <c r="W12547" s="225"/>
      <c r="AE12547" s="200"/>
      <c r="AM12547" s="203"/>
      <c r="AT12547" s="144"/>
    </row>
    <row r="12548" spans="9:46" s="142" customFormat="1" x14ac:dyDescent="0.15">
      <c r="I12548" s="223"/>
      <c r="P12548" s="224"/>
      <c r="Q12548" s="224"/>
      <c r="R12548" s="224"/>
      <c r="T12548" s="223"/>
      <c r="U12548" s="225"/>
      <c r="V12548" s="223"/>
      <c r="W12548" s="225"/>
      <c r="AE12548" s="200"/>
      <c r="AM12548" s="203"/>
      <c r="AT12548" s="144"/>
    </row>
    <row r="12549" spans="9:46" s="142" customFormat="1" x14ac:dyDescent="0.15">
      <c r="I12549" s="223"/>
      <c r="P12549" s="224"/>
      <c r="Q12549" s="224"/>
      <c r="R12549" s="224"/>
      <c r="T12549" s="223"/>
      <c r="U12549" s="225"/>
      <c r="V12549" s="223"/>
      <c r="W12549" s="225"/>
      <c r="AE12549" s="200"/>
      <c r="AM12549" s="203"/>
      <c r="AT12549" s="144"/>
    </row>
    <row r="12550" spans="9:46" s="142" customFormat="1" x14ac:dyDescent="0.15">
      <c r="I12550" s="223"/>
      <c r="P12550" s="224"/>
      <c r="Q12550" s="224"/>
      <c r="R12550" s="224"/>
      <c r="T12550" s="223"/>
      <c r="U12550" s="225"/>
      <c r="V12550" s="223"/>
      <c r="W12550" s="225"/>
      <c r="AE12550" s="200"/>
      <c r="AM12550" s="203"/>
      <c r="AT12550" s="144"/>
    </row>
    <row r="12551" spans="9:46" s="142" customFormat="1" x14ac:dyDescent="0.15">
      <c r="I12551" s="223"/>
      <c r="P12551" s="224"/>
      <c r="Q12551" s="224"/>
      <c r="R12551" s="224"/>
      <c r="T12551" s="223"/>
      <c r="U12551" s="225"/>
      <c r="V12551" s="223"/>
      <c r="W12551" s="225"/>
      <c r="AE12551" s="200"/>
      <c r="AM12551" s="203"/>
      <c r="AT12551" s="144"/>
    </row>
    <row r="12552" spans="9:46" s="142" customFormat="1" x14ac:dyDescent="0.15">
      <c r="I12552" s="223"/>
      <c r="P12552" s="224"/>
      <c r="Q12552" s="224"/>
      <c r="R12552" s="224"/>
      <c r="T12552" s="223"/>
      <c r="U12552" s="225"/>
      <c r="V12552" s="223"/>
      <c r="W12552" s="225"/>
      <c r="AE12552" s="200"/>
      <c r="AM12552" s="203"/>
      <c r="AT12552" s="144"/>
    </row>
    <row r="12553" spans="9:46" s="142" customFormat="1" x14ac:dyDescent="0.15">
      <c r="I12553" s="223"/>
      <c r="P12553" s="224"/>
      <c r="Q12553" s="224"/>
      <c r="R12553" s="224"/>
      <c r="T12553" s="223"/>
      <c r="U12553" s="225"/>
      <c r="V12553" s="223"/>
      <c r="W12553" s="225"/>
      <c r="AE12553" s="200"/>
      <c r="AM12553" s="203"/>
      <c r="AT12553" s="144"/>
    </row>
    <row r="12554" spans="9:46" s="142" customFormat="1" x14ac:dyDescent="0.15">
      <c r="I12554" s="223"/>
      <c r="P12554" s="224"/>
      <c r="Q12554" s="224"/>
      <c r="R12554" s="224"/>
      <c r="T12554" s="223"/>
      <c r="U12554" s="225"/>
      <c r="V12554" s="223"/>
      <c r="W12554" s="225"/>
      <c r="AE12554" s="200"/>
      <c r="AM12554" s="203"/>
      <c r="AT12554" s="144"/>
    </row>
    <row r="12555" spans="9:46" s="142" customFormat="1" x14ac:dyDescent="0.15">
      <c r="I12555" s="223"/>
      <c r="P12555" s="224"/>
      <c r="Q12555" s="224"/>
      <c r="R12555" s="224"/>
      <c r="T12555" s="223"/>
      <c r="U12555" s="225"/>
      <c r="V12555" s="223"/>
      <c r="W12555" s="225"/>
      <c r="AE12555" s="200"/>
      <c r="AM12555" s="203"/>
      <c r="AT12555" s="144"/>
    </row>
    <row r="12556" spans="9:46" s="142" customFormat="1" x14ac:dyDescent="0.15">
      <c r="I12556" s="223"/>
      <c r="P12556" s="224"/>
      <c r="Q12556" s="224"/>
      <c r="R12556" s="224"/>
      <c r="T12556" s="223"/>
      <c r="U12556" s="225"/>
      <c r="V12556" s="223"/>
      <c r="W12556" s="225"/>
      <c r="AE12556" s="200"/>
      <c r="AM12556" s="203"/>
      <c r="AT12556" s="144"/>
    </row>
    <row r="12557" spans="9:46" s="142" customFormat="1" x14ac:dyDescent="0.15">
      <c r="I12557" s="223"/>
      <c r="P12557" s="224"/>
      <c r="Q12557" s="224"/>
      <c r="R12557" s="224"/>
      <c r="T12557" s="223"/>
      <c r="U12557" s="225"/>
      <c r="V12557" s="223"/>
      <c r="W12557" s="225"/>
      <c r="AE12557" s="200"/>
      <c r="AM12557" s="203"/>
      <c r="AT12557" s="144"/>
    </row>
    <row r="12558" spans="9:46" s="142" customFormat="1" x14ac:dyDescent="0.15">
      <c r="I12558" s="223"/>
      <c r="P12558" s="224"/>
      <c r="Q12558" s="224"/>
      <c r="R12558" s="224"/>
      <c r="T12558" s="223"/>
      <c r="U12558" s="225"/>
      <c r="V12558" s="223"/>
      <c r="W12558" s="225"/>
      <c r="AE12558" s="200"/>
      <c r="AM12558" s="203"/>
      <c r="AT12558" s="144"/>
    </row>
    <row r="12559" spans="9:46" s="142" customFormat="1" x14ac:dyDescent="0.15">
      <c r="I12559" s="223"/>
      <c r="P12559" s="224"/>
      <c r="Q12559" s="224"/>
      <c r="R12559" s="224"/>
      <c r="T12559" s="223"/>
      <c r="U12559" s="225"/>
      <c r="V12559" s="223"/>
      <c r="W12559" s="225"/>
      <c r="AE12559" s="200"/>
      <c r="AM12559" s="203"/>
      <c r="AT12559" s="144"/>
    </row>
    <row r="12560" spans="9:46" s="142" customFormat="1" x14ac:dyDescent="0.15">
      <c r="I12560" s="223"/>
      <c r="P12560" s="224"/>
      <c r="Q12560" s="224"/>
      <c r="R12560" s="224"/>
      <c r="T12560" s="223"/>
      <c r="U12560" s="225"/>
      <c r="V12560" s="223"/>
      <c r="W12560" s="225"/>
      <c r="AE12560" s="200"/>
      <c r="AM12560" s="203"/>
      <c r="AT12560" s="144"/>
    </row>
    <row r="12561" spans="9:46" s="142" customFormat="1" x14ac:dyDescent="0.15">
      <c r="I12561" s="223"/>
      <c r="P12561" s="224"/>
      <c r="Q12561" s="224"/>
      <c r="R12561" s="224"/>
      <c r="T12561" s="223"/>
      <c r="U12561" s="225"/>
      <c r="V12561" s="223"/>
      <c r="W12561" s="225"/>
      <c r="AE12561" s="200"/>
      <c r="AM12561" s="203"/>
      <c r="AT12561" s="144"/>
    </row>
    <row r="12562" spans="9:46" s="142" customFormat="1" x14ac:dyDescent="0.15">
      <c r="I12562" s="223"/>
      <c r="P12562" s="224"/>
      <c r="Q12562" s="224"/>
      <c r="R12562" s="224"/>
      <c r="T12562" s="223"/>
      <c r="U12562" s="225"/>
      <c r="V12562" s="223"/>
      <c r="W12562" s="225"/>
      <c r="AE12562" s="200"/>
      <c r="AM12562" s="203"/>
      <c r="AT12562" s="144"/>
    </row>
    <row r="12563" spans="9:46" s="142" customFormat="1" x14ac:dyDescent="0.15">
      <c r="I12563" s="223"/>
      <c r="P12563" s="224"/>
      <c r="Q12563" s="224"/>
      <c r="R12563" s="224"/>
      <c r="T12563" s="223"/>
      <c r="U12563" s="225"/>
      <c r="V12563" s="223"/>
      <c r="W12563" s="225"/>
      <c r="AE12563" s="200"/>
      <c r="AM12563" s="203"/>
      <c r="AT12563" s="144"/>
    </row>
    <row r="12564" spans="9:46" s="142" customFormat="1" x14ac:dyDescent="0.15">
      <c r="I12564" s="223"/>
      <c r="P12564" s="224"/>
      <c r="Q12564" s="224"/>
      <c r="R12564" s="224"/>
      <c r="T12564" s="223"/>
      <c r="U12564" s="225"/>
      <c r="V12564" s="223"/>
      <c r="W12564" s="225"/>
      <c r="AE12564" s="200"/>
      <c r="AM12564" s="203"/>
      <c r="AT12564" s="144"/>
    </row>
    <row r="12565" spans="9:46" s="142" customFormat="1" x14ac:dyDescent="0.15">
      <c r="I12565" s="223"/>
      <c r="P12565" s="224"/>
      <c r="Q12565" s="224"/>
      <c r="R12565" s="224"/>
      <c r="T12565" s="223"/>
      <c r="U12565" s="225"/>
      <c r="V12565" s="223"/>
      <c r="W12565" s="225"/>
      <c r="AE12565" s="200"/>
      <c r="AM12565" s="203"/>
      <c r="AT12565" s="144"/>
    </row>
    <row r="12566" spans="9:46" s="142" customFormat="1" x14ac:dyDescent="0.15">
      <c r="I12566" s="223"/>
      <c r="P12566" s="224"/>
      <c r="Q12566" s="224"/>
      <c r="R12566" s="224"/>
      <c r="T12566" s="223"/>
      <c r="U12566" s="225"/>
      <c r="V12566" s="223"/>
      <c r="W12566" s="225"/>
      <c r="AE12566" s="200"/>
      <c r="AM12566" s="203"/>
      <c r="AT12566" s="144"/>
    </row>
    <row r="12567" spans="9:46" s="142" customFormat="1" x14ac:dyDescent="0.15">
      <c r="I12567" s="223"/>
      <c r="P12567" s="224"/>
      <c r="Q12567" s="224"/>
      <c r="R12567" s="224"/>
      <c r="T12567" s="223"/>
      <c r="U12567" s="225"/>
      <c r="V12567" s="223"/>
      <c r="W12567" s="225"/>
      <c r="AE12567" s="200"/>
      <c r="AM12567" s="203"/>
      <c r="AT12567" s="144"/>
    </row>
    <row r="12568" spans="9:46" s="142" customFormat="1" x14ac:dyDescent="0.15">
      <c r="I12568" s="223"/>
      <c r="P12568" s="224"/>
      <c r="Q12568" s="224"/>
      <c r="R12568" s="224"/>
      <c r="T12568" s="223"/>
      <c r="U12568" s="225"/>
      <c r="V12568" s="223"/>
      <c r="W12568" s="225"/>
      <c r="AE12568" s="200"/>
      <c r="AM12568" s="203"/>
      <c r="AT12568" s="144"/>
    </row>
    <row r="12569" spans="9:46" s="142" customFormat="1" x14ac:dyDescent="0.15">
      <c r="I12569" s="223"/>
      <c r="P12569" s="224"/>
      <c r="Q12569" s="224"/>
      <c r="R12569" s="224"/>
      <c r="T12569" s="223"/>
      <c r="U12569" s="225"/>
      <c r="V12569" s="223"/>
      <c r="W12569" s="225"/>
      <c r="AE12569" s="200"/>
      <c r="AM12569" s="203"/>
      <c r="AT12569" s="144"/>
    </row>
    <row r="12570" spans="9:46" s="142" customFormat="1" x14ac:dyDescent="0.15">
      <c r="I12570" s="223"/>
      <c r="P12570" s="224"/>
      <c r="Q12570" s="224"/>
      <c r="R12570" s="224"/>
      <c r="T12570" s="223"/>
      <c r="U12570" s="225"/>
      <c r="V12570" s="223"/>
      <c r="W12570" s="225"/>
      <c r="AE12570" s="200"/>
      <c r="AM12570" s="203"/>
      <c r="AT12570" s="144"/>
    </row>
    <row r="12571" spans="9:46" s="142" customFormat="1" x14ac:dyDescent="0.15">
      <c r="I12571" s="223"/>
      <c r="P12571" s="224"/>
      <c r="Q12571" s="224"/>
      <c r="R12571" s="224"/>
      <c r="T12571" s="223"/>
      <c r="U12571" s="225"/>
      <c r="V12571" s="223"/>
      <c r="W12571" s="225"/>
      <c r="AE12571" s="200"/>
      <c r="AM12571" s="203"/>
      <c r="AT12571" s="144"/>
    </row>
    <row r="12572" spans="9:46" s="142" customFormat="1" x14ac:dyDescent="0.15">
      <c r="I12572" s="223"/>
      <c r="P12572" s="224"/>
      <c r="Q12572" s="224"/>
      <c r="R12572" s="224"/>
      <c r="T12572" s="223"/>
      <c r="U12572" s="225"/>
      <c r="V12572" s="223"/>
      <c r="W12572" s="225"/>
      <c r="AE12572" s="200"/>
      <c r="AM12572" s="203"/>
      <c r="AT12572" s="144"/>
    </row>
    <row r="12573" spans="9:46" s="142" customFormat="1" x14ac:dyDescent="0.15">
      <c r="I12573" s="223"/>
      <c r="P12573" s="224"/>
      <c r="Q12573" s="224"/>
      <c r="R12573" s="224"/>
      <c r="T12573" s="223"/>
      <c r="U12573" s="225"/>
      <c r="V12573" s="223"/>
      <c r="W12573" s="225"/>
      <c r="AE12573" s="200"/>
      <c r="AM12573" s="203"/>
      <c r="AT12573" s="144"/>
    </row>
    <row r="12574" spans="9:46" s="142" customFormat="1" x14ac:dyDescent="0.15">
      <c r="I12574" s="223"/>
      <c r="P12574" s="224"/>
      <c r="Q12574" s="224"/>
      <c r="R12574" s="224"/>
      <c r="T12574" s="223"/>
      <c r="U12574" s="225"/>
      <c r="V12574" s="223"/>
      <c r="W12574" s="225"/>
      <c r="AE12574" s="200"/>
      <c r="AM12574" s="203"/>
      <c r="AT12574" s="144"/>
    </row>
    <row r="12575" spans="9:46" s="142" customFormat="1" x14ac:dyDescent="0.15">
      <c r="I12575" s="223"/>
      <c r="P12575" s="224"/>
      <c r="Q12575" s="224"/>
      <c r="R12575" s="224"/>
      <c r="T12575" s="223"/>
      <c r="U12575" s="225"/>
      <c r="V12575" s="223"/>
      <c r="W12575" s="225"/>
      <c r="AE12575" s="200"/>
      <c r="AM12575" s="203"/>
      <c r="AT12575" s="144"/>
    </row>
    <row r="12576" spans="9:46" s="142" customFormat="1" x14ac:dyDescent="0.15">
      <c r="I12576" s="223"/>
      <c r="P12576" s="224"/>
      <c r="Q12576" s="224"/>
      <c r="R12576" s="224"/>
      <c r="T12576" s="223"/>
      <c r="U12576" s="225"/>
      <c r="V12576" s="223"/>
      <c r="W12576" s="225"/>
      <c r="AE12576" s="200"/>
      <c r="AM12576" s="203"/>
      <c r="AT12576" s="144"/>
    </row>
    <row r="12577" spans="9:46" s="142" customFormat="1" x14ac:dyDescent="0.15">
      <c r="I12577" s="223"/>
      <c r="P12577" s="224"/>
      <c r="Q12577" s="224"/>
      <c r="R12577" s="224"/>
      <c r="T12577" s="223"/>
      <c r="U12577" s="225"/>
      <c r="V12577" s="223"/>
      <c r="W12577" s="225"/>
      <c r="AE12577" s="200"/>
      <c r="AM12577" s="203"/>
      <c r="AT12577" s="144"/>
    </row>
    <row r="12578" spans="9:46" s="142" customFormat="1" x14ac:dyDescent="0.15">
      <c r="I12578" s="223"/>
      <c r="P12578" s="224"/>
      <c r="Q12578" s="224"/>
      <c r="R12578" s="224"/>
      <c r="T12578" s="223"/>
      <c r="U12578" s="225"/>
      <c r="V12578" s="223"/>
      <c r="W12578" s="225"/>
      <c r="AE12578" s="200"/>
      <c r="AM12578" s="203"/>
      <c r="AT12578" s="144"/>
    </row>
    <row r="12579" spans="9:46" s="142" customFormat="1" x14ac:dyDescent="0.15">
      <c r="I12579" s="223"/>
      <c r="P12579" s="224"/>
      <c r="Q12579" s="224"/>
      <c r="R12579" s="224"/>
      <c r="T12579" s="223"/>
      <c r="U12579" s="225"/>
      <c r="V12579" s="223"/>
      <c r="W12579" s="225"/>
      <c r="AE12579" s="200"/>
      <c r="AM12579" s="203"/>
      <c r="AT12579" s="144"/>
    </row>
    <row r="12580" spans="9:46" s="142" customFormat="1" x14ac:dyDescent="0.15">
      <c r="I12580" s="223"/>
      <c r="P12580" s="224"/>
      <c r="Q12580" s="224"/>
      <c r="R12580" s="224"/>
      <c r="T12580" s="223"/>
      <c r="U12580" s="225"/>
      <c r="V12580" s="223"/>
      <c r="W12580" s="225"/>
      <c r="AE12580" s="200"/>
      <c r="AM12580" s="203"/>
      <c r="AT12580" s="144"/>
    </row>
    <row r="12581" spans="9:46" s="142" customFormat="1" x14ac:dyDescent="0.15">
      <c r="I12581" s="223"/>
      <c r="P12581" s="224"/>
      <c r="Q12581" s="224"/>
      <c r="R12581" s="224"/>
      <c r="T12581" s="223"/>
      <c r="U12581" s="225"/>
      <c r="V12581" s="223"/>
      <c r="W12581" s="225"/>
      <c r="AE12581" s="200"/>
      <c r="AM12581" s="203"/>
      <c r="AT12581" s="144"/>
    </row>
    <row r="12582" spans="9:46" s="142" customFormat="1" x14ac:dyDescent="0.15">
      <c r="I12582" s="223"/>
      <c r="P12582" s="224"/>
      <c r="Q12582" s="224"/>
      <c r="R12582" s="224"/>
      <c r="T12582" s="223"/>
      <c r="U12582" s="225"/>
      <c r="V12582" s="223"/>
      <c r="W12582" s="225"/>
      <c r="AE12582" s="200"/>
      <c r="AM12582" s="203"/>
      <c r="AT12582" s="144"/>
    </row>
    <row r="12583" spans="9:46" s="142" customFormat="1" x14ac:dyDescent="0.15">
      <c r="I12583" s="223"/>
      <c r="P12583" s="224"/>
      <c r="Q12583" s="224"/>
      <c r="R12583" s="224"/>
      <c r="T12583" s="223"/>
      <c r="U12583" s="225"/>
      <c r="V12583" s="223"/>
      <c r="W12583" s="225"/>
      <c r="AE12583" s="200"/>
      <c r="AM12583" s="203"/>
      <c r="AT12583" s="144"/>
    </row>
    <row r="12584" spans="9:46" s="142" customFormat="1" x14ac:dyDescent="0.15">
      <c r="I12584" s="223"/>
      <c r="P12584" s="224"/>
      <c r="Q12584" s="224"/>
      <c r="R12584" s="224"/>
      <c r="T12584" s="223"/>
      <c r="U12584" s="225"/>
      <c r="V12584" s="223"/>
      <c r="W12584" s="225"/>
      <c r="AE12584" s="200"/>
      <c r="AM12584" s="203"/>
      <c r="AT12584" s="144"/>
    </row>
    <row r="12585" spans="9:46" s="142" customFormat="1" x14ac:dyDescent="0.15">
      <c r="I12585" s="223"/>
      <c r="P12585" s="224"/>
      <c r="Q12585" s="224"/>
      <c r="R12585" s="224"/>
      <c r="T12585" s="223"/>
      <c r="U12585" s="225"/>
      <c r="V12585" s="223"/>
      <c r="W12585" s="225"/>
      <c r="AE12585" s="200"/>
      <c r="AM12585" s="203"/>
      <c r="AT12585" s="144"/>
    </row>
    <row r="12586" spans="9:46" s="142" customFormat="1" x14ac:dyDescent="0.15">
      <c r="I12586" s="223"/>
      <c r="P12586" s="224"/>
      <c r="Q12586" s="224"/>
      <c r="R12586" s="224"/>
      <c r="T12586" s="223"/>
      <c r="U12586" s="225"/>
      <c r="V12586" s="223"/>
      <c r="W12586" s="225"/>
      <c r="AE12586" s="200"/>
      <c r="AM12586" s="203"/>
      <c r="AT12586" s="144"/>
    </row>
    <row r="12587" spans="9:46" s="142" customFormat="1" x14ac:dyDescent="0.15">
      <c r="I12587" s="223"/>
      <c r="P12587" s="224"/>
      <c r="Q12587" s="224"/>
      <c r="R12587" s="224"/>
      <c r="T12587" s="223"/>
      <c r="U12587" s="225"/>
      <c r="V12587" s="223"/>
      <c r="W12587" s="225"/>
      <c r="AE12587" s="200"/>
      <c r="AM12587" s="203"/>
      <c r="AT12587" s="144"/>
    </row>
    <row r="12588" spans="9:46" s="142" customFormat="1" x14ac:dyDescent="0.15">
      <c r="I12588" s="223"/>
      <c r="P12588" s="224"/>
      <c r="Q12588" s="224"/>
      <c r="R12588" s="224"/>
      <c r="T12588" s="223"/>
      <c r="U12588" s="225"/>
      <c r="V12588" s="223"/>
      <c r="W12588" s="225"/>
      <c r="AE12588" s="200"/>
      <c r="AM12588" s="203"/>
      <c r="AT12588" s="144"/>
    </row>
    <row r="12589" spans="9:46" s="142" customFormat="1" x14ac:dyDescent="0.15">
      <c r="I12589" s="223"/>
      <c r="P12589" s="224"/>
      <c r="Q12589" s="224"/>
      <c r="R12589" s="224"/>
      <c r="T12589" s="223"/>
      <c r="U12589" s="225"/>
      <c r="V12589" s="223"/>
      <c r="W12589" s="225"/>
      <c r="AE12589" s="200"/>
      <c r="AM12589" s="203"/>
      <c r="AT12589" s="144"/>
    </row>
    <row r="12590" spans="9:46" s="142" customFormat="1" x14ac:dyDescent="0.15">
      <c r="I12590" s="223"/>
      <c r="P12590" s="224"/>
      <c r="Q12590" s="224"/>
      <c r="R12590" s="224"/>
      <c r="T12590" s="223"/>
      <c r="U12590" s="225"/>
      <c r="V12590" s="223"/>
      <c r="W12590" s="225"/>
      <c r="AE12590" s="200"/>
      <c r="AM12590" s="203"/>
      <c r="AT12590" s="144"/>
    </row>
    <row r="12591" spans="9:46" s="142" customFormat="1" x14ac:dyDescent="0.15">
      <c r="I12591" s="223"/>
      <c r="P12591" s="224"/>
      <c r="Q12591" s="224"/>
      <c r="R12591" s="224"/>
      <c r="T12591" s="223"/>
      <c r="U12591" s="225"/>
      <c r="V12591" s="223"/>
      <c r="W12591" s="225"/>
      <c r="AE12591" s="200"/>
      <c r="AM12591" s="203"/>
      <c r="AT12591" s="144"/>
    </row>
    <row r="12592" spans="9:46" s="142" customFormat="1" x14ac:dyDescent="0.15">
      <c r="I12592" s="223"/>
      <c r="P12592" s="224"/>
      <c r="Q12592" s="224"/>
      <c r="R12592" s="224"/>
      <c r="T12592" s="223"/>
      <c r="U12592" s="225"/>
      <c r="V12592" s="223"/>
      <c r="W12592" s="225"/>
      <c r="AE12592" s="200"/>
      <c r="AM12592" s="203"/>
      <c r="AT12592" s="144"/>
    </row>
    <row r="12593" spans="9:46" s="142" customFormat="1" x14ac:dyDescent="0.15">
      <c r="I12593" s="223"/>
      <c r="P12593" s="224"/>
      <c r="Q12593" s="224"/>
      <c r="R12593" s="224"/>
      <c r="T12593" s="223"/>
      <c r="U12593" s="225"/>
      <c r="V12593" s="223"/>
      <c r="W12593" s="225"/>
      <c r="AE12593" s="200"/>
      <c r="AM12593" s="203"/>
      <c r="AT12593" s="144"/>
    </row>
    <row r="12594" spans="9:46" s="142" customFormat="1" x14ac:dyDescent="0.15">
      <c r="I12594" s="223"/>
      <c r="P12594" s="224"/>
      <c r="Q12594" s="224"/>
      <c r="R12594" s="224"/>
      <c r="T12594" s="223"/>
      <c r="U12594" s="225"/>
      <c r="V12594" s="223"/>
      <c r="W12594" s="225"/>
      <c r="AE12594" s="200"/>
      <c r="AM12594" s="203"/>
      <c r="AT12594" s="144"/>
    </row>
    <row r="12595" spans="9:46" s="142" customFormat="1" x14ac:dyDescent="0.15">
      <c r="I12595" s="223"/>
      <c r="P12595" s="224"/>
      <c r="Q12595" s="224"/>
      <c r="R12595" s="224"/>
      <c r="T12595" s="223"/>
      <c r="U12595" s="225"/>
      <c r="V12595" s="223"/>
      <c r="W12595" s="225"/>
      <c r="AE12595" s="200"/>
      <c r="AM12595" s="203"/>
      <c r="AT12595" s="144"/>
    </row>
    <row r="12596" spans="9:46" s="142" customFormat="1" x14ac:dyDescent="0.15">
      <c r="I12596" s="223"/>
      <c r="P12596" s="224"/>
      <c r="Q12596" s="224"/>
      <c r="R12596" s="224"/>
      <c r="T12596" s="223"/>
      <c r="U12596" s="225"/>
      <c r="V12596" s="223"/>
      <c r="W12596" s="225"/>
      <c r="AE12596" s="200"/>
      <c r="AM12596" s="203"/>
      <c r="AT12596" s="144"/>
    </row>
    <row r="12597" spans="9:46" s="142" customFormat="1" x14ac:dyDescent="0.15">
      <c r="I12597" s="223"/>
      <c r="P12597" s="224"/>
      <c r="Q12597" s="224"/>
      <c r="R12597" s="224"/>
      <c r="T12597" s="223"/>
      <c r="U12597" s="225"/>
      <c r="V12597" s="223"/>
      <c r="W12597" s="225"/>
      <c r="AE12597" s="200"/>
      <c r="AM12597" s="203"/>
      <c r="AT12597" s="144"/>
    </row>
    <row r="12598" spans="9:46" s="142" customFormat="1" x14ac:dyDescent="0.15">
      <c r="I12598" s="223"/>
      <c r="P12598" s="224"/>
      <c r="Q12598" s="224"/>
      <c r="R12598" s="224"/>
      <c r="T12598" s="223"/>
      <c r="U12598" s="225"/>
      <c r="V12598" s="223"/>
      <c r="W12598" s="225"/>
      <c r="AE12598" s="200"/>
      <c r="AM12598" s="203"/>
      <c r="AT12598" s="144"/>
    </row>
    <row r="12599" spans="9:46" s="142" customFormat="1" x14ac:dyDescent="0.15">
      <c r="I12599" s="223"/>
      <c r="P12599" s="224"/>
      <c r="Q12599" s="224"/>
      <c r="R12599" s="224"/>
      <c r="T12599" s="223"/>
      <c r="U12599" s="225"/>
      <c r="V12599" s="223"/>
      <c r="W12599" s="225"/>
      <c r="AE12599" s="200"/>
      <c r="AM12599" s="203"/>
      <c r="AT12599" s="144"/>
    </row>
    <row r="12600" spans="9:46" s="142" customFormat="1" x14ac:dyDescent="0.15">
      <c r="I12600" s="223"/>
      <c r="P12600" s="224"/>
      <c r="Q12600" s="224"/>
      <c r="R12600" s="224"/>
      <c r="T12600" s="223"/>
      <c r="U12600" s="225"/>
      <c r="V12600" s="223"/>
      <c r="W12600" s="225"/>
      <c r="AE12600" s="200"/>
      <c r="AM12600" s="203"/>
      <c r="AT12600" s="144"/>
    </row>
    <row r="12601" spans="9:46" s="142" customFormat="1" x14ac:dyDescent="0.15">
      <c r="I12601" s="223"/>
      <c r="P12601" s="224"/>
      <c r="Q12601" s="224"/>
      <c r="R12601" s="224"/>
      <c r="T12601" s="223"/>
      <c r="U12601" s="225"/>
      <c r="V12601" s="223"/>
      <c r="W12601" s="225"/>
      <c r="AE12601" s="200"/>
      <c r="AM12601" s="203"/>
      <c r="AT12601" s="144"/>
    </row>
    <row r="12602" spans="9:46" s="142" customFormat="1" x14ac:dyDescent="0.15">
      <c r="I12602" s="223"/>
      <c r="P12602" s="224"/>
      <c r="Q12602" s="224"/>
      <c r="R12602" s="224"/>
      <c r="T12602" s="223"/>
      <c r="U12602" s="225"/>
      <c r="V12602" s="223"/>
      <c r="W12602" s="225"/>
      <c r="AE12602" s="200"/>
      <c r="AM12602" s="203"/>
      <c r="AT12602" s="144"/>
    </row>
    <row r="12603" spans="9:46" s="142" customFormat="1" x14ac:dyDescent="0.15">
      <c r="I12603" s="223"/>
      <c r="P12603" s="224"/>
      <c r="Q12603" s="224"/>
      <c r="R12603" s="224"/>
      <c r="T12603" s="223"/>
      <c r="U12603" s="225"/>
      <c r="V12603" s="223"/>
      <c r="W12603" s="225"/>
      <c r="AE12603" s="200"/>
      <c r="AM12603" s="203"/>
      <c r="AT12603" s="144"/>
    </row>
    <row r="12604" spans="9:46" s="142" customFormat="1" x14ac:dyDescent="0.15">
      <c r="I12604" s="223"/>
      <c r="P12604" s="224"/>
      <c r="Q12604" s="224"/>
      <c r="R12604" s="224"/>
      <c r="T12604" s="223"/>
      <c r="U12604" s="225"/>
      <c r="V12604" s="223"/>
      <c r="W12604" s="225"/>
      <c r="AE12604" s="200"/>
      <c r="AM12604" s="203"/>
      <c r="AT12604" s="144"/>
    </row>
    <row r="12605" spans="9:46" s="142" customFormat="1" x14ac:dyDescent="0.15">
      <c r="I12605" s="223"/>
      <c r="P12605" s="224"/>
      <c r="Q12605" s="224"/>
      <c r="R12605" s="224"/>
      <c r="T12605" s="223"/>
      <c r="U12605" s="225"/>
      <c r="V12605" s="223"/>
      <c r="W12605" s="225"/>
      <c r="AE12605" s="200"/>
      <c r="AM12605" s="203"/>
      <c r="AT12605" s="144"/>
    </row>
    <row r="12606" spans="9:46" s="142" customFormat="1" x14ac:dyDescent="0.15">
      <c r="I12606" s="223"/>
      <c r="P12606" s="224"/>
      <c r="Q12606" s="224"/>
      <c r="R12606" s="224"/>
      <c r="T12606" s="223"/>
      <c r="U12606" s="225"/>
      <c r="V12606" s="223"/>
      <c r="W12606" s="225"/>
      <c r="AE12606" s="200"/>
      <c r="AM12606" s="203"/>
      <c r="AT12606" s="144"/>
    </row>
    <row r="12607" spans="9:46" s="142" customFormat="1" x14ac:dyDescent="0.15">
      <c r="I12607" s="223"/>
      <c r="P12607" s="224"/>
      <c r="Q12607" s="224"/>
      <c r="R12607" s="224"/>
      <c r="T12607" s="223"/>
      <c r="U12607" s="225"/>
      <c r="V12607" s="223"/>
      <c r="W12607" s="225"/>
      <c r="AE12607" s="200"/>
      <c r="AM12607" s="203"/>
      <c r="AT12607" s="144"/>
    </row>
    <row r="12608" spans="9:46" s="142" customFormat="1" x14ac:dyDescent="0.15">
      <c r="I12608" s="223"/>
      <c r="P12608" s="224"/>
      <c r="Q12608" s="224"/>
      <c r="R12608" s="224"/>
      <c r="T12608" s="223"/>
      <c r="U12608" s="225"/>
      <c r="V12608" s="223"/>
      <c r="W12608" s="225"/>
      <c r="AE12608" s="200"/>
      <c r="AM12608" s="203"/>
      <c r="AT12608" s="144"/>
    </row>
    <row r="12609" spans="9:46" s="142" customFormat="1" x14ac:dyDescent="0.15">
      <c r="I12609" s="223"/>
      <c r="P12609" s="224"/>
      <c r="Q12609" s="224"/>
      <c r="R12609" s="224"/>
      <c r="T12609" s="223"/>
      <c r="U12609" s="225"/>
      <c r="V12609" s="223"/>
      <c r="W12609" s="225"/>
      <c r="AE12609" s="200"/>
      <c r="AM12609" s="203"/>
      <c r="AT12609" s="144"/>
    </row>
    <row r="12610" spans="9:46" s="142" customFormat="1" x14ac:dyDescent="0.15">
      <c r="I12610" s="223"/>
      <c r="P12610" s="224"/>
      <c r="Q12610" s="224"/>
      <c r="R12610" s="224"/>
      <c r="T12610" s="223"/>
      <c r="U12610" s="225"/>
      <c r="V12610" s="223"/>
      <c r="W12610" s="225"/>
      <c r="AE12610" s="200"/>
      <c r="AM12610" s="203"/>
      <c r="AT12610" s="144"/>
    </row>
    <row r="12611" spans="9:46" s="142" customFormat="1" x14ac:dyDescent="0.15">
      <c r="I12611" s="223"/>
      <c r="P12611" s="224"/>
      <c r="Q12611" s="224"/>
      <c r="R12611" s="224"/>
      <c r="T12611" s="223"/>
      <c r="U12611" s="225"/>
      <c r="V12611" s="223"/>
      <c r="W12611" s="225"/>
      <c r="AE12611" s="200"/>
      <c r="AM12611" s="203"/>
      <c r="AT12611" s="144"/>
    </row>
    <row r="12612" spans="9:46" s="142" customFormat="1" x14ac:dyDescent="0.15">
      <c r="I12612" s="223"/>
      <c r="P12612" s="224"/>
      <c r="Q12612" s="224"/>
      <c r="R12612" s="224"/>
      <c r="T12612" s="223"/>
      <c r="U12612" s="225"/>
      <c r="V12612" s="223"/>
      <c r="W12612" s="225"/>
      <c r="AE12612" s="200"/>
      <c r="AM12612" s="203"/>
      <c r="AT12612" s="144"/>
    </row>
    <row r="12613" spans="9:46" s="142" customFormat="1" x14ac:dyDescent="0.15">
      <c r="I12613" s="223"/>
      <c r="P12613" s="224"/>
      <c r="Q12613" s="224"/>
      <c r="R12613" s="224"/>
      <c r="T12613" s="223"/>
      <c r="U12613" s="225"/>
      <c r="V12613" s="223"/>
      <c r="W12613" s="225"/>
      <c r="AE12613" s="200"/>
      <c r="AM12613" s="203"/>
      <c r="AT12613" s="144"/>
    </row>
    <row r="12614" spans="9:46" s="142" customFormat="1" x14ac:dyDescent="0.15">
      <c r="I12614" s="223"/>
      <c r="P12614" s="224"/>
      <c r="Q12614" s="224"/>
      <c r="R12614" s="224"/>
      <c r="T12614" s="223"/>
      <c r="U12614" s="225"/>
      <c r="V12614" s="223"/>
      <c r="W12614" s="225"/>
      <c r="AE12614" s="200"/>
      <c r="AM12614" s="203"/>
      <c r="AT12614" s="144"/>
    </row>
    <row r="12615" spans="9:46" s="142" customFormat="1" x14ac:dyDescent="0.15">
      <c r="I12615" s="223"/>
      <c r="P12615" s="224"/>
      <c r="Q12615" s="224"/>
      <c r="R12615" s="224"/>
      <c r="T12615" s="223"/>
      <c r="U12615" s="225"/>
      <c r="V12615" s="223"/>
      <c r="W12615" s="225"/>
      <c r="AE12615" s="200"/>
      <c r="AM12615" s="203"/>
      <c r="AT12615" s="144"/>
    </row>
    <row r="12616" spans="9:46" s="142" customFormat="1" x14ac:dyDescent="0.15">
      <c r="I12616" s="223"/>
      <c r="P12616" s="224"/>
      <c r="Q12616" s="224"/>
      <c r="R12616" s="224"/>
      <c r="T12616" s="223"/>
      <c r="U12616" s="225"/>
      <c r="V12616" s="223"/>
      <c r="W12616" s="225"/>
      <c r="AE12616" s="200"/>
      <c r="AM12616" s="203"/>
      <c r="AT12616" s="144"/>
    </row>
    <row r="12617" spans="9:46" s="142" customFormat="1" x14ac:dyDescent="0.15">
      <c r="I12617" s="223"/>
      <c r="P12617" s="224"/>
      <c r="Q12617" s="224"/>
      <c r="R12617" s="224"/>
      <c r="T12617" s="223"/>
      <c r="U12617" s="225"/>
      <c r="V12617" s="223"/>
      <c r="W12617" s="225"/>
      <c r="AE12617" s="200"/>
      <c r="AM12617" s="203"/>
      <c r="AT12617" s="144"/>
    </row>
    <row r="12618" spans="9:46" s="142" customFormat="1" x14ac:dyDescent="0.15">
      <c r="I12618" s="223"/>
      <c r="P12618" s="224"/>
      <c r="Q12618" s="224"/>
      <c r="R12618" s="224"/>
      <c r="T12618" s="223"/>
      <c r="U12618" s="225"/>
      <c r="V12618" s="223"/>
      <c r="W12618" s="225"/>
      <c r="AE12618" s="200"/>
      <c r="AM12618" s="203"/>
      <c r="AT12618" s="144"/>
    </row>
    <row r="12619" spans="9:46" s="142" customFormat="1" x14ac:dyDescent="0.15">
      <c r="I12619" s="223"/>
      <c r="P12619" s="224"/>
      <c r="Q12619" s="224"/>
      <c r="R12619" s="224"/>
      <c r="T12619" s="223"/>
      <c r="U12619" s="225"/>
      <c r="V12619" s="223"/>
      <c r="W12619" s="225"/>
      <c r="AE12619" s="200"/>
      <c r="AM12619" s="203"/>
      <c r="AT12619" s="144"/>
    </row>
    <row r="12620" spans="9:46" s="142" customFormat="1" x14ac:dyDescent="0.15">
      <c r="I12620" s="223"/>
      <c r="P12620" s="224"/>
      <c r="Q12620" s="224"/>
      <c r="R12620" s="224"/>
      <c r="T12620" s="223"/>
      <c r="U12620" s="225"/>
      <c r="V12620" s="223"/>
      <c r="W12620" s="225"/>
      <c r="AE12620" s="200"/>
      <c r="AM12620" s="203"/>
      <c r="AT12620" s="144"/>
    </row>
    <row r="12621" spans="9:46" s="142" customFormat="1" x14ac:dyDescent="0.15">
      <c r="I12621" s="223"/>
      <c r="P12621" s="224"/>
      <c r="Q12621" s="224"/>
      <c r="R12621" s="224"/>
      <c r="T12621" s="223"/>
      <c r="U12621" s="225"/>
      <c r="V12621" s="223"/>
      <c r="W12621" s="225"/>
      <c r="AE12621" s="200"/>
      <c r="AM12621" s="203"/>
      <c r="AT12621" s="144"/>
    </row>
    <row r="12622" spans="9:46" s="142" customFormat="1" x14ac:dyDescent="0.15">
      <c r="I12622" s="223"/>
      <c r="P12622" s="224"/>
      <c r="Q12622" s="224"/>
      <c r="R12622" s="224"/>
      <c r="T12622" s="223"/>
      <c r="U12622" s="225"/>
      <c r="V12622" s="223"/>
      <c r="W12622" s="225"/>
      <c r="AE12622" s="200"/>
      <c r="AM12622" s="203"/>
      <c r="AT12622" s="144"/>
    </row>
    <row r="12623" spans="9:46" s="142" customFormat="1" x14ac:dyDescent="0.15">
      <c r="I12623" s="223"/>
      <c r="P12623" s="224"/>
      <c r="Q12623" s="224"/>
      <c r="R12623" s="224"/>
      <c r="T12623" s="223"/>
      <c r="U12623" s="225"/>
      <c r="V12623" s="223"/>
      <c r="W12623" s="225"/>
      <c r="AE12623" s="200"/>
      <c r="AM12623" s="203"/>
      <c r="AT12623" s="144"/>
    </row>
    <row r="12624" spans="9:46" s="142" customFormat="1" x14ac:dyDescent="0.15">
      <c r="I12624" s="223"/>
      <c r="P12624" s="224"/>
      <c r="Q12624" s="224"/>
      <c r="R12624" s="224"/>
      <c r="T12624" s="223"/>
      <c r="U12624" s="225"/>
      <c r="V12624" s="223"/>
      <c r="W12624" s="225"/>
      <c r="AE12624" s="200"/>
      <c r="AM12624" s="203"/>
      <c r="AT12624" s="144"/>
    </row>
    <row r="12625" spans="9:46" s="142" customFormat="1" x14ac:dyDescent="0.15">
      <c r="I12625" s="223"/>
      <c r="P12625" s="224"/>
      <c r="Q12625" s="224"/>
      <c r="R12625" s="224"/>
      <c r="T12625" s="223"/>
      <c r="U12625" s="225"/>
      <c r="V12625" s="223"/>
      <c r="W12625" s="225"/>
      <c r="AE12625" s="200"/>
      <c r="AM12625" s="203"/>
      <c r="AT12625" s="144"/>
    </row>
    <row r="12626" spans="9:46" s="142" customFormat="1" x14ac:dyDescent="0.15">
      <c r="I12626" s="223"/>
      <c r="P12626" s="224"/>
      <c r="Q12626" s="224"/>
      <c r="R12626" s="224"/>
      <c r="T12626" s="223"/>
      <c r="U12626" s="225"/>
      <c r="V12626" s="223"/>
      <c r="W12626" s="225"/>
      <c r="AE12626" s="200"/>
      <c r="AM12626" s="203"/>
      <c r="AT12626" s="144"/>
    </row>
    <row r="12627" spans="9:46" s="142" customFormat="1" x14ac:dyDescent="0.15">
      <c r="I12627" s="223"/>
      <c r="P12627" s="224"/>
      <c r="Q12627" s="224"/>
      <c r="R12627" s="224"/>
      <c r="T12627" s="223"/>
      <c r="U12627" s="225"/>
      <c r="V12627" s="223"/>
      <c r="W12627" s="225"/>
      <c r="AE12627" s="200"/>
      <c r="AM12627" s="203"/>
      <c r="AT12627" s="144"/>
    </row>
    <row r="12628" spans="9:46" s="142" customFormat="1" x14ac:dyDescent="0.15">
      <c r="I12628" s="223"/>
      <c r="P12628" s="224"/>
      <c r="Q12628" s="224"/>
      <c r="R12628" s="224"/>
      <c r="T12628" s="223"/>
      <c r="U12628" s="225"/>
      <c r="V12628" s="223"/>
      <c r="W12628" s="225"/>
      <c r="AE12628" s="200"/>
      <c r="AM12628" s="203"/>
      <c r="AT12628" s="144"/>
    </row>
    <row r="12629" spans="9:46" s="142" customFormat="1" x14ac:dyDescent="0.15">
      <c r="I12629" s="223"/>
      <c r="P12629" s="224"/>
      <c r="Q12629" s="224"/>
      <c r="R12629" s="224"/>
      <c r="T12629" s="223"/>
      <c r="U12629" s="225"/>
      <c r="V12629" s="223"/>
      <c r="W12629" s="225"/>
      <c r="AE12629" s="200"/>
      <c r="AM12629" s="203"/>
      <c r="AT12629" s="144"/>
    </row>
    <row r="12630" spans="9:46" s="142" customFormat="1" x14ac:dyDescent="0.15">
      <c r="I12630" s="223"/>
      <c r="P12630" s="224"/>
      <c r="Q12630" s="224"/>
      <c r="R12630" s="224"/>
      <c r="T12630" s="223"/>
      <c r="U12630" s="225"/>
      <c r="V12630" s="223"/>
      <c r="W12630" s="225"/>
      <c r="AE12630" s="200"/>
      <c r="AM12630" s="203"/>
      <c r="AT12630" s="144"/>
    </row>
    <row r="12631" spans="9:46" s="142" customFormat="1" x14ac:dyDescent="0.15">
      <c r="I12631" s="223"/>
      <c r="P12631" s="224"/>
      <c r="Q12631" s="224"/>
      <c r="R12631" s="224"/>
      <c r="T12631" s="223"/>
      <c r="U12631" s="225"/>
      <c r="V12631" s="223"/>
      <c r="W12631" s="225"/>
      <c r="AE12631" s="200"/>
      <c r="AM12631" s="203"/>
      <c r="AT12631" s="144"/>
    </row>
    <row r="12632" spans="9:46" s="142" customFormat="1" x14ac:dyDescent="0.15">
      <c r="I12632" s="223"/>
      <c r="P12632" s="224"/>
      <c r="Q12632" s="224"/>
      <c r="R12632" s="224"/>
      <c r="T12632" s="223"/>
      <c r="U12632" s="225"/>
      <c r="V12632" s="223"/>
      <c r="W12632" s="225"/>
      <c r="AE12632" s="200"/>
      <c r="AM12632" s="203"/>
      <c r="AT12632" s="144"/>
    </row>
    <row r="12633" spans="9:46" s="142" customFormat="1" x14ac:dyDescent="0.15">
      <c r="I12633" s="223"/>
      <c r="P12633" s="224"/>
      <c r="Q12633" s="224"/>
      <c r="R12633" s="224"/>
      <c r="T12633" s="223"/>
      <c r="U12633" s="225"/>
      <c r="V12633" s="223"/>
      <c r="W12633" s="225"/>
      <c r="AE12633" s="200"/>
      <c r="AM12633" s="203"/>
      <c r="AT12633" s="144"/>
    </row>
    <row r="12634" spans="9:46" s="142" customFormat="1" x14ac:dyDescent="0.15">
      <c r="I12634" s="223"/>
      <c r="P12634" s="224"/>
      <c r="Q12634" s="224"/>
      <c r="R12634" s="224"/>
      <c r="T12634" s="223"/>
      <c r="U12634" s="225"/>
      <c r="V12634" s="223"/>
      <c r="W12634" s="225"/>
      <c r="AE12634" s="200"/>
      <c r="AM12634" s="203"/>
      <c r="AT12634" s="144"/>
    </row>
    <row r="12635" spans="9:46" s="142" customFormat="1" x14ac:dyDescent="0.15">
      <c r="I12635" s="223"/>
      <c r="P12635" s="224"/>
      <c r="Q12635" s="224"/>
      <c r="R12635" s="224"/>
      <c r="T12635" s="223"/>
      <c r="U12635" s="225"/>
      <c r="V12635" s="223"/>
      <c r="W12635" s="225"/>
      <c r="AE12635" s="200"/>
      <c r="AM12635" s="203"/>
      <c r="AT12635" s="144"/>
    </row>
    <row r="12636" spans="9:46" s="142" customFormat="1" x14ac:dyDescent="0.15">
      <c r="I12636" s="223"/>
      <c r="P12636" s="224"/>
      <c r="Q12636" s="224"/>
      <c r="R12636" s="224"/>
      <c r="T12636" s="223"/>
      <c r="U12636" s="225"/>
      <c r="V12636" s="223"/>
      <c r="W12636" s="225"/>
      <c r="AE12636" s="200"/>
      <c r="AM12636" s="203"/>
      <c r="AT12636" s="144"/>
    </row>
    <row r="12637" spans="9:46" s="142" customFormat="1" x14ac:dyDescent="0.15">
      <c r="I12637" s="223"/>
      <c r="P12637" s="224"/>
      <c r="Q12637" s="224"/>
      <c r="R12637" s="224"/>
      <c r="T12637" s="223"/>
      <c r="U12637" s="225"/>
      <c r="V12637" s="223"/>
      <c r="W12637" s="225"/>
      <c r="AE12637" s="200"/>
      <c r="AM12637" s="203"/>
      <c r="AT12637" s="144"/>
    </row>
    <row r="12638" spans="9:46" s="142" customFormat="1" x14ac:dyDescent="0.15">
      <c r="I12638" s="223"/>
      <c r="P12638" s="224"/>
      <c r="Q12638" s="224"/>
      <c r="R12638" s="224"/>
      <c r="T12638" s="223"/>
      <c r="U12638" s="225"/>
      <c r="V12638" s="223"/>
      <c r="W12638" s="225"/>
      <c r="AE12638" s="200"/>
      <c r="AM12638" s="203"/>
      <c r="AT12638" s="144"/>
    </row>
    <row r="12639" spans="9:46" s="142" customFormat="1" x14ac:dyDescent="0.15">
      <c r="I12639" s="223"/>
      <c r="P12639" s="224"/>
      <c r="Q12639" s="224"/>
      <c r="R12639" s="224"/>
      <c r="T12639" s="223"/>
      <c r="U12639" s="225"/>
      <c r="V12639" s="223"/>
      <c r="W12639" s="225"/>
      <c r="AE12639" s="200"/>
      <c r="AM12639" s="203"/>
      <c r="AT12639" s="144"/>
    </row>
    <row r="12640" spans="9:46" s="142" customFormat="1" x14ac:dyDescent="0.15">
      <c r="I12640" s="223"/>
      <c r="P12640" s="224"/>
      <c r="Q12640" s="224"/>
      <c r="R12640" s="224"/>
      <c r="T12640" s="223"/>
      <c r="U12640" s="225"/>
      <c r="V12640" s="223"/>
      <c r="W12640" s="225"/>
      <c r="AE12640" s="200"/>
      <c r="AM12640" s="203"/>
      <c r="AT12640" s="144"/>
    </row>
    <row r="12641" spans="9:46" s="142" customFormat="1" x14ac:dyDescent="0.15">
      <c r="I12641" s="223"/>
      <c r="P12641" s="224"/>
      <c r="Q12641" s="224"/>
      <c r="R12641" s="224"/>
      <c r="T12641" s="223"/>
      <c r="U12641" s="225"/>
      <c r="V12641" s="223"/>
      <c r="W12641" s="225"/>
      <c r="AE12641" s="200"/>
      <c r="AM12641" s="203"/>
      <c r="AT12641" s="144"/>
    </row>
    <row r="12642" spans="9:46" s="142" customFormat="1" x14ac:dyDescent="0.15">
      <c r="I12642" s="223"/>
      <c r="P12642" s="224"/>
      <c r="Q12642" s="224"/>
      <c r="R12642" s="224"/>
      <c r="T12642" s="223"/>
      <c r="U12642" s="225"/>
      <c r="V12642" s="223"/>
      <c r="W12642" s="225"/>
      <c r="AE12642" s="200"/>
      <c r="AM12642" s="203"/>
      <c r="AT12642" s="144"/>
    </row>
    <row r="12643" spans="9:46" s="142" customFormat="1" x14ac:dyDescent="0.15">
      <c r="I12643" s="223"/>
      <c r="P12643" s="224"/>
      <c r="Q12643" s="224"/>
      <c r="R12643" s="224"/>
      <c r="T12643" s="223"/>
      <c r="U12643" s="225"/>
      <c r="V12643" s="223"/>
      <c r="W12643" s="225"/>
      <c r="AE12643" s="200"/>
      <c r="AM12643" s="203"/>
      <c r="AT12643" s="144"/>
    </row>
    <row r="12644" spans="9:46" s="142" customFormat="1" x14ac:dyDescent="0.15">
      <c r="I12644" s="223"/>
      <c r="P12644" s="224"/>
      <c r="Q12644" s="224"/>
      <c r="R12644" s="224"/>
      <c r="T12644" s="223"/>
      <c r="U12644" s="225"/>
      <c r="V12644" s="223"/>
      <c r="W12644" s="225"/>
      <c r="AE12644" s="200"/>
      <c r="AM12644" s="203"/>
      <c r="AT12644" s="144"/>
    </row>
    <row r="12645" spans="9:46" s="142" customFormat="1" x14ac:dyDescent="0.15">
      <c r="I12645" s="223"/>
      <c r="P12645" s="224"/>
      <c r="Q12645" s="224"/>
      <c r="R12645" s="224"/>
      <c r="T12645" s="223"/>
      <c r="U12645" s="225"/>
      <c r="V12645" s="223"/>
      <c r="W12645" s="225"/>
      <c r="AE12645" s="200"/>
      <c r="AM12645" s="203"/>
      <c r="AT12645" s="144"/>
    </row>
    <row r="12646" spans="9:46" s="142" customFormat="1" x14ac:dyDescent="0.15">
      <c r="I12646" s="223"/>
      <c r="P12646" s="224"/>
      <c r="Q12646" s="224"/>
      <c r="R12646" s="224"/>
      <c r="T12646" s="223"/>
      <c r="U12646" s="225"/>
      <c r="V12646" s="223"/>
      <c r="W12646" s="225"/>
      <c r="AE12646" s="200"/>
      <c r="AM12646" s="203"/>
      <c r="AT12646" s="144"/>
    </row>
    <row r="12647" spans="9:46" s="142" customFormat="1" x14ac:dyDescent="0.15">
      <c r="I12647" s="223"/>
      <c r="P12647" s="224"/>
      <c r="Q12647" s="224"/>
      <c r="R12647" s="224"/>
      <c r="T12647" s="223"/>
      <c r="U12647" s="225"/>
      <c r="V12647" s="223"/>
      <c r="W12647" s="225"/>
      <c r="AE12647" s="200"/>
      <c r="AM12647" s="203"/>
      <c r="AT12647" s="144"/>
    </row>
    <row r="12648" spans="9:46" s="142" customFormat="1" x14ac:dyDescent="0.15">
      <c r="I12648" s="223"/>
      <c r="P12648" s="224"/>
      <c r="Q12648" s="224"/>
      <c r="R12648" s="224"/>
      <c r="T12648" s="223"/>
      <c r="U12648" s="225"/>
      <c r="V12648" s="223"/>
      <c r="W12648" s="225"/>
      <c r="AE12648" s="200"/>
      <c r="AM12648" s="203"/>
      <c r="AT12648" s="144"/>
    </row>
    <row r="12649" spans="9:46" s="142" customFormat="1" x14ac:dyDescent="0.15">
      <c r="I12649" s="223"/>
      <c r="P12649" s="224"/>
      <c r="Q12649" s="224"/>
      <c r="R12649" s="224"/>
      <c r="T12649" s="223"/>
      <c r="U12649" s="225"/>
      <c r="V12649" s="223"/>
      <c r="W12649" s="225"/>
      <c r="AE12649" s="200"/>
      <c r="AM12649" s="203"/>
      <c r="AT12649" s="144"/>
    </row>
    <row r="12650" spans="9:46" s="142" customFormat="1" x14ac:dyDescent="0.15">
      <c r="I12650" s="223"/>
      <c r="P12650" s="224"/>
      <c r="Q12650" s="224"/>
      <c r="R12650" s="224"/>
      <c r="T12650" s="223"/>
      <c r="U12650" s="225"/>
      <c r="V12650" s="223"/>
      <c r="W12650" s="225"/>
      <c r="AE12650" s="200"/>
      <c r="AM12650" s="203"/>
      <c r="AT12650" s="144"/>
    </row>
    <row r="12651" spans="9:46" s="142" customFormat="1" x14ac:dyDescent="0.15">
      <c r="I12651" s="223"/>
      <c r="P12651" s="224"/>
      <c r="Q12651" s="224"/>
      <c r="R12651" s="224"/>
      <c r="T12651" s="223"/>
      <c r="U12651" s="225"/>
      <c r="V12651" s="223"/>
      <c r="W12651" s="225"/>
      <c r="AE12651" s="200"/>
      <c r="AM12651" s="203"/>
      <c r="AT12651" s="144"/>
    </row>
    <row r="12652" spans="9:46" s="142" customFormat="1" x14ac:dyDescent="0.15">
      <c r="I12652" s="223"/>
      <c r="P12652" s="224"/>
      <c r="Q12652" s="224"/>
      <c r="R12652" s="224"/>
      <c r="T12652" s="223"/>
      <c r="U12652" s="225"/>
      <c r="V12652" s="223"/>
      <c r="W12652" s="225"/>
      <c r="AE12652" s="200"/>
      <c r="AM12652" s="203"/>
      <c r="AT12652" s="144"/>
    </row>
    <row r="12653" spans="9:46" s="142" customFormat="1" x14ac:dyDescent="0.15">
      <c r="I12653" s="223"/>
      <c r="P12653" s="224"/>
      <c r="Q12653" s="224"/>
      <c r="R12653" s="224"/>
      <c r="T12653" s="223"/>
      <c r="U12653" s="225"/>
      <c r="V12653" s="223"/>
      <c r="W12653" s="225"/>
      <c r="AE12653" s="200"/>
      <c r="AM12653" s="203"/>
      <c r="AT12653" s="144"/>
    </row>
    <row r="12654" spans="9:46" s="142" customFormat="1" x14ac:dyDescent="0.15">
      <c r="I12654" s="223"/>
      <c r="P12654" s="224"/>
      <c r="Q12654" s="224"/>
      <c r="R12654" s="224"/>
      <c r="T12654" s="223"/>
      <c r="U12654" s="225"/>
      <c r="V12654" s="223"/>
      <c r="W12654" s="225"/>
      <c r="AE12654" s="200"/>
      <c r="AM12654" s="203"/>
      <c r="AT12654" s="144"/>
    </row>
    <row r="12655" spans="9:46" s="142" customFormat="1" x14ac:dyDescent="0.15">
      <c r="I12655" s="223"/>
      <c r="P12655" s="224"/>
      <c r="Q12655" s="224"/>
      <c r="R12655" s="224"/>
      <c r="T12655" s="223"/>
      <c r="U12655" s="225"/>
      <c r="V12655" s="223"/>
      <c r="W12655" s="225"/>
      <c r="AE12655" s="200"/>
      <c r="AM12655" s="203"/>
      <c r="AT12655" s="144"/>
    </row>
    <row r="12656" spans="9:46" s="142" customFormat="1" x14ac:dyDescent="0.15">
      <c r="I12656" s="223"/>
      <c r="P12656" s="224"/>
      <c r="Q12656" s="224"/>
      <c r="R12656" s="224"/>
      <c r="T12656" s="223"/>
      <c r="U12656" s="225"/>
      <c r="V12656" s="223"/>
      <c r="W12656" s="225"/>
      <c r="AE12656" s="200"/>
      <c r="AM12656" s="203"/>
      <c r="AT12656" s="144"/>
    </row>
    <row r="12657" spans="9:46" s="142" customFormat="1" x14ac:dyDescent="0.15">
      <c r="I12657" s="223"/>
      <c r="P12657" s="224"/>
      <c r="Q12657" s="224"/>
      <c r="R12657" s="224"/>
      <c r="T12657" s="223"/>
      <c r="U12657" s="225"/>
      <c r="V12657" s="223"/>
      <c r="W12657" s="225"/>
      <c r="AE12657" s="200"/>
      <c r="AM12657" s="203"/>
      <c r="AT12657" s="144"/>
    </row>
    <row r="12658" spans="9:46" s="142" customFormat="1" x14ac:dyDescent="0.15">
      <c r="I12658" s="223"/>
      <c r="P12658" s="224"/>
      <c r="Q12658" s="224"/>
      <c r="R12658" s="224"/>
      <c r="T12658" s="223"/>
      <c r="U12658" s="225"/>
      <c r="V12658" s="223"/>
      <c r="W12658" s="225"/>
      <c r="AE12658" s="200"/>
      <c r="AM12658" s="203"/>
      <c r="AT12658" s="144"/>
    </row>
    <row r="12659" spans="9:46" s="142" customFormat="1" x14ac:dyDescent="0.15">
      <c r="I12659" s="223"/>
      <c r="P12659" s="224"/>
      <c r="Q12659" s="224"/>
      <c r="R12659" s="224"/>
      <c r="T12659" s="223"/>
      <c r="U12659" s="225"/>
      <c r="V12659" s="223"/>
      <c r="W12659" s="225"/>
      <c r="AE12659" s="200"/>
      <c r="AM12659" s="203"/>
      <c r="AT12659" s="144"/>
    </row>
    <row r="12660" spans="9:46" s="142" customFormat="1" x14ac:dyDescent="0.15">
      <c r="I12660" s="223"/>
      <c r="P12660" s="224"/>
      <c r="Q12660" s="224"/>
      <c r="R12660" s="224"/>
      <c r="T12660" s="223"/>
      <c r="U12660" s="225"/>
      <c r="V12660" s="223"/>
      <c r="W12660" s="225"/>
      <c r="AE12660" s="200"/>
      <c r="AM12660" s="203"/>
      <c r="AT12660" s="144"/>
    </row>
    <row r="12661" spans="9:46" s="142" customFormat="1" x14ac:dyDescent="0.15">
      <c r="I12661" s="223"/>
      <c r="P12661" s="224"/>
      <c r="Q12661" s="224"/>
      <c r="R12661" s="224"/>
      <c r="T12661" s="223"/>
      <c r="U12661" s="225"/>
      <c r="V12661" s="223"/>
      <c r="W12661" s="225"/>
      <c r="AE12661" s="200"/>
      <c r="AM12661" s="203"/>
      <c r="AT12661" s="144"/>
    </row>
    <row r="12662" spans="9:46" s="142" customFormat="1" x14ac:dyDescent="0.15">
      <c r="I12662" s="223"/>
      <c r="P12662" s="224"/>
      <c r="Q12662" s="224"/>
      <c r="R12662" s="224"/>
      <c r="T12662" s="223"/>
      <c r="U12662" s="225"/>
      <c r="V12662" s="223"/>
      <c r="W12662" s="225"/>
      <c r="AE12662" s="200"/>
      <c r="AM12662" s="203"/>
      <c r="AT12662" s="144"/>
    </row>
    <row r="12663" spans="9:46" s="142" customFormat="1" x14ac:dyDescent="0.15">
      <c r="I12663" s="223"/>
      <c r="P12663" s="224"/>
      <c r="Q12663" s="224"/>
      <c r="R12663" s="224"/>
      <c r="T12663" s="223"/>
      <c r="U12663" s="225"/>
      <c r="V12663" s="223"/>
      <c r="W12663" s="225"/>
      <c r="AE12663" s="200"/>
      <c r="AM12663" s="203"/>
      <c r="AT12663" s="144"/>
    </row>
    <row r="12664" spans="9:46" s="142" customFormat="1" x14ac:dyDescent="0.15">
      <c r="I12664" s="223"/>
      <c r="P12664" s="224"/>
      <c r="Q12664" s="224"/>
      <c r="R12664" s="224"/>
      <c r="T12664" s="223"/>
      <c r="U12664" s="225"/>
      <c r="V12664" s="223"/>
      <c r="W12664" s="225"/>
      <c r="AE12664" s="200"/>
      <c r="AM12664" s="203"/>
      <c r="AT12664" s="144"/>
    </row>
    <row r="12665" spans="9:46" s="142" customFormat="1" x14ac:dyDescent="0.15">
      <c r="I12665" s="223"/>
      <c r="P12665" s="224"/>
      <c r="Q12665" s="224"/>
      <c r="R12665" s="224"/>
      <c r="T12665" s="223"/>
      <c r="U12665" s="225"/>
      <c r="V12665" s="223"/>
      <c r="W12665" s="225"/>
      <c r="AE12665" s="200"/>
      <c r="AM12665" s="203"/>
      <c r="AT12665" s="144"/>
    </row>
    <row r="12666" spans="9:46" s="142" customFormat="1" x14ac:dyDescent="0.15">
      <c r="I12666" s="223"/>
      <c r="P12666" s="224"/>
      <c r="Q12666" s="224"/>
      <c r="R12666" s="224"/>
      <c r="T12666" s="223"/>
      <c r="U12666" s="225"/>
      <c r="V12666" s="223"/>
      <c r="W12666" s="225"/>
      <c r="AE12666" s="200"/>
      <c r="AM12666" s="203"/>
      <c r="AT12666" s="144"/>
    </row>
    <row r="12667" spans="9:46" s="142" customFormat="1" x14ac:dyDescent="0.15">
      <c r="I12667" s="223"/>
      <c r="P12667" s="224"/>
      <c r="Q12667" s="224"/>
      <c r="R12667" s="224"/>
      <c r="T12667" s="223"/>
      <c r="U12667" s="225"/>
      <c r="V12667" s="223"/>
      <c r="W12667" s="225"/>
      <c r="AE12667" s="200"/>
      <c r="AM12667" s="203"/>
      <c r="AT12667" s="144"/>
    </row>
    <row r="12668" spans="9:46" s="142" customFormat="1" x14ac:dyDescent="0.15">
      <c r="I12668" s="223"/>
      <c r="P12668" s="224"/>
      <c r="Q12668" s="224"/>
      <c r="R12668" s="224"/>
      <c r="T12668" s="223"/>
      <c r="U12668" s="225"/>
      <c r="V12668" s="223"/>
      <c r="W12668" s="225"/>
      <c r="AE12668" s="200"/>
      <c r="AM12668" s="203"/>
      <c r="AT12668" s="144"/>
    </row>
    <row r="12669" spans="9:46" s="142" customFormat="1" x14ac:dyDescent="0.15">
      <c r="I12669" s="223"/>
      <c r="P12669" s="224"/>
      <c r="Q12669" s="224"/>
      <c r="R12669" s="224"/>
      <c r="T12669" s="223"/>
      <c r="U12669" s="225"/>
      <c r="V12669" s="223"/>
      <c r="W12669" s="225"/>
      <c r="AE12669" s="200"/>
      <c r="AM12669" s="203"/>
      <c r="AT12669" s="144"/>
    </row>
    <row r="12670" spans="9:46" s="142" customFormat="1" x14ac:dyDescent="0.15">
      <c r="I12670" s="223"/>
      <c r="P12670" s="224"/>
      <c r="Q12670" s="224"/>
      <c r="R12670" s="224"/>
      <c r="T12670" s="223"/>
      <c r="U12670" s="225"/>
      <c r="V12670" s="223"/>
      <c r="W12670" s="225"/>
      <c r="AE12670" s="200"/>
      <c r="AM12670" s="203"/>
      <c r="AT12670" s="144"/>
    </row>
    <row r="12671" spans="9:46" s="142" customFormat="1" x14ac:dyDescent="0.15">
      <c r="I12671" s="223"/>
      <c r="P12671" s="224"/>
      <c r="Q12671" s="224"/>
      <c r="R12671" s="224"/>
      <c r="T12671" s="223"/>
      <c r="U12671" s="225"/>
      <c r="V12671" s="223"/>
      <c r="W12671" s="225"/>
      <c r="AE12671" s="200"/>
      <c r="AM12671" s="203"/>
      <c r="AT12671" s="144"/>
    </row>
    <row r="12672" spans="9:46" s="142" customFormat="1" x14ac:dyDescent="0.15">
      <c r="I12672" s="223"/>
      <c r="P12672" s="224"/>
      <c r="Q12672" s="224"/>
      <c r="R12672" s="224"/>
      <c r="T12672" s="223"/>
      <c r="U12672" s="225"/>
      <c r="V12672" s="223"/>
      <c r="W12672" s="225"/>
      <c r="AE12672" s="200"/>
      <c r="AM12672" s="203"/>
      <c r="AT12672" s="144"/>
    </row>
    <row r="12673" spans="9:46" s="142" customFormat="1" x14ac:dyDescent="0.15">
      <c r="I12673" s="223"/>
      <c r="P12673" s="224"/>
      <c r="Q12673" s="224"/>
      <c r="R12673" s="224"/>
      <c r="T12673" s="223"/>
      <c r="U12673" s="225"/>
      <c r="V12673" s="223"/>
      <c r="W12673" s="225"/>
      <c r="AE12673" s="200"/>
      <c r="AM12673" s="203"/>
      <c r="AT12673" s="144"/>
    </row>
    <row r="12674" spans="9:46" s="142" customFormat="1" x14ac:dyDescent="0.15">
      <c r="I12674" s="223"/>
      <c r="P12674" s="224"/>
      <c r="Q12674" s="224"/>
      <c r="R12674" s="224"/>
      <c r="T12674" s="223"/>
      <c r="U12674" s="225"/>
      <c r="V12674" s="223"/>
      <c r="W12674" s="225"/>
      <c r="AE12674" s="200"/>
      <c r="AM12674" s="203"/>
      <c r="AT12674" s="144"/>
    </row>
    <row r="12675" spans="9:46" s="142" customFormat="1" x14ac:dyDescent="0.15">
      <c r="I12675" s="223"/>
      <c r="P12675" s="224"/>
      <c r="Q12675" s="224"/>
      <c r="R12675" s="224"/>
      <c r="T12675" s="223"/>
      <c r="U12675" s="225"/>
      <c r="V12675" s="223"/>
      <c r="W12675" s="225"/>
      <c r="AE12675" s="200"/>
      <c r="AM12675" s="203"/>
      <c r="AT12675" s="144"/>
    </row>
    <row r="12676" spans="9:46" s="142" customFormat="1" x14ac:dyDescent="0.15">
      <c r="I12676" s="223"/>
      <c r="P12676" s="224"/>
      <c r="Q12676" s="224"/>
      <c r="R12676" s="224"/>
      <c r="T12676" s="223"/>
      <c r="U12676" s="225"/>
      <c r="V12676" s="223"/>
      <c r="W12676" s="225"/>
      <c r="AE12676" s="200"/>
      <c r="AM12676" s="203"/>
      <c r="AT12676" s="144"/>
    </row>
    <row r="12677" spans="9:46" s="142" customFormat="1" x14ac:dyDescent="0.15">
      <c r="I12677" s="223"/>
      <c r="P12677" s="224"/>
      <c r="Q12677" s="224"/>
      <c r="R12677" s="224"/>
      <c r="T12677" s="223"/>
      <c r="U12677" s="225"/>
      <c r="V12677" s="223"/>
      <c r="W12677" s="225"/>
      <c r="AE12677" s="200"/>
      <c r="AM12677" s="203"/>
      <c r="AT12677" s="144"/>
    </row>
    <row r="12678" spans="9:46" s="142" customFormat="1" x14ac:dyDescent="0.15">
      <c r="I12678" s="223"/>
      <c r="P12678" s="224"/>
      <c r="Q12678" s="224"/>
      <c r="R12678" s="224"/>
      <c r="T12678" s="223"/>
      <c r="U12678" s="225"/>
      <c r="V12678" s="223"/>
      <c r="W12678" s="225"/>
      <c r="AE12678" s="200"/>
      <c r="AM12678" s="203"/>
      <c r="AT12678" s="144"/>
    </row>
    <row r="12679" spans="9:46" s="142" customFormat="1" x14ac:dyDescent="0.15">
      <c r="I12679" s="223"/>
      <c r="P12679" s="224"/>
      <c r="Q12679" s="224"/>
      <c r="R12679" s="224"/>
      <c r="T12679" s="223"/>
      <c r="U12679" s="225"/>
      <c r="V12679" s="223"/>
      <c r="W12679" s="225"/>
      <c r="AE12679" s="200"/>
      <c r="AM12679" s="203"/>
      <c r="AT12679" s="144"/>
    </row>
    <row r="12680" spans="9:46" s="142" customFormat="1" x14ac:dyDescent="0.15">
      <c r="I12680" s="223"/>
      <c r="P12680" s="224"/>
      <c r="Q12680" s="224"/>
      <c r="R12680" s="224"/>
      <c r="T12680" s="223"/>
      <c r="U12680" s="225"/>
      <c r="V12680" s="223"/>
      <c r="W12680" s="225"/>
      <c r="AE12680" s="200"/>
      <c r="AM12680" s="203"/>
      <c r="AT12680" s="144"/>
    </row>
    <row r="12681" spans="9:46" s="142" customFormat="1" x14ac:dyDescent="0.15">
      <c r="I12681" s="223"/>
      <c r="P12681" s="224"/>
      <c r="Q12681" s="224"/>
      <c r="R12681" s="224"/>
      <c r="T12681" s="223"/>
      <c r="U12681" s="225"/>
      <c r="V12681" s="223"/>
      <c r="W12681" s="225"/>
      <c r="AE12681" s="200"/>
      <c r="AM12681" s="203"/>
      <c r="AT12681" s="144"/>
    </row>
    <row r="12682" spans="9:46" s="142" customFormat="1" x14ac:dyDescent="0.15">
      <c r="I12682" s="223"/>
      <c r="P12682" s="224"/>
      <c r="Q12682" s="224"/>
      <c r="R12682" s="224"/>
      <c r="T12682" s="223"/>
      <c r="U12682" s="225"/>
      <c r="V12682" s="223"/>
      <c r="W12682" s="225"/>
      <c r="AE12682" s="200"/>
      <c r="AM12682" s="203"/>
      <c r="AT12682" s="144"/>
    </row>
    <row r="12683" spans="9:46" s="142" customFormat="1" x14ac:dyDescent="0.15">
      <c r="I12683" s="223"/>
      <c r="P12683" s="224"/>
      <c r="Q12683" s="224"/>
      <c r="R12683" s="224"/>
      <c r="T12683" s="223"/>
      <c r="U12683" s="225"/>
      <c r="V12683" s="223"/>
      <c r="W12683" s="225"/>
      <c r="AE12683" s="200"/>
      <c r="AM12683" s="203"/>
      <c r="AT12683" s="144"/>
    </row>
    <row r="12684" spans="9:46" s="142" customFormat="1" x14ac:dyDescent="0.15">
      <c r="I12684" s="223"/>
      <c r="P12684" s="224"/>
      <c r="Q12684" s="224"/>
      <c r="R12684" s="224"/>
      <c r="T12684" s="223"/>
      <c r="U12684" s="225"/>
      <c r="V12684" s="223"/>
      <c r="W12684" s="225"/>
      <c r="AE12684" s="200"/>
      <c r="AM12684" s="203"/>
      <c r="AT12684" s="144"/>
    </row>
    <row r="12685" spans="9:46" s="142" customFormat="1" x14ac:dyDescent="0.15">
      <c r="I12685" s="223"/>
      <c r="P12685" s="224"/>
      <c r="Q12685" s="224"/>
      <c r="R12685" s="224"/>
      <c r="T12685" s="223"/>
      <c r="U12685" s="225"/>
      <c r="V12685" s="223"/>
      <c r="W12685" s="225"/>
      <c r="AE12685" s="200"/>
      <c r="AM12685" s="203"/>
      <c r="AT12685" s="144"/>
    </row>
    <row r="12686" spans="9:46" s="142" customFormat="1" x14ac:dyDescent="0.15">
      <c r="I12686" s="223"/>
      <c r="P12686" s="224"/>
      <c r="Q12686" s="224"/>
      <c r="R12686" s="224"/>
      <c r="T12686" s="223"/>
      <c r="U12686" s="225"/>
      <c r="V12686" s="223"/>
      <c r="W12686" s="225"/>
      <c r="AE12686" s="200"/>
      <c r="AM12686" s="203"/>
      <c r="AT12686" s="144"/>
    </row>
    <row r="12687" spans="9:46" s="142" customFormat="1" x14ac:dyDescent="0.15">
      <c r="I12687" s="223"/>
      <c r="P12687" s="224"/>
      <c r="Q12687" s="224"/>
      <c r="R12687" s="224"/>
      <c r="T12687" s="223"/>
      <c r="U12687" s="225"/>
      <c r="V12687" s="223"/>
      <c r="W12687" s="225"/>
      <c r="AE12687" s="200"/>
      <c r="AM12687" s="203"/>
      <c r="AT12687" s="144"/>
    </row>
    <row r="12688" spans="9:46" s="142" customFormat="1" x14ac:dyDescent="0.15">
      <c r="I12688" s="223"/>
      <c r="P12688" s="224"/>
      <c r="Q12688" s="224"/>
      <c r="R12688" s="224"/>
      <c r="T12688" s="223"/>
      <c r="U12688" s="225"/>
      <c r="V12688" s="223"/>
      <c r="W12688" s="225"/>
      <c r="AE12688" s="200"/>
      <c r="AM12688" s="203"/>
      <c r="AT12688" s="144"/>
    </row>
    <row r="12689" spans="9:46" s="142" customFormat="1" x14ac:dyDescent="0.15">
      <c r="I12689" s="223"/>
      <c r="P12689" s="224"/>
      <c r="Q12689" s="224"/>
      <c r="R12689" s="224"/>
      <c r="T12689" s="223"/>
      <c r="U12689" s="225"/>
      <c r="V12689" s="223"/>
      <c r="W12689" s="225"/>
      <c r="AE12689" s="200"/>
      <c r="AM12689" s="203"/>
      <c r="AT12689" s="144"/>
    </row>
    <row r="12690" spans="9:46" s="142" customFormat="1" x14ac:dyDescent="0.15">
      <c r="I12690" s="223"/>
      <c r="P12690" s="224"/>
      <c r="Q12690" s="224"/>
      <c r="R12690" s="224"/>
      <c r="T12690" s="223"/>
      <c r="U12690" s="225"/>
      <c r="V12690" s="223"/>
      <c r="W12690" s="225"/>
      <c r="AE12690" s="200"/>
      <c r="AM12690" s="203"/>
      <c r="AT12690" s="144"/>
    </row>
    <row r="12691" spans="9:46" s="142" customFormat="1" x14ac:dyDescent="0.15">
      <c r="I12691" s="223"/>
      <c r="P12691" s="224"/>
      <c r="Q12691" s="224"/>
      <c r="R12691" s="224"/>
      <c r="T12691" s="223"/>
      <c r="U12691" s="225"/>
      <c r="V12691" s="223"/>
      <c r="W12691" s="225"/>
      <c r="AE12691" s="200"/>
      <c r="AM12691" s="203"/>
      <c r="AT12691" s="144"/>
    </row>
    <row r="12692" spans="9:46" s="142" customFormat="1" x14ac:dyDescent="0.15">
      <c r="I12692" s="223"/>
      <c r="P12692" s="224"/>
      <c r="Q12692" s="224"/>
      <c r="R12692" s="224"/>
      <c r="T12692" s="223"/>
      <c r="U12692" s="225"/>
      <c r="V12692" s="223"/>
      <c r="W12692" s="225"/>
      <c r="AE12692" s="200"/>
      <c r="AM12692" s="203"/>
      <c r="AT12692" s="144"/>
    </row>
    <row r="12693" spans="9:46" s="142" customFormat="1" x14ac:dyDescent="0.15">
      <c r="I12693" s="223"/>
      <c r="P12693" s="224"/>
      <c r="Q12693" s="224"/>
      <c r="R12693" s="224"/>
      <c r="T12693" s="223"/>
      <c r="U12693" s="225"/>
      <c r="V12693" s="223"/>
      <c r="W12693" s="225"/>
      <c r="AE12693" s="200"/>
      <c r="AM12693" s="203"/>
      <c r="AT12693" s="144"/>
    </row>
    <row r="12694" spans="9:46" s="142" customFormat="1" x14ac:dyDescent="0.15">
      <c r="I12694" s="223"/>
      <c r="P12694" s="224"/>
      <c r="Q12694" s="224"/>
      <c r="R12694" s="224"/>
      <c r="T12694" s="223"/>
      <c r="U12694" s="225"/>
      <c r="V12694" s="223"/>
      <c r="W12694" s="225"/>
      <c r="AE12694" s="200"/>
      <c r="AM12694" s="203"/>
      <c r="AT12694" s="144"/>
    </row>
    <row r="12695" spans="9:46" s="142" customFormat="1" x14ac:dyDescent="0.15">
      <c r="I12695" s="223"/>
      <c r="P12695" s="224"/>
      <c r="Q12695" s="224"/>
      <c r="R12695" s="224"/>
      <c r="T12695" s="223"/>
      <c r="U12695" s="225"/>
      <c r="V12695" s="223"/>
      <c r="W12695" s="225"/>
      <c r="AE12695" s="200"/>
      <c r="AM12695" s="203"/>
      <c r="AT12695" s="144"/>
    </row>
    <row r="12696" spans="9:46" s="142" customFormat="1" x14ac:dyDescent="0.15">
      <c r="I12696" s="223"/>
      <c r="P12696" s="224"/>
      <c r="Q12696" s="224"/>
      <c r="R12696" s="224"/>
      <c r="T12696" s="223"/>
      <c r="U12696" s="225"/>
      <c r="V12696" s="223"/>
      <c r="W12696" s="225"/>
      <c r="AE12696" s="200"/>
      <c r="AM12696" s="203"/>
      <c r="AT12696" s="144"/>
    </row>
    <row r="12697" spans="9:46" s="142" customFormat="1" x14ac:dyDescent="0.15">
      <c r="I12697" s="223"/>
      <c r="P12697" s="224"/>
      <c r="Q12697" s="224"/>
      <c r="R12697" s="224"/>
      <c r="T12697" s="223"/>
      <c r="U12697" s="225"/>
      <c r="V12697" s="223"/>
      <c r="W12697" s="225"/>
      <c r="AE12697" s="200"/>
      <c r="AM12697" s="203"/>
      <c r="AT12697" s="144"/>
    </row>
    <row r="12698" spans="9:46" s="142" customFormat="1" x14ac:dyDescent="0.15">
      <c r="I12698" s="223"/>
      <c r="P12698" s="224"/>
      <c r="Q12698" s="224"/>
      <c r="R12698" s="224"/>
      <c r="T12698" s="223"/>
      <c r="U12698" s="225"/>
      <c r="V12698" s="223"/>
      <c r="W12698" s="225"/>
      <c r="AE12698" s="200"/>
      <c r="AM12698" s="203"/>
      <c r="AT12698" s="144"/>
    </row>
    <row r="12699" spans="9:46" s="142" customFormat="1" x14ac:dyDescent="0.15">
      <c r="I12699" s="223"/>
      <c r="P12699" s="224"/>
      <c r="Q12699" s="224"/>
      <c r="R12699" s="224"/>
      <c r="T12699" s="223"/>
      <c r="U12699" s="225"/>
      <c r="V12699" s="223"/>
      <c r="W12699" s="225"/>
      <c r="AE12699" s="200"/>
      <c r="AM12699" s="203"/>
      <c r="AT12699" s="144"/>
    </row>
    <row r="12700" spans="9:46" s="142" customFormat="1" x14ac:dyDescent="0.15">
      <c r="I12700" s="223"/>
      <c r="P12700" s="224"/>
      <c r="Q12700" s="224"/>
      <c r="R12700" s="224"/>
      <c r="T12700" s="223"/>
      <c r="U12700" s="225"/>
      <c r="V12700" s="223"/>
      <c r="W12700" s="225"/>
      <c r="AE12700" s="200"/>
      <c r="AM12700" s="203"/>
      <c r="AT12700" s="144"/>
    </row>
    <row r="12701" spans="9:46" s="142" customFormat="1" x14ac:dyDescent="0.15">
      <c r="I12701" s="223"/>
      <c r="P12701" s="224"/>
      <c r="Q12701" s="224"/>
      <c r="R12701" s="224"/>
      <c r="T12701" s="223"/>
      <c r="U12701" s="225"/>
      <c r="V12701" s="223"/>
      <c r="W12701" s="225"/>
      <c r="AE12701" s="200"/>
      <c r="AM12701" s="203"/>
      <c r="AT12701" s="144"/>
    </row>
    <row r="12702" spans="9:46" s="142" customFormat="1" x14ac:dyDescent="0.15">
      <c r="I12702" s="223"/>
      <c r="P12702" s="224"/>
      <c r="Q12702" s="224"/>
      <c r="R12702" s="224"/>
      <c r="T12702" s="223"/>
      <c r="U12702" s="225"/>
      <c r="V12702" s="223"/>
      <c r="W12702" s="225"/>
      <c r="AE12702" s="200"/>
      <c r="AM12702" s="203"/>
      <c r="AT12702" s="144"/>
    </row>
    <row r="12703" spans="9:46" s="142" customFormat="1" x14ac:dyDescent="0.15">
      <c r="I12703" s="223"/>
      <c r="P12703" s="224"/>
      <c r="Q12703" s="224"/>
      <c r="R12703" s="224"/>
      <c r="T12703" s="223"/>
      <c r="U12703" s="225"/>
      <c r="V12703" s="223"/>
      <c r="W12703" s="225"/>
      <c r="AE12703" s="200"/>
      <c r="AM12703" s="203"/>
      <c r="AT12703" s="144"/>
    </row>
    <row r="12704" spans="9:46" s="142" customFormat="1" x14ac:dyDescent="0.15">
      <c r="I12704" s="223"/>
      <c r="P12704" s="224"/>
      <c r="Q12704" s="224"/>
      <c r="R12704" s="224"/>
      <c r="T12704" s="223"/>
      <c r="U12704" s="225"/>
      <c r="V12704" s="223"/>
      <c r="W12704" s="225"/>
      <c r="AE12704" s="200"/>
      <c r="AM12704" s="203"/>
      <c r="AT12704" s="144"/>
    </row>
    <row r="12705" spans="9:46" s="142" customFormat="1" x14ac:dyDescent="0.15">
      <c r="I12705" s="223"/>
      <c r="P12705" s="224"/>
      <c r="Q12705" s="224"/>
      <c r="R12705" s="224"/>
      <c r="T12705" s="223"/>
      <c r="U12705" s="225"/>
      <c r="V12705" s="223"/>
      <c r="W12705" s="225"/>
      <c r="AE12705" s="200"/>
      <c r="AM12705" s="203"/>
      <c r="AT12705" s="144"/>
    </row>
    <row r="12706" spans="9:46" s="142" customFormat="1" x14ac:dyDescent="0.15">
      <c r="I12706" s="223"/>
      <c r="P12706" s="224"/>
      <c r="Q12706" s="224"/>
      <c r="R12706" s="224"/>
      <c r="T12706" s="223"/>
      <c r="U12706" s="225"/>
      <c r="V12706" s="223"/>
      <c r="W12706" s="225"/>
      <c r="AE12706" s="200"/>
      <c r="AM12706" s="203"/>
      <c r="AT12706" s="144"/>
    </row>
    <row r="12707" spans="9:46" s="142" customFormat="1" x14ac:dyDescent="0.15">
      <c r="I12707" s="223"/>
      <c r="P12707" s="224"/>
      <c r="Q12707" s="224"/>
      <c r="R12707" s="224"/>
      <c r="T12707" s="223"/>
      <c r="U12707" s="225"/>
      <c r="V12707" s="223"/>
      <c r="W12707" s="225"/>
      <c r="AE12707" s="200"/>
      <c r="AM12707" s="203"/>
      <c r="AT12707" s="144"/>
    </row>
    <row r="12708" spans="9:46" s="142" customFormat="1" x14ac:dyDescent="0.15">
      <c r="I12708" s="223"/>
      <c r="P12708" s="224"/>
      <c r="Q12708" s="224"/>
      <c r="R12708" s="224"/>
      <c r="T12708" s="223"/>
      <c r="U12708" s="225"/>
      <c r="V12708" s="223"/>
      <c r="W12708" s="225"/>
      <c r="AE12708" s="200"/>
      <c r="AM12708" s="203"/>
      <c r="AT12708" s="144"/>
    </row>
    <row r="12709" spans="9:46" s="142" customFormat="1" x14ac:dyDescent="0.15">
      <c r="I12709" s="223"/>
      <c r="P12709" s="224"/>
      <c r="Q12709" s="224"/>
      <c r="R12709" s="224"/>
      <c r="T12709" s="223"/>
      <c r="U12709" s="225"/>
      <c r="V12709" s="223"/>
      <c r="W12709" s="225"/>
      <c r="AE12709" s="200"/>
      <c r="AM12709" s="203"/>
      <c r="AT12709" s="144"/>
    </row>
    <row r="12710" spans="9:46" s="142" customFormat="1" x14ac:dyDescent="0.15">
      <c r="I12710" s="223"/>
      <c r="P12710" s="224"/>
      <c r="Q12710" s="224"/>
      <c r="R12710" s="224"/>
      <c r="T12710" s="223"/>
      <c r="U12710" s="225"/>
      <c r="V12710" s="223"/>
      <c r="W12710" s="225"/>
      <c r="AE12710" s="200"/>
      <c r="AM12710" s="203"/>
      <c r="AT12710" s="144"/>
    </row>
    <row r="12711" spans="9:46" s="142" customFormat="1" x14ac:dyDescent="0.15">
      <c r="I12711" s="223"/>
      <c r="P12711" s="224"/>
      <c r="Q12711" s="224"/>
      <c r="R12711" s="224"/>
      <c r="T12711" s="223"/>
      <c r="U12711" s="225"/>
      <c r="V12711" s="223"/>
      <c r="W12711" s="225"/>
      <c r="AE12711" s="200"/>
      <c r="AM12711" s="203"/>
      <c r="AT12711" s="144"/>
    </row>
    <row r="12712" spans="9:46" s="142" customFormat="1" x14ac:dyDescent="0.15">
      <c r="I12712" s="223"/>
      <c r="P12712" s="224"/>
      <c r="Q12712" s="224"/>
      <c r="R12712" s="224"/>
      <c r="T12712" s="223"/>
      <c r="U12712" s="225"/>
      <c r="V12712" s="223"/>
      <c r="W12712" s="225"/>
      <c r="AE12712" s="200"/>
      <c r="AM12712" s="203"/>
      <c r="AT12712" s="144"/>
    </row>
    <row r="12713" spans="9:46" s="142" customFormat="1" x14ac:dyDescent="0.15">
      <c r="I12713" s="223"/>
      <c r="P12713" s="224"/>
      <c r="Q12713" s="224"/>
      <c r="R12713" s="224"/>
      <c r="T12713" s="223"/>
      <c r="U12713" s="225"/>
      <c r="V12713" s="223"/>
      <c r="W12713" s="225"/>
      <c r="AE12713" s="200"/>
      <c r="AM12713" s="203"/>
      <c r="AT12713" s="144"/>
    </row>
    <row r="12714" spans="9:46" s="142" customFormat="1" x14ac:dyDescent="0.15">
      <c r="I12714" s="223"/>
      <c r="P12714" s="224"/>
      <c r="Q12714" s="224"/>
      <c r="R12714" s="224"/>
      <c r="T12714" s="223"/>
      <c r="U12714" s="225"/>
      <c r="V12714" s="223"/>
      <c r="W12714" s="225"/>
      <c r="AE12714" s="200"/>
      <c r="AM12714" s="203"/>
      <c r="AT12714" s="144"/>
    </row>
    <row r="12715" spans="9:46" s="142" customFormat="1" x14ac:dyDescent="0.15">
      <c r="I12715" s="223"/>
      <c r="P12715" s="224"/>
      <c r="Q12715" s="224"/>
      <c r="R12715" s="224"/>
      <c r="T12715" s="223"/>
      <c r="U12715" s="225"/>
      <c r="V12715" s="223"/>
      <c r="W12715" s="225"/>
      <c r="AE12715" s="200"/>
      <c r="AM12715" s="203"/>
      <c r="AT12715" s="144"/>
    </row>
    <row r="12716" spans="9:46" s="142" customFormat="1" x14ac:dyDescent="0.15">
      <c r="I12716" s="223"/>
      <c r="P12716" s="224"/>
      <c r="Q12716" s="224"/>
      <c r="R12716" s="224"/>
      <c r="T12716" s="223"/>
      <c r="U12716" s="225"/>
      <c r="V12716" s="223"/>
      <c r="W12716" s="225"/>
      <c r="AE12716" s="200"/>
      <c r="AM12716" s="203"/>
      <c r="AT12716" s="144"/>
    </row>
    <row r="12717" spans="9:46" s="142" customFormat="1" x14ac:dyDescent="0.15">
      <c r="I12717" s="223"/>
      <c r="P12717" s="224"/>
      <c r="Q12717" s="224"/>
      <c r="R12717" s="224"/>
      <c r="T12717" s="223"/>
      <c r="U12717" s="225"/>
      <c r="V12717" s="223"/>
      <c r="W12717" s="225"/>
      <c r="AE12717" s="200"/>
      <c r="AM12717" s="203"/>
      <c r="AT12717" s="144"/>
    </row>
    <row r="12718" spans="9:46" s="142" customFormat="1" x14ac:dyDescent="0.15">
      <c r="I12718" s="223"/>
      <c r="P12718" s="224"/>
      <c r="Q12718" s="224"/>
      <c r="R12718" s="224"/>
      <c r="T12718" s="223"/>
      <c r="U12718" s="225"/>
      <c r="V12718" s="223"/>
      <c r="W12718" s="225"/>
      <c r="AE12718" s="200"/>
      <c r="AM12718" s="203"/>
      <c r="AT12718" s="144"/>
    </row>
    <row r="12719" spans="9:46" s="142" customFormat="1" x14ac:dyDescent="0.15">
      <c r="I12719" s="223"/>
      <c r="P12719" s="224"/>
      <c r="Q12719" s="224"/>
      <c r="R12719" s="224"/>
      <c r="T12719" s="223"/>
      <c r="U12719" s="225"/>
      <c r="V12719" s="223"/>
      <c r="W12719" s="225"/>
      <c r="AE12719" s="200"/>
      <c r="AM12719" s="203"/>
      <c r="AT12719" s="144"/>
    </row>
    <row r="12720" spans="9:46" s="142" customFormat="1" x14ac:dyDescent="0.15">
      <c r="I12720" s="223"/>
      <c r="P12720" s="224"/>
      <c r="Q12720" s="224"/>
      <c r="R12720" s="224"/>
      <c r="T12720" s="223"/>
      <c r="U12720" s="225"/>
      <c r="V12720" s="223"/>
      <c r="W12720" s="225"/>
      <c r="AE12720" s="200"/>
      <c r="AM12720" s="203"/>
      <c r="AT12720" s="144"/>
    </row>
    <row r="12721" spans="9:46" s="142" customFormat="1" x14ac:dyDescent="0.15">
      <c r="I12721" s="223"/>
      <c r="P12721" s="224"/>
      <c r="Q12721" s="224"/>
      <c r="R12721" s="224"/>
      <c r="T12721" s="223"/>
      <c r="U12721" s="225"/>
      <c r="V12721" s="223"/>
      <c r="W12721" s="225"/>
      <c r="AE12721" s="200"/>
      <c r="AM12721" s="203"/>
      <c r="AT12721" s="144"/>
    </row>
    <row r="12722" spans="9:46" s="142" customFormat="1" x14ac:dyDescent="0.15">
      <c r="I12722" s="223"/>
      <c r="P12722" s="224"/>
      <c r="Q12722" s="224"/>
      <c r="R12722" s="224"/>
      <c r="T12722" s="223"/>
      <c r="U12722" s="225"/>
      <c r="V12722" s="223"/>
      <c r="W12722" s="225"/>
      <c r="AE12722" s="200"/>
      <c r="AM12722" s="203"/>
      <c r="AT12722" s="144"/>
    </row>
    <row r="12723" spans="9:46" s="142" customFormat="1" x14ac:dyDescent="0.15">
      <c r="I12723" s="223"/>
      <c r="P12723" s="224"/>
      <c r="Q12723" s="224"/>
      <c r="R12723" s="224"/>
      <c r="T12723" s="223"/>
      <c r="U12723" s="225"/>
      <c r="V12723" s="223"/>
      <c r="W12723" s="225"/>
      <c r="AE12723" s="200"/>
      <c r="AM12723" s="203"/>
      <c r="AT12723" s="144"/>
    </row>
    <row r="12724" spans="9:46" s="142" customFormat="1" x14ac:dyDescent="0.15">
      <c r="I12724" s="223"/>
      <c r="P12724" s="224"/>
      <c r="Q12724" s="224"/>
      <c r="R12724" s="224"/>
      <c r="T12724" s="223"/>
      <c r="U12724" s="225"/>
      <c r="V12724" s="223"/>
      <c r="W12724" s="225"/>
      <c r="AE12724" s="200"/>
      <c r="AM12724" s="203"/>
      <c r="AT12724" s="144"/>
    </row>
    <row r="12725" spans="9:46" s="142" customFormat="1" x14ac:dyDescent="0.15">
      <c r="I12725" s="223"/>
      <c r="P12725" s="224"/>
      <c r="Q12725" s="224"/>
      <c r="R12725" s="224"/>
      <c r="T12725" s="223"/>
      <c r="U12725" s="225"/>
      <c r="V12725" s="223"/>
      <c r="W12725" s="225"/>
      <c r="AE12725" s="200"/>
      <c r="AM12725" s="203"/>
      <c r="AT12725" s="144"/>
    </row>
    <row r="12726" spans="9:46" s="142" customFormat="1" x14ac:dyDescent="0.15">
      <c r="I12726" s="223"/>
      <c r="P12726" s="224"/>
      <c r="Q12726" s="224"/>
      <c r="R12726" s="224"/>
      <c r="T12726" s="223"/>
      <c r="U12726" s="225"/>
      <c r="V12726" s="223"/>
      <c r="W12726" s="225"/>
      <c r="AE12726" s="200"/>
      <c r="AM12726" s="203"/>
      <c r="AT12726" s="144"/>
    </row>
    <row r="12727" spans="9:46" s="142" customFormat="1" x14ac:dyDescent="0.15">
      <c r="I12727" s="223"/>
      <c r="P12727" s="224"/>
      <c r="Q12727" s="224"/>
      <c r="R12727" s="224"/>
      <c r="T12727" s="223"/>
      <c r="U12727" s="225"/>
      <c r="V12727" s="223"/>
      <c r="W12727" s="225"/>
      <c r="AE12727" s="200"/>
      <c r="AM12727" s="203"/>
      <c r="AT12727" s="144"/>
    </row>
    <row r="12728" spans="9:46" s="142" customFormat="1" x14ac:dyDescent="0.15">
      <c r="I12728" s="223"/>
      <c r="P12728" s="224"/>
      <c r="Q12728" s="224"/>
      <c r="R12728" s="224"/>
      <c r="T12728" s="223"/>
      <c r="U12728" s="225"/>
      <c r="V12728" s="223"/>
      <c r="W12728" s="225"/>
      <c r="AE12728" s="200"/>
      <c r="AM12728" s="203"/>
      <c r="AT12728" s="144"/>
    </row>
    <row r="12729" spans="9:46" s="142" customFormat="1" x14ac:dyDescent="0.15">
      <c r="I12729" s="223"/>
      <c r="P12729" s="224"/>
      <c r="Q12729" s="224"/>
      <c r="R12729" s="224"/>
      <c r="T12729" s="223"/>
      <c r="U12729" s="225"/>
      <c r="V12729" s="223"/>
      <c r="W12729" s="225"/>
      <c r="AE12729" s="200"/>
      <c r="AM12729" s="203"/>
      <c r="AT12729" s="144"/>
    </row>
    <row r="12730" spans="9:46" s="142" customFormat="1" x14ac:dyDescent="0.15">
      <c r="I12730" s="223"/>
      <c r="P12730" s="224"/>
      <c r="Q12730" s="224"/>
      <c r="R12730" s="224"/>
      <c r="T12730" s="223"/>
      <c r="U12730" s="225"/>
      <c r="V12730" s="223"/>
      <c r="W12730" s="225"/>
      <c r="AE12730" s="200"/>
      <c r="AM12730" s="203"/>
      <c r="AT12730" s="144"/>
    </row>
    <row r="12731" spans="9:46" s="142" customFormat="1" x14ac:dyDescent="0.15">
      <c r="I12731" s="223"/>
      <c r="P12731" s="224"/>
      <c r="Q12731" s="224"/>
      <c r="R12731" s="224"/>
      <c r="T12731" s="223"/>
      <c r="U12731" s="225"/>
      <c r="V12731" s="223"/>
      <c r="W12731" s="225"/>
      <c r="AE12731" s="200"/>
      <c r="AM12731" s="203"/>
      <c r="AT12731" s="144"/>
    </row>
    <row r="12732" spans="9:46" s="142" customFormat="1" x14ac:dyDescent="0.15">
      <c r="I12732" s="223"/>
      <c r="P12732" s="224"/>
      <c r="Q12732" s="224"/>
      <c r="R12732" s="224"/>
      <c r="T12732" s="223"/>
      <c r="U12732" s="225"/>
      <c r="V12732" s="223"/>
      <c r="W12732" s="225"/>
      <c r="AE12732" s="200"/>
      <c r="AM12732" s="203"/>
      <c r="AT12732" s="144"/>
    </row>
    <row r="12733" spans="9:46" s="142" customFormat="1" x14ac:dyDescent="0.15">
      <c r="I12733" s="223"/>
      <c r="P12733" s="224"/>
      <c r="Q12733" s="224"/>
      <c r="R12733" s="224"/>
      <c r="T12733" s="223"/>
      <c r="U12733" s="225"/>
      <c r="V12733" s="223"/>
      <c r="W12733" s="225"/>
      <c r="AE12733" s="200"/>
      <c r="AM12733" s="203"/>
      <c r="AT12733" s="144"/>
    </row>
    <row r="12734" spans="9:46" s="142" customFormat="1" x14ac:dyDescent="0.15">
      <c r="I12734" s="223"/>
      <c r="P12734" s="224"/>
      <c r="Q12734" s="224"/>
      <c r="R12734" s="224"/>
      <c r="T12734" s="223"/>
      <c r="U12734" s="225"/>
      <c r="V12734" s="223"/>
      <c r="W12734" s="225"/>
      <c r="AE12734" s="200"/>
      <c r="AM12734" s="203"/>
      <c r="AT12734" s="144"/>
    </row>
    <row r="12735" spans="9:46" s="142" customFormat="1" x14ac:dyDescent="0.15">
      <c r="I12735" s="223"/>
      <c r="P12735" s="224"/>
      <c r="Q12735" s="224"/>
      <c r="R12735" s="224"/>
      <c r="T12735" s="223"/>
      <c r="U12735" s="225"/>
      <c r="V12735" s="223"/>
      <c r="W12735" s="225"/>
      <c r="AE12735" s="200"/>
      <c r="AM12735" s="203"/>
      <c r="AT12735" s="144"/>
    </row>
    <row r="12736" spans="9:46" s="142" customFormat="1" x14ac:dyDescent="0.15">
      <c r="I12736" s="223"/>
      <c r="P12736" s="224"/>
      <c r="Q12736" s="224"/>
      <c r="R12736" s="224"/>
      <c r="T12736" s="223"/>
      <c r="U12736" s="225"/>
      <c r="V12736" s="223"/>
      <c r="W12736" s="225"/>
      <c r="AE12736" s="200"/>
      <c r="AM12736" s="203"/>
      <c r="AT12736" s="144"/>
    </row>
    <row r="12737" spans="9:46" s="142" customFormat="1" x14ac:dyDescent="0.15">
      <c r="I12737" s="223"/>
      <c r="P12737" s="224"/>
      <c r="Q12737" s="224"/>
      <c r="R12737" s="224"/>
      <c r="T12737" s="223"/>
      <c r="U12737" s="225"/>
      <c r="V12737" s="223"/>
      <c r="W12737" s="225"/>
      <c r="AE12737" s="200"/>
      <c r="AM12737" s="203"/>
      <c r="AT12737" s="144"/>
    </row>
    <row r="12738" spans="9:46" s="142" customFormat="1" x14ac:dyDescent="0.15">
      <c r="I12738" s="223"/>
      <c r="P12738" s="224"/>
      <c r="Q12738" s="224"/>
      <c r="R12738" s="224"/>
      <c r="T12738" s="223"/>
      <c r="U12738" s="225"/>
      <c r="V12738" s="223"/>
      <c r="W12738" s="225"/>
      <c r="AE12738" s="200"/>
      <c r="AM12738" s="203"/>
      <c r="AT12738" s="144"/>
    </row>
    <row r="12739" spans="9:46" s="142" customFormat="1" x14ac:dyDescent="0.15">
      <c r="I12739" s="223"/>
      <c r="P12739" s="224"/>
      <c r="Q12739" s="224"/>
      <c r="R12739" s="224"/>
      <c r="T12739" s="223"/>
      <c r="U12739" s="225"/>
      <c r="V12739" s="223"/>
      <c r="W12739" s="225"/>
      <c r="AE12739" s="200"/>
      <c r="AM12739" s="203"/>
      <c r="AT12739" s="144"/>
    </row>
    <row r="12740" spans="9:46" s="142" customFormat="1" x14ac:dyDescent="0.15">
      <c r="I12740" s="223"/>
      <c r="P12740" s="224"/>
      <c r="Q12740" s="224"/>
      <c r="R12740" s="224"/>
      <c r="T12740" s="223"/>
      <c r="U12740" s="225"/>
      <c r="V12740" s="223"/>
      <c r="W12740" s="225"/>
      <c r="AE12740" s="200"/>
      <c r="AM12740" s="203"/>
      <c r="AT12740" s="144"/>
    </row>
    <row r="12741" spans="9:46" s="142" customFormat="1" x14ac:dyDescent="0.15">
      <c r="I12741" s="223"/>
      <c r="P12741" s="224"/>
      <c r="Q12741" s="224"/>
      <c r="R12741" s="224"/>
      <c r="T12741" s="223"/>
      <c r="U12741" s="225"/>
      <c r="V12741" s="223"/>
      <c r="W12741" s="225"/>
      <c r="AE12741" s="200"/>
      <c r="AM12741" s="203"/>
      <c r="AT12741" s="144"/>
    </row>
    <row r="12742" spans="9:46" s="142" customFormat="1" x14ac:dyDescent="0.15">
      <c r="I12742" s="223"/>
      <c r="P12742" s="224"/>
      <c r="Q12742" s="224"/>
      <c r="R12742" s="224"/>
      <c r="T12742" s="223"/>
      <c r="U12742" s="225"/>
      <c r="V12742" s="223"/>
      <c r="W12742" s="225"/>
      <c r="AE12742" s="200"/>
      <c r="AM12742" s="203"/>
      <c r="AT12742" s="144"/>
    </row>
    <row r="12743" spans="9:46" s="142" customFormat="1" x14ac:dyDescent="0.15">
      <c r="I12743" s="223"/>
      <c r="P12743" s="224"/>
      <c r="Q12743" s="224"/>
      <c r="R12743" s="224"/>
      <c r="T12743" s="223"/>
      <c r="U12743" s="225"/>
      <c r="V12743" s="223"/>
      <c r="W12743" s="225"/>
      <c r="AE12743" s="200"/>
      <c r="AM12743" s="203"/>
      <c r="AT12743" s="144"/>
    </row>
    <row r="12744" spans="9:46" s="142" customFormat="1" x14ac:dyDescent="0.15">
      <c r="I12744" s="223"/>
      <c r="P12744" s="224"/>
      <c r="Q12744" s="224"/>
      <c r="R12744" s="224"/>
      <c r="T12744" s="223"/>
      <c r="U12744" s="225"/>
      <c r="V12744" s="223"/>
      <c r="W12744" s="225"/>
      <c r="AE12744" s="200"/>
      <c r="AM12744" s="203"/>
      <c r="AT12744" s="144"/>
    </row>
    <row r="12745" spans="9:46" s="142" customFormat="1" x14ac:dyDescent="0.15">
      <c r="I12745" s="223"/>
      <c r="P12745" s="224"/>
      <c r="Q12745" s="224"/>
      <c r="R12745" s="224"/>
      <c r="T12745" s="223"/>
      <c r="U12745" s="225"/>
      <c r="V12745" s="223"/>
      <c r="W12745" s="225"/>
      <c r="AE12745" s="200"/>
      <c r="AM12745" s="203"/>
      <c r="AT12745" s="144"/>
    </row>
    <row r="12746" spans="9:46" s="142" customFormat="1" x14ac:dyDescent="0.15">
      <c r="I12746" s="223"/>
      <c r="P12746" s="224"/>
      <c r="Q12746" s="224"/>
      <c r="R12746" s="224"/>
      <c r="T12746" s="223"/>
      <c r="U12746" s="225"/>
      <c r="V12746" s="223"/>
      <c r="W12746" s="225"/>
      <c r="AE12746" s="200"/>
      <c r="AM12746" s="203"/>
      <c r="AT12746" s="144"/>
    </row>
    <row r="12747" spans="9:46" s="142" customFormat="1" x14ac:dyDescent="0.15">
      <c r="I12747" s="223"/>
      <c r="P12747" s="224"/>
      <c r="Q12747" s="224"/>
      <c r="R12747" s="224"/>
      <c r="T12747" s="223"/>
      <c r="U12747" s="225"/>
      <c r="V12747" s="223"/>
      <c r="W12747" s="225"/>
      <c r="AE12747" s="200"/>
      <c r="AM12747" s="203"/>
      <c r="AT12747" s="144"/>
    </row>
    <row r="12748" spans="9:46" s="142" customFormat="1" x14ac:dyDescent="0.15">
      <c r="I12748" s="223"/>
      <c r="P12748" s="224"/>
      <c r="Q12748" s="224"/>
      <c r="R12748" s="224"/>
      <c r="T12748" s="223"/>
      <c r="U12748" s="225"/>
      <c r="V12748" s="223"/>
      <c r="W12748" s="225"/>
      <c r="AE12748" s="200"/>
      <c r="AM12748" s="203"/>
      <c r="AT12748" s="144"/>
    </row>
    <row r="12749" spans="9:46" s="142" customFormat="1" x14ac:dyDescent="0.15">
      <c r="I12749" s="223"/>
      <c r="P12749" s="224"/>
      <c r="Q12749" s="224"/>
      <c r="R12749" s="224"/>
      <c r="T12749" s="223"/>
      <c r="U12749" s="225"/>
      <c r="V12749" s="223"/>
      <c r="W12749" s="225"/>
      <c r="AE12749" s="200"/>
      <c r="AM12749" s="203"/>
      <c r="AT12749" s="144"/>
    </row>
    <row r="12750" spans="9:46" s="142" customFormat="1" x14ac:dyDescent="0.15">
      <c r="I12750" s="223"/>
      <c r="P12750" s="224"/>
      <c r="Q12750" s="224"/>
      <c r="R12750" s="224"/>
      <c r="T12750" s="223"/>
      <c r="U12750" s="225"/>
      <c r="V12750" s="223"/>
      <c r="W12750" s="225"/>
      <c r="AE12750" s="200"/>
      <c r="AM12750" s="203"/>
      <c r="AT12750" s="144"/>
    </row>
    <row r="12751" spans="9:46" s="142" customFormat="1" x14ac:dyDescent="0.15">
      <c r="I12751" s="223"/>
      <c r="P12751" s="224"/>
      <c r="Q12751" s="224"/>
      <c r="R12751" s="224"/>
      <c r="T12751" s="223"/>
      <c r="U12751" s="225"/>
      <c r="V12751" s="223"/>
      <c r="W12751" s="225"/>
      <c r="AE12751" s="200"/>
      <c r="AM12751" s="203"/>
      <c r="AT12751" s="144"/>
    </row>
    <row r="12752" spans="9:46" s="142" customFormat="1" x14ac:dyDescent="0.15">
      <c r="I12752" s="223"/>
      <c r="P12752" s="224"/>
      <c r="Q12752" s="224"/>
      <c r="R12752" s="224"/>
      <c r="T12752" s="223"/>
      <c r="U12752" s="225"/>
      <c r="V12752" s="223"/>
      <c r="W12752" s="225"/>
      <c r="AE12752" s="200"/>
      <c r="AM12752" s="203"/>
      <c r="AT12752" s="144"/>
    </row>
    <row r="12753" spans="9:46" s="142" customFormat="1" x14ac:dyDescent="0.15">
      <c r="I12753" s="223"/>
      <c r="P12753" s="224"/>
      <c r="Q12753" s="224"/>
      <c r="R12753" s="224"/>
      <c r="T12753" s="223"/>
      <c r="U12753" s="225"/>
      <c r="V12753" s="223"/>
      <c r="W12753" s="225"/>
      <c r="AE12753" s="200"/>
      <c r="AM12753" s="203"/>
      <c r="AT12753" s="144"/>
    </row>
    <row r="12754" spans="9:46" s="142" customFormat="1" x14ac:dyDescent="0.15">
      <c r="I12754" s="223"/>
      <c r="P12754" s="224"/>
      <c r="Q12754" s="224"/>
      <c r="R12754" s="224"/>
      <c r="T12754" s="223"/>
      <c r="U12754" s="225"/>
      <c r="V12754" s="223"/>
      <c r="W12754" s="225"/>
      <c r="AE12754" s="200"/>
      <c r="AM12754" s="203"/>
      <c r="AT12754" s="144"/>
    </row>
    <row r="12755" spans="9:46" s="142" customFormat="1" x14ac:dyDescent="0.15">
      <c r="I12755" s="223"/>
      <c r="P12755" s="224"/>
      <c r="Q12755" s="224"/>
      <c r="R12755" s="224"/>
      <c r="T12755" s="223"/>
      <c r="U12755" s="225"/>
      <c r="V12755" s="223"/>
      <c r="W12755" s="225"/>
      <c r="AE12755" s="200"/>
      <c r="AM12755" s="203"/>
      <c r="AT12755" s="144"/>
    </row>
    <row r="12756" spans="9:46" s="142" customFormat="1" x14ac:dyDescent="0.15">
      <c r="I12756" s="223"/>
      <c r="P12756" s="224"/>
      <c r="Q12756" s="224"/>
      <c r="R12756" s="224"/>
      <c r="T12756" s="223"/>
      <c r="U12756" s="225"/>
      <c r="V12756" s="223"/>
      <c r="W12756" s="225"/>
      <c r="AE12756" s="200"/>
      <c r="AM12756" s="203"/>
      <c r="AT12756" s="144"/>
    </row>
    <row r="12757" spans="9:46" s="142" customFormat="1" x14ac:dyDescent="0.15">
      <c r="I12757" s="223"/>
      <c r="P12757" s="224"/>
      <c r="Q12757" s="224"/>
      <c r="R12757" s="224"/>
      <c r="T12757" s="223"/>
      <c r="U12757" s="225"/>
      <c r="V12757" s="223"/>
      <c r="W12757" s="225"/>
      <c r="AE12757" s="200"/>
      <c r="AM12757" s="203"/>
      <c r="AT12757" s="144"/>
    </row>
    <row r="12758" spans="9:46" s="142" customFormat="1" x14ac:dyDescent="0.15">
      <c r="I12758" s="223"/>
      <c r="P12758" s="224"/>
      <c r="Q12758" s="224"/>
      <c r="R12758" s="224"/>
      <c r="T12758" s="223"/>
      <c r="U12758" s="225"/>
      <c r="V12758" s="223"/>
      <c r="W12758" s="225"/>
      <c r="AE12758" s="200"/>
      <c r="AM12758" s="203"/>
      <c r="AT12758" s="144"/>
    </row>
    <row r="12759" spans="9:46" s="142" customFormat="1" x14ac:dyDescent="0.15">
      <c r="I12759" s="223"/>
      <c r="P12759" s="224"/>
      <c r="Q12759" s="224"/>
      <c r="R12759" s="224"/>
      <c r="T12759" s="223"/>
      <c r="U12759" s="225"/>
      <c r="V12759" s="223"/>
      <c r="W12759" s="225"/>
      <c r="AE12759" s="200"/>
      <c r="AM12759" s="203"/>
      <c r="AT12759" s="144"/>
    </row>
    <row r="12760" spans="9:46" s="142" customFormat="1" x14ac:dyDescent="0.15">
      <c r="I12760" s="223"/>
      <c r="P12760" s="224"/>
      <c r="Q12760" s="224"/>
      <c r="R12760" s="224"/>
      <c r="T12760" s="223"/>
      <c r="U12760" s="225"/>
      <c r="V12760" s="223"/>
      <c r="W12760" s="225"/>
      <c r="AE12760" s="200"/>
      <c r="AM12760" s="203"/>
      <c r="AT12760" s="144"/>
    </row>
    <row r="12761" spans="9:46" s="142" customFormat="1" x14ac:dyDescent="0.15">
      <c r="I12761" s="223"/>
      <c r="P12761" s="224"/>
      <c r="Q12761" s="224"/>
      <c r="R12761" s="224"/>
      <c r="T12761" s="223"/>
      <c r="U12761" s="225"/>
      <c r="V12761" s="223"/>
      <c r="W12761" s="225"/>
      <c r="AE12761" s="200"/>
      <c r="AM12761" s="203"/>
      <c r="AT12761" s="144"/>
    </row>
    <row r="12762" spans="9:46" s="142" customFormat="1" x14ac:dyDescent="0.15">
      <c r="I12762" s="223"/>
      <c r="P12762" s="224"/>
      <c r="Q12762" s="224"/>
      <c r="R12762" s="224"/>
      <c r="T12762" s="223"/>
      <c r="U12762" s="225"/>
      <c r="V12762" s="223"/>
      <c r="W12762" s="225"/>
      <c r="AE12762" s="200"/>
      <c r="AM12762" s="203"/>
      <c r="AT12762" s="144"/>
    </row>
    <row r="12763" spans="9:46" s="142" customFormat="1" x14ac:dyDescent="0.15">
      <c r="I12763" s="223"/>
      <c r="P12763" s="224"/>
      <c r="Q12763" s="224"/>
      <c r="R12763" s="224"/>
      <c r="T12763" s="223"/>
      <c r="U12763" s="225"/>
      <c r="V12763" s="223"/>
      <c r="W12763" s="225"/>
      <c r="AE12763" s="200"/>
      <c r="AM12763" s="203"/>
      <c r="AT12763" s="144"/>
    </row>
    <row r="12764" spans="9:46" s="142" customFormat="1" x14ac:dyDescent="0.15">
      <c r="I12764" s="223"/>
      <c r="P12764" s="224"/>
      <c r="Q12764" s="224"/>
      <c r="R12764" s="224"/>
      <c r="T12764" s="223"/>
      <c r="U12764" s="225"/>
      <c r="V12764" s="223"/>
      <c r="W12764" s="225"/>
      <c r="AE12764" s="200"/>
      <c r="AM12764" s="203"/>
      <c r="AT12764" s="144"/>
    </row>
    <row r="12765" spans="9:46" s="142" customFormat="1" x14ac:dyDescent="0.15">
      <c r="I12765" s="223"/>
      <c r="P12765" s="224"/>
      <c r="Q12765" s="224"/>
      <c r="R12765" s="224"/>
      <c r="T12765" s="223"/>
      <c r="U12765" s="225"/>
      <c r="V12765" s="223"/>
      <c r="W12765" s="225"/>
      <c r="AE12765" s="200"/>
      <c r="AM12765" s="203"/>
      <c r="AT12765" s="144"/>
    </row>
    <row r="12766" spans="9:46" s="142" customFormat="1" x14ac:dyDescent="0.15">
      <c r="I12766" s="223"/>
      <c r="P12766" s="224"/>
      <c r="Q12766" s="224"/>
      <c r="R12766" s="224"/>
      <c r="T12766" s="223"/>
      <c r="U12766" s="225"/>
      <c r="V12766" s="223"/>
      <c r="W12766" s="225"/>
      <c r="AE12766" s="200"/>
      <c r="AM12766" s="203"/>
      <c r="AT12766" s="144"/>
    </row>
    <row r="12767" spans="9:46" s="142" customFormat="1" x14ac:dyDescent="0.15">
      <c r="I12767" s="223"/>
      <c r="P12767" s="224"/>
      <c r="Q12767" s="224"/>
      <c r="R12767" s="224"/>
      <c r="T12767" s="223"/>
      <c r="U12767" s="225"/>
      <c r="V12767" s="223"/>
      <c r="W12767" s="225"/>
      <c r="AE12767" s="200"/>
      <c r="AM12767" s="203"/>
      <c r="AT12767" s="144"/>
    </row>
    <row r="12768" spans="9:46" s="142" customFormat="1" x14ac:dyDescent="0.15">
      <c r="I12768" s="223"/>
      <c r="P12768" s="224"/>
      <c r="Q12768" s="224"/>
      <c r="R12768" s="224"/>
      <c r="T12768" s="223"/>
      <c r="U12768" s="225"/>
      <c r="V12768" s="223"/>
      <c r="W12768" s="225"/>
      <c r="AE12768" s="200"/>
      <c r="AM12768" s="203"/>
      <c r="AT12768" s="144"/>
    </row>
    <row r="12769" spans="9:46" s="142" customFormat="1" x14ac:dyDescent="0.15">
      <c r="I12769" s="223"/>
      <c r="P12769" s="224"/>
      <c r="Q12769" s="224"/>
      <c r="R12769" s="224"/>
      <c r="T12769" s="223"/>
      <c r="U12769" s="225"/>
      <c r="V12769" s="223"/>
      <c r="W12769" s="225"/>
      <c r="AE12769" s="200"/>
      <c r="AM12769" s="203"/>
      <c r="AT12769" s="144"/>
    </row>
    <row r="12770" spans="9:46" s="142" customFormat="1" x14ac:dyDescent="0.15">
      <c r="I12770" s="223"/>
      <c r="P12770" s="224"/>
      <c r="Q12770" s="224"/>
      <c r="R12770" s="224"/>
      <c r="T12770" s="223"/>
      <c r="U12770" s="225"/>
      <c r="V12770" s="223"/>
      <c r="W12770" s="225"/>
      <c r="AE12770" s="200"/>
      <c r="AM12770" s="203"/>
      <c r="AT12770" s="144"/>
    </row>
    <row r="12771" spans="9:46" s="142" customFormat="1" x14ac:dyDescent="0.15">
      <c r="I12771" s="223"/>
      <c r="P12771" s="224"/>
      <c r="Q12771" s="224"/>
      <c r="R12771" s="224"/>
      <c r="T12771" s="223"/>
      <c r="U12771" s="225"/>
      <c r="V12771" s="223"/>
      <c r="W12771" s="225"/>
      <c r="AE12771" s="200"/>
      <c r="AM12771" s="203"/>
      <c r="AT12771" s="144"/>
    </row>
    <row r="12772" spans="9:46" s="142" customFormat="1" x14ac:dyDescent="0.15">
      <c r="I12772" s="223"/>
      <c r="P12772" s="224"/>
      <c r="Q12772" s="224"/>
      <c r="R12772" s="224"/>
      <c r="T12772" s="223"/>
      <c r="U12772" s="225"/>
      <c r="V12772" s="223"/>
      <c r="W12772" s="225"/>
      <c r="AE12772" s="200"/>
      <c r="AM12772" s="203"/>
      <c r="AT12772" s="144"/>
    </row>
    <row r="12773" spans="9:46" s="142" customFormat="1" x14ac:dyDescent="0.15">
      <c r="I12773" s="223"/>
      <c r="P12773" s="224"/>
      <c r="Q12773" s="224"/>
      <c r="R12773" s="224"/>
      <c r="T12773" s="223"/>
      <c r="U12773" s="225"/>
      <c r="V12773" s="223"/>
      <c r="W12773" s="225"/>
      <c r="AE12773" s="200"/>
      <c r="AM12773" s="203"/>
      <c r="AT12773" s="144"/>
    </row>
    <row r="12774" spans="9:46" s="142" customFormat="1" x14ac:dyDescent="0.15">
      <c r="I12774" s="223"/>
      <c r="P12774" s="224"/>
      <c r="Q12774" s="224"/>
      <c r="R12774" s="224"/>
      <c r="T12774" s="223"/>
      <c r="U12774" s="225"/>
      <c r="V12774" s="223"/>
      <c r="W12774" s="225"/>
      <c r="AE12774" s="200"/>
      <c r="AM12774" s="203"/>
      <c r="AT12774" s="144"/>
    </row>
    <row r="12775" spans="9:46" s="142" customFormat="1" x14ac:dyDescent="0.15">
      <c r="I12775" s="223"/>
      <c r="P12775" s="224"/>
      <c r="Q12775" s="224"/>
      <c r="R12775" s="224"/>
      <c r="T12775" s="223"/>
      <c r="U12775" s="225"/>
      <c r="V12775" s="223"/>
      <c r="W12775" s="225"/>
      <c r="AE12775" s="200"/>
      <c r="AM12775" s="203"/>
      <c r="AT12775" s="144"/>
    </row>
    <row r="12776" spans="9:46" s="142" customFormat="1" x14ac:dyDescent="0.15">
      <c r="I12776" s="223"/>
      <c r="P12776" s="224"/>
      <c r="Q12776" s="224"/>
      <c r="R12776" s="224"/>
      <c r="T12776" s="223"/>
      <c r="U12776" s="225"/>
      <c r="V12776" s="223"/>
      <c r="W12776" s="225"/>
      <c r="AE12776" s="200"/>
      <c r="AM12776" s="203"/>
      <c r="AT12776" s="144"/>
    </row>
    <row r="12777" spans="9:46" s="142" customFormat="1" x14ac:dyDescent="0.15">
      <c r="I12777" s="223"/>
      <c r="P12777" s="224"/>
      <c r="Q12777" s="224"/>
      <c r="R12777" s="224"/>
      <c r="T12777" s="223"/>
      <c r="U12777" s="225"/>
      <c r="V12777" s="223"/>
      <c r="W12777" s="225"/>
      <c r="AE12777" s="200"/>
      <c r="AM12777" s="203"/>
      <c r="AT12777" s="144"/>
    </row>
    <row r="12778" spans="9:46" s="142" customFormat="1" x14ac:dyDescent="0.15">
      <c r="I12778" s="223"/>
      <c r="P12778" s="224"/>
      <c r="Q12778" s="224"/>
      <c r="R12778" s="224"/>
      <c r="T12778" s="223"/>
      <c r="U12778" s="225"/>
      <c r="V12778" s="223"/>
      <c r="W12778" s="225"/>
      <c r="AE12778" s="200"/>
      <c r="AM12778" s="203"/>
      <c r="AT12778" s="144"/>
    </row>
    <row r="12779" spans="9:46" s="142" customFormat="1" x14ac:dyDescent="0.15">
      <c r="I12779" s="223"/>
      <c r="P12779" s="224"/>
      <c r="Q12779" s="224"/>
      <c r="R12779" s="224"/>
      <c r="T12779" s="223"/>
      <c r="U12779" s="225"/>
      <c r="V12779" s="223"/>
      <c r="W12779" s="225"/>
      <c r="AE12779" s="200"/>
      <c r="AM12779" s="203"/>
      <c r="AT12779" s="144"/>
    </row>
    <row r="12780" spans="9:46" s="142" customFormat="1" x14ac:dyDescent="0.15">
      <c r="I12780" s="223"/>
      <c r="P12780" s="224"/>
      <c r="Q12780" s="224"/>
      <c r="R12780" s="224"/>
      <c r="T12780" s="223"/>
      <c r="U12780" s="225"/>
      <c r="V12780" s="223"/>
      <c r="W12780" s="225"/>
      <c r="AE12780" s="200"/>
      <c r="AM12780" s="203"/>
      <c r="AT12780" s="144"/>
    </row>
    <row r="12781" spans="9:46" s="142" customFormat="1" x14ac:dyDescent="0.15">
      <c r="I12781" s="223"/>
      <c r="P12781" s="224"/>
      <c r="Q12781" s="224"/>
      <c r="R12781" s="224"/>
      <c r="T12781" s="223"/>
      <c r="U12781" s="225"/>
      <c r="V12781" s="223"/>
      <c r="W12781" s="225"/>
      <c r="AE12781" s="200"/>
      <c r="AM12781" s="203"/>
      <c r="AT12781" s="144"/>
    </row>
    <row r="12782" spans="9:46" s="142" customFormat="1" x14ac:dyDescent="0.15">
      <c r="I12782" s="223"/>
      <c r="P12782" s="224"/>
      <c r="Q12782" s="224"/>
      <c r="R12782" s="224"/>
      <c r="T12782" s="223"/>
      <c r="U12782" s="225"/>
      <c r="V12782" s="223"/>
      <c r="W12782" s="225"/>
      <c r="AE12782" s="200"/>
      <c r="AM12782" s="203"/>
      <c r="AT12782" s="144"/>
    </row>
    <row r="12783" spans="9:46" s="142" customFormat="1" x14ac:dyDescent="0.15">
      <c r="I12783" s="223"/>
      <c r="P12783" s="224"/>
      <c r="Q12783" s="224"/>
      <c r="R12783" s="224"/>
      <c r="T12783" s="223"/>
      <c r="U12783" s="225"/>
      <c r="V12783" s="223"/>
      <c r="W12783" s="225"/>
      <c r="AE12783" s="200"/>
      <c r="AM12783" s="203"/>
      <c r="AT12783" s="144"/>
    </row>
    <row r="12784" spans="9:46" s="142" customFormat="1" x14ac:dyDescent="0.15">
      <c r="I12784" s="223"/>
      <c r="P12784" s="224"/>
      <c r="Q12784" s="224"/>
      <c r="R12784" s="224"/>
      <c r="T12784" s="223"/>
      <c r="U12784" s="225"/>
      <c r="V12784" s="223"/>
      <c r="W12784" s="225"/>
      <c r="AE12784" s="200"/>
      <c r="AM12784" s="203"/>
      <c r="AT12784" s="144"/>
    </row>
    <row r="12785" spans="9:46" s="142" customFormat="1" x14ac:dyDescent="0.15">
      <c r="I12785" s="223"/>
      <c r="P12785" s="224"/>
      <c r="Q12785" s="224"/>
      <c r="R12785" s="224"/>
      <c r="T12785" s="223"/>
      <c r="U12785" s="225"/>
      <c r="V12785" s="223"/>
      <c r="W12785" s="225"/>
      <c r="AE12785" s="200"/>
      <c r="AM12785" s="203"/>
      <c r="AT12785" s="144"/>
    </row>
    <row r="12786" spans="9:46" s="142" customFormat="1" x14ac:dyDescent="0.15">
      <c r="I12786" s="223"/>
      <c r="P12786" s="224"/>
      <c r="Q12786" s="224"/>
      <c r="R12786" s="224"/>
      <c r="T12786" s="223"/>
      <c r="U12786" s="225"/>
      <c r="V12786" s="223"/>
      <c r="W12786" s="225"/>
      <c r="AE12786" s="200"/>
      <c r="AM12786" s="203"/>
      <c r="AT12786" s="144"/>
    </row>
    <row r="12787" spans="9:46" s="142" customFormat="1" x14ac:dyDescent="0.15">
      <c r="I12787" s="223"/>
      <c r="P12787" s="224"/>
      <c r="Q12787" s="224"/>
      <c r="R12787" s="224"/>
      <c r="T12787" s="223"/>
      <c r="U12787" s="225"/>
      <c r="V12787" s="223"/>
      <c r="W12787" s="225"/>
      <c r="AE12787" s="200"/>
      <c r="AM12787" s="203"/>
      <c r="AT12787" s="144"/>
    </row>
    <row r="12788" spans="9:46" s="142" customFormat="1" x14ac:dyDescent="0.15">
      <c r="I12788" s="223"/>
      <c r="P12788" s="224"/>
      <c r="Q12788" s="224"/>
      <c r="R12788" s="224"/>
      <c r="T12788" s="223"/>
      <c r="U12788" s="225"/>
      <c r="V12788" s="223"/>
      <c r="W12788" s="225"/>
      <c r="AE12788" s="200"/>
      <c r="AM12788" s="203"/>
      <c r="AT12788" s="144"/>
    </row>
    <row r="12789" spans="9:46" s="142" customFormat="1" x14ac:dyDescent="0.15">
      <c r="I12789" s="223"/>
      <c r="P12789" s="224"/>
      <c r="Q12789" s="224"/>
      <c r="R12789" s="224"/>
      <c r="T12789" s="223"/>
      <c r="U12789" s="225"/>
      <c r="V12789" s="223"/>
      <c r="W12789" s="225"/>
      <c r="AE12789" s="200"/>
      <c r="AM12789" s="203"/>
      <c r="AT12789" s="144"/>
    </row>
    <row r="12790" spans="9:46" s="142" customFormat="1" x14ac:dyDescent="0.15">
      <c r="I12790" s="223"/>
      <c r="P12790" s="224"/>
      <c r="Q12790" s="224"/>
      <c r="R12790" s="224"/>
      <c r="T12790" s="223"/>
      <c r="U12790" s="225"/>
      <c r="V12790" s="223"/>
      <c r="W12790" s="225"/>
      <c r="AE12790" s="200"/>
      <c r="AM12790" s="203"/>
      <c r="AT12790" s="144"/>
    </row>
    <row r="12791" spans="9:46" s="142" customFormat="1" x14ac:dyDescent="0.15">
      <c r="I12791" s="223"/>
      <c r="P12791" s="224"/>
      <c r="Q12791" s="224"/>
      <c r="R12791" s="224"/>
      <c r="T12791" s="223"/>
      <c r="U12791" s="225"/>
      <c r="V12791" s="223"/>
      <c r="W12791" s="225"/>
      <c r="AE12791" s="200"/>
      <c r="AM12791" s="203"/>
      <c r="AT12791" s="144"/>
    </row>
    <row r="12792" spans="9:46" s="142" customFormat="1" x14ac:dyDescent="0.15">
      <c r="I12792" s="223"/>
      <c r="P12792" s="224"/>
      <c r="Q12792" s="224"/>
      <c r="R12792" s="224"/>
      <c r="T12792" s="223"/>
      <c r="U12792" s="225"/>
      <c r="V12792" s="223"/>
      <c r="W12792" s="225"/>
      <c r="AE12792" s="200"/>
      <c r="AM12792" s="203"/>
      <c r="AT12792" s="144"/>
    </row>
    <row r="12793" spans="9:46" s="142" customFormat="1" x14ac:dyDescent="0.15">
      <c r="I12793" s="223"/>
      <c r="P12793" s="224"/>
      <c r="Q12793" s="224"/>
      <c r="R12793" s="224"/>
      <c r="T12793" s="223"/>
      <c r="U12793" s="225"/>
      <c r="V12793" s="223"/>
      <c r="W12793" s="225"/>
      <c r="AE12793" s="200"/>
      <c r="AM12793" s="203"/>
      <c r="AT12793" s="144"/>
    </row>
    <row r="12794" spans="9:46" s="142" customFormat="1" x14ac:dyDescent="0.15">
      <c r="I12794" s="223"/>
      <c r="P12794" s="224"/>
      <c r="Q12794" s="224"/>
      <c r="R12794" s="224"/>
      <c r="T12794" s="223"/>
      <c r="U12794" s="225"/>
      <c r="V12794" s="223"/>
      <c r="W12794" s="225"/>
      <c r="AE12794" s="200"/>
      <c r="AM12794" s="203"/>
      <c r="AT12794" s="144"/>
    </row>
    <row r="12795" spans="9:46" s="142" customFormat="1" x14ac:dyDescent="0.15">
      <c r="I12795" s="223"/>
      <c r="P12795" s="224"/>
      <c r="Q12795" s="224"/>
      <c r="R12795" s="224"/>
      <c r="T12795" s="223"/>
      <c r="U12795" s="225"/>
      <c r="V12795" s="223"/>
      <c r="W12795" s="225"/>
      <c r="AE12795" s="200"/>
      <c r="AM12795" s="203"/>
      <c r="AT12795" s="144"/>
    </row>
    <row r="12796" spans="9:46" s="142" customFormat="1" x14ac:dyDescent="0.15">
      <c r="I12796" s="223"/>
      <c r="P12796" s="224"/>
      <c r="Q12796" s="224"/>
      <c r="R12796" s="224"/>
      <c r="T12796" s="223"/>
      <c r="U12796" s="225"/>
      <c r="V12796" s="223"/>
      <c r="W12796" s="225"/>
      <c r="AE12796" s="200"/>
      <c r="AM12796" s="203"/>
      <c r="AT12796" s="144"/>
    </row>
    <row r="12797" spans="9:46" s="142" customFormat="1" x14ac:dyDescent="0.15">
      <c r="I12797" s="223"/>
      <c r="P12797" s="224"/>
      <c r="Q12797" s="224"/>
      <c r="R12797" s="224"/>
      <c r="T12797" s="223"/>
      <c r="U12797" s="225"/>
      <c r="V12797" s="223"/>
      <c r="W12797" s="225"/>
      <c r="AE12797" s="200"/>
      <c r="AM12797" s="203"/>
      <c r="AT12797" s="144"/>
    </row>
    <row r="12798" spans="9:46" s="142" customFormat="1" x14ac:dyDescent="0.15">
      <c r="I12798" s="223"/>
      <c r="P12798" s="224"/>
      <c r="Q12798" s="224"/>
      <c r="R12798" s="224"/>
      <c r="T12798" s="223"/>
      <c r="U12798" s="225"/>
      <c r="V12798" s="223"/>
      <c r="W12798" s="225"/>
      <c r="AE12798" s="200"/>
      <c r="AM12798" s="203"/>
      <c r="AT12798" s="144"/>
    </row>
    <row r="12799" spans="9:46" s="142" customFormat="1" x14ac:dyDescent="0.15">
      <c r="I12799" s="223"/>
      <c r="P12799" s="224"/>
      <c r="Q12799" s="224"/>
      <c r="R12799" s="224"/>
      <c r="T12799" s="223"/>
      <c r="U12799" s="225"/>
      <c r="V12799" s="223"/>
      <c r="W12799" s="225"/>
      <c r="AE12799" s="200"/>
      <c r="AM12799" s="203"/>
      <c r="AT12799" s="144"/>
    </row>
    <row r="12800" spans="9:46" s="142" customFormat="1" x14ac:dyDescent="0.15">
      <c r="I12800" s="223"/>
      <c r="P12800" s="224"/>
      <c r="Q12800" s="224"/>
      <c r="R12800" s="224"/>
      <c r="T12800" s="223"/>
      <c r="U12800" s="225"/>
      <c r="V12800" s="223"/>
      <c r="W12800" s="225"/>
      <c r="AE12800" s="200"/>
      <c r="AM12800" s="203"/>
      <c r="AT12800" s="144"/>
    </row>
    <row r="12801" spans="9:46" s="142" customFormat="1" x14ac:dyDescent="0.15">
      <c r="I12801" s="223"/>
      <c r="P12801" s="224"/>
      <c r="Q12801" s="224"/>
      <c r="R12801" s="224"/>
      <c r="T12801" s="223"/>
      <c r="U12801" s="225"/>
      <c r="V12801" s="223"/>
      <c r="W12801" s="225"/>
      <c r="AE12801" s="200"/>
      <c r="AM12801" s="203"/>
      <c r="AT12801" s="144"/>
    </row>
    <row r="12802" spans="9:46" s="142" customFormat="1" x14ac:dyDescent="0.15">
      <c r="I12802" s="223"/>
      <c r="P12802" s="224"/>
      <c r="Q12802" s="224"/>
      <c r="R12802" s="224"/>
      <c r="T12802" s="223"/>
      <c r="U12802" s="225"/>
      <c r="V12802" s="223"/>
      <c r="W12802" s="225"/>
      <c r="AE12802" s="200"/>
      <c r="AM12802" s="203"/>
      <c r="AT12802" s="144"/>
    </row>
    <row r="12803" spans="9:46" s="142" customFormat="1" x14ac:dyDescent="0.15">
      <c r="I12803" s="223"/>
      <c r="P12803" s="224"/>
      <c r="Q12803" s="224"/>
      <c r="R12803" s="224"/>
      <c r="T12803" s="223"/>
      <c r="U12803" s="225"/>
      <c r="V12803" s="223"/>
      <c r="W12803" s="225"/>
      <c r="AE12803" s="200"/>
      <c r="AM12803" s="203"/>
      <c r="AT12803" s="144"/>
    </row>
    <row r="12804" spans="9:46" s="142" customFormat="1" x14ac:dyDescent="0.15">
      <c r="I12804" s="223"/>
      <c r="P12804" s="224"/>
      <c r="Q12804" s="224"/>
      <c r="R12804" s="224"/>
      <c r="T12804" s="223"/>
      <c r="U12804" s="225"/>
      <c r="V12804" s="223"/>
      <c r="W12804" s="225"/>
      <c r="AE12804" s="200"/>
      <c r="AM12804" s="203"/>
      <c r="AT12804" s="144"/>
    </row>
    <row r="12805" spans="9:46" s="142" customFormat="1" x14ac:dyDescent="0.15">
      <c r="I12805" s="223"/>
      <c r="P12805" s="224"/>
      <c r="Q12805" s="224"/>
      <c r="R12805" s="224"/>
      <c r="T12805" s="223"/>
      <c r="U12805" s="225"/>
      <c r="V12805" s="223"/>
      <c r="W12805" s="225"/>
      <c r="AE12805" s="200"/>
      <c r="AM12805" s="203"/>
      <c r="AT12805" s="144"/>
    </row>
    <row r="12806" spans="9:46" s="142" customFormat="1" x14ac:dyDescent="0.15">
      <c r="I12806" s="223"/>
      <c r="P12806" s="224"/>
      <c r="Q12806" s="224"/>
      <c r="R12806" s="224"/>
      <c r="T12806" s="223"/>
      <c r="U12806" s="225"/>
      <c r="V12806" s="223"/>
      <c r="W12806" s="225"/>
      <c r="AE12806" s="200"/>
      <c r="AM12806" s="203"/>
      <c r="AT12806" s="144"/>
    </row>
    <row r="12807" spans="9:46" s="142" customFormat="1" x14ac:dyDescent="0.15">
      <c r="I12807" s="223"/>
      <c r="P12807" s="224"/>
      <c r="Q12807" s="224"/>
      <c r="R12807" s="224"/>
      <c r="T12807" s="223"/>
      <c r="U12807" s="225"/>
      <c r="V12807" s="223"/>
      <c r="W12807" s="225"/>
      <c r="AE12807" s="200"/>
      <c r="AM12807" s="203"/>
      <c r="AT12807" s="144"/>
    </row>
    <row r="12808" spans="9:46" s="142" customFormat="1" x14ac:dyDescent="0.15">
      <c r="I12808" s="223"/>
      <c r="P12808" s="224"/>
      <c r="Q12808" s="224"/>
      <c r="R12808" s="224"/>
      <c r="T12808" s="223"/>
      <c r="U12808" s="225"/>
      <c r="V12808" s="223"/>
      <c r="W12808" s="225"/>
      <c r="AE12808" s="200"/>
      <c r="AM12808" s="203"/>
      <c r="AT12808" s="144"/>
    </row>
    <row r="12809" spans="9:46" s="142" customFormat="1" x14ac:dyDescent="0.15">
      <c r="I12809" s="223"/>
      <c r="P12809" s="224"/>
      <c r="Q12809" s="224"/>
      <c r="R12809" s="224"/>
      <c r="T12809" s="223"/>
      <c r="U12809" s="225"/>
      <c r="V12809" s="223"/>
      <c r="W12809" s="225"/>
      <c r="AE12809" s="200"/>
      <c r="AM12809" s="203"/>
      <c r="AT12809" s="144"/>
    </row>
    <row r="12810" spans="9:46" s="142" customFormat="1" x14ac:dyDescent="0.15">
      <c r="I12810" s="223"/>
      <c r="P12810" s="224"/>
      <c r="Q12810" s="224"/>
      <c r="R12810" s="224"/>
      <c r="T12810" s="223"/>
      <c r="U12810" s="225"/>
      <c r="V12810" s="223"/>
      <c r="W12810" s="225"/>
      <c r="AE12810" s="200"/>
      <c r="AM12810" s="203"/>
      <c r="AT12810" s="144"/>
    </row>
    <row r="12811" spans="9:46" s="142" customFormat="1" x14ac:dyDescent="0.15">
      <c r="I12811" s="223"/>
      <c r="P12811" s="224"/>
      <c r="Q12811" s="224"/>
      <c r="R12811" s="224"/>
      <c r="T12811" s="223"/>
      <c r="U12811" s="225"/>
      <c r="V12811" s="223"/>
      <c r="W12811" s="225"/>
      <c r="AE12811" s="200"/>
      <c r="AM12811" s="203"/>
      <c r="AT12811" s="144"/>
    </row>
    <row r="12812" spans="9:46" s="142" customFormat="1" x14ac:dyDescent="0.15">
      <c r="I12812" s="223"/>
      <c r="P12812" s="224"/>
      <c r="Q12812" s="224"/>
      <c r="R12812" s="224"/>
      <c r="T12812" s="223"/>
      <c r="U12812" s="225"/>
      <c r="V12812" s="223"/>
      <c r="W12812" s="225"/>
      <c r="AE12812" s="200"/>
      <c r="AM12812" s="203"/>
      <c r="AT12812" s="144"/>
    </row>
    <row r="12813" spans="9:46" s="142" customFormat="1" x14ac:dyDescent="0.15">
      <c r="I12813" s="223"/>
      <c r="P12813" s="224"/>
      <c r="Q12813" s="224"/>
      <c r="R12813" s="224"/>
      <c r="T12813" s="223"/>
      <c r="U12813" s="225"/>
      <c r="V12813" s="223"/>
      <c r="W12813" s="225"/>
      <c r="AE12813" s="200"/>
      <c r="AM12813" s="203"/>
      <c r="AT12813" s="144"/>
    </row>
    <row r="12814" spans="9:46" s="142" customFormat="1" x14ac:dyDescent="0.15">
      <c r="I12814" s="223"/>
      <c r="P12814" s="224"/>
      <c r="Q12814" s="224"/>
      <c r="R12814" s="224"/>
      <c r="T12814" s="223"/>
      <c r="U12814" s="225"/>
      <c r="V12814" s="223"/>
      <c r="W12814" s="225"/>
      <c r="AE12814" s="200"/>
      <c r="AM12814" s="203"/>
      <c r="AT12814" s="144"/>
    </row>
    <row r="12815" spans="9:46" s="142" customFormat="1" x14ac:dyDescent="0.15">
      <c r="I12815" s="223"/>
      <c r="P12815" s="224"/>
      <c r="Q12815" s="224"/>
      <c r="R12815" s="224"/>
      <c r="T12815" s="223"/>
      <c r="U12815" s="225"/>
      <c r="V12815" s="223"/>
      <c r="W12815" s="225"/>
      <c r="AE12815" s="200"/>
      <c r="AM12815" s="203"/>
      <c r="AT12815" s="144"/>
    </row>
    <row r="12816" spans="9:46" s="142" customFormat="1" x14ac:dyDescent="0.15">
      <c r="I12816" s="223"/>
      <c r="P12816" s="224"/>
      <c r="Q12816" s="224"/>
      <c r="R12816" s="224"/>
      <c r="T12816" s="223"/>
      <c r="U12816" s="225"/>
      <c r="V12816" s="223"/>
      <c r="W12816" s="225"/>
      <c r="AE12816" s="200"/>
      <c r="AM12816" s="203"/>
      <c r="AT12816" s="144"/>
    </row>
    <row r="12817" spans="9:46" s="142" customFormat="1" x14ac:dyDescent="0.15">
      <c r="I12817" s="223"/>
      <c r="P12817" s="224"/>
      <c r="Q12817" s="224"/>
      <c r="R12817" s="224"/>
      <c r="T12817" s="223"/>
      <c r="U12817" s="225"/>
      <c r="V12817" s="223"/>
      <c r="W12817" s="225"/>
      <c r="AE12817" s="200"/>
      <c r="AM12817" s="203"/>
      <c r="AT12817" s="144"/>
    </row>
    <row r="12818" spans="9:46" s="142" customFormat="1" x14ac:dyDescent="0.15">
      <c r="I12818" s="223"/>
      <c r="P12818" s="224"/>
      <c r="Q12818" s="224"/>
      <c r="R12818" s="224"/>
      <c r="T12818" s="223"/>
      <c r="U12818" s="225"/>
      <c r="V12818" s="223"/>
      <c r="W12818" s="225"/>
      <c r="AE12818" s="200"/>
      <c r="AM12818" s="203"/>
      <c r="AT12818" s="144"/>
    </row>
    <row r="12819" spans="9:46" s="142" customFormat="1" x14ac:dyDescent="0.15">
      <c r="I12819" s="223"/>
      <c r="P12819" s="224"/>
      <c r="Q12819" s="224"/>
      <c r="R12819" s="224"/>
      <c r="T12819" s="223"/>
      <c r="U12819" s="225"/>
      <c r="V12819" s="223"/>
      <c r="W12819" s="225"/>
      <c r="AE12819" s="200"/>
      <c r="AM12819" s="203"/>
      <c r="AT12819" s="144"/>
    </row>
    <row r="12820" spans="9:46" s="142" customFormat="1" x14ac:dyDescent="0.15">
      <c r="I12820" s="223"/>
      <c r="P12820" s="224"/>
      <c r="Q12820" s="224"/>
      <c r="R12820" s="224"/>
      <c r="T12820" s="223"/>
      <c r="U12820" s="225"/>
      <c r="V12820" s="223"/>
      <c r="W12820" s="225"/>
      <c r="AE12820" s="200"/>
      <c r="AM12820" s="203"/>
      <c r="AT12820" s="144"/>
    </row>
    <row r="12821" spans="9:46" s="142" customFormat="1" x14ac:dyDescent="0.15">
      <c r="I12821" s="223"/>
      <c r="P12821" s="224"/>
      <c r="Q12821" s="224"/>
      <c r="R12821" s="224"/>
      <c r="T12821" s="223"/>
      <c r="U12821" s="225"/>
      <c r="V12821" s="223"/>
      <c r="W12821" s="225"/>
      <c r="AE12821" s="200"/>
      <c r="AM12821" s="203"/>
      <c r="AT12821" s="144"/>
    </row>
    <row r="12822" spans="9:46" s="142" customFormat="1" x14ac:dyDescent="0.15">
      <c r="I12822" s="223"/>
      <c r="P12822" s="224"/>
      <c r="Q12822" s="224"/>
      <c r="R12822" s="224"/>
      <c r="T12822" s="223"/>
      <c r="U12822" s="225"/>
      <c r="V12822" s="223"/>
      <c r="W12822" s="225"/>
      <c r="AE12822" s="200"/>
      <c r="AM12822" s="203"/>
      <c r="AT12822" s="144"/>
    </row>
    <row r="12823" spans="9:46" s="142" customFormat="1" x14ac:dyDescent="0.15">
      <c r="I12823" s="223"/>
      <c r="P12823" s="224"/>
      <c r="Q12823" s="224"/>
      <c r="R12823" s="224"/>
      <c r="T12823" s="223"/>
      <c r="U12823" s="225"/>
      <c r="V12823" s="223"/>
      <c r="W12823" s="225"/>
      <c r="AE12823" s="200"/>
      <c r="AM12823" s="203"/>
      <c r="AT12823" s="144"/>
    </row>
    <row r="12824" spans="9:46" s="142" customFormat="1" x14ac:dyDescent="0.15">
      <c r="I12824" s="223"/>
      <c r="P12824" s="224"/>
      <c r="Q12824" s="224"/>
      <c r="R12824" s="224"/>
      <c r="T12824" s="223"/>
      <c r="U12824" s="225"/>
      <c r="V12824" s="223"/>
      <c r="W12824" s="225"/>
      <c r="AE12824" s="200"/>
      <c r="AM12824" s="203"/>
      <c r="AT12824" s="144"/>
    </row>
    <row r="12825" spans="9:46" s="142" customFormat="1" x14ac:dyDescent="0.15">
      <c r="I12825" s="223"/>
      <c r="P12825" s="224"/>
      <c r="Q12825" s="224"/>
      <c r="R12825" s="224"/>
      <c r="T12825" s="223"/>
      <c r="U12825" s="225"/>
      <c r="V12825" s="223"/>
      <c r="W12825" s="225"/>
      <c r="AE12825" s="200"/>
      <c r="AM12825" s="203"/>
      <c r="AT12825" s="144"/>
    </row>
    <row r="12826" spans="9:46" s="142" customFormat="1" x14ac:dyDescent="0.15">
      <c r="I12826" s="223"/>
      <c r="P12826" s="224"/>
      <c r="Q12826" s="224"/>
      <c r="R12826" s="224"/>
      <c r="T12826" s="223"/>
      <c r="U12826" s="225"/>
      <c r="V12826" s="223"/>
      <c r="W12826" s="225"/>
      <c r="AE12826" s="200"/>
      <c r="AM12826" s="203"/>
      <c r="AT12826" s="144"/>
    </row>
    <row r="12827" spans="9:46" s="142" customFormat="1" x14ac:dyDescent="0.15">
      <c r="I12827" s="223"/>
      <c r="P12827" s="224"/>
      <c r="Q12827" s="224"/>
      <c r="R12827" s="224"/>
      <c r="T12827" s="223"/>
      <c r="U12827" s="225"/>
      <c r="V12827" s="223"/>
      <c r="W12827" s="225"/>
      <c r="AE12827" s="200"/>
      <c r="AM12827" s="203"/>
      <c r="AT12827" s="144"/>
    </row>
    <row r="12828" spans="9:46" s="142" customFormat="1" x14ac:dyDescent="0.15">
      <c r="I12828" s="223"/>
      <c r="P12828" s="224"/>
      <c r="Q12828" s="224"/>
      <c r="R12828" s="224"/>
      <c r="T12828" s="223"/>
      <c r="U12828" s="225"/>
      <c r="V12828" s="223"/>
      <c r="W12828" s="225"/>
      <c r="AE12828" s="200"/>
      <c r="AM12828" s="203"/>
      <c r="AT12828" s="144"/>
    </row>
    <row r="12829" spans="9:46" s="142" customFormat="1" x14ac:dyDescent="0.15">
      <c r="I12829" s="223"/>
      <c r="P12829" s="224"/>
      <c r="Q12829" s="224"/>
      <c r="R12829" s="224"/>
      <c r="T12829" s="223"/>
      <c r="U12829" s="225"/>
      <c r="V12829" s="223"/>
      <c r="W12829" s="225"/>
      <c r="AE12829" s="200"/>
      <c r="AM12829" s="203"/>
      <c r="AT12829" s="144"/>
    </row>
    <row r="12830" spans="9:46" s="142" customFormat="1" x14ac:dyDescent="0.15">
      <c r="I12830" s="223"/>
      <c r="P12830" s="224"/>
      <c r="Q12830" s="224"/>
      <c r="R12830" s="224"/>
      <c r="T12830" s="223"/>
      <c r="U12830" s="225"/>
      <c r="V12830" s="223"/>
      <c r="W12830" s="225"/>
      <c r="AE12830" s="200"/>
      <c r="AM12830" s="203"/>
      <c r="AT12830" s="144"/>
    </row>
    <row r="12831" spans="9:46" s="142" customFormat="1" x14ac:dyDescent="0.15">
      <c r="I12831" s="223"/>
      <c r="P12831" s="224"/>
      <c r="Q12831" s="224"/>
      <c r="R12831" s="224"/>
      <c r="T12831" s="223"/>
      <c r="U12831" s="225"/>
      <c r="V12831" s="223"/>
      <c r="W12831" s="225"/>
      <c r="AE12831" s="200"/>
      <c r="AM12831" s="203"/>
      <c r="AT12831" s="144"/>
    </row>
    <row r="12832" spans="9:46" s="142" customFormat="1" x14ac:dyDescent="0.15">
      <c r="I12832" s="223"/>
      <c r="P12832" s="224"/>
      <c r="Q12832" s="224"/>
      <c r="R12832" s="224"/>
      <c r="T12832" s="223"/>
      <c r="U12832" s="225"/>
      <c r="V12832" s="223"/>
      <c r="W12832" s="225"/>
      <c r="AE12832" s="200"/>
      <c r="AM12832" s="203"/>
      <c r="AT12832" s="144"/>
    </row>
    <row r="12833" spans="9:46" s="142" customFormat="1" x14ac:dyDescent="0.15">
      <c r="I12833" s="223"/>
      <c r="P12833" s="224"/>
      <c r="Q12833" s="224"/>
      <c r="R12833" s="224"/>
      <c r="T12833" s="223"/>
      <c r="U12833" s="225"/>
      <c r="V12833" s="223"/>
      <c r="W12833" s="225"/>
      <c r="AE12833" s="200"/>
      <c r="AM12833" s="203"/>
      <c r="AT12833" s="144"/>
    </row>
    <row r="12834" spans="9:46" s="142" customFormat="1" x14ac:dyDescent="0.15">
      <c r="I12834" s="223"/>
      <c r="P12834" s="224"/>
      <c r="Q12834" s="224"/>
      <c r="R12834" s="224"/>
      <c r="T12834" s="223"/>
      <c r="U12834" s="225"/>
      <c r="V12834" s="223"/>
      <c r="W12834" s="225"/>
      <c r="AE12834" s="200"/>
      <c r="AM12834" s="203"/>
      <c r="AT12834" s="144"/>
    </row>
    <row r="12835" spans="9:46" s="142" customFormat="1" x14ac:dyDescent="0.15">
      <c r="I12835" s="223"/>
      <c r="P12835" s="224"/>
      <c r="Q12835" s="224"/>
      <c r="R12835" s="224"/>
      <c r="T12835" s="223"/>
      <c r="U12835" s="225"/>
      <c r="V12835" s="223"/>
      <c r="W12835" s="225"/>
      <c r="AE12835" s="200"/>
      <c r="AM12835" s="203"/>
      <c r="AT12835" s="144"/>
    </row>
    <row r="12836" spans="9:46" s="142" customFormat="1" x14ac:dyDescent="0.15">
      <c r="I12836" s="223"/>
      <c r="P12836" s="224"/>
      <c r="Q12836" s="224"/>
      <c r="R12836" s="224"/>
      <c r="T12836" s="223"/>
      <c r="U12836" s="225"/>
      <c r="V12836" s="223"/>
      <c r="W12836" s="225"/>
      <c r="AE12836" s="200"/>
      <c r="AM12836" s="203"/>
      <c r="AT12836" s="144"/>
    </row>
    <row r="12837" spans="9:46" s="142" customFormat="1" x14ac:dyDescent="0.15">
      <c r="I12837" s="223"/>
      <c r="P12837" s="224"/>
      <c r="Q12837" s="224"/>
      <c r="R12837" s="224"/>
      <c r="T12837" s="223"/>
      <c r="U12837" s="225"/>
      <c r="V12837" s="223"/>
      <c r="W12837" s="225"/>
      <c r="AE12837" s="200"/>
      <c r="AM12837" s="203"/>
      <c r="AT12837" s="144"/>
    </row>
    <row r="12838" spans="9:46" s="142" customFormat="1" x14ac:dyDescent="0.15">
      <c r="I12838" s="223"/>
      <c r="P12838" s="224"/>
      <c r="Q12838" s="224"/>
      <c r="R12838" s="224"/>
      <c r="T12838" s="223"/>
      <c r="U12838" s="225"/>
      <c r="V12838" s="223"/>
      <c r="W12838" s="225"/>
      <c r="AE12838" s="200"/>
      <c r="AM12838" s="203"/>
      <c r="AT12838" s="144"/>
    </row>
    <row r="12839" spans="9:46" s="142" customFormat="1" x14ac:dyDescent="0.15">
      <c r="I12839" s="223"/>
      <c r="P12839" s="224"/>
      <c r="Q12839" s="224"/>
      <c r="R12839" s="224"/>
      <c r="T12839" s="223"/>
      <c r="U12839" s="225"/>
      <c r="V12839" s="223"/>
      <c r="W12839" s="225"/>
      <c r="AE12839" s="200"/>
      <c r="AM12839" s="203"/>
      <c r="AT12839" s="144"/>
    </row>
    <row r="12840" spans="9:46" s="142" customFormat="1" x14ac:dyDescent="0.15">
      <c r="I12840" s="223"/>
      <c r="P12840" s="224"/>
      <c r="Q12840" s="224"/>
      <c r="R12840" s="224"/>
      <c r="T12840" s="223"/>
      <c r="U12840" s="225"/>
      <c r="V12840" s="223"/>
      <c r="W12840" s="225"/>
      <c r="AE12840" s="200"/>
      <c r="AM12840" s="203"/>
      <c r="AT12840" s="144"/>
    </row>
    <row r="12841" spans="9:46" s="142" customFormat="1" x14ac:dyDescent="0.15">
      <c r="I12841" s="223"/>
      <c r="P12841" s="224"/>
      <c r="Q12841" s="224"/>
      <c r="R12841" s="224"/>
      <c r="T12841" s="223"/>
      <c r="U12841" s="225"/>
      <c r="V12841" s="223"/>
      <c r="W12841" s="225"/>
      <c r="AE12841" s="200"/>
      <c r="AM12841" s="203"/>
      <c r="AT12841" s="144"/>
    </row>
    <row r="12842" spans="9:46" s="142" customFormat="1" x14ac:dyDescent="0.15">
      <c r="I12842" s="223"/>
      <c r="P12842" s="224"/>
      <c r="Q12842" s="224"/>
      <c r="R12842" s="224"/>
      <c r="T12842" s="223"/>
      <c r="U12842" s="225"/>
      <c r="V12842" s="223"/>
      <c r="W12842" s="225"/>
      <c r="AE12842" s="200"/>
      <c r="AM12842" s="203"/>
      <c r="AT12842" s="144"/>
    </row>
    <row r="12843" spans="9:46" s="142" customFormat="1" x14ac:dyDescent="0.15">
      <c r="I12843" s="223"/>
      <c r="P12843" s="224"/>
      <c r="Q12843" s="224"/>
      <c r="R12843" s="224"/>
      <c r="T12843" s="223"/>
      <c r="U12843" s="225"/>
      <c r="V12843" s="223"/>
      <c r="W12843" s="225"/>
      <c r="AE12843" s="200"/>
      <c r="AM12843" s="203"/>
      <c r="AT12843" s="144"/>
    </row>
    <row r="12844" spans="9:46" s="142" customFormat="1" x14ac:dyDescent="0.15">
      <c r="I12844" s="223"/>
      <c r="P12844" s="224"/>
      <c r="Q12844" s="224"/>
      <c r="R12844" s="224"/>
      <c r="T12844" s="223"/>
      <c r="U12844" s="225"/>
      <c r="V12844" s="223"/>
      <c r="W12844" s="225"/>
      <c r="AE12844" s="200"/>
      <c r="AM12844" s="203"/>
      <c r="AT12844" s="144"/>
    </row>
    <row r="12845" spans="9:46" s="142" customFormat="1" x14ac:dyDescent="0.15">
      <c r="I12845" s="223"/>
      <c r="P12845" s="224"/>
      <c r="Q12845" s="224"/>
      <c r="R12845" s="224"/>
      <c r="T12845" s="223"/>
      <c r="U12845" s="225"/>
      <c r="V12845" s="223"/>
      <c r="W12845" s="225"/>
      <c r="AE12845" s="200"/>
      <c r="AM12845" s="203"/>
      <c r="AT12845" s="144"/>
    </row>
    <row r="12846" spans="9:46" s="142" customFormat="1" x14ac:dyDescent="0.15">
      <c r="I12846" s="223"/>
      <c r="P12846" s="224"/>
      <c r="Q12846" s="224"/>
      <c r="R12846" s="224"/>
      <c r="T12846" s="223"/>
      <c r="U12846" s="225"/>
      <c r="V12846" s="223"/>
      <c r="W12846" s="225"/>
      <c r="AE12846" s="200"/>
      <c r="AM12846" s="203"/>
      <c r="AT12846" s="144"/>
    </row>
    <row r="12847" spans="9:46" s="142" customFormat="1" x14ac:dyDescent="0.15">
      <c r="I12847" s="223"/>
      <c r="P12847" s="224"/>
      <c r="Q12847" s="224"/>
      <c r="R12847" s="224"/>
      <c r="T12847" s="223"/>
      <c r="U12847" s="225"/>
      <c r="V12847" s="223"/>
      <c r="W12847" s="225"/>
      <c r="AE12847" s="200"/>
      <c r="AM12847" s="203"/>
      <c r="AT12847" s="144"/>
    </row>
    <row r="12848" spans="9:46" s="142" customFormat="1" x14ac:dyDescent="0.15">
      <c r="I12848" s="223"/>
      <c r="P12848" s="224"/>
      <c r="Q12848" s="224"/>
      <c r="R12848" s="224"/>
      <c r="T12848" s="223"/>
      <c r="U12848" s="225"/>
      <c r="V12848" s="223"/>
      <c r="W12848" s="225"/>
      <c r="AE12848" s="200"/>
      <c r="AM12848" s="203"/>
      <c r="AT12848" s="144"/>
    </row>
    <row r="12849" spans="9:46" s="142" customFormat="1" x14ac:dyDescent="0.15">
      <c r="I12849" s="223"/>
      <c r="P12849" s="224"/>
      <c r="Q12849" s="224"/>
      <c r="R12849" s="224"/>
      <c r="T12849" s="223"/>
      <c r="U12849" s="225"/>
      <c r="V12849" s="223"/>
      <c r="W12849" s="225"/>
      <c r="AE12849" s="200"/>
      <c r="AM12849" s="203"/>
      <c r="AT12849" s="144"/>
    </row>
    <row r="12850" spans="9:46" s="142" customFormat="1" x14ac:dyDescent="0.15">
      <c r="I12850" s="223"/>
      <c r="P12850" s="224"/>
      <c r="Q12850" s="224"/>
      <c r="R12850" s="224"/>
      <c r="T12850" s="223"/>
      <c r="U12850" s="225"/>
      <c r="V12850" s="223"/>
      <c r="W12850" s="225"/>
      <c r="AE12850" s="200"/>
      <c r="AM12850" s="203"/>
      <c r="AT12850" s="144"/>
    </row>
    <row r="12851" spans="9:46" s="142" customFormat="1" x14ac:dyDescent="0.15">
      <c r="I12851" s="223"/>
      <c r="P12851" s="224"/>
      <c r="Q12851" s="224"/>
      <c r="R12851" s="224"/>
      <c r="T12851" s="223"/>
      <c r="U12851" s="225"/>
      <c r="V12851" s="223"/>
      <c r="W12851" s="225"/>
      <c r="AE12851" s="200"/>
      <c r="AM12851" s="203"/>
      <c r="AT12851" s="144"/>
    </row>
    <row r="12852" spans="9:46" s="142" customFormat="1" x14ac:dyDescent="0.15">
      <c r="I12852" s="223"/>
      <c r="P12852" s="224"/>
      <c r="Q12852" s="224"/>
      <c r="R12852" s="224"/>
      <c r="T12852" s="223"/>
      <c r="U12852" s="225"/>
      <c r="V12852" s="223"/>
      <c r="W12852" s="225"/>
      <c r="AE12852" s="200"/>
      <c r="AM12852" s="203"/>
      <c r="AT12852" s="144"/>
    </row>
    <row r="12853" spans="9:46" s="142" customFormat="1" x14ac:dyDescent="0.15">
      <c r="I12853" s="223"/>
      <c r="P12853" s="224"/>
      <c r="Q12853" s="224"/>
      <c r="R12853" s="224"/>
      <c r="T12853" s="223"/>
      <c r="U12853" s="225"/>
      <c r="V12853" s="223"/>
      <c r="W12853" s="225"/>
      <c r="AE12853" s="200"/>
      <c r="AM12853" s="203"/>
      <c r="AT12853" s="144"/>
    </row>
    <row r="12854" spans="9:46" s="142" customFormat="1" x14ac:dyDescent="0.15">
      <c r="I12854" s="223"/>
      <c r="P12854" s="224"/>
      <c r="Q12854" s="224"/>
      <c r="R12854" s="224"/>
      <c r="T12854" s="223"/>
      <c r="U12854" s="225"/>
      <c r="V12854" s="223"/>
      <c r="W12854" s="225"/>
      <c r="AE12854" s="200"/>
      <c r="AM12854" s="203"/>
      <c r="AT12854" s="144"/>
    </row>
    <row r="12855" spans="9:46" s="142" customFormat="1" x14ac:dyDescent="0.15">
      <c r="I12855" s="223"/>
      <c r="P12855" s="224"/>
      <c r="Q12855" s="224"/>
      <c r="R12855" s="224"/>
      <c r="T12855" s="223"/>
      <c r="U12855" s="225"/>
      <c r="V12855" s="223"/>
      <c r="W12855" s="225"/>
      <c r="AE12855" s="200"/>
      <c r="AM12855" s="203"/>
      <c r="AT12855" s="144"/>
    </row>
    <row r="12856" spans="9:46" s="142" customFormat="1" x14ac:dyDescent="0.15">
      <c r="I12856" s="223"/>
      <c r="P12856" s="224"/>
      <c r="Q12856" s="224"/>
      <c r="R12856" s="224"/>
      <c r="T12856" s="223"/>
      <c r="U12856" s="225"/>
      <c r="V12856" s="223"/>
      <c r="W12856" s="225"/>
      <c r="AE12856" s="200"/>
      <c r="AM12856" s="203"/>
      <c r="AT12856" s="144"/>
    </row>
    <row r="12857" spans="9:46" s="142" customFormat="1" x14ac:dyDescent="0.15">
      <c r="I12857" s="223"/>
      <c r="P12857" s="224"/>
      <c r="Q12857" s="224"/>
      <c r="R12857" s="224"/>
      <c r="T12857" s="223"/>
      <c r="U12857" s="225"/>
      <c r="V12857" s="223"/>
      <c r="W12857" s="225"/>
      <c r="AE12857" s="200"/>
      <c r="AM12857" s="203"/>
      <c r="AT12857" s="144"/>
    </row>
    <row r="12858" spans="9:46" s="142" customFormat="1" x14ac:dyDescent="0.15">
      <c r="I12858" s="223"/>
      <c r="P12858" s="224"/>
      <c r="Q12858" s="224"/>
      <c r="R12858" s="224"/>
      <c r="T12858" s="223"/>
      <c r="U12858" s="225"/>
      <c r="V12858" s="223"/>
      <c r="W12858" s="225"/>
      <c r="AE12858" s="200"/>
      <c r="AM12858" s="203"/>
      <c r="AT12858" s="144"/>
    </row>
    <row r="12859" spans="9:46" s="142" customFormat="1" x14ac:dyDescent="0.15">
      <c r="I12859" s="223"/>
      <c r="P12859" s="224"/>
      <c r="Q12859" s="224"/>
      <c r="R12859" s="224"/>
      <c r="T12859" s="223"/>
      <c r="U12859" s="225"/>
      <c r="V12859" s="223"/>
      <c r="W12859" s="225"/>
      <c r="AE12859" s="200"/>
      <c r="AM12859" s="203"/>
      <c r="AT12859" s="144"/>
    </row>
    <row r="12860" spans="9:46" s="142" customFormat="1" x14ac:dyDescent="0.15">
      <c r="I12860" s="223"/>
      <c r="P12860" s="224"/>
      <c r="Q12860" s="224"/>
      <c r="R12860" s="224"/>
      <c r="T12860" s="223"/>
      <c r="U12860" s="225"/>
      <c r="V12860" s="223"/>
      <c r="W12860" s="225"/>
      <c r="AE12860" s="200"/>
      <c r="AM12860" s="203"/>
      <c r="AT12860" s="144"/>
    </row>
    <row r="12861" spans="9:46" s="142" customFormat="1" x14ac:dyDescent="0.15">
      <c r="I12861" s="223"/>
      <c r="P12861" s="224"/>
      <c r="Q12861" s="224"/>
      <c r="R12861" s="224"/>
      <c r="T12861" s="223"/>
      <c r="U12861" s="225"/>
      <c r="V12861" s="223"/>
      <c r="W12861" s="225"/>
      <c r="AE12861" s="200"/>
      <c r="AM12861" s="203"/>
      <c r="AT12861" s="144"/>
    </row>
    <row r="12862" spans="9:46" s="142" customFormat="1" x14ac:dyDescent="0.15">
      <c r="I12862" s="223"/>
      <c r="P12862" s="224"/>
      <c r="Q12862" s="224"/>
      <c r="R12862" s="224"/>
      <c r="T12862" s="223"/>
      <c r="U12862" s="225"/>
      <c r="V12862" s="223"/>
      <c r="W12862" s="225"/>
      <c r="AE12862" s="200"/>
      <c r="AM12862" s="203"/>
      <c r="AT12862" s="144"/>
    </row>
    <row r="12863" spans="9:46" s="142" customFormat="1" x14ac:dyDescent="0.15">
      <c r="I12863" s="223"/>
      <c r="P12863" s="224"/>
      <c r="Q12863" s="224"/>
      <c r="R12863" s="224"/>
      <c r="T12863" s="223"/>
      <c r="U12863" s="225"/>
      <c r="V12863" s="223"/>
      <c r="W12863" s="225"/>
      <c r="AE12863" s="200"/>
      <c r="AM12863" s="203"/>
      <c r="AT12863" s="144"/>
    </row>
    <row r="12864" spans="9:46" s="142" customFormat="1" x14ac:dyDescent="0.15">
      <c r="I12864" s="223"/>
      <c r="P12864" s="224"/>
      <c r="Q12864" s="224"/>
      <c r="R12864" s="224"/>
      <c r="T12864" s="223"/>
      <c r="U12864" s="225"/>
      <c r="V12864" s="223"/>
      <c r="W12864" s="225"/>
      <c r="AE12864" s="200"/>
      <c r="AM12864" s="203"/>
      <c r="AT12864" s="144"/>
    </row>
    <row r="12865" spans="9:46" s="142" customFormat="1" x14ac:dyDescent="0.15">
      <c r="I12865" s="223"/>
      <c r="P12865" s="224"/>
      <c r="Q12865" s="224"/>
      <c r="R12865" s="224"/>
      <c r="T12865" s="223"/>
      <c r="U12865" s="225"/>
      <c r="V12865" s="223"/>
      <c r="W12865" s="225"/>
      <c r="AE12865" s="200"/>
      <c r="AM12865" s="203"/>
      <c r="AT12865" s="144"/>
    </row>
    <row r="12866" spans="9:46" s="142" customFormat="1" x14ac:dyDescent="0.15">
      <c r="I12866" s="223"/>
      <c r="P12866" s="224"/>
      <c r="Q12866" s="224"/>
      <c r="R12866" s="224"/>
      <c r="T12866" s="223"/>
      <c r="U12866" s="225"/>
      <c r="V12866" s="223"/>
      <c r="W12866" s="225"/>
      <c r="AE12866" s="200"/>
      <c r="AM12866" s="203"/>
      <c r="AT12866" s="144"/>
    </row>
    <row r="12867" spans="9:46" s="142" customFormat="1" x14ac:dyDescent="0.15">
      <c r="I12867" s="223"/>
      <c r="P12867" s="224"/>
      <c r="Q12867" s="224"/>
      <c r="R12867" s="224"/>
      <c r="T12867" s="223"/>
      <c r="U12867" s="225"/>
      <c r="V12867" s="223"/>
      <c r="W12867" s="225"/>
      <c r="AE12867" s="200"/>
      <c r="AM12867" s="203"/>
      <c r="AT12867" s="144"/>
    </row>
    <row r="12868" spans="9:46" s="142" customFormat="1" x14ac:dyDescent="0.15">
      <c r="I12868" s="223"/>
      <c r="P12868" s="224"/>
      <c r="Q12868" s="224"/>
      <c r="R12868" s="224"/>
      <c r="T12868" s="223"/>
      <c r="U12868" s="225"/>
      <c r="V12868" s="223"/>
      <c r="W12868" s="225"/>
      <c r="AE12868" s="200"/>
      <c r="AM12868" s="203"/>
      <c r="AT12868" s="144"/>
    </row>
    <row r="12869" spans="9:46" s="142" customFormat="1" x14ac:dyDescent="0.15">
      <c r="I12869" s="223"/>
      <c r="P12869" s="224"/>
      <c r="Q12869" s="224"/>
      <c r="R12869" s="224"/>
      <c r="T12869" s="223"/>
      <c r="U12869" s="225"/>
      <c r="V12869" s="223"/>
      <c r="W12869" s="225"/>
      <c r="AE12869" s="200"/>
      <c r="AM12869" s="203"/>
      <c r="AT12869" s="144"/>
    </row>
    <row r="12870" spans="9:46" s="142" customFormat="1" x14ac:dyDescent="0.15">
      <c r="I12870" s="223"/>
      <c r="P12870" s="224"/>
      <c r="Q12870" s="224"/>
      <c r="R12870" s="224"/>
      <c r="T12870" s="223"/>
      <c r="U12870" s="225"/>
      <c r="V12870" s="223"/>
      <c r="W12870" s="225"/>
      <c r="AE12870" s="200"/>
      <c r="AM12870" s="203"/>
      <c r="AT12870" s="144"/>
    </row>
    <row r="12871" spans="9:46" s="142" customFormat="1" x14ac:dyDescent="0.15">
      <c r="I12871" s="223"/>
      <c r="P12871" s="224"/>
      <c r="Q12871" s="224"/>
      <c r="R12871" s="224"/>
      <c r="T12871" s="223"/>
      <c r="U12871" s="225"/>
      <c r="V12871" s="223"/>
      <c r="W12871" s="225"/>
      <c r="AE12871" s="200"/>
      <c r="AM12871" s="203"/>
      <c r="AT12871" s="144"/>
    </row>
    <row r="12872" spans="9:46" s="142" customFormat="1" x14ac:dyDescent="0.15">
      <c r="I12872" s="223"/>
      <c r="P12872" s="224"/>
      <c r="Q12872" s="224"/>
      <c r="R12872" s="224"/>
      <c r="T12872" s="223"/>
      <c r="U12872" s="225"/>
      <c r="V12872" s="223"/>
      <c r="W12872" s="225"/>
      <c r="AE12872" s="200"/>
      <c r="AM12872" s="203"/>
      <c r="AT12872" s="144"/>
    </row>
    <row r="12873" spans="9:46" s="142" customFormat="1" x14ac:dyDescent="0.15">
      <c r="I12873" s="223"/>
      <c r="P12873" s="224"/>
      <c r="Q12873" s="224"/>
      <c r="R12873" s="224"/>
      <c r="T12873" s="223"/>
      <c r="U12873" s="225"/>
      <c r="V12873" s="223"/>
      <c r="W12873" s="225"/>
      <c r="AE12873" s="200"/>
      <c r="AM12873" s="203"/>
      <c r="AT12873" s="144"/>
    </row>
    <row r="12874" spans="9:46" s="142" customFormat="1" x14ac:dyDescent="0.15">
      <c r="I12874" s="223"/>
      <c r="P12874" s="224"/>
      <c r="Q12874" s="224"/>
      <c r="R12874" s="224"/>
      <c r="T12874" s="223"/>
      <c r="U12874" s="225"/>
      <c r="V12874" s="223"/>
      <c r="W12874" s="225"/>
      <c r="AE12874" s="200"/>
      <c r="AM12874" s="203"/>
      <c r="AT12874" s="144"/>
    </row>
    <row r="12875" spans="9:46" s="142" customFormat="1" x14ac:dyDescent="0.15">
      <c r="I12875" s="223"/>
      <c r="P12875" s="224"/>
      <c r="Q12875" s="224"/>
      <c r="R12875" s="224"/>
      <c r="T12875" s="223"/>
      <c r="U12875" s="225"/>
      <c r="V12875" s="223"/>
      <c r="W12875" s="225"/>
      <c r="AE12875" s="200"/>
      <c r="AM12875" s="203"/>
      <c r="AT12875" s="144"/>
    </row>
    <row r="12876" spans="9:46" s="142" customFormat="1" x14ac:dyDescent="0.15">
      <c r="I12876" s="223"/>
      <c r="P12876" s="224"/>
      <c r="Q12876" s="224"/>
      <c r="R12876" s="224"/>
      <c r="T12876" s="223"/>
      <c r="U12876" s="225"/>
      <c r="V12876" s="223"/>
      <c r="W12876" s="225"/>
      <c r="AE12876" s="200"/>
      <c r="AM12876" s="203"/>
      <c r="AT12876" s="144"/>
    </row>
    <row r="12877" spans="9:46" s="142" customFormat="1" x14ac:dyDescent="0.15">
      <c r="I12877" s="223"/>
      <c r="P12877" s="224"/>
      <c r="Q12877" s="224"/>
      <c r="R12877" s="224"/>
      <c r="T12877" s="223"/>
      <c r="U12877" s="225"/>
      <c r="V12877" s="223"/>
      <c r="W12877" s="225"/>
      <c r="AE12877" s="200"/>
      <c r="AM12877" s="203"/>
      <c r="AT12877" s="144"/>
    </row>
    <row r="12878" spans="9:46" s="142" customFormat="1" x14ac:dyDescent="0.15">
      <c r="I12878" s="223"/>
      <c r="P12878" s="224"/>
      <c r="Q12878" s="224"/>
      <c r="R12878" s="224"/>
      <c r="T12878" s="223"/>
      <c r="U12878" s="225"/>
      <c r="V12878" s="223"/>
      <c r="W12878" s="225"/>
      <c r="AE12878" s="200"/>
      <c r="AM12878" s="203"/>
      <c r="AT12878" s="144"/>
    </row>
    <row r="12879" spans="9:46" s="142" customFormat="1" x14ac:dyDescent="0.15">
      <c r="I12879" s="223"/>
      <c r="P12879" s="224"/>
      <c r="Q12879" s="224"/>
      <c r="R12879" s="224"/>
      <c r="T12879" s="223"/>
      <c r="U12879" s="225"/>
      <c r="V12879" s="223"/>
      <c r="W12879" s="225"/>
      <c r="AE12879" s="200"/>
      <c r="AM12879" s="203"/>
      <c r="AT12879" s="144"/>
    </row>
    <row r="12880" spans="9:46" s="142" customFormat="1" x14ac:dyDescent="0.15">
      <c r="I12880" s="223"/>
      <c r="P12880" s="224"/>
      <c r="Q12880" s="224"/>
      <c r="R12880" s="224"/>
      <c r="T12880" s="223"/>
      <c r="U12880" s="225"/>
      <c r="V12880" s="223"/>
      <c r="W12880" s="225"/>
      <c r="AE12880" s="200"/>
      <c r="AM12880" s="203"/>
      <c r="AT12880" s="144"/>
    </row>
    <row r="12881" spans="9:46" s="142" customFormat="1" x14ac:dyDescent="0.15">
      <c r="I12881" s="223"/>
      <c r="P12881" s="224"/>
      <c r="Q12881" s="224"/>
      <c r="R12881" s="224"/>
      <c r="T12881" s="223"/>
      <c r="U12881" s="225"/>
      <c r="V12881" s="223"/>
      <c r="W12881" s="225"/>
      <c r="AE12881" s="200"/>
      <c r="AM12881" s="203"/>
      <c r="AT12881" s="144"/>
    </row>
    <row r="12882" spans="9:46" s="142" customFormat="1" x14ac:dyDescent="0.15">
      <c r="I12882" s="223"/>
      <c r="P12882" s="224"/>
      <c r="Q12882" s="224"/>
      <c r="R12882" s="224"/>
      <c r="T12882" s="223"/>
      <c r="U12882" s="225"/>
      <c r="V12882" s="223"/>
      <c r="W12882" s="225"/>
      <c r="AE12882" s="200"/>
      <c r="AM12882" s="203"/>
      <c r="AT12882" s="144"/>
    </row>
    <row r="12883" spans="9:46" s="142" customFormat="1" x14ac:dyDescent="0.15">
      <c r="I12883" s="223"/>
      <c r="P12883" s="224"/>
      <c r="Q12883" s="224"/>
      <c r="R12883" s="224"/>
      <c r="T12883" s="223"/>
      <c r="U12883" s="225"/>
      <c r="V12883" s="223"/>
      <c r="W12883" s="225"/>
      <c r="AE12883" s="200"/>
      <c r="AM12883" s="203"/>
      <c r="AT12883" s="144"/>
    </row>
    <row r="12884" spans="9:46" s="142" customFormat="1" x14ac:dyDescent="0.15">
      <c r="I12884" s="223"/>
      <c r="P12884" s="224"/>
      <c r="Q12884" s="224"/>
      <c r="R12884" s="224"/>
      <c r="T12884" s="223"/>
      <c r="U12884" s="225"/>
      <c r="V12884" s="223"/>
      <c r="W12884" s="225"/>
      <c r="AE12884" s="200"/>
      <c r="AM12884" s="203"/>
      <c r="AT12884" s="144"/>
    </row>
    <row r="12885" spans="9:46" s="142" customFormat="1" x14ac:dyDescent="0.15">
      <c r="I12885" s="223"/>
      <c r="P12885" s="224"/>
      <c r="Q12885" s="224"/>
      <c r="R12885" s="224"/>
      <c r="T12885" s="223"/>
      <c r="U12885" s="225"/>
      <c r="V12885" s="223"/>
      <c r="W12885" s="225"/>
      <c r="AE12885" s="200"/>
      <c r="AM12885" s="203"/>
      <c r="AT12885" s="144"/>
    </row>
    <row r="12886" spans="9:46" s="142" customFormat="1" x14ac:dyDescent="0.15">
      <c r="I12886" s="223"/>
      <c r="P12886" s="224"/>
      <c r="Q12886" s="224"/>
      <c r="R12886" s="224"/>
      <c r="T12886" s="223"/>
      <c r="U12886" s="225"/>
      <c r="V12886" s="223"/>
      <c r="W12886" s="225"/>
      <c r="AE12886" s="200"/>
      <c r="AM12886" s="203"/>
      <c r="AT12886" s="144"/>
    </row>
    <row r="12887" spans="9:46" s="142" customFormat="1" x14ac:dyDescent="0.15">
      <c r="I12887" s="223"/>
      <c r="P12887" s="224"/>
      <c r="Q12887" s="224"/>
      <c r="R12887" s="224"/>
      <c r="T12887" s="223"/>
      <c r="U12887" s="225"/>
      <c r="V12887" s="223"/>
      <c r="W12887" s="225"/>
      <c r="AE12887" s="200"/>
      <c r="AM12887" s="203"/>
      <c r="AT12887" s="144"/>
    </row>
    <row r="12888" spans="9:46" s="142" customFormat="1" x14ac:dyDescent="0.15">
      <c r="I12888" s="223"/>
      <c r="P12888" s="224"/>
      <c r="Q12888" s="224"/>
      <c r="R12888" s="224"/>
      <c r="T12888" s="223"/>
      <c r="U12888" s="225"/>
      <c r="V12888" s="223"/>
      <c r="W12888" s="225"/>
      <c r="AE12888" s="200"/>
      <c r="AM12888" s="203"/>
      <c r="AT12888" s="144"/>
    </row>
    <row r="12889" spans="9:46" s="142" customFormat="1" x14ac:dyDescent="0.15">
      <c r="I12889" s="223"/>
      <c r="P12889" s="224"/>
      <c r="Q12889" s="224"/>
      <c r="R12889" s="224"/>
      <c r="T12889" s="223"/>
      <c r="U12889" s="225"/>
      <c r="V12889" s="223"/>
      <c r="W12889" s="225"/>
      <c r="AE12889" s="200"/>
      <c r="AM12889" s="203"/>
      <c r="AT12889" s="144"/>
    </row>
    <row r="12890" spans="9:46" s="142" customFormat="1" x14ac:dyDescent="0.15">
      <c r="I12890" s="223"/>
      <c r="P12890" s="224"/>
      <c r="Q12890" s="224"/>
      <c r="R12890" s="224"/>
      <c r="T12890" s="223"/>
      <c r="U12890" s="225"/>
      <c r="V12890" s="223"/>
      <c r="W12890" s="225"/>
      <c r="AE12890" s="200"/>
      <c r="AM12890" s="203"/>
      <c r="AT12890" s="144"/>
    </row>
    <row r="12891" spans="9:46" s="142" customFormat="1" x14ac:dyDescent="0.15">
      <c r="I12891" s="223"/>
      <c r="P12891" s="224"/>
      <c r="Q12891" s="224"/>
      <c r="R12891" s="224"/>
      <c r="T12891" s="223"/>
      <c r="U12891" s="225"/>
      <c r="V12891" s="223"/>
      <c r="W12891" s="225"/>
      <c r="AE12891" s="200"/>
      <c r="AM12891" s="203"/>
      <c r="AT12891" s="144"/>
    </row>
    <row r="12892" spans="9:46" s="142" customFormat="1" x14ac:dyDescent="0.15">
      <c r="I12892" s="223"/>
      <c r="P12892" s="224"/>
      <c r="Q12892" s="224"/>
      <c r="R12892" s="224"/>
      <c r="T12892" s="223"/>
      <c r="U12892" s="225"/>
      <c r="V12892" s="223"/>
      <c r="W12892" s="225"/>
      <c r="AE12892" s="200"/>
      <c r="AM12892" s="203"/>
      <c r="AT12892" s="144"/>
    </row>
    <row r="12893" spans="9:46" s="142" customFormat="1" x14ac:dyDescent="0.15">
      <c r="I12893" s="223"/>
      <c r="P12893" s="224"/>
      <c r="Q12893" s="224"/>
      <c r="R12893" s="224"/>
      <c r="T12893" s="223"/>
      <c r="U12893" s="225"/>
      <c r="V12893" s="223"/>
      <c r="W12893" s="225"/>
      <c r="AE12893" s="200"/>
      <c r="AM12893" s="203"/>
      <c r="AT12893" s="144"/>
    </row>
    <row r="12894" spans="9:46" s="142" customFormat="1" x14ac:dyDescent="0.15">
      <c r="I12894" s="223"/>
      <c r="P12894" s="224"/>
      <c r="Q12894" s="224"/>
      <c r="R12894" s="224"/>
      <c r="T12894" s="223"/>
      <c r="U12894" s="225"/>
      <c r="V12894" s="223"/>
      <c r="W12894" s="225"/>
      <c r="AE12894" s="200"/>
      <c r="AM12894" s="203"/>
      <c r="AT12894" s="144"/>
    </row>
    <row r="12895" spans="9:46" s="142" customFormat="1" x14ac:dyDescent="0.15">
      <c r="I12895" s="223"/>
      <c r="P12895" s="224"/>
      <c r="Q12895" s="224"/>
      <c r="R12895" s="224"/>
      <c r="T12895" s="223"/>
      <c r="U12895" s="225"/>
      <c r="V12895" s="223"/>
      <c r="W12895" s="225"/>
      <c r="AE12895" s="200"/>
      <c r="AM12895" s="203"/>
      <c r="AT12895" s="144"/>
    </row>
    <row r="12896" spans="9:46" s="142" customFormat="1" x14ac:dyDescent="0.15">
      <c r="I12896" s="223"/>
      <c r="P12896" s="224"/>
      <c r="Q12896" s="224"/>
      <c r="R12896" s="224"/>
      <c r="T12896" s="223"/>
      <c r="U12896" s="225"/>
      <c r="V12896" s="223"/>
      <c r="W12896" s="225"/>
      <c r="AE12896" s="200"/>
      <c r="AM12896" s="203"/>
      <c r="AT12896" s="144"/>
    </row>
    <row r="12897" spans="9:46" s="142" customFormat="1" x14ac:dyDescent="0.15">
      <c r="I12897" s="223"/>
      <c r="P12897" s="224"/>
      <c r="Q12897" s="224"/>
      <c r="R12897" s="224"/>
      <c r="T12897" s="223"/>
      <c r="U12897" s="225"/>
      <c r="V12897" s="223"/>
      <c r="W12897" s="225"/>
      <c r="AE12897" s="200"/>
      <c r="AM12897" s="203"/>
      <c r="AT12897" s="144"/>
    </row>
    <row r="12898" spans="9:46" s="142" customFormat="1" x14ac:dyDescent="0.15">
      <c r="I12898" s="223"/>
      <c r="P12898" s="224"/>
      <c r="Q12898" s="224"/>
      <c r="R12898" s="224"/>
      <c r="T12898" s="223"/>
      <c r="U12898" s="225"/>
      <c r="V12898" s="223"/>
      <c r="W12898" s="225"/>
      <c r="AE12898" s="200"/>
      <c r="AM12898" s="203"/>
      <c r="AT12898" s="144"/>
    </row>
    <row r="12899" spans="9:46" s="142" customFormat="1" x14ac:dyDescent="0.15">
      <c r="I12899" s="223"/>
      <c r="P12899" s="224"/>
      <c r="Q12899" s="224"/>
      <c r="R12899" s="224"/>
      <c r="T12899" s="223"/>
      <c r="U12899" s="225"/>
      <c r="V12899" s="223"/>
      <c r="W12899" s="225"/>
      <c r="AE12899" s="200"/>
      <c r="AM12899" s="203"/>
      <c r="AT12899" s="144"/>
    </row>
    <row r="12900" spans="9:46" s="142" customFormat="1" x14ac:dyDescent="0.15">
      <c r="I12900" s="223"/>
      <c r="P12900" s="224"/>
      <c r="Q12900" s="224"/>
      <c r="R12900" s="224"/>
      <c r="T12900" s="223"/>
      <c r="U12900" s="225"/>
      <c r="V12900" s="223"/>
      <c r="W12900" s="225"/>
      <c r="AE12900" s="200"/>
      <c r="AM12900" s="203"/>
      <c r="AT12900" s="144"/>
    </row>
    <row r="12901" spans="9:46" s="142" customFormat="1" x14ac:dyDescent="0.15">
      <c r="I12901" s="223"/>
      <c r="P12901" s="224"/>
      <c r="Q12901" s="224"/>
      <c r="R12901" s="224"/>
      <c r="T12901" s="223"/>
      <c r="U12901" s="225"/>
      <c r="V12901" s="223"/>
      <c r="W12901" s="225"/>
      <c r="AE12901" s="200"/>
      <c r="AM12901" s="203"/>
      <c r="AT12901" s="144"/>
    </row>
    <row r="12902" spans="9:46" s="142" customFormat="1" x14ac:dyDescent="0.15">
      <c r="I12902" s="223"/>
      <c r="P12902" s="224"/>
      <c r="Q12902" s="224"/>
      <c r="R12902" s="224"/>
      <c r="T12902" s="223"/>
      <c r="U12902" s="225"/>
      <c r="V12902" s="223"/>
      <c r="W12902" s="225"/>
      <c r="AE12902" s="200"/>
      <c r="AM12902" s="203"/>
      <c r="AT12902" s="144"/>
    </row>
    <row r="12903" spans="9:46" s="142" customFormat="1" x14ac:dyDescent="0.15">
      <c r="I12903" s="223"/>
      <c r="P12903" s="224"/>
      <c r="Q12903" s="224"/>
      <c r="R12903" s="224"/>
      <c r="T12903" s="223"/>
      <c r="U12903" s="225"/>
      <c r="V12903" s="223"/>
      <c r="W12903" s="225"/>
      <c r="AE12903" s="200"/>
      <c r="AM12903" s="203"/>
      <c r="AT12903" s="144"/>
    </row>
    <row r="12904" spans="9:46" s="142" customFormat="1" x14ac:dyDescent="0.15">
      <c r="I12904" s="223"/>
      <c r="P12904" s="224"/>
      <c r="Q12904" s="224"/>
      <c r="R12904" s="224"/>
      <c r="T12904" s="223"/>
      <c r="U12904" s="225"/>
      <c r="V12904" s="223"/>
      <c r="W12904" s="225"/>
      <c r="AE12904" s="200"/>
      <c r="AM12904" s="203"/>
      <c r="AT12904" s="144"/>
    </row>
    <row r="12905" spans="9:46" s="142" customFormat="1" x14ac:dyDescent="0.15">
      <c r="I12905" s="223"/>
      <c r="P12905" s="224"/>
      <c r="Q12905" s="224"/>
      <c r="R12905" s="224"/>
      <c r="T12905" s="223"/>
      <c r="U12905" s="225"/>
      <c r="V12905" s="223"/>
      <c r="W12905" s="225"/>
      <c r="AE12905" s="200"/>
      <c r="AM12905" s="203"/>
      <c r="AT12905" s="144"/>
    </row>
    <row r="12906" spans="9:46" s="142" customFormat="1" x14ac:dyDescent="0.15">
      <c r="I12906" s="223"/>
      <c r="P12906" s="224"/>
      <c r="Q12906" s="224"/>
      <c r="R12906" s="224"/>
      <c r="T12906" s="223"/>
      <c r="U12906" s="225"/>
      <c r="V12906" s="223"/>
      <c r="W12906" s="225"/>
      <c r="AE12906" s="200"/>
      <c r="AM12906" s="203"/>
      <c r="AT12906" s="144"/>
    </row>
    <row r="12907" spans="9:46" s="142" customFormat="1" x14ac:dyDescent="0.15">
      <c r="I12907" s="223"/>
      <c r="P12907" s="224"/>
      <c r="Q12907" s="224"/>
      <c r="R12907" s="224"/>
      <c r="T12907" s="223"/>
      <c r="U12907" s="225"/>
      <c r="V12907" s="223"/>
      <c r="W12907" s="225"/>
      <c r="AE12907" s="200"/>
      <c r="AM12907" s="203"/>
      <c r="AT12907" s="144"/>
    </row>
    <row r="12908" spans="9:46" s="142" customFormat="1" x14ac:dyDescent="0.15">
      <c r="I12908" s="223"/>
      <c r="P12908" s="224"/>
      <c r="Q12908" s="224"/>
      <c r="R12908" s="224"/>
      <c r="T12908" s="223"/>
      <c r="U12908" s="225"/>
      <c r="V12908" s="223"/>
      <c r="W12908" s="225"/>
      <c r="AE12908" s="200"/>
      <c r="AM12908" s="203"/>
      <c r="AT12908" s="144"/>
    </row>
    <row r="12909" spans="9:46" s="142" customFormat="1" x14ac:dyDescent="0.15">
      <c r="I12909" s="223"/>
      <c r="P12909" s="224"/>
      <c r="Q12909" s="224"/>
      <c r="R12909" s="224"/>
      <c r="T12909" s="223"/>
      <c r="U12909" s="225"/>
      <c r="V12909" s="223"/>
      <c r="W12909" s="225"/>
      <c r="AE12909" s="200"/>
      <c r="AM12909" s="203"/>
      <c r="AT12909" s="144"/>
    </row>
    <row r="12910" spans="9:46" s="142" customFormat="1" x14ac:dyDescent="0.15">
      <c r="I12910" s="223"/>
      <c r="P12910" s="224"/>
      <c r="Q12910" s="224"/>
      <c r="R12910" s="224"/>
      <c r="T12910" s="223"/>
      <c r="U12910" s="225"/>
      <c r="V12910" s="223"/>
      <c r="W12910" s="225"/>
      <c r="AE12910" s="200"/>
      <c r="AM12910" s="203"/>
      <c r="AT12910" s="144"/>
    </row>
    <row r="12911" spans="9:46" s="142" customFormat="1" x14ac:dyDescent="0.15">
      <c r="I12911" s="223"/>
      <c r="P12911" s="224"/>
      <c r="Q12911" s="224"/>
      <c r="R12911" s="224"/>
      <c r="T12911" s="223"/>
      <c r="U12911" s="225"/>
      <c r="V12911" s="223"/>
      <c r="W12911" s="225"/>
      <c r="AE12911" s="200"/>
      <c r="AM12911" s="203"/>
      <c r="AT12911" s="144"/>
    </row>
    <row r="12912" spans="9:46" s="142" customFormat="1" x14ac:dyDescent="0.15">
      <c r="I12912" s="223"/>
      <c r="P12912" s="224"/>
      <c r="Q12912" s="224"/>
      <c r="R12912" s="224"/>
      <c r="T12912" s="223"/>
      <c r="U12912" s="225"/>
      <c r="V12912" s="223"/>
      <c r="W12912" s="225"/>
      <c r="AE12912" s="200"/>
      <c r="AM12912" s="203"/>
      <c r="AT12912" s="144"/>
    </row>
    <row r="12913" spans="9:46" s="142" customFormat="1" x14ac:dyDescent="0.15">
      <c r="I12913" s="223"/>
      <c r="P12913" s="224"/>
      <c r="Q12913" s="224"/>
      <c r="R12913" s="224"/>
      <c r="T12913" s="223"/>
      <c r="U12913" s="225"/>
      <c r="V12913" s="223"/>
      <c r="W12913" s="225"/>
      <c r="AE12913" s="200"/>
      <c r="AM12913" s="203"/>
      <c r="AT12913" s="144"/>
    </row>
    <row r="12914" spans="9:46" s="142" customFormat="1" x14ac:dyDescent="0.15">
      <c r="I12914" s="223"/>
      <c r="P12914" s="224"/>
      <c r="Q12914" s="224"/>
      <c r="R12914" s="224"/>
      <c r="T12914" s="223"/>
      <c r="U12914" s="225"/>
      <c r="V12914" s="223"/>
      <c r="W12914" s="225"/>
      <c r="AE12914" s="200"/>
      <c r="AM12914" s="203"/>
      <c r="AT12914" s="144"/>
    </row>
    <row r="12915" spans="9:46" s="142" customFormat="1" x14ac:dyDescent="0.15">
      <c r="I12915" s="223"/>
      <c r="P12915" s="224"/>
      <c r="Q12915" s="224"/>
      <c r="R12915" s="224"/>
      <c r="T12915" s="223"/>
      <c r="U12915" s="225"/>
      <c r="V12915" s="223"/>
      <c r="W12915" s="225"/>
      <c r="AE12915" s="200"/>
      <c r="AM12915" s="203"/>
      <c r="AT12915" s="144"/>
    </row>
    <row r="12916" spans="9:46" s="142" customFormat="1" x14ac:dyDescent="0.15">
      <c r="I12916" s="223"/>
      <c r="P12916" s="224"/>
      <c r="Q12916" s="224"/>
      <c r="R12916" s="224"/>
      <c r="T12916" s="223"/>
      <c r="U12916" s="225"/>
      <c r="V12916" s="223"/>
      <c r="W12916" s="225"/>
      <c r="AE12916" s="200"/>
      <c r="AM12916" s="203"/>
      <c r="AT12916" s="144"/>
    </row>
    <row r="12917" spans="9:46" s="142" customFormat="1" x14ac:dyDescent="0.15">
      <c r="I12917" s="223"/>
      <c r="P12917" s="224"/>
      <c r="Q12917" s="224"/>
      <c r="R12917" s="224"/>
      <c r="T12917" s="223"/>
      <c r="U12917" s="225"/>
      <c r="V12917" s="223"/>
      <c r="W12917" s="225"/>
      <c r="AE12917" s="200"/>
      <c r="AM12917" s="203"/>
      <c r="AT12917" s="144"/>
    </row>
    <row r="12918" spans="9:46" s="142" customFormat="1" x14ac:dyDescent="0.15">
      <c r="I12918" s="223"/>
      <c r="P12918" s="224"/>
      <c r="Q12918" s="224"/>
      <c r="R12918" s="224"/>
      <c r="T12918" s="223"/>
      <c r="U12918" s="225"/>
      <c r="V12918" s="223"/>
      <c r="W12918" s="225"/>
      <c r="AE12918" s="200"/>
      <c r="AM12918" s="203"/>
      <c r="AT12918" s="144"/>
    </row>
    <row r="12919" spans="9:46" s="142" customFormat="1" x14ac:dyDescent="0.15">
      <c r="I12919" s="223"/>
      <c r="P12919" s="224"/>
      <c r="Q12919" s="224"/>
      <c r="R12919" s="224"/>
      <c r="T12919" s="223"/>
      <c r="U12919" s="225"/>
      <c r="V12919" s="223"/>
      <c r="W12919" s="225"/>
      <c r="AE12919" s="200"/>
      <c r="AM12919" s="203"/>
      <c r="AT12919" s="144"/>
    </row>
    <row r="12920" spans="9:46" s="142" customFormat="1" x14ac:dyDescent="0.15">
      <c r="I12920" s="223"/>
      <c r="P12920" s="224"/>
      <c r="Q12920" s="224"/>
      <c r="R12920" s="224"/>
      <c r="T12920" s="223"/>
      <c r="U12920" s="225"/>
      <c r="V12920" s="223"/>
      <c r="W12920" s="225"/>
      <c r="AE12920" s="200"/>
      <c r="AM12920" s="203"/>
      <c r="AT12920" s="144"/>
    </row>
    <row r="12921" spans="9:46" s="142" customFormat="1" x14ac:dyDescent="0.15">
      <c r="I12921" s="223"/>
      <c r="P12921" s="224"/>
      <c r="Q12921" s="224"/>
      <c r="R12921" s="224"/>
      <c r="T12921" s="223"/>
      <c r="U12921" s="225"/>
      <c r="V12921" s="223"/>
      <c r="W12921" s="225"/>
      <c r="AE12921" s="200"/>
      <c r="AM12921" s="203"/>
      <c r="AT12921" s="144"/>
    </row>
    <row r="12922" spans="9:46" s="142" customFormat="1" x14ac:dyDescent="0.15">
      <c r="I12922" s="223"/>
      <c r="P12922" s="224"/>
      <c r="Q12922" s="224"/>
      <c r="R12922" s="224"/>
      <c r="T12922" s="223"/>
      <c r="U12922" s="225"/>
      <c r="V12922" s="223"/>
      <c r="W12922" s="225"/>
      <c r="AE12922" s="200"/>
      <c r="AM12922" s="203"/>
      <c r="AT12922" s="144"/>
    </row>
    <row r="12923" spans="9:46" s="142" customFormat="1" x14ac:dyDescent="0.15">
      <c r="I12923" s="223"/>
      <c r="P12923" s="224"/>
      <c r="Q12923" s="224"/>
      <c r="R12923" s="224"/>
      <c r="T12923" s="223"/>
      <c r="U12923" s="225"/>
      <c r="V12923" s="223"/>
      <c r="W12923" s="225"/>
      <c r="AE12923" s="200"/>
      <c r="AM12923" s="203"/>
      <c r="AT12923" s="144"/>
    </row>
    <row r="12924" spans="9:46" s="142" customFormat="1" x14ac:dyDescent="0.15">
      <c r="I12924" s="223"/>
      <c r="P12924" s="224"/>
      <c r="Q12924" s="224"/>
      <c r="R12924" s="224"/>
      <c r="T12924" s="223"/>
      <c r="U12924" s="225"/>
      <c r="V12924" s="223"/>
      <c r="W12924" s="225"/>
      <c r="AE12924" s="200"/>
      <c r="AM12924" s="203"/>
      <c r="AT12924" s="144"/>
    </row>
    <row r="12925" spans="9:46" s="142" customFormat="1" x14ac:dyDescent="0.15">
      <c r="I12925" s="223"/>
      <c r="P12925" s="224"/>
      <c r="Q12925" s="224"/>
      <c r="R12925" s="224"/>
      <c r="T12925" s="223"/>
      <c r="U12925" s="225"/>
      <c r="V12925" s="223"/>
      <c r="W12925" s="225"/>
      <c r="AE12925" s="200"/>
      <c r="AM12925" s="203"/>
      <c r="AT12925" s="144"/>
    </row>
    <row r="12926" spans="9:46" s="142" customFormat="1" x14ac:dyDescent="0.15">
      <c r="I12926" s="223"/>
      <c r="P12926" s="224"/>
      <c r="Q12926" s="224"/>
      <c r="R12926" s="224"/>
      <c r="T12926" s="223"/>
      <c r="U12926" s="225"/>
      <c r="V12926" s="223"/>
      <c r="W12926" s="225"/>
      <c r="AE12926" s="200"/>
      <c r="AM12926" s="203"/>
      <c r="AT12926" s="144"/>
    </row>
    <row r="12927" spans="9:46" s="142" customFormat="1" x14ac:dyDescent="0.15">
      <c r="I12927" s="223"/>
      <c r="P12927" s="224"/>
      <c r="Q12927" s="224"/>
      <c r="R12927" s="224"/>
      <c r="T12927" s="223"/>
      <c r="U12927" s="225"/>
      <c r="V12927" s="223"/>
      <c r="W12927" s="225"/>
      <c r="AE12927" s="200"/>
      <c r="AM12927" s="203"/>
      <c r="AT12927" s="144"/>
    </row>
    <row r="12928" spans="9:46" s="142" customFormat="1" x14ac:dyDescent="0.15">
      <c r="I12928" s="223"/>
      <c r="P12928" s="224"/>
      <c r="Q12928" s="224"/>
      <c r="R12928" s="224"/>
      <c r="T12928" s="223"/>
      <c r="U12928" s="225"/>
      <c r="V12928" s="223"/>
      <c r="W12928" s="225"/>
      <c r="AE12928" s="200"/>
      <c r="AM12928" s="203"/>
      <c r="AT12928" s="144"/>
    </row>
    <row r="12929" spans="9:46" s="142" customFormat="1" x14ac:dyDescent="0.15">
      <c r="I12929" s="223"/>
      <c r="P12929" s="224"/>
      <c r="Q12929" s="224"/>
      <c r="R12929" s="224"/>
      <c r="T12929" s="223"/>
      <c r="U12929" s="225"/>
      <c r="V12929" s="223"/>
      <c r="W12929" s="225"/>
      <c r="AE12929" s="200"/>
      <c r="AM12929" s="203"/>
      <c r="AT12929" s="144"/>
    </row>
    <row r="12930" spans="9:46" s="142" customFormat="1" x14ac:dyDescent="0.15">
      <c r="I12930" s="223"/>
      <c r="P12930" s="224"/>
      <c r="Q12930" s="224"/>
      <c r="R12930" s="224"/>
      <c r="T12930" s="223"/>
      <c r="U12930" s="225"/>
      <c r="V12930" s="223"/>
      <c r="W12930" s="225"/>
      <c r="AE12930" s="200"/>
      <c r="AM12930" s="203"/>
      <c r="AT12930" s="144"/>
    </row>
    <row r="12931" spans="9:46" s="142" customFormat="1" x14ac:dyDescent="0.15">
      <c r="I12931" s="223"/>
      <c r="P12931" s="224"/>
      <c r="Q12931" s="224"/>
      <c r="R12931" s="224"/>
      <c r="T12931" s="223"/>
      <c r="U12931" s="225"/>
      <c r="V12931" s="223"/>
      <c r="W12931" s="225"/>
      <c r="AE12931" s="200"/>
      <c r="AM12931" s="203"/>
      <c r="AT12931" s="144"/>
    </row>
    <row r="12932" spans="9:46" s="142" customFormat="1" x14ac:dyDescent="0.15">
      <c r="I12932" s="223"/>
      <c r="P12932" s="224"/>
      <c r="Q12932" s="224"/>
      <c r="R12932" s="224"/>
      <c r="T12932" s="223"/>
      <c r="U12932" s="225"/>
      <c r="V12932" s="223"/>
      <c r="W12932" s="225"/>
      <c r="AE12932" s="200"/>
      <c r="AM12932" s="203"/>
      <c r="AT12932" s="144"/>
    </row>
    <row r="12933" spans="9:46" s="142" customFormat="1" x14ac:dyDescent="0.15">
      <c r="I12933" s="223"/>
      <c r="P12933" s="224"/>
      <c r="Q12933" s="224"/>
      <c r="R12933" s="224"/>
      <c r="T12933" s="223"/>
      <c r="U12933" s="225"/>
      <c r="V12933" s="223"/>
      <c r="W12933" s="225"/>
      <c r="AE12933" s="200"/>
      <c r="AM12933" s="203"/>
      <c r="AT12933" s="144"/>
    </row>
    <row r="12934" spans="9:46" s="142" customFormat="1" x14ac:dyDescent="0.15">
      <c r="I12934" s="223"/>
      <c r="P12934" s="224"/>
      <c r="Q12934" s="224"/>
      <c r="R12934" s="224"/>
      <c r="T12934" s="223"/>
      <c r="U12934" s="225"/>
      <c r="V12934" s="223"/>
      <c r="W12934" s="225"/>
      <c r="AE12934" s="200"/>
      <c r="AM12934" s="203"/>
      <c r="AT12934" s="144"/>
    </row>
    <row r="12935" spans="9:46" s="142" customFormat="1" x14ac:dyDescent="0.15">
      <c r="I12935" s="223"/>
      <c r="P12935" s="224"/>
      <c r="Q12935" s="224"/>
      <c r="R12935" s="224"/>
      <c r="T12935" s="223"/>
      <c r="U12935" s="225"/>
      <c r="V12935" s="223"/>
      <c r="W12935" s="225"/>
      <c r="AE12935" s="200"/>
      <c r="AM12935" s="203"/>
      <c r="AT12935" s="144"/>
    </row>
    <row r="12936" spans="9:46" s="142" customFormat="1" x14ac:dyDescent="0.15">
      <c r="I12936" s="223"/>
      <c r="P12936" s="224"/>
      <c r="Q12936" s="224"/>
      <c r="R12936" s="224"/>
      <c r="T12936" s="223"/>
      <c r="U12936" s="225"/>
      <c r="V12936" s="223"/>
      <c r="W12936" s="225"/>
      <c r="AE12936" s="200"/>
      <c r="AM12936" s="203"/>
      <c r="AT12936" s="144"/>
    </row>
    <row r="12937" spans="9:46" s="142" customFormat="1" x14ac:dyDescent="0.15">
      <c r="I12937" s="223"/>
      <c r="P12937" s="224"/>
      <c r="Q12937" s="224"/>
      <c r="R12937" s="224"/>
      <c r="T12937" s="223"/>
      <c r="U12937" s="225"/>
      <c r="V12937" s="223"/>
      <c r="W12937" s="225"/>
      <c r="AE12937" s="200"/>
      <c r="AM12937" s="203"/>
      <c r="AT12937" s="144"/>
    </row>
    <row r="12938" spans="9:46" s="142" customFormat="1" x14ac:dyDescent="0.15">
      <c r="I12938" s="223"/>
      <c r="P12938" s="224"/>
      <c r="Q12938" s="224"/>
      <c r="R12938" s="224"/>
      <c r="T12938" s="223"/>
      <c r="U12938" s="225"/>
      <c r="V12938" s="223"/>
      <c r="W12938" s="225"/>
      <c r="AE12938" s="200"/>
      <c r="AM12938" s="203"/>
      <c r="AT12938" s="144"/>
    </row>
    <row r="12939" spans="9:46" s="142" customFormat="1" x14ac:dyDescent="0.15">
      <c r="I12939" s="223"/>
      <c r="P12939" s="224"/>
      <c r="Q12939" s="224"/>
      <c r="R12939" s="224"/>
      <c r="T12939" s="223"/>
      <c r="U12939" s="225"/>
      <c r="V12939" s="223"/>
      <c r="W12939" s="225"/>
      <c r="AE12939" s="200"/>
      <c r="AM12939" s="203"/>
      <c r="AT12939" s="144"/>
    </row>
    <row r="12940" spans="9:46" s="142" customFormat="1" x14ac:dyDescent="0.15">
      <c r="I12940" s="223"/>
      <c r="P12940" s="224"/>
      <c r="Q12940" s="224"/>
      <c r="R12940" s="224"/>
      <c r="T12940" s="223"/>
      <c r="U12940" s="225"/>
      <c r="V12940" s="223"/>
      <c r="W12940" s="225"/>
      <c r="AE12940" s="200"/>
      <c r="AM12940" s="203"/>
      <c r="AT12940" s="144"/>
    </row>
    <row r="12941" spans="9:46" s="142" customFormat="1" x14ac:dyDescent="0.15">
      <c r="I12941" s="223"/>
      <c r="P12941" s="224"/>
      <c r="Q12941" s="224"/>
      <c r="R12941" s="224"/>
      <c r="T12941" s="223"/>
      <c r="U12941" s="225"/>
      <c r="V12941" s="223"/>
      <c r="W12941" s="225"/>
      <c r="AE12941" s="200"/>
      <c r="AM12941" s="203"/>
      <c r="AT12941" s="144"/>
    </row>
    <row r="12942" spans="9:46" s="142" customFormat="1" x14ac:dyDescent="0.15">
      <c r="I12942" s="223"/>
      <c r="P12942" s="224"/>
      <c r="Q12942" s="224"/>
      <c r="R12942" s="224"/>
      <c r="T12942" s="223"/>
      <c r="U12942" s="225"/>
      <c r="V12942" s="223"/>
      <c r="W12942" s="225"/>
      <c r="AE12942" s="200"/>
      <c r="AM12942" s="203"/>
      <c r="AT12942" s="144"/>
    </row>
    <row r="12943" spans="9:46" s="142" customFormat="1" x14ac:dyDescent="0.15">
      <c r="I12943" s="223"/>
      <c r="P12943" s="224"/>
      <c r="Q12943" s="224"/>
      <c r="R12943" s="224"/>
      <c r="T12943" s="223"/>
      <c r="U12943" s="225"/>
      <c r="V12943" s="223"/>
      <c r="W12943" s="225"/>
      <c r="AE12943" s="200"/>
      <c r="AM12943" s="203"/>
      <c r="AT12943" s="144"/>
    </row>
    <row r="12944" spans="9:46" s="142" customFormat="1" x14ac:dyDescent="0.15">
      <c r="I12944" s="223"/>
      <c r="P12944" s="224"/>
      <c r="Q12944" s="224"/>
      <c r="R12944" s="224"/>
      <c r="T12944" s="223"/>
      <c r="U12944" s="225"/>
      <c r="V12944" s="223"/>
      <c r="W12944" s="225"/>
      <c r="AE12944" s="200"/>
      <c r="AM12944" s="203"/>
      <c r="AT12944" s="144"/>
    </row>
    <row r="12945" spans="9:46" s="142" customFormat="1" x14ac:dyDescent="0.15">
      <c r="I12945" s="223"/>
      <c r="P12945" s="224"/>
      <c r="Q12945" s="224"/>
      <c r="R12945" s="224"/>
      <c r="T12945" s="223"/>
      <c r="U12945" s="225"/>
      <c r="V12945" s="223"/>
      <c r="W12945" s="225"/>
      <c r="AE12945" s="200"/>
      <c r="AM12945" s="203"/>
      <c r="AT12945" s="144"/>
    </row>
    <row r="12946" spans="9:46" s="142" customFormat="1" x14ac:dyDescent="0.15">
      <c r="I12946" s="223"/>
      <c r="P12946" s="224"/>
      <c r="Q12946" s="224"/>
      <c r="R12946" s="224"/>
      <c r="T12946" s="223"/>
      <c r="U12946" s="225"/>
      <c r="V12946" s="223"/>
      <c r="W12946" s="225"/>
      <c r="AE12946" s="200"/>
      <c r="AM12946" s="203"/>
      <c r="AT12946" s="144"/>
    </row>
    <row r="12947" spans="9:46" s="142" customFormat="1" x14ac:dyDescent="0.15">
      <c r="I12947" s="223"/>
      <c r="P12947" s="224"/>
      <c r="Q12947" s="224"/>
      <c r="R12947" s="224"/>
      <c r="T12947" s="223"/>
      <c r="U12947" s="225"/>
      <c r="V12947" s="223"/>
      <c r="W12947" s="225"/>
      <c r="AE12947" s="200"/>
      <c r="AM12947" s="203"/>
      <c r="AT12947" s="144"/>
    </row>
    <row r="12948" spans="9:46" s="142" customFormat="1" x14ac:dyDescent="0.15">
      <c r="I12948" s="223"/>
      <c r="P12948" s="224"/>
      <c r="Q12948" s="224"/>
      <c r="R12948" s="224"/>
      <c r="T12948" s="223"/>
      <c r="U12948" s="225"/>
      <c r="V12948" s="223"/>
      <c r="W12948" s="225"/>
      <c r="AE12948" s="200"/>
      <c r="AM12948" s="203"/>
      <c r="AT12948" s="144"/>
    </row>
    <row r="12949" spans="9:46" s="142" customFormat="1" x14ac:dyDescent="0.15">
      <c r="I12949" s="223"/>
      <c r="P12949" s="224"/>
      <c r="Q12949" s="224"/>
      <c r="R12949" s="224"/>
      <c r="T12949" s="223"/>
      <c r="U12949" s="225"/>
      <c r="V12949" s="223"/>
      <c r="W12949" s="225"/>
      <c r="AE12949" s="200"/>
      <c r="AM12949" s="203"/>
      <c r="AT12949" s="144"/>
    </row>
    <row r="12950" spans="9:46" s="142" customFormat="1" x14ac:dyDescent="0.15">
      <c r="I12950" s="223"/>
      <c r="P12950" s="224"/>
      <c r="Q12950" s="224"/>
      <c r="R12950" s="224"/>
      <c r="T12950" s="223"/>
      <c r="U12950" s="225"/>
      <c r="V12950" s="223"/>
      <c r="W12950" s="225"/>
      <c r="AE12950" s="200"/>
      <c r="AM12950" s="203"/>
      <c r="AT12950" s="144"/>
    </row>
    <row r="12951" spans="9:46" s="142" customFormat="1" x14ac:dyDescent="0.15">
      <c r="I12951" s="223"/>
      <c r="P12951" s="224"/>
      <c r="Q12951" s="224"/>
      <c r="R12951" s="224"/>
      <c r="T12951" s="223"/>
      <c r="U12951" s="225"/>
      <c r="V12951" s="223"/>
      <c r="W12951" s="225"/>
      <c r="AE12951" s="200"/>
      <c r="AM12951" s="203"/>
      <c r="AT12951" s="144"/>
    </row>
    <row r="12952" spans="9:46" s="142" customFormat="1" x14ac:dyDescent="0.15">
      <c r="I12952" s="223"/>
      <c r="P12952" s="224"/>
      <c r="Q12952" s="224"/>
      <c r="R12952" s="224"/>
      <c r="T12952" s="223"/>
      <c r="U12952" s="225"/>
      <c r="V12952" s="223"/>
      <c r="W12952" s="225"/>
      <c r="AE12952" s="200"/>
      <c r="AM12952" s="203"/>
      <c r="AT12952" s="144"/>
    </row>
    <row r="12953" spans="9:46" s="142" customFormat="1" x14ac:dyDescent="0.15">
      <c r="I12953" s="223"/>
      <c r="P12953" s="224"/>
      <c r="Q12953" s="224"/>
      <c r="R12953" s="224"/>
      <c r="T12953" s="223"/>
      <c r="U12953" s="225"/>
      <c r="V12953" s="223"/>
      <c r="W12953" s="225"/>
      <c r="AE12953" s="200"/>
      <c r="AM12953" s="203"/>
      <c r="AT12953" s="144"/>
    </row>
    <row r="12954" spans="9:46" s="142" customFormat="1" x14ac:dyDescent="0.15">
      <c r="I12954" s="223"/>
      <c r="P12954" s="224"/>
      <c r="Q12954" s="224"/>
      <c r="R12954" s="224"/>
      <c r="T12954" s="223"/>
      <c r="U12954" s="225"/>
      <c r="V12954" s="223"/>
      <c r="W12954" s="225"/>
      <c r="AE12954" s="200"/>
      <c r="AM12954" s="203"/>
      <c r="AT12954" s="144"/>
    </row>
    <row r="12955" spans="9:46" s="142" customFormat="1" x14ac:dyDescent="0.15">
      <c r="I12955" s="223"/>
      <c r="P12955" s="224"/>
      <c r="Q12955" s="224"/>
      <c r="R12955" s="224"/>
      <c r="T12955" s="223"/>
      <c r="U12955" s="225"/>
      <c r="V12955" s="223"/>
      <c r="W12955" s="225"/>
      <c r="AE12955" s="200"/>
      <c r="AM12955" s="203"/>
      <c r="AT12955" s="144"/>
    </row>
    <row r="12956" spans="9:46" s="142" customFormat="1" x14ac:dyDescent="0.15">
      <c r="I12956" s="223"/>
      <c r="P12956" s="224"/>
      <c r="Q12956" s="224"/>
      <c r="R12956" s="224"/>
      <c r="T12956" s="223"/>
      <c r="U12956" s="225"/>
      <c r="V12956" s="223"/>
      <c r="W12956" s="225"/>
      <c r="AE12956" s="200"/>
      <c r="AM12956" s="203"/>
      <c r="AT12956" s="144"/>
    </row>
    <row r="12957" spans="9:46" s="142" customFormat="1" x14ac:dyDescent="0.15">
      <c r="I12957" s="223"/>
      <c r="P12957" s="224"/>
      <c r="Q12957" s="224"/>
      <c r="R12957" s="224"/>
      <c r="T12957" s="223"/>
      <c r="U12957" s="225"/>
      <c r="V12957" s="223"/>
      <c r="W12957" s="225"/>
      <c r="AE12957" s="200"/>
      <c r="AM12957" s="203"/>
      <c r="AT12957" s="144"/>
    </row>
    <row r="12958" spans="9:46" s="142" customFormat="1" x14ac:dyDescent="0.15">
      <c r="I12958" s="223"/>
      <c r="P12958" s="224"/>
      <c r="Q12958" s="224"/>
      <c r="R12958" s="224"/>
      <c r="T12958" s="223"/>
      <c r="U12958" s="225"/>
      <c r="V12958" s="223"/>
      <c r="W12958" s="225"/>
      <c r="AE12958" s="200"/>
      <c r="AM12958" s="203"/>
      <c r="AT12958" s="144"/>
    </row>
    <row r="12959" spans="9:46" s="142" customFormat="1" x14ac:dyDescent="0.15">
      <c r="I12959" s="223"/>
      <c r="P12959" s="224"/>
      <c r="Q12959" s="224"/>
      <c r="R12959" s="224"/>
      <c r="T12959" s="223"/>
      <c r="U12959" s="225"/>
      <c r="V12959" s="223"/>
      <c r="W12959" s="225"/>
      <c r="AE12959" s="200"/>
      <c r="AM12959" s="203"/>
      <c r="AT12959" s="144"/>
    </row>
    <row r="12960" spans="9:46" s="142" customFormat="1" x14ac:dyDescent="0.15">
      <c r="I12960" s="223"/>
      <c r="P12960" s="224"/>
      <c r="Q12960" s="224"/>
      <c r="R12960" s="224"/>
      <c r="T12960" s="223"/>
      <c r="U12960" s="225"/>
      <c r="V12960" s="223"/>
      <c r="W12960" s="225"/>
      <c r="AE12960" s="200"/>
      <c r="AM12960" s="203"/>
      <c r="AT12960" s="144"/>
    </row>
    <row r="12961" spans="9:46" s="142" customFormat="1" x14ac:dyDescent="0.15">
      <c r="I12961" s="223"/>
      <c r="P12961" s="224"/>
      <c r="Q12961" s="224"/>
      <c r="R12961" s="224"/>
      <c r="T12961" s="223"/>
      <c r="U12961" s="225"/>
      <c r="V12961" s="223"/>
      <c r="W12961" s="225"/>
      <c r="AE12961" s="200"/>
      <c r="AM12961" s="203"/>
      <c r="AT12961" s="144"/>
    </row>
    <row r="12962" spans="9:46" s="142" customFormat="1" x14ac:dyDescent="0.15">
      <c r="I12962" s="223"/>
      <c r="P12962" s="224"/>
      <c r="Q12962" s="224"/>
      <c r="R12962" s="224"/>
      <c r="T12962" s="223"/>
      <c r="U12962" s="225"/>
      <c r="V12962" s="223"/>
      <c r="W12962" s="225"/>
      <c r="AE12962" s="200"/>
      <c r="AM12962" s="203"/>
      <c r="AT12962" s="144"/>
    </row>
    <row r="12963" spans="9:46" s="142" customFormat="1" x14ac:dyDescent="0.15">
      <c r="I12963" s="223"/>
      <c r="P12963" s="224"/>
      <c r="Q12963" s="224"/>
      <c r="R12963" s="224"/>
      <c r="T12963" s="223"/>
      <c r="U12963" s="225"/>
      <c r="V12963" s="223"/>
      <c r="W12963" s="225"/>
      <c r="AE12963" s="200"/>
      <c r="AM12963" s="203"/>
      <c r="AT12963" s="144"/>
    </row>
    <row r="12964" spans="9:46" s="142" customFormat="1" x14ac:dyDescent="0.15">
      <c r="I12964" s="223"/>
      <c r="P12964" s="224"/>
      <c r="Q12964" s="224"/>
      <c r="R12964" s="224"/>
      <c r="T12964" s="223"/>
      <c r="U12964" s="225"/>
      <c r="V12964" s="223"/>
      <c r="W12964" s="225"/>
      <c r="AE12964" s="200"/>
      <c r="AM12964" s="203"/>
      <c r="AT12964" s="144"/>
    </row>
    <row r="12965" spans="9:46" s="142" customFormat="1" x14ac:dyDescent="0.15">
      <c r="I12965" s="223"/>
      <c r="P12965" s="224"/>
      <c r="Q12965" s="224"/>
      <c r="R12965" s="224"/>
      <c r="T12965" s="223"/>
      <c r="U12965" s="225"/>
      <c r="V12965" s="223"/>
      <c r="W12965" s="225"/>
      <c r="AE12965" s="200"/>
      <c r="AM12965" s="203"/>
      <c r="AT12965" s="144"/>
    </row>
    <row r="12966" spans="9:46" s="142" customFormat="1" x14ac:dyDescent="0.15">
      <c r="I12966" s="223"/>
      <c r="P12966" s="224"/>
      <c r="Q12966" s="224"/>
      <c r="R12966" s="224"/>
      <c r="T12966" s="223"/>
      <c r="U12966" s="225"/>
      <c r="V12966" s="223"/>
      <c r="W12966" s="225"/>
      <c r="AE12966" s="200"/>
      <c r="AM12966" s="203"/>
      <c r="AT12966" s="144"/>
    </row>
    <row r="12967" spans="9:46" s="142" customFormat="1" x14ac:dyDescent="0.15">
      <c r="I12967" s="223"/>
      <c r="P12967" s="224"/>
      <c r="Q12967" s="224"/>
      <c r="R12967" s="224"/>
      <c r="T12967" s="223"/>
      <c r="U12967" s="225"/>
      <c r="V12967" s="223"/>
      <c r="W12967" s="225"/>
      <c r="AE12967" s="200"/>
      <c r="AM12967" s="203"/>
      <c r="AT12967" s="144"/>
    </row>
    <row r="12968" spans="9:46" s="142" customFormat="1" x14ac:dyDescent="0.15">
      <c r="I12968" s="223"/>
      <c r="P12968" s="224"/>
      <c r="Q12968" s="224"/>
      <c r="R12968" s="224"/>
      <c r="T12968" s="223"/>
      <c r="U12968" s="225"/>
      <c r="V12968" s="223"/>
      <c r="W12968" s="225"/>
      <c r="AE12968" s="200"/>
      <c r="AM12968" s="203"/>
      <c r="AT12968" s="144"/>
    </row>
    <row r="12969" spans="9:46" s="142" customFormat="1" x14ac:dyDescent="0.15">
      <c r="I12969" s="223"/>
      <c r="P12969" s="224"/>
      <c r="Q12969" s="224"/>
      <c r="R12969" s="224"/>
      <c r="T12969" s="223"/>
      <c r="U12969" s="225"/>
      <c r="V12969" s="223"/>
      <c r="W12969" s="225"/>
      <c r="AE12969" s="200"/>
      <c r="AM12969" s="203"/>
      <c r="AT12969" s="144"/>
    </row>
    <row r="12970" spans="9:46" s="142" customFormat="1" x14ac:dyDescent="0.15">
      <c r="I12970" s="223"/>
      <c r="P12970" s="224"/>
      <c r="Q12970" s="224"/>
      <c r="R12970" s="224"/>
      <c r="T12970" s="223"/>
      <c r="U12970" s="225"/>
      <c r="V12970" s="223"/>
      <c r="W12970" s="225"/>
      <c r="AE12970" s="200"/>
      <c r="AM12970" s="203"/>
      <c r="AT12970" s="144"/>
    </row>
    <row r="12971" spans="9:46" s="142" customFormat="1" x14ac:dyDescent="0.15">
      <c r="I12971" s="223"/>
      <c r="P12971" s="224"/>
      <c r="Q12971" s="224"/>
      <c r="R12971" s="224"/>
      <c r="T12971" s="223"/>
      <c r="U12971" s="225"/>
      <c r="V12971" s="223"/>
      <c r="W12971" s="225"/>
      <c r="AE12971" s="200"/>
      <c r="AM12971" s="203"/>
      <c r="AT12971" s="144"/>
    </row>
    <row r="12972" spans="9:46" s="142" customFormat="1" x14ac:dyDescent="0.15">
      <c r="I12972" s="223"/>
      <c r="P12972" s="224"/>
      <c r="Q12972" s="224"/>
      <c r="R12972" s="224"/>
      <c r="T12972" s="223"/>
      <c r="U12972" s="225"/>
      <c r="V12972" s="223"/>
      <c r="W12972" s="225"/>
      <c r="AE12972" s="200"/>
      <c r="AM12972" s="203"/>
      <c r="AT12972" s="144"/>
    </row>
    <row r="12973" spans="9:46" s="142" customFormat="1" x14ac:dyDescent="0.15">
      <c r="I12973" s="223"/>
      <c r="P12973" s="224"/>
      <c r="Q12973" s="224"/>
      <c r="R12973" s="224"/>
      <c r="T12973" s="223"/>
      <c r="U12973" s="225"/>
      <c r="V12973" s="223"/>
      <c r="W12973" s="225"/>
      <c r="AE12973" s="200"/>
      <c r="AM12973" s="203"/>
      <c r="AT12973" s="144"/>
    </row>
    <row r="12974" spans="9:46" s="142" customFormat="1" x14ac:dyDescent="0.15">
      <c r="I12974" s="223"/>
      <c r="P12974" s="224"/>
      <c r="Q12974" s="224"/>
      <c r="R12974" s="224"/>
      <c r="T12974" s="223"/>
      <c r="U12974" s="225"/>
      <c r="V12974" s="223"/>
      <c r="W12974" s="225"/>
      <c r="AE12974" s="200"/>
      <c r="AM12974" s="203"/>
      <c r="AT12974" s="144"/>
    </row>
    <row r="12975" spans="9:46" s="142" customFormat="1" x14ac:dyDescent="0.15">
      <c r="I12975" s="223"/>
      <c r="P12975" s="224"/>
      <c r="Q12975" s="224"/>
      <c r="R12975" s="224"/>
      <c r="T12975" s="223"/>
      <c r="U12975" s="225"/>
      <c r="V12975" s="223"/>
      <c r="W12975" s="225"/>
      <c r="AE12975" s="200"/>
      <c r="AM12975" s="203"/>
      <c r="AT12975" s="144"/>
    </row>
    <row r="12976" spans="9:46" s="142" customFormat="1" x14ac:dyDescent="0.15">
      <c r="I12976" s="223"/>
      <c r="P12976" s="224"/>
      <c r="Q12976" s="224"/>
      <c r="R12976" s="224"/>
      <c r="T12976" s="223"/>
      <c r="U12976" s="225"/>
      <c r="V12976" s="223"/>
      <c r="W12976" s="225"/>
      <c r="AE12976" s="200"/>
      <c r="AM12976" s="203"/>
      <c r="AT12976" s="144"/>
    </row>
    <row r="12977" spans="9:46" s="142" customFormat="1" x14ac:dyDescent="0.15">
      <c r="I12977" s="223"/>
      <c r="P12977" s="224"/>
      <c r="Q12977" s="224"/>
      <c r="R12977" s="224"/>
      <c r="T12977" s="223"/>
      <c r="U12977" s="225"/>
      <c r="V12977" s="223"/>
      <c r="W12977" s="225"/>
      <c r="AE12977" s="200"/>
      <c r="AM12977" s="203"/>
      <c r="AT12977" s="144"/>
    </row>
    <row r="12978" spans="9:46" s="142" customFormat="1" x14ac:dyDescent="0.15">
      <c r="I12978" s="223"/>
      <c r="P12978" s="224"/>
      <c r="Q12978" s="224"/>
      <c r="R12978" s="224"/>
      <c r="T12978" s="223"/>
      <c r="U12978" s="225"/>
      <c r="V12978" s="223"/>
      <c r="W12978" s="225"/>
      <c r="AE12978" s="200"/>
      <c r="AM12978" s="203"/>
      <c r="AT12978" s="144"/>
    </row>
    <row r="12979" spans="9:46" s="142" customFormat="1" x14ac:dyDescent="0.15">
      <c r="I12979" s="223"/>
      <c r="P12979" s="224"/>
      <c r="Q12979" s="224"/>
      <c r="R12979" s="224"/>
      <c r="T12979" s="223"/>
      <c r="U12979" s="225"/>
      <c r="V12979" s="223"/>
      <c r="W12979" s="225"/>
      <c r="AE12979" s="200"/>
      <c r="AM12979" s="203"/>
      <c r="AT12979" s="144"/>
    </row>
    <row r="12980" spans="9:46" s="142" customFormat="1" x14ac:dyDescent="0.15">
      <c r="I12980" s="223"/>
      <c r="P12980" s="224"/>
      <c r="Q12980" s="224"/>
      <c r="R12980" s="224"/>
      <c r="T12980" s="223"/>
      <c r="U12980" s="225"/>
      <c r="V12980" s="223"/>
      <c r="W12980" s="225"/>
      <c r="AE12980" s="200"/>
      <c r="AM12980" s="203"/>
      <c r="AT12980" s="144"/>
    </row>
    <row r="12981" spans="9:46" s="142" customFormat="1" x14ac:dyDescent="0.15">
      <c r="I12981" s="223"/>
      <c r="P12981" s="224"/>
      <c r="Q12981" s="224"/>
      <c r="R12981" s="224"/>
      <c r="T12981" s="223"/>
      <c r="U12981" s="225"/>
      <c r="V12981" s="223"/>
      <c r="W12981" s="225"/>
      <c r="AE12981" s="200"/>
      <c r="AM12981" s="203"/>
      <c r="AT12981" s="144"/>
    </row>
    <row r="12982" spans="9:46" s="142" customFormat="1" x14ac:dyDescent="0.15">
      <c r="I12982" s="223"/>
      <c r="P12982" s="224"/>
      <c r="Q12982" s="224"/>
      <c r="R12982" s="224"/>
      <c r="T12982" s="223"/>
      <c r="U12982" s="225"/>
      <c r="V12982" s="223"/>
      <c r="W12982" s="225"/>
      <c r="AE12982" s="200"/>
      <c r="AM12982" s="203"/>
      <c r="AT12982" s="144"/>
    </row>
    <row r="12983" spans="9:46" s="142" customFormat="1" x14ac:dyDescent="0.15">
      <c r="I12983" s="223"/>
      <c r="P12983" s="224"/>
      <c r="Q12983" s="224"/>
      <c r="R12983" s="224"/>
      <c r="T12983" s="223"/>
      <c r="U12983" s="225"/>
      <c r="V12983" s="223"/>
      <c r="W12983" s="225"/>
      <c r="AE12983" s="200"/>
      <c r="AM12983" s="203"/>
      <c r="AT12983" s="144"/>
    </row>
    <row r="12984" spans="9:46" s="142" customFormat="1" x14ac:dyDescent="0.15">
      <c r="I12984" s="223"/>
      <c r="P12984" s="224"/>
      <c r="Q12984" s="224"/>
      <c r="R12984" s="224"/>
      <c r="T12984" s="223"/>
      <c r="U12984" s="225"/>
      <c r="V12984" s="223"/>
      <c r="W12984" s="225"/>
      <c r="AE12984" s="200"/>
      <c r="AM12984" s="203"/>
      <c r="AT12984" s="144"/>
    </row>
    <row r="12985" spans="9:46" s="142" customFormat="1" x14ac:dyDescent="0.15">
      <c r="I12985" s="223"/>
      <c r="P12985" s="224"/>
      <c r="Q12985" s="224"/>
      <c r="R12985" s="224"/>
      <c r="T12985" s="223"/>
      <c r="U12985" s="225"/>
      <c r="V12985" s="223"/>
      <c r="W12985" s="225"/>
      <c r="AE12985" s="200"/>
      <c r="AM12985" s="203"/>
      <c r="AT12985" s="144"/>
    </row>
    <row r="12986" spans="9:46" s="142" customFormat="1" x14ac:dyDescent="0.15">
      <c r="I12986" s="223"/>
      <c r="P12986" s="224"/>
      <c r="Q12986" s="224"/>
      <c r="R12986" s="224"/>
      <c r="T12986" s="223"/>
      <c r="U12986" s="225"/>
      <c r="V12986" s="223"/>
      <c r="W12986" s="225"/>
      <c r="AE12986" s="200"/>
      <c r="AM12986" s="203"/>
      <c r="AT12986" s="144"/>
    </row>
    <row r="12987" spans="9:46" s="142" customFormat="1" x14ac:dyDescent="0.15">
      <c r="I12987" s="223"/>
      <c r="P12987" s="224"/>
      <c r="Q12987" s="224"/>
      <c r="R12987" s="224"/>
      <c r="T12987" s="223"/>
      <c r="U12987" s="225"/>
      <c r="V12987" s="223"/>
      <c r="W12987" s="225"/>
      <c r="AE12987" s="200"/>
      <c r="AM12987" s="203"/>
      <c r="AT12987" s="144"/>
    </row>
    <row r="12988" spans="9:46" s="142" customFormat="1" x14ac:dyDescent="0.15">
      <c r="I12988" s="223"/>
      <c r="P12988" s="224"/>
      <c r="Q12988" s="224"/>
      <c r="R12988" s="224"/>
      <c r="T12988" s="223"/>
      <c r="U12988" s="225"/>
      <c r="V12988" s="223"/>
      <c r="W12988" s="225"/>
      <c r="AE12988" s="200"/>
      <c r="AM12988" s="203"/>
      <c r="AT12988" s="144"/>
    </row>
    <row r="12989" spans="9:46" s="142" customFormat="1" x14ac:dyDescent="0.15">
      <c r="I12989" s="223"/>
      <c r="P12989" s="224"/>
      <c r="Q12989" s="224"/>
      <c r="R12989" s="224"/>
      <c r="T12989" s="223"/>
      <c r="U12989" s="225"/>
      <c r="V12989" s="223"/>
      <c r="W12989" s="225"/>
      <c r="AE12989" s="200"/>
      <c r="AM12989" s="203"/>
      <c r="AT12989" s="144"/>
    </row>
    <row r="12990" spans="9:46" s="142" customFormat="1" x14ac:dyDescent="0.15">
      <c r="I12990" s="223"/>
      <c r="P12990" s="224"/>
      <c r="Q12990" s="224"/>
      <c r="R12990" s="224"/>
      <c r="T12990" s="223"/>
      <c r="U12990" s="225"/>
      <c r="V12990" s="223"/>
      <c r="W12990" s="225"/>
      <c r="AE12990" s="200"/>
      <c r="AM12990" s="203"/>
      <c r="AT12990" s="144"/>
    </row>
    <row r="12991" spans="9:46" s="142" customFormat="1" x14ac:dyDescent="0.15">
      <c r="I12991" s="223"/>
      <c r="P12991" s="224"/>
      <c r="Q12991" s="224"/>
      <c r="R12991" s="224"/>
      <c r="T12991" s="223"/>
      <c r="U12991" s="225"/>
      <c r="V12991" s="223"/>
      <c r="W12991" s="225"/>
      <c r="AE12991" s="200"/>
      <c r="AM12991" s="203"/>
      <c r="AT12991" s="144"/>
    </row>
    <row r="12992" spans="9:46" s="142" customFormat="1" x14ac:dyDescent="0.15">
      <c r="I12992" s="223"/>
      <c r="P12992" s="224"/>
      <c r="Q12992" s="224"/>
      <c r="R12992" s="224"/>
      <c r="T12992" s="223"/>
      <c r="U12992" s="225"/>
      <c r="V12992" s="223"/>
      <c r="W12992" s="225"/>
      <c r="AE12992" s="200"/>
      <c r="AM12992" s="203"/>
      <c r="AT12992" s="144"/>
    </row>
    <row r="12993" spans="9:46" s="142" customFormat="1" x14ac:dyDescent="0.15">
      <c r="I12993" s="223"/>
      <c r="P12993" s="224"/>
      <c r="Q12993" s="224"/>
      <c r="R12993" s="224"/>
      <c r="T12993" s="223"/>
      <c r="U12993" s="225"/>
      <c r="V12993" s="223"/>
      <c r="W12993" s="225"/>
      <c r="AE12993" s="200"/>
      <c r="AM12993" s="203"/>
      <c r="AT12993" s="144"/>
    </row>
    <row r="12994" spans="9:46" s="142" customFormat="1" x14ac:dyDescent="0.15">
      <c r="I12994" s="223"/>
      <c r="P12994" s="224"/>
      <c r="Q12994" s="224"/>
      <c r="R12994" s="224"/>
      <c r="T12994" s="223"/>
      <c r="U12994" s="225"/>
      <c r="V12994" s="223"/>
      <c r="W12994" s="225"/>
      <c r="AE12994" s="200"/>
      <c r="AM12994" s="203"/>
      <c r="AT12994" s="144"/>
    </row>
    <row r="12995" spans="9:46" s="142" customFormat="1" x14ac:dyDescent="0.15">
      <c r="I12995" s="223"/>
      <c r="P12995" s="224"/>
      <c r="Q12995" s="224"/>
      <c r="R12995" s="224"/>
      <c r="T12995" s="223"/>
      <c r="U12995" s="225"/>
      <c r="V12995" s="223"/>
      <c r="W12995" s="225"/>
      <c r="AE12995" s="200"/>
      <c r="AM12995" s="203"/>
      <c r="AT12995" s="144"/>
    </row>
    <row r="12996" spans="9:46" s="142" customFormat="1" x14ac:dyDescent="0.15">
      <c r="I12996" s="223"/>
      <c r="P12996" s="224"/>
      <c r="Q12996" s="224"/>
      <c r="R12996" s="224"/>
      <c r="T12996" s="223"/>
      <c r="U12996" s="225"/>
      <c r="V12996" s="223"/>
      <c r="W12996" s="225"/>
      <c r="AE12996" s="200"/>
      <c r="AM12996" s="203"/>
      <c r="AT12996" s="144"/>
    </row>
    <row r="12997" spans="9:46" s="142" customFormat="1" x14ac:dyDescent="0.15">
      <c r="I12997" s="223"/>
      <c r="P12997" s="224"/>
      <c r="Q12997" s="224"/>
      <c r="R12997" s="224"/>
      <c r="T12997" s="223"/>
      <c r="U12997" s="225"/>
      <c r="V12997" s="223"/>
      <c r="W12997" s="225"/>
      <c r="AE12997" s="200"/>
      <c r="AM12997" s="203"/>
      <c r="AT12997" s="144"/>
    </row>
    <row r="12998" spans="9:46" s="142" customFormat="1" x14ac:dyDescent="0.15">
      <c r="I12998" s="223"/>
      <c r="P12998" s="224"/>
      <c r="Q12998" s="224"/>
      <c r="R12998" s="224"/>
      <c r="T12998" s="223"/>
      <c r="U12998" s="225"/>
      <c r="V12998" s="223"/>
      <c r="W12998" s="225"/>
      <c r="AE12998" s="200"/>
      <c r="AM12998" s="203"/>
      <c r="AT12998" s="144"/>
    </row>
    <row r="12999" spans="9:46" s="142" customFormat="1" x14ac:dyDescent="0.15">
      <c r="I12999" s="223"/>
      <c r="P12999" s="224"/>
      <c r="Q12999" s="224"/>
      <c r="R12999" s="224"/>
      <c r="T12999" s="223"/>
      <c r="U12999" s="225"/>
      <c r="V12999" s="223"/>
      <c r="W12999" s="225"/>
      <c r="AE12999" s="200"/>
      <c r="AM12999" s="203"/>
      <c r="AT12999" s="144"/>
    </row>
    <row r="13000" spans="9:46" s="142" customFormat="1" x14ac:dyDescent="0.15">
      <c r="I13000" s="223"/>
      <c r="P13000" s="224"/>
      <c r="Q13000" s="224"/>
      <c r="R13000" s="224"/>
      <c r="T13000" s="223"/>
      <c r="U13000" s="225"/>
      <c r="V13000" s="223"/>
      <c r="W13000" s="225"/>
      <c r="AE13000" s="200"/>
      <c r="AM13000" s="203"/>
      <c r="AT13000" s="144"/>
    </row>
    <row r="13001" spans="9:46" s="142" customFormat="1" x14ac:dyDescent="0.15">
      <c r="I13001" s="223"/>
      <c r="P13001" s="224"/>
      <c r="Q13001" s="224"/>
      <c r="R13001" s="224"/>
      <c r="T13001" s="223"/>
      <c r="U13001" s="225"/>
      <c r="V13001" s="223"/>
      <c r="W13001" s="225"/>
      <c r="AE13001" s="200"/>
      <c r="AM13001" s="203"/>
      <c r="AT13001" s="144"/>
    </row>
    <row r="13002" spans="9:46" s="142" customFormat="1" x14ac:dyDescent="0.15">
      <c r="I13002" s="223"/>
      <c r="P13002" s="224"/>
      <c r="Q13002" s="224"/>
      <c r="R13002" s="224"/>
      <c r="T13002" s="223"/>
      <c r="U13002" s="225"/>
      <c r="V13002" s="223"/>
      <c r="W13002" s="225"/>
      <c r="AE13002" s="200"/>
      <c r="AM13002" s="203"/>
      <c r="AT13002" s="144"/>
    </row>
    <row r="13003" spans="9:46" s="142" customFormat="1" x14ac:dyDescent="0.15">
      <c r="I13003" s="223"/>
      <c r="P13003" s="224"/>
      <c r="Q13003" s="224"/>
      <c r="R13003" s="224"/>
      <c r="T13003" s="223"/>
      <c r="U13003" s="225"/>
      <c r="V13003" s="223"/>
      <c r="W13003" s="225"/>
      <c r="AE13003" s="200"/>
      <c r="AM13003" s="203"/>
      <c r="AT13003" s="144"/>
    </row>
    <row r="13004" spans="9:46" s="142" customFormat="1" x14ac:dyDescent="0.15">
      <c r="I13004" s="223"/>
      <c r="P13004" s="224"/>
      <c r="Q13004" s="224"/>
      <c r="R13004" s="224"/>
      <c r="T13004" s="223"/>
      <c r="U13004" s="225"/>
      <c r="V13004" s="223"/>
      <c r="W13004" s="225"/>
      <c r="AE13004" s="200"/>
      <c r="AM13004" s="203"/>
      <c r="AT13004" s="144"/>
    </row>
    <row r="13005" spans="9:46" s="142" customFormat="1" x14ac:dyDescent="0.15">
      <c r="I13005" s="223"/>
      <c r="P13005" s="224"/>
      <c r="Q13005" s="224"/>
      <c r="R13005" s="224"/>
      <c r="T13005" s="223"/>
      <c r="U13005" s="225"/>
      <c r="V13005" s="223"/>
      <c r="W13005" s="225"/>
      <c r="AE13005" s="200"/>
      <c r="AM13005" s="203"/>
      <c r="AT13005" s="144"/>
    </row>
    <row r="13006" spans="9:46" s="142" customFormat="1" x14ac:dyDescent="0.15">
      <c r="I13006" s="223"/>
      <c r="P13006" s="224"/>
      <c r="Q13006" s="224"/>
      <c r="R13006" s="224"/>
      <c r="T13006" s="223"/>
      <c r="U13006" s="225"/>
      <c r="V13006" s="223"/>
      <c r="W13006" s="225"/>
      <c r="AE13006" s="200"/>
      <c r="AM13006" s="203"/>
      <c r="AT13006" s="144"/>
    </row>
    <row r="13007" spans="9:46" s="142" customFormat="1" x14ac:dyDescent="0.15">
      <c r="I13007" s="223"/>
      <c r="P13007" s="224"/>
      <c r="Q13007" s="224"/>
      <c r="R13007" s="224"/>
      <c r="T13007" s="223"/>
      <c r="U13007" s="225"/>
      <c r="V13007" s="223"/>
      <c r="W13007" s="225"/>
      <c r="AE13007" s="200"/>
      <c r="AM13007" s="203"/>
      <c r="AT13007" s="144"/>
    </row>
    <row r="13008" spans="9:46" s="142" customFormat="1" x14ac:dyDescent="0.15">
      <c r="I13008" s="223"/>
      <c r="P13008" s="224"/>
      <c r="Q13008" s="224"/>
      <c r="R13008" s="224"/>
      <c r="T13008" s="223"/>
      <c r="U13008" s="225"/>
      <c r="V13008" s="223"/>
      <c r="W13008" s="225"/>
      <c r="AE13008" s="200"/>
      <c r="AM13008" s="203"/>
      <c r="AT13008" s="144"/>
    </row>
    <row r="13009" spans="9:46" s="142" customFormat="1" x14ac:dyDescent="0.15">
      <c r="I13009" s="223"/>
      <c r="P13009" s="224"/>
      <c r="Q13009" s="224"/>
      <c r="R13009" s="224"/>
      <c r="T13009" s="223"/>
      <c r="U13009" s="225"/>
      <c r="V13009" s="223"/>
      <c r="W13009" s="225"/>
      <c r="AE13009" s="200"/>
      <c r="AM13009" s="203"/>
      <c r="AT13009" s="144"/>
    </row>
    <row r="13010" spans="9:46" s="142" customFormat="1" x14ac:dyDescent="0.15">
      <c r="I13010" s="223"/>
      <c r="P13010" s="224"/>
      <c r="Q13010" s="224"/>
      <c r="R13010" s="224"/>
      <c r="T13010" s="223"/>
      <c r="U13010" s="225"/>
      <c r="V13010" s="223"/>
      <c r="W13010" s="225"/>
      <c r="AE13010" s="200"/>
      <c r="AM13010" s="203"/>
      <c r="AT13010" s="144"/>
    </row>
    <row r="13011" spans="9:46" s="142" customFormat="1" x14ac:dyDescent="0.15">
      <c r="I13011" s="223"/>
      <c r="P13011" s="224"/>
      <c r="Q13011" s="224"/>
      <c r="R13011" s="224"/>
      <c r="T13011" s="223"/>
      <c r="U13011" s="225"/>
      <c r="V13011" s="223"/>
      <c r="W13011" s="225"/>
      <c r="AE13011" s="200"/>
      <c r="AM13011" s="203"/>
      <c r="AT13011" s="144"/>
    </row>
    <row r="13012" spans="9:46" s="142" customFormat="1" x14ac:dyDescent="0.15">
      <c r="I13012" s="223"/>
      <c r="P13012" s="224"/>
      <c r="Q13012" s="224"/>
      <c r="R13012" s="224"/>
      <c r="T13012" s="223"/>
      <c r="U13012" s="225"/>
      <c r="V13012" s="223"/>
      <c r="W13012" s="225"/>
      <c r="AE13012" s="200"/>
      <c r="AM13012" s="203"/>
      <c r="AT13012" s="144"/>
    </row>
    <row r="13013" spans="9:46" s="142" customFormat="1" x14ac:dyDescent="0.15">
      <c r="I13013" s="223"/>
      <c r="P13013" s="224"/>
      <c r="Q13013" s="224"/>
      <c r="R13013" s="224"/>
      <c r="T13013" s="223"/>
      <c r="U13013" s="225"/>
      <c r="V13013" s="223"/>
      <c r="W13013" s="225"/>
      <c r="AE13013" s="200"/>
      <c r="AM13013" s="203"/>
      <c r="AT13013" s="144"/>
    </row>
    <row r="13014" spans="9:46" s="142" customFormat="1" x14ac:dyDescent="0.15">
      <c r="I13014" s="223"/>
      <c r="P13014" s="224"/>
      <c r="Q13014" s="224"/>
      <c r="R13014" s="224"/>
      <c r="T13014" s="223"/>
      <c r="U13014" s="225"/>
      <c r="V13014" s="223"/>
      <c r="W13014" s="225"/>
      <c r="AE13014" s="200"/>
      <c r="AM13014" s="203"/>
      <c r="AT13014" s="144"/>
    </row>
    <row r="13015" spans="9:46" s="142" customFormat="1" x14ac:dyDescent="0.15">
      <c r="I13015" s="223"/>
      <c r="P13015" s="224"/>
      <c r="Q13015" s="224"/>
      <c r="R13015" s="224"/>
      <c r="T13015" s="223"/>
      <c r="U13015" s="225"/>
      <c r="V13015" s="223"/>
      <c r="W13015" s="225"/>
      <c r="AE13015" s="200"/>
      <c r="AM13015" s="203"/>
      <c r="AT13015" s="144"/>
    </row>
    <row r="13016" spans="9:46" s="142" customFormat="1" x14ac:dyDescent="0.15">
      <c r="I13016" s="223"/>
      <c r="P13016" s="224"/>
      <c r="Q13016" s="224"/>
      <c r="R13016" s="224"/>
      <c r="T13016" s="223"/>
      <c r="U13016" s="225"/>
      <c r="V13016" s="223"/>
      <c r="W13016" s="225"/>
      <c r="AE13016" s="200"/>
      <c r="AM13016" s="203"/>
      <c r="AT13016" s="144"/>
    </row>
    <row r="13017" spans="9:46" s="142" customFormat="1" x14ac:dyDescent="0.15">
      <c r="I13017" s="223"/>
      <c r="P13017" s="224"/>
      <c r="Q13017" s="224"/>
      <c r="R13017" s="224"/>
      <c r="T13017" s="223"/>
      <c r="U13017" s="225"/>
      <c r="V13017" s="223"/>
      <c r="W13017" s="225"/>
      <c r="AE13017" s="200"/>
      <c r="AM13017" s="203"/>
      <c r="AT13017" s="144"/>
    </row>
    <row r="13018" spans="9:46" s="142" customFormat="1" x14ac:dyDescent="0.15">
      <c r="I13018" s="223"/>
      <c r="P13018" s="224"/>
      <c r="Q13018" s="224"/>
      <c r="R13018" s="224"/>
      <c r="T13018" s="223"/>
      <c r="U13018" s="225"/>
      <c r="V13018" s="223"/>
      <c r="W13018" s="225"/>
      <c r="AE13018" s="200"/>
      <c r="AM13018" s="203"/>
      <c r="AT13018" s="144"/>
    </row>
    <row r="13019" spans="9:46" s="142" customFormat="1" x14ac:dyDescent="0.15">
      <c r="I13019" s="223"/>
      <c r="P13019" s="224"/>
      <c r="Q13019" s="224"/>
      <c r="R13019" s="224"/>
      <c r="T13019" s="223"/>
      <c r="U13019" s="225"/>
      <c r="V13019" s="223"/>
      <c r="W13019" s="225"/>
      <c r="AE13019" s="200"/>
      <c r="AM13019" s="203"/>
      <c r="AT13019" s="144"/>
    </row>
    <row r="13020" spans="9:46" s="142" customFormat="1" x14ac:dyDescent="0.15">
      <c r="I13020" s="223"/>
      <c r="P13020" s="224"/>
      <c r="Q13020" s="224"/>
      <c r="R13020" s="224"/>
      <c r="T13020" s="223"/>
      <c r="U13020" s="225"/>
      <c r="V13020" s="223"/>
      <c r="W13020" s="225"/>
      <c r="AE13020" s="200"/>
      <c r="AM13020" s="203"/>
      <c r="AT13020" s="144"/>
    </row>
    <row r="13021" spans="9:46" s="142" customFormat="1" x14ac:dyDescent="0.15">
      <c r="I13021" s="223"/>
      <c r="P13021" s="224"/>
      <c r="Q13021" s="224"/>
      <c r="R13021" s="224"/>
      <c r="T13021" s="223"/>
      <c r="U13021" s="225"/>
      <c r="V13021" s="223"/>
      <c r="W13021" s="225"/>
      <c r="AE13021" s="200"/>
      <c r="AM13021" s="203"/>
      <c r="AT13021" s="144"/>
    </row>
    <row r="13022" spans="9:46" s="142" customFormat="1" x14ac:dyDescent="0.15">
      <c r="I13022" s="223"/>
      <c r="P13022" s="224"/>
      <c r="Q13022" s="224"/>
      <c r="R13022" s="224"/>
      <c r="T13022" s="223"/>
      <c r="U13022" s="225"/>
      <c r="V13022" s="223"/>
      <c r="W13022" s="225"/>
      <c r="AE13022" s="200"/>
      <c r="AM13022" s="203"/>
      <c r="AT13022" s="144"/>
    </row>
    <row r="13023" spans="9:46" s="142" customFormat="1" x14ac:dyDescent="0.15">
      <c r="I13023" s="223"/>
      <c r="P13023" s="224"/>
      <c r="Q13023" s="224"/>
      <c r="R13023" s="224"/>
      <c r="T13023" s="223"/>
      <c r="U13023" s="225"/>
      <c r="V13023" s="223"/>
      <c r="W13023" s="225"/>
      <c r="AE13023" s="200"/>
      <c r="AM13023" s="203"/>
      <c r="AT13023" s="144"/>
    </row>
    <row r="13024" spans="9:46" s="142" customFormat="1" x14ac:dyDescent="0.15">
      <c r="I13024" s="223"/>
      <c r="P13024" s="224"/>
      <c r="Q13024" s="224"/>
      <c r="R13024" s="224"/>
      <c r="T13024" s="223"/>
      <c r="U13024" s="225"/>
      <c r="V13024" s="223"/>
      <c r="W13024" s="225"/>
      <c r="AE13024" s="200"/>
      <c r="AM13024" s="203"/>
      <c r="AT13024" s="144"/>
    </row>
    <row r="13025" spans="9:46" s="142" customFormat="1" x14ac:dyDescent="0.15">
      <c r="I13025" s="223"/>
      <c r="P13025" s="224"/>
      <c r="Q13025" s="224"/>
      <c r="R13025" s="224"/>
      <c r="T13025" s="223"/>
      <c r="U13025" s="225"/>
      <c r="V13025" s="223"/>
      <c r="W13025" s="225"/>
      <c r="AE13025" s="200"/>
      <c r="AM13025" s="203"/>
      <c r="AT13025" s="144"/>
    </row>
    <row r="13026" spans="9:46" s="142" customFormat="1" x14ac:dyDescent="0.15">
      <c r="I13026" s="223"/>
      <c r="P13026" s="224"/>
      <c r="Q13026" s="224"/>
      <c r="R13026" s="224"/>
      <c r="T13026" s="223"/>
      <c r="U13026" s="225"/>
      <c r="V13026" s="223"/>
      <c r="W13026" s="225"/>
      <c r="AE13026" s="200"/>
      <c r="AM13026" s="203"/>
      <c r="AT13026" s="144"/>
    </row>
    <row r="13027" spans="9:46" s="142" customFormat="1" x14ac:dyDescent="0.15">
      <c r="I13027" s="223"/>
      <c r="P13027" s="224"/>
      <c r="Q13027" s="224"/>
      <c r="R13027" s="224"/>
      <c r="T13027" s="223"/>
      <c r="U13027" s="225"/>
      <c r="V13027" s="223"/>
      <c r="W13027" s="225"/>
      <c r="AE13027" s="200"/>
      <c r="AM13027" s="203"/>
      <c r="AT13027" s="144"/>
    </row>
    <row r="13028" spans="9:46" s="142" customFormat="1" x14ac:dyDescent="0.15">
      <c r="I13028" s="223"/>
      <c r="P13028" s="224"/>
      <c r="Q13028" s="224"/>
      <c r="R13028" s="224"/>
      <c r="T13028" s="223"/>
      <c r="U13028" s="225"/>
      <c r="V13028" s="223"/>
      <c r="W13028" s="225"/>
      <c r="AE13028" s="200"/>
      <c r="AM13028" s="203"/>
      <c r="AT13028" s="144"/>
    </row>
    <row r="13029" spans="9:46" s="142" customFormat="1" x14ac:dyDescent="0.15">
      <c r="I13029" s="223"/>
      <c r="P13029" s="224"/>
      <c r="Q13029" s="224"/>
      <c r="R13029" s="224"/>
      <c r="T13029" s="223"/>
      <c r="U13029" s="225"/>
      <c r="V13029" s="223"/>
      <c r="W13029" s="225"/>
      <c r="AE13029" s="200"/>
      <c r="AM13029" s="203"/>
      <c r="AT13029" s="144"/>
    </row>
    <row r="13030" spans="9:46" s="142" customFormat="1" x14ac:dyDescent="0.15">
      <c r="I13030" s="223"/>
      <c r="P13030" s="224"/>
      <c r="Q13030" s="224"/>
      <c r="R13030" s="224"/>
      <c r="T13030" s="223"/>
      <c r="U13030" s="225"/>
      <c r="V13030" s="223"/>
      <c r="W13030" s="225"/>
      <c r="AE13030" s="200"/>
      <c r="AM13030" s="203"/>
      <c r="AT13030" s="144"/>
    </row>
    <row r="13031" spans="9:46" s="142" customFormat="1" x14ac:dyDescent="0.15">
      <c r="I13031" s="223"/>
      <c r="P13031" s="224"/>
      <c r="Q13031" s="224"/>
      <c r="R13031" s="224"/>
      <c r="T13031" s="223"/>
      <c r="U13031" s="225"/>
      <c r="V13031" s="223"/>
      <c r="W13031" s="225"/>
      <c r="AE13031" s="200"/>
      <c r="AM13031" s="203"/>
      <c r="AT13031" s="144"/>
    </row>
    <row r="13032" spans="9:46" s="142" customFormat="1" x14ac:dyDescent="0.15">
      <c r="I13032" s="223"/>
      <c r="P13032" s="224"/>
      <c r="Q13032" s="224"/>
      <c r="R13032" s="224"/>
      <c r="T13032" s="223"/>
      <c r="U13032" s="225"/>
      <c r="V13032" s="223"/>
      <c r="W13032" s="225"/>
      <c r="AE13032" s="200"/>
      <c r="AM13032" s="203"/>
      <c r="AT13032" s="144"/>
    </row>
    <row r="13033" spans="9:46" s="142" customFormat="1" x14ac:dyDescent="0.15">
      <c r="I13033" s="223"/>
      <c r="P13033" s="224"/>
      <c r="Q13033" s="224"/>
      <c r="R13033" s="224"/>
      <c r="T13033" s="223"/>
      <c r="U13033" s="225"/>
      <c r="V13033" s="223"/>
      <c r="W13033" s="225"/>
      <c r="AE13033" s="200"/>
      <c r="AM13033" s="203"/>
      <c r="AT13033" s="144"/>
    </row>
    <row r="13034" spans="9:46" s="142" customFormat="1" x14ac:dyDescent="0.15">
      <c r="I13034" s="223"/>
      <c r="P13034" s="224"/>
      <c r="Q13034" s="224"/>
      <c r="R13034" s="224"/>
      <c r="T13034" s="223"/>
      <c r="U13034" s="225"/>
      <c r="V13034" s="223"/>
      <c r="W13034" s="225"/>
      <c r="AE13034" s="200"/>
      <c r="AM13034" s="203"/>
      <c r="AT13034" s="144"/>
    </row>
    <row r="13035" spans="9:46" s="142" customFormat="1" x14ac:dyDescent="0.15">
      <c r="I13035" s="223"/>
      <c r="P13035" s="224"/>
      <c r="Q13035" s="224"/>
      <c r="R13035" s="224"/>
      <c r="T13035" s="223"/>
      <c r="U13035" s="225"/>
      <c r="V13035" s="223"/>
      <c r="W13035" s="225"/>
      <c r="AE13035" s="200"/>
      <c r="AM13035" s="203"/>
      <c r="AT13035" s="144"/>
    </row>
    <row r="13036" spans="9:46" s="142" customFormat="1" x14ac:dyDescent="0.15">
      <c r="I13036" s="223"/>
      <c r="P13036" s="224"/>
      <c r="Q13036" s="224"/>
      <c r="R13036" s="224"/>
      <c r="T13036" s="223"/>
      <c r="U13036" s="225"/>
      <c r="V13036" s="223"/>
      <c r="W13036" s="225"/>
      <c r="AE13036" s="200"/>
      <c r="AM13036" s="203"/>
      <c r="AT13036" s="144"/>
    </row>
    <row r="13037" spans="9:46" s="142" customFormat="1" x14ac:dyDescent="0.15">
      <c r="I13037" s="223"/>
      <c r="P13037" s="224"/>
      <c r="Q13037" s="224"/>
      <c r="R13037" s="224"/>
      <c r="T13037" s="223"/>
      <c r="U13037" s="225"/>
      <c r="V13037" s="223"/>
      <c r="W13037" s="225"/>
      <c r="AE13037" s="200"/>
      <c r="AM13037" s="203"/>
      <c r="AT13037" s="144"/>
    </row>
    <row r="13038" spans="9:46" s="142" customFormat="1" x14ac:dyDescent="0.15">
      <c r="I13038" s="223"/>
      <c r="P13038" s="224"/>
      <c r="Q13038" s="224"/>
      <c r="R13038" s="224"/>
      <c r="T13038" s="223"/>
      <c r="U13038" s="225"/>
      <c r="V13038" s="223"/>
      <c r="W13038" s="225"/>
      <c r="AE13038" s="200"/>
      <c r="AM13038" s="203"/>
      <c r="AT13038" s="144"/>
    </row>
    <row r="13039" spans="9:46" s="142" customFormat="1" x14ac:dyDescent="0.15">
      <c r="I13039" s="223"/>
      <c r="P13039" s="224"/>
      <c r="Q13039" s="224"/>
      <c r="R13039" s="224"/>
      <c r="T13039" s="223"/>
      <c r="U13039" s="225"/>
      <c r="V13039" s="223"/>
      <c r="W13039" s="225"/>
      <c r="AE13039" s="200"/>
      <c r="AM13039" s="203"/>
      <c r="AT13039" s="144"/>
    </row>
    <row r="13040" spans="9:46" s="142" customFormat="1" x14ac:dyDescent="0.15">
      <c r="I13040" s="223"/>
      <c r="P13040" s="224"/>
      <c r="Q13040" s="224"/>
      <c r="R13040" s="224"/>
      <c r="T13040" s="223"/>
      <c r="U13040" s="225"/>
      <c r="V13040" s="223"/>
      <c r="W13040" s="225"/>
      <c r="AE13040" s="200"/>
      <c r="AM13040" s="203"/>
      <c r="AT13040" s="144"/>
    </row>
    <row r="13041" spans="9:46" s="142" customFormat="1" x14ac:dyDescent="0.15">
      <c r="I13041" s="223"/>
      <c r="P13041" s="224"/>
      <c r="Q13041" s="224"/>
      <c r="R13041" s="224"/>
      <c r="T13041" s="223"/>
      <c r="U13041" s="225"/>
      <c r="V13041" s="223"/>
      <c r="W13041" s="225"/>
      <c r="AE13041" s="200"/>
      <c r="AM13041" s="203"/>
      <c r="AT13041" s="144"/>
    </row>
    <row r="13042" spans="9:46" s="142" customFormat="1" x14ac:dyDescent="0.15">
      <c r="I13042" s="223"/>
      <c r="P13042" s="224"/>
      <c r="Q13042" s="224"/>
      <c r="R13042" s="224"/>
      <c r="T13042" s="223"/>
      <c r="U13042" s="225"/>
      <c r="V13042" s="223"/>
      <c r="W13042" s="225"/>
      <c r="AE13042" s="200"/>
      <c r="AM13042" s="203"/>
      <c r="AT13042" s="144"/>
    </row>
    <row r="13043" spans="9:46" s="142" customFormat="1" x14ac:dyDescent="0.15">
      <c r="I13043" s="223"/>
      <c r="P13043" s="224"/>
      <c r="Q13043" s="224"/>
      <c r="R13043" s="224"/>
      <c r="T13043" s="223"/>
      <c r="U13043" s="225"/>
      <c r="V13043" s="223"/>
      <c r="W13043" s="225"/>
      <c r="AE13043" s="200"/>
      <c r="AM13043" s="203"/>
      <c r="AT13043" s="144"/>
    </row>
    <row r="13044" spans="9:46" s="142" customFormat="1" x14ac:dyDescent="0.15">
      <c r="I13044" s="223"/>
      <c r="P13044" s="224"/>
      <c r="Q13044" s="224"/>
      <c r="R13044" s="224"/>
      <c r="T13044" s="223"/>
      <c r="U13044" s="225"/>
      <c r="V13044" s="223"/>
      <c r="W13044" s="225"/>
      <c r="AE13044" s="200"/>
      <c r="AM13044" s="203"/>
      <c r="AT13044" s="144"/>
    </row>
    <row r="13045" spans="9:46" s="142" customFormat="1" x14ac:dyDescent="0.15">
      <c r="I13045" s="223"/>
      <c r="P13045" s="224"/>
      <c r="Q13045" s="224"/>
      <c r="R13045" s="224"/>
      <c r="T13045" s="223"/>
      <c r="U13045" s="225"/>
      <c r="V13045" s="223"/>
      <c r="W13045" s="225"/>
      <c r="AE13045" s="200"/>
      <c r="AM13045" s="203"/>
      <c r="AT13045" s="144"/>
    </row>
    <row r="13046" spans="9:46" s="142" customFormat="1" x14ac:dyDescent="0.15">
      <c r="I13046" s="223"/>
      <c r="P13046" s="224"/>
      <c r="Q13046" s="224"/>
      <c r="R13046" s="224"/>
      <c r="T13046" s="223"/>
      <c r="U13046" s="225"/>
      <c r="V13046" s="223"/>
      <c r="W13046" s="225"/>
      <c r="AE13046" s="200"/>
      <c r="AM13046" s="203"/>
      <c r="AT13046" s="144"/>
    </row>
    <row r="13047" spans="9:46" s="142" customFormat="1" x14ac:dyDescent="0.15">
      <c r="I13047" s="223"/>
      <c r="P13047" s="224"/>
      <c r="Q13047" s="224"/>
      <c r="R13047" s="224"/>
      <c r="T13047" s="223"/>
      <c r="U13047" s="225"/>
      <c r="V13047" s="223"/>
      <c r="W13047" s="225"/>
      <c r="AE13047" s="200"/>
      <c r="AM13047" s="203"/>
      <c r="AT13047" s="144"/>
    </row>
    <row r="13048" spans="9:46" s="142" customFormat="1" x14ac:dyDescent="0.15">
      <c r="I13048" s="223"/>
      <c r="P13048" s="224"/>
      <c r="Q13048" s="224"/>
      <c r="R13048" s="224"/>
      <c r="T13048" s="223"/>
      <c r="U13048" s="225"/>
      <c r="V13048" s="223"/>
      <c r="W13048" s="225"/>
      <c r="AE13048" s="200"/>
      <c r="AM13048" s="203"/>
      <c r="AT13048" s="144"/>
    </row>
    <row r="13049" spans="9:46" s="142" customFormat="1" x14ac:dyDescent="0.15">
      <c r="I13049" s="223"/>
      <c r="P13049" s="224"/>
      <c r="Q13049" s="224"/>
      <c r="R13049" s="224"/>
      <c r="T13049" s="223"/>
      <c r="U13049" s="225"/>
      <c r="V13049" s="223"/>
      <c r="W13049" s="225"/>
      <c r="AE13049" s="200"/>
      <c r="AM13049" s="203"/>
      <c r="AT13049" s="144"/>
    </row>
    <row r="13050" spans="9:46" s="142" customFormat="1" x14ac:dyDescent="0.15">
      <c r="I13050" s="223"/>
      <c r="P13050" s="224"/>
      <c r="Q13050" s="224"/>
      <c r="R13050" s="224"/>
      <c r="T13050" s="223"/>
      <c r="U13050" s="225"/>
      <c r="V13050" s="223"/>
      <c r="W13050" s="225"/>
      <c r="AE13050" s="200"/>
      <c r="AM13050" s="203"/>
      <c r="AT13050" s="144"/>
    </row>
    <row r="13051" spans="9:46" s="142" customFormat="1" x14ac:dyDescent="0.15">
      <c r="I13051" s="223"/>
      <c r="P13051" s="224"/>
      <c r="Q13051" s="224"/>
      <c r="R13051" s="224"/>
      <c r="T13051" s="223"/>
      <c r="U13051" s="225"/>
      <c r="V13051" s="223"/>
      <c r="W13051" s="225"/>
      <c r="AE13051" s="200"/>
      <c r="AM13051" s="203"/>
      <c r="AT13051" s="144"/>
    </row>
    <row r="13052" spans="9:46" s="142" customFormat="1" x14ac:dyDescent="0.15">
      <c r="I13052" s="223"/>
      <c r="P13052" s="224"/>
      <c r="Q13052" s="224"/>
      <c r="R13052" s="224"/>
      <c r="T13052" s="223"/>
      <c r="U13052" s="225"/>
      <c r="V13052" s="223"/>
      <c r="W13052" s="225"/>
      <c r="AE13052" s="200"/>
      <c r="AM13052" s="203"/>
      <c r="AT13052" s="144"/>
    </row>
    <row r="13053" spans="9:46" s="142" customFormat="1" x14ac:dyDescent="0.15">
      <c r="I13053" s="223"/>
      <c r="P13053" s="224"/>
      <c r="Q13053" s="224"/>
      <c r="R13053" s="224"/>
      <c r="T13053" s="223"/>
      <c r="U13053" s="225"/>
      <c r="V13053" s="223"/>
      <c r="W13053" s="225"/>
      <c r="AE13053" s="200"/>
      <c r="AM13053" s="203"/>
      <c r="AT13053" s="144"/>
    </row>
    <row r="13054" spans="9:46" s="142" customFormat="1" x14ac:dyDescent="0.15">
      <c r="I13054" s="223"/>
      <c r="P13054" s="224"/>
      <c r="Q13054" s="224"/>
      <c r="R13054" s="224"/>
      <c r="T13054" s="223"/>
      <c r="U13054" s="225"/>
      <c r="V13054" s="223"/>
      <c r="W13054" s="225"/>
      <c r="AE13054" s="200"/>
      <c r="AM13054" s="203"/>
      <c r="AT13054" s="144"/>
    </row>
    <row r="13055" spans="9:46" s="142" customFormat="1" x14ac:dyDescent="0.15">
      <c r="I13055" s="223"/>
      <c r="P13055" s="224"/>
      <c r="Q13055" s="224"/>
      <c r="R13055" s="224"/>
      <c r="T13055" s="223"/>
      <c r="U13055" s="225"/>
      <c r="V13055" s="223"/>
      <c r="W13055" s="225"/>
      <c r="AE13055" s="200"/>
      <c r="AM13055" s="203"/>
      <c r="AT13055" s="144"/>
    </row>
    <row r="13056" spans="9:46" s="142" customFormat="1" x14ac:dyDescent="0.15">
      <c r="I13056" s="223"/>
      <c r="P13056" s="224"/>
      <c r="Q13056" s="224"/>
      <c r="R13056" s="224"/>
      <c r="T13056" s="223"/>
      <c r="U13056" s="225"/>
      <c r="V13056" s="223"/>
      <c r="W13056" s="225"/>
      <c r="AE13056" s="200"/>
      <c r="AM13056" s="203"/>
      <c r="AT13056" s="144"/>
    </row>
    <row r="13057" spans="9:46" s="142" customFormat="1" x14ac:dyDescent="0.15">
      <c r="I13057" s="223"/>
      <c r="P13057" s="224"/>
      <c r="Q13057" s="224"/>
      <c r="R13057" s="224"/>
      <c r="T13057" s="223"/>
      <c r="U13057" s="225"/>
      <c r="V13057" s="223"/>
      <c r="W13057" s="225"/>
      <c r="AE13057" s="200"/>
      <c r="AM13057" s="203"/>
      <c r="AT13057" s="144"/>
    </row>
    <row r="13058" spans="9:46" s="142" customFormat="1" x14ac:dyDescent="0.15">
      <c r="I13058" s="223"/>
      <c r="P13058" s="224"/>
      <c r="Q13058" s="224"/>
      <c r="R13058" s="224"/>
      <c r="T13058" s="223"/>
      <c r="U13058" s="225"/>
      <c r="V13058" s="223"/>
      <c r="W13058" s="225"/>
      <c r="AE13058" s="200"/>
      <c r="AM13058" s="203"/>
      <c r="AT13058" s="144"/>
    </row>
    <row r="13059" spans="9:46" s="142" customFormat="1" x14ac:dyDescent="0.15">
      <c r="I13059" s="223"/>
      <c r="P13059" s="224"/>
      <c r="Q13059" s="224"/>
      <c r="R13059" s="224"/>
      <c r="T13059" s="223"/>
      <c r="U13059" s="225"/>
      <c r="V13059" s="223"/>
      <c r="W13059" s="225"/>
      <c r="AE13059" s="200"/>
      <c r="AM13059" s="203"/>
      <c r="AT13059" s="144"/>
    </row>
    <row r="13060" spans="9:46" s="142" customFormat="1" x14ac:dyDescent="0.15">
      <c r="I13060" s="223"/>
      <c r="P13060" s="224"/>
      <c r="Q13060" s="224"/>
      <c r="R13060" s="224"/>
      <c r="T13060" s="223"/>
      <c r="U13060" s="225"/>
      <c r="V13060" s="223"/>
      <c r="W13060" s="225"/>
      <c r="AE13060" s="200"/>
      <c r="AM13060" s="203"/>
      <c r="AT13060" s="144"/>
    </row>
    <row r="13061" spans="9:46" s="142" customFormat="1" x14ac:dyDescent="0.15">
      <c r="I13061" s="223"/>
      <c r="P13061" s="224"/>
      <c r="Q13061" s="224"/>
      <c r="R13061" s="224"/>
      <c r="T13061" s="223"/>
      <c r="U13061" s="225"/>
      <c r="V13061" s="223"/>
      <c r="W13061" s="225"/>
      <c r="AE13061" s="200"/>
      <c r="AM13061" s="203"/>
      <c r="AT13061" s="144"/>
    </row>
    <row r="13062" spans="9:46" s="142" customFormat="1" x14ac:dyDescent="0.15">
      <c r="I13062" s="223"/>
      <c r="P13062" s="224"/>
      <c r="Q13062" s="224"/>
      <c r="R13062" s="224"/>
      <c r="T13062" s="223"/>
      <c r="U13062" s="225"/>
      <c r="V13062" s="223"/>
      <c r="W13062" s="225"/>
      <c r="AE13062" s="200"/>
      <c r="AM13062" s="203"/>
      <c r="AT13062" s="144"/>
    </row>
    <row r="13063" spans="9:46" s="142" customFormat="1" x14ac:dyDescent="0.15">
      <c r="I13063" s="223"/>
      <c r="P13063" s="224"/>
      <c r="Q13063" s="224"/>
      <c r="R13063" s="224"/>
      <c r="T13063" s="223"/>
      <c r="U13063" s="225"/>
      <c r="V13063" s="223"/>
      <c r="W13063" s="225"/>
      <c r="AE13063" s="200"/>
      <c r="AM13063" s="203"/>
      <c r="AT13063" s="144"/>
    </row>
    <row r="13064" spans="9:46" s="142" customFormat="1" x14ac:dyDescent="0.15">
      <c r="I13064" s="223"/>
      <c r="P13064" s="224"/>
      <c r="Q13064" s="224"/>
      <c r="R13064" s="224"/>
      <c r="T13064" s="223"/>
      <c r="U13064" s="225"/>
      <c r="V13064" s="223"/>
      <c r="W13064" s="225"/>
      <c r="AE13064" s="200"/>
      <c r="AM13064" s="203"/>
      <c r="AT13064" s="144"/>
    </row>
    <row r="13065" spans="9:46" s="142" customFormat="1" x14ac:dyDescent="0.15">
      <c r="I13065" s="223"/>
      <c r="P13065" s="224"/>
      <c r="Q13065" s="224"/>
      <c r="R13065" s="224"/>
      <c r="T13065" s="223"/>
      <c r="U13065" s="225"/>
      <c r="V13065" s="223"/>
      <c r="W13065" s="225"/>
      <c r="AE13065" s="200"/>
      <c r="AM13065" s="203"/>
      <c r="AT13065" s="144"/>
    </row>
    <row r="13066" spans="9:46" s="142" customFormat="1" x14ac:dyDescent="0.15">
      <c r="I13066" s="223"/>
      <c r="P13066" s="224"/>
      <c r="Q13066" s="224"/>
      <c r="R13066" s="224"/>
      <c r="T13066" s="223"/>
      <c r="U13066" s="225"/>
      <c r="V13066" s="223"/>
      <c r="W13066" s="225"/>
      <c r="AE13066" s="200"/>
      <c r="AM13066" s="203"/>
      <c r="AT13066" s="144"/>
    </row>
    <row r="13067" spans="9:46" s="142" customFormat="1" x14ac:dyDescent="0.15">
      <c r="I13067" s="223"/>
      <c r="P13067" s="224"/>
      <c r="Q13067" s="224"/>
      <c r="R13067" s="224"/>
      <c r="T13067" s="223"/>
      <c r="U13067" s="225"/>
      <c r="V13067" s="223"/>
      <c r="W13067" s="225"/>
      <c r="AE13067" s="200"/>
      <c r="AM13067" s="203"/>
      <c r="AT13067" s="144"/>
    </row>
    <row r="13068" spans="9:46" s="142" customFormat="1" x14ac:dyDescent="0.15">
      <c r="I13068" s="223"/>
      <c r="P13068" s="224"/>
      <c r="Q13068" s="224"/>
      <c r="R13068" s="224"/>
      <c r="T13068" s="223"/>
      <c r="U13068" s="225"/>
      <c r="V13068" s="223"/>
      <c r="W13068" s="225"/>
      <c r="AE13068" s="200"/>
      <c r="AM13068" s="203"/>
      <c r="AT13068" s="144"/>
    </row>
    <row r="13069" spans="9:46" s="142" customFormat="1" x14ac:dyDescent="0.15">
      <c r="I13069" s="223"/>
      <c r="P13069" s="224"/>
      <c r="Q13069" s="224"/>
      <c r="R13069" s="224"/>
      <c r="T13069" s="223"/>
      <c r="U13069" s="225"/>
      <c r="V13069" s="223"/>
      <c r="W13069" s="225"/>
      <c r="AE13069" s="200"/>
      <c r="AM13069" s="203"/>
      <c r="AT13069" s="144"/>
    </row>
    <row r="13070" spans="9:46" s="142" customFormat="1" x14ac:dyDescent="0.15">
      <c r="I13070" s="223"/>
      <c r="P13070" s="224"/>
      <c r="Q13070" s="224"/>
      <c r="R13070" s="224"/>
      <c r="T13070" s="223"/>
      <c r="U13070" s="225"/>
      <c r="V13070" s="223"/>
      <c r="W13070" s="225"/>
      <c r="AE13070" s="200"/>
      <c r="AM13070" s="203"/>
      <c r="AT13070" s="144"/>
    </row>
    <row r="13071" spans="9:46" s="142" customFormat="1" x14ac:dyDescent="0.15">
      <c r="I13071" s="223"/>
      <c r="P13071" s="224"/>
      <c r="Q13071" s="224"/>
      <c r="R13071" s="224"/>
      <c r="T13071" s="223"/>
      <c r="U13071" s="225"/>
      <c r="V13071" s="223"/>
      <c r="W13071" s="225"/>
      <c r="AE13071" s="200"/>
      <c r="AM13071" s="203"/>
      <c r="AT13071" s="144"/>
    </row>
    <row r="13072" spans="9:46" s="142" customFormat="1" x14ac:dyDescent="0.15">
      <c r="I13072" s="223"/>
      <c r="P13072" s="224"/>
      <c r="Q13072" s="224"/>
      <c r="R13072" s="224"/>
      <c r="T13072" s="223"/>
      <c r="U13072" s="225"/>
      <c r="V13072" s="223"/>
      <c r="W13072" s="225"/>
      <c r="AE13072" s="200"/>
      <c r="AM13072" s="203"/>
      <c r="AT13072" s="144"/>
    </row>
    <row r="13073" spans="9:46" s="142" customFormat="1" x14ac:dyDescent="0.15">
      <c r="I13073" s="223"/>
      <c r="P13073" s="224"/>
      <c r="Q13073" s="224"/>
      <c r="R13073" s="224"/>
      <c r="T13073" s="223"/>
      <c r="U13073" s="225"/>
      <c r="V13073" s="223"/>
      <c r="W13073" s="225"/>
      <c r="AE13073" s="200"/>
      <c r="AM13073" s="203"/>
      <c r="AT13073" s="144"/>
    </row>
    <row r="13074" spans="9:46" s="142" customFormat="1" x14ac:dyDescent="0.15">
      <c r="I13074" s="223"/>
      <c r="P13074" s="224"/>
      <c r="Q13074" s="224"/>
      <c r="R13074" s="224"/>
      <c r="T13074" s="223"/>
      <c r="U13074" s="225"/>
      <c r="V13074" s="223"/>
      <c r="W13074" s="225"/>
      <c r="AE13074" s="200"/>
      <c r="AM13074" s="203"/>
      <c r="AT13074" s="144"/>
    </row>
    <row r="13075" spans="9:46" s="142" customFormat="1" x14ac:dyDescent="0.15">
      <c r="I13075" s="223"/>
      <c r="P13075" s="224"/>
      <c r="Q13075" s="224"/>
      <c r="R13075" s="224"/>
      <c r="T13075" s="223"/>
      <c r="U13075" s="225"/>
      <c r="V13075" s="223"/>
      <c r="W13075" s="225"/>
      <c r="AE13075" s="200"/>
      <c r="AM13075" s="203"/>
      <c r="AT13075" s="144"/>
    </row>
    <row r="13076" spans="9:46" s="142" customFormat="1" x14ac:dyDescent="0.15">
      <c r="I13076" s="223"/>
      <c r="P13076" s="224"/>
      <c r="Q13076" s="224"/>
      <c r="R13076" s="224"/>
      <c r="T13076" s="223"/>
      <c r="U13076" s="225"/>
      <c r="V13076" s="223"/>
      <c r="W13076" s="225"/>
      <c r="AE13076" s="200"/>
      <c r="AM13076" s="203"/>
      <c r="AT13076" s="144"/>
    </row>
    <row r="13077" spans="9:46" s="142" customFormat="1" x14ac:dyDescent="0.15">
      <c r="I13077" s="223"/>
      <c r="P13077" s="224"/>
      <c r="Q13077" s="224"/>
      <c r="R13077" s="224"/>
      <c r="T13077" s="223"/>
      <c r="U13077" s="225"/>
      <c r="V13077" s="223"/>
      <c r="W13077" s="225"/>
      <c r="AE13077" s="200"/>
      <c r="AM13077" s="203"/>
      <c r="AT13077" s="144"/>
    </row>
    <row r="13078" spans="9:46" s="142" customFormat="1" x14ac:dyDescent="0.15">
      <c r="I13078" s="223"/>
      <c r="P13078" s="224"/>
      <c r="Q13078" s="224"/>
      <c r="R13078" s="224"/>
      <c r="T13078" s="223"/>
      <c r="U13078" s="225"/>
      <c r="V13078" s="223"/>
      <c r="W13078" s="225"/>
      <c r="AE13078" s="200"/>
      <c r="AM13078" s="203"/>
      <c r="AT13078" s="144"/>
    </row>
    <row r="13079" spans="9:46" s="142" customFormat="1" x14ac:dyDescent="0.15">
      <c r="I13079" s="223"/>
      <c r="P13079" s="224"/>
      <c r="Q13079" s="224"/>
      <c r="R13079" s="224"/>
      <c r="T13079" s="223"/>
      <c r="U13079" s="225"/>
      <c r="V13079" s="223"/>
      <c r="W13079" s="225"/>
      <c r="AE13079" s="200"/>
      <c r="AM13079" s="203"/>
      <c r="AT13079" s="144"/>
    </row>
    <row r="13080" spans="9:46" s="142" customFormat="1" x14ac:dyDescent="0.15">
      <c r="I13080" s="223"/>
      <c r="P13080" s="224"/>
      <c r="Q13080" s="224"/>
      <c r="R13080" s="224"/>
      <c r="T13080" s="223"/>
      <c r="U13080" s="225"/>
      <c r="V13080" s="223"/>
      <c r="W13080" s="225"/>
      <c r="AE13080" s="200"/>
      <c r="AM13080" s="203"/>
      <c r="AT13080" s="144"/>
    </row>
    <row r="13081" spans="9:46" s="142" customFormat="1" x14ac:dyDescent="0.15">
      <c r="I13081" s="223"/>
      <c r="P13081" s="224"/>
      <c r="Q13081" s="224"/>
      <c r="R13081" s="224"/>
      <c r="T13081" s="223"/>
      <c r="U13081" s="225"/>
      <c r="V13081" s="223"/>
      <c r="W13081" s="225"/>
      <c r="AE13081" s="200"/>
      <c r="AM13081" s="203"/>
      <c r="AT13081" s="144"/>
    </row>
    <row r="13082" spans="9:46" s="142" customFormat="1" x14ac:dyDescent="0.15">
      <c r="I13082" s="223"/>
      <c r="P13082" s="224"/>
      <c r="Q13082" s="224"/>
      <c r="R13082" s="224"/>
      <c r="T13082" s="223"/>
      <c r="U13082" s="225"/>
      <c r="V13082" s="223"/>
      <c r="W13082" s="225"/>
      <c r="AE13082" s="200"/>
      <c r="AM13082" s="203"/>
      <c r="AT13082" s="144"/>
    </row>
    <row r="13083" spans="9:46" s="142" customFormat="1" x14ac:dyDescent="0.15">
      <c r="I13083" s="223"/>
      <c r="P13083" s="224"/>
      <c r="Q13083" s="224"/>
      <c r="R13083" s="224"/>
      <c r="T13083" s="223"/>
      <c r="U13083" s="225"/>
      <c r="V13083" s="223"/>
      <c r="W13083" s="225"/>
      <c r="AE13083" s="200"/>
      <c r="AM13083" s="203"/>
      <c r="AT13083" s="144"/>
    </row>
    <row r="13084" spans="9:46" s="142" customFormat="1" x14ac:dyDescent="0.15">
      <c r="I13084" s="223"/>
      <c r="P13084" s="224"/>
      <c r="Q13084" s="224"/>
      <c r="R13084" s="224"/>
      <c r="T13084" s="223"/>
      <c r="U13084" s="225"/>
      <c r="V13084" s="223"/>
      <c r="W13084" s="225"/>
      <c r="AE13084" s="200"/>
      <c r="AM13084" s="203"/>
      <c r="AT13084" s="144"/>
    </row>
    <row r="13085" spans="9:46" s="142" customFormat="1" x14ac:dyDescent="0.15">
      <c r="I13085" s="223"/>
      <c r="P13085" s="224"/>
      <c r="Q13085" s="224"/>
      <c r="R13085" s="224"/>
      <c r="T13085" s="223"/>
      <c r="U13085" s="225"/>
      <c r="V13085" s="223"/>
      <c r="W13085" s="225"/>
      <c r="AE13085" s="200"/>
      <c r="AM13085" s="203"/>
      <c r="AT13085" s="144"/>
    </row>
    <row r="13086" spans="9:46" s="142" customFormat="1" x14ac:dyDescent="0.15">
      <c r="I13086" s="223"/>
      <c r="P13086" s="224"/>
      <c r="Q13086" s="224"/>
      <c r="R13086" s="224"/>
      <c r="T13086" s="223"/>
      <c r="U13086" s="225"/>
      <c r="V13086" s="223"/>
      <c r="W13086" s="225"/>
      <c r="AE13086" s="200"/>
      <c r="AM13086" s="203"/>
      <c r="AT13086" s="144"/>
    </row>
    <row r="13087" spans="9:46" s="142" customFormat="1" x14ac:dyDescent="0.15">
      <c r="I13087" s="223"/>
      <c r="P13087" s="224"/>
      <c r="Q13087" s="224"/>
      <c r="R13087" s="224"/>
      <c r="T13087" s="223"/>
      <c r="U13087" s="225"/>
      <c r="V13087" s="223"/>
      <c r="W13087" s="225"/>
      <c r="AE13087" s="200"/>
      <c r="AM13087" s="203"/>
      <c r="AT13087" s="144"/>
    </row>
    <row r="13088" spans="9:46" s="142" customFormat="1" x14ac:dyDescent="0.15">
      <c r="I13088" s="223"/>
      <c r="P13088" s="224"/>
      <c r="Q13088" s="224"/>
      <c r="R13088" s="224"/>
      <c r="T13088" s="223"/>
      <c r="U13088" s="225"/>
      <c r="V13088" s="223"/>
      <c r="W13088" s="225"/>
      <c r="AE13088" s="200"/>
      <c r="AM13088" s="203"/>
      <c r="AT13088" s="144"/>
    </row>
    <row r="13089" spans="9:46" s="142" customFormat="1" x14ac:dyDescent="0.15">
      <c r="I13089" s="223"/>
      <c r="P13089" s="224"/>
      <c r="Q13089" s="224"/>
      <c r="R13089" s="224"/>
      <c r="T13089" s="223"/>
      <c r="U13089" s="225"/>
      <c r="V13089" s="223"/>
      <c r="W13089" s="225"/>
      <c r="AE13089" s="200"/>
      <c r="AM13089" s="203"/>
      <c r="AT13089" s="144"/>
    </row>
    <row r="13090" spans="9:46" s="142" customFormat="1" x14ac:dyDescent="0.15">
      <c r="I13090" s="223"/>
      <c r="P13090" s="224"/>
      <c r="Q13090" s="224"/>
      <c r="R13090" s="224"/>
      <c r="T13090" s="223"/>
      <c r="U13090" s="225"/>
      <c r="V13090" s="223"/>
      <c r="W13090" s="225"/>
      <c r="AE13090" s="200"/>
      <c r="AM13090" s="203"/>
      <c r="AT13090" s="144"/>
    </row>
    <row r="13091" spans="9:46" s="142" customFormat="1" x14ac:dyDescent="0.15">
      <c r="I13091" s="223"/>
      <c r="P13091" s="224"/>
      <c r="Q13091" s="224"/>
      <c r="R13091" s="224"/>
      <c r="T13091" s="223"/>
      <c r="U13091" s="225"/>
      <c r="V13091" s="223"/>
      <c r="W13091" s="225"/>
      <c r="AE13091" s="200"/>
      <c r="AM13091" s="203"/>
      <c r="AT13091" s="144"/>
    </row>
    <row r="13092" spans="9:46" s="142" customFormat="1" x14ac:dyDescent="0.15">
      <c r="I13092" s="223"/>
      <c r="P13092" s="224"/>
      <c r="Q13092" s="224"/>
      <c r="R13092" s="224"/>
      <c r="T13092" s="223"/>
      <c r="U13092" s="225"/>
      <c r="V13092" s="223"/>
      <c r="W13092" s="225"/>
      <c r="AE13092" s="200"/>
      <c r="AM13092" s="203"/>
      <c r="AT13092" s="144"/>
    </row>
    <row r="13093" spans="9:46" s="142" customFormat="1" x14ac:dyDescent="0.15">
      <c r="I13093" s="223"/>
      <c r="P13093" s="224"/>
      <c r="Q13093" s="224"/>
      <c r="R13093" s="224"/>
      <c r="T13093" s="223"/>
      <c r="U13093" s="225"/>
      <c r="V13093" s="223"/>
      <c r="W13093" s="225"/>
      <c r="AE13093" s="200"/>
      <c r="AM13093" s="203"/>
      <c r="AT13093" s="144"/>
    </row>
    <row r="13094" spans="9:46" s="142" customFormat="1" x14ac:dyDescent="0.15">
      <c r="I13094" s="223"/>
      <c r="P13094" s="224"/>
      <c r="Q13094" s="224"/>
      <c r="R13094" s="224"/>
      <c r="T13094" s="223"/>
      <c r="U13094" s="225"/>
      <c r="V13094" s="223"/>
      <c r="W13094" s="225"/>
      <c r="AE13094" s="200"/>
      <c r="AM13094" s="203"/>
      <c r="AT13094" s="144"/>
    </row>
    <row r="13095" spans="9:46" s="142" customFormat="1" x14ac:dyDescent="0.15">
      <c r="I13095" s="223"/>
      <c r="P13095" s="224"/>
      <c r="Q13095" s="224"/>
      <c r="R13095" s="224"/>
      <c r="T13095" s="223"/>
      <c r="U13095" s="225"/>
      <c r="V13095" s="223"/>
      <c r="W13095" s="225"/>
      <c r="AE13095" s="200"/>
      <c r="AM13095" s="203"/>
      <c r="AT13095" s="144"/>
    </row>
    <row r="13096" spans="9:46" s="142" customFormat="1" x14ac:dyDescent="0.15">
      <c r="I13096" s="223"/>
      <c r="P13096" s="224"/>
      <c r="Q13096" s="224"/>
      <c r="R13096" s="224"/>
      <c r="T13096" s="223"/>
      <c r="U13096" s="225"/>
      <c r="V13096" s="223"/>
      <c r="W13096" s="225"/>
      <c r="AE13096" s="200"/>
      <c r="AM13096" s="203"/>
      <c r="AT13096" s="144"/>
    </row>
    <row r="13097" spans="9:46" s="142" customFormat="1" x14ac:dyDescent="0.15">
      <c r="I13097" s="223"/>
      <c r="P13097" s="224"/>
      <c r="Q13097" s="224"/>
      <c r="R13097" s="224"/>
      <c r="T13097" s="223"/>
      <c r="U13097" s="225"/>
      <c r="V13097" s="223"/>
      <c r="W13097" s="225"/>
      <c r="AE13097" s="200"/>
      <c r="AM13097" s="203"/>
      <c r="AT13097" s="144"/>
    </row>
    <row r="13098" spans="9:46" s="142" customFormat="1" x14ac:dyDescent="0.15">
      <c r="I13098" s="223"/>
      <c r="P13098" s="224"/>
      <c r="Q13098" s="224"/>
      <c r="R13098" s="224"/>
      <c r="T13098" s="223"/>
      <c r="U13098" s="225"/>
      <c r="V13098" s="223"/>
      <c r="W13098" s="225"/>
      <c r="AE13098" s="200"/>
      <c r="AM13098" s="203"/>
      <c r="AT13098" s="144"/>
    </row>
    <row r="13099" spans="9:46" s="142" customFormat="1" x14ac:dyDescent="0.15">
      <c r="I13099" s="223"/>
      <c r="P13099" s="224"/>
      <c r="Q13099" s="224"/>
      <c r="R13099" s="224"/>
      <c r="T13099" s="223"/>
      <c r="U13099" s="225"/>
      <c r="V13099" s="223"/>
      <c r="W13099" s="225"/>
      <c r="AE13099" s="200"/>
      <c r="AM13099" s="203"/>
      <c r="AT13099" s="144"/>
    </row>
    <row r="13100" spans="9:46" s="142" customFormat="1" x14ac:dyDescent="0.15">
      <c r="I13100" s="223"/>
      <c r="P13100" s="224"/>
      <c r="Q13100" s="224"/>
      <c r="R13100" s="224"/>
      <c r="T13100" s="223"/>
      <c r="U13100" s="225"/>
      <c r="V13100" s="223"/>
      <c r="W13100" s="225"/>
      <c r="AE13100" s="200"/>
      <c r="AM13100" s="203"/>
      <c r="AT13100" s="144"/>
    </row>
    <row r="13101" spans="9:46" s="142" customFormat="1" x14ac:dyDescent="0.15">
      <c r="I13101" s="223"/>
      <c r="P13101" s="224"/>
      <c r="Q13101" s="224"/>
      <c r="R13101" s="224"/>
      <c r="T13101" s="223"/>
      <c r="U13101" s="225"/>
      <c r="V13101" s="223"/>
      <c r="W13101" s="225"/>
      <c r="AE13101" s="200"/>
      <c r="AM13101" s="203"/>
      <c r="AT13101" s="144"/>
    </row>
    <row r="13102" spans="9:46" s="142" customFormat="1" x14ac:dyDescent="0.15">
      <c r="I13102" s="223"/>
      <c r="P13102" s="224"/>
      <c r="Q13102" s="224"/>
      <c r="R13102" s="224"/>
      <c r="T13102" s="223"/>
      <c r="U13102" s="225"/>
      <c r="V13102" s="223"/>
      <c r="W13102" s="225"/>
      <c r="AE13102" s="200"/>
      <c r="AM13102" s="203"/>
      <c r="AT13102" s="144"/>
    </row>
    <row r="13103" spans="9:46" s="142" customFormat="1" x14ac:dyDescent="0.15">
      <c r="I13103" s="223"/>
      <c r="P13103" s="224"/>
      <c r="Q13103" s="224"/>
      <c r="R13103" s="224"/>
      <c r="T13103" s="223"/>
      <c r="U13103" s="225"/>
      <c r="V13103" s="223"/>
      <c r="W13103" s="225"/>
      <c r="AE13103" s="200"/>
      <c r="AM13103" s="203"/>
      <c r="AT13103" s="144"/>
    </row>
    <row r="13104" spans="9:46" s="142" customFormat="1" x14ac:dyDescent="0.15">
      <c r="I13104" s="223"/>
      <c r="P13104" s="224"/>
      <c r="Q13104" s="224"/>
      <c r="R13104" s="224"/>
      <c r="T13104" s="223"/>
      <c r="U13104" s="225"/>
      <c r="V13104" s="223"/>
      <c r="W13104" s="225"/>
      <c r="AE13104" s="200"/>
      <c r="AM13104" s="203"/>
      <c r="AT13104" s="144"/>
    </row>
    <row r="13105" spans="9:46" s="142" customFormat="1" x14ac:dyDescent="0.15">
      <c r="I13105" s="223"/>
      <c r="P13105" s="224"/>
      <c r="Q13105" s="224"/>
      <c r="R13105" s="224"/>
      <c r="T13105" s="223"/>
      <c r="U13105" s="225"/>
      <c r="V13105" s="223"/>
      <c r="W13105" s="225"/>
      <c r="AE13105" s="200"/>
      <c r="AM13105" s="203"/>
      <c r="AT13105" s="144"/>
    </row>
    <row r="13106" spans="9:46" s="142" customFormat="1" x14ac:dyDescent="0.15">
      <c r="I13106" s="223"/>
      <c r="P13106" s="224"/>
      <c r="Q13106" s="224"/>
      <c r="R13106" s="224"/>
      <c r="T13106" s="223"/>
      <c r="U13106" s="225"/>
      <c r="V13106" s="223"/>
      <c r="W13106" s="225"/>
      <c r="AE13106" s="200"/>
      <c r="AM13106" s="203"/>
      <c r="AT13106" s="144"/>
    </row>
    <row r="13107" spans="9:46" s="142" customFormat="1" x14ac:dyDescent="0.15">
      <c r="I13107" s="223"/>
      <c r="P13107" s="224"/>
      <c r="Q13107" s="224"/>
      <c r="R13107" s="224"/>
      <c r="T13107" s="223"/>
      <c r="U13107" s="225"/>
      <c r="V13107" s="223"/>
      <c r="W13107" s="225"/>
      <c r="AE13107" s="200"/>
      <c r="AM13107" s="203"/>
      <c r="AT13107" s="144"/>
    </row>
    <row r="13108" spans="9:46" s="142" customFormat="1" x14ac:dyDescent="0.15">
      <c r="I13108" s="223"/>
      <c r="P13108" s="224"/>
      <c r="Q13108" s="224"/>
      <c r="R13108" s="224"/>
      <c r="T13108" s="223"/>
      <c r="U13108" s="225"/>
      <c r="V13108" s="223"/>
      <c r="W13108" s="225"/>
      <c r="AE13108" s="200"/>
      <c r="AM13108" s="203"/>
      <c r="AT13108" s="144"/>
    </row>
    <row r="13109" spans="9:46" s="142" customFormat="1" x14ac:dyDescent="0.15">
      <c r="I13109" s="223"/>
      <c r="P13109" s="224"/>
      <c r="Q13109" s="224"/>
      <c r="R13109" s="224"/>
      <c r="T13109" s="223"/>
      <c r="U13109" s="225"/>
      <c r="V13109" s="223"/>
      <c r="W13109" s="225"/>
      <c r="AE13109" s="200"/>
      <c r="AM13109" s="203"/>
      <c r="AT13109" s="144"/>
    </row>
    <row r="13110" spans="9:46" s="142" customFormat="1" x14ac:dyDescent="0.15">
      <c r="I13110" s="223"/>
      <c r="P13110" s="224"/>
      <c r="Q13110" s="224"/>
      <c r="R13110" s="224"/>
      <c r="T13110" s="223"/>
      <c r="U13110" s="225"/>
      <c r="V13110" s="223"/>
      <c r="W13110" s="225"/>
      <c r="AE13110" s="200"/>
      <c r="AM13110" s="203"/>
      <c r="AT13110" s="144"/>
    </row>
    <row r="13111" spans="9:46" s="142" customFormat="1" x14ac:dyDescent="0.15">
      <c r="I13111" s="223"/>
      <c r="P13111" s="224"/>
      <c r="Q13111" s="224"/>
      <c r="R13111" s="224"/>
      <c r="T13111" s="223"/>
      <c r="U13111" s="225"/>
      <c r="V13111" s="223"/>
      <c r="W13111" s="225"/>
      <c r="AE13111" s="200"/>
      <c r="AM13111" s="203"/>
      <c r="AT13111" s="144"/>
    </row>
    <row r="13112" spans="9:46" s="142" customFormat="1" x14ac:dyDescent="0.15">
      <c r="I13112" s="223"/>
      <c r="P13112" s="224"/>
      <c r="Q13112" s="224"/>
      <c r="R13112" s="224"/>
      <c r="T13112" s="223"/>
      <c r="U13112" s="225"/>
      <c r="V13112" s="223"/>
      <c r="W13112" s="225"/>
      <c r="AE13112" s="200"/>
      <c r="AM13112" s="203"/>
      <c r="AT13112" s="144"/>
    </row>
    <row r="13113" spans="9:46" s="142" customFormat="1" x14ac:dyDescent="0.15">
      <c r="I13113" s="223"/>
      <c r="P13113" s="224"/>
      <c r="Q13113" s="224"/>
      <c r="R13113" s="224"/>
      <c r="T13113" s="223"/>
      <c r="U13113" s="225"/>
      <c r="V13113" s="223"/>
      <c r="W13113" s="225"/>
      <c r="AE13113" s="200"/>
      <c r="AM13113" s="203"/>
      <c r="AT13113" s="144"/>
    </row>
    <row r="13114" spans="9:46" s="142" customFormat="1" x14ac:dyDescent="0.15">
      <c r="I13114" s="223"/>
      <c r="P13114" s="224"/>
      <c r="Q13114" s="224"/>
      <c r="R13114" s="224"/>
      <c r="T13114" s="223"/>
      <c r="U13114" s="225"/>
      <c r="V13114" s="223"/>
      <c r="W13114" s="225"/>
      <c r="AE13114" s="200"/>
      <c r="AM13114" s="203"/>
      <c r="AT13114" s="144"/>
    </row>
    <row r="13115" spans="9:46" s="142" customFormat="1" x14ac:dyDescent="0.15">
      <c r="I13115" s="223"/>
      <c r="P13115" s="224"/>
      <c r="Q13115" s="224"/>
      <c r="R13115" s="224"/>
      <c r="T13115" s="223"/>
      <c r="U13115" s="225"/>
      <c r="V13115" s="223"/>
      <c r="W13115" s="225"/>
      <c r="AE13115" s="200"/>
      <c r="AM13115" s="203"/>
      <c r="AT13115" s="144"/>
    </row>
    <row r="13116" spans="9:46" s="142" customFormat="1" x14ac:dyDescent="0.15">
      <c r="I13116" s="223"/>
      <c r="P13116" s="224"/>
      <c r="Q13116" s="224"/>
      <c r="R13116" s="224"/>
      <c r="T13116" s="223"/>
      <c r="U13116" s="225"/>
      <c r="V13116" s="223"/>
      <c r="W13116" s="225"/>
      <c r="AE13116" s="200"/>
      <c r="AM13116" s="203"/>
      <c r="AT13116" s="144"/>
    </row>
    <row r="13117" spans="9:46" s="142" customFormat="1" x14ac:dyDescent="0.15">
      <c r="I13117" s="223"/>
      <c r="P13117" s="224"/>
      <c r="Q13117" s="224"/>
      <c r="R13117" s="224"/>
      <c r="T13117" s="223"/>
      <c r="U13117" s="225"/>
      <c r="V13117" s="223"/>
      <c r="W13117" s="225"/>
      <c r="AE13117" s="200"/>
      <c r="AM13117" s="203"/>
      <c r="AT13117" s="144"/>
    </row>
    <row r="13118" spans="9:46" s="142" customFormat="1" x14ac:dyDescent="0.15">
      <c r="I13118" s="223"/>
      <c r="P13118" s="224"/>
      <c r="Q13118" s="224"/>
      <c r="R13118" s="224"/>
      <c r="T13118" s="223"/>
      <c r="U13118" s="225"/>
      <c r="V13118" s="223"/>
      <c r="W13118" s="225"/>
      <c r="AE13118" s="200"/>
      <c r="AM13118" s="203"/>
      <c r="AT13118" s="144"/>
    </row>
    <row r="13119" spans="9:46" s="142" customFormat="1" x14ac:dyDescent="0.15">
      <c r="I13119" s="223"/>
      <c r="P13119" s="224"/>
      <c r="Q13119" s="224"/>
      <c r="R13119" s="224"/>
      <c r="T13119" s="223"/>
      <c r="U13119" s="225"/>
      <c r="V13119" s="223"/>
      <c r="W13119" s="225"/>
      <c r="AE13119" s="200"/>
      <c r="AM13119" s="203"/>
      <c r="AT13119" s="144"/>
    </row>
    <row r="13120" spans="9:46" s="142" customFormat="1" x14ac:dyDescent="0.15">
      <c r="I13120" s="223"/>
      <c r="P13120" s="224"/>
      <c r="Q13120" s="224"/>
      <c r="R13120" s="224"/>
      <c r="T13120" s="223"/>
      <c r="U13120" s="225"/>
      <c r="V13120" s="223"/>
      <c r="W13120" s="225"/>
      <c r="AE13120" s="200"/>
      <c r="AM13120" s="203"/>
      <c r="AT13120" s="144"/>
    </row>
    <row r="13121" spans="9:46" s="142" customFormat="1" x14ac:dyDescent="0.15">
      <c r="I13121" s="223"/>
      <c r="P13121" s="224"/>
      <c r="Q13121" s="224"/>
      <c r="R13121" s="224"/>
      <c r="T13121" s="223"/>
      <c r="U13121" s="225"/>
      <c r="V13121" s="223"/>
      <c r="W13121" s="225"/>
      <c r="AE13121" s="200"/>
      <c r="AM13121" s="203"/>
      <c r="AT13121" s="144"/>
    </row>
    <row r="13122" spans="9:46" s="142" customFormat="1" x14ac:dyDescent="0.15">
      <c r="I13122" s="223"/>
      <c r="P13122" s="224"/>
      <c r="Q13122" s="224"/>
      <c r="R13122" s="224"/>
      <c r="T13122" s="223"/>
      <c r="U13122" s="225"/>
      <c r="V13122" s="223"/>
      <c r="W13122" s="225"/>
      <c r="AE13122" s="200"/>
      <c r="AM13122" s="203"/>
      <c r="AT13122" s="144"/>
    </row>
    <row r="13123" spans="9:46" s="142" customFormat="1" x14ac:dyDescent="0.15">
      <c r="I13123" s="223"/>
      <c r="P13123" s="224"/>
      <c r="Q13123" s="224"/>
      <c r="R13123" s="224"/>
      <c r="T13123" s="223"/>
      <c r="U13123" s="225"/>
      <c r="V13123" s="223"/>
      <c r="W13123" s="225"/>
      <c r="AE13123" s="200"/>
      <c r="AM13123" s="203"/>
      <c r="AT13123" s="144"/>
    </row>
    <row r="13124" spans="9:46" s="142" customFormat="1" x14ac:dyDescent="0.15">
      <c r="I13124" s="223"/>
      <c r="P13124" s="224"/>
      <c r="Q13124" s="224"/>
      <c r="R13124" s="224"/>
      <c r="T13124" s="223"/>
      <c r="U13124" s="225"/>
      <c r="V13124" s="223"/>
      <c r="W13124" s="225"/>
      <c r="AE13124" s="200"/>
      <c r="AM13124" s="203"/>
      <c r="AT13124" s="144"/>
    </row>
    <row r="13125" spans="9:46" s="142" customFormat="1" x14ac:dyDescent="0.15">
      <c r="I13125" s="223"/>
      <c r="P13125" s="224"/>
      <c r="Q13125" s="224"/>
      <c r="R13125" s="224"/>
      <c r="T13125" s="223"/>
      <c r="U13125" s="225"/>
      <c r="V13125" s="223"/>
      <c r="W13125" s="225"/>
      <c r="AE13125" s="200"/>
      <c r="AM13125" s="203"/>
      <c r="AT13125" s="144"/>
    </row>
    <row r="13126" spans="9:46" s="142" customFormat="1" x14ac:dyDescent="0.15">
      <c r="I13126" s="223"/>
      <c r="P13126" s="224"/>
      <c r="Q13126" s="224"/>
      <c r="R13126" s="224"/>
      <c r="T13126" s="223"/>
      <c r="U13126" s="225"/>
      <c r="V13126" s="223"/>
      <c r="W13126" s="225"/>
      <c r="AE13126" s="200"/>
      <c r="AM13126" s="203"/>
      <c r="AT13126" s="144"/>
    </row>
    <row r="13127" spans="9:46" s="142" customFormat="1" x14ac:dyDescent="0.15">
      <c r="I13127" s="223"/>
      <c r="P13127" s="224"/>
      <c r="Q13127" s="224"/>
      <c r="R13127" s="224"/>
      <c r="T13127" s="223"/>
      <c r="U13127" s="225"/>
      <c r="V13127" s="223"/>
      <c r="W13127" s="225"/>
      <c r="AE13127" s="200"/>
      <c r="AM13127" s="203"/>
      <c r="AT13127" s="144"/>
    </row>
    <row r="13128" spans="9:46" s="142" customFormat="1" x14ac:dyDescent="0.15">
      <c r="I13128" s="223"/>
      <c r="P13128" s="224"/>
      <c r="Q13128" s="224"/>
      <c r="R13128" s="224"/>
      <c r="T13128" s="223"/>
      <c r="U13128" s="225"/>
      <c r="V13128" s="223"/>
      <c r="W13128" s="225"/>
      <c r="AE13128" s="200"/>
      <c r="AM13128" s="203"/>
      <c r="AT13128" s="144"/>
    </row>
    <row r="13129" spans="9:46" s="142" customFormat="1" x14ac:dyDescent="0.15">
      <c r="I13129" s="223"/>
      <c r="P13129" s="224"/>
      <c r="Q13129" s="224"/>
      <c r="R13129" s="224"/>
      <c r="T13129" s="223"/>
      <c r="U13129" s="225"/>
      <c r="V13129" s="223"/>
      <c r="W13129" s="225"/>
      <c r="AE13129" s="200"/>
      <c r="AM13129" s="203"/>
      <c r="AT13129" s="144"/>
    </row>
    <row r="13130" spans="9:46" s="142" customFormat="1" x14ac:dyDescent="0.15">
      <c r="I13130" s="223"/>
      <c r="P13130" s="224"/>
      <c r="Q13130" s="224"/>
      <c r="R13130" s="224"/>
      <c r="T13130" s="223"/>
      <c r="U13130" s="225"/>
      <c r="V13130" s="223"/>
      <c r="W13130" s="225"/>
      <c r="AE13130" s="200"/>
      <c r="AM13130" s="203"/>
      <c r="AT13130" s="144"/>
    </row>
    <row r="13131" spans="9:46" s="142" customFormat="1" x14ac:dyDescent="0.15">
      <c r="I13131" s="223"/>
      <c r="P13131" s="224"/>
      <c r="Q13131" s="224"/>
      <c r="R13131" s="224"/>
      <c r="T13131" s="223"/>
      <c r="U13131" s="225"/>
      <c r="V13131" s="223"/>
      <c r="W13131" s="225"/>
      <c r="AE13131" s="200"/>
      <c r="AM13131" s="203"/>
      <c r="AT13131" s="144"/>
    </row>
    <row r="13132" spans="9:46" s="142" customFormat="1" x14ac:dyDescent="0.15">
      <c r="I13132" s="223"/>
      <c r="P13132" s="224"/>
      <c r="Q13132" s="224"/>
      <c r="R13132" s="224"/>
      <c r="T13132" s="223"/>
      <c r="U13132" s="225"/>
      <c r="V13132" s="223"/>
      <c r="W13132" s="225"/>
      <c r="AE13132" s="200"/>
      <c r="AM13132" s="203"/>
      <c r="AT13132" s="144"/>
    </row>
    <row r="13133" spans="9:46" s="142" customFormat="1" x14ac:dyDescent="0.15">
      <c r="I13133" s="223"/>
      <c r="P13133" s="224"/>
      <c r="Q13133" s="224"/>
      <c r="R13133" s="224"/>
      <c r="T13133" s="223"/>
      <c r="U13133" s="225"/>
      <c r="V13133" s="223"/>
      <c r="W13133" s="225"/>
      <c r="AE13133" s="200"/>
      <c r="AM13133" s="203"/>
      <c r="AT13133" s="144"/>
    </row>
    <row r="13134" spans="9:46" s="142" customFormat="1" x14ac:dyDescent="0.15">
      <c r="I13134" s="223"/>
      <c r="P13134" s="224"/>
      <c r="Q13134" s="224"/>
      <c r="R13134" s="224"/>
      <c r="T13134" s="223"/>
      <c r="U13134" s="225"/>
      <c r="V13134" s="223"/>
      <c r="W13134" s="225"/>
      <c r="AE13134" s="200"/>
      <c r="AM13134" s="203"/>
      <c r="AT13134" s="144"/>
    </row>
    <row r="13135" spans="9:46" s="142" customFormat="1" x14ac:dyDescent="0.15">
      <c r="I13135" s="223"/>
      <c r="P13135" s="224"/>
      <c r="Q13135" s="224"/>
      <c r="R13135" s="224"/>
      <c r="T13135" s="223"/>
      <c r="U13135" s="225"/>
      <c r="V13135" s="223"/>
      <c r="W13135" s="225"/>
      <c r="AE13135" s="200"/>
      <c r="AM13135" s="203"/>
      <c r="AT13135" s="144"/>
    </row>
    <row r="13136" spans="9:46" s="142" customFormat="1" x14ac:dyDescent="0.15">
      <c r="I13136" s="223"/>
      <c r="P13136" s="224"/>
      <c r="Q13136" s="224"/>
      <c r="R13136" s="224"/>
      <c r="T13136" s="223"/>
      <c r="U13136" s="225"/>
      <c r="V13136" s="223"/>
      <c r="W13136" s="225"/>
      <c r="AE13136" s="200"/>
      <c r="AM13136" s="203"/>
      <c r="AT13136" s="144"/>
    </row>
    <row r="13137" spans="9:46" s="142" customFormat="1" x14ac:dyDescent="0.15">
      <c r="I13137" s="223"/>
      <c r="P13137" s="224"/>
      <c r="Q13137" s="224"/>
      <c r="R13137" s="224"/>
      <c r="T13137" s="223"/>
      <c r="U13137" s="225"/>
      <c r="V13137" s="223"/>
      <c r="W13137" s="225"/>
      <c r="AE13137" s="200"/>
      <c r="AM13137" s="203"/>
      <c r="AT13137" s="144"/>
    </row>
    <row r="13138" spans="9:46" s="142" customFormat="1" x14ac:dyDescent="0.15">
      <c r="I13138" s="223"/>
      <c r="P13138" s="224"/>
      <c r="Q13138" s="224"/>
      <c r="R13138" s="224"/>
      <c r="T13138" s="223"/>
      <c r="U13138" s="225"/>
      <c r="V13138" s="223"/>
      <c r="W13138" s="225"/>
      <c r="AE13138" s="200"/>
      <c r="AM13138" s="203"/>
      <c r="AT13138" s="144"/>
    </row>
    <row r="13139" spans="9:46" s="142" customFormat="1" x14ac:dyDescent="0.15">
      <c r="I13139" s="223"/>
      <c r="P13139" s="224"/>
      <c r="Q13139" s="224"/>
      <c r="R13139" s="224"/>
      <c r="T13139" s="223"/>
      <c r="U13139" s="225"/>
      <c r="V13139" s="223"/>
      <c r="W13139" s="225"/>
      <c r="AE13139" s="200"/>
      <c r="AM13139" s="203"/>
      <c r="AT13139" s="144"/>
    </row>
    <row r="13140" spans="9:46" s="142" customFormat="1" x14ac:dyDescent="0.15">
      <c r="I13140" s="223"/>
      <c r="P13140" s="224"/>
      <c r="Q13140" s="224"/>
      <c r="R13140" s="224"/>
      <c r="T13140" s="223"/>
      <c r="U13140" s="225"/>
      <c r="V13140" s="223"/>
      <c r="W13140" s="225"/>
      <c r="AE13140" s="200"/>
      <c r="AM13140" s="203"/>
      <c r="AT13140" s="144"/>
    </row>
    <row r="13141" spans="9:46" s="142" customFormat="1" x14ac:dyDescent="0.15">
      <c r="I13141" s="223"/>
      <c r="P13141" s="224"/>
      <c r="Q13141" s="224"/>
      <c r="R13141" s="224"/>
      <c r="T13141" s="223"/>
      <c r="U13141" s="225"/>
      <c r="V13141" s="223"/>
      <c r="W13141" s="225"/>
      <c r="AE13141" s="200"/>
      <c r="AM13141" s="203"/>
      <c r="AT13141" s="144"/>
    </row>
    <row r="13142" spans="9:46" s="142" customFormat="1" x14ac:dyDescent="0.15">
      <c r="I13142" s="223"/>
      <c r="P13142" s="224"/>
      <c r="Q13142" s="224"/>
      <c r="R13142" s="224"/>
      <c r="T13142" s="223"/>
      <c r="U13142" s="225"/>
      <c r="V13142" s="223"/>
      <c r="W13142" s="225"/>
      <c r="AE13142" s="200"/>
      <c r="AM13142" s="203"/>
      <c r="AT13142" s="144"/>
    </row>
    <row r="13143" spans="9:46" s="142" customFormat="1" x14ac:dyDescent="0.15">
      <c r="I13143" s="223"/>
      <c r="P13143" s="224"/>
      <c r="Q13143" s="224"/>
      <c r="R13143" s="224"/>
      <c r="T13143" s="223"/>
      <c r="U13143" s="225"/>
      <c r="V13143" s="223"/>
      <c r="W13143" s="225"/>
      <c r="AE13143" s="200"/>
      <c r="AM13143" s="203"/>
      <c r="AT13143" s="144"/>
    </row>
    <row r="13144" spans="9:46" s="142" customFormat="1" x14ac:dyDescent="0.15">
      <c r="I13144" s="223"/>
      <c r="P13144" s="224"/>
      <c r="Q13144" s="224"/>
      <c r="R13144" s="224"/>
      <c r="T13144" s="223"/>
      <c r="U13144" s="225"/>
      <c r="V13144" s="223"/>
      <c r="W13144" s="225"/>
      <c r="AE13144" s="200"/>
      <c r="AM13144" s="203"/>
      <c r="AT13144" s="144"/>
    </row>
    <row r="13145" spans="9:46" s="142" customFormat="1" x14ac:dyDescent="0.15">
      <c r="I13145" s="223"/>
      <c r="P13145" s="224"/>
      <c r="Q13145" s="224"/>
      <c r="R13145" s="224"/>
      <c r="T13145" s="223"/>
      <c r="U13145" s="225"/>
      <c r="V13145" s="223"/>
      <c r="W13145" s="225"/>
      <c r="AE13145" s="200"/>
      <c r="AM13145" s="203"/>
      <c r="AT13145" s="144"/>
    </row>
    <row r="13146" spans="9:46" s="142" customFormat="1" x14ac:dyDescent="0.15">
      <c r="I13146" s="223"/>
      <c r="P13146" s="224"/>
      <c r="Q13146" s="224"/>
      <c r="R13146" s="224"/>
      <c r="T13146" s="223"/>
      <c r="U13146" s="225"/>
      <c r="V13146" s="223"/>
      <c r="W13146" s="225"/>
      <c r="AE13146" s="200"/>
      <c r="AM13146" s="203"/>
      <c r="AT13146" s="144"/>
    </row>
    <row r="13147" spans="9:46" s="142" customFormat="1" x14ac:dyDescent="0.15">
      <c r="I13147" s="223"/>
      <c r="P13147" s="224"/>
      <c r="Q13147" s="224"/>
      <c r="R13147" s="224"/>
      <c r="T13147" s="223"/>
      <c r="U13147" s="225"/>
      <c r="V13147" s="223"/>
      <c r="W13147" s="225"/>
      <c r="AE13147" s="200"/>
      <c r="AM13147" s="203"/>
      <c r="AT13147" s="144"/>
    </row>
    <row r="13148" spans="9:46" s="142" customFormat="1" x14ac:dyDescent="0.15">
      <c r="I13148" s="223"/>
      <c r="P13148" s="224"/>
      <c r="Q13148" s="224"/>
      <c r="R13148" s="224"/>
      <c r="T13148" s="223"/>
      <c r="U13148" s="225"/>
      <c r="V13148" s="223"/>
      <c r="W13148" s="225"/>
      <c r="AE13148" s="200"/>
      <c r="AM13148" s="203"/>
      <c r="AT13148" s="144"/>
    </row>
    <row r="13149" spans="9:46" s="142" customFormat="1" x14ac:dyDescent="0.15">
      <c r="I13149" s="223"/>
      <c r="P13149" s="224"/>
      <c r="Q13149" s="224"/>
      <c r="R13149" s="224"/>
      <c r="T13149" s="223"/>
      <c r="U13149" s="225"/>
      <c r="V13149" s="223"/>
      <c r="W13149" s="225"/>
      <c r="AE13149" s="200"/>
      <c r="AM13149" s="203"/>
      <c r="AT13149" s="144"/>
    </row>
    <row r="13150" spans="9:46" s="142" customFormat="1" x14ac:dyDescent="0.15">
      <c r="I13150" s="223"/>
      <c r="P13150" s="224"/>
      <c r="Q13150" s="224"/>
      <c r="R13150" s="224"/>
      <c r="T13150" s="223"/>
      <c r="U13150" s="225"/>
      <c r="V13150" s="223"/>
      <c r="W13150" s="225"/>
      <c r="AE13150" s="200"/>
      <c r="AM13150" s="203"/>
      <c r="AT13150" s="144"/>
    </row>
    <row r="13151" spans="9:46" s="142" customFormat="1" x14ac:dyDescent="0.15">
      <c r="I13151" s="223"/>
      <c r="P13151" s="224"/>
      <c r="Q13151" s="224"/>
      <c r="R13151" s="224"/>
      <c r="T13151" s="223"/>
      <c r="U13151" s="225"/>
      <c r="V13151" s="223"/>
      <c r="W13151" s="225"/>
      <c r="AE13151" s="200"/>
      <c r="AM13151" s="203"/>
      <c r="AT13151" s="144"/>
    </row>
    <row r="13152" spans="9:46" s="142" customFormat="1" x14ac:dyDescent="0.15">
      <c r="I13152" s="223"/>
      <c r="P13152" s="224"/>
      <c r="Q13152" s="224"/>
      <c r="R13152" s="224"/>
      <c r="T13152" s="223"/>
      <c r="U13152" s="225"/>
      <c r="V13152" s="223"/>
      <c r="W13152" s="225"/>
      <c r="AE13152" s="200"/>
      <c r="AM13152" s="203"/>
      <c r="AT13152" s="144"/>
    </row>
    <row r="13153" spans="9:46" s="142" customFormat="1" x14ac:dyDescent="0.15">
      <c r="I13153" s="223"/>
      <c r="P13153" s="224"/>
      <c r="Q13153" s="224"/>
      <c r="R13153" s="224"/>
      <c r="T13153" s="223"/>
      <c r="U13153" s="225"/>
      <c r="V13153" s="223"/>
      <c r="W13153" s="225"/>
      <c r="AE13153" s="200"/>
      <c r="AM13153" s="203"/>
      <c r="AT13153" s="144"/>
    </row>
    <row r="13154" spans="9:46" s="142" customFormat="1" x14ac:dyDescent="0.15">
      <c r="I13154" s="223"/>
      <c r="P13154" s="224"/>
      <c r="Q13154" s="224"/>
      <c r="R13154" s="224"/>
      <c r="T13154" s="223"/>
      <c r="U13154" s="225"/>
      <c r="V13154" s="223"/>
      <c r="W13154" s="225"/>
      <c r="AE13154" s="200"/>
      <c r="AM13154" s="203"/>
      <c r="AT13154" s="144"/>
    </row>
    <row r="13155" spans="9:46" s="142" customFormat="1" x14ac:dyDescent="0.15">
      <c r="I13155" s="223"/>
      <c r="P13155" s="224"/>
      <c r="Q13155" s="224"/>
      <c r="R13155" s="224"/>
      <c r="T13155" s="223"/>
      <c r="U13155" s="225"/>
      <c r="V13155" s="223"/>
      <c r="W13155" s="225"/>
      <c r="AE13155" s="200"/>
      <c r="AM13155" s="203"/>
      <c r="AT13155" s="144"/>
    </row>
    <row r="13156" spans="9:46" s="142" customFormat="1" x14ac:dyDescent="0.15">
      <c r="I13156" s="223"/>
      <c r="P13156" s="224"/>
      <c r="Q13156" s="224"/>
      <c r="R13156" s="224"/>
      <c r="T13156" s="223"/>
      <c r="U13156" s="225"/>
      <c r="V13156" s="223"/>
      <c r="W13156" s="225"/>
      <c r="AE13156" s="200"/>
      <c r="AM13156" s="203"/>
      <c r="AT13156" s="144"/>
    </row>
    <row r="13157" spans="9:46" s="142" customFormat="1" x14ac:dyDescent="0.15">
      <c r="I13157" s="223"/>
      <c r="P13157" s="224"/>
      <c r="Q13157" s="224"/>
      <c r="R13157" s="224"/>
      <c r="T13157" s="223"/>
      <c r="U13157" s="225"/>
      <c r="V13157" s="223"/>
      <c r="W13157" s="225"/>
      <c r="AE13157" s="200"/>
      <c r="AM13157" s="203"/>
      <c r="AT13157" s="144"/>
    </row>
    <row r="13158" spans="9:46" s="142" customFormat="1" x14ac:dyDescent="0.15">
      <c r="I13158" s="223"/>
      <c r="P13158" s="224"/>
      <c r="Q13158" s="224"/>
      <c r="R13158" s="224"/>
      <c r="T13158" s="223"/>
      <c r="U13158" s="225"/>
      <c r="V13158" s="223"/>
      <c r="W13158" s="225"/>
      <c r="AE13158" s="200"/>
      <c r="AM13158" s="203"/>
      <c r="AT13158" s="144"/>
    </row>
    <row r="13159" spans="9:46" s="142" customFormat="1" x14ac:dyDescent="0.15">
      <c r="I13159" s="223"/>
      <c r="P13159" s="224"/>
      <c r="Q13159" s="224"/>
      <c r="R13159" s="224"/>
      <c r="T13159" s="223"/>
      <c r="U13159" s="225"/>
      <c r="V13159" s="223"/>
      <c r="W13159" s="225"/>
      <c r="AE13159" s="200"/>
      <c r="AM13159" s="203"/>
      <c r="AT13159" s="144"/>
    </row>
    <row r="13160" spans="9:46" s="142" customFormat="1" x14ac:dyDescent="0.15">
      <c r="I13160" s="223"/>
      <c r="P13160" s="224"/>
      <c r="Q13160" s="224"/>
      <c r="R13160" s="224"/>
      <c r="T13160" s="223"/>
      <c r="U13160" s="225"/>
      <c r="V13160" s="223"/>
      <c r="W13160" s="225"/>
      <c r="AE13160" s="200"/>
      <c r="AM13160" s="203"/>
      <c r="AT13160" s="144"/>
    </row>
    <row r="13161" spans="9:46" s="142" customFormat="1" x14ac:dyDescent="0.15">
      <c r="I13161" s="223"/>
      <c r="P13161" s="224"/>
      <c r="Q13161" s="224"/>
      <c r="R13161" s="224"/>
      <c r="T13161" s="223"/>
      <c r="U13161" s="225"/>
      <c r="V13161" s="223"/>
      <c r="W13161" s="225"/>
      <c r="AE13161" s="200"/>
      <c r="AM13161" s="203"/>
      <c r="AT13161" s="144"/>
    </row>
    <row r="13162" spans="9:46" s="142" customFormat="1" x14ac:dyDescent="0.15">
      <c r="I13162" s="223"/>
      <c r="P13162" s="224"/>
      <c r="Q13162" s="224"/>
      <c r="R13162" s="224"/>
      <c r="T13162" s="223"/>
      <c r="U13162" s="225"/>
      <c r="V13162" s="223"/>
      <c r="W13162" s="225"/>
      <c r="AE13162" s="200"/>
      <c r="AM13162" s="203"/>
      <c r="AT13162" s="144"/>
    </row>
    <row r="13163" spans="9:46" s="142" customFormat="1" x14ac:dyDescent="0.15">
      <c r="I13163" s="223"/>
      <c r="P13163" s="224"/>
      <c r="Q13163" s="224"/>
      <c r="R13163" s="224"/>
      <c r="T13163" s="223"/>
      <c r="U13163" s="225"/>
      <c r="V13163" s="223"/>
      <c r="W13163" s="225"/>
      <c r="AE13163" s="200"/>
      <c r="AM13163" s="203"/>
      <c r="AT13163" s="144"/>
    </row>
    <row r="13164" spans="9:46" s="142" customFormat="1" x14ac:dyDescent="0.15">
      <c r="I13164" s="223"/>
      <c r="P13164" s="224"/>
      <c r="Q13164" s="224"/>
      <c r="R13164" s="224"/>
      <c r="T13164" s="223"/>
      <c r="U13164" s="225"/>
      <c r="V13164" s="223"/>
      <c r="W13164" s="225"/>
      <c r="AE13164" s="200"/>
      <c r="AM13164" s="203"/>
      <c r="AT13164" s="144"/>
    </row>
    <row r="13165" spans="9:46" s="142" customFormat="1" x14ac:dyDescent="0.15">
      <c r="I13165" s="223"/>
      <c r="P13165" s="224"/>
      <c r="Q13165" s="224"/>
      <c r="R13165" s="224"/>
      <c r="T13165" s="223"/>
      <c r="U13165" s="225"/>
      <c r="V13165" s="223"/>
      <c r="W13165" s="225"/>
      <c r="AE13165" s="200"/>
      <c r="AM13165" s="203"/>
      <c r="AT13165" s="144"/>
    </row>
    <row r="13166" spans="9:46" s="142" customFormat="1" x14ac:dyDescent="0.15">
      <c r="I13166" s="223"/>
      <c r="P13166" s="224"/>
      <c r="Q13166" s="224"/>
      <c r="R13166" s="224"/>
      <c r="T13166" s="223"/>
      <c r="U13166" s="225"/>
      <c r="V13166" s="223"/>
      <c r="W13166" s="225"/>
      <c r="AE13166" s="200"/>
      <c r="AM13166" s="203"/>
      <c r="AT13166" s="144"/>
    </row>
    <row r="13167" spans="9:46" s="142" customFormat="1" x14ac:dyDescent="0.15">
      <c r="I13167" s="223"/>
      <c r="P13167" s="224"/>
      <c r="Q13167" s="224"/>
      <c r="R13167" s="224"/>
      <c r="T13167" s="223"/>
      <c r="U13167" s="225"/>
      <c r="V13167" s="223"/>
      <c r="W13167" s="225"/>
      <c r="AE13167" s="200"/>
      <c r="AM13167" s="203"/>
      <c r="AT13167" s="144"/>
    </row>
    <row r="13168" spans="9:46" s="142" customFormat="1" x14ac:dyDescent="0.15">
      <c r="I13168" s="223"/>
      <c r="P13168" s="224"/>
      <c r="Q13168" s="224"/>
      <c r="R13168" s="224"/>
      <c r="T13168" s="223"/>
      <c r="U13168" s="225"/>
      <c r="V13168" s="223"/>
      <c r="W13168" s="225"/>
      <c r="AE13168" s="200"/>
      <c r="AM13168" s="203"/>
      <c r="AT13168" s="144"/>
    </row>
    <row r="13169" spans="9:46" s="142" customFormat="1" x14ac:dyDescent="0.15">
      <c r="I13169" s="223"/>
      <c r="P13169" s="224"/>
      <c r="Q13169" s="224"/>
      <c r="R13169" s="224"/>
      <c r="T13169" s="223"/>
      <c r="U13169" s="225"/>
      <c r="V13169" s="223"/>
      <c r="W13169" s="225"/>
      <c r="AE13169" s="200"/>
      <c r="AM13169" s="203"/>
      <c r="AT13169" s="144"/>
    </row>
    <row r="13170" spans="9:46" s="142" customFormat="1" x14ac:dyDescent="0.15">
      <c r="I13170" s="223"/>
      <c r="P13170" s="224"/>
      <c r="Q13170" s="224"/>
      <c r="R13170" s="224"/>
      <c r="T13170" s="223"/>
      <c r="U13170" s="225"/>
      <c r="V13170" s="223"/>
      <c r="W13170" s="225"/>
      <c r="AE13170" s="200"/>
      <c r="AM13170" s="203"/>
      <c r="AT13170" s="144"/>
    </row>
    <row r="13171" spans="9:46" s="142" customFormat="1" x14ac:dyDescent="0.15">
      <c r="I13171" s="223"/>
      <c r="P13171" s="224"/>
      <c r="Q13171" s="224"/>
      <c r="R13171" s="224"/>
      <c r="T13171" s="223"/>
      <c r="U13171" s="225"/>
      <c r="V13171" s="223"/>
      <c r="W13171" s="225"/>
      <c r="AE13171" s="200"/>
      <c r="AM13171" s="203"/>
      <c r="AT13171" s="144"/>
    </row>
    <row r="13172" spans="9:46" s="142" customFormat="1" x14ac:dyDescent="0.15">
      <c r="I13172" s="223"/>
      <c r="P13172" s="224"/>
      <c r="Q13172" s="224"/>
      <c r="R13172" s="224"/>
      <c r="T13172" s="223"/>
      <c r="U13172" s="225"/>
      <c r="V13172" s="223"/>
      <c r="W13172" s="225"/>
      <c r="AE13172" s="200"/>
      <c r="AM13172" s="203"/>
      <c r="AT13172" s="144"/>
    </row>
    <row r="13173" spans="9:46" s="142" customFormat="1" x14ac:dyDescent="0.15">
      <c r="I13173" s="223"/>
      <c r="P13173" s="224"/>
      <c r="Q13173" s="224"/>
      <c r="R13173" s="224"/>
      <c r="T13173" s="223"/>
      <c r="U13173" s="225"/>
      <c r="V13173" s="223"/>
      <c r="W13173" s="225"/>
      <c r="AE13173" s="200"/>
      <c r="AM13173" s="203"/>
      <c r="AT13173" s="144"/>
    </row>
    <row r="13174" spans="9:46" s="142" customFormat="1" x14ac:dyDescent="0.15">
      <c r="I13174" s="223"/>
      <c r="P13174" s="224"/>
      <c r="Q13174" s="224"/>
      <c r="R13174" s="224"/>
      <c r="T13174" s="223"/>
      <c r="U13174" s="225"/>
      <c r="V13174" s="223"/>
      <c r="W13174" s="225"/>
      <c r="AE13174" s="200"/>
      <c r="AM13174" s="203"/>
      <c r="AT13174" s="144"/>
    </row>
    <row r="13175" spans="9:46" s="142" customFormat="1" x14ac:dyDescent="0.15">
      <c r="I13175" s="223"/>
      <c r="P13175" s="224"/>
      <c r="Q13175" s="224"/>
      <c r="R13175" s="224"/>
      <c r="T13175" s="223"/>
      <c r="U13175" s="225"/>
      <c r="V13175" s="223"/>
      <c r="W13175" s="225"/>
      <c r="AE13175" s="200"/>
      <c r="AM13175" s="203"/>
      <c r="AT13175" s="144"/>
    </row>
    <row r="13176" spans="9:46" s="142" customFormat="1" x14ac:dyDescent="0.15">
      <c r="I13176" s="223"/>
      <c r="P13176" s="224"/>
      <c r="Q13176" s="224"/>
      <c r="R13176" s="224"/>
      <c r="T13176" s="223"/>
      <c r="U13176" s="225"/>
      <c r="V13176" s="223"/>
      <c r="W13176" s="225"/>
      <c r="AE13176" s="200"/>
      <c r="AM13176" s="203"/>
      <c r="AT13176" s="144"/>
    </row>
    <row r="13177" spans="9:46" s="142" customFormat="1" x14ac:dyDescent="0.15">
      <c r="I13177" s="223"/>
      <c r="P13177" s="224"/>
      <c r="Q13177" s="224"/>
      <c r="R13177" s="224"/>
      <c r="T13177" s="223"/>
      <c r="U13177" s="225"/>
      <c r="V13177" s="223"/>
      <c r="W13177" s="225"/>
      <c r="AE13177" s="200"/>
      <c r="AM13177" s="203"/>
      <c r="AT13177" s="144"/>
    </row>
    <row r="13178" spans="9:46" s="142" customFormat="1" x14ac:dyDescent="0.15">
      <c r="I13178" s="223"/>
      <c r="P13178" s="224"/>
      <c r="Q13178" s="224"/>
      <c r="R13178" s="224"/>
      <c r="T13178" s="223"/>
      <c r="U13178" s="225"/>
      <c r="V13178" s="223"/>
      <c r="W13178" s="225"/>
      <c r="AE13178" s="200"/>
      <c r="AM13178" s="203"/>
      <c r="AT13178" s="144"/>
    </row>
    <row r="13179" spans="9:46" s="142" customFormat="1" x14ac:dyDescent="0.15">
      <c r="I13179" s="223"/>
      <c r="P13179" s="224"/>
      <c r="Q13179" s="224"/>
      <c r="R13179" s="224"/>
      <c r="T13179" s="223"/>
      <c r="U13179" s="225"/>
      <c r="V13179" s="223"/>
      <c r="W13179" s="225"/>
      <c r="AE13179" s="200"/>
      <c r="AM13179" s="203"/>
      <c r="AT13179" s="144"/>
    </row>
    <row r="13180" spans="9:46" s="142" customFormat="1" x14ac:dyDescent="0.15">
      <c r="I13180" s="223"/>
      <c r="P13180" s="224"/>
      <c r="Q13180" s="224"/>
      <c r="R13180" s="224"/>
      <c r="T13180" s="223"/>
      <c r="U13180" s="225"/>
      <c r="V13180" s="223"/>
      <c r="W13180" s="225"/>
      <c r="AE13180" s="200"/>
      <c r="AM13180" s="203"/>
      <c r="AT13180" s="144"/>
    </row>
    <row r="13181" spans="9:46" s="142" customFormat="1" x14ac:dyDescent="0.15">
      <c r="I13181" s="223"/>
      <c r="P13181" s="224"/>
      <c r="Q13181" s="224"/>
      <c r="R13181" s="224"/>
      <c r="T13181" s="223"/>
      <c r="U13181" s="225"/>
      <c r="V13181" s="223"/>
      <c r="W13181" s="225"/>
      <c r="AE13181" s="200"/>
      <c r="AM13181" s="203"/>
      <c r="AT13181" s="144"/>
    </row>
    <row r="13182" spans="9:46" s="142" customFormat="1" x14ac:dyDescent="0.15">
      <c r="I13182" s="223"/>
      <c r="P13182" s="224"/>
      <c r="Q13182" s="224"/>
      <c r="R13182" s="224"/>
      <c r="T13182" s="223"/>
      <c r="U13182" s="225"/>
      <c r="V13182" s="223"/>
      <c r="W13182" s="225"/>
      <c r="AE13182" s="200"/>
      <c r="AM13182" s="203"/>
      <c r="AT13182" s="144"/>
    </row>
    <row r="13183" spans="9:46" s="142" customFormat="1" x14ac:dyDescent="0.15">
      <c r="I13183" s="223"/>
      <c r="P13183" s="224"/>
      <c r="Q13183" s="224"/>
      <c r="R13183" s="224"/>
      <c r="T13183" s="223"/>
      <c r="U13183" s="225"/>
      <c r="V13183" s="223"/>
      <c r="W13183" s="225"/>
      <c r="AE13183" s="200"/>
      <c r="AM13183" s="203"/>
      <c r="AT13183" s="144"/>
    </row>
    <row r="13184" spans="9:46" s="142" customFormat="1" x14ac:dyDescent="0.15">
      <c r="I13184" s="223"/>
      <c r="P13184" s="224"/>
      <c r="Q13184" s="224"/>
      <c r="R13184" s="224"/>
      <c r="T13184" s="223"/>
      <c r="U13184" s="225"/>
      <c r="V13184" s="223"/>
      <c r="W13184" s="225"/>
      <c r="AE13184" s="200"/>
      <c r="AM13184" s="203"/>
      <c r="AT13184" s="144"/>
    </row>
    <row r="13185" spans="9:46" s="142" customFormat="1" x14ac:dyDescent="0.15">
      <c r="I13185" s="223"/>
      <c r="P13185" s="224"/>
      <c r="Q13185" s="224"/>
      <c r="R13185" s="224"/>
      <c r="T13185" s="223"/>
      <c r="U13185" s="225"/>
      <c r="V13185" s="223"/>
      <c r="W13185" s="225"/>
      <c r="AE13185" s="200"/>
      <c r="AM13185" s="203"/>
      <c r="AT13185" s="144"/>
    </row>
    <row r="13186" spans="9:46" s="142" customFormat="1" x14ac:dyDescent="0.15">
      <c r="I13186" s="223"/>
      <c r="P13186" s="224"/>
      <c r="Q13186" s="224"/>
      <c r="R13186" s="224"/>
      <c r="T13186" s="223"/>
      <c r="U13186" s="225"/>
      <c r="V13186" s="223"/>
      <c r="W13186" s="225"/>
      <c r="AE13186" s="200"/>
      <c r="AM13186" s="203"/>
      <c r="AT13186" s="144"/>
    </row>
    <row r="13187" spans="9:46" s="142" customFormat="1" x14ac:dyDescent="0.15">
      <c r="I13187" s="223"/>
      <c r="P13187" s="224"/>
      <c r="Q13187" s="224"/>
      <c r="R13187" s="224"/>
      <c r="T13187" s="223"/>
      <c r="U13187" s="225"/>
      <c r="V13187" s="223"/>
      <c r="W13187" s="225"/>
      <c r="AE13187" s="200"/>
      <c r="AM13187" s="203"/>
      <c r="AT13187" s="144"/>
    </row>
    <row r="13188" spans="9:46" s="142" customFormat="1" x14ac:dyDescent="0.15">
      <c r="I13188" s="223"/>
      <c r="P13188" s="224"/>
      <c r="Q13188" s="224"/>
      <c r="R13188" s="224"/>
      <c r="T13188" s="223"/>
      <c r="U13188" s="225"/>
      <c r="V13188" s="223"/>
      <c r="W13188" s="225"/>
      <c r="AE13188" s="200"/>
      <c r="AM13188" s="203"/>
      <c r="AT13188" s="144"/>
    </row>
    <row r="13189" spans="9:46" s="142" customFormat="1" x14ac:dyDescent="0.15">
      <c r="I13189" s="223"/>
      <c r="P13189" s="224"/>
      <c r="Q13189" s="224"/>
      <c r="R13189" s="224"/>
      <c r="T13189" s="223"/>
      <c r="U13189" s="225"/>
      <c r="V13189" s="223"/>
      <c r="W13189" s="225"/>
      <c r="AE13189" s="200"/>
      <c r="AM13189" s="203"/>
      <c r="AT13189" s="144"/>
    </row>
    <row r="13190" spans="9:46" s="142" customFormat="1" x14ac:dyDescent="0.15">
      <c r="I13190" s="223"/>
      <c r="P13190" s="224"/>
      <c r="Q13190" s="224"/>
      <c r="R13190" s="224"/>
      <c r="T13190" s="223"/>
      <c r="U13190" s="225"/>
      <c r="V13190" s="223"/>
      <c r="W13190" s="225"/>
      <c r="AE13190" s="200"/>
      <c r="AM13190" s="203"/>
      <c r="AT13190" s="144"/>
    </row>
    <row r="13191" spans="9:46" s="142" customFormat="1" x14ac:dyDescent="0.15">
      <c r="I13191" s="223"/>
      <c r="P13191" s="224"/>
      <c r="Q13191" s="224"/>
      <c r="R13191" s="224"/>
      <c r="T13191" s="223"/>
      <c r="U13191" s="225"/>
      <c r="V13191" s="223"/>
      <c r="W13191" s="225"/>
      <c r="AE13191" s="200"/>
      <c r="AM13191" s="203"/>
      <c r="AT13191" s="144"/>
    </row>
    <row r="13192" spans="9:46" s="142" customFormat="1" x14ac:dyDescent="0.15">
      <c r="I13192" s="223"/>
      <c r="P13192" s="224"/>
      <c r="Q13192" s="224"/>
      <c r="R13192" s="224"/>
      <c r="T13192" s="223"/>
      <c r="U13192" s="225"/>
      <c r="V13192" s="223"/>
      <c r="W13192" s="225"/>
      <c r="AE13192" s="200"/>
      <c r="AM13192" s="203"/>
      <c r="AT13192" s="144"/>
    </row>
    <row r="13193" spans="9:46" s="142" customFormat="1" x14ac:dyDescent="0.15">
      <c r="I13193" s="223"/>
      <c r="P13193" s="224"/>
      <c r="Q13193" s="224"/>
      <c r="R13193" s="224"/>
      <c r="T13193" s="223"/>
      <c r="U13193" s="225"/>
      <c r="V13193" s="223"/>
      <c r="W13193" s="225"/>
      <c r="AE13193" s="200"/>
      <c r="AM13193" s="203"/>
      <c r="AT13193" s="144"/>
    </row>
    <row r="13194" spans="9:46" s="142" customFormat="1" x14ac:dyDescent="0.15">
      <c r="I13194" s="223"/>
      <c r="P13194" s="224"/>
      <c r="Q13194" s="224"/>
      <c r="R13194" s="224"/>
      <c r="T13194" s="223"/>
      <c r="U13194" s="225"/>
      <c r="V13194" s="223"/>
      <c r="W13194" s="225"/>
      <c r="AE13194" s="200"/>
      <c r="AM13194" s="203"/>
      <c r="AT13194" s="144"/>
    </row>
    <row r="13195" spans="9:46" s="142" customFormat="1" x14ac:dyDescent="0.15">
      <c r="I13195" s="223"/>
      <c r="P13195" s="224"/>
      <c r="Q13195" s="224"/>
      <c r="R13195" s="224"/>
      <c r="T13195" s="223"/>
      <c r="U13195" s="225"/>
      <c r="V13195" s="223"/>
      <c r="W13195" s="225"/>
      <c r="AE13195" s="200"/>
      <c r="AM13195" s="203"/>
      <c r="AT13195" s="144"/>
    </row>
    <row r="13196" spans="9:46" s="142" customFormat="1" x14ac:dyDescent="0.15">
      <c r="I13196" s="223"/>
      <c r="P13196" s="224"/>
      <c r="Q13196" s="224"/>
      <c r="R13196" s="224"/>
      <c r="T13196" s="223"/>
      <c r="U13196" s="225"/>
      <c r="V13196" s="223"/>
      <c r="W13196" s="225"/>
      <c r="AE13196" s="200"/>
      <c r="AM13196" s="203"/>
      <c r="AT13196" s="144"/>
    </row>
    <row r="13197" spans="9:46" s="142" customFormat="1" x14ac:dyDescent="0.15">
      <c r="I13197" s="223"/>
      <c r="P13197" s="224"/>
      <c r="Q13197" s="224"/>
      <c r="R13197" s="224"/>
      <c r="T13197" s="223"/>
      <c r="U13197" s="225"/>
      <c r="V13197" s="223"/>
      <c r="W13197" s="225"/>
      <c r="AE13197" s="200"/>
      <c r="AM13197" s="203"/>
      <c r="AT13197" s="144"/>
    </row>
    <row r="13198" spans="9:46" s="142" customFormat="1" x14ac:dyDescent="0.15">
      <c r="I13198" s="223"/>
      <c r="P13198" s="224"/>
      <c r="Q13198" s="224"/>
      <c r="R13198" s="224"/>
      <c r="T13198" s="223"/>
      <c r="U13198" s="225"/>
      <c r="V13198" s="223"/>
      <c r="W13198" s="225"/>
      <c r="AE13198" s="200"/>
      <c r="AM13198" s="203"/>
      <c r="AT13198" s="144"/>
    </row>
    <row r="13199" spans="9:46" s="142" customFormat="1" x14ac:dyDescent="0.15">
      <c r="I13199" s="223"/>
      <c r="P13199" s="224"/>
      <c r="Q13199" s="224"/>
      <c r="R13199" s="224"/>
      <c r="T13199" s="223"/>
      <c r="U13199" s="225"/>
      <c r="V13199" s="223"/>
      <c r="W13199" s="225"/>
      <c r="AE13199" s="200"/>
      <c r="AM13199" s="203"/>
      <c r="AT13199" s="144"/>
    </row>
    <row r="13200" spans="9:46" s="142" customFormat="1" x14ac:dyDescent="0.15">
      <c r="I13200" s="223"/>
      <c r="P13200" s="224"/>
      <c r="Q13200" s="224"/>
      <c r="R13200" s="224"/>
      <c r="T13200" s="223"/>
      <c r="U13200" s="225"/>
      <c r="V13200" s="223"/>
      <c r="W13200" s="225"/>
      <c r="AE13200" s="200"/>
      <c r="AM13200" s="203"/>
      <c r="AT13200" s="144"/>
    </row>
    <row r="13201" spans="9:46" s="142" customFormat="1" x14ac:dyDescent="0.15">
      <c r="I13201" s="223"/>
      <c r="P13201" s="224"/>
      <c r="Q13201" s="224"/>
      <c r="R13201" s="224"/>
      <c r="T13201" s="223"/>
      <c r="U13201" s="225"/>
      <c r="V13201" s="223"/>
      <c r="W13201" s="225"/>
      <c r="AE13201" s="200"/>
      <c r="AM13201" s="203"/>
      <c r="AT13201" s="144"/>
    </row>
    <row r="13202" spans="9:46" s="142" customFormat="1" x14ac:dyDescent="0.15">
      <c r="I13202" s="223"/>
      <c r="P13202" s="224"/>
      <c r="Q13202" s="224"/>
      <c r="R13202" s="224"/>
      <c r="T13202" s="223"/>
      <c r="U13202" s="225"/>
      <c r="V13202" s="223"/>
      <c r="W13202" s="225"/>
      <c r="AE13202" s="200"/>
      <c r="AM13202" s="203"/>
      <c r="AT13202" s="144"/>
    </row>
    <row r="13203" spans="9:46" s="142" customFormat="1" x14ac:dyDescent="0.15">
      <c r="I13203" s="223"/>
      <c r="P13203" s="224"/>
      <c r="Q13203" s="224"/>
      <c r="R13203" s="224"/>
      <c r="T13203" s="223"/>
      <c r="U13203" s="225"/>
      <c r="V13203" s="223"/>
      <c r="W13203" s="225"/>
      <c r="AE13203" s="200"/>
      <c r="AM13203" s="203"/>
      <c r="AT13203" s="144"/>
    </row>
    <row r="13204" spans="9:46" s="142" customFormat="1" x14ac:dyDescent="0.15">
      <c r="I13204" s="223"/>
      <c r="P13204" s="224"/>
      <c r="Q13204" s="224"/>
      <c r="R13204" s="224"/>
      <c r="T13204" s="223"/>
      <c r="U13204" s="225"/>
      <c r="V13204" s="223"/>
      <c r="W13204" s="225"/>
      <c r="AE13204" s="200"/>
      <c r="AM13204" s="203"/>
      <c r="AT13204" s="144"/>
    </row>
    <row r="13205" spans="9:46" s="142" customFormat="1" x14ac:dyDescent="0.15">
      <c r="I13205" s="223"/>
      <c r="P13205" s="224"/>
      <c r="Q13205" s="224"/>
      <c r="R13205" s="224"/>
      <c r="T13205" s="223"/>
      <c r="U13205" s="225"/>
      <c r="V13205" s="223"/>
      <c r="W13205" s="225"/>
      <c r="AE13205" s="200"/>
      <c r="AM13205" s="203"/>
      <c r="AT13205" s="144"/>
    </row>
    <row r="13206" spans="9:46" s="142" customFormat="1" x14ac:dyDescent="0.15">
      <c r="I13206" s="223"/>
      <c r="P13206" s="224"/>
      <c r="Q13206" s="224"/>
      <c r="R13206" s="224"/>
      <c r="T13206" s="223"/>
      <c r="U13206" s="225"/>
      <c r="V13206" s="223"/>
      <c r="W13206" s="225"/>
      <c r="AE13206" s="200"/>
      <c r="AM13206" s="203"/>
      <c r="AT13206" s="144"/>
    </row>
    <row r="13207" spans="9:46" s="142" customFormat="1" x14ac:dyDescent="0.15">
      <c r="I13207" s="223"/>
      <c r="P13207" s="224"/>
      <c r="Q13207" s="224"/>
      <c r="R13207" s="224"/>
      <c r="T13207" s="223"/>
      <c r="U13207" s="225"/>
      <c r="V13207" s="223"/>
      <c r="W13207" s="225"/>
      <c r="AE13207" s="200"/>
      <c r="AM13207" s="203"/>
      <c r="AT13207" s="144"/>
    </row>
    <row r="13208" spans="9:46" s="142" customFormat="1" x14ac:dyDescent="0.15">
      <c r="I13208" s="223"/>
      <c r="P13208" s="224"/>
      <c r="Q13208" s="224"/>
      <c r="R13208" s="224"/>
      <c r="T13208" s="223"/>
      <c r="U13208" s="225"/>
      <c r="V13208" s="223"/>
      <c r="W13208" s="225"/>
      <c r="AE13208" s="200"/>
      <c r="AM13208" s="203"/>
      <c r="AT13208" s="144"/>
    </row>
    <row r="13209" spans="9:46" s="142" customFormat="1" x14ac:dyDescent="0.15">
      <c r="I13209" s="223"/>
      <c r="P13209" s="224"/>
      <c r="Q13209" s="224"/>
      <c r="R13209" s="224"/>
      <c r="T13209" s="223"/>
      <c r="U13209" s="225"/>
      <c r="V13209" s="223"/>
      <c r="W13209" s="225"/>
      <c r="AE13209" s="200"/>
      <c r="AM13209" s="203"/>
      <c r="AT13209" s="144"/>
    </row>
    <row r="13210" spans="9:46" s="142" customFormat="1" x14ac:dyDescent="0.15">
      <c r="I13210" s="223"/>
      <c r="P13210" s="224"/>
      <c r="Q13210" s="224"/>
      <c r="R13210" s="224"/>
      <c r="T13210" s="223"/>
      <c r="U13210" s="225"/>
      <c r="V13210" s="223"/>
      <c r="W13210" s="225"/>
      <c r="AE13210" s="200"/>
      <c r="AM13210" s="203"/>
      <c r="AT13210" s="144"/>
    </row>
    <row r="13211" spans="9:46" s="142" customFormat="1" x14ac:dyDescent="0.15">
      <c r="I13211" s="223"/>
      <c r="P13211" s="224"/>
      <c r="Q13211" s="224"/>
      <c r="R13211" s="224"/>
      <c r="T13211" s="223"/>
      <c r="U13211" s="225"/>
      <c r="V13211" s="223"/>
      <c r="W13211" s="225"/>
      <c r="AE13211" s="200"/>
      <c r="AM13211" s="203"/>
      <c r="AT13211" s="144"/>
    </row>
    <row r="13212" spans="9:46" s="142" customFormat="1" x14ac:dyDescent="0.15">
      <c r="I13212" s="223"/>
      <c r="P13212" s="224"/>
      <c r="Q13212" s="224"/>
      <c r="R13212" s="224"/>
      <c r="T13212" s="223"/>
      <c r="U13212" s="225"/>
      <c r="V13212" s="223"/>
      <c r="W13212" s="225"/>
      <c r="AE13212" s="200"/>
      <c r="AM13212" s="203"/>
      <c r="AT13212" s="144"/>
    </row>
    <row r="13213" spans="9:46" s="142" customFormat="1" x14ac:dyDescent="0.15">
      <c r="I13213" s="223"/>
      <c r="P13213" s="224"/>
      <c r="Q13213" s="224"/>
      <c r="R13213" s="224"/>
      <c r="T13213" s="223"/>
      <c r="U13213" s="225"/>
      <c r="V13213" s="223"/>
      <c r="W13213" s="225"/>
      <c r="AE13213" s="200"/>
      <c r="AM13213" s="203"/>
      <c r="AT13213" s="144"/>
    </row>
    <row r="13214" spans="9:46" s="142" customFormat="1" x14ac:dyDescent="0.15">
      <c r="I13214" s="223"/>
      <c r="P13214" s="224"/>
      <c r="Q13214" s="224"/>
      <c r="R13214" s="224"/>
      <c r="T13214" s="223"/>
      <c r="U13214" s="225"/>
      <c r="V13214" s="223"/>
      <c r="W13214" s="225"/>
      <c r="AE13214" s="200"/>
      <c r="AM13214" s="203"/>
      <c r="AT13214" s="144"/>
    </row>
    <row r="13215" spans="9:46" s="142" customFormat="1" x14ac:dyDescent="0.15">
      <c r="I13215" s="223"/>
      <c r="P13215" s="224"/>
      <c r="Q13215" s="224"/>
      <c r="R13215" s="224"/>
      <c r="T13215" s="223"/>
      <c r="U13215" s="225"/>
      <c r="V13215" s="223"/>
      <c r="W13215" s="225"/>
      <c r="AE13215" s="200"/>
      <c r="AM13215" s="203"/>
      <c r="AT13215" s="144"/>
    </row>
    <row r="13216" spans="9:46" s="142" customFormat="1" x14ac:dyDescent="0.15">
      <c r="I13216" s="223"/>
      <c r="P13216" s="224"/>
      <c r="Q13216" s="224"/>
      <c r="R13216" s="224"/>
      <c r="T13216" s="223"/>
      <c r="U13216" s="225"/>
      <c r="V13216" s="223"/>
      <c r="W13216" s="225"/>
      <c r="AE13216" s="200"/>
      <c r="AM13216" s="203"/>
      <c r="AT13216" s="144"/>
    </row>
    <row r="13217" spans="9:46" s="142" customFormat="1" x14ac:dyDescent="0.15">
      <c r="I13217" s="223"/>
      <c r="P13217" s="224"/>
      <c r="Q13217" s="224"/>
      <c r="R13217" s="224"/>
      <c r="T13217" s="223"/>
      <c r="U13217" s="225"/>
      <c r="V13217" s="223"/>
      <c r="W13217" s="225"/>
      <c r="AE13217" s="200"/>
      <c r="AM13217" s="203"/>
      <c r="AT13217" s="144"/>
    </row>
    <row r="13218" spans="9:46" s="142" customFormat="1" x14ac:dyDescent="0.15">
      <c r="I13218" s="223"/>
      <c r="P13218" s="224"/>
      <c r="Q13218" s="224"/>
      <c r="R13218" s="224"/>
      <c r="T13218" s="223"/>
      <c r="U13218" s="225"/>
      <c r="V13218" s="223"/>
      <c r="W13218" s="225"/>
      <c r="AE13218" s="200"/>
      <c r="AM13218" s="203"/>
      <c r="AT13218" s="144"/>
    </row>
    <row r="13219" spans="9:46" s="142" customFormat="1" x14ac:dyDescent="0.15">
      <c r="I13219" s="223"/>
      <c r="P13219" s="224"/>
      <c r="Q13219" s="224"/>
      <c r="R13219" s="224"/>
      <c r="T13219" s="223"/>
      <c r="U13219" s="225"/>
      <c r="V13219" s="223"/>
      <c r="W13219" s="225"/>
      <c r="AE13219" s="200"/>
      <c r="AM13219" s="203"/>
      <c r="AT13219" s="144"/>
    </row>
    <row r="13220" spans="9:46" s="142" customFormat="1" x14ac:dyDescent="0.15">
      <c r="I13220" s="223"/>
      <c r="P13220" s="224"/>
      <c r="Q13220" s="224"/>
      <c r="R13220" s="224"/>
      <c r="T13220" s="223"/>
      <c r="U13220" s="225"/>
      <c r="V13220" s="223"/>
      <c r="W13220" s="225"/>
      <c r="AE13220" s="200"/>
      <c r="AM13220" s="203"/>
      <c r="AT13220" s="144"/>
    </row>
    <row r="13221" spans="9:46" s="142" customFormat="1" x14ac:dyDescent="0.15">
      <c r="I13221" s="223"/>
      <c r="P13221" s="224"/>
      <c r="Q13221" s="224"/>
      <c r="R13221" s="224"/>
      <c r="T13221" s="223"/>
      <c r="U13221" s="225"/>
      <c r="V13221" s="223"/>
      <c r="W13221" s="225"/>
      <c r="AE13221" s="200"/>
      <c r="AM13221" s="203"/>
      <c r="AT13221" s="144"/>
    </row>
    <row r="13222" spans="9:46" s="142" customFormat="1" x14ac:dyDescent="0.15">
      <c r="I13222" s="223"/>
      <c r="P13222" s="224"/>
      <c r="Q13222" s="224"/>
      <c r="R13222" s="224"/>
      <c r="T13222" s="223"/>
      <c r="U13222" s="225"/>
      <c r="V13222" s="223"/>
      <c r="W13222" s="225"/>
      <c r="AE13222" s="200"/>
      <c r="AM13222" s="203"/>
      <c r="AT13222" s="144"/>
    </row>
    <row r="13223" spans="9:46" s="142" customFormat="1" x14ac:dyDescent="0.15">
      <c r="I13223" s="223"/>
      <c r="P13223" s="224"/>
      <c r="Q13223" s="224"/>
      <c r="R13223" s="224"/>
      <c r="T13223" s="223"/>
      <c r="U13223" s="225"/>
      <c r="V13223" s="223"/>
      <c r="W13223" s="225"/>
      <c r="AE13223" s="200"/>
      <c r="AM13223" s="203"/>
      <c r="AT13223" s="144"/>
    </row>
    <row r="13224" spans="9:46" s="142" customFormat="1" x14ac:dyDescent="0.15">
      <c r="I13224" s="223"/>
      <c r="P13224" s="224"/>
      <c r="Q13224" s="224"/>
      <c r="R13224" s="224"/>
      <c r="T13224" s="223"/>
      <c r="U13224" s="225"/>
      <c r="V13224" s="223"/>
      <c r="W13224" s="225"/>
      <c r="AE13224" s="200"/>
      <c r="AM13224" s="203"/>
      <c r="AT13224" s="144"/>
    </row>
    <row r="13225" spans="9:46" s="142" customFormat="1" x14ac:dyDescent="0.15">
      <c r="I13225" s="223"/>
      <c r="P13225" s="224"/>
      <c r="Q13225" s="224"/>
      <c r="R13225" s="224"/>
      <c r="T13225" s="223"/>
      <c r="U13225" s="225"/>
      <c r="V13225" s="223"/>
      <c r="W13225" s="225"/>
      <c r="AE13225" s="200"/>
      <c r="AM13225" s="203"/>
      <c r="AT13225" s="144"/>
    </row>
    <row r="13226" spans="9:46" s="142" customFormat="1" x14ac:dyDescent="0.15">
      <c r="I13226" s="223"/>
      <c r="P13226" s="224"/>
      <c r="Q13226" s="224"/>
      <c r="R13226" s="224"/>
      <c r="T13226" s="223"/>
      <c r="U13226" s="225"/>
      <c r="V13226" s="223"/>
      <c r="W13226" s="225"/>
      <c r="AE13226" s="200"/>
      <c r="AM13226" s="203"/>
      <c r="AT13226" s="144"/>
    </row>
    <row r="13227" spans="9:46" s="142" customFormat="1" x14ac:dyDescent="0.15">
      <c r="I13227" s="223"/>
      <c r="P13227" s="224"/>
      <c r="Q13227" s="224"/>
      <c r="R13227" s="224"/>
      <c r="T13227" s="223"/>
      <c r="U13227" s="225"/>
      <c r="V13227" s="223"/>
      <c r="W13227" s="225"/>
      <c r="AE13227" s="200"/>
      <c r="AM13227" s="203"/>
      <c r="AT13227" s="144"/>
    </row>
    <row r="13228" spans="9:46" s="142" customFormat="1" x14ac:dyDescent="0.15">
      <c r="I13228" s="223"/>
      <c r="P13228" s="224"/>
      <c r="Q13228" s="224"/>
      <c r="R13228" s="224"/>
      <c r="T13228" s="223"/>
      <c r="U13228" s="225"/>
      <c r="V13228" s="223"/>
      <c r="W13228" s="225"/>
      <c r="AE13228" s="200"/>
      <c r="AM13228" s="203"/>
      <c r="AT13228" s="144"/>
    </row>
    <row r="13229" spans="9:46" s="142" customFormat="1" x14ac:dyDescent="0.15">
      <c r="I13229" s="223"/>
      <c r="P13229" s="224"/>
      <c r="Q13229" s="224"/>
      <c r="R13229" s="224"/>
      <c r="T13229" s="223"/>
      <c r="U13229" s="225"/>
      <c r="V13229" s="223"/>
      <c r="W13229" s="225"/>
      <c r="AE13229" s="200"/>
      <c r="AM13229" s="203"/>
      <c r="AT13229" s="144"/>
    </row>
    <row r="13230" spans="9:46" s="142" customFormat="1" x14ac:dyDescent="0.15">
      <c r="I13230" s="223"/>
      <c r="P13230" s="224"/>
      <c r="Q13230" s="224"/>
      <c r="R13230" s="224"/>
      <c r="T13230" s="223"/>
      <c r="U13230" s="225"/>
      <c r="V13230" s="223"/>
      <c r="W13230" s="225"/>
      <c r="AE13230" s="200"/>
      <c r="AM13230" s="203"/>
      <c r="AT13230" s="144"/>
    </row>
    <row r="13231" spans="9:46" s="142" customFormat="1" x14ac:dyDescent="0.15">
      <c r="I13231" s="223"/>
      <c r="P13231" s="224"/>
      <c r="Q13231" s="224"/>
      <c r="R13231" s="224"/>
      <c r="T13231" s="223"/>
      <c r="U13231" s="225"/>
      <c r="V13231" s="223"/>
      <c r="W13231" s="225"/>
      <c r="AE13231" s="200"/>
      <c r="AM13231" s="203"/>
      <c r="AT13231" s="144"/>
    </row>
    <row r="13232" spans="9:46" s="142" customFormat="1" x14ac:dyDescent="0.15">
      <c r="I13232" s="223"/>
      <c r="P13232" s="224"/>
      <c r="Q13232" s="224"/>
      <c r="R13232" s="224"/>
      <c r="T13232" s="223"/>
      <c r="U13232" s="225"/>
      <c r="V13232" s="223"/>
      <c r="W13232" s="225"/>
      <c r="AE13232" s="200"/>
      <c r="AM13232" s="203"/>
      <c r="AT13232" s="144"/>
    </row>
    <row r="13233" spans="9:46" s="142" customFormat="1" x14ac:dyDescent="0.15">
      <c r="I13233" s="223"/>
      <c r="P13233" s="224"/>
      <c r="Q13233" s="224"/>
      <c r="R13233" s="224"/>
      <c r="T13233" s="223"/>
      <c r="U13233" s="225"/>
      <c r="V13233" s="223"/>
      <c r="W13233" s="225"/>
      <c r="AE13233" s="200"/>
      <c r="AM13233" s="203"/>
      <c r="AT13233" s="144"/>
    </row>
    <row r="13234" spans="9:46" s="142" customFormat="1" x14ac:dyDescent="0.15">
      <c r="I13234" s="223"/>
      <c r="P13234" s="224"/>
      <c r="Q13234" s="224"/>
      <c r="R13234" s="224"/>
      <c r="T13234" s="223"/>
      <c r="U13234" s="225"/>
      <c r="V13234" s="223"/>
      <c r="W13234" s="225"/>
      <c r="AE13234" s="200"/>
      <c r="AM13234" s="203"/>
      <c r="AT13234" s="144"/>
    </row>
    <row r="13235" spans="9:46" s="142" customFormat="1" x14ac:dyDescent="0.15">
      <c r="I13235" s="223"/>
      <c r="P13235" s="224"/>
      <c r="Q13235" s="224"/>
      <c r="R13235" s="224"/>
      <c r="T13235" s="223"/>
      <c r="U13235" s="225"/>
      <c r="V13235" s="223"/>
      <c r="W13235" s="225"/>
      <c r="AE13235" s="200"/>
      <c r="AM13235" s="203"/>
      <c r="AT13235" s="144"/>
    </row>
    <row r="13236" spans="9:46" s="142" customFormat="1" x14ac:dyDescent="0.15">
      <c r="I13236" s="223"/>
      <c r="P13236" s="224"/>
      <c r="Q13236" s="224"/>
      <c r="R13236" s="224"/>
      <c r="T13236" s="223"/>
      <c r="U13236" s="225"/>
      <c r="V13236" s="223"/>
      <c r="W13236" s="225"/>
      <c r="AE13236" s="200"/>
      <c r="AM13236" s="203"/>
      <c r="AT13236" s="144"/>
    </row>
    <row r="13237" spans="9:46" s="142" customFormat="1" x14ac:dyDescent="0.15">
      <c r="I13237" s="223"/>
      <c r="P13237" s="224"/>
      <c r="Q13237" s="224"/>
      <c r="R13237" s="224"/>
      <c r="T13237" s="223"/>
      <c r="U13237" s="225"/>
      <c r="V13237" s="223"/>
      <c r="W13237" s="225"/>
      <c r="AE13237" s="200"/>
      <c r="AM13237" s="203"/>
      <c r="AT13237" s="144"/>
    </row>
    <row r="13238" spans="9:46" s="142" customFormat="1" x14ac:dyDescent="0.15">
      <c r="I13238" s="223"/>
      <c r="P13238" s="224"/>
      <c r="Q13238" s="224"/>
      <c r="R13238" s="224"/>
      <c r="T13238" s="223"/>
      <c r="U13238" s="225"/>
      <c r="V13238" s="223"/>
      <c r="W13238" s="225"/>
      <c r="AE13238" s="200"/>
      <c r="AM13238" s="203"/>
      <c r="AT13238" s="144"/>
    </row>
    <row r="13239" spans="9:46" s="142" customFormat="1" x14ac:dyDescent="0.15">
      <c r="I13239" s="223"/>
      <c r="P13239" s="224"/>
      <c r="Q13239" s="224"/>
      <c r="R13239" s="224"/>
      <c r="T13239" s="223"/>
      <c r="U13239" s="225"/>
      <c r="V13239" s="223"/>
      <c r="W13239" s="225"/>
      <c r="AE13239" s="200"/>
      <c r="AM13239" s="203"/>
      <c r="AT13239" s="144"/>
    </row>
    <row r="13240" spans="9:46" s="142" customFormat="1" x14ac:dyDescent="0.15">
      <c r="I13240" s="223"/>
      <c r="P13240" s="224"/>
      <c r="Q13240" s="224"/>
      <c r="R13240" s="224"/>
      <c r="T13240" s="223"/>
      <c r="U13240" s="225"/>
      <c r="V13240" s="223"/>
      <c r="W13240" s="225"/>
      <c r="AE13240" s="200"/>
      <c r="AM13240" s="203"/>
      <c r="AT13240" s="144"/>
    </row>
    <row r="13241" spans="9:46" s="142" customFormat="1" x14ac:dyDescent="0.15">
      <c r="I13241" s="223"/>
      <c r="P13241" s="224"/>
      <c r="Q13241" s="224"/>
      <c r="R13241" s="224"/>
      <c r="T13241" s="223"/>
      <c r="U13241" s="225"/>
      <c r="V13241" s="223"/>
      <c r="W13241" s="225"/>
      <c r="AE13241" s="200"/>
      <c r="AM13241" s="203"/>
      <c r="AT13241" s="144"/>
    </row>
    <row r="13242" spans="9:46" s="142" customFormat="1" x14ac:dyDescent="0.15">
      <c r="I13242" s="223"/>
      <c r="P13242" s="224"/>
      <c r="Q13242" s="224"/>
      <c r="R13242" s="224"/>
      <c r="T13242" s="223"/>
      <c r="U13242" s="225"/>
      <c r="V13242" s="223"/>
      <c r="W13242" s="225"/>
      <c r="AE13242" s="200"/>
      <c r="AM13242" s="203"/>
      <c r="AT13242" s="144"/>
    </row>
    <row r="13243" spans="9:46" s="142" customFormat="1" x14ac:dyDescent="0.15">
      <c r="I13243" s="223"/>
      <c r="P13243" s="224"/>
      <c r="Q13243" s="224"/>
      <c r="R13243" s="224"/>
      <c r="T13243" s="223"/>
      <c r="U13243" s="225"/>
      <c r="V13243" s="223"/>
      <c r="W13243" s="225"/>
      <c r="AE13243" s="200"/>
      <c r="AM13243" s="203"/>
      <c r="AT13243" s="144"/>
    </row>
    <row r="13244" spans="9:46" s="142" customFormat="1" x14ac:dyDescent="0.15">
      <c r="I13244" s="223"/>
      <c r="P13244" s="224"/>
      <c r="Q13244" s="224"/>
      <c r="R13244" s="224"/>
      <c r="T13244" s="223"/>
      <c r="U13244" s="225"/>
      <c r="V13244" s="223"/>
      <c r="W13244" s="225"/>
      <c r="AE13244" s="200"/>
      <c r="AM13244" s="203"/>
      <c r="AT13244" s="144"/>
    </row>
    <row r="13245" spans="9:46" s="142" customFormat="1" x14ac:dyDescent="0.15">
      <c r="I13245" s="223"/>
      <c r="P13245" s="224"/>
      <c r="Q13245" s="224"/>
      <c r="R13245" s="224"/>
      <c r="T13245" s="223"/>
      <c r="U13245" s="225"/>
      <c r="V13245" s="223"/>
      <c r="W13245" s="225"/>
      <c r="AE13245" s="200"/>
      <c r="AM13245" s="203"/>
      <c r="AT13245" s="144"/>
    </row>
    <row r="13246" spans="9:46" s="142" customFormat="1" x14ac:dyDescent="0.15">
      <c r="I13246" s="223"/>
      <c r="P13246" s="224"/>
      <c r="Q13246" s="224"/>
      <c r="R13246" s="224"/>
      <c r="T13246" s="223"/>
      <c r="U13246" s="225"/>
      <c r="V13246" s="223"/>
      <c r="W13246" s="225"/>
      <c r="AE13246" s="200"/>
      <c r="AM13246" s="203"/>
      <c r="AT13246" s="144"/>
    </row>
    <row r="13247" spans="9:46" s="142" customFormat="1" x14ac:dyDescent="0.15">
      <c r="I13247" s="223"/>
      <c r="P13247" s="224"/>
      <c r="Q13247" s="224"/>
      <c r="R13247" s="224"/>
      <c r="T13247" s="223"/>
      <c r="U13247" s="225"/>
      <c r="V13247" s="223"/>
      <c r="W13247" s="225"/>
      <c r="AE13247" s="200"/>
      <c r="AM13247" s="203"/>
      <c r="AT13247" s="144"/>
    </row>
    <row r="13248" spans="9:46" s="142" customFormat="1" x14ac:dyDescent="0.15">
      <c r="I13248" s="223"/>
      <c r="P13248" s="224"/>
      <c r="Q13248" s="224"/>
      <c r="R13248" s="224"/>
      <c r="T13248" s="223"/>
      <c r="U13248" s="225"/>
      <c r="V13248" s="223"/>
      <c r="W13248" s="225"/>
      <c r="AE13248" s="200"/>
      <c r="AM13248" s="203"/>
      <c r="AT13248" s="144"/>
    </row>
    <row r="13249" spans="9:46" s="142" customFormat="1" x14ac:dyDescent="0.15">
      <c r="I13249" s="223"/>
      <c r="P13249" s="224"/>
      <c r="Q13249" s="224"/>
      <c r="R13249" s="224"/>
      <c r="T13249" s="223"/>
      <c r="U13249" s="225"/>
      <c r="V13249" s="223"/>
      <c r="W13249" s="225"/>
      <c r="AE13249" s="200"/>
      <c r="AM13249" s="203"/>
      <c r="AT13249" s="144"/>
    </row>
    <row r="13250" spans="9:46" s="142" customFormat="1" x14ac:dyDescent="0.15">
      <c r="I13250" s="223"/>
      <c r="P13250" s="224"/>
      <c r="Q13250" s="224"/>
      <c r="R13250" s="224"/>
      <c r="T13250" s="223"/>
      <c r="U13250" s="225"/>
      <c r="V13250" s="223"/>
      <c r="W13250" s="225"/>
      <c r="AE13250" s="200"/>
      <c r="AM13250" s="203"/>
      <c r="AT13250" s="144"/>
    </row>
    <row r="13251" spans="9:46" s="142" customFormat="1" x14ac:dyDescent="0.15">
      <c r="I13251" s="223"/>
      <c r="P13251" s="224"/>
      <c r="Q13251" s="224"/>
      <c r="R13251" s="224"/>
      <c r="T13251" s="223"/>
      <c r="U13251" s="225"/>
      <c r="V13251" s="223"/>
      <c r="W13251" s="225"/>
      <c r="AE13251" s="200"/>
      <c r="AM13251" s="203"/>
      <c r="AT13251" s="144"/>
    </row>
    <row r="13252" spans="9:46" s="142" customFormat="1" x14ac:dyDescent="0.15">
      <c r="I13252" s="223"/>
      <c r="P13252" s="224"/>
      <c r="Q13252" s="224"/>
      <c r="R13252" s="224"/>
      <c r="T13252" s="223"/>
      <c r="U13252" s="225"/>
      <c r="V13252" s="223"/>
      <c r="W13252" s="225"/>
      <c r="AE13252" s="200"/>
      <c r="AM13252" s="203"/>
      <c r="AT13252" s="144"/>
    </row>
    <row r="13253" spans="9:46" s="142" customFormat="1" x14ac:dyDescent="0.15">
      <c r="I13253" s="223"/>
      <c r="P13253" s="224"/>
      <c r="Q13253" s="224"/>
      <c r="R13253" s="224"/>
      <c r="T13253" s="223"/>
      <c r="U13253" s="225"/>
      <c r="V13253" s="223"/>
      <c r="W13253" s="225"/>
      <c r="AE13253" s="200"/>
      <c r="AM13253" s="203"/>
      <c r="AT13253" s="144"/>
    </row>
    <row r="13254" spans="9:46" s="142" customFormat="1" x14ac:dyDescent="0.15">
      <c r="I13254" s="223"/>
      <c r="P13254" s="224"/>
      <c r="Q13254" s="224"/>
      <c r="R13254" s="224"/>
      <c r="T13254" s="223"/>
      <c r="U13254" s="225"/>
      <c r="V13254" s="223"/>
      <c r="W13254" s="225"/>
      <c r="AE13254" s="200"/>
      <c r="AM13254" s="203"/>
      <c r="AT13254" s="144"/>
    </row>
    <row r="13255" spans="9:46" s="142" customFormat="1" x14ac:dyDescent="0.15">
      <c r="I13255" s="223"/>
      <c r="P13255" s="224"/>
      <c r="Q13255" s="224"/>
      <c r="R13255" s="224"/>
      <c r="T13255" s="223"/>
      <c r="U13255" s="225"/>
      <c r="V13255" s="223"/>
      <c r="W13255" s="225"/>
      <c r="AE13255" s="200"/>
      <c r="AM13255" s="203"/>
      <c r="AT13255" s="144"/>
    </row>
    <row r="13256" spans="9:46" s="142" customFormat="1" x14ac:dyDescent="0.15">
      <c r="I13256" s="223"/>
      <c r="P13256" s="224"/>
      <c r="Q13256" s="224"/>
      <c r="R13256" s="224"/>
      <c r="T13256" s="223"/>
      <c r="U13256" s="225"/>
      <c r="V13256" s="223"/>
      <c r="W13256" s="225"/>
      <c r="AE13256" s="200"/>
      <c r="AM13256" s="203"/>
      <c r="AT13256" s="144"/>
    </row>
    <row r="13257" spans="9:46" s="142" customFormat="1" x14ac:dyDescent="0.15">
      <c r="I13257" s="223"/>
      <c r="P13257" s="224"/>
      <c r="Q13257" s="224"/>
      <c r="R13257" s="224"/>
      <c r="T13257" s="223"/>
      <c r="U13257" s="225"/>
      <c r="V13257" s="223"/>
      <c r="W13257" s="225"/>
      <c r="AE13257" s="200"/>
      <c r="AM13257" s="203"/>
      <c r="AT13257" s="144"/>
    </row>
    <row r="13258" spans="9:46" s="142" customFormat="1" x14ac:dyDescent="0.15">
      <c r="I13258" s="223"/>
      <c r="P13258" s="224"/>
      <c r="Q13258" s="224"/>
      <c r="R13258" s="224"/>
      <c r="T13258" s="223"/>
      <c r="U13258" s="225"/>
      <c r="V13258" s="223"/>
      <c r="W13258" s="225"/>
      <c r="AE13258" s="200"/>
      <c r="AM13258" s="203"/>
      <c r="AT13258" s="144"/>
    </row>
    <row r="13259" spans="9:46" s="142" customFormat="1" x14ac:dyDescent="0.15">
      <c r="I13259" s="223"/>
      <c r="P13259" s="224"/>
      <c r="Q13259" s="224"/>
      <c r="R13259" s="224"/>
      <c r="T13259" s="223"/>
      <c r="U13259" s="225"/>
      <c r="V13259" s="223"/>
      <c r="W13259" s="225"/>
      <c r="AE13259" s="200"/>
      <c r="AM13259" s="203"/>
      <c r="AT13259" s="144"/>
    </row>
    <row r="13260" spans="9:46" s="142" customFormat="1" x14ac:dyDescent="0.15">
      <c r="I13260" s="223"/>
      <c r="P13260" s="224"/>
      <c r="Q13260" s="224"/>
      <c r="R13260" s="224"/>
      <c r="T13260" s="223"/>
      <c r="U13260" s="225"/>
      <c r="V13260" s="223"/>
      <c r="W13260" s="225"/>
      <c r="AE13260" s="200"/>
      <c r="AM13260" s="203"/>
      <c r="AT13260" s="144"/>
    </row>
    <row r="13261" spans="9:46" s="142" customFormat="1" x14ac:dyDescent="0.15">
      <c r="I13261" s="223"/>
      <c r="P13261" s="224"/>
      <c r="Q13261" s="224"/>
      <c r="R13261" s="224"/>
      <c r="T13261" s="223"/>
      <c r="U13261" s="225"/>
      <c r="V13261" s="223"/>
      <c r="W13261" s="225"/>
      <c r="AE13261" s="200"/>
      <c r="AM13261" s="203"/>
      <c r="AT13261" s="144"/>
    </row>
    <row r="13262" spans="9:46" s="142" customFormat="1" x14ac:dyDescent="0.15">
      <c r="I13262" s="223"/>
      <c r="P13262" s="224"/>
      <c r="Q13262" s="224"/>
      <c r="R13262" s="224"/>
      <c r="T13262" s="223"/>
      <c r="U13262" s="225"/>
      <c r="V13262" s="223"/>
      <c r="W13262" s="225"/>
      <c r="AE13262" s="200"/>
      <c r="AM13262" s="203"/>
      <c r="AT13262" s="144"/>
    </row>
    <row r="13263" spans="9:46" s="142" customFormat="1" x14ac:dyDescent="0.15">
      <c r="I13263" s="223"/>
      <c r="P13263" s="224"/>
      <c r="Q13263" s="224"/>
      <c r="R13263" s="224"/>
      <c r="T13263" s="223"/>
      <c r="U13263" s="225"/>
      <c r="V13263" s="223"/>
      <c r="W13263" s="225"/>
      <c r="AE13263" s="200"/>
      <c r="AM13263" s="203"/>
      <c r="AT13263" s="144"/>
    </row>
    <row r="13264" spans="9:46" s="142" customFormat="1" x14ac:dyDescent="0.15">
      <c r="I13264" s="223"/>
      <c r="P13264" s="224"/>
      <c r="Q13264" s="224"/>
      <c r="R13264" s="224"/>
      <c r="T13264" s="223"/>
      <c r="U13264" s="225"/>
      <c r="V13264" s="223"/>
      <c r="W13264" s="225"/>
      <c r="AE13264" s="200"/>
      <c r="AM13264" s="203"/>
      <c r="AT13264" s="144"/>
    </row>
    <row r="13265" spans="9:46" s="142" customFormat="1" x14ac:dyDescent="0.15">
      <c r="I13265" s="223"/>
      <c r="P13265" s="224"/>
      <c r="Q13265" s="224"/>
      <c r="R13265" s="224"/>
      <c r="T13265" s="223"/>
      <c r="U13265" s="225"/>
      <c r="V13265" s="223"/>
      <c r="W13265" s="225"/>
      <c r="AE13265" s="200"/>
      <c r="AM13265" s="203"/>
      <c r="AT13265" s="144"/>
    </row>
    <row r="13266" spans="9:46" s="142" customFormat="1" x14ac:dyDescent="0.15">
      <c r="I13266" s="223"/>
      <c r="P13266" s="224"/>
      <c r="Q13266" s="224"/>
      <c r="R13266" s="224"/>
      <c r="T13266" s="223"/>
      <c r="U13266" s="225"/>
      <c r="V13266" s="223"/>
      <c r="W13266" s="225"/>
      <c r="AE13266" s="200"/>
      <c r="AM13266" s="203"/>
      <c r="AT13266" s="144"/>
    </row>
    <row r="13267" spans="9:46" s="142" customFormat="1" x14ac:dyDescent="0.15">
      <c r="I13267" s="223"/>
      <c r="P13267" s="224"/>
      <c r="Q13267" s="224"/>
      <c r="R13267" s="224"/>
      <c r="T13267" s="223"/>
      <c r="U13267" s="225"/>
      <c r="V13267" s="223"/>
      <c r="W13267" s="225"/>
      <c r="AE13267" s="200"/>
      <c r="AM13267" s="203"/>
      <c r="AT13267" s="144"/>
    </row>
    <row r="13268" spans="9:46" s="142" customFormat="1" x14ac:dyDescent="0.15">
      <c r="I13268" s="223"/>
      <c r="P13268" s="224"/>
      <c r="Q13268" s="224"/>
      <c r="R13268" s="224"/>
      <c r="T13268" s="223"/>
      <c r="U13268" s="225"/>
      <c r="V13268" s="223"/>
      <c r="W13268" s="225"/>
      <c r="AE13268" s="200"/>
      <c r="AM13268" s="203"/>
      <c r="AT13268" s="144"/>
    </row>
    <row r="13269" spans="9:46" s="142" customFormat="1" x14ac:dyDescent="0.15">
      <c r="I13269" s="223"/>
      <c r="P13269" s="224"/>
      <c r="Q13269" s="224"/>
      <c r="R13269" s="224"/>
      <c r="T13269" s="223"/>
      <c r="U13269" s="225"/>
      <c r="V13269" s="223"/>
      <c r="W13269" s="225"/>
      <c r="AE13269" s="200"/>
      <c r="AM13269" s="203"/>
      <c r="AT13269" s="144"/>
    </row>
    <row r="13270" spans="9:46" s="142" customFormat="1" x14ac:dyDescent="0.15">
      <c r="I13270" s="223"/>
      <c r="P13270" s="224"/>
      <c r="Q13270" s="224"/>
      <c r="R13270" s="224"/>
      <c r="T13270" s="223"/>
      <c r="U13270" s="225"/>
      <c r="V13270" s="223"/>
      <c r="W13270" s="225"/>
      <c r="AE13270" s="200"/>
      <c r="AM13270" s="203"/>
      <c r="AT13270" s="144"/>
    </row>
    <row r="13271" spans="9:46" s="142" customFormat="1" x14ac:dyDescent="0.15">
      <c r="I13271" s="223"/>
      <c r="P13271" s="224"/>
      <c r="Q13271" s="224"/>
      <c r="R13271" s="224"/>
      <c r="T13271" s="223"/>
      <c r="U13271" s="225"/>
      <c r="V13271" s="223"/>
      <c r="W13271" s="225"/>
      <c r="AE13271" s="200"/>
      <c r="AM13271" s="203"/>
      <c r="AT13271" s="144"/>
    </row>
    <row r="13272" spans="9:46" s="142" customFormat="1" x14ac:dyDescent="0.15">
      <c r="I13272" s="223"/>
      <c r="P13272" s="224"/>
      <c r="Q13272" s="224"/>
      <c r="R13272" s="224"/>
      <c r="T13272" s="223"/>
      <c r="U13272" s="225"/>
      <c r="V13272" s="223"/>
      <c r="W13272" s="225"/>
      <c r="AE13272" s="200"/>
      <c r="AM13272" s="203"/>
      <c r="AT13272" s="144"/>
    </row>
    <row r="13273" spans="9:46" s="142" customFormat="1" x14ac:dyDescent="0.15">
      <c r="I13273" s="223"/>
      <c r="P13273" s="224"/>
      <c r="Q13273" s="224"/>
      <c r="R13273" s="224"/>
      <c r="T13273" s="223"/>
      <c r="U13273" s="225"/>
      <c r="V13273" s="223"/>
      <c r="W13273" s="225"/>
      <c r="AE13273" s="200"/>
      <c r="AM13273" s="203"/>
      <c r="AT13273" s="144"/>
    </row>
    <row r="13274" spans="9:46" s="142" customFormat="1" x14ac:dyDescent="0.15">
      <c r="I13274" s="223"/>
      <c r="P13274" s="224"/>
      <c r="Q13274" s="224"/>
      <c r="R13274" s="224"/>
      <c r="T13274" s="223"/>
      <c r="U13274" s="225"/>
      <c r="V13274" s="223"/>
      <c r="W13274" s="225"/>
      <c r="AE13274" s="200"/>
      <c r="AM13274" s="203"/>
      <c r="AT13274" s="144"/>
    </row>
    <row r="13275" spans="9:46" s="142" customFormat="1" x14ac:dyDescent="0.15">
      <c r="I13275" s="223"/>
      <c r="P13275" s="224"/>
      <c r="Q13275" s="224"/>
      <c r="R13275" s="224"/>
      <c r="T13275" s="223"/>
      <c r="U13275" s="225"/>
      <c r="V13275" s="223"/>
      <c r="W13275" s="225"/>
      <c r="AE13275" s="200"/>
      <c r="AM13275" s="203"/>
      <c r="AT13275" s="144"/>
    </row>
    <row r="13276" spans="9:46" s="142" customFormat="1" x14ac:dyDescent="0.15">
      <c r="I13276" s="223"/>
      <c r="P13276" s="224"/>
      <c r="Q13276" s="224"/>
      <c r="R13276" s="224"/>
      <c r="T13276" s="223"/>
      <c r="U13276" s="225"/>
      <c r="V13276" s="223"/>
      <c r="W13276" s="225"/>
      <c r="AE13276" s="200"/>
      <c r="AM13276" s="203"/>
      <c r="AT13276" s="144"/>
    </row>
    <row r="13277" spans="9:46" s="142" customFormat="1" x14ac:dyDescent="0.15">
      <c r="I13277" s="223"/>
      <c r="P13277" s="224"/>
      <c r="Q13277" s="224"/>
      <c r="R13277" s="224"/>
      <c r="T13277" s="223"/>
      <c r="U13277" s="225"/>
      <c r="V13277" s="223"/>
      <c r="W13277" s="225"/>
      <c r="AE13277" s="200"/>
      <c r="AM13277" s="203"/>
      <c r="AT13277" s="144"/>
    </row>
    <row r="13278" spans="9:46" s="142" customFormat="1" x14ac:dyDescent="0.15">
      <c r="I13278" s="223"/>
      <c r="P13278" s="224"/>
      <c r="Q13278" s="224"/>
      <c r="R13278" s="224"/>
      <c r="T13278" s="223"/>
      <c r="U13278" s="225"/>
      <c r="V13278" s="223"/>
      <c r="W13278" s="225"/>
      <c r="AE13278" s="200"/>
      <c r="AM13278" s="203"/>
      <c r="AT13278" s="144"/>
    </row>
    <row r="13279" spans="9:46" s="142" customFormat="1" x14ac:dyDescent="0.15">
      <c r="I13279" s="223"/>
      <c r="P13279" s="224"/>
      <c r="Q13279" s="224"/>
      <c r="R13279" s="224"/>
      <c r="T13279" s="223"/>
      <c r="U13279" s="225"/>
      <c r="V13279" s="223"/>
      <c r="W13279" s="225"/>
      <c r="AE13279" s="200"/>
      <c r="AM13279" s="203"/>
      <c r="AT13279" s="144"/>
    </row>
    <row r="13280" spans="9:46" s="142" customFormat="1" x14ac:dyDescent="0.15">
      <c r="I13280" s="223"/>
      <c r="P13280" s="224"/>
      <c r="Q13280" s="224"/>
      <c r="R13280" s="224"/>
      <c r="T13280" s="223"/>
      <c r="U13280" s="225"/>
      <c r="V13280" s="223"/>
      <c r="W13280" s="225"/>
      <c r="AE13280" s="200"/>
      <c r="AM13280" s="203"/>
      <c r="AT13280" s="144"/>
    </row>
    <row r="13281" spans="9:46" s="142" customFormat="1" x14ac:dyDescent="0.15">
      <c r="I13281" s="223"/>
      <c r="P13281" s="224"/>
      <c r="Q13281" s="224"/>
      <c r="R13281" s="224"/>
      <c r="T13281" s="223"/>
      <c r="U13281" s="225"/>
      <c r="V13281" s="223"/>
      <c r="W13281" s="225"/>
      <c r="AE13281" s="200"/>
      <c r="AM13281" s="203"/>
      <c r="AT13281" s="144"/>
    </row>
    <row r="13282" spans="9:46" s="142" customFormat="1" x14ac:dyDescent="0.15">
      <c r="I13282" s="223"/>
      <c r="P13282" s="224"/>
      <c r="Q13282" s="224"/>
      <c r="R13282" s="224"/>
      <c r="T13282" s="223"/>
      <c r="U13282" s="225"/>
      <c r="V13282" s="223"/>
      <c r="W13282" s="225"/>
      <c r="AE13282" s="200"/>
      <c r="AM13282" s="203"/>
      <c r="AT13282" s="144"/>
    </row>
    <row r="13283" spans="9:46" s="142" customFormat="1" x14ac:dyDescent="0.15">
      <c r="I13283" s="223"/>
      <c r="P13283" s="224"/>
      <c r="Q13283" s="224"/>
      <c r="R13283" s="224"/>
      <c r="T13283" s="223"/>
      <c r="U13283" s="225"/>
      <c r="V13283" s="223"/>
      <c r="W13283" s="225"/>
      <c r="AE13283" s="200"/>
      <c r="AM13283" s="203"/>
      <c r="AT13283" s="144"/>
    </row>
    <row r="13284" spans="9:46" s="142" customFormat="1" x14ac:dyDescent="0.15">
      <c r="I13284" s="223"/>
      <c r="P13284" s="224"/>
      <c r="Q13284" s="224"/>
      <c r="R13284" s="224"/>
      <c r="T13284" s="223"/>
      <c r="U13284" s="225"/>
      <c r="V13284" s="223"/>
      <c r="W13284" s="225"/>
      <c r="AE13284" s="200"/>
      <c r="AM13284" s="203"/>
      <c r="AT13284" s="144"/>
    </row>
    <row r="13285" spans="9:46" s="142" customFormat="1" x14ac:dyDescent="0.15">
      <c r="I13285" s="223"/>
      <c r="P13285" s="224"/>
      <c r="Q13285" s="224"/>
      <c r="R13285" s="224"/>
      <c r="T13285" s="223"/>
      <c r="U13285" s="225"/>
      <c r="V13285" s="223"/>
      <c r="W13285" s="225"/>
      <c r="AE13285" s="200"/>
      <c r="AM13285" s="203"/>
      <c r="AT13285" s="144"/>
    </row>
    <row r="13286" spans="9:46" s="142" customFormat="1" x14ac:dyDescent="0.15">
      <c r="I13286" s="223"/>
      <c r="P13286" s="224"/>
      <c r="Q13286" s="224"/>
      <c r="R13286" s="224"/>
      <c r="T13286" s="223"/>
      <c r="U13286" s="225"/>
      <c r="V13286" s="223"/>
      <c r="W13286" s="225"/>
      <c r="AE13286" s="200"/>
      <c r="AM13286" s="203"/>
      <c r="AT13286" s="144"/>
    </row>
    <row r="13287" spans="9:46" s="142" customFormat="1" x14ac:dyDescent="0.15">
      <c r="I13287" s="223"/>
      <c r="P13287" s="224"/>
      <c r="Q13287" s="224"/>
      <c r="R13287" s="224"/>
      <c r="T13287" s="223"/>
      <c r="U13287" s="225"/>
      <c r="V13287" s="223"/>
      <c r="W13287" s="225"/>
      <c r="AE13287" s="200"/>
      <c r="AM13287" s="203"/>
      <c r="AT13287" s="144"/>
    </row>
    <row r="13288" spans="9:46" s="142" customFormat="1" x14ac:dyDescent="0.15">
      <c r="I13288" s="223"/>
      <c r="P13288" s="224"/>
      <c r="Q13288" s="224"/>
      <c r="R13288" s="224"/>
      <c r="T13288" s="223"/>
      <c r="U13288" s="225"/>
      <c r="V13288" s="223"/>
      <c r="W13288" s="225"/>
      <c r="AE13288" s="200"/>
      <c r="AM13288" s="203"/>
      <c r="AT13288" s="144"/>
    </row>
    <row r="13289" spans="9:46" s="142" customFormat="1" x14ac:dyDescent="0.15">
      <c r="I13289" s="223"/>
      <c r="P13289" s="224"/>
      <c r="Q13289" s="224"/>
      <c r="R13289" s="224"/>
      <c r="T13289" s="223"/>
      <c r="U13289" s="225"/>
      <c r="V13289" s="223"/>
      <c r="W13289" s="225"/>
      <c r="AE13289" s="200"/>
      <c r="AM13289" s="203"/>
      <c r="AT13289" s="144"/>
    </row>
    <row r="13290" spans="9:46" s="142" customFormat="1" x14ac:dyDescent="0.15">
      <c r="I13290" s="223"/>
      <c r="P13290" s="224"/>
      <c r="Q13290" s="224"/>
      <c r="R13290" s="224"/>
      <c r="T13290" s="223"/>
      <c r="U13290" s="225"/>
      <c r="V13290" s="223"/>
      <c r="W13290" s="225"/>
      <c r="AE13290" s="200"/>
      <c r="AM13290" s="203"/>
      <c r="AT13290" s="144"/>
    </row>
    <row r="13291" spans="9:46" s="142" customFormat="1" x14ac:dyDescent="0.15">
      <c r="I13291" s="223"/>
      <c r="P13291" s="224"/>
      <c r="Q13291" s="224"/>
      <c r="R13291" s="224"/>
      <c r="T13291" s="223"/>
      <c r="U13291" s="225"/>
      <c r="V13291" s="223"/>
      <c r="W13291" s="225"/>
      <c r="AE13291" s="200"/>
      <c r="AM13291" s="203"/>
      <c r="AT13291" s="144"/>
    </row>
    <row r="13292" spans="9:46" s="142" customFormat="1" x14ac:dyDescent="0.15">
      <c r="I13292" s="223"/>
      <c r="P13292" s="224"/>
      <c r="Q13292" s="224"/>
      <c r="R13292" s="224"/>
      <c r="T13292" s="223"/>
      <c r="U13292" s="225"/>
      <c r="V13292" s="223"/>
      <c r="W13292" s="225"/>
      <c r="AE13292" s="200"/>
      <c r="AM13292" s="203"/>
      <c r="AT13292" s="144"/>
    </row>
    <row r="13293" spans="9:46" s="142" customFormat="1" x14ac:dyDescent="0.15">
      <c r="I13293" s="223"/>
      <c r="P13293" s="224"/>
      <c r="Q13293" s="224"/>
      <c r="R13293" s="224"/>
      <c r="T13293" s="223"/>
      <c r="U13293" s="225"/>
      <c r="V13293" s="223"/>
      <c r="W13293" s="225"/>
      <c r="AE13293" s="200"/>
      <c r="AM13293" s="203"/>
      <c r="AT13293" s="144"/>
    </row>
    <row r="13294" spans="9:46" s="142" customFormat="1" x14ac:dyDescent="0.15">
      <c r="I13294" s="223"/>
      <c r="P13294" s="224"/>
      <c r="Q13294" s="224"/>
      <c r="R13294" s="224"/>
      <c r="T13294" s="223"/>
      <c r="U13294" s="225"/>
      <c r="V13294" s="223"/>
      <c r="W13294" s="225"/>
      <c r="AE13294" s="200"/>
      <c r="AM13294" s="203"/>
      <c r="AT13294" s="144"/>
    </row>
    <row r="13295" spans="9:46" s="142" customFormat="1" x14ac:dyDescent="0.15">
      <c r="I13295" s="223"/>
      <c r="P13295" s="224"/>
      <c r="Q13295" s="224"/>
      <c r="R13295" s="224"/>
      <c r="T13295" s="223"/>
      <c r="U13295" s="225"/>
      <c r="V13295" s="223"/>
      <c r="W13295" s="225"/>
      <c r="AE13295" s="200"/>
      <c r="AM13295" s="203"/>
      <c r="AT13295" s="144"/>
    </row>
    <row r="13296" spans="9:46" s="142" customFormat="1" x14ac:dyDescent="0.15">
      <c r="I13296" s="223"/>
      <c r="P13296" s="224"/>
      <c r="Q13296" s="224"/>
      <c r="R13296" s="224"/>
      <c r="T13296" s="223"/>
      <c r="U13296" s="225"/>
      <c r="V13296" s="223"/>
      <c r="W13296" s="225"/>
      <c r="AE13296" s="200"/>
      <c r="AM13296" s="203"/>
      <c r="AT13296" s="144"/>
    </row>
    <row r="13297" spans="9:46" s="142" customFormat="1" x14ac:dyDescent="0.15">
      <c r="I13297" s="223"/>
      <c r="P13297" s="224"/>
      <c r="Q13297" s="224"/>
      <c r="R13297" s="224"/>
      <c r="T13297" s="223"/>
      <c r="U13297" s="225"/>
      <c r="V13297" s="223"/>
      <c r="W13297" s="225"/>
      <c r="AE13297" s="200"/>
      <c r="AM13297" s="203"/>
      <c r="AT13297" s="144"/>
    </row>
    <row r="13298" spans="9:46" s="142" customFormat="1" x14ac:dyDescent="0.15">
      <c r="I13298" s="223"/>
      <c r="P13298" s="224"/>
      <c r="Q13298" s="224"/>
      <c r="R13298" s="224"/>
      <c r="T13298" s="223"/>
      <c r="U13298" s="225"/>
      <c r="V13298" s="223"/>
      <c r="W13298" s="225"/>
      <c r="AE13298" s="200"/>
      <c r="AM13298" s="203"/>
      <c r="AT13298" s="144"/>
    </row>
    <row r="13299" spans="9:46" s="142" customFormat="1" x14ac:dyDescent="0.15">
      <c r="I13299" s="223"/>
      <c r="P13299" s="224"/>
      <c r="Q13299" s="224"/>
      <c r="R13299" s="224"/>
      <c r="T13299" s="223"/>
      <c r="U13299" s="225"/>
      <c r="V13299" s="223"/>
      <c r="W13299" s="225"/>
      <c r="AE13299" s="200"/>
      <c r="AM13299" s="203"/>
      <c r="AT13299" s="144"/>
    </row>
    <row r="13300" spans="9:46" s="142" customFormat="1" x14ac:dyDescent="0.15">
      <c r="I13300" s="223"/>
      <c r="P13300" s="224"/>
      <c r="Q13300" s="224"/>
      <c r="R13300" s="224"/>
      <c r="T13300" s="223"/>
      <c r="U13300" s="225"/>
      <c r="V13300" s="223"/>
      <c r="W13300" s="225"/>
      <c r="AE13300" s="200"/>
      <c r="AM13300" s="203"/>
      <c r="AT13300" s="144"/>
    </row>
    <row r="13301" spans="9:46" s="142" customFormat="1" x14ac:dyDescent="0.15">
      <c r="I13301" s="223"/>
      <c r="P13301" s="224"/>
      <c r="Q13301" s="224"/>
      <c r="R13301" s="224"/>
      <c r="T13301" s="223"/>
      <c r="U13301" s="225"/>
      <c r="V13301" s="223"/>
      <c r="W13301" s="225"/>
      <c r="AE13301" s="200"/>
      <c r="AM13301" s="203"/>
      <c r="AT13301" s="144"/>
    </row>
    <row r="13302" spans="9:46" s="142" customFormat="1" x14ac:dyDescent="0.15">
      <c r="I13302" s="223"/>
      <c r="P13302" s="224"/>
      <c r="Q13302" s="224"/>
      <c r="R13302" s="224"/>
      <c r="T13302" s="223"/>
      <c r="U13302" s="225"/>
      <c r="V13302" s="223"/>
      <c r="W13302" s="225"/>
      <c r="AE13302" s="200"/>
      <c r="AM13302" s="203"/>
      <c r="AT13302" s="144"/>
    </row>
    <row r="13303" spans="9:46" s="142" customFormat="1" x14ac:dyDescent="0.15">
      <c r="I13303" s="223"/>
      <c r="P13303" s="224"/>
      <c r="Q13303" s="224"/>
      <c r="R13303" s="224"/>
      <c r="T13303" s="223"/>
      <c r="U13303" s="225"/>
      <c r="V13303" s="223"/>
      <c r="W13303" s="225"/>
      <c r="AE13303" s="200"/>
      <c r="AM13303" s="203"/>
      <c r="AT13303" s="144"/>
    </row>
    <row r="13304" spans="9:46" s="142" customFormat="1" x14ac:dyDescent="0.15">
      <c r="I13304" s="223"/>
      <c r="P13304" s="224"/>
      <c r="Q13304" s="224"/>
      <c r="R13304" s="224"/>
      <c r="T13304" s="223"/>
      <c r="U13304" s="225"/>
      <c r="V13304" s="223"/>
      <c r="W13304" s="225"/>
      <c r="AE13304" s="200"/>
      <c r="AM13304" s="203"/>
      <c r="AT13304" s="144"/>
    </row>
    <row r="13305" spans="9:46" s="142" customFormat="1" x14ac:dyDescent="0.15">
      <c r="I13305" s="223"/>
      <c r="P13305" s="224"/>
      <c r="Q13305" s="224"/>
      <c r="R13305" s="224"/>
      <c r="T13305" s="223"/>
      <c r="U13305" s="225"/>
      <c r="V13305" s="223"/>
      <c r="W13305" s="225"/>
      <c r="AE13305" s="200"/>
      <c r="AM13305" s="203"/>
      <c r="AT13305" s="144"/>
    </row>
    <row r="13306" spans="9:46" s="142" customFormat="1" x14ac:dyDescent="0.15">
      <c r="I13306" s="223"/>
      <c r="P13306" s="224"/>
      <c r="Q13306" s="224"/>
      <c r="R13306" s="224"/>
      <c r="T13306" s="223"/>
      <c r="U13306" s="225"/>
      <c r="V13306" s="223"/>
      <c r="W13306" s="225"/>
      <c r="AE13306" s="200"/>
      <c r="AM13306" s="203"/>
      <c r="AT13306" s="144"/>
    </row>
    <row r="13307" spans="9:46" s="142" customFormat="1" x14ac:dyDescent="0.15">
      <c r="I13307" s="223"/>
      <c r="P13307" s="224"/>
      <c r="Q13307" s="224"/>
      <c r="R13307" s="224"/>
      <c r="T13307" s="223"/>
      <c r="U13307" s="225"/>
      <c r="V13307" s="223"/>
      <c r="W13307" s="225"/>
      <c r="AE13307" s="200"/>
      <c r="AM13307" s="203"/>
      <c r="AT13307" s="144"/>
    </row>
    <row r="13308" spans="9:46" s="142" customFormat="1" x14ac:dyDescent="0.15">
      <c r="I13308" s="223"/>
      <c r="P13308" s="224"/>
      <c r="Q13308" s="224"/>
      <c r="R13308" s="224"/>
      <c r="T13308" s="223"/>
      <c r="U13308" s="225"/>
      <c r="V13308" s="223"/>
      <c r="W13308" s="225"/>
      <c r="AE13308" s="200"/>
      <c r="AM13308" s="203"/>
      <c r="AT13308" s="144"/>
    </row>
    <row r="13309" spans="9:46" s="142" customFormat="1" x14ac:dyDescent="0.15">
      <c r="I13309" s="223"/>
      <c r="P13309" s="224"/>
      <c r="Q13309" s="224"/>
      <c r="R13309" s="224"/>
      <c r="T13309" s="223"/>
      <c r="U13309" s="225"/>
      <c r="V13309" s="223"/>
      <c r="W13309" s="225"/>
      <c r="AE13309" s="200"/>
      <c r="AM13309" s="203"/>
      <c r="AT13309" s="144"/>
    </row>
    <row r="13310" spans="9:46" s="142" customFormat="1" x14ac:dyDescent="0.15">
      <c r="I13310" s="223"/>
      <c r="P13310" s="224"/>
      <c r="Q13310" s="224"/>
      <c r="R13310" s="224"/>
      <c r="T13310" s="223"/>
      <c r="U13310" s="225"/>
      <c r="V13310" s="223"/>
      <c r="W13310" s="225"/>
      <c r="AE13310" s="200"/>
      <c r="AM13310" s="203"/>
      <c r="AT13310" s="144"/>
    </row>
    <row r="13311" spans="9:46" s="142" customFormat="1" x14ac:dyDescent="0.15">
      <c r="I13311" s="223"/>
      <c r="P13311" s="224"/>
      <c r="Q13311" s="224"/>
      <c r="R13311" s="224"/>
      <c r="T13311" s="223"/>
      <c r="U13311" s="225"/>
      <c r="V13311" s="223"/>
      <c r="W13311" s="225"/>
      <c r="AE13311" s="200"/>
      <c r="AM13311" s="203"/>
      <c r="AT13311" s="144"/>
    </row>
    <row r="13312" spans="9:46" s="142" customFormat="1" x14ac:dyDescent="0.15">
      <c r="I13312" s="223"/>
      <c r="P13312" s="224"/>
      <c r="Q13312" s="224"/>
      <c r="R13312" s="224"/>
      <c r="T13312" s="223"/>
      <c r="U13312" s="225"/>
      <c r="V13312" s="223"/>
      <c r="W13312" s="225"/>
      <c r="AE13312" s="200"/>
      <c r="AM13312" s="203"/>
      <c r="AT13312" s="144"/>
    </row>
    <row r="13313" spans="9:46" s="142" customFormat="1" x14ac:dyDescent="0.15">
      <c r="I13313" s="223"/>
      <c r="P13313" s="224"/>
      <c r="Q13313" s="224"/>
      <c r="R13313" s="224"/>
      <c r="T13313" s="223"/>
      <c r="U13313" s="225"/>
      <c r="V13313" s="223"/>
      <c r="W13313" s="225"/>
      <c r="AE13313" s="200"/>
      <c r="AM13313" s="203"/>
      <c r="AT13313" s="144"/>
    </row>
    <row r="13314" spans="9:46" s="142" customFormat="1" x14ac:dyDescent="0.15">
      <c r="I13314" s="223"/>
      <c r="P13314" s="224"/>
      <c r="Q13314" s="224"/>
      <c r="R13314" s="224"/>
      <c r="T13314" s="223"/>
      <c r="U13314" s="225"/>
      <c r="V13314" s="223"/>
      <c r="W13314" s="225"/>
      <c r="AE13314" s="200"/>
      <c r="AM13314" s="203"/>
      <c r="AT13314" s="144"/>
    </row>
    <row r="13315" spans="9:46" s="142" customFormat="1" x14ac:dyDescent="0.15">
      <c r="I13315" s="223"/>
      <c r="P13315" s="224"/>
      <c r="Q13315" s="224"/>
      <c r="R13315" s="224"/>
      <c r="T13315" s="223"/>
      <c r="U13315" s="225"/>
      <c r="V13315" s="223"/>
      <c r="W13315" s="225"/>
      <c r="AE13315" s="200"/>
      <c r="AM13315" s="203"/>
      <c r="AT13315" s="144"/>
    </row>
    <row r="13316" spans="9:46" s="142" customFormat="1" x14ac:dyDescent="0.15">
      <c r="I13316" s="223"/>
      <c r="P13316" s="224"/>
      <c r="Q13316" s="224"/>
      <c r="R13316" s="224"/>
      <c r="T13316" s="223"/>
      <c r="U13316" s="225"/>
      <c r="V13316" s="223"/>
      <c r="W13316" s="225"/>
      <c r="AE13316" s="200"/>
      <c r="AM13316" s="203"/>
      <c r="AT13316" s="144"/>
    </row>
    <row r="13317" spans="9:46" s="142" customFormat="1" x14ac:dyDescent="0.15">
      <c r="I13317" s="223"/>
      <c r="P13317" s="224"/>
      <c r="Q13317" s="224"/>
      <c r="R13317" s="224"/>
      <c r="T13317" s="223"/>
      <c r="U13317" s="225"/>
      <c r="V13317" s="223"/>
      <c r="W13317" s="225"/>
      <c r="AE13317" s="200"/>
      <c r="AM13317" s="203"/>
      <c r="AT13317" s="144"/>
    </row>
    <row r="13318" spans="9:46" s="142" customFormat="1" x14ac:dyDescent="0.15">
      <c r="I13318" s="223"/>
      <c r="P13318" s="224"/>
      <c r="Q13318" s="224"/>
      <c r="R13318" s="224"/>
      <c r="T13318" s="223"/>
      <c r="U13318" s="225"/>
      <c r="V13318" s="223"/>
      <c r="W13318" s="225"/>
      <c r="AE13318" s="200"/>
      <c r="AM13318" s="203"/>
      <c r="AT13318" s="144"/>
    </row>
    <row r="13319" spans="9:46" s="142" customFormat="1" x14ac:dyDescent="0.15">
      <c r="I13319" s="223"/>
      <c r="P13319" s="224"/>
      <c r="Q13319" s="224"/>
      <c r="R13319" s="224"/>
      <c r="T13319" s="223"/>
      <c r="U13319" s="225"/>
      <c r="V13319" s="223"/>
      <c r="W13319" s="225"/>
      <c r="AE13319" s="200"/>
      <c r="AM13319" s="203"/>
      <c r="AT13319" s="144"/>
    </row>
    <row r="13320" spans="9:46" s="142" customFormat="1" x14ac:dyDescent="0.15">
      <c r="I13320" s="223"/>
      <c r="P13320" s="224"/>
      <c r="Q13320" s="224"/>
      <c r="R13320" s="224"/>
      <c r="T13320" s="223"/>
      <c r="U13320" s="225"/>
      <c r="V13320" s="223"/>
      <c r="W13320" s="225"/>
      <c r="AE13320" s="200"/>
      <c r="AM13320" s="203"/>
      <c r="AT13320" s="144"/>
    </row>
    <row r="13321" spans="9:46" s="142" customFormat="1" x14ac:dyDescent="0.15">
      <c r="I13321" s="223"/>
      <c r="P13321" s="224"/>
      <c r="Q13321" s="224"/>
      <c r="R13321" s="224"/>
      <c r="T13321" s="223"/>
      <c r="U13321" s="225"/>
      <c r="V13321" s="223"/>
      <c r="W13321" s="225"/>
      <c r="AE13321" s="200"/>
      <c r="AM13321" s="203"/>
      <c r="AT13321" s="144"/>
    </row>
    <row r="13322" spans="9:46" s="142" customFormat="1" x14ac:dyDescent="0.15">
      <c r="I13322" s="223"/>
      <c r="P13322" s="224"/>
      <c r="Q13322" s="224"/>
      <c r="R13322" s="224"/>
      <c r="T13322" s="223"/>
      <c r="U13322" s="225"/>
      <c r="V13322" s="223"/>
      <c r="W13322" s="225"/>
      <c r="AE13322" s="200"/>
      <c r="AM13322" s="203"/>
      <c r="AT13322" s="144"/>
    </row>
    <row r="13323" spans="9:46" s="142" customFormat="1" x14ac:dyDescent="0.15">
      <c r="I13323" s="223"/>
      <c r="P13323" s="224"/>
      <c r="Q13323" s="224"/>
      <c r="R13323" s="224"/>
      <c r="T13323" s="223"/>
      <c r="U13323" s="225"/>
      <c r="V13323" s="223"/>
      <c r="W13323" s="225"/>
      <c r="AE13323" s="200"/>
      <c r="AM13323" s="203"/>
      <c r="AT13323" s="144"/>
    </row>
    <row r="13324" spans="9:46" s="142" customFormat="1" x14ac:dyDescent="0.15">
      <c r="I13324" s="223"/>
      <c r="P13324" s="224"/>
      <c r="Q13324" s="224"/>
      <c r="R13324" s="224"/>
      <c r="T13324" s="223"/>
      <c r="U13324" s="225"/>
      <c r="V13324" s="223"/>
      <c r="W13324" s="225"/>
      <c r="AE13324" s="200"/>
      <c r="AM13324" s="203"/>
      <c r="AT13324" s="144"/>
    </row>
    <row r="13325" spans="9:46" s="142" customFormat="1" x14ac:dyDescent="0.15">
      <c r="I13325" s="223"/>
      <c r="P13325" s="224"/>
      <c r="Q13325" s="224"/>
      <c r="R13325" s="224"/>
      <c r="T13325" s="223"/>
      <c r="U13325" s="225"/>
      <c r="V13325" s="223"/>
      <c r="W13325" s="225"/>
      <c r="AE13325" s="200"/>
      <c r="AM13325" s="203"/>
      <c r="AT13325" s="144"/>
    </row>
    <row r="13326" spans="9:46" s="142" customFormat="1" x14ac:dyDescent="0.15">
      <c r="I13326" s="223"/>
      <c r="P13326" s="224"/>
      <c r="Q13326" s="224"/>
      <c r="R13326" s="224"/>
      <c r="T13326" s="223"/>
      <c r="U13326" s="225"/>
      <c r="V13326" s="223"/>
      <c r="W13326" s="225"/>
      <c r="AE13326" s="200"/>
      <c r="AM13326" s="203"/>
      <c r="AT13326" s="144"/>
    </row>
    <row r="13327" spans="9:46" s="142" customFormat="1" x14ac:dyDescent="0.15">
      <c r="I13327" s="223"/>
      <c r="P13327" s="224"/>
      <c r="Q13327" s="224"/>
      <c r="R13327" s="224"/>
      <c r="T13327" s="223"/>
      <c r="U13327" s="225"/>
      <c r="V13327" s="223"/>
      <c r="W13327" s="225"/>
      <c r="AE13327" s="200"/>
      <c r="AM13327" s="203"/>
      <c r="AT13327" s="144"/>
    </row>
    <row r="13328" spans="9:46" s="142" customFormat="1" x14ac:dyDescent="0.15">
      <c r="I13328" s="223"/>
      <c r="P13328" s="224"/>
      <c r="Q13328" s="224"/>
      <c r="R13328" s="224"/>
      <c r="T13328" s="223"/>
      <c r="U13328" s="225"/>
      <c r="V13328" s="223"/>
      <c r="W13328" s="225"/>
      <c r="AE13328" s="200"/>
      <c r="AM13328" s="203"/>
      <c r="AT13328" s="144"/>
    </row>
    <row r="13329" spans="9:46" s="142" customFormat="1" x14ac:dyDescent="0.15">
      <c r="I13329" s="223"/>
      <c r="P13329" s="224"/>
      <c r="Q13329" s="224"/>
      <c r="R13329" s="224"/>
      <c r="T13329" s="223"/>
      <c r="U13329" s="225"/>
      <c r="V13329" s="223"/>
      <c r="W13329" s="225"/>
      <c r="AE13329" s="200"/>
      <c r="AM13329" s="203"/>
      <c r="AT13329" s="144"/>
    </row>
    <row r="13330" spans="9:46" s="142" customFormat="1" x14ac:dyDescent="0.15">
      <c r="I13330" s="223"/>
      <c r="P13330" s="224"/>
      <c r="Q13330" s="224"/>
      <c r="R13330" s="224"/>
      <c r="T13330" s="223"/>
      <c r="U13330" s="225"/>
      <c r="V13330" s="223"/>
      <c r="W13330" s="225"/>
      <c r="AE13330" s="200"/>
      <c r="AM13330" s="203"/>
      <c r="AT13330" s="144"/>
    </row>
    <row r="13331" spans="9:46" s="142" customFormat="1" x14ac:dyDescent="0.15">
      <c r="I13331" s="223"/>
      <c r="P13331" s="224"/>
      <c r="Q13331" s="224"/>
      <c r="R13331" s="224"/>
      <c r="T13331" s="223"/>
      <c r="U13331" s="225"/>
      <c r="V13331" s="223"/>
      <c r="W13331" s="225"/>
      <c r="AE13331" s="200"/>
      <c r="AM13331" s="203"/>
      <c r="AT13331" s="144"/>
    </row>
    <row r="13332" spans="9:46" s="142" customFormat="1" x14ac:dyDescent="0.15">
      <c r="I13332" s="223"/>
      <c r="P13332" s="224"/>
      <c r="Q13332" s="224"/>
      <c r="R13332" s="224"/>
      <c r="T13332" s="223"/>
      <c r="U13332" s="225"/>
      <c r="V13332" s="223"/>
      <c r="W13332" s="225"/>
      <c r="AE13332" s="200"/>
      <c r="AM13332" s="203"/>
      <c r="AT13332" s="144"/>
    </row>
    <row r="13333" spans="9:46" s="142" customFormat="1" x14ac:dyDescent="0.15">
      <c r="I13333" s="223"/>
      <c r="P13333" s="224"/>
      <c r="Q13333" s="224"/>
      <c r="R13333" s="224"/>
      <c r="T13333" s="223"/>
      <c r="U13333" s="225"/>
      <c r="V13333" s="223"/>
      <c r="W13333" s="225"/>
      <c r="AE13333" s="200"/>
      <c r="AM13333" s="203"/>
      <c r="AT13333" s="144"/>
    </row>
    <row r="13334" spans="9:46" s="142" customFormat="1" x14ac:dyDescent="0.15">
      <c r="I13334" s="223"/>
      <c r="P13334" s="224"/>
      <c r="Q13334" s="224"/>
      <c r="R13334" s="224"/>
      <c r="T13334" s="223"/>
      <c r="U13334" s="225"/>
      <c r="V13334" s="223"/>
      <c r="W13334" s="225"/>
      <c r="AE13334" s="200"/>
      <c r="AM13334" s="203"/>
      <c r="AT13334" s="144"/>
    </row>
    <row r="13335" spans="9:46" s="142" customFormat="1" x14ac:dyDescent="0.15">
      <c r="I13335" s="223"/>
      <c r="P13335" s="224"/>
      <c r="Q13335" s="224"/>
      <c r="R13335" s="224"/>
      <c r="T13335" s="223"/>
      <c r="U13335" s="225"/>
      <c r="V13335" s="223"/>
      <c r="W13335" s="225"/>
      <c r="AE13335" s="200"/>
      <c r="AM13335" s="203"/>
      <c r="AT13335" s="144"/>
    </row>
    <row r="13336" spans="9:46" s="142" customFormat="1" x14ac:dyDescent="0.15">
      <c r="I13336" s="223"/>
      <c r="P13336" s="224"/>
      <c r="Q13336" s="224"/>
      <c r="R13336" s="224"/>
      <c r="T13336" s="223"/>
      <c r="U13336" s="225"/>
      <c r="V13336" s="223"/>
      <c r="W13336" s="225"/>
      <c r="AE13336" s="200"/>
      <c r="AM13336" s="203"/>
      <c r="AT13336" s="144"/>
    </row>
    <row r="13337" spans="9:46" s="142" customFormat="1" x14ac:dyDescent="0.15">
      <c r="I13337" s="223"/>
      <c r="P13337" s="224"/>
      <c r="Q13337" s="224"/>
      <c r="R13337" s="224"/>
      <c r="T13337" s="223"/>
      <c r="U13337" s="225"/>
      <c r="V13337" s="223"/>
      <c r="W13337" s="225"/>
      <c r="AE13337" s="200"/>
      <c r="AM13337" s="203"/>
      <c r="AT13337" s="144"/>
    </row>
    <row r="13338" spans="9:46" s="142" customFormat="1" x14ac:dyDescent="0.15">
      <c r="I13338" s="223"/>
      <c r="P13338" s="224"/>
      <c r="Q13338" s="224"/>
      <c r="R13338" s="224"/>
      <c r="T13338" s="223"/>
      <c r="U13338" s="225"/>
      <c r="V13338" s="223"/>
      <c r="W13338" s="225"/>
      <c r="AE13338" s="200"/>
      <c r="AM13338" s="203"/>
      <c r="AT13338" s="144"/>
    </row>
    <row r="13339" spans="9:46" s="142" customFormat="1" x14ac:dyDescent="0.15">
      <c r="I13339" s="223"/>
      <c r="P13339" s="224"/>
      <c r="Q13339" s="224"/>
      <c r="R13339" s="224"/>
      <c r="T13339" s="223"/>
      <c r="U13339" s="225"/>
      <c r="V13339" s="223"/>
      <c r="W13339" s="225"/>
      <c r="AE13339" s="200"/>
      <c r="AM13339" s="203"/>
      <c r="AT13339" s="144"/>
    </row>
    <row r="13340" spans="9:46" s="142" customFormat="1" x14ac:dyDescent="0.15">
      <c r="I13340" s="223"/>
      <c r="P13340" s="224"/>
      <c r="Q13340" s="224"/>
      <c r="R13340" s="224"/>
      <c r="T13340" s="223"/>
      <c r="U13340" s="225"/>
      <c r="V13340" s="223"/>
      <c r="W13340" s="225"/>
      <c r="AE13340" s="200"/>
      <c r="AM13340" s="203"/>
      <c r="AT13340" s="144"/>
    </row>
    <row r="13341" spans="9:46" s="142" customFormat="1" x14ac:dyDescent="0.15">
      <c r="I13341" s="223"/>
      <c r="P13341" s="224"/>
      <c r="Q13341" s="224"/>
      <c r="R13341" s="224"/>
      <c r="T13341" s="223"/>
      <c r="U13341" s="225"/>
      <c r="V13341" s="223"/>
      <c r="W13341" s="225"/>
      <c r="AE13341" s="200"/>
      <c r="AM13341" s="203"/>
      <c r="AT13341" s="144"/>
    </row>
    <row r="13342" spans="9:46" s="142" customFormat="1" x14ac:dyDescent="0.15">
      <c r="I13342" s="223"/>
      <c r="P13342" s="224"/>
      <c r="Q13342" s="224"/>
      <c r="R13342" s="224"/>
      <c r="T13342" s="223"/>
      <c r="U13342" s="225"/>
      <c r="V13342" s="223"/>
      <c r="W13342" s="225"/>
      <c r="AE13342" s="200"/>
      <c r="AM13342" s="203"/>
      <c r="AT13342" s="144"/>
    </row>
    <row r="13343" spans="9:46" s="142" customFormat="1" x14ac:dyDescent="0.15">
      <c r="I13343" s="223"/>
      <c r="P13343" s="224"/>
      <c r="Q13343" s="224"/>
      <c r="R13343" s="224"/>
      <c r="T13343" s="223"/>
      <c r="U13343" s="225"/>
      <c r="V13343" s="223"/>
      <c r="W13343" s="225"/>
      <c r="AE13343" s="200"/>
      <c r="AM13343" s="203"/>
      <c r="AT13343" s="144"/>
    </row>
    <row r="13344" spans="9:46" s="142" customFormat="1" x14ac:dyDescent="0.15">
      <c r="I13344" s="223"/>
      <c r="P13344" s="224"/>
      <c r="Q13344" s="224"/>
      <c r="R13344" s="224"/>
      <c r="T13344" s="223"/>
      <c r="U13344" s="225"/>
      <c r="V13344" s="223"/>
      <c r="W13344" s="225"/>
      <c r="AE13344" s="200"/>
      <c r="AM13344" s="203"/>
      <c r="AT13344" s="144"/>
    </row>
    <row r="13345" spans="9:46" s="142" customFormat="1" x14ac:dyDescent="0.15">
      <c r="I13345" s="223"/>
      <c r="P13345" s="224"/>
      <c r="Q13345" s="224"/>
      <c r="R13345" s="224"/>
      <c r="T13345" s="223"/>
      <c r="U13345" s="225"/>
      <c r="V13345" s="223"/>
      <c r="W13345" s="225"/>
      <c r="AE13345" s="200"/>
      <c r="AM13345" s="203"/>
      <c r="AT13345" s="144"/>
    </row>
    <row r="13346" spans="9:46" s="142" customFormat="1" x14ac:dyDescent="0.15">
      <c r="I13346" s="223"/>
      <c r="P13346" s="224"/>
      <c r="Q13346" s="224"/>
      <c r="R13346" s="224"/>
      <c r="T13346" s="223"/>
      <c r="U13346" s="225"/>
      <c r="V13346" s="223"/>
      <c r="W13346" s="225"/>
      <c r="AE13346" s="200"/>
      <c r="AM13346" s="203"/>
      <c r="AT13346" s="144"/>
    </row>
    <row r="13347" spans="9:46" s="142" customFormat="1" x14ac:dyDescent="0.15">
      <c r="I13347" s="223"/>
      <c r="P13347" s="224"/>
      <c r="Q13347" s="224"/>
      <c r="R13347" s="224"/>
      <c r="T13347" s="223"/>
      <c r="U13347" s="225"/>
      <c r="V13347" s="223"/>
      <c r="W13347" s="225"/>
      <c r="AE13347" s="200"/>
      <c r="AM13347" s="203"/>
      <c r="AT13347" s="144"/>
    </row>
    <row r="13348" spans="9:46" s="142" customFormat="1" x14ac:dyDescent="0.15">
      <c r="I13348" s="223"/>
      <c r="P13348" s="224"/>
      <c r="Q13348" s="224"/>
      <c r="R13348" s="224"/>
      <c r="T13348" s="223"/>
      <c r="U13348" s="225"/>
      <c r="V13348" s="223"/>
      <c r="W13348" s="225"/>
      <c r="AE13348" s="200"/>
      <c r="AM13348" s="203"/>
      <c r="AT13348" s="144"/>
    </row>
    <row r="13349" spans="9:46" s="142" customFormat="1" x14ac:dyDescent="0.15">
      <c r="I13349" s="223"/>
      <c r="P13349" s="224"/>
      <c r="Q13349" s="224"/>
      <c r="R13349" s="224"/>
      <c r="T13349" s="223"/>
      <c r="U13349" s="225"/>
      <c r="V13349" s="223"/>
      <c r="W13349" s="225"/>
      <c r="AE13349" s="200"/>
      <c r="AM13349" s="203"/>
      <c r="AT13349" s="144"/>
    </row>
    <row r="13350" spans="9:46" s="142" customFormat="1" x14ac:dyDescent="0.15">
      <c r="I13350" s="223"/>
      <c r="P13350" s="224"/>
      <c r="Q13350" s="224"/>
      <c r="R13350" s="224"/>
      <c r="T13350" s="223"/>
      <c r="U13350" s="225"/>
      <c r="V13350" s="223"/>
      <c r="W13350" s="225"/>
      <c r="AE13350" s="200"/>
      <c r="AM13350" s="203"/>
      <c r="AT13350" s="144"/>
    </row>
    <row r="13351" spans="9:46" s="142" customFormat="1" x14ac:dyDescent="0.15">
      <c r="I13351" s="223"/>
      <c r="P13351" s="224"/>
      <c r="Q13351" s="224"/>
      <c r="R13351" s="224"/>
      <c r="T13351" s="223"/>
      <c r="U13351" s="225"/>
      <c r="V13351" s="223"/>
      <c r="W13351" s="225"/>
      <c r="AE13351" s="200"/>
      <c r="AM13351" s="203"/>
      <c r="AT13351" s="144"/>
    </row>
    <row r="13352" spans="9:46" s="142" customFormat="1" x14ac:dyDescent="0.15">
      <c r="I13352" s="223"/>
      <c r="P13352" s="224"/>
      <c r="Q13352" s="224"/>
      <c r="R13352" s="224"/>
      <c r="T13352" s="223"/>
      <c r="U13352" s="225"/>
      <c r="V13352" s="223"/>
      <c r="W13352" s="225"/>
      <c r="AE13352" s="200"/>
      <c r="AM13352" s="203"/>
      <c r="AT13352" s="144"/>
    </row>
    <row r="13353" spans="9:46" s="142" customFormat="1" x14ac:dyDescent="0.15">
      <c r="I13353" s="223"/>
      <c r="P13353" s="224"/>
      <c r="Q13353" s="224"/>
      <c r="R13353" s="224"/>
      <c r="T13353" s="223"/>
      <c r="U13353" s="225"/>
      <c r="V13353" s="223"/>
      <c r="W13353" s="225"/>
      <c r="AE13353" s="200"/>
      <c r="AM13353" s="203"/>
      <c r="AT13353" s="144"/>
    </row>
    <row r="13354" spans="9:46" s="142" customFormat="1" x14ac:dyDescent="0.15">
      <c r="I13354" s="223"/>
      <c r="P13354" s="224"/>
      <c r="Q13354" s="224"/>
      <c r="R13354" s="224"/>
      <c r="T13354" s="223"/>
      <c r="U13354" s="225"/>
      <c r="V13354" s="223"/>
      <c r="W13354" s="225"/>
      <c r="AE13354" s="200"/>
      <c r="AM13354" s="203"/>
      <c r="AT13354" s="144"/>
    </row>
    <row r="13355" spans="9:46" s="142" customFormat="1" x14ac:dyDescent="0.15">
      <c r="I13355" s="223"/>
      <c r="P13355" s="224"/>
      <c r="Q13355" s="224"/>
      <c r="R13355" s="224"/>
      <c r="T13355" s="223"/>
      <c r="U13355" s="225"/>
      <c r="V13355" s="223"/>
      <c r="W13355" s="225"/>
      <c r="AE13355" s="200"/>
      <c r="AM13355" s="203"/>
      <c r="AT13355" s="144"/>
    </row>
    <row r="13356" spans="9:46" s="142" customFormat="1" x14ac:dyDescent="0.15">
      <c r="I13356" s="223"/>
      <c r="P13356" s="224"/>
      <c r="Q13356" s="224"/>
      <c r="R13356" s="224"/>
      <c r="T13356" s="223"/>
      <c r="U13356" s="225"/>
      <c r="V13356" s="223"/>
      <c r="W13356" s="225"/>
      <c r="AE13356" s="200"/>
      <c r="AM13356" s="203"/>
      <c r="AT13356" s="144"/>
    </row>
    <row r="13357" spans="9:46" s="142" customFormat="1" x14ac:dyDescent="0.15">
      <c r="I13357" s="223"/>
      <c r="P13357" s="224"/>
      <c r="Q13357" s="224"/>
      <c r="R13357" s="224"/>
      <c r="T13357" s="223"/>
      <c r="U13357" s="225"/>
      <c r="V13357" s="223"/>
      <c r="W13357" s="225"/>
      <c r="AE13357" s="200"/>
      <c r="AM13357" s="203"/>
      <c r="AT13357" s="144"/>
    </row>
    <row r="13358" spans="9:46" s="142" customFormat="1" x14ac:dyDescent="0.15">
      <c r="I13358" s="223"/>
      <c r="P13358" s="224"/>
      <c r="Q13358" s="224"/>
      <c r="R13358" s="224"/>
      <c r="T13358" s="223"/>
      <c r="U13358" s="225"/>
      <c r="V13358" s="223"/>
      <c r="W13358" s="225"/>
      <c r="AE13358" s="200"/>
      <c r="AM13358" s="203"/>
      <c r="AT13358" s="144"/>
    </row>
    <row r="13359" spans="9:46" s="142" customFormat="1" x14ac:dyDescent="0.15">
      <c r="I13359" s="223"/>
      <c r="P13359" s="224"/>
      <c r="Q13359" s="224"/>
      <c r="R13359" s="224"/>
      <c r="T13359" s="223"/>
      <c r="U13359" s="225"/>
      <c r="V13359" s="223"/>
      <c r="W13359" s="225"/>
      <c r="AE13359" s="200"/>
      <c r="AM13359" s="203"/>
      <c r="AT13359" s="144"/>
    </row>
    <row r="13360" spans="9:46" s="142" customFormat="1" x14ac:dyDescent="0.15">
      <c r="I13360" s="223"/>
      <c r="P13360" s="224"/>
      <c r="Q13360" s="224"/>
      <c r="R13360" s="224"/>
      <c r="T13360" s="223"/>
      <c r="U13360" s="225"/>
      <c r="V13360" s="223"/>
      <c r="W13360" s="225"/>
      <c r="AE13360" s="200"/>
      <c r="AM13360" s="203"/>
      <c r="AT13360" s="144"/>
    </row>
    <row r="13361" spans="9:46" s="142" customFormat="1" x14ac:dyDescent="0.15">
      <c r="I13361" s="223"/>
      <c r="P13361" s="224"/>
      <c r="Q13361" s="224"/>
      <c r="R13361" s="224"/>
      <c r="T13361" s="223"/>
      <c r="U13361" s="225"/>
      <c r="V13361" s="223"/>
      <c r="W13361" s="225"/>
      <c r="AE13361" s="200"/>
      <c r="AM13361" s="203"/>
      <c r="AT13361" s="144"/>
    </row>
    <row r="13362" spans="9:46" s="142" customFormat="1" x14ac:dyDescent="0.15">
      <c r="I13362" s="223"/>
      <c r="P13362" s="224"/>
      <c r="Q13362" s="224"/>
      <c r="R13362" s="224"/>
      <c r="T13362" s="223"/>
      <c r="U13362" s="225"/>
      <c r="V13362" s="223"/>
      <c r="W13362" s="225"/>
      <c r="AE13362" s="200"/>
      <c r="AM13362" s="203"/>
      <c r="AT13362" s="144"/>
    </row>
    <row r="13363" spans="9:46" s="142" customFormat="1" x14ac:dyDescent="0.15">
      <c r="I13363" s="223"/>
      <c r="P13363" s="224"/>
      <c r="Q13363" s="224"/>
      <c r="R13363" s="224"/>
      <c r="T13363" s="223"/>
      <c r="U13363" s="225"/>
      <c r="V13363" s="223"/>
      <c r="W13363" s="225"/>
      <c r="AE13363" s="200"/>
      <c r="AM13363" s="203"/>
      <c r="AT13363" s="144"/>
    </row>
    <row r="13364" spans="9:46" s="142" customFormat="1" x14ac:dyDescent="0.15">
      <c r="I13364" s="223"/>
      <c r="P13364" s="224"/>
      <c r="Q13364" s="224"/>
      <c r="R13364" s="224"/>
      <c r="T13364" s="223"/>
      <c r="U13364" s="225"/>
      <c r="V13364" s="223"/>
      <c r="W13364" s="225"/>
      <c r="AE13364" s="200"/>
      <c r="AM13364" s="203"/>
      <c r="AT13364" s="144"/>
    </row>
    <row r="13365" spans="9:46" s="142" customFormat="1" x14ac:dyDescent="0.15">
      <c r="I13365" s="223"/>
      <c r="P13365" s="224"/>
      <c r="Q13365" s="224"/>
      <c r="R13365" s="224"/>
      <c r="T13365" s="223"/>
      <c r="U13365" s="225"/>
      <c r="V13365" s="223"/>
      <c r="W13365" s="225"/>
      <c r="AE13365" s="200"/>
      <c r="AM13365" s="203"/>
      <c r="AT13365" s="144"/>
    </row>
    <row r="13366" spans="9:46" s="142" customFormat="1" x14ac:dyDescent="0.15">
      <c r="I13366" s="223"/>
      <c r="P13366" s="224"/>
      <c r="Q13366" s="224"/>
      <c r="R13366" s="224"/>
      <c r="T13366" s="223"/>
      <c r="U13366" s="225"/>
      <c r="V13366" s="223"/>
      <c r="W13366" s="225"/>
      <c r="AE13366" s="200"/>
      <c r="AM13366" s="203"/>
      <c r="AT13366" s="144"/>
    </row>
    <row r="13367" spans="9:46" s="142" customFormat="1" x14ac:dyDescent="0.15">
      <c r="I13367" s="223"/>
      <c r="P13367" s="224"/>
      <c r="Q13367" s="224"/>
      <c r="R13367" s="224"/>
      <c r="T13367" s="223"/>
      <c r="U13367" s="225"/>
      <c r="V13367" s="223"/>
      <c r="W13367" s="225"/>
      <c r="AE13367" s="200"/>
      <c r="AM13367" s="203"/>
      <c r="AT13367" s="144"/>
    </row>
    <row r="13368" spans="9:46" s="142" customFormat="1" x14ac:dyDescent="0.15">
      <c r="I13368" s="223"/>
      <c r="P13368" s="224"/>
      <c r="Q13368" s="224"/>
      <c r="R13368" s="224"/>
      <c r="T13368" s="223"/>
      <c r="U13368" s="225"/>
      <c r="V13368" s="223"/>
      <c r="W13368" s="225"/>
      <c r="AE13368" s="200"/>
      <c r="AM13368" s="203"/>
      <c r="AT13368" s="144"/>
    </row>
    <row r="13369" spans="9:46" s="142" customFormat="1" x14ac:dyDescent="0.15">
      <c r="I13369" s="223"/>
      <c r="P13369" s="224"/>
      <c r="Q13369" s="224"/>
      <c r="R13369" s="224"/>
      <c r="T13369" s="223"/>
      <c r="U13369" s="225"/>
      <c r="V13369" s="223"/>
      <c r="W13369" s="225"/>
      <c r="AE13369" s="200"/>
      <c r="AM13369" s="203"/>
      <c r="AT13369" s="144"/>
    </row>
    <row r="13370" spans="9:46" s="142" customFormat="1" x14ac:dyDescent="0.15">
      <c r="I13370" s="223"/>
      <c r="P13370" s="224"/>
      <c r="Q13370" s="224"/>
      <c r="R13370" s="224"/>
      <c r="T13370" s="223"/>
      <c r="U13370" s="225"/>
      <c r="V13370" s="223"/>
      <c r="W13370" s="225"/>
      <c r="AE13370" s="200"/>
      <c r="AM13370" s="203"/>
      <c r="AT13370" s="144"/>
    </row>
    <row r="13371" spans="9:46" s="142" customFormat="1" x14ac:dyDescent="0.15">
      <c r="I13371" s="223"/>
      <c r="P13371" s="224"/>
      <c r="Q13371" s="224"/>
      <c r="R13371" s="224"/>
      <c r="T13371" s="223"/>
      <c r="U13371" s="225"/>
      <c r="V13371" s="223"/>
      <c r="W13371" s="225"/>
      <c r="AE13371" s="200"/>
      <c r="AM13371" s="203"/>
      <c r="AT13371" s="144"/>
    </row>
    <row r="13372" spans="9:46" s="142" customFormat="1" x14ac:dyDescent="0.15">
      <c r="I13372" s="223"/>
      <c r="P13372" s="224"/>
      <c r="Q13372" s="224"/>
      <c r="R13372" s="224"/>
      <c r="T13372" s="223"/>
      <c r="U13372" s="225"/>
      <c r="V13372" s="223"/>
      <c r="W13372" s="225"/>
      <c r="AE13372" s="200"/>
      <c r="AM13372" s="203"/>
      <c r="AT13372" s="144"/>
    </row>
    <row r="13373" spans="9:46" s="142" customFormat="1" x14ac:dyDescent="0.15">
      <c r="I13373" s="223"/>
      <c r="P13373" s="224"/>
      <c r="Q13373" s="224"/>
      <c r="R13373" s="224"/>
      <c r="T13373" s="223"/>
      <c r="U13373" s="225"/>
      <c r="V13373" s="223"/>
      <c r="W13373" s="225"/>
      <c r="AE13373" s="200"/>
      <c r="AM13373" s="203"/>
      <c r="AT13373" s="144"/>
    </row>
    <row r="13374" spans="9:46" s="142" customFormat="1" x14ac:dyDescent="0.15">
      <c r="I13374" s="223"/>
      <c r="P13374" s="224"/>
      <c r="Q13374" s="224"/>
      <c r="R13374" s="224"/>
      <c r="T13374" s="223"/>
      <c r="U13374" s="225"/>
      <c r="V13374" s="223"/>
      <c r="W13374" s="225"/>
      <c r="AE13374" s="200"/>
      <c r="AM13374" s="203"/>
      <c r="AT13374" s="144"/>
    </row>
    <row r="13375" spans="9:46" s="142" customFormat="1" x14ac:dyDescent="0.15">
      <c r="I13375" s="223"/>
      <c r="P13375" s="224"/>
      <c r="Q13375" s="224"/>
      <c r="R13375" s="224"/>
      <c r="T13375" s="223"/>
      <c r="U13375" s="225"/>
      <c r="V13375" s="223"/>
      <c r="W13375" s="225"/>
      <c r="AE13375" s="200"/>
      <c r="AM13375" s="203"/>
      <c r="AT13375" s="144"/>
    </row>
    <row r="13376" spans="9:46" s="142" customFormat="1" x14ac:dyDescent="0.15">
      <c r="I13376" s="223"/>
      <c r="P13376" s="224"/>
      <c r="Q13376" s="224"/>
      <c r="R13376" s="224"/>
      <c r="T13376" s="223"/>
      <c r="U13376" s="225"/>
      <c r="V13376" s="223"/>
      <c r="W13376" s="225"/>
      <c r="AE13376" s="200"/>
      <c r="AM13376" s="203"/>
      <c r="AT13376" s="144"/>
    </row>
    <row r="13377" spans="9:46" s="142" customFormat="1" x14ac:dyDescent="0.15">
      <c r="I13377" s="223"/>
      <c r="P13377" s="224"/>
      <c r="Q13377" s="224"/>
      <c r="R13377" s="224"/>
      <c r="T13377" s="223"/>
      <c r="U13377" s="225"/>
      <c r="V13377" s="223"/>
      <c r="W13377" s="225"/>
      <c r="AE13377" s="200"/>
      <c r="AM13377" s="203"/>
      <c r="AT13377" s="144"/>
    </row>
    <row r="13378" spans="9:46" s="142" customFormat="1" x14ac:dyDescent="0.15">
      <c r="I13378" s="223"/>
      <c r="P13378" s="224"/>
      <c r="Q13378" s="224"/>
      <c r="R13378" s="224"/>
      <c r="T13378" s="223"/>
      <c r="U13378" s="225"/>
      <c r="V13378" s="223"/>
      <c r="W13378" s="225"/>
      <c r="AE13378" s="200"/>
      <c r="AM13378" s="203"/>
      <c r="AT13378" s="144"/>
    </row>
    <row r="13379" spans="9:46" s="142" customFormat="1" x14ac:dyDescent="0.15">
      <c r="I13379" s="223"/>
      <c r="P13379" s="224"/>
      <c r="Q13379" s="224"/>
      <c r="R13379" s="224"/>
      <c r="T13379" s="223"/>
      <c r="U13379" s="225"/>
      <c r="V13379" s="223"/>
      <c r="W13379" s="225"/>
      <c r="AE13379" s="200"/>
      <c r="AM13379" s="203"/>
      <c r="AT13379" s="144"/>
    </row>
    <row r="13380" spans="9:46" s="142" customFormat="1" x14ac:dyDescent="0.15">
      <c r="I13380" s="223"/>
      <c r="P13380" s="224"/>
      <c r="Q13380" s="224"/>
      <c r="R13380" s="224"/>
      <c r="T13380" s="223"/>
      <c r="U13380" s="225"/>
      <c r="V13380" s="223"/>
      <c r="W13380" s="225"/>
      <c r="AE13380" s="200"/>
      <c r="AM13380" s="203"/>
      <c r="AT13380" s="144"/>
    </row>
    <row r="13381" spans="9:46" s="142" customFormat="1" x14ac:dyDescent="0.15">
      <c r="I13381" s="223"/>
      <c r="P13381" s="224"/>
      <c r="Q13381" s="224"/>
      <c r="R13381" s="224"/>
      <c r="T13381" s="223"/>
      <c r="U13381" s="225"/>
      <c r="V13381" s="223"/>
      <c r="W13381" s="225"/>
      <c r="AE13381" s="200"/>
      <c r="AM13381" s="203"/>
      <c r="AT13381" s="144"/>
    </row>
    <row r="13382" spans="9:46" s="142" customFormat="1" x14ac:dyDescent="0.15">
      <c r="I13382" s="223"/>
      <c r="P13382" s="224"/>
      <c r="Q13382" s="224"/>
      <c r="R13382" s="224"/>
      <c r="T13382" s="223"/>
      <c r="U13382" s="225"/>
      <c r="V13382" s="223"/>
      <c r="W13382" s="225"/>
      <c r="AE13382" s="200"/>
      <c r="AM13382" s="203"/>
      <c r="AT13382" s="144"/>
    </row>
    <row r="13383" spans="9:46" s="142" customFormat="1" x14ac:dyDescent="0.15">
      <c r="I13383" s="223"/>
      <c r="P13383" s="224"/>
      <c r="Q13383" s="224"/>
      <c r="R13383" s="224"/>
      <c r="T13383" s="223"/>
      <c r="U13383" s="225"/>
      <c r="V13383" s="223"/>
      <c r="W13383" s="225"/>
      <c r="AE13383" s="200"/>
      <c r="AM13383" s="203"/>
      <c r="AT13383" s="144"/>
    </row>
    <row r="13384" spans="9:46" s="142" customFormat="1" x14ac:dyDescent="0.15">
      <c r="I13384" s="223"/>
      <c r="P13384" s="224"/>
      <c r="Q13384" s="224"/>
      <c r="R13384" s="224"/>
      <c r="T13384" s="223"/>
      <c r="U13384" s="225"/>
      <c r="V13384" s="223"/>
      <c r="W13384" s="225"/>
      <c r="AE13384" s="200"/>
      <c r="AM13384" s="203"/>
      <c r="AT13384" s="144"/>
    </row>
    <row r="13385" spans="9:46" s="142" customFormat="1" x14ac:dyDescent="0.15">
      <c r="I13385" s="223"/>
      <c r="P13385" s="224"/>
      <c r="Q13385" s="224"/>
      <c r="R13385" s="224"/>
      <c r="T13385" s="223"/>
      <c r="U13385" s="225"/>
      <c r="V13385" s="223"/>
      <c r="W13385" s="225"/>
      <c r="AE13385" s="200"/>
      <c r="AM13385" s="203"/>
      <c r="AT13385" s="144"/>
    </row>
    <row r="13386" spans="9:46" s="142" customFormat="1" x14ac:dyDescent="0.15">
      <c r="I13386" s="223"/>
      <c r="P13386" s="224"/>
      <c r="Q13386" s="224"/>
      <c r="R13386" s="224"/>
      <c r="T13386" s="223"/>
      <c r="U13386" s="225"/>
      <c r="V13386" s="223"/>
      <c r="W13386" s="225"/>
      <c r="AE13386" s="200"/>
      <c r="AM13386" s="203"/>
      <c r="AT13386" s="144"/>
    </row>
    <row r="13387" spans="9:46" s="142" customFormat="1" x14ac:dyDescent="0.15">
      <c r="I13387" s="223"/>
      <c r="P13387" s="224"/>
      <c r="Q13387" s="224"/>
      <c r="R13387" s="224"/>
      <c r="T13387" s="223"/>
      <c r="U13387" s="225"/>
      <c r="V13387" s="223"/>
      <c r="W13387" s="225"/>
      <c r="AE13387" s="200"/>
      <c r="AM13387" s="203"/>
      <c r="AT13387" s="144"/>
    </row>
    <row r="13388" spans="9:46" s="142" customFormat="1" x14ac:dyDescent="0.15">
      <c r="I13388" s="223"/>
      <c r="P13388" s="224"/>
      <c r="Q13388" s="224"/>
      <c r="R13388" s="224"/>
      <c r="T13388" s="223"/>
      <c r="U13388" s="225"/>
      <c r="V13388" s="223"/>
      <c r="W13388" s="225"/>
      <c r="AE13388" s="200"/>
      <c r="AM13388" s="203"/>
      <c r="AT13388" s="144"/>
    </row>
    <row r="13389" spans="9:46" s="142" customFormat="1" x14ac:dyDescent="0.15">
      <c r="I13389" s="223"/>
      <c r="P13389" s="224"/>
      <c r="Q13389" s="224"/>
      <c r="R13389" s="224"/>
      <c r="T13389" s="223"/>
      <c r="U13389" s="225"/>
      <c r="V13389" s="223"/>
      <c r="W13389" s="225"/>
      <c r="AE13389" s="200"/>
      <c r="AM13389" s="203"/>
      <c r="AT13389" s="144"/>
    </row>
    <row r="13390" spans="9:46" s="142" customFormat="1" x14ac:dyDescent="0.15">
      <c r="I13390" s="223"/>
      <c r="P13390" s="224"/>
      <c r="Q13390" s="224"/>
      <c r="R13390" s="224"/>
      <c r="T13390" s="223"/>
      <c r="U13390" s="225"/>
      <c r="V13390" s="223"/>
      <c r="W13390" s="225"/>
      <c r="AE13390" s="200"/>
      <c r="AM13390" s="203"/>
      <c r="AT13390" s="144"/>
    </row>
    <row r="13391" spans="9:46" s="142" customFormat="1" x14ac:dyDescent="0.15">
      <c r="I13391" s="223"/>
      <c r="P13391" s="224"/>
      <c r="Q13391" s="224"/>
      <c r="R13391" s="224"/>
      <c r="T13391" s="223"/>
      <c r="U13391" s="225"/>
      <c r="V13391" s="223"/>
      <c r="W13391" s="225"/>
      <c r="AE13391" s="200"/>
      <c r="AM13391" s="203"/>
      <c r="AT13391" s="144"/>
    </row>
    <row r="13392" spans="9:46" s="142" customFormat="1" x14ac:dyDescent="0.15">
      <c r="I13392" s="223"/>
      <c r="P13392" s="224"/>
      <c r="Q13392" s="224"/>
      <c r="R13392" s="224"/>
      <c r="T13392" s="223"/>
      <c r="U13392" s="225"/>
      <c r="V13392" s="223"/>
      <c r="W13392" s="225"/>
      <c r="AE13392" s="200"/>
      <c r="AM13392" s="203"/>
      <c r="AT13392" s="144"/>
    </row>
    <row r="13393" spans="9:46" s="142" customFormat="1" x14ac:dyDescent="0.15">
      <c r="I13393" s="223"/>
      <c r="P13393" s="224"/>
      <c r="Q13393" s="224"/>
      <c r="R13393" s="224"/>
      <c r="T13393" s="223"/>
      <c r="U13393" s="225"/>
      <c r="V13393" s="223"/>
      <c r="W13393" s="225"/>
      <c r="AE13393" s="200"/>
      <c r="AM13393" s="203"/>
      <c r="AT13393" s="144"/>
    </row>
    <row r="13394" spans="9:46" s="142" customFormat="1" x14ac:dyDescent="0.15">
      <c r="I13394" s="223"/>
      <c r="P13394" s="224"/>
      <c r="Q13394" s="224"/>
      <c r="R13394" s="224"/>
      <c r="T13394" s="223"/>
      <c r="U13394" s="225"/>
      <c r="V13394" s="223"/>
      <c r="W13394" s="225"/>
      <c r="AE13394" s="200"/>
      <c r="AM13394" s="203"/>
      <c r="AT13394" s="144"/>
    </row>
    <row r="13395" spans="9:46" s="142" customFormat="1" x14ac:dyDescent="0.15">
      <c r="I13395" s="223"/>
      <c r="P13395" s="224"/>
      <c r="Q13395" s="224"/>
      <c r="R13395" s="224"/>
      <c r="T13395" s="223"/>
      <c r="U13395" s="225"/>
      <c r="V13395" s="223"/>
      <c r="W13395" s="225"/>
      <c r="AE13395" s="200"/>
      <c r="AM13395" s="203"/>
      <c r="AT13395" s="144"/>
    </row>
    <row r="13396" spans="9:46" s="142" customFormat="1" x14ac:dyDescent="0.15">
      <c r="I13396" s="223"/>
      <c r="P13396" s="224"/>
      <c r="Q13396" s="224"/>
      <c r="R13396" s="224"/>
      <c r="T13396" s="223"/>
      <c r="U13396" s="225"/>
      <c r="V13396" s="223"/>
      <c r="W13396" s="225"/>
      <c r="AE13396" s="200"/>
      <c r="AM13396" s="203"/>
      <c r="AT13396" s="144"/>
    </row>
    <row r="13397" spans="9:46" s="142" customFormat="1" x14ac:dyDescent="0.15">
      <c r="I13397" s="223"/>
      <c r="P13397" s="224"/>
      <c r="Q13397" s="224"/>
      <c r="R13397" s="224"/>
      <c r="T13397" s="223"/>
      <c r="U13397" s="225"/>
      <c r="V13397" s="223"/>
      <c r="W13397" s="225"/>
      <c r="AE13397" s="200"/>
      <c r="AM13397" s="203"/>
      <c r="AT13397" s="144"/>
    </row>
    <row r="13398" spans="9:46" s="142" customFormat="1" x14ac:dyDescent="0.15">
      <c r="I13398" s="223"/>
      <c r="P13398" s="224"/>
      <c r="Q13398" s="224"/>
      <c r="R13398" s="224"/>
      <c r="T13398" s="223"/>
      <c r="U13398" s="225"/>
      <c r="V13398" s="223"/>
      <c r="W13398" s="225"/>
      <c r="AE13398" s="200"/>
      <c r="AM13398" s="203"/>
      <c r="AT13398" s="144"/>
    </row>
    <row r="13399" spans="9:46" s="142" customFormat="1" x14ac:dyDescent="0.15">
      <c r="I13399" s="223"/>
      <c r="P13399" s="224"/>
      <c r="Q13399" s="224"/>
      <c r="R13399" s="224"/>
      <c r="T13399" s="223"/>
      <c r="U13399" s="225"/>
      <c r="V13399" s="223"/>
      <c r="W13399" s="225"/>
      <c r="AE13399" s="200"/>
      <c r="AM13399" s="203"/>
      <c r="AT13399" s="144"/>
    </row>
    <row r="13400" spans="9:46" s="142" customFormat="1" x14ac:dyDescent="0.15">
      <c r="I13400" s="223"/>
      <c r="P13400" s="224"/>
      <c r="Q13400" s="224"/>
      <c r="R13400" s="224"/>
      <c r="T13400" s="223"/>
      <c r="U13400" s="225"/>
      <c r="V13400" s="223"/>
      <c r="W13400" s="225"/>
      <c r="AE13400" s="200"/>
      <c r="AM13400" s="203"/>
      <c r="AT13400" s="144"/>
    </row>
    <row r="13401" spans="9:46" s="142" customFormat="1" x14ac:dyDescent="0.15">
      <c r="I13401" s="223"/>
      <c r="P13401" s="224"/>
      <c r="Q13401" s="224"/>
      <c r="R13401" s="224"/>
      <c r="T13401" s="223"/>
      <c r="U13401" s="225"/>
      <c r="V13401" s="223"/>
      <c r="W13401" s="225"/>
      <c r="AE13401" s="200"/>
      <c r="AM13401" s="203"/>
      <c r="AT13401" s="144"/>
    </row>
    <row r="13402" spans="9:46" s="142" customFormat="1" x14ac:dyDescent="0.15">
      <c r="I13402" s="223"/>
      <c r="P13402" s="224"/>
      <c r="Q13402" s="224"/>
      <c r="R13402" s="224"/>
      <c r="T13402" s="223"/>
      <c r="U13402" s="225"/>
      <c r="V13402" s="223"/>
      <c r="W13402" s="225"/>
      <c r="AE13402" s="200"/>
      <c r="AM13402" s="203"/>
      <c r="AT13402" s="144"/>
    </row>
    <row r="13403" spans="9:46" s="142" customFormat="1" x14ac:dyDescent="0.15">
      <c r="I13403" s="223"/>
      <c r="P13403" s="224"/>
      <c r="Q13403" s="224"/>
      <c r="R13403" s="224"/>
      <c r="T13403" s="223"/>
      <c r="U13403" s="225"/>
      <c r="V13403" s="223"/>
      <c r="W13403" s="225"/>
      <c r="AE13403" s="200"/>
      <c r="AM13403" s="203"/>
      <c r="AT13403" s="144"/>
    </row>
    <row r="13404" spans="9:46" s="142" customFormat="1" x14ac:dyDescent="0.15">
      <c r="I13404" s="223"/>
      <c r="P13404" s="224"/>
      <c r="Q13404" s="224"/>
      <c r="R13404" s="224"/>
      <c r="T13404" s="223"/>
      <c r="U13404" s="225"/>
      <c r="V13404" s="223"/>
      <c r="W13404" s="225"/>
      <c r="AE13404" s="200"/>
      <c r="AM13404" s="203"/>
      <c r="AT13404" s="144"/>
    </row>
    <row r="13405" spans="9:46" s="142" customFormat="1" x14ac:dyDescent="0.15">
      <c r="I13405" s="223"/>
      <c r="P13405" s="224"/>
      <c r="Q13405" s="224"/>
      <c r="R13405" s="224"/>
      <c r="T13405" s="223"/>
      <c r="U13405" s="225"/>
      <c r="V13405" s="223"/>
      <c r="W13405" s="225"/>
      <c r="AE13405" s="200"/>
      <c r="AM13405" s="203"/>
      <c r="AT13405" s="144"/>
    </row>
    <row r="13406" spans="9:46" s="142" customFormat="1" x14ac:dyDescent="0.15">
      <c r="I13406" s="223"/>
      <c r="P13406" s="224"/>
      <c r="Q13406" s="224"/>
      <c r="R13406" s="224"/>
      <c r="T13406" s="223"/>
      <c r="U13406" s="225"/>
      <c r="V13406" s="223"/>
      <c r="W13406" s="225"/>
      <c r="AE13406" s="200"/>
      <c r="AM13406" s="203"/>
      <c r="AT13406" s="144"/>
    </row>
    <row r="13407" spans="9:46" s="142" customFormat="1" x14ac:dyDescent="0.15">
      <c r="I13407" s="223"/>
      <c r="P13407" s="224"/>
      <c r="Q13407" s="224"/>
      <c r="R13407" s="224"/>
      <c r="T13407" s="223"/>
      <c r="U13407" s="225"/>
      <c r="V13407" s="223"/>
      <c r="W13407" s="225"/>
      <c r="AE13407" s="200"/>
      <c r="AM13407" s="203"/>
      <c r="AT13407" s="144"/>
    </row>
    <row r="13408" spans="9:46" s="142" customFormat="1" x14ac:dyDescent="0.15">
      <c r="I13408" s="223"/>
      <c r="P13408" s="224"/>
      <c r="Q13408" s="224"/>
      <c r="R13408" s="224"/>
      <c r="T13408" s="223"/>
      <c r="U13408" s="225"/>
      <c r="V13408" s="223"/>
      <c r="W13408" s="225"/>
      <c r="AE13408" s="200"/>
      <c r="AM13408" s="203"/>
      <c r="AT13408" s="144"/>
    </row>
    <row r="13409" spans="9:46" s="142" customFormat="1" x14ac:dyDescent="0.15">
      <c r="I13409" s="223"/>
      <c r="P13409" s="224"/>
      <c r="Q13409" s="224"/>
      <c r="R13409" s="224"/>
      <c r="T13409" s="223"/>
      <c r="U13409" s="225"/>
      <c r="V13409" s="223"/>
      <c r="W13409" s="225"/>
      <c r="AE13409" s="200"/>
      <c r="AM13409" s="203"/>
      <c r="AT13409" s="144"/>
    </row>
    <row r="13410" spans="9:46" s="142" customFormat="1" x14ac:dyDescent="0.15">
      <c r="I13410" s="223"/>
      <c r="P13410" s="224"/>
      <c r="Q13410" s="224"/>
      <c r="R13410" s="224"/>
      <c r="T13410" s="223"/>
      <c r="U13410" s="225"/>
      <c r="V13410" s="223"/>
      <c r="W13410" s="225"/>
      <c r="AE13410" s="200"/>
      <c r="AM13410" s="203"/>
      <c r="AT13410" s="144"/>
    </row>
    <row r="13411" spans="9:46" s="142" customFormat="1" x14ac:dyDescent="0.15">
      <c r="I13411" s="223"/>
      <c r="P13411" s="224"/>
      <c r="Q13411" s="224"/>
      <c r="R13411" s="224"/>
      <c r="T13411" s="223"/>
      <c r="U13411" s="225"/>
      <c r="V13411" s="223"/>
      <c r="W13411" s="225"/>
      <c r="AE13411" s="200"/>
      <c r="AM13411" s="203"/>
      <c r="AT13411" s="144"/>
    </row>
    <row r="13412" spans="9:46" s="142" customFormat="1" x14ac:dyDescent="0.15">
      <c r="I13412" s="223"/>
      <c r="P13412" s="224"/>
      <c r="Q13412" s="224"/>
      <c r="R13412" s="224"/>
      <c r="T13412" s="223"/>
      <c r="U13412" s="225"/>
      <c r="V13412" s="223"/>
      <c r="W13412" s="225"/>
      <c r="AE13412" s="200"/>
      <c r="AM13412" s="203"/>
      <c r="AT13412" s="144"/>
    </row>
    <row r="13413" spans="9:46" s="142" customFormat="1" x14ac:dyDescent="0.15">
      <c r="I13413" s="223"/>
      <c r="P13413" s="224"/>
      <c r="Q13413" s="224"/>
      <c r="R13413" s="224"/>
      <c r="T13413" s="223"/>
      <c r="U13413" s="225"/>
      <c r="V13413" s="223"/>
      <c r="W13413" s="225"/>
      <c r="AE13413" s="200"/>
      <c r="AM13413" s="203"/>
      <c r="AT13413" s="144"/>
    </row>
    <row r="13414" spans="9:46" s="142" customFormat="1" x14ac:dyDescent="0.15">
      <c r="I13414" s="223"/>
      <c r="P13414" s="224"/>
      <c r="Q13414" s="224"/>
      <c r="R13414" s="224"/>
      <c r="T13414" s="223"/>
      <c r="U13414" s="225"/>
      <c r="V13414" s="223"/>
      <c r="W13414" s="225"/>
      <c r="AE13414" s="200"/>
      <c r="AM13414" s="203"/>
      <c r="AT13414" s="144"/>
    </row>
    <row r="13415" spans="9:46" s="142" customFormat="1" x14ac:dyDescent="0.15">
      <c r="I13415" s="223"/>
      <c r="P13415" s="224"/>
      <c r="Q13415" s="224"/>
      <c r="R13415" s="224"/>
      <c r="T13415" s="223"/>
      <c r="U13415" s="225"/>
      <c r="V13415" s="223"/>
      <c r="W13415" s="225"/>
      <c r="AE13415" s="200"/>
      <c r="AM13415" s="203"/>
      <c r="AT13415" s="144"/>
    </row>
    <row r="13416" spans="9:46" s="142" customFormat="1" x14ac:dyDescent="0.15">
      <c r="I13416" s="223"/>
      <c r="P13416" s="224"/>
      <c r="Q13416" s="224"/>
      <c r="R13416" s="224"/>
      <c r="T13416" s="223"/>
      <c r="U13416" s="225"/>
      <c r="V13416" s="223"/>
      <c r="W13416" s="225"/>
      <c r="AE13416" s="200"/>
      <c r="AM13416" s="203"/>
      <c r="AT13416" s="144"/>
    </row>
    <row r="13417" spans="9:46" s="142" customFormat="1" x14ac:dyDescent="0.15">
      <c r="I13417" s="223"/>
      <c r="P13417" s="224"/>
      <c r="Q13417" s="224"/>
      <c r="R13417" s="224"/>
      <c r="T13417" s="223"/>
      <c r="U13417" s="225"/>
      <c r="V13417" s="223"/>
      <c r="W13417" s="225"/>
      <c r="AE13417" s="200"/>
      <c r="AM13417" s="203"/>
      <c r="AT13417" s="144"/>
    </row>
    <row r="13418" spans="9:46" s="142" customFormat="1" x14ac:dyDescent="0.15">
      <c r="I13418" s="223"/>
      <c r="P13418" s="224"/>
      <c r="Q13418" s="224"/>
      <c r="R13418" s="224"/>
      <c r="T13418" s="223"/>
      <c r="U13418" s="225"/>
      <c r="V13418" s="223"/>
      <c r="W13418" s="225"/>
      <c r="AE13418" s="200"/>
      <c r="AM13418" s="203"/>
      <c r="AT13418" s="144"/>
    </row>
    <row r="13419" spans="9:46" s="142" customFormat="1" x14ac:dyDescent="0.15">
      <c r="I13419" s="223"/>
      <c r="P13419" s="224"/>
      <c r="Q13419" s="224"/>
      <c r="R13419" s="224"/>
      <c r="T13419" s="223"/>
      <c r="U13419" s="225"/>
      <c r="V13419" s="223"/>
      <c r="W13419" s="225"/>
      <c r="AE13419" s="200"/>
      <c r="AM13419" s="203"/>
      <c r="AT13419" s="144"/>
    </row>
    <row r="13420" spans="9:46" s="142" customFormat="1" x14ac:dyDescent="0.15">
      <c r="I13420" s="223"/>
      <c r="P13420" s="224"/>
      <c r="Q13420" s="224"/>
      <c r="R13420" s="224"/>
      <c r="T13420" s="223"/>
      <c r="U13420" s="225"/>
      <c r="V13420" s="223"/>
      <c r="W13420" s="225"/>
      <c r="AE13420" s="200"/>
      <c r="AM13420" s="203"/>
      <c r="AT13420" s="144"/>
    </row>
    <row r="13421" spans="9:46" s="142" customFormat="1" x14ac:dyDescent="0.15">
      <c r="I13421" s="223"/>
      <c r="P13421" s="224"/>
      <c r="Q13421" s="224"/>
      <c r="R13421" s="224"/>
      <c r="T13421" s="223"/>
      <c r="U13421" s="225"/>
      <c r="V13421" s="223"/>
      <c r="W13421" s="225"/>
      <c r="AE13421" s="200"/>
      <c r="AM13421" s="203"/>
      <c r="AT13421" s="144"/>
    </row>
    <row r="13422" spans="9:46" s="142" customFormat="1" x14ac:dyDescent="0.15">
      <c r="I13422" s="223"/>
      <c r="P13422" s="224"/>
      <c r="Q13422" s="224"/>
      <c r="R13422" s="224"/>
      <c r="T13422" s="223"/>
      <c r="U13422" s="225"/>
      <c r="V13422" s="223"/>
      <c r="W13422" s="225"/>
      <c r="AE13422" s="200"/>
      <c r="AM13422" s="203"/>
      <c r="AT13422" s="144"/>
    </row>
    <row r="13423" spans="9:46" s="142" customFormat="1" x14ac:dyDescent="0.15">
      <c r="I13423" s="223"/>
      <c r="P13423" s="224"/>
      <c r="Q13423" s="224"/>
      <c r="R13423" s="224"/>
      <c r="T13423" s="223"/>
      <c r="U13423" s="225"/>
      <c r="V13423" s="223"/>
      <c r="W13423" s="225"/>
      <c r="AE13423" s="200"/>
      <c r="AM13423" s="203"/>
      <c r="AT13423" s="144"/>
    </row>
    <row r="13424" spans="9:46" s="142" customFormat="1" x14ac:dyDescent="0.15">
      <c r="I13424" s="223"/>
      <c r="P13424" s="224"/>
      <c r="Q13424" s="224"/>
      <c r="R13424" s="224"/>
      <c r="T13424" s="223"/>
      <c r="U13424" s="225"/>
      <c r="V13424" s="223"/>
      <c r="W13424" s="225"/>
      <c r="AE13424" s="200"/>
      <c r="AM13424" s="203"/>
      <c r="AT13424" s="144"/>
    </row>
    <row r="13425" spans="9:46" s="142" customFormat="1" x14ac:dyDescent="0.15">
      <c r="I13425" s="223"/>
      <c r="P13425" s="224"/>
      <c r="Q13425" s="224"/>
      <c r="R13425" s="224"/>
      <c r="T13425" s="223"/>
      <c r="U13425" s="225"/>
      <c r="V13425" s="223"/>
      <c r="W13425" s="225"/>
      <c r="AE13425" s="200"/>
      <c r="AM13425" s="203"/>
      <c r="AT13425" s="144"/>
    </row>
    <row r="13426" spans="9:46" s="142" customFormat="1" x14ac:dyDescent="0.15">
      <c r="I13426" s="223"/>
      <c r="P13426" s="224"/>
      <c r="Q13426" s="224"/>
      <c r="R13426" s="224"/>
      <c r="T13426" s="223"/>
      <c r="U13426" s="225"/>
      <c r="V13426" s="223"/>
      <c r="W13426" s="225"/>
      <c r="AE13426" s="200"/>
      <c r="AM13426" s="203"/>
      <c r="AT13426" s="144"/>
    </row>
    <row r="13427" spans="9:46" s="142" customFormat="1" x14ac:dyDescent="0.15">
      <c r="I13427" s="223"/>
      <c r="P13427" s="224"/>
      <c r="Q13427" s="224"/>
      <c r="R13427" s="224"/>
      <c r="T13427" s="223"/>
      <c r="U13427" s="225"/>
      <c r="V13427" s="223"/>
      <c r="W13427" s="225"/>
      <c r="AE13427" s="200"/>
      <c r="AM13427" s="203"/>
      <c r="AT13427" s="144"/>
    </row>
    <row r="13428" spans="9:46" s="142" customFormat="1" x14ac:dyDescent="0.15">
      <c r="I13428" s="223"/>
      <c r="P13428" s="224"/>
      <c r="Q13428" s="224"/>
      <c r="R13428" s="224"/>
      <c r="T13428" s="223"/>
      <c r="U13428" s="225"/>
      <c r="V13428" s="223"/>
      <c r="W13428" s="225"/>
      <c r="AE13428" s="200"/>
      <c r="AM13428" s="203"/>
      <c r="AT13428" s="144"/>
    </row>
    <row r="13429" spans="9:46" s="142" customFormat="1" x14ac:dyDescent="0.15">
      <c r="I13429" s="223"/>
      <c r="P13429" s="224"/>
      <c r="Q13429" s="224"/>
      <c r="R13429" s="224"/>
      <c r="T13429" s="223"/>
      <c r="U13429" s="225"/>
      <c r="V13429" s="223"/>
      <c r="W13429" s="225"/>
      <c r="AE13429" s="200"/>
      <c r="AM13429" s="203"/>
      <c r="AT13429" s="144"/>
    </row>
    <row r="13430" spans="9:46" s="142" customFormat="1" x14ac:dyDescent="0.15">
      <c r="I13430" s="223"/>
      <c r="P13430" s="224"/>
      <c r="Q13430" s="224"/>
      <c r="R13430" s="224"/>
      <c r="T13430" s="223"/>
      <c r="U13430" s="225"/>
      <c r="V13430" s="223"/>
      <c r="W13430" s="225"/>
      <c r="AE13430" s="200"/>
      <c r="AM13430" s="203"/>
      <c r="AT13430" s="144"/>
    </row>
    <row r="13431" spans="9:46" s="142" customFormat="1" x14ac:dyDescent="0.15">
      <c r="I13431" s="223"/>
      <c r="P13431" s="224"/>
      <c r="Q13431" s="224"/>
      <c r="R13431" s="224"/>
      <c r="T13431" s="223"/>
      <c r="U13431" s="225"/>
      <c r="V13431" s="223"/>
      <c r="W13431" s="225"/>
      <c r="AE13431" s="200"/>
      <c r="AM13431" s="203"/>
      <c r="AT13431" s="144"/>
    </row>
    <row r="13432" spans="9:46" s="142" customFormat="1" x14ac:dyDescent="0.15">
      <c r="I13432" s="223"/>
      <c r="P13432" s="224"/>
      <c r="Q13432" s="224"/>
      <c r="R13432" s="224"/>
      <c r="T13432" s="223"/>
      <c r="U13432" s="225"/>
      <c r="V13432" s="223"/>
      <c r="W13432" s="225"/>
      <c r="AE13432" s="200"/>
      <c r="AM13432" s="203"/>
      <c r="AT13432" s="144"/>
    </row>
    <row r="13433" spans="9:46" s="142" customFormat="1" x14ac:dyDescent="0.15">
      <c r="I13433" s="223"/>
      <c r="P13433" s="224"/>
      <c r="Q13433" s="224"/>
      <c r="R13433" s="224"/>
      <c r="T13433" s="223"/>
      <c r="U13433" s="225"/>
      <c r="V13433" s="223"/>
      <c r="W13433" s="225"/>
      <c r="AE13433" s="200"/>
      <c r="AM13433" s="203"/>
      <c r="AT13433" s="144"/>
    </row>
    <row r="13434" spans="9:46" s="142" customFormat="1" x14ac:dyDescent="0.15">
      <c r="I13434" s="223"/>
      <c r="P13434" s="224"/>
      <c r="Q13434" s="224"/>
      <c r="R13434" s="224"/>
      <c r="T13434" s="223"/>
      <c r="U13434" s="225"/>
      <c r="V13434" s="223"/>
      <c r="W13434" s="225"/>
      <c r="AE13434" s="200"/>
      <c r="AM13434" s="203"/>
      <c r="AT13434" s="144"/>
    </row>
    <row r="13435" spans="9:46" s="142" customFormat="1" x14ac:dyDescent="0.15">
      <c r="I13435" s="223"/>
      <c r="P13435" s="224"/>
      <c r="Q13435" s="224"/>
      <c r="R13435" s="224"/>
      <c r="T13435" s="223"/>
      <c r="U13435" s="225"/>
      <c r="V13435" s="223"/>
      <c r="W13435" s="225"/>
      <c r="AE13435" s="200"/>
      <c r="AM13435" s="203"/>
      <c r="AT13435" s="144"/>
    </row>
    <row r="13436" spans="9:46" s="142" customFormat="1" x14ac:dyDescent="0.15">
      <c r="I13436" s="223"/>
      <c r="P13436" s="224"/>
      <c r="Q13436" s="224"/>
      <c r="R13436" s="224"/>
      <c r="T13436" s="223"/>
      <c r="U13436" s="225"/>
      <c r="V13436" s="223"/>
      <c r="W13436" s="225"/>
      <c r="AE13436" s="200"/>
      <c r="AM13436" s="203"/>
      <c r="AT13436" s="144"/>
    </row>
    <row r="13437" spans="9:46" s="142" customFormat="1" x14ac:dyDescent="0.15">
      <c r="I13437" s="223"/>
      <c r="P13437" s="224"/>
      <c r="Q13437" s="224"/>
      <c r="R13437" s="224"/>
      <c r="T13437" s="223"/>
      <c r="U13437" s="225"/>
      <c r="V13437" s="223"/>
      <c r="W13437" s="225"/>
      <c r="AE13437" s="200"/>
      <c r="AM13437" s="203"/>
      <c r="AT13437" s="144"/>
    </row>
    <row r="13438" spans="9:46" s="142" customFormat="1" x14ac:dyDescent="0.15">
      <c r="I13438" s="223"/>
      <c r="P13438" s="224"/>
      <c r="Q13438" s="224"/>
      <c r="R13438" s="224"/>
      <c r="T13438" s="223"/>
      <c r="U13438" s="225"/>
      <c r="V13438" s="223"/>
      <c r="W13438" s="225"/>
      <c r="AE13438" s="200"/>
      <c r="AM13438" s="203"/>
      <c r="AT13438" s="144"/>
    </row>
    <row r="13439" spans="9:46" s="142" customFormat="1" x14ac:dyDescent="0.15">
      <c r="I13439" s="223"/>
      <c r="P13439" s="224"/>
      <c r="Q13439" s="224"/>
      <c r="R13439" s="224"/>
      <c r="T13439" s="223"/>
      <c r="U13439" s="225"/>
      <c r="V13439" s="223"/>
      <c r="W13439" s="225"/>
      <c r="AE13439" s="200"/>
      <c r="AM13439" s="203"/>
      <c r="AT13439" s="144"/>
    </row>
    <row r="13440" spans="9:46" s="142" customFormat="1" x14ac:dyDescent="0.15">
      <c r="I13440" s="223"/>
      <c r="P13440" s="224"/>
      <c r="Q13440" s="224"/>
      <c r="R13440" s="224"/>
      <c r="T13440" s="223"/>
      <c r="U13440" s="225"/>
      <c r="V13440" s="223"/>
      <c r="W13440" s="225"/>
      <c r="AE13440" s="200"/>
      <c r="AM13440" s="203"/>
      <c r="AT13440" s="144"/>
    </row>
    <row r="13441" spans="9:46" s="142" customFormat="1" x14ac:dyDescent="0.15">
      <c r="I13441" s="223"/>
      <c r="P13441" s="224"/>
      <c r="Q13441" s="224"/>
      <c r="R13441" s="224"/>
      <c r="T13441" s="223"/>
      <c r="U13441" s="225"/>
      <c r="V13441" s="223"/>
      <c r="W13441" s="225"/>
      <c r="AE13441" s="200"/>
      <c r="AM13441" s="203"/>
      <c r="AT13441" s="144"/>
    </row>
    <row r="13442" spans="9:46" s="142" customFormat="1" x14ac:dyDescent="0.15">
      <c r="I13442" s="223"/>
      <c r="P13442" s="224"/>
      <c r="Q13442" s="224"/>
      <c r="R13442" s="224"/>
      <c r="T13442" s="223"/>
      <c r="U13442" s="225"/>
      <c r="V13442" s="223"/>
      <c r="W13442" s="225"/>
      <c r="AE13442" s="200"/>
      <c r="AM13442" s="203"/>
      <c r="AT13442" s="144"/>
    </row>
    <row r="13443" spans="9:46" s="142" customFormat="1" x14ac:dyDescent="0.15">
      <c r="I13443" s="223"/>
      <c r="P13443" s="224"/>
      <c r="Q13443" s="224"/>
      <c r="R13443" s="224"/>
      <c r="T13443" s="223"/>
      <c r="U13443" s="225"/>
      <c r="V13443" s="223"/>
      <c r="W13443" s="225"/>
      <c r="AE13443" s="200"/>
      <c r="AM13443" s="203"/>
      <c r="AT13443" s="144"/>
    </row>
    <row r="13444" spans="9:46" s="142" customFormat="1" x14ac:dyDescent="0.15">
      <c r="I13444" s="223"/>
      <c r="P13444" s="224"/>
      <c r="Q13444" s="224"/>
      <c r="R13444" s="224"/>
      <c r="T13444" s="223"/>
      <c r="U13444" s="225"/>
      <c r="V13444" s="223"/>
      <c r="W13444" s="225"/>
      <c r="AE13444" s="200"/>
      <c r="AM13444" s="203"/>
      <c r="AT13444" s="144"/>
    </row>
    <row r="13445" spans="9:46" s="142" customFormat="1" x14ac:dyDescent="0.15">
      <c r="I13445" s="223"/>
      <c r="P13445" s="224"/>
      <c r="Q13445" s="224"/>
      <c r="R13445" s="224"/>
      <c r="T13445" s="223"/>
      <c r="U13445" s="225"/>
      <c r="V13445" s="223"/>
      <c r="W13445" s="225"/>
      <c r="AE13445" s="200"/>
      <c r="AM13445" s="203"/>
      <c r="AT13445" s="144"/>
    </row>
    <row r="13446" spans="9:46" s="142" customFormat="1" x14ac:dyDescent="0.15">
      <c r="I13446" s="223"/>
      <c r="P13446" s="224"/>
      <c r="Q13446" s="224"/>
      <c r="R13446" s="224"/>
      <c r="T13446" s="223"/>
      <c r="U13446" s="225"/>
      <c r="V13446" s="223"/>
      <c r="W13446" s="225"/>
      <c r="AE13446" s="200"/>
      <c r="AM13446" s="203"/>
      <c r="AT13446" s="144"/>
    </row>
    <row r="13447" spans="9:46" s="142" customFormat="1" x14ac:dyDescent="0.15">
      <c r="I13447" s="223"/>
      <c r="P13447" s="224"/>
      <c r="Q13447" s="224"/>
      <c r="R13447" s="224"/>
      <c r="T13447" s="223"/>
      <c r="U13447" s="225"/>
      <c r="V13447" s="223"/>
      <c r="W13447" s="225"/>
      <c r="AE13447" s="200"/>
      <c r="AM13447" s="203"/>
      <c r="AT13447" s="144"/>
    </row>
    <row r="13448" spans="9:46" s="142" customFormat="1" x14ac:dyDescent="0.15">
      <c r="I13448" s="223"/>
      <c r="P13448" s="224"/>
      <c r="Q13448" s="224"/>
      <c r="R13448" s="224"/>
      <c r="T13448" s="223"/>
      <c r="U13448" s="225"/>
      <c r="V13448" s="223"/>
      <c r="W13448" s="225"/>
      <c r="AE13448" s="200"/>
      <c r="AM13448" s="203"/>
      <c r="AT13448" s="144"/>
    </row>
    <row r="13449" spans="9:46" s="142" customFormat="1" x14ac:dyDescent="0.15">
      <c r="I13449" s="223"/>
      <c r="P13449" s="224"/>
      <c r="Q13449" s="224"/>
      <c r="R13449" s="224"/>
      <c r="T13449" s="223"/>
      <c r="U13449" s="225"/>
      <c r="V13449" s="223"/>
      <c r="W13449" s="225"/>
      <c r="AE13449" s="200"/>
      <c r="AM13449" s="203"/>
      <c r="AT13449" s="144"/>
    </row>
    <row r="13450" spans="9:46" s="142" customFormat="1" x14ac:dyDescent="0.15">
      <c r="I13450" s="223"/>
      <c r="P13450" s="224"/>
      <c r="Q13450" s="224"/>
      <c r="R13450" s="224"/>
      <c r="T13450" s="223"/>
      <c r="U13450" s="225"/>
      <c r="V13450" s="223"/>
      <c r="W13450" s="225"/>
      <c r="AE13450" s="200"/>
      <c r="AM13450" s="203"/>
      <c r="AT13450" s="144"/>
    </row>
    <row r="13451" spans="9:46" s="142" customFormat="1" x14ac:dyDescent="0.15">
      <c r="I13451" s="223"/>
      <c r="P13451" s="224"/>
      <c r="Q13451" s="224"/>
      <c r="R13451" s="224"/>
      <c r="T13451" s="223"/>
      <c r="U13451" s="225"/>
      <c r="V13451" s="223"/>
      <c r="W13451" s="225"/>
      <c r="AE13451" s="200"/>
      <c r="AM13451" s="203"/>
      <c r="AT13451" s="144"/>
    </row>
    <row r="13452" spans="9:46" s="142" customFormat="1" x14ac:dyDescent="0.15">
      <c r="I13452" s="223"/>
      <c r="P13452" s="224"/>
      <c r="Q13452" s="224"/>
      <c r="R13452" s="224"/>
      <c r="T13452" s="223"/>
      <c r="U13452" s="225"/>
      <c r="V13452" s="223"/>
      <c r="W13452" s="225"/>
      <c r="AE13452" s="200"/>
      <c r="AM13452" s="203"/>
      <c r="AT13452" s="144"/>
    </row>
    <row r="13453" spans="9:46" s="142" customFormat="1" x14ac:dyDescent="0.15">
      <c r="I13453" s="223"/>
      <c r="P13453" s="224"/>
      <c r="Q13453" s="224"/>
      <c r="R13453" s="224"/>
      <c r="T13453" s="223"/>
      <c r="U13453" s="225"/>
      <c r="V13453" s="223"/>
      <c r="W13453" s="225"/>
      <c r="AE13453" s="200"/>
      <c r="AM13453" s="203"/>
      <c r="AT13453" s="144"/>
    </row>
    <row r="13454" spans="9:46" s="142" customFormat="1" x14ac:dyDescent="0.15">
      <c r="I13454" s="223"/>
      <c r="P13454" s="224"/>
      <c r="Q13454" s="224"/>
      <c r="R13454" s="224"/>
      <c r="T13454" s="223"/>
      <c r="U13454" s="225"/>
      <c r="V13454" s="223"/>
      <c r="W13454" s="225"/>
      <c r="AE13454" s="200"/>
      <c r="AM13454" s="203"/>
      <c r="AT13454" s="144"/>
    </row>
    <row r="13455" spans="9:46" s="142" customFormat="1" x14ac:dyDescent="0.15">
      <c r="I13455" s="223"/>
      <c r="P13455" s="224"/>
      <c r="Q13455" s="224"/>
      <c r="R13455" s="224"/>
      <c r="T13455" s="223"/>
      <c r="U13455" s="225"/>
      <c r="V13455" s="223"/>
      <c r="W13455" s="225"/>
      <c r="AE13455" s="200"/>
      <c r="AM13455" s="203"/>
      <c r="AT13455" s="144"/>
    </row>
    <row r="13456" spans="9:46" s="142" customFormat="1" x14ac:dyDescent="0.15">
      <c r="I13456" s="223"/>
      <c r="P13456" s="224"/>
      <c r="Q13456" s="224"/>
      <c r="R13456" s="224"/>
      <c r="T13456" s="223"/>
      <c r="U13456" s="225"/>
      <c r="V13456" s="223"/>
      <c r="W13456" s="225"/>
      <c r="AE13456" s="200"/>
      <c r="AM13456" s="203"/>
      <c r="AT13456" s="144"/>
    </row>
    <row r="13457" spans="9:46" s="142" customFormat="1" x14ac:dyDescent="0.15">
      <c r="I13457" s="223"/>
      <c r="P13457" s="224"/>
      <c r="Q13457" s="224"/>
      <c r="R13457" s="224"/>
      <c r="T13457" s="223"/>
      <c r="U13457" s="225"/>
      <c r="V13457" s="223"/>
      <c r="W13457" s="225"/>
      <c r="AE13457" s="200"/>
      <c r="AM13457" s="203"/>
      <c r="AT13457" s="144"/>
    </row>
    <row r="13458" spans="9:46" s="142" customFormat="1" x14ac:dyDescent="0.15">
      <c r="I13458" s="223"/>
      <c r="P13458" s="224"/>
      <c r="Q13458" s="224"/>
      <c r="R13458" s="224"/>
      <c r="T13458" s="223"/>
      <c r="U13458" s="225"/>
      <c r="V13458" s="223"/>
      <c r="W13458" s="225"/>
      <c r="AE13458" s="200"/>
      <c r="AM13458" s="203"/>
      <c r="AT13458" s="144"/>
    </row>
    <row r="13459" spans="9:46" s="142" customFormat="1" x14ac:dyDescent="0.15">
      <c r="I13459" s="223"/>
      <c r="P13459" s="224"/>
      <c r="Q13459" s="224"/>
      <c r="R13459" s="224"/>
      <c r="T13459" s="223"/>
      <c r="U13459" s="225"/>
      <c r="V13459" s="223"/>
      <c r="W13459" s="225"/>
      <c r="AE13459" s="200"/>
      <c r="AM13459" s="203"/>
      <c r="AT13459" s="144"/>
    </row>
    <row r="13460" spans="9:46" s="142" customFormat="1" x14ac:dyDescent="0.15">
      <c r="I13460" s="223"/>
      <c r="P13460" s="224"/>
      <c r="Q13460" s="224"/>
      <c r="R13460" s="224"/>
      <c r="T13460" s="223"/>
      <c r="U13460" s="225"/>
      <c r="V13460" s="223"/>
      <c r="W13460" s="225"/>
      <c r="AE13460" s="200"/>
      <c r="AM13460" s="203"/>
      <c r="AT13460" s="144"/>
    </row>
    <row r="13461" spans="9:46" s="142" customFormat="1" x14ac:dyDescent="0.15">
      <c r="I13461" s="223"/>
      <c r="P13461" s="224"/>
      <c r="Q13461" s="224"/>
      <c r="R13461" s="224"/>
      <c r="T13461" s="223"/>
      <c r="U13461" s="225"/>
      <c r="V13461" s="223"/>
      <c r="W13461" s="225"/>
      <c r="AE13461" s="200"/>
      <c r="AM13461" s="203"/>
      <c r="AT13461" s="144"/>
    </row>
    <row r="13462" spans="9:46" s="142" customFormat="1" x14ac:dyDescent="0.15">
      <c r="I13462" s="223"/>
      <c r="P13462" s="224"/>
      <c r="Q13462" s="224"/>
      <c r="R13462" s="224"/>
      <c r="T13462" s="223"/>
      <c r="U13462" s="225"/>
      <c r="V13462" s="223"/>
      <c r="W13462" s="225"/>
      <c r="AE13462" s="200"/>
      <c r="AM13462" s="203"/>
      <c r="AT13462" s="144"/>
    </row>
    <row r="13463" spans="9:46" s="142" customFormat="1" x14ac:dyDescent="0.15">
      <c r="I13463" s="223"/>
      <c r="P13463" s="224"/>
      <c r="Q13463" s="224"/>
      <c r="R13463" s="224"/>
      <c r="T13463" s="223"/>
      <c r="U13463" s="225"/>
      <c r="V13463" s="223"/>
      <c r="W13463" s="225"/>
      <c r="AE13463" s="200"/>
      <c r="AM13463" s="203"/>
      <c r="AT13463" s="144"/>
    </row>
    <row r="13464" spans="9:46" s="142" customFormat="1" x14ac:dyDescent="0.15">
      <c r="I13464" s="223"/>
      <c r="P13464" s="224"/>
      <c r="Q13464" s="224"/>
      <c r="R13464" s="224"/>
      <c r="T13464" s="223"/>
      <c r="U13464" s="225"/>
      <c r="V13464" s="223"/>
      <c r="W13464" s="225"/>
      <c r="AE13464" s="200"/>
      <c r="AM13464" s="203"/>
      <c r="AT13464" s="144"/>
    </row>
    <row r="13465" spans="9:46" s="142" customFormat="1" x14ac:dyDescent="0.15">
      <c r="I13465" s="223"/>
      <c r="P13465" s="224"/>
      <c r="Q13465" s="224"/>
      <c r="R13465" s="224"/>
      <c r="T13465" s="223"/>
      <c r="U13465" s="225"/>
      <c r="V13465" s="223"/>
      <c r="W13465" s="225"/>
      <c r="AE13465" s="200"/>
      <c r="AM13465" s="203"/>
      <c r="AT13465" s="144"/>
    </row>
    <row r="13466" spans="9:46" s="142" customFormat="1" x14ac:dyDescent="0.15">
      <c r="I13466" s="223"/>
      <c r="P13466" s="224"/>
      <c r="Q13466" s="224"/>
      <c r="R13466" s="224"/>
      <c r="T13466" s="223"/>
      <c r="U13466" s="225"/>
      <c r="V13466" s="223"/>
      <c r="W13466" s="225"/>
      <c r="AE13466" s="200"/>
      <c r="AM13466" s="203"/>
      <c r="AT13466" s="144"/>
    </row>
    <row r="13467" spans="9:46" s="142" customFormat="1" x14ac:dyDescent="0.15">
      <c r="I13467" s="223"/>
      <c r="P13467" s="224"/>
      <c r="Q13467" s="224"/>
      <c r="R13467" s="224"/>
      <c r="T13467" s="223"/>
      <c r="U13467" s="225"/>
      <c r="V13467" s="223"/>
      <c r="W13467" s="225"/>
      <c r="AE13467" s="200"/>
      <c r="AM13467" s="203"/>
      <c r="AT13467" s="144"/>
    </row>
    <row r="13468" spans="9:46" s="142" customFormat="1" x14ac:dyDescent="0.15">
      <c r="I13468" s="223"/>
      <c r="P13468" s="224"/>
      <c r="Q13468" s="224"/>
      <c r="R13468" s="224"/>
      <c r="T13468" s="223"/>
      <c r="U13468" s="225"/>
      <c r="V13468" s="223"/>
      <c r="W13468" s="225"/>
      <c r="AE13468" s="200"/>
      <c r="AM13468" s="203"/>
      <c r="AT13468" s="144"/>
    </row>
    <row r="13469" spans="9:46" s="142" customFormat="1" x14ac:dyDescent="0.15">
      <c r="I13469" s="223"/>
      <c r="P13469" s="224"/>
      <c r="Q13469" s="224"/>
      <c r="R13469" s="224"/>
      <c r="T13469" s="223"/>
      <c r="U13469" s="225"/>
      <c r="V13469" s="223"/>
      <c r="W13469" s="225"/>
      <c r="AE13469" s="200"/>
      <c r="AM13469" s="203"/>
      <c r="AT13469" s="144"/>
    </row>
    <row r="13470" spans="9:46" s="142" customFormat="1" x14ac:dyDescent="0.15">
      <c r="I13470" s="223"/>
      <c r="P13470" s="224"/>
      <c r="Q13470" s="224"/>
      <c r="R13470" s="224"/>
      <c r="T13470" s="223"/>
      <c r="U13470" s="225"/>
      <c r="V13470" s="223"/>
      <c r="W13470" s="225"/>
      <c r="AE13470" s="200"/>
      <c r="AM13470" s="203"/>
      <c r="AT13470" s="144"/>
    </row>
    <row r="13471" spans="9:46" s="142" customFormat="1" x14ac:dyDescent="0.15">
      <c r="I13471" s="223"/>
      <c r="P13471" s="224"/>
      <c r="Q13471" s="224"/>
      <c r="R13471" s="224"/>
      <c r="T13471" s="223"/>
      <c r="U13471" s="225"/>
      <c r="V13471" s="223"/>
      <c r="W13471" s="225"/>
      <c r="AE13471" s="200"/>
      <c r="AM13471" s="203"/>
      <c r="AT13471" s="144"/>
    </row>
    <row r="13472" spans="9:46" s="142" customFormat="1" x14ac:dyDescent="0.15">
      <c r="I13472" s="223"/>
      <c r="P13472" s="224"/>
      <c r="Q13472" s="224"/>
      <c r="R13472" s="224"/>
      <c r="T13472" s="223"/>
      <c r="U13472" s="225"/>
      <c r="V13472" s="223"/>
      <c r="W13472" s="225"/>
      <c r="AE13472" s="200"/>
      <c r="AM13472" s="203"/>
      <c r="AT13472" s="144"/>
    </row>
    <row r="13473" spans="9:46" s="142" customFormat="1" x14ac:dyDescent="0.15">
      <c r="I13473" s="223"/>
      <c r="P13473" s="224"/>
      <c r="Q13473" s="224"/>
      <c r="R13473" s="224"/>
      <c r="T13473" s="223"/>
      <c r="U13473" s="225"/>
      <c r="V13473" s="223"/>
      <c r="W13473" s="225"/>
      <c r="AE13473" s="200"/>
      <c r="AM13473" s="203"/>
      <c r="AT13473" s="144"/>
    </row>
    <row r="13474" spans="9:46" s="142" customFormat="1" x14ac:dyDescent="0.15">
      <c r="I13474" s="223"/>
      <c r="P13474" s="224"/>
      <c r="Q13474" s="224"/>
      <c r="R13474" s="224"/>
      <c r="T13474" s="223"/>
      <c r="U13474" s="225"/>
      <c r="V13474" s="223"/>
      <c r="W13474" s="225"/>
      <c r="AE13474" s="200"/>
      <c r="AM13474" s="203"/>
      <c r="AT13474" s="144"/>
    </row>
    <row r="13475" spans="9:46" s="142" customFormat="1" x14ac:dyDescent="0.15">
      <c r="I13475" s="223"/>
      <c r="P13475" s="224"/>
      <c r="Q13475" s="224"/>
      <c r="R13475" s="224"/>
      <c r="T13475" s="223"/>
      <c r="U13475" s="225"/>
      <c r="V13475" s="223"/>
      <c r="W13475" s="225"/>
      <c r="AE13475" s="200"/>
      <c r="AM13475" s="203"/>
      <c r="AT13475" s="144"/>
    </row>
    <row r="13476" spans="9:46" s="142" customFormat="1" x14ac:dyDescent="0.15">
      <c r="I13476" s="223"/>
      <c r="P13476" s="224"/>
      <c r="Q13476" s="224"/>
      <c r="R13476" s="224"/>
      <c r="T13476" s="223"/>
      <c r="U13476" s="225"/>
      <c r="V13476" s="223"/>
      <c r="W13476" s="225"/>
      <c r="AE13476" s="200"/>
      <c r="AM13476" s="203"/>
      <c r="AT13476" s="144"/>
    </row>
    <row r="13477" spans="9:46" s="142" customFormat="1" x14ac:dyDescent="0.15">
      <c r="I13477" s="223"/>
      <c r="P13477" s="224"/>
      <c r="Q13477" s="224"/>
      <c r="R13477" s="224"/>
      <c r="T13477" s="223"/>
      <c r="U13477" s="225"/>
      <c r="V13477" s="223"/>
      <c r="W13477" s="225"/>
      <c r="AE13477" s="200"/>
      <c r="AM13477" s="203"/>
      <c r="AT13477" s="144"/>
    </row>
    <row r="13478" spans="9:46" s="142" customFormat="1" x14ac:dyDescent="0.15">
      <c r="I13478" s="223"/>
      <c r="P13478" s="224"/>
      <c r="Q13478" s="224"/>
      <c r="R13478" s="224"/>
      <c r="T13478" s="223"/>
      <c r="U13478" s="225"/>
      <c r="V13478" s="223"/>
      <c r="W13478" s="225"/>
      <c r="AE13478" s="200"/>
      <c r="AM13478" s="203"/>
      <c r="AT13478" s="144"/>
    </row>
    <row r="13479" spans="9:46" s="142" customFormat="1" x14ac:dyDescent="0.15">
      <c r="I13479" s="223"/>
      <c r="P13479" s="224"/>
      <c r="Q13479" s="224"/>
      <c r="R13479" s="224"/>
      <c r="T13479" s="223"/>
      <c r="U13479" s="225"/>
      <c r="V13479" s="223"/>
      <c r="W13479" s="225"/>
      <c r="AE13479" s="200"/>
      <c r="AM13479" s="203"/>
      <c r="AT13479" s="144"/>
    </row>
    <row r="13480" spans="9:46" s="142" customFormat="1" x14ac:dyDescent="0.15">
      <c r="I13480" s="223"/>
      <c r="P13480" s="224"/>
      <c r="Q13480" s="224"/>
      <c r="R13480" s="224"/>
      <c r="T13480" s="223"/>
      <c r="U13480" s="225"/>
      <c r="V13480" s="223"/>
      <c r="W13480" s="225"/>
      <c r="AE13480" s="200"/>
      <c r="AM13480" s="203"/>
      <c r="AT13480" s="144"/>
    </row>
    <row r="13481" spans="9:46" s="142" customFormat="1" x14ac:dyDescent="0.15">
      <c r="I13481" s="223"/>
      <c r="P13481" s="224"/>
      <c r="Q13481" s="224"/>
      <c r="R13481" s="224"/>
      <c r="T13481" s="223"/>
      <c r="U13481" s="225"/>
      <c r="V13481" s="223"/>
      <c r="W13481" s="225"/>
      <c r="AE13481" s="200"/>
      <c r="AM13481" s="203"/>
      <c r="AT13481" s="144"/>
    </row>
    <row r="13482" spans="9:46" s="142" customFormat="1" x14ac:dyDescent="0.15">
      <c r="I13482" s="223"/>
      <c r="P13482" s="224"/>
      <c r="Q13482" s="224"/>
      <c r="R13482" s="224"/>
      <c r="T13482" s="223"/>
      <c r="U13482" s="225"/>
      <c r="V13482" s="223"/>
      <c r="W13482" s="225"/>
      <c r="AE13482" s="200"/>
      <c r="AM13482" s="203"/>
      <c r="AT13482" s="144"/>
    </row>
    <row r="13483" spans="9:46" s="142" customFormat="1" x14ac:dyDescent="0.15">
      <c r="I13483" s="223"/>
      <c r="P13483" s="224"/>
      <c r="Q13483" s="224"/>
      <c r="R13483" s="224"/>
      <c r="T13483" s="223"/>
      <c r="U13483" s="225"/>
      <c r="V13483" s="223"/>
      <c r="W13483" s="225"/>
      <c r="AE13483" s="200"/>
      <c r="AM13483" s="203"/>
      <c r="AT13483" s="144"/>
    </row>
    <row r="13484" spans="9:46" s="142" customFormat="1" x14ac:dyDescent="0.15">
      <c r="I13484" s="223"/>
      <c r="P13484" s="224"/>
      <c r="Q13484" s="224"/>
      <c r="R13484" s="224"/>
      <c r="T13484" s="223"/>
      <c r="U13484" s="225"/>
      <c r="V13484" s="223"/>
      <c r="W13484" s="225"/>
      <c r="AE13484" s="200"/>
      <c r="AM13484" s="203"/>
      <c r="AT13484" s="144"/>
    </row>
    <row r="13485" spans="9:46" s="142" customFormat="1" x14ac:dyDescent="0.15">
      <c r="I13485" s="223"/>
      <c r="P13485" s="224"/>
      <c r="Q13485" s="224"/>
      <c r="R13485" s="224"/>
      <c r="T13485" s="223"/>
      <c r="U13485" s="225"/>
      <c r="V13485" s="223"/>
      <c r="W13485" s="225"/>
      <c r="AE13485" s="200"/>
      <c r="AM13485" s="203"/>
      <c r="AT13485" s="144"/>
    </row>
    <row r="13486" spans="9:46" s="142" customFormat="1" x14ac:dyDescent="0.15">
      <c r="I13486" s="223"/>
      <c r="P13486" s="224"/>
      <c r="Q13486" s="224"/>
      <c r="R13486" s="224"/>
      <c r="T13486" s="223"/>
      <c r="U13486" s="225"/>
      <c r="V13486" s="223"/>
      <c r="W13486" s="225"/>
      <c r="AE13486" s="200"/>
      <c r="AM13486" s="203"/>
      <c r="AT13486" s="144"/>
    </row>
    <row r="13487" spans="9:46" s="142" customFormat="1" x14ac:dyDescent="0.15">
      <c r="I13487" s="223"/>
      <c r="P13487" s="224"/>
      <c r="Q13487" s="224"/>
      <c r="R13487" s="224"/>
      <c r="T13487" s="223"/>
      <c r="U13487" s="225"/>
      <c r="V13487" s="223"/>
      <c r="W13487" s="225"/>
      <c r="AE13487" s="200"/>
      <c r="AM13487" s="203"/>
      <c r="AT13487" s="144"/>
    </row>
    <row r="13488" spans="9:46" s="142" customFormat="1" x14ac:dyDescent="0.15">
      <c r="I13488" s="223"/>
      <c r="P13488" s="224"/>
      <c r="Q13488" s="224"/>
      <c r="R13488" s="224"/>
      <c r="T13488" s="223"/>
      <c r="U13488" s="225"/>
      <c r="V13488" s="223"/>
      <c r="W13488" s="225"/>
      <c r="AE13488" s="200"/>
      <c r="AM13488" s="203"/>
      <c r="AT13488" s="144"/>
    </row>
    <row r="13489" spans="9:46" s="142" customFormat="1" x14ac:dyDescent="0.15">
      <c r="I13489" s="223"/>
      <c r="P13489" s="224"/>
      <c r="Q13489" s="224"/>
      <c r="R13489" s="224"/>
      <c r="T13489" s="223"/>
      <c r="U13489" s="225"/>
      <c r="V13489" s="223"/>
      <c r="W13489" s="225"/>
      <c r="AE13489" s="200"/>
      <c r="AM13489" s="203"/>
      <c r="AT13489" s="144"/>
    </row>
    <row r="13490" spans="9:46" s="142" customFormat="1" x14ac:dyDescent="0.15">
      <c r="I13490" s="223"/>
      <c r="P13490" s="224"/>
      <c r="Q13490" s="224"/>
      <c r="R13490" s="224"/>
      <c r="T13490" s="223"/>
      <c r="U13490" s="225"/>
      <c r="V13490" s="223"/>
      <c r="W13490" s="225"/>
      <c r="AE13490" s="200"/>
      <c r="AM13490" s="203"/>
      <c r="AT13490" s="144"/>
    </row>
    <row r="13491" spans="9:46" s="142" customFormat="1" x14ac:dyDescent="0.15">
      <c r="I13491" s="223"/>
      <c r="P13491" s="224"/>
      <c r="Q13491" s="224"/>
      <c r="R13491" s="224"/>
      <c r="T13491" s="223"/>
      <c r="U13491" s="225"/>
      <c r="V13491" s="223"/>
      <c r="W13491" s="225"/>
      <c r="AE13491" s="200"/>
      <c r="AM13491" s="203"/>
      <c r="AT13491" s="144"/>
    </row>
    <row r="13492" spans="9:46" s="142" customFormat="1" x14ac:dyDescent="0.15">
      <c r="I13492" s="223"/>
      <c r="P13492" s="224"/>
      <c r="Q13492" s="224"/>
      <c r="R13492" s="224"/>
      <c r="T13492" s="223"/>
      <c r="U13492" s="225"/>
      <c r="V13492" s="223"/>
      <c r="W13492" s="225"/>
      <c r="AE13492" s="200"/>
      <c r="AM13492" s="203"/>
      <c r="AT13492" s="144"/>
    </row>
    <row r="13493" spans="9:46" s="142" customFormat="1" x14ac:dyDescent="0.15">
      <c r="I13493" s="223"/>
      <c r="P13493" s="224"/>
      <c r="Q13493" s="224"/>
      <c r="R13493" s="224"/>
      <c r="T13493" s="223"/>
      <c r="U13493" s="225"/>
      <c r="V13493" s="223"/>
      <c r="W13493" s="225"/>
      <c r="AE13493" s="200"/>
      <c r="AM13493" s="203"/>
      <c r="AT13493" s="144"/>
    </row>
    <row r="13494" spans="9:46" s="142" customFormat="1" x14ac:dyDescent="0.15">
      <c r="I13494" s="223"/>
      <c r="P13494" s="224"/>
      <c r="Q13494" s="224"/>
      <c r="R13494" s="224"/>
      <c r="T13494" s="223"/>
      <c r="U13494" s="225"/>
      <c r="V13494" s="223"/>
      <c r="W13494" s="225"/>
      <c r="AE13494" s="200"/>
      <c r="AM13494" s="203"/>
      <c r="AT13494" s="144"/>
    </row>
    <row r="13495" spans="9:46" s="142" customFormat="1" x14ac:dyDescent="0.15">
      <c r="I13495" s="223"/>
      <c r="P13495" s="224"/>
      <c r="Q13495" s="224"/>
      <c r="R13495" s="224"/>
      <c r="T13495" s="223"/>
      <c r="U13495" s="225"/>
      <c r="V13495" s="223"/>
      <c r="W13495" s="225"/>
      <c r="AE13495" s="200"/>
      <c r="AM13495" s="203"/>
      <c r="AT13495" s="144"/>
    </row>
    <row r="13496" spans="9:46" s="142" customFormat="1" x14ac:dyDescent="0.15">
      <c r="I13496" s="223"/>
      <c r="P13496" s="224"/>
      <c r="Q13496" s="224"/>
      <c r="R13496" s="224"/>
      <c r="T13496" s="223"/>
      <c r="U13496" s="225"/>
      <c r="V13496" s="223"/>
      <c r="W13496" s="225"/>
      <c r="AE13496" s="200"/>
      <c r="AM13496" s="203"/>
      <c r="AT13496" s="144"/>
    </row>
    <row r="13497" spans="9:46" s="142" customFormat="1" x14ac:dyDescent="0.15">
      <c r="I13497" s="223"/>
      <c r="P13497" s="224"/>
      <c r="Q13497" s="224"/>
      <c r="R13497" s="224"/>
      <c r="T13497" s="223"/>
      <c r="U13497" s="225"/>
      <c r="V13497" s="223"/>
      <c r="W13497" s="225"/>
      <c r="AE13497" s="200"/>
      <c r="AM13497" s="203"/>
      <c r="AT13497" s="144"/>
    </row>
    <row r="13498" spans="9:46" s="142" customFormat="1" x14ac:dyDescent="0.15">
      <c r="I13498" s="223"/>
      <c r="P13498" s="224"/>
      <c r="Q13498" s="224"/>
      <c r="R13498" s="224"/>
      <c r="T13498" s="223"/>
      <c r="U13498" s="225"/>
      <c r="V13498" s="223"/>
      <c r="W13498" s="225"/>
      <c r="AE13498" s="200"/>
      <c r="AM13498" s="203"/>
      <c r="AT13498" s="144"/>
    </row>
    <row r="13499" spans="9:46" s="142" customFormat="1" x14ac:dyDescent="0.15">
      <c r="I13499" s="223"/>
      <c r="P13499" s="224"/>
      <c r="Q13499" s="224"/>
      <c r="R13499" s="224"/>
      <c r="T13499" s="223"/>
      <c r="U13499" s="225"/>
      <c r="V13499" s="223"/>
      <c r="W13499" s="225"/>
      <c r="AE13499" s="200"/>
      <c r="AM13499" s="203"/>
      <c r="AT13499" s="144"/>
    </row>
    <row r="13500" spans="9:46" s="142" customFormat="1" x14ac:dyDescent="0.15">
      <c r="I13500" s="223"/>
      <c r="P13500" s="224"/>
      <c r="Q13500" s="224"/>
      <c r="R13500" s="224"/>
      <c r="T13500" s="223"/>
      <c r="U13500" s="225"/>
      <c r="V13500" s="223"/>
      <c r="W13500" s="225"/>
      <c r="AE13500" s="200"/>
      <c r="AM13500" s="203"/>
      <c r="AT13500" s="144"/>
    </row>
    <row r="13501" spans="9:46" s="142" customFormat="1" x14ac:dyDescent="0.15">
      <c r="I13501" s="223"/>
      <c r="P13501" s="224"/>
      <c r="Q13501" s="224"/>
      <c r="R13501" s="224"/>
      <c r="T13501" s="223"/>
      <c r="U13501" s="225"/>
      <c r="V13501" s="223"/>
      <c r="W13501" s="225"/>
      <c r="AE13501" s="200"/>
      <c r="AM13501" s="203"/>
      <c r="AT13501" s="144"/>
    </row>
    <row r="13502" spans="9:46" s="142" customFormat="1" x14ac:dyDescent="0.15">
      <c r="I13502" s="223"/>
      <c r="P13502" s="224"/>
      <c r="Q13502" s="224"/>
      <c r="R13502" s="224"/>
      <c r="T13502" s="223"/>
      <c r="U13502" s="225"/>
      <c r="V13502" s="223"/>
      <c r="W13502" s="225"/>
      <c r="AE13502" s="200"/>
      <c r="AM13502" s="203"/>
      <c r="AT13502" s="144"/>
    </row>
    <row r="13503" spans="9:46" s="142" customFormat="1" x14ac:dyDescent="0.15">
      <c r="I13503" s="223"/>
      <c r="P13503" s="224"/>
      <c r="Q13503" s="224"/>
      <c r="R13503" s="224"/>
      <c r="T13503" s="223"/>
      <c r="U13503" s="225"/>
      <c r="V13503" s="223"/>
      <c r="W13503" s="225"/>
      <c r="AE13503" s="200"/>
      <c r="AM13503" s="203"/>
      <c r="AT13503" s="144"/>
    </row>
    <row r="13504" spans="9:46" s="142" customFormat="1" x14ac:dyDescent="0.15">
      <c r="I13504" s="223"/>
      <c r="P13504" s="224"/>
      <c r="Q13504" s="224"/>
      <c r="R13504" s="224"/>
      <c r="T13504" s="223"/>
      <c r="U13504" s="225"/>
      <c r="V13504" s="223"/>
      <c r="W13504" s="225"/>
      <c r="AE13504" s="200"/>
      <c r="AM13504" s="203"/>
      <c r="AT13504" s="144"/>
    </row>
    <row r="13505" spans="9:46" s="142" customFormat="1" x14ac:dyDescent="0.15">
      <c r="I13505" s="223"/>
      <c r="P13505" s="224"/>
      <c r="Q13505" s="224"/>
      <c r="R13505" s="224"/>
      <c r="T13505" s="223"/>
      <c r="U13505" s="225"/>
      <c r="V13505" s="223"/>
      <c r="W13505" s="225"/>
      <c r="AE13505" s="200"/>
      <c r="AM13505" s="203"/>
      <c r="AT13505" s="144"/>
    </row>
    <row r="13506" spans="9:46" s="142" customFormat="1" x14ac:dyDescent="0.15">
      <c r="I13506" s="223"/>
      <c r="P13506" s="224"/>
      <c r="Q13506" s="224"/>
      <c r="R13506" s="224"/>
      <c r="T13506" s="223"/>
      <c r="U13506" s="225"/>
      <c r="V13506" s="223"/>
      <c r="W13506" s="225"/>
      <c r="AE13506" s="200"/>
      <c r="AM13506" s="203"/>
      <c r="AT13506" s="144"/>
    </row>
    <row r="13507" spans="9:46" s="142" customFormat="1" x14ac:dyDescent="0.15">
      <c r="I13507" s="223"/>
      <c r="P13507" s="224"/>
      <c r="Q13507" s="224"/>
      <c r="R13507" s="224"/>
      <c r="T13507" s="223"/>
      <c r="U13507" s="225"/>
      <c r="V13507" s="223"/>
      <c r="W13507" s="225"/>
      <c r="AE13507" s="200"/>
      <c r="AM13507" s="203"/>
      <c r="AT13507" s="144"/>
    </row>
    <row r="13508" spans="9:46" s="142" customFormat="1" x14ac:dyDescent="0.15">
      <c r="I13508" s="223"/>
      <c r="P13508" s="224"/>
      <c r="Q13508" s="224"/>
      <c r="R13508" s="224"/>
      <c r="T13508" s="223"/>
      <c r="U13508" s="225"/>
      <c r="V13508" s="223"/>
      <c r="W13508" s="225"/>
      <c r="AE13508" s="200"/>
      <c r="AM13508" s="203"/>
      <c r="AT13508" s="144"/>
    </row>
    <row r="13509" spans="9:46" s="142" customFormat="1" x14ac:dyDescent="0.15">
      <c r="I13509" s="223"/>
      <c r="P13509" s="224"/>
      <c r="Q13509" s="224"/>
      <c r="R13509" s="224"/>
      <c r="T13509" s="223"/>
      <c r="U13509" s="225"/>
      <c r="V13509" s="223"/>
      <c r="W13509" s="225"/>
      <c r="AE13509" s="200"/>
      <c r="AM13509" s="203"/>
      <c r="AT13509" s="144"/>
    </row>
    <row r="13510" spans="9:46" s="142" customFormat="1" x14ac:dyDescent="0.15">
      <c r="I13510" s="223"/>
      <c r="P13510" s="224"/>
      <c r="Q13510" s="224"/>
      <c r="R13510" s="224"/>
      <c r="T13510" s="223"/>
      <c r="U13510" s="225"/>
      <c r="V13510" s="223"/>
      <c r="W13510" s="225"/>
      <c r="AE13510" s="200"/>
      <c r="AM13510" s="203"/>
      <c r="AT13510" s="144"/>
    </row>
    <row r="13511" spans="9:46" s="142" customFormat="1" x14ac:dyDescent="0.15">
      <c r="I13511" s="223"/>
      <c r="P13511" s="224"/>
      <c r="Q13511" s="224"/>
      <c r="R13511" s="224"/>
      <c r="T13511" s="223"/>
      <c r="U13511" s="225"/>
      <c r="V13511" s="223"/>
      <c r="W13511" s="225"/>
      <c r="AE13511" s="200"/>
      <c r="AM13511" s="203"/>
      <c r="AT13511" s="144"/>
    </row>
    <row r="13512" spans="9:46" s="142" customFormat="1" x14ac:dyDescent="0.15">
      <c r="I13512" s="223"/>
      <c r="P13512" s="224"/>
      <c r="Q13512" s="224"/>
      <c r="R13512" s="224"/>
      <c r="T13512" s="223"/>
      <c r="U13512" s="225"/>
      <c r="V13512" s="223"/>
      <c r="W13512" s="225"/>
      <c r="AE13512" s="200"/>
      <c r="AM13512" s="203"/>
      <c r="AT13512" s="144"/>
    </row>
    <row r="13513" spans="9:46" s="142" customFormat="1" x14ac:dyDescent="0.15">
      <c r="I13513" s="223"/>
      <c r="P13513" s="224"/>
      <c r="Q13513" s="224"/>
      <c r="R13513" s="224"/>
      <c r="T13513" s="223"/>
      <c r="U13513" s="225"/>
      <c r="V13513" s="223"/>
      <c r="W13513" s="225"/>
      <c r="AE13513" s="200"/>
      <c r="AM13513" s="203"/>
      <c r="AT13513" s="144"/>
    </row>
    <row r="13514" spans="9:46" s="142" customFormat="1" x14ac:dyDescent="0.15">
      <c r="I13514" s="223"/>
      <c r="P13514" s="224"/>
      <c r="Q13514" s="224"/>
      <c r="R13514" s="224"/>
      <c r="T13514" s="223"/>
      <c r="U13514" s="225"/>
      <c r="V13514" s="223"/>
      <c r="W13514" s="225"/>
      <c r="AE13514" s="200"/>
      <c r="AM13514" s="203"/>
      <c r="AT13514" s="144"/>
    </row>
    <row r="13515" spans="9:46" s="142" customFormat="1" x14ac:dyDescent="0.15">
      <c r="I13515" s="223"/>
      <c r="P13515" s="224"/>
      <c r="Q13515" s="224"/>
      <c r="R13515" s="224"/>
      <c r="T13515" s="223"/>
      <c r="U13515" s="225"/>
      <c r="V13515" s="223"/>
      <c r="W13515" s="225"/>
      <c r="AE13515" s="200"/>
      <c r="AM13515" s="203"/>
      <c r="AT13515" s="144"/>
    </row>
    <row r="13516" spans="9:46" s="142" customFormat="1" x14ac:dyDescent="0.15">
      <c r="I13516" s="223"/>
      <c r="P13516" s="224"/>
      <c r="Q13516" s="224"/>
      <c r="R13516" s="224"/>
      <c r="T13516" s="223"/>
      <c r="U13516" s="225"/>
      <c r="V13516" s="223"/>
      <c r="W13516" s="225"/>
      <c r="AE13516" s="200"/>
      <c r="AM13516" s="203"/>
      <c r="AT13516" s="144"/>
    </row>
    <row r="13517" spans="9:46" s="142" customFormat="1" x14ac:dyDescent="0.15">
      <c r="I13517" s="223"/>
      <c r="P13517" s="224"/>
      <c r="Q13517" s="224"/>
      <c r="R13517" s="224"/>
      <c r="T13517" s="223"/>
      <c r="U13517" s="225"/>
      <c r="V13517" s="223"/>
      <c r="W13517" s="225"/>
      <c r="AE13517" s="200"/>
      <c r="AM13517" s="203"/>
      <c r="AT13517" s="144"/>
    </row>
    <row r="13518" spans="9:46" s="142" customFormat="1" x14ac:dyDescent="0.15">
      <c r="I13518" s="223"/>
      <c r="P13518" s="224"/>
      <c r="Q13518" s="224"/>
      <c r="R13518" s="224"/>
      <c r="T13518" s="223"/>
      <c r="U13518" s="225"/>
      <c r="V13518" s="223"/>
      <c r="W13518" s="225"/>
      <c r="AE13518" s="200"/>
      <c r="AM13518" s="203"/>
      <c r="AT13518" s="144"/>
    </row>
    <row r="13519" spans="9:46" s="142" customFormat="1" x14ac:dyDescent="0.15">
      <c r="I13519" s="223"/>
      <c r="P13519" s="224"/>
      <c r="Q13519" s="224"/>
      <c r="R13519" s="224"/>
      <c r="T13519" s="223"/>
      <c r="U13519" s="225"/>
      <c r="V13519" s="223"/>
      <c r="W13519" s="225"/>
      <c r="AE13519" s="200"/>
      <c r="AM13519" s="203"/>
      <c r="AT13519" s="144"/>
    </row>
    <row r="13520" spans="9:46" s="142" customFormat="1" x14ac:dyDescent="0.15">
      <c r="I13520" s="223"/>
      <c r="P13520" s="224"/>
      <c r="Q13520" s="224"/>
      <c r="R13520" s="224"/>
      <c r="T13520" s="223"/>
      <c r="U13520" s="225"/>
      <c r="V13520" s="223"/>
      <c r="W13520" s="225"/>
      <c r="AE13520" s="200"/>
      <c r="AM13520" s="203"/>
      <c r="AT13520" s="144"/>
    </row>
    <row r="13521" spans="9:46" s="142" customFormat="1" x14ac:dyDescent="0.15">
      <c r="I13521" s="223"/>
      <c r="P13521" s="224"/>
      <c r="Q13521" s="224"/>
      <c r="R13521" s="224"/>
      <c r="T13521" s="223"/>
      <c r="U13521" s="225"/>
      <c r="V13521" s="223"/>
      <c r="W13521" s="225"/>
      <c r="AE13521" s="200"/>
      <c r="AM13521" s="203"/>
      <c r="AT13521" s="144"/>
    </row>
    <row r="13522" spans="9:46" s="142" customFormat="1" x14ac:dyDescent="0.15">
      <c r="I13522" s="223"/>
      <c r="P13522" s="224"/>
      <c r="Q13522" s="224"/>
      <c r="R13522" s="224"/>
      <c r="T13522" s="223"/>
      <c r="U13522" s="225"/>
      <c r="V13522" s="223"/>
      <c r="W13522" s="225"/>
      <c r="AE13522" s="200"/>
      <c r="AM13522" s="203"/>
      <c r="AT13522" s="144"/>
    </row>
    <row r="13523" spans="9:46" s="142" customFormat="1" x14ac:dyDescent="0.15">
      <c r="I13523" s="223"/>
      <c r="P13523" s="224"/>
      <c r="Q13523" s="224"/>
      <c r="R13523" s="224"/>
      <c r="T13523" s="223"/>
      <c r="U13523" s="225"/>
      <c r="V13523" s="223"/>
      <c r="W13523" s="225"/>
      <c r="AE13523" s="200"/>
      <c r="AM13523" s="203"/>
      <c r="AT13523" s="144"/>
    </row>
    <row r="13524" spans="9:46" s="142" customFormat="1" x14ac:dyDescent="0.15">
      <c r="I13524" s="223"/>
      <c r="P13524" s="224"/>
      <c r="Q13524" s="224"/>
      <c r="R13524" s="224"/>
      <c r="T13524" s="223"/>
      <c r="U13524" s="225"/>
      <c r="V13524" s="223"/>
      <c r="W13524" s="225"/>
      <c r="AE13524" s="200"/>
      <c r="AM13524" s="203"/>
      <c r="AT13524" s="144"/>
    </row>
    <row r="13525" spans="9:46" s="142" customFormat="1" x14ac:dyDescent="0.15">
      <c r="I13525" s="223"/>
      <c r="P13525" s="224"/>
      <c r="Q13525" s="224"/>
      <c r="R13525" s="224"/>
      <c r="T13525" s="223"/>
      <c r="U13525" s="225"/>
      <c r="V13525" s="223"/>
      <c r="W13525" s="225"/>
      <c r="AE13525" s="200"/>
      <c r="AM13525" s="203"/>
      <c r="AT13525" s="144"/>
    </row>
    <row r="13526" spans="9:46" s="142" customFormat="1" x14ac:dyDescent="0.15">
      <c r="I13526" s="223"/>
      <c r="P13526" s="224"/>
      <c r="Q13526" s="224"/>
      <c r="R13526" s="224"/>
      <c r="T13526" s="223"/>
      <c r="U13526" s="225"/>
      <c r="V13526" s="223"/>
      <c r="W13526" s="225"/>
      <c r="AE13526" s="200"/>
      <c r="AM13526" s="203"/>
      <c r="AT13526" s="144"/>
    </row>
    <row r="13527" spans="9:46" s="142" customFormat="1" x14ac:dyDescent="0.15">
      <c r="I13527" s="223"/>
      <c r="P13527" s="224"/>
      <c r="Q13527" s="224"/>
      <c r="R13527" s="224"/>
      <c r="T13527" s="223"/>
      <c r="U13527" s="225"/>
      <c r="V13527" s="223"/>
      <c r="W13527" s="225"/>
      <c r="AE13527" s="200"/>
      <c r="AM13527" s="203"/>
      <c r="AT13527" s="144"/>
    </row>
    <row r="13528" spans="9:46" s="142" customFormat="1" x14ac:dyDescent="0.15">
      <c r="I13528" s="223"/>
      <c r="P13528" s="224"/>
      <c r="Q13528" s="224"/>
      <c r="R13528" s="224"/>
      <c r="T13528" s="223"/>
      <c r="U13528" s="225"/>
      <c r="V13528" s="223"/>
      <c r="W13528" s="225"/>
      <c r="AE13528" s="200"/>
      <c r="AM13528" s="203"/>
      <c r="AT13528" s="144"/>
    </row>
    <row r="13529" spans="9:46" s="142" customFormat="1" x14ac:dyDescent="0.15">
      <c r="I13529" s="223"/>
      <c r="P13529" s="224"/>
      <c r="Q13529" s="224"/>
      <c r="R13529" s="224"/>
      <c r="T13529" s="223"/>
      <c r="U13529" s="225"/>
      <c r="V13529" s="223"/>
      <c r="W13529" s="225"/>
      <c r="AE13529" s="200"/>
      <c r="AM13529" s="203"/>
      <c r="AT13529" s="144"/>
    </row>
    <row r="13530" spans="9:46" s="142" customFormat="1" x14ac:dyDescent="0.15">
      <c r="I13530" s="223"/>
      <c r="P13530" s="224"/>
      <c r="Q13530" s="224"/>
      <c r="R13530" s="224"/>
      <c r="T13530" s="223"/>
      <c r="U13530" s="225"/>
      <c r="V13530" s="223"/>
      <c r="W13530" s="225"/>
      <c r="AE13530" s="200"/>
      <c r="AM13530" s="203"/>
      <c r="AT13530" s="144"/>
    </row>
    <row r="13531" spans="9:46" s="142" customFormat="1" x14ac:dyDescent="0.15">
      <c r="I13531" s="223"/>
      <c r="P13531" s="224"/>
      <c r="Q13531" s="224"/>
      <c r="R13531" s="224"/>
      <c r="T13531" s="223"/>
      <c r="U13531" s="225"/>
      <c r="V13531" s="223"/>
      <c r="W13531" s="225"/>
      <c r="AE13531" s="200"/>
      <c r="AM13531" s="203"/>
      <c r="AT13531" s="144"/>
    </row>
    <row r="13532" spans="9:46" s="142" customFormat="1" x14ac:dyDescent="0.15">
      <c r="I13532" s="223"/>
      <c r="P13532" s="224"/>
      <c r="Q13532" s="224"/>
      <c r="R13532" s="224"/>
      <c r="T13532" s="223"/>
      <c r="U13532" s="225"/>
      <c r="V13532" s="223"/>
      <c r="W13532" s="225"/>
      <c r="AE13532" s="200"/>
      <c r="AM13532" s="203"/>
      <c r="AT13532" s="144"/>
    </row>
    <row r="13533" spans="9:46" s="142" customFormat="1" x14ac:dyDescent="0.15">
      <c r="I13533" s="223"/>
      <c r="P13533" s="224"/>
      <c r="Q13533" s="224"/>
      <c r="R13533" s="224"/>
      <c r="T13533" s="223"/>
      <c r="U13533" s="225"/>
      <c r="V13533" s="223"/>
      <c r="W13533" s="225"/>
      <c r="AE13533" s="200"/>
      <c r="AM13533" s="203"/>
      <c r="AT13533" s="144"/>
    </row>
    <row r="13534" spans="9:46" s="142" customFormat="1" x14ac:dyDescent="0.15">
      <c r="I13534" s="223"/>
      <c r="P13534" s="224"/>
      <c r="Q13534" s="224"/>
      <c r="R13534" s="224"/>
      <c r="T13534" s="223"/>
      <c r="U13534" s="225"/>
      <c r="V13534" s="223"/>
      <c r="W13534" s="225"/>
      <c r="AE13534" s="200"/>
      <c r="AM13534" s="203"/>
      <c r="AT13534" s="144"/>
    </row>
    <row r="13535" spans="9:46" s="142" customFormat="1" x14ac:dyDescent="0.15">
      <c r="I13535" s="223"/>
      <c r="P13535" s="224"/>
      <c r="Q13535" s="224"/>
      <c r="R13535" s="224"/>
      <c r="T13535" s="223"/>
      <c r="U13535" s="225"/>
      <c r="V13535" s="223"/>
      <c r="W13535" s="225"/>
      <c r="AE13535" s="200"/>
      <c r="AM13535" s="203"/>
      <c r="AT13535" s="144"/>
    </row>
    <row r="13536" spans="9:46" s="142" customFormat="1" x14ac:dyDescent="0.15">
      <c r="I13536" s="223"/>
      <c r="P13536" s="224"/>
      <c r="Q13536" s="224"/>
      <c r="R13536" s="224"/>
      <c r="T13536" s="223"/>
      <c r="U13536" s="225"/>
      <c r="V13536" s="223"/>
      <c r="W13536" s="225"/>
      <c r="AE13536" s="200"/>
      <c r="AM13536" s="203"/>
      <c r="AT13536" s="144"/>
    </row>
    <row r="13537" spans="9:46" s="142" customFormat="1" x14ac:dyDescent="0.15">
      <c r="I13537" s="223"/>
      <c r="P13537" s="224"/>
      <c r="Q13537" s="224"/>
      <c r="R13537" s="224"/>
      <c r="T13537" s="223"/>
      <c r="U13537" s="225"/>
      <c r="V13537" s="223"/>
      <c r="W13537" s="225"/>
      <c r="AE13537" s="200"/>
      <c r="AM13537" s="203"/>
      <c r="AT13537" s="144"/>
    </row>
    <row r="13538" spans="9:46" s="142" customFormat="1" x14ac:dyDescent="0.15">
      <c r="I13538" s="223"/>
      <c r="P13538" s="224"/>
      <c r="Q13538" s="224"/>
      <c r="R13538" s="224"/>
      <c r="T13538" s="223"/>
      <c r="U13538" s="225"/>
      <c r="V13538" s="223"/>
      <c r="W13538" s="225"/>
      <c r="AE13538" s="200"/>
      <c r="AM13538" s="203"/>
      <c r="AT13538" s="144"/>
    </row>
    <row r="13539" spans="9:46" s="142" customFormat="1" x14ac:dyDescent="0.15">
      <c r="I13539" s="223"/>
      <c r="P13539" s="224"/>
      <c r="Q13539" s="224"/>
      <c r="R13539" s="224"/>
      <c r="T13539" s="223"/>
      <c r="U13539" s="225"/>
      <c r="V13539" s="223"/>
      <c r="W13539" s="225"/>
      <c r="AE13539" s="200"/>
      <c r="AM13539" s="203"/>
      <c r="AT13539" s="144"/>
    </row>
    <row r="13540" spans="9:46" s="142" customFormat="1" x14ac:dyDescent="0.15">
      <c r="I13540" s="223"/>
      <c r="P13540" s="224"/>
      <c r="Q13540" s="224"/>
      <c r="R13540" s="224"/>
      <c r="T13540" s="223"/>
      <c r="U13540" s="225"/>
      <c r="V13540" s="223"/>
      <c r="W13540" s="225"/>
      <c r="AE13540" s="200"/>
      <c r="AM13540" s="203"/>
      <c r="AT13540" s="144"/>
    </row>
    <row r="13541" spans="9:46" s="142" customFormat="1" x14ac:dyDescent="0.15">
      <c r="I13541" s="223"/>
      <c r="P13541" s="224"/>
      <c r="Q13541" s="224"/>
      <c r="R13541" s="224"/>
      <c r="T13541" s="223"/>
      <c r="U13541" s="225"/>
      <c r="V13541" s="223"/>
      <c r="W13541" s="225"/>
      <c r="AE13541" s="200"/>
      <c r="AM13541" s="203"/>
      <c r="AT13541" s="144"/>
    </row>
    <row r="13542" spans="9:46" s="142" customFormat="1" x14ac:dyDescent="0.15">
      <c r="I13542" s="223"/>
      <c r="P13542" s="224"/>
      <c r="Q13542" s="224"/>
      <c r="R13542" s="224"/>
      <c r="T13542" s="223"/>
      <c r="U13542" s="225"/>
      <c r="V13542" s="223"/>
      <c r="W13542" s="225"/>
      <c r="AE13542" s="200"/>
      <c r="AM13542" s="203"/>
      <c r="AT13542" s="144"/>
    </row>
    <row r="13543" spans="9:46" s="142" customFormat="1" x14ac:dyDescent="0.15">
      <c r="I13543" s="223"/>
      <c r="P13543" s="224"/>
      <c r="Q13543" s="224"/>
      <c r="R13543" s="224"/>
      <c r="T13543" s="223"/>
      <c r="U13543" s="225"/>
      <c r="V13543" s="223"/>
      <c r="W13543" s="225"/>
      <c r="AE13543" s="200"/>
      <c r="AM13543" s="203"/>
      <c r="AT13543" s="144"/>
    </row>
    <row r="13544" spans="9:46" s="142" customFormat="1" x14ac:dyDescent="0.15">
      <c r="I13544" s="223"/>
      <c r="P13544" s="224"/>
      <c r="Q13544" s="224"/>
      <c r="R13544" s="224"/>
      <c r="T13544" s="223"/>
      <c r="U13544" s="225"/>
      <c r="V13544" s="223"/>
      <c r="W13544" s="225"/>
      <c r="AE13544" s="200"/>
      <c r="AM13544" s="203"/>
      <c r="AT13544" s="144"/>
    </row>
    <row r="13545" spans="9:46" s="142" customFormat="1" x14ac:dyDescent="0.15">
      <c r="I13545" s="223"/>
      <c r="P13545" s="224"/>
      <c r="Q13545" s="224"/>
      <c r="R13545" s="224"/>
      <c r="T13545" s="223"/>
      <c r="U13545" s="225"/>
      <c r="V13545" s="223"/>
      <c r="W13545" s="225"/>
      <c r="AE13545" s="200"/>
      <c r="AM13545" s="203"/>
      <c r="AT13545" s="144"/>
    </row>
    <row r="13546" spans="9:46" s="142" customFormat="1" x14ac:dyDescent="0.15">
      <c r="I13546" s="223"/>
      <c r="P13546" s="224"/>
      <c r="Q13546" s="224"/>
      <c r="R13546" s="224"/>
      <c r="T13546" s="223"/>
      <c r="U13546" s="225"/>
      <c r="V13546" s="223"/>
      <c r="W13546" s="225"/>
      <c r="AE13546" s="200"/>
      <c r="AM13546" s="203"/>
      <c r="AT13546" s="144"/>
    </row>
    <row r="13547" spans="9:46" s="142" customFormat="1" x14ac:dyDescent="0.15">
      <c r="I13547" s="223"/>
      <c r="P13547" s="224"/>
      <c r="Q13547" s="224"/>
      <c r="R13547" s="224"/>
      <c r="T13547" s="223"/>
      <c r="U13547" s="225"/>
      <c r="V13547" s="223"/>
      <c r="W13547" s="225"/>
      <c r="AE13547" s="200"/>
      <c r="AM13547" s="203"/>
      <c r="AT13547" s="144"/>
    </row>
    <row r="13548" spans="9:46" s="142" customFormat="1" x14ac:dyDescent="0.15">
      <c r="I13548" s="223"/>
      <c r="P13548" s="224"/>
      <c r="Q13548" s="224"/>
      <c r="R13548" s="224"/>
      <c r="T13548" s="223"/>
      <c r="U13548" s="225"/>
      <c r="V13548" s="223"/>
      <c r="W13548" s="225"/>
      <c r="AE13548" s="200"/>
      <c r="AM13548" s="203"/>
      <c r="AT13548" s="144"/>
    </row>
    <row r="13549" spans="9:46" s="142" customFormat="1" x14ac:dyDescent="0.15">
      <c r="I13549" s="223"/>
      <c r="P13549" s="224"/>
      <c r="Q13549" s="224"/>
      <c r="R13549" s="224"/>
      <c r="T13549" s="223"/>
      <c r="U13549" s="225"/>
      <c r="V13549" s="223"/>
      <c r="W13549" s="225"/>
      <c r="AE13549" s="200"/>
      <c r="AM13549" s="203"/>
      <c r="AT13549" s="144"/>
    </row>
    <row r="13550" spans="9:46" s="142" customFormat="1" x14ac:dyDescent="0.15">
      <c r="I13550" s="223"/>
      <c r="P13550" s="224"/>
      <c r="Q13550" s="224"/>
      <c r="R13550" s="224"/>
      <c r="T13550" s="223"/>
      <c r="U13550" s="225"/>
      <c r="V13550" s="223"/>
      <c r="W13550" s="225"/>
      <c r="AE13550" s="200"/>
      <c r="AM13550" s="203"/>
      <c r="AT13550" s="144"/>
    </row>
    <row r="13551" spans="9:46" s="142" customFormat="1" x14ac:dyDescent="0.15">
      <c r="I13551" s="223"/>
      <c r="P13551" s="224"/>
      <c r="Q13551" s="224"/>
      <c r="R13551" s="224"/>
      <c r="T13551" s="223"/>
      <c r="U13551" s="225"/>
      <c r="V13551" s="223"/>
      <c r="W13551" s="225"/>
      <c r="AE13551" s="200"/>
      <c r="AM13551" s="203"/>
      <c r="AT13551" s="144"/>
    </row>
    <row r="13552" spans="9:46" s="142" customFormat="1" x14ac:dyDescent="0.15">
      <c r="I13552" s="223"/>
      <c r="P13552" s="224"/>
      <c r="Q13552" s="224"/>
      <c r="R13552" s="224"/>
      <c r="T13552" s="223"/>
      <c r="U13552" s="225"/>
      <c r="V13552" s="223"/>
      <c r="W13552" s="225"/>
      <c r="AE13552" s="200"/>
      <c r="AM13552" s="203"/>
      <c r="AT13552" s="144"/>
    </row>
    <row r="13553" spans="9:46" s="142" customFormat="1" x14ac:dyDescent="0.15">
      <c r="I13553" s="223"/>
      <c r="P13553" s="224"/>
      <c r="Q13553" s="224"/>
      <c r="R13553" s="224"/>
      <c r="T13553" s="223"/>
      <c r="U13553" s="225"/>
      <c r="V13553" s="223"/>
      <c r="W13553" s="225"/>
      <c r="AE13553" s="200"/>
      <c r="AM13553" s="203"/>
      <c r="AT13553" s="144"/>
    </row>
    <row r="13554" spans="9:46" s="142" customFormat="1" x14ac:dyDescent="0.15">
      <c r="I13554" s="223"/>
      <c r="P13554" s="224"/>
      <c r="Q13554" s="224"/>
      <c r="R13554" s="224"/>
      <c r="T13554" s="223"/>
      <c r="U13554" s="225"/>
      <c r="V13554" s="223"/>
      <c r="W13554" s="225"/>
      <c r="AE13554" s="200"/>
      <c r="AM13554" s="203"/>
      <c r="AT13554" s="144"/>
    </row>
    <row r="13555" spans="9:46" s="142" customFormat="1" x14ac:dyDescent="0.15">
      <c r="I13555" s="223"/>
      <c r="P13555" s="224"/>
      <c r="Q13555" s="224"/>
      <c r="R13555" s="224"/>
      <c r="T13555" s="223"/>
      <c r="U13555" s="225"/>
      <c r="V13555" s="223"/>
      <c r="W13555" s="225"/>
      <c r="AE13555" s="200"/>
      <c r="AM13555" s="203"/>
      <c r="AT13555" s="144"/>
    </row>
    <row r="13556" spans="9:46" s="142" customFormat="1" x14ac:dyDescent="0.15">
      <c r="I13556" s="223"/>
      <c r="P13556" s="224"/>
      <c r="Q13556" s="224"/>
      <c r="R13556" s="224"/>
      <c r="T13556" s="223"/>
      <c r="U13556" s="225"/>
      <c r="V13556" s="223"/>
      <c r="W13556" s="225"/>
      <c r="AE13556" s="200"/>
      <c r="AM13556" s="203"/>
      <c r="AT13556" s="144"/>
    </row>
    <row r="13557" spans="9:46" s="142" customFormat="1" x14ac:dyDescent="0.15">
      <c r="I13557" s="223"/>
      <c r="P13557" s="224"/>
      <c r="Q13557" s="224"/>
      <c r="R13557" s="224"/>
      <c r="T13557" s="223"/>
      <c r="U13557" s="225"/>
      <c r="V13557" s="223"/>
      <c r="W13557" s="225"/>
      <c r="AE13557" s="200"/>
      <c r="AM13557" s="203"/>
      <c r="AT13557" s="144"/>
    </row>
    <row r="13558" spans="9:46" s="142" customFormat="1" x14ac:dyDescent="0.15">
      <c r="I13558" s="223"/>
      <c r="P13558" s="224"/>
      <c r="Q13558" s="224"/>
      <c r="R13558" s="224"/>
      <c r="T13558" s="223"/>
      <c r="U13558" s="225"/>
      <c r="V13558" s="223"/>
      <c r="W13558" s="225"/>
      <c r="AE13558" s="200"/>
      <c r="AM13558" s="203"/>
      <c r="AT13558" s="144"/>
    </row>
    <row r="13559" spans="9:46" s="142" customFormat="1" x14ac:dyDescent="0.15">
      <c r="I13559" s="223"/>
      <c r="P13559" s="224"/>
      <c r="Q13559" s="224"/>
      <c r="R13559" s="224"/>
      <c r="T13559" s="223"/>
      <c r="U13559" s="225"/>
      <c r="V13559" s="223"/>
      <c r="W13559" s="225"/>
      <c r="AE13559" s="200"/>
      <c r="AM13559" s="203"/>
      <c r="AT13559" s="144"/>
    </row>
    <row r="13560" spans="9:46" s="142" customFormat="1" x14ac:dyDescent="0.15">
      <c r="I13560" s="223"/>
      <c r="P13560" s="224"/>
      <c r="Q13560" s="224"/>
      <c r="R13560" s="224"/>
      <c r="T13560" s="223"/>
      <c r="U13560" s="225"/>
      <c r="V13560" s="223"/>
      <c r="W13560" s="225"/>
      <c r="AE13560" s="200"/>
      <c r="AM13560" s="203"/>
      <c r="AT13560" s="144"/>
    </row>
    <row r="13561" spans="9:46" s="142" customFormat="1" x14ac:dyDescent="0.15">
      <c r="I13561" s="223"/>
      <c r="P13561" s="224"/>
      <c r="Q13561" s="224"/>
      <c r="R13561" s="224"/>
      <c r="T13561" s="223"/>
      <c r="U13561" s="225"/>
      <c r="V13561" s="223"/>
      <c r="W13561" s="225"/>
      <c r="AE13561" s="200"/>
      <c r="AM13561" s="203"/>
      <c r="AT13561" s="144"/>
    </row>
    <row r="13562" spans="9:46" s="142" customFormat="1" x14ac:dyDescent="0.15">
      <c r="I13562" s="223"/>
      <c r="P13562" s="224"/>
      <c r="Q13562" s="224"/>
      <c r="R13562" s="224"/>
      <c r="T13562" s="223"/>
      <c r="U13562" s="225"/>
      <c r="V13562" s="223"/>
      <c r="W13562" s="225"/>
      <c r="AE13562" s="200"/>
      <c r="AM13562" s="203"/>
      <c r="AT13562" s="144"/>
    </row>
    <row r="13563" spans="9:46" s="142" customFormat="1" x14ac:dyDescent="0.15">
      <c r="I13563" s="223"/>
      <c r="P13563" s="224"/>
      <c r="Q13563" s="224"/>
      <c r="R13563" s="224"/>
      <c r="T13563" s="223"/>
      <c r="U13563" s="225"/>
      <c r="V13563" s="223"/>
      <c r="W13563" s="225"/>
      <c r="AE13563" s="200"/>
      <c r="AM13563" s="203"/>
      <c r="AT13563" s="144"/>
    </row>
    <row r="13564" spans="9:46" s="142" customFormat="1" x14ac:dyDescent="0.15">
      <c r="I13564" s="223"/>
      <c r="P13564" s="224"/>
      <c r="Q13564" s="224"/>
      <c r="R13564" s="224"/>
      <c r="T13564" s="223"/>
      <c r="U13564" s="225"/>
      <c r="V13564" s="223"/>
      <c r="W13564" s="225"/>
      <c r="AE13564" s="200"/>
      <c r="AM13564" s="203"/>
      <c r="AT13564" s="144"/>
    </row>
    <row r="13565" spans="9:46" s="142" customFormat="1" x14ac:dyDescent="0.15">
      <c r="I13565" s="223"/>
      <c r="P13565" s="224"/>
      <c r="Q13565" s="224"/>
      <c r="R13565" s="224"/>
      <c r="T13565" s="223"/>
      <c r="U13565" s="225"/>
      <c r="V13565" s="223"/>
      <c r="W13565" s="225"/>
      <c r="AE13565" s="200"/>
      <c r="AM13565" s="203"/>
      <c r="AT13565" s="144"/>
    </row>
    <row r="13566" spans="9:46" s="142" customFormat="1" x14ac:dyDescent="0.15">
      <c r="I13566" s="223"/>
      <c r="P13566" s="224"/>
      <c r="Q13566" s="224"/>
      <c r="R13566" s="224"/>
      <c r="T13566" s="223"/>
      <c r="U13566" s="225"/>
      <c r="V13566" s="223"/>
      <c r="W13566" s="225"/>
      <c r="AE13566" s="200"/>
      <c r="AM13566" s="203"/>
      <c r="AT13566" s="144"/>
    </row>
    <row r="13567" spans="9:46" s="142" customFormat="1" x14ac:dyDescent="0.15">
      <c r="I13567" s="223"/>
      <c r="P13567" s="224"/>
      <c r="Q13567" s="224"/>
      <c r="R13567" s="224"/>
      <c r="T13567" s="223"/>
      <c r="U13567" s="225"/>
      <c r="V13567" s="223"/>
      <c r="W13567" s="225"/>
      <c r="AE13567" s="200"/>
      <c r="AM13567" s="203"/>
      <c r="AT13567" s="144"/>
    </row>
    <row r="13568" spans="9:46" s="142" customFormat="1" x14ac:dyDescent="0.15">
      <c r="I13568" s="223"/>
      <c r="P13568" s="224"/>
      <c r="Q13568" s="224"/>
      <c r="R13568" s="224"/>
      <c r="T13568" s="223"/>
      <c r="U13568" s="225"/>
      <c r="V13568" s="223"/>
      <c r="W13568" s="225"/>
      <c r="AE13568" s="200"/>
      <c r="AM13568" s="203"/>
      <c r="AT13568" s="144"/>
    </row>
    <row r="13569" spans="9:46" s="142" customFormat="1" x14ac:dyDescent="0.15">
      <c r="I13569" s="223"/>
      <c r="P13569" s="224"/>
      <c r="Q13569" s="224"/>
      <c r="R13569" s="224"/>
      <c r="T13569" s="223"/>
      <c r="U13569" s="225"/>
      <c r="V13569" s="223"/>
      <c r="W13569" s="225"/>
      <c r="AE13569" s="200"/>
      <c r="AM13569" s="203"/>
      <c r="AT13569" s="144"/>
    </row>
    <row r="13570" spans="9:46" s="142" customFormat="1" x14ac:dyDescent="0.15">
      <c r="I13570" s="223"/>
      <c r="P13570" s="224"/>
      <c r="Q13570" s="224"/>
      <c r="R13570" s="224"/>
      <c r="T13570" s="223"/>
      <c r="U13570" s="225"/>
      <c r="V13570" s="223"/>
      <c r="W13570" s="225"/>
      <c r="AE13570" s="200"/>
      <c r="AM13570" s="203"/>
      <c r="AT13570" s="144"/>
    </row>
    <row r="13571" spans="9:46" s="142" customFormat="1" x14ac:dyDescent="0.15">
      <c r="I13571" s="223"/>
      <c r="P13571" s="224"/>
      <c r="Q13571" s="224"/>
      <c r="R13571" s="224"/>
      <c r="T13571" s="223"/>
      <c r="U13571" s="225"/>
      <c r="V13571" s="223"/>
      <c r="W13571" s="225"/>
      <c r="AE13571" s="200"/>
      <c r="AM13571" s="203"/>
      <c r="AT13571" s="144"/>
    </row>
    <row r="13572" spans="9:46" s="142" customFormat="1" x14ac:dyDescent="0.15">
      <c r="I13572" s="223"/>
      <c r="P13572" s="224"/>
      <c r="Q13572" s="224"/>
      <c r="R13572" s="224"/>
      <c r="T13572" s="223"/>
      <c r="U13572" s="225"/>
      <c r="V13572" s="223"/>
      <c r="W13572" s="225"/>
      <c r="AE13572" s="200"/>
      <c r="AM13572" s="203"/>
      <c r="AT13572" s="144"/>
    </row>
    <row r="13573" spans="9:46" s="142" customFormat="1" x14ac:dyDescent="0.15">
      <c r="I13573" s="223"/>
      <c r="P13573" s="224"/>
      <c r="Q13573" s="224"/>
      <c r="R13573" s="224"/>
      <c r="T13573" s="223"/>
      <c r="U13573" s="225"/>
      <c r="V13573" s="223"/>
      <c r="W13573" s="225"/>
      <c r="AE13573" s="200"/>
      <c r="AM13573" s="203"/>
      <c r="AT13573" s="144"/>
    </row>
    <row r="13574" spans="9:46" s="142" customFormat="1" x14ac:dyDescent="0.15">
      <c r="I13574" s="223"/>
      <c r="P13574" s="224"/>
      <c r="Q13574" s="224"/>
      <c r="R13574" s="224"/>
      <c r="T13574" s="223"/>
      <c r="U13574" s="225"/>
      <c r="V13574" s="223"/>
      <c r="W13574" s="225"/>
      <c r="AE13574" s="200"/>
      <c r="AM13574" s="203"/>
      <c r="AT13574" s="144"/>
    </row>
    <row r="13575" spans="9:46" s="142" customFormat="1" x14ac:dyDescent="0.15">
      <c r="I13575" s="223"/>
      <c r="P13575" s="224"/>
      <c r="Q13575" s="224"/>
      <c r="R13575" s="224"/>
      <c r="T13575" s="223"/>
      <c r="U13575" s="225"/>
      <c r="V13575" s="223"/>
      <c r="W13575" s="225"/>
      <c r="AE13575" s="200"/>
      <c r="AM13575" s="203"/>
      <c r="AT13575" s="144"/>
    </row>
    <row r="13576" spans="9:46" s="142" customFormat="1" x14ac:dyDescent="0.15">
      <c r="I13576" s="223"/>
      <c r="P13576" s="224"/>
      <c r="Q13576" s="224"/>
      <c r="R13576" s="224"/>
      <c r="T13576" s="223"/>
      <c r="U13576" s="225"/>
      <c r="V13576" s="223"/>
      <c r="W13576" s="225"/>
      <c r="AE13576" s="200"/>
      <c r="AM13576" s="203"/>
      <c r="AT13576" s="144"/>
    </row>
    <row r="13577" spans="9:46" s="142" customFormat="1" x14ac:dyDescent="0.15">
      <c r="I13577" s="223"/>
      <c r="P13577" s="224"/>
      <c r="Q13577" s="224"/>
      <c r="R13577" s="224"/>
      <c r="T13577" s="223"/>
      <c r="U13577" s="225"/>
      <c r="V13577" s="223"/>
      <c r="W13577" s="225"/>
      <c r="AE13577" s="200"/>
      <c r="AM13577" s="203"/>
      <c r="AT13577" s="144"/>
    </row>
    <row r="13578" spans="9:46" s="142" customFormat="1" x14ac:dyDescent="0.15">
      <c r="I13578" s="223"/>
      <c r="P13578" s="224"/>
      <c r="Q13578" s="224"/>
      <c r="R13578" s="224"/>
      <c r="T13578" s="223"/>
      <c r="U13578" s="225"/>
      <c r="V13578" s="223"/>
      <c r="W13578" s="225"/>
      <c r="AE13578" s="200"/>
      <c r="AM13578" s="203"/>
      <c r="AT13578" s="144"/>
    </row>
    <row r="13579" spans="9:46" s="142" customFormat="1" x14ac:dyDescent="0.15">
      <c r="I13579" s="223"/>
      <c r="P13579" s="224"/>
      <c r="Q13579" s="224"/>
      <c r="R13579" s="224"/>
      <c r="T13579" s="223"/>
      <c r="U13579" s="225"/>
      <c r="V13579" s="223"/>
      <c r="W13579" s="225"/>
      <c r="AE13579" s="200"/>
      <c r="AM13579" s="203"/>
      <c r="AT13579" s="144"/>
    </row>
    <row r="13580" spans="9:46" s="142" customFormat="1" x14ac:dyDescent="0.15">
      <c r="I13580" s="223"/>
      <c r="P13580" s="224"/>
      <c r="Q13580" s="224"/>
      <c r="R13580" s="224"/>
      <c r="T13580" s="223"/>
      <c r="U13580" s="225"/>
      <c r="V13580" s="223"/>
      <c r="W13580" s="225"/>
      <c r="AE13580" s="200"/>
      <c r="AM13580" s="203"/>
      <c r="AT13580" s="144"/>
    </row>
    <row r="13581" spans="9:46" s="142" customFormat="1" x14ac:dyDescent="0.15">
      <c r="I13581" s="223"/>
      <c r="P13581" s="224"/>
      <c r="Q13581" s="224"/>
      <c r="R13581" s="224"/>
      <c r="T13581" s="223"/>
      <c r="U13581" s="225"/>
      <c r="V13581" s="223"/>
      <c r="W13581" s="225"/>
      <c r="AE13581" s="200"/>
      <c r="AM13581" s="203"/>
      <c r="AT13581" s="144"/>
    </row>
    <row r="13582" spans="9:46" s="142" customFormat="1" x14ac:dyDescent="0.15">
      <c r="I13582" s="223"/>
      <c r="P13582" s="224"/>
      <c r="Q13582" s="224"/>
      <c r="R13582" s="224"/>
      <c r="T13582" s="223"/>
      <c r="U13582" s="225"/>
      <c r="V13582" s="223"/>
      <c r="W13582" s="225"/>
      <c r="AE13582" s="200"/>
      <c r="AM13582" s="203"/>
      <c r="AT13582" s="144"/>
    </row>
    <row r="13583" spans="9:46" s="142" customFormat="1" x14ac:dyDescent="0.15">
      <c r="I13583" s="223"/>
      <c r="P13583" s="224"/>
      <c r="Q13583" s="224"/>
      <c r="R13583" s="224"/>
      <c r="T13583" s="223"/>
      <c r="U13583" s="225"/>
      <c r="V13583" s="223"/>
      <c r="W13583" s="225"/>
      <c r="AE13583" s="200"/>
      <c r="AM13583" s="203"/>
      <c r="AT13583" s="144"/>
    </row>
    <row r="13584" spans="9:46" s="142" customFormat="1" x14ac:dyDescent="0.15">
      <c r="I13584" s="223"/>
      <c r="P13584" s="224"/>
      <c r="Q13584" s="224"/>
      <c r="R13584" s="224"/>
      <c r="T13584" s="223"/>
      <c r="U13584" s="225"/>
      <c r="V13584" s="223"/>
      <c r="W13584" s="225"/>
      <c r="AE13584" s="200"/>
      <c r="AM13584" s="203"/>
      <c r="AT13584" s="144"/>
    </row>
    <row r="13585" spans="9:46" s="142" customFormat="1" x14ac:dyDescent="0.15">
      <c r="I13585" s="223"/>
      <c r="P13585" s="224"/>
      <c r="Q13585" s="224"/>
      <c r="R13585" s="224"/>
      <c r="T13585" s="223"/>
      <c r="U13585" s="225"/>
      <c r="V13585" s="223"/>
      <c r="W13585" s="225"/>
      <c r="AE13585" s="200"/>
      <c r="AM13585" s="203"/>
      <c r="AT13585" s="144"/>
    </row>
    <row r="13586" spans="9:46" s="142" customFormat="1" x14ac:dyDescent="0.15">
      <c r="I13586" s="223"/>
      <c r="P13586" s="224"/>
      <c r="Q13586" s="224"/>
      <c r="R13586" s="224"/>
      <c r="T13586" s="223"/>
      <c r="U13586" s="225"/>
      <c r="V13586" s="223"/>
      <c r="W13586" s="225"/>
      <c r="AE13586" s="200"/>
      <c r="AM13586" s="203"/>
      <c r="AT13586" s="144"/>
    </row>
    <row r="13587" spans="9:46" s="142" customFormat="1" x14ac:dyDescent="0.15">
      <c r="I13587" s="223"/>
      <c r="P13587" s="224"/>
      <c r="Q13587" s="224"/>
      <c r="R13587" s="224"/>
      <c r="T13587" s="223"/>
      <c r="U13587" s="225"/>
      <c r="V13587" s="223"/>
      <c r="W13587" s="225"/>
      <c r="AE13587" s="200"/>
      <c r="AM13587" s="203"/>
      <c r="AT13587" s="144"/>
    </row>
    <row r="13588" spans="9:46" s="142" customFormat="1" x14ac:dyDescent="0.15">
      <c r="I13588" s="223"/>
      <c r="P13588" s="224"/>
      <c r="Q13588" s="224"/>
      <c r="R13588" s="224"/>
      <c r="T13588" s="223"/>
      <c r="U13588" s="225"/>
      <c r="V13588" s="223"/>
      <c r="W13588" s="225"/>
      <c r="AE13588" s="200"/>
      <c r="AM13588" s="203"/>
      <c r="AT13588" s="144"/>
    </row>
    <row r="13589" spans="9:46" s="142" customFormat="1" x14ac:dyDescent="0.15">
      <c r="I13589" s="223"/>
      <c r="P13589" s="224"/>
      <c r="Q13589" s="224"/>
      <c r="R13589" s="224"/>
      <c r="T13589" s="223"/>
      <c r="U13589" s="225"/>
      <c r="V13589" s="223"/>
      <c r="W13589" s="225"/>
      <c r="AE13589" s="200"/>
      <c r="AM13589" s="203"/>
      <c r="AT13589" s="144"/>
    </row>
    <row r="13590" spans="9:46" s="142" customFormat="1" x14ac:dyDescent="0.15">
      <c r="I13590" s="223"/>
      <c r="P13590" s="224"/>
      <c r="Q13590" s="224"/>
      <c r="R13590" s="224"/>
      <c r="T13590" s="223"/>
      <c r="U13590" s="225"/>
      <c r="V13590" s="223"/>
      <c r="W13590" s="225"/>
      <c r="AE13590" s="200"/>
      <c r="AM13590" s="203"/>
      <c r="AT13590" s="144"/>
    </row>
    <row r="13591" spans="9:46" s="142" customFormat="1" x14ac:dyDescent="0.15">
      <c r="I13591" s="223"/>
      <c r="P13591" s="224"/>
      <c r="Q13591" s="224"/>
      <c r="R13591" s="224"/>
      <c r="T13591" s="223"/>
      <c r="U13591" s="225"/>
      <c r="V13591" s="223"/>
      <c r="W13591" s="225"/>
      <c r="AE13591" s="200"/>
      <c r="AM13591" s="203"/>
      <c r="AT13591" s="144"/>
    </row>
    <row r="13592" spans="9:46" s="142" customFormat="1" x14ac:dyDescent="0.15">
      <c r="I13592" s="223"/>
      <c r="P13592" s="224"/>
      <c r="Q13592" s="224"/>
      <c r="R13592" s="224"/>
      <c r="T13592" s="223"/>
      <c r="U13592" s="225"/>
      <c r="V13592" s="223"/>
      <c r="W13592" s="225"/>
      <c r="AE13592" s="200"/>
      <c r="AM13592" s="203"/>
      <c r="AT13592" s="144"/>
    </row>
    <row r="13593" spans="9:46" s="142" customFormat="1" x14ac:dyDescent="0.15">
      <c r="I13593" s="223"/>
      <c r="P13593" s="224"/>
      <c r="Q13593" s="224"/>
      <c r="R13593" s="224"/>
      <c r="T13593" s="223"/>
      <c r="U13593" s="225"/>
      <c r="V13593" s="223"/>
      <c r="W13593" s="225"/>
      <c r="AE13593" s="200"/>
      <c r="AM13593" s="203"/>
      <c r="AT13593" s="144"/>
    </row>
    <row r="13594" spans="9:46" s="142" customFormat="1" x14ac:dyDescent="0.15">
      <c r="I13594" s="223"/>
      <c r="P13594" s="224"/>
      <c r="Q13594" s="224"/>
      <c r="R13594" s="224"/>
      <c r="T13594" s="223"/>
      <c r="U13594" s="225"/>
      <c r="V13594" s="223"/>
      <c r="W13594" s="225"/>
      <c r="AE13594" s="200"/>
      <c r="AM13594" s="203"/>
      <c r="AT13594" s="144"/>
    </row>
    <row r="13595" spans="9:46" s="142" customFormat="1" x14ac:dyDescent="0.15">
      <c r="I13595" s="223"/>
      <c r="P13595" s="224"/>
      <c r="Q13595" s="224"/>
      <c r="R13595" s="224"/>
      <c r="T13595" s="223"/>
      <c r="U13595" s="225"/>
      <c r="V13595" s="223"/>
      <c r="W13595" s="225"/>
      <c r="AE13595" s="200"/>
      <c r="AM13595" s="203"/>
      <c r="AT13595" s="144"/>
    </row>
    <row r="13596" spans="9:46" s="142" customFormat="1" x14ac:dyDescent="0.15">
      <c r="I13596" s="223"/>
      <c r="P13596" s="224"/>
      <c r="Q13596" s="224"/>
      <c r="R13596" s="224"/>
      <c r="T13596" s="223"/>
      <c r="U13596" s="225"/>
      <c r="V13596" s="223"/>
      <c r="W13596" s="225"/>
      <c r="AE13596" s="200"/>
      <c r="AM13596" s="203"/>
      <c r="AT13596" s="144"/>
    </row>
    <row r="13597" spans="9:46" s="142" customFormat="1" x14ac:dyDescent="0.15">
      <c r="I13597" s="223"/>
      <c r="P13597" s="224"/>
      <c r="Q13597" s="224"/>
      <c r="R13597" s="224"/>
      <c r="T13597" s="223"/>
      <c r="U13597" s="225"/>
      <c r="V13597" s="223"/>
      <c r="W13597" s="225"/>
      <c r="AE13597" s="200"/>
      <c r="AM13597" s="203"/>
      <c r="AT13597" s="144"/>
    </row>
    <row r="13598" spans="9:46" s="142" customFormat="1" x14ac:dyDescent="0.15">
      <c r="I13598" s="223"/>
      <c r="P13598" s="224"/>
      <c r="Q13598" s="224"/>
      <c r="R13598" s="224"/>
      <c r="T13598" s="223"/>
      <c r="U13598" s="225"/>
      <c r="V13598" s="223"/>
      <c r="W13598" s="225"/>
      <c r="AE13598" s="200"/>
      <c r="AM13598" s="203"/>
      <c r="AT13598" s="144"/>
    </row>
    <row r="13599" spans="9:46" s="142" customFormat="1" x14ac:dyDescent="0.15">
      <c r="I13599" s="223"/>
      <c r="P13599" s="224"/>
      <c r="Q13599" s="224"/>
      <c r="R13599" s="224"/>
      <c r="T13599" s="223"/>
      <c r="U13599" s="225"/>
      <c r="V13599" s="223"/>
      <c r="W13599" s="225"/>
      <c r="AE13599" s="200"/>
      <c r="AM13599" s="203"/>
      <c r="AT13599" s="144"/>
    </row>
    <row r="13600" spans="9:46" s="142" customFormat="1" x14ac:dyDescent="0.15">
      <c r="I13600" s="223"/>
      <c r="P13600" s="224"/>
      <c r="Q13600" s="224"/>
      <c r="R13600" s="224"/>
      <c r="T13600" s="223"/>
      <c r="U13600" s="225"/>
      <c r="V13600" s="223"/>
      <c r="W13600" s="225"/>
      <c r="AE13600" s="200"/>
      <c r="AM13600" s="203"/>
      <c r="AT13600" s="144"/>
    </row>
    <row r="13601" spans="9:46" s="142" customFormat="1" x14ac:dyDescent="0.15">
      <c r="I13601" s="223"/>
      <c r="P13601" s="224"/>
      <c r="Q13601" s="224"/>
      <c r="R13601" s="224"/>
      <c r="T13601" s="223"/>
      <c r="U13601" s="225"/>
      <c r="V13601" s="223"/>
      <c r="W13601" s="225"/>
      <c r="AE13601" s="200"/>
      <c r="AM13601" s="203"/>
      <c r="AT13601" s="144"/>
    </row>
    <row r="13602" spans="9:46" s="142" customFormat="1" x14ac:dyDescent="0.15">
      <c r="I13602" s="223"/>
      <c r="P13602" s="224"/>
      <c r="Q13602" s="224"/>
      <c r="R13602" s="224"/>
      <c r="T13602" s="223"/>
      <c r="U13602" s="225"/>
      <c r="V13602" s="223"/>
      <c r="W13602" s="225"/>
      <c r="AE13602" s="200"/>
      <c r="AM13602" s="203"/>
      <c r="AT13602" s="144"/>
    </row>
    <row r="13603" spans="9:46" s="142" customFormat="1" x14ac:dyDescent="0.15">
      <c r="I13603" s="223"/>
      <c r="P13603" s="224"/>
      <c r="Q13603" s="224"/>
      <c r="R13603" s="224"/>
      <c r="T13603" s="223"/>
      <c r="U13603" s="225"/>
      <c r="V13603" s="223"/>
      <c r="W13603" s="225"/>
      <c r="AE13603" s="200"/>
      <c r="AM13603" s="203"/>
      <c r="AT13603" s="144"/>
    </row>
    <row r="13604" spans="9:46" s="142" customFormat="1" x14ac:dyDescent="0.15">
      <c r="I13604" s="223"/>
      <c r="P13604" s="224"/>
      <c r="Q13604" s="224"/>
      <c r="R13604" s="224"/>
      <c r="T13604" s="223"/>
      <c r="U13604" s="225"/>
      <c r="V13604" s="223"/>
      <c r="W13604" s="225"/>
      <c r="AE13604" s="200"/>
      <c r="AM13604" s="203"/>
      <c r="AT13604" s="144"/>
    </row>
    <row r="13605" spans="9:46" s="142" customFormat="1" x14ac:dyDescent="0.15">
      <c r="I13605" s="223"/>
      <c r="P13605" s="224"/>
      <c r="Q13605" s="224"/>
      <c r="R13605" s="224"/>
      <c r="T13605" s="223"/>
      <c r="U13605" s="225"/>
      <c r="V13605" s="223"/>
      <c r="W13605" s="225"/>
      <c r="AE13605" s="200"/>
      <c r="AM13605" s="203"/>
      <c r="AT13605" s="144"/>
    </row>
    <row r="13606" spans="9:46" s="142" customFormat="1" x14ac:dyDescent="0.15">
      <c r="I13606" s="223"/>
      <c r="P13606" s="224"/>
      <c r="Q13606" s="224"/>
      <c r="R13606" s="224"/>
      <c r="T13606" s="223"/>
      <c r="U13606" s="225"/>
      <c r="V13606" s="223"/>
      <c r="W13606" s="225"/>
      <c r="AE13606" s="200"/>
      <c r="AM13606" s="203"/>
      <c r="AT13606" s="144"/>
    </row>
    <row r="13607" spans="9:46" s="142" customFormat="1" x14ac:dyDescent="0.15">
      <c r="I13607" s="223"/>
      <c r="P13607" s="224"/>
      <c r="Q13607" s="224"/>
      <c r="R13607" s="224"/>
      <c r="T13607" s="223"/>
      <c r="U13607" s="225"/>
      <c r="V13607" s="223"/>
      <c r="W13607" s="225"/>
      <c r="AE13607" s="200"/>
      <c r="AM13607" s="203"/>
      <c r="AT13607" s="144"/>
    </row>
    <row r="13608" spans="9:46" s="142" customFormat="1" x14ac:dyDescent="0.15">
      <c r="I13608" s="223"/>
      <c r="P13608" s="224"/>
      <c r="Q13608" s="224"/>
      <c r="R13608" s="224"/>
      <c r="T13608" s="223"/>
      <c r="U13608" s="225"/>
      <c r="V13608" s="223"/>
      <c r="W13608" s="225"/>
      <c r="AE13608" s="200"/>
      <c r="AM13608" s="203"/>
      <c r="AT13608" s="144"/>
    </row>
    <row r="13609" spans="9:46" s="142" customFormat="1" x14ac:dyDescent="0.15">
      <c r="I13609" s="223"/>
      <c r="P13609" s="224"/>
      <c r="Q13609" s="224"/>
      <c r="R13609" s="224"/>
      <c r="T13609" s="223"/>
      <c r="U13609" s="225"/>
      <c r="V13609" s="223"/>
      <c r="W13609" s="225"/>
      <c r="AE13609" s="200"/>
      <c r="AM13609" s="203"/>
      <c r="AT13609" s="144"/>
    </row>
    <row r="13610" spans="9:46" s="142" customFormat="1" x14ac:dyDescent="0.15">
      <c r="I13610" s="223"/>
      <c r="P13610" s="224"/>
      <c r="Q13610" s="224"/>
      <c r="R13610" s="224"/>
      <c r="T13610" s="223"/>
      <c r="U13610" s="225"/>
      <c r="V13610" s="223"/>
      <c r="W13610" s="225"/>
      <c r="AE13610" s="200"/>
      <c r="AM13610" s="203"/>
      <c r="AT13610" s="144"/>
    </row>
    <row r="13611" spans="9:46" s="142" customFormat="1" x14ac:dyDescent="0.15">
      <c r="I13611" s="223"/>
      <c r="P13611" s="224"/>
      <c r="Q13611" s="224"/>
      <c r="R13611" s="224"/>
      <c r="T13611" s="223"/>
      <c r="U13611" s="225"/>
      <c r="V13611" s="223"/>
      <c r="W13611" s="225"/>
      <c r="AE13611" s="200"/>
      <c r="AM13611" s="203"/>
      <c r="AT13611" s="144"/>
    </row>
    <row r="13612" spans="9:46" s="142" customFormat="1" x14ac:dyDescent="0.15">
      <c r="I13612" s="223"/>
      <c r="P13612" s="224"/>
      <c r="Q13612" s="224"/>
      <c r="R13612" s="224"/>
      <c r="T13612" s="223"/>
      <c r="U13612" s="225"/>
      <c r="V13612" s="223"/>
      <c r="W13612" s="225"/>
      <c r="AE13612" s="200"/>
      <c r="AM13612" s="203"/>
      <c r="AT13612" s="144"/>
    </row>
    <row r="13613" spans="9:46" s="142" customFormat="1" x14ac:dyDescent="0.15">
      <c r="I13613" s="223"/>
      <c r="P13613" s="224"/>
      <c r="Q13613" s="224"/>
      <c r="R13613" s="224"/>
      <c r="T13613" s="223"/>
      <c r="U13613" s="225"/>
      <c r="V13613" s="223"/>
      <c r="W13613" s="225"/>
      <c r="AE13613" s="200"/>
      <c r="AM13613" s="203"/>
      <c r="AT13613" s="144"/>
    </row>
    <row r="13614" spans="9:46" s="142" customFormat="1" x14ac:dyDescent="0.15">
      <c r="I13614" s="223"/>
      <c r="P13614" s="224"/>
      <c r="Q13614" s="224"/>
      <c r="R13614" s="224"/>
      <c r="T13614" s="223"/>
      <c r="U13614" s="225"/>
      <c r="V13614" s="223"/>
      <c r="W13614" s="225"/>
      <c r="AE13614" s="200"/>
      <c r="AM13614" s="203"/>
      <c r="AT13614" s="144"/>
    </row>
    <row r="13615" spans="9:46" s="142" customFormat="1" x14ac:dyDescent="0.15">
      <c r="I13615" s="223"/>
      <c r="P13615" s="224"/>
      <c r="Q13615" s="224"/>
      <c r="R13615" s="224"/>
      <c r="T13615" s="223"/>
      <c r="U13615" s="225"/>
      <c r="V13615" s="223"/>
      <c r="W13615" s="225"/>
      <c r="AE13615" s="200"/>
      <c r="AM13615" s="203"/>
      <c r="AT13615" s="144"/>
    </row>
    <row r="13616" spans="9:46" s="142" customFormat="1" x14ac:dyDescent="0.15">
      <c r="I13616" s="223"/>
      <c r="P13616" s="224"/>
      <c r="Q13616" s="224"/>
      <c r="R13616" s="224"/>
      <c r="T13616" s="223"/>
      <c r="U13616" s="225"/>
      <c r="V13616" s="223"/>
      <c r="W13616" s="225"/>
      <c r="AE13616" s="200"/>
      <c r="AM13616" s="203"/>
      <c r="AT13616" s="144"/>
    </row>
    <row r="13617" spans="9:46" s="142" customFormat="1" x14ac:dyDescent="0.15">
      <c r="I13617" s="223"/>
      <c r="P13617" s="224"/>
      <c r="Q13617" s="224"/>
      <c r="R13617" s="224"/>
      <c r="T13617" s="223"/>
      <c r="U13617" s="225"/>
      <c r="V13617" s="223"/>
      <c r="W13617" s="225"/>
      <c r="AE13617" s="200"/>
      <c r="AM13617" s="203"/>
      <c r="AT13617" s="144"/>
    </row>
    <row r="13618" spans="9:46" s="142" customFormat="1" x14ac:dyDescent="0.15">
      <c r="I13618" s="223"/>
      <c r="P13618" s="224"/>
      <c r="Q13618" s="224"/>
      <c r="R13618" s="224"/>
      <c r="T13618" s="223"/>
      <c r="U13618" s="225"/>
      <c r="V13618" s="223"/>
      <c r="W13618" s="225"/>
      <c r="AE13618" s="200"/>
      <c r="AM13618" s="203"/>
      <c r="AT13618" s="144"/>
    </row>
    <row r="13619" spans="9:46" s="142" customFormat="1" x14ac:dyDescent="0.15">
      <c r="I13619" s="223"/>
      <c r="P13619" s="224"/>
      <c r="Q13619" s="224"/>
      <c r="R13619" s="224"/>
      <c r="T13619" s="223"/>
      <c r="U13619" s="225"/>
      <c r="V13619" s="223"/>
      <c r="W13619" s="225"/>
      <c r="AE13619" s="200"/>
      <c r="AM13619" s="203"/>
      <c r="AT13619" s="144"/>
    </row>
    <row r="13620" spans="9:46" s="142" customFormat="1" x14ac:dyDescent="0.15">
      <c r="I13620" s="223"/>
      <c r="P13620" s="224"/>
      <c r="Q13620" s="224"/>
      <c r="R13620" s="224"/>
      <c r="T13620" s="223"/>
      <c r="U13620" s="225"/>
      <c r="V13620" s="223"/>
      <c r="W13620" s="225"/>
      <c r="AE13620" s="200"/>
      <c r="AM13620" s="203"/>
      <c r="AT13620" s="144"/>
    </row>
    <row r="13621" spans="9:46" s="142" customFormat="1" x14ac:dyDescent="0.15">
      <c r="I13621" s="223"/>
      <c r="P13621" s="224"/>
      <c r="Q13621" s="224"/>
      <c r="R13621" s="224"/>
      <c r="T13621" s="223"/>
      <c r="U13621" s="225"/>
      <c r="V13621" s="223"/>
      <c r="W13621" s="225"/>
      <c r="AE13621" s="200"/>
      <c r="AM13621" s="203"/>
      <c r="AT13621" s="144"/>
    </row>
    <row r="13622" spans="9:46" s="142" customFormat="1" x14ac:dyDescent="0.15">
      <c r="I13622" s="223"/>
      <c r="P13622" s="224"/>
      <c r="Q13622" s="224"/>
      <c r="R13622" s="224"/>
      <c r="T13622" s="223"/>
      <c r="U13622" s="225"/>
      <c r="V13622" s="223"/>
      <c r="W13622" s="225"/>
      <c r="AE13622" s="200"/>
      <c r="AM13622" s="203"/>
      <c r="AT13622" s="144"/>
    </row>
    <row r="13623" spans="9:46" s="142" customFormat="1" x14ac:dyDescent="0.15">
      <c r="I13623" s="223"/>
      <c r="P13623" s="224"/>
      <c r="Q13623" s="224"/>
      <c r="R13623" s="224"/>
      <c r="T13623" s="223"/>
      <c r="U13623" s="225"/>
      <c r="V13623" s="223"/>
      <c r="W13623" s="225"/>
      <c r="AE13623" s="200"/>
      <c r="AM13623" s="203"/>
      <c r="AT13623" s="144"/>
    </row>
    <row r="13624" spans="9:46" s="142" customFormat="1" x14ac:dyDescent="0.15">
      <c r="I13624" s="223"/>
      <c r="P13624" s="224"/>
      <c r="Q13624" s="224"/>
      <c r="R13624" s="224"/>
      <c r="T13624" s="223"/>
      <c r="U13624" s="225"/>
      <c r="V13624" s="223"/>
      <c r="W13624" s="225"/>
      <c r="AE13624" s="200"/>
      <c r="AM13624" s="203"/>
      <c r="AT13624" s="144"/>
    </row>
    <row r="13625" spans="9:46" s="142" customFormat="1" x14ac:dyDescent="0.15">
      <c r="I13625" s="223"/>
      <c r="P13625" s="224"/>
      <c r="Q13625" s="224"/>
      <c r="R13625" s="224"/>
      <c r="T13625" s="223"/>
      <c r="U13625" s="225"/>
      <c r="V13625" s="223"/>
      <c r="W13625" s="225"/>
      <c r="AE13625" s="200"/>
      <c r="AM13625" s="203"/>
      <c r="AT13625" s="144"/>
    </row>
    <row r="13626" spans="9:46" s="142" customFormat="1" x14ac:dyDescent="0.15">
      <c r="I13626" s="223"/>
      <c r="P13626" s="224"/>
      <c r="Q13626" s="224"/>
      <c r="R13626" s="224"/>
      <c r="T13626" s="223"/>
      <c r="U13626" s="225"/>
      <c r="V13626" s="223"/>
      <c r="W13626" s="225"/>
      <c r="AE13626" s="200"/>
      <c r="AM13626" s="203"/>
      <c r="AT13626" s="144"/>
    </row>
    <row r="13627" spans="9:46" s="142" customFormat="1" x14ac:dyDescent="0.15">
      <c r="I13627" s="223"/>
      <c r="P13627" s="224"/>
      <c r="Q13627" s="224"/>
      <c r="R13627" s="224"/>
      <c r="T13627" s="223"/>
      <c r="U13627" s="225"/>
      <c r="V13627" s="223"/>
      <c r="W13627" s="225"/>
      <c r="AE13627" s="200"/>
      <c r="AM13627" s="203"/>
      <c r="AT13627" s="144"/>
    </row>
    <row r="13628" spans="9:46" s="142" customFormat="1" x14ac:dyDescent="0.15">
      <c r="I13628" s="223"/>
      <c r="P13628" s="224"/>
      <c r="Q13628" s="224"/>
      <c r="R13628" s="224"/>
      <c r="T13628" s="223"/>
      <c r="U13628" s="225"/>
      <c r="V13628" s="223"/>
      <c r="W13628" s="225"/>
      <c r="AE13628" s="200"/>
      <c r="AM13628" s="203"/>
      <c r="AT13628" s="144"/>
    </row>
    <row r="13629" spans="9:46" s="142" customFormat="1" x14ac:dyDescent="0.15">
      <c r="I13629" s="223"/>
      <c r="P13629" s="224"/>
      <c r="Q13629" s="224"/>
      <c r="R13629" s="224"/>
      <c r="T13629" s="223"/>
      <c r="U13629" s="225"/>
      <c r="V13629" s="223"/>
      <c r="W13629" s="225"/>
      <c r="AE13629" s="200"/>
      <c r="AM13629" s="203"/>
      <c r="AT13629" s="144"/>
    </row>
    <row r="13630" spans="9:46" s="142" customFormat="1" x14ac:dyDescent="0.15">
      <c r="I13630" s="223"/>
      <c r="P13630" s="224"/>
      <c r="Q13630" s="224"/>
      <c r="R13630" s="224"/>
      <c r="T13630" s="223"/>
      <c r="U13630" s="225"/>
      <c r="V13630" s="223"/>
      <c r="W13630" s="225"/>
      <c r="AE13630" s="200"/>
      <c r="AM13630" s="203"/>
      <c r="AT13630" s="144"/>
    </row>
    <row r="13631" spans="9:46" s="142" customFormat="1" x14ac:dyDescent="0.15">
      <c r="I13631" s="223"/>
      <c r="P13631" s="224"/>
      <c r="Q13631" s="224"/>
      <c r="R13631" s="224"/>
      <c r="T13631" s="223"/>
      <c r="U13631" s="225"/>
      <c r="V13631" s="223"/>
      <c r="W13631" s="225"/>
      <c r="AE13631" s="200"/>
      <c r="AM13631" s="203"/>
      <c r="AT13631" s="144"/>
    </row>
    <row r="13632" spans="9:46" s="142" customFormat="1" x14ac:dyDescent="0.15">
      <c r="I13632" s="223"/>
      <c r="P13632" s="224"/>
      <c r="Q13632" s="224"/>
      <c r="R13632" s="224"/>
      <c r="T13632" s="223"/>
      <c r="U13632" s="225"/>
      <c r="V13632" s="223"/>
      <c r="W13632" s="225"/>
      <c r="AE13632" s="200"/>
      <c r="AM13632" s="203"/>
      <c r="AT13632" s="144"/>
    </row>
    <row r="13633" spans="9:46" s="142" customFormat="1" x14ac:dyDescent="0.15">
      <c r="I13633" s="223"/>
      <c r="P13633" s="224"/>
      <c r="Q13633" s="224"/>
      <c r="R13633" s="224"/>
      <c r="T13633" s="223"/>
      <c r="U13633" s="225"/>
      <c r="V13633" s="223"/>
      <c r="W13633" s="225"/>
      <c r="AE13633" s="200"/>
      <c r="AM13633" s="203"/>
      <c r="AT13633" s="144"/>
    </row>
    <row r="13634" spans="9:46" s="142" customFormat="1" x14ac:dyDescent="0.15">
      <c r="I13634" s="223"/>
      <c r="P13634" s="224"/>
      <c r="Q13634" s="224"/>
      <c r="R13634" s="224"/>
      <c r="T13634" s="223"/>
      <c r="U13634" s="225"/>
      <c r="V13634" s="223"/>
      <c r="W13634" s="225"/>
      <c r="AE13634" s="200"/>
      <c r="AM13634" s="203"/>
      <c r="AT13634" s="144"/>
    </row>
    <row r="13635" spans="9:46" s="142" customFormat="1" x14ac:dyDescent="0.15">
      <c r="I13635" s="223"/>
      <c r="P13635" s="224"/>
      <c r="Q13635" s="224"/>
      <c r="R13635" s="224"/>
      <c r="T13635" s="223"/>
      <c r="U13635" s="225"/>
      <c r="V13635" s="223"/>
      <c r="W13635" s="225"/>
      <c r="AE13635" s="200"/>
      <c r="AM13635" s="203"/>
      <c r="AT13635" s="144"/>
    </row>
    <row r="13636" spans="9:46" s="142" customFormat="1" x14ac:dyDescent="0.15">
      <c r="I13636" s="223"/>
      <c r="P13636" s="224"/>
      <c r="Q13636" s="224"/>
      <c r="R13636" s="224"/>
      <c r="T13636" s="223"/>
      <c r="U13636" s="225"/>
      <c r="V13636" s="223"/>
      <c r="W13636" s="225"/>
      <c r="AE13636" s="200"/>
      <c r="AM13636" s="203"/>
      <c r="AT13636" s="144"/>
    </row>
    <row r="13637" spans="9:46" s="142" customFormat="1" x14ac:dyDescent="0.15">
      <c r="I13637" s="223"/>
      <c r="P13637" s="224"/>
      <c r="Q13637" s="224"/>
      <c r="R13637" s="224"/>
      <c r="T13637" s="223"/>
      <c r="U13637" s="225"/>
      <c r="V13637" s="223"/>
      <c r="W13637" s="225"/>
      <c r="AE13637" s="200"/>
      <c r="AM13637" s="203"/>
      <c r="AT13637" s="144"/>
    </row>
    <row r="13638" spans="9:46" s="142" customFormat="1" x14ac:dyDescent="0.15">
      <c r="I13638" s="223"/>
      <c r="P13638" s="224"/>
      <c r="Q13638" s="224"/>
      <c r="R13638" s="224"/>
      <c r="T13638" s="223"/>
      <c r="U13638" s="225"/>
      <c r="V13638" s="223"/>
      <c r="W13638" s="225"/>
      <c r="AE13638" s="200"/>
      <c r="AM13638" s="203"/>
      <c r="AT13638" s="144"/>
    </row>
    <row r="13639" spans="9:46" s="142" customFormat="1" x14ac:dyDescent="0.15">
      <c r="I13639" s="223"/>
      <c r="P13639" s="224"/>
      <c r="Q13639" s="224"/>
      <c r="R13639" s="224"/>
      <c r="T13639" s="223"/>
      <c r="U13639" s="225"/>
      <c r="V13639" s="223"/>
      <c r="W13639" s="225"/>
      <c r="AE13639" s="200"/>
      <c r="AM13639" s="203"/>
      <c r="AT13639" s="144"/>
    </row>
    <row r="13640" spans="9:46" s="142" customFormat="1" x14ac:dyDescent="0.15">
      <c r="I13640" s="223"/>
      <c r="P13640" s="224"/>
      <c r="Q13640" s="224"/>
      <c r="R13640" s="224"/>
      <c r="T13640" s="223"/>
      <c r="U13640" s="225"/>
      <c r="V13640" s="223"/>
      <c r="W13640" s="225"/>
      <c r="AE13640" s="200"/>
      <c r="AM13640" s="203"/>
      <c r="AT13640" s="144"/>
    </row>
    <row r="13641" spans="9:46" s="142" customFormat="1" x14ac:dyDescent="0.15">
      <c r="I13641" s="223"/>
      <c r="P13641" s="224"/>
      <c r="Q13641" s="224"/>
      <c r="R13641" s="224"/>
      <c r="T13641" s="223"/>
      <c r="U13641" s="225"/>
      <c r="V13641" s="223"/>
      <c r="W13641" s="225"/>
      <c r="AE13641" s="200"/>
      <c r="AM13641" s="203"/>
      <c r="AT13641" s="144"/>
    </row>
    <row r="13642" spans="9:46" s="142" customFormat="1" x14ac:dyDescent="0.15">
      <c r="I13642" s="223"/>
      <c r="P13642" s="224"/>
      <c r="Q13642" s="224"/>
      <c r="R13642" s="224"/>
      <c r="T13642" s="223"/>
      <c r="U13642" s="225"/>
      <c r="V13642" s="223"/>
      <c r="W13642" s="225"/>
      <c r="AE13642" s="200"/>
      <c r="AM13642" s="203"/>
      <c r="AT13642" s="144"/>
    </row>
    <row r="13643" spans="9:46" s="142" customFormat="1" x14ac:dyDescent="0.15">
      <c r="I13643" s="223"/>
      <c r="P13643" s="224"/>
      <c r="Q13643" s="224"/>
      <c r="R13643" s="224"/>
      <c r="T13643" s="223"/>
      <c r="U13643" s="225"/>
      <c r="V13643" s="223"/>
      <c r="W13643" s="225"/>
      <c r="AE13643" s="200"/>
      <c r="AM13643" s="203"/>
      <c r="AT13643" s="144"/>
    </row>
    <row r="13644" spans="9:46" s="142" customFormat="1" x14ac:dyDescent="0.15">
      <c r="I13644" s="223"/>
      <c r="P13644" s="224"/>
      <c r="Q13644" s="224"/>
      <c r="R13644" s="224"/>
      <c r="T13644" s="223"/>
      <c r="U13644" s="225"/>
      <c r="V13644" s="223"/>
      <c r="W13644" s="225"/>
      <c r="AE13644" s="200"/>
      <c r="AM13644" s="203"/>
      <c r="AT13644" s="144"/>
    </row>
    <row r="13645" spans="9:46" s="142" customFormat="1" x14ac:dyDescent="0.15">
      <c r="I13645" s="223"/>
      <c r="P13645" s="224"/>
      <c r="Q13645" s="224"/>
      <c r="R13645" s="224"/>
      <c r="T13645" s="223"/>
      <c r="U13645" s="225"/>
      <c r="V13645" s="223"/>
      <c r="W13645" s="225"/>
      <c r="AE13645" s="200"/>
      <c r="AM13645" s="203"/>
      <c r="AT13645" s="144"/>
    </row>
    <row r="13646" spans="9:46" s="142" customFormat="1" x14ac:dyDescent="0.15">
      <c r="I13646" s="223"/>
      <c r="P13646" s="224"/>
      <c r="Q13646" s="224"/>
      <c r="R13646" s="224"/>
      <c r="T13646" s="223"/>
      <c r="U13646" s="225"/>
      <c r="V13646" s="223"/>
      <c r="W13646" s="225"/>
      <c r="AE13646" s="200"/>
      <c r="AM13646" s="203"/>
      <c r="AT13646" s="144"/>
    </row>
    <row r="13647" spans="9:46" s="142" customFormat="1" x14ac:dyDescent="0.15">
      <c r="I13647" s="223"/>
      <c r="P13647" s="224"/>
      <c r="Q13647" s="224"/>
      <c r="R13647" s="224"/>
      <c r="T13647" s="223"/>
      <c r="U13647" s="225"/>
      <c r="V13647" s="223"/>
      <c r="W13647" s="225"/>
      <c r="AE13647" s="200"/>
      <c r="AM13647" s="203"/>
      <c r="AT13647" s="144"/>
    </row>
    <row r="13648" spans="9:46" s="142" customFormat="1" x14ac:dyDescent="0.15">
      <c r="I13648" s="223"/>
      <c r="P13648" s="224"/>
      <c r="Q13648" s="224"/>
      <c r="R13648" s="224"/>
      <c r="T13648" s="223"/>
      <c r="U13648" s="225"/>
      <c r="V13648" s="223"/>
      <c r="W13648" s="225"/>
      <c r="AE13648" s="200"/>
      <c r="AM13648" s="203"/>
      <c r="AT13648" s="144"/>
    </row>
    <row r="13649" spans="9:46" s="142" customFormat="1" x14ac:dyDescent="0.15">
      <c r="I13649" s="223"/>
      <c r="P13649" s="224"/>
      <c r="Q13649" s="224"/>
      <c r="R13649" s="224"/>
      <c r="T13649" s="223"/>
      <c r="U13649" s="225"/>
      <c r="V13649" s="223"/>
      <c r="W13649" s="225"/>
      <c r="AE13649" s="200"/>
      <c r="AM13649" s="203"/>
      <c r="AT13649" s="144"/>
    </row>
    <row r="13650" spans="9:46" s="142" customFormat="1" x14ac:dyDescent="0.15">
      <c r="I13650" s="223"/>
      <c r="P13650" s="224"/>
      <c r="Q13650" s="224"/>
      <c r="R13650" s="224"/>
      <c r="T13650" s="223"/>
      <c r="U13650" s="225"/>
      <c r="V13650" s="223"/>
      <c r="W13650" s="225"/>
      <c r="AE13650" s="200"/>
      <c r="AM13650" s="203"/>
      <c r="AT13650" s="144"/>
    </row>
    <row r="13651" spans="9:46" s="142" customFormat="1" x14ac:dyDescent="0.15">
      <c r="I13651" s="223"/>
      <c r="P13651" s="224"/>
      <c r="Q13651" s="224"/>
      <c r="R13651" s="224"/>
      <c r="T13651" s="223"/>
      <c r="U13651" s="225"/>
      <c r="V13651" s="223"/>
      <c r="W13651" s="225"/>
      <c r="AE13651" s="200"/>
      <c r="AM13651" s="203"/>
      <c r="AT13651" s="144"/>
    </row>
    <row r="13652" spans="9:46" s="142" customFormat="1" x14ac:dyDescent="0.15">
      <c r="I13652" s="223"/>
      <c r="P13652" s="224"/>
      <c r="Q13652" s="224"/>
      <c r="R13652" s="224"/>
      <c r="T13652" s="223"/>
      <c r="U13652" s="225"/>
      <c r="V13652" s="223"/>
      <c r="W13652" s="225"/>
      <c r="AE13652" s="200"/>
      <c r="AM13652" s="203"/>
      <c r="AT13652" s="144"/>
    </row>
    <row r="13653" spans="9:46" s="142" customFormat="1" x14ac:dyDescent="0.15">
      <c r="I13653" s="223"/>
      <c r="P13653" s="224"/>
      <c r="Q13653" s="224"/>
      <c r="R13653" s="224"/>
      <c r="T13653" s="223"/>
      <c r="U13653" s="225"/>
      <c r="V13653" s="223"/>
      <c r="W13653" s="225"/>
      <c r="AE13653" s="200"/>
      <c r="AM13653" s="203"/>
      <c r="AT13653" s="144"/>
    </row>
    <row r="13654" spans="9:46" s="142" customFormat="1" x14ac:dyDescent="0.15">
      <c r="I13654" s="223"/>
      <c r="P13654" s="224"/>
      <c r="Q13654" s="224"/>
      <c r="R13654" s="224"/>
      <c r="T13654" s="223"/>
      <c r="U13654" s="225"/>
      <c r="V13654" s="223"/>
      <c r="W13654" s="225"/>
      <c r="AE13654" s="200"/>
      <c r="AM13654" s="203"/>
      <c r="AT13654" s="144"/>
    </row>
    <row r="13655" spans="9:46" s="142" customFormat="1" x14ac:dyDescent="0.15">
      <c r="I13655" s="223"/>
      <c r="P13655" s="224"/>
      <c r="Q13655" s="224"/>
      <c r="R13655" s="224"/>
      <c r="T13655" s="223"/>
      <c r="U13655" s="225"/>
      <c r="V13655" s="223"/>
      <c r="W13655" s="225"/>
      <c r="AE13655" s="200"/>
      <c r="AM13655" s="203"/>
      <c r="AT13655" s="144"/>
    </row>
    <row r="13656" spans="9:46" s="142" customFormat="1" x14ac:dyDescent="0.15">
      <c r="I13656" s="223"/>
      <c r="P13656" s="224"/>
      <c r="Q13656" s="224"/>
      <c r="R13656" s="224"/>
      <c r="T13656" s="223"/>
      <c r="U13656" s="225"/>
      <c r="V13656" s="223"/>
      <c r="W13656" s="225"/>
      <c r="AE13656" s="200"/>
      <c r="AM13656" s="203"/>
      <c r="AT13656" s="144"/>
    </row>
    <row r="13657" spans="9:46" s="142" customFormat="1" x14ac:dyDescent="0.15">
      <c r="I13657" s="223"/>
      <c r="P13657" s="224"/>
      <c r="Q13657" s="224"/>
      <c r="R13657" s="224"/>
      <c r="T13657" s="223"/>
      <c r="U13657" s="225"/>
      <c r="V13657" s="223"/>
      <c r="W13657" s="225"/>
      <c r="AE13657" s="200"/>
      <c r="AM13657" s="203"/>
      <c r="AT13657" s="144"/>
    </row>
    <row r="13658" spans="9:46" s="142" customFormat="1" x14ac:dyDescent="0.15">
      <c r="I13658" s="223"/>
      <c r="P13658" s="224"/>
      <c r="Q13658" s="224"/>
      <c r="R13658" s="224"/>
      <c r="T13658" s="223"/>
      <c r="U13658" s="225"/>
      <c r="V13658" s="223"/>
      <c r="W13658" s="225"/>
      <c r="AE13658" s="200"/>
      <c r="AM13658" s="203"/>
      <c r="AT13658" s="144"/>
    </row>
    <row r="13659" spans="9:46" s="142" customFormat="1" x14ac:dyDescent="0.15">
      <c r="I13659" s="223"/>
      <c r="P13659" s="224"/>
      <c r="Q13659" s="224"/>
      <c r="R13659" s="224"/>
      <c r="T13659" s="223"/>
      <c r="U13659" s="225"/>
      <c r="V13659" s="223"/>
      <c r="W13659" s="225"/>
      <c r="AE13659" s="200"/>
      <c r="AM13659" s="203"/>
      <c r="AT13659" s="144"/>
    </row>
    <row r="13660" spans="9:46" s="142" customFormat="1" x14ac:dyDescent="0.15">
      <c r="I13660" s="223"/>
      <c r="P13660" s="224"/>
      <c r="Q13660" s="224"/>
      <c r="R13660" s="224"/>
      <c r="T13660" s="223"/>
      <c r="U13660" s="225"/>
      <c r="V13660" s="223"/>
      <c r="W13660" s="225"/>
      <c r="AE13660" s="200"/>
      <c r="AM13660" s="203"/>
      <c r="AT13660" s="144"/>
    </row>
    <row r="13661" spans="9:46" s="142" customFormat="1" x14ac:dyDescent="0.15">
      <c r="I13661" s="223"/>
      <c r="P13661" s="224"/>
      <c r="Q13661" s="224"/>
      <c r="R13661" s="224"/>
      <c r="T13661" s="223"/>
      <c r="U13661" s="225"/>
      <c r="V13661" s="223"/>
      <c r="W13661" s="225"/>
      <c r="AE13661" s="200"/>
      <c r="AM13661" s="203"/>
      <c r="AT13661" s="144"/>
    </row>
    <row r="13662" spans="9:46" s="142" customFormat="1" x14ac:dyDescent="0.15">
      <c r="I13662" s="223"/>
      <c r="P13662" s="224"/>
      <c r="Q13662" s="224"/>
      <c r="R13662" s="224"/>
      <c r="T13662" s="223"/>
      <c r="U13662" s="225"/>
      <c r="V13662" s="223"/>
      <c r="W13662" s="225"/>
      <c r="AE13662" s="200"/>
      <c r="AM13662" s="203"/>
      <c r="AT13662" s="144"/>
    </row>
    <row r="13663" spans="9:46" s="142" customFormat="1" x14ac:dyDescent="0.15">
      <c r="I13663" s="223"/>
      <c r="P13663" s="224"/>
      <c r="Q13663" s="224"/>
      <c r="R13663" s="224"/>
      <c r="T13663" s="223"/>
      <c r="U13663" s="225"/>
      <c r="V13663" s="223"/>
      <c r="W13663" s="225"/>
      <c r="AE13663" s="200"/>
      <c r="AM13663" s="203"/>
      <c r="AT13663" s="144"/>
    </row>
    <row r="13664" spans="9:46" s="142" customFormat="1" x14ac:dyDescent="0.15">
      <c r="I13664" s="223"/>
      <c r="P13664" s="224"/>
      <c r="Q13664" s="224"/>
      <c r="R13664" s="224"/>
      <c r="T13664" s="223"/>
      <c r="U13664" s="225"/>
      <c r="V13664" s="223"/>
      <c r="W13664" s="225"/>
      <c r="AE13664" s="200"/>
      <c r="AM13664" s="203"/>
      <c r="AT13664" s="144"/>
    </row>
    <row r="13665" spans="9:46" s="142" customFormat="1" x14ac:dyDescent="0.15">
      <c r="I13665" s="223"/>
      <c r="P13665" s="224"/>
      <c r="Q13665" s="224"/>
      <c r="R13665" s="224"/>
      <c r="T13665" s="223"/>
      <c r="U13665" s="225"/>
      <c r="V13665" s="223"/>
      <c r="W13665" s="225"/>
      <c r="AE13665" s="200"/>
      <c r="AM13665" s="203"/>
      <c r="AT13665" s="144"/>
    </row>
    <row r="13666" spans="9:46" s="142" customFormat="1" x14ac:dyDescent="0.15">
      <c r="I13666" s="223"/>
      <c r="P13666" s="224"/>
      <c r="Q13666" s="224"/>
      <c r="R13666" s="224"/>
      <c r="T13666" s="223"/>
      <c r="U13666" s="225"/>
      <c r="V13666" s="223"/>
      <c r="W13666" s="225"/>
      <c r="AE13666" s="200"/>
      <c r="AM13666" s="203"/>
      <c r="AT13666" s="144"/>
    </row>
    <row r="13667" spans="9:46" s="142" customFormat="1" x14ac:dyDescent="0.15">
      <c r="I13667" s="223"/>
      <c r="P13667" s="224"/>
      <c r="Q13667" s="224"/>
      <c r="R13667" s="224"/>
      <c r="T13667" s="223"/>
      <c r="U13667" s="225"/>
      <c r="V13667" s="223"/>
      <c r="W13667" s="225"/>
      <c r="AE13667" s="200"/>
      <c r="AM13667" s="203"/>
      <c r="AT13667" s="144"/>
    </row>
    <row r="13668" spans="9:46" s="142" customFormat="1" x14ac:dyDescent="0.15">
      <c r="I13668" s="223"/>
      <c r="P13668" s="224"/>
      <c r="Q13668" s="224"/>
      <c r="R13668" s="224"/>
      <c r="T13668" s="223"/>
      <c r="U13668" s="225"/>
      <c r="V13668" s="223"/>
      <c r="W13668" s="225"/>
      <c r="AE13668" s="200"/>
      <c r="AM13668" s="203"/>
      <c r="AT13668" s="144"/>
    </row>
    <row r="13669" spans="9:46" s="142" customFormat="1" x14ac:dyDescent="0.15">
      <c r="I13669" s="223"/>
      <c r="P13669" s="224"/>
      <c r="Q13669" s="224"/>
      <c r="R13669" s="224"/>
      <c r="T13669" s="223"/>
      <c r="U13669" s="225"/>
      <c r="V13669" s="223"/>
      <c r="W13669" s="225"/>
      <c r="AE13669" s="200"/>
      <c r="AM13669" s="203"/>
      <c r="AT13669" s="144"/>
    </row>
    <row r="13670" spans="9:46" s="142" customFormat="1" x14ac:dyDescent="0.15">
      <c r="I13670" s="223"/>
      <c r="P13670" s="224"/>
      <c r="Q13670" s="224"/>
      <c r="R13670" s="224"/>
      <c r="T13670" s="223"/>
      <c r="U13670" s="225"/>
      <c r="V13670" s="223"/>
      <c r="W13670" s="225"/>
      <c r="AE13670" s="200"/>
      <c r="AM13670" s="203"/>
      <c r="AT13670" s="144"/>
    </row>
    <row r="13671" spans="9:46" s="142" customFormat="1" x14ac:dyDescent="0.15">
      <c r="I13671" s="223"/>
      <c r="P13671" s="224"/>
      <c r="Q13671" s="224"/>
      <c r="R13671" s="224"/>
      <c r="T13671" s="223"/>
      <c r="U13671" s="225"/>
      <c r="V13671" s="223"/>
      <c r="W13671" s="225"/>
      <c r="AE13671" s="200"/>
      <c r="AM13671" s="203"/>
      <c r="AT13671" s="144"/>
    </row>
    <row r="13672" spans="9:46" s="142" customFormat="1" x14ac:dyDescent="0.15">
      <c r="I13672" s="223"/>
      <c r="P13672" s="224"/>
      <c r="Q13672" s="224"/>
      <c r="R13672" s="224"/>
      <c r="T13672" s="223"/>
      <c r="U13672" s="225"/>
      <c r="V13672" s="223"/>
      <c r="W13672" s="225"/>
      <c r="AE13672" s="200"/>
      <c r="AM13672" s="203"/>
      <c r="AT13672" s="144"/>
    </row>
    <row r="13673" spans="9:46" s="142" customFormat="1" x14ac:dyDescent="0.15">
      <c r="I13673" s="223"/>
      <c r="P13673" s="224"/>
      <c r="Q13673" s="224"/>
      <c r="R13673" s="224"/>
      <c r="T13673" s="223"/>
      <c r="U13673" s="225"/>
      <c r="V13673" s="223"/>
      <c r="W13673" s="225"/>
      <c r="AE13673" s="200"/>
      <c r="AM13673" s="203"/>
      <c r="AT13673" s="144"/>
    </row>
    <row r="13674" spans="9:46" s="142" customFormat="1" x14ac:dyDescent="0.15">
      <c r="I13674" s="223"/>
      <c r="P13674" s="224"/>
      <c r="Q13674" s="224"/>
      <c r="R13674" s="224"/>
      <c r="T13674" s="223"/>
      <c r="U13674" s="225"/>
      <c r="V13674" s="223"/>
      <c r="W13674" s="225"/>
      <c r="AE13674" s="200"/>
      <c r="AM13674" s="203"/>
      <c r="AT13674" s="144"/>
    </row>
    <row r="13675" spans="9:46" s="142" customFormat="1" x14ac:dyDescent="0.15">
      <c r="I13675" s="223"/>
      <c r="P13675" s="224"/>
      <c r="Q13675" s="224"/>
      <c r="R13675" s="224"/>
      <c r="T13675" s="223"/>
      <c r="U13675" s="225"/>
      <c r="V13675" s="223"/>
      <c r="W13675" s="225"/>
      <c r="AE13675" s="200"/>
      <c r="AM13675" s="203"/>
      <c r="AT13675" s="144"/>
    </row>
    <row r="13676" spans="9:46" s="142" customFormat="1" x14ac:dyDescent="0.15">
      <c r="I13676" s="223"/>
      <c r="P13676" s="224"/>
      <c r="Q13676" s="224"/>
      <c r="R13676" s="224"/>
      <c r="T13676" s="223"/>
      <c r="U13676" s="225"/>
      <c r="V13676" s="223"/>
      <c r="W13676" s="225"/>
      <c r="AE13676" s="200"/>
      <c r="AM13676" s="203"/>
      <c r="AT13676" s="144"/>
    </row>
    <row r="13677" spans="9:46" s="142" customFormat="1" x14ac:dyDescent="0.15">
      <c r="I13677" s="223"/>
      <c r="P13677" s="224"/>
      <c r="Q13677" s="224"/>
      <c r="R13677" s="224"/>
      <c r="T13677" s="223"/>
      <c r="U13677" s="225"/>
      <c r="V13677" s="223"/>
      <c r="W13677" s="225"/>
      <c r="AE13677" s="200"/>
      <c r="AM13677" s="203"/>
      <c r="AT13677" s="144"/>
    </row>
    <row r="13678" spans="9:46" s="142" customFormat="1" x14ac:dyDescent="0.15">
      <c r="I13678" s="223"/>
      <c r="P13678" s="224"/>
      <c r="Q13678" s="224"/>
      <c r="R13678" s="224"/>
      <c r="T13678" s="223"/>
      <c r="U13678" s="225"/>
      <c r="V13678" s="223"/>
      <c r="W13678" s="225"/>
      <c r="AE13678" s="200"/>
      <c r="AM13678" s="203"/>
      <c r="AT13678" s="144"/>
    </row>
    <row r="13679" spans="9:46" s="142" customFormat="1" x14ac:dyDescent="0.15">
      <c r="I13679" s="223"/>
      <c r="P13679" s="224"/>
      <c r="Q13679" s="224"/>
      <c r="R13679" s="224"/>
      <c r="T13679" s="223"/>
      <c r="U13679" s="225"/>
      <c r="V13679" s="223"/>
      <c r="W13679" s="225"/>
      <c r="AE13679" s="200"/>
      <c r="AM13679" s="203"/>
      <c r="AT13679" s="144"/>
    </row>
    <row r="13680" spans="9:46" s="142" customFormat="1" x14ac:dyDescent="0.15">
      <c r="I13680" s="223"/>
      <c r="P13680" s="224"/>
      <c r="Q13680" s="224"/>
      <c r="R13680" s="224"/>
      <c r="T13680" s="223"/>
      <c r="U13680" s="225"/>
      <c r="V13680" s="223"/>
      <c r="W13680" s="225"/>
      <c r="AE13680" s="200"/>
      <c r="AM13680" s="203"/>
      <c r="AT13680" s="144"/>
    </row>
    <row r="13681" spans="9:46" s="142" customFormat="1" x14ac:dyDescent="0.15">
      <c r="I13681" s="223"/>
      <c r="P13681" s="224"/>
      <c r="Q13681" s="224"/>
      <c r="R13681" s="224"/>
      <c r="T13681" s="223"/>
      <c r="U13681" s="225"/>
      <c r="V13681" s="223"/>
      <c r="W13681" s="225"/>
      <c r="AE13681" s="200"/>
      <c r="AM13681" s="203"/>
      <c r="AT13681" s="144"/>
    </row>
    <row r="13682" spans="9:46" s="142" customFormat="1" x14ac:dyDescent="0.15">
      <c r="I13682" s="223"/>
      <c r="P13682" s="224"/>
      <c r="Q13682" s="224"/>
      <c r="R13682" s="224"/>
      <c r="T13682" s="223"/>
      <c r="U13682" s="225"/>
      <c r="V13682" s="223"/>
      <c r="W13682" s="225"/>
      <c r="AE13682" s="200"/>
      <c r="AM13682" s="203"/>
      <c r="AT13682" s="144"/>
    </row>
    <row r="13683" spans="9:46" s="142" customFormat="1" x14ac:dyDescent="0.15">
      <c r="I13683" s="223"/>
      <c r="P13683" s="224"/>
      <c r="Q13683" s="224"/>
      <c r="R13683" s="224"/>
      <c r="T13683" s="223"/>
      <c r="U13683" s="225"/>
      <c r="V13683" s="223"/>
      <c r="W13683" s="225"/>
      <c r="AE13683" s="200"/>
      <c r="AM13683" s="203"/>
      <c r="AT13683" s="144"/>
    </row>
    <row r="13684" spans="9:46" s="142" customFormat="1" x14ac:dyDescent="0.15">
      <c r="I13684" s="223"/>
      <c r="P13684" s="224"/>
      <c r="Q13684" s="224"/>
      <c r="R13684" s="224"/>
      <c r="T13684" s="223"/>
      <c r="U13684" s="225"/>
      <c r="V13684" s="223"/>
      <c r="W13684" s="225"/>
      <c r="AE13684" s="200"/>
      <c r="AM13684" s="203"/>
      <c r="AT13684" s="144"/>
    </row>
    <row r="13685" spans="9:46" s="142" customFormat="1" x14ac:dyDescent="0.15">
      <c r="I13685" s="223"/>
      <c r="P13685" s="224"/>
      <c r="Q13685" s="224"/>
      <c r="R13685" s="224"/>
      <c r="T13685" s="223"/>
      <c r="U13685" s="225"/>
      <c r="V13685" s="223"/>
      <c r="W13685" s="225"/>
      <c r="AE13685" s="200"/>
      <c r="AM13685" s="203"/>
      <c r="AT13685" s="144"/>
    </row>
    <row r="13686" spans="9:46" s="142" customFormat="1" x14ac:dyDescent="0.15">
      <c r="I13686" s="223"/>
      <c r="P13686" s="224"/>
      <c r="Q13686" s="224"/>
      <c r="R13686" s="224"/>
      <c r="T13686" s="223"/>
      <c r="U13686" s="225"/>
      <c r="V13686" s="223"/>
      <c r="W13686" s="225"/>
      <c r="AE13686" s="200"/>
      <c r="AM13686" s="203"/>
      <c r="AT13686" s="144"/>
    </row>
    <row r="13687" spans="9:46" s="142" customFormat="1" x14ac:dyDescent="0.15">
      <c r="I13687" s="223"/>
      <c r="P13687" s="224"/>
      <c r="Q13687" s="224"/>
      <c r="R13687" s="224"/>
      <c r="T13687" s="223"/>
      <c r="U13687" s="225"/>
      <c r="V13687" s="223"/>
      <c r="W13687" s="225"/>
      <c r="AE13687" s="200"/>
      <c r="AM13687" s="203"/>
      <c r="AT13687" s="144"/>
    </row>
    <row r="13688" spans="9:46" s="142" customFormat="1" x14ac:dyDescent="0.15">
      <c r="I13688" s="223"/>
      <c r="P13688" s="224"/>
      <c r="Q13688" s="224"/>
      <c r="R13688" s="224"/>
      <c r="T13688" s="223"/>
      <c r="U13688" s="225"/>
      <c r="V13688" s="223"/>
      <c r="W13688" s="225"/>
      <c r="AE13688" s="200"/>
      <c r="AM13688" s="203"/>
      <c r="AT13688" s="144"/>
    </row>
    <row r="13689" spans="9:46" s="142" customFormat="1" x14ac:dyDescent="0.15">
      <c r="I13689" s="223"/>
      <c r="P13689" s="224"/>
      <c r="Q13689" s="224"/>
      <c r="R13689" s="224"/>
      <c r="T13689" s="223"/>
      <c r="U13689" s="225"/>
      <c r="V13689" s="223"/>
      <c r="W13689" s="225"/>
      <c r="AE13689" s="200"/>
      <c r="AM13689" s="203"/>
      <c r="AT13689" s="144"/>
    </row>
    <row r="13690" spans="9:46" s="142" customFormat="1" x14ac:dyDescent="0.15">
      <c r="I13690" s="223"/>
      <c r="P13690" s="224"/>
      <c r="Q13690" s="224"/>
      <c r="R13690" s="224"/>
      <c r="T13690" s="223"/>
      <c r="U13690" s="225"/>
      <c r="V13690" s="223"/>
      <c r="W13690" s="225"/>
      <c r="AE13690" s="200"/>
      <c r="AM13690" s="203"/>
      <c r="AT13690" s="144"/>
    </row>
    <row r="13691" spans="9:46" s="142" customFormat="1" x14ac:dyDescent="0.15">
      <c r="I13691" s="223"/>
      <c r="P13691" s="224"/>
      <c r="Q13691" s="224"/>
      <c r="R13691" s="224"/>
      <c r="T13691" s="223"/>
      <c r="U13691" s="225"/>
      <c r="V13691" s="223"/>
      <c r="W13691" s="225"/>
      <c r="AE13691" s="200"/>
      <c r="AM13691" s="203"/>
      <c r="AT13691" s="144"/>
    </row>
    <row r="13692" spans="9:46" s="142" customFormat="1" x14ac:dyDescent="0.15">
      <c r="I13692" s="223"/>
      <c r="P13692" s="224"/>
      <c r="Q13692" s="224"/>
      <c r="R13692" s="224"/>
      <c r="T13692" s="223"/>
      <c r="U13692" s="225"/>
      <c r="V13692" s="223"/>
      <c r="W13692" s="225"/>
      <c r="AE13692" s="200"/>
      <c r="AM13692" s="203"/>
      <c r="AT13692" s="144"/>
    </row>
    <row r="13693" spans="9:46" s="142" customFormat="1" x14ac:dyDescent="0.15">
      <c r="I13693" s="223"/>
      <c r="P13693" s="224"/>
      <c r="Q13693" s="224"/>
      <c r="R13693" s="224"/>
      <c r="T13693" s="223"/>
      <c r="U13693" s="225"/>
      <c r="V13693" s="223"/>
      <c r="W13693" s="225"/>
      <c r="AE13693" s="200"/>
      <c r="AM13693" s="203"/>
      <c r="AT13693" s="144"/>
    </row>
    <row r="13694" spans="9:46" s="142" customFormat="1" x14ac:dyDescent="0.15">
      <c r="I13694" s="223"/>
      <c r="P13694" s="224"/>
      <c r="Q13694" s="224"/>
      <c r="R13694" s="224"/>
      <c r="T13694" s="223"/>
      <c r="U13694" s="225"/>
      <c r="V13694" s="223"/>
      <c r="W13694" s="225"/>
      <c r="AE13694" s="200"/>
      <c r="AM13694" s="203"/>
      <c r="AT13694" s="144"/>
    </row>
    <row r="13695" spans="9:46" s="142" customFormat="1" x14ac:dyDescent="0.15">
      <c r="I13695" s="223"/>
      <c r="P13695" s="224"/>
      <c r="Q13695" s="224"/>
      <c r="R13695" s="224"/>
      <c r="T13695" s="223"/>
      <c r="U13695" s="225"/>
      <c r="V13695" s="223"/>
      <c r="W13695" s="225"/>
      <c r="AE13695" s="200"/>
      <c r="AM13695" s="203"/>
      <c r="AT13695" s="144"/>
    </row>
    <row r="13696" spans="9:46" s="142" customFormat="1" x14ac:dyDescent="0.15">
      <c r="I13696" s="223"/>
      <c r="P13696" s="224"/>
      <c r="Q13696" s="224"/>
      <c r="R13696" s="224"/>
      <c r="T13696" s="223"/>
      <c r="U13696" s="225"/>
      <c r="V13696" s="223"/>
      <c r="W13696" s="225"/>
      <c r="AE13696" s="200"/>
      <c r="AM13696" s="203"/>
      <c r="AT13696" s="144"/>
    </row>
    <row r="13697" spans="9:46" s="142" customFormat="1" x14ac:dyDescent="0.15">
      <c r="I13697" s="223"/>
      <c r="P13697" s="224"/>
      <c r="Q13697" s="224"/>
      <c r="R13697" s="224"/>
      <c r="T13697" s="223"/>
      <c r="U13697" s="225"/>
      <c r="V13697" s="223"/>
      <c r="W13697" s="225"/>
      <c r="AE13697" s="200"/>
      <c r="AM13697" s="203"/>
      <c r="AT13697" s="144"/>
    </row>
    <row r="13698" spans="9:46" s="142" customFormat="1" x14ac:dyDescent="0.15">
      <c r="I13698" s="223"/>
      <c r="P13698" s="224"/>
      <c r="Q13698" s="224"/>
      <c r="R13698" s="224"/>
      <c r="T13698" s="223"/>
      <c r="U13698" s="225"/>
      <c r="V13698" s="223"/>
      <c r="W13698" s="225"/>
      <c r="AE13698" s="200"/>
      <c r="AM13698" s="203"/>
      <c r="AT13698" s="144"/>
    </row>
    <row r="13699" spans="9:46" s="142" customFormat="1" x14ac:dyDescent="0.15">
      <c r="I13699" s="223"/>
      <c r="P13699" s="224"/>
      <c r="Q13699" s="224"/>
      <c r="R13699" s="224"/>
      <c r="T13699" s="223"/>
      <c r="U13699" s="225"/>
      <c r="V13699" s="223"/>
      <c r="W13699" s="225"/>
      <c r="AE13699" s="200"/>
      <c r="AM13699" s="203"/>
      <c r="AT13699" s="144"/>
    </row>
    <row r="13700" spans="9:46" s="142" customFormat="1" x14ac:dyDescent="0.15">
      <c r="I13700" s="223"/>
      <c r="P13700" s="224"/>
      <c r="Q13700" s="224"/>
      <c r="R13700" s="224"/>
      <c r="T13700" s="223"/>
      <c r="U13700" s="225"/>
      <c r="V13700" s="223"/>
      <c r="W13700" s="225"/>
      <c r="AE13700" s="200"/>
      <c r="AM13700" s="203"/>
      <c r="AT13700" s="144"/>
    </row>
    <row r="13701" spans="9:46" s="142" customFormat="1" x14ac:dyDescent="0.15">
      <c r="I13701" s="223"/>
      <c r="P13701" s="224"/>
      <c r="Q13701" s="224"/>
      <c r="R13701" s="224"/>
      <c r="T13701" s="223"/>
      <c r="U13701" s="225"/>
      <c r="V13701" s="223"/>
      <c r="W13701" s="225"/>
      <c r="AE13701" s="200"/>
      <c r="AM13701" s="203"/>
      <c r="AT13701" s="144"/>
    </row>
    <row r="13702" spans="9:46" s="142" customFormat="1" x14ac:dyDescent="0.15">
      <c r="I13702" s="223"/>
      <c r="P13702" s="224"/>
      <c r="Q13702" s="224"/>
      <c r="R13702" s="224"/>
      <c r="T13702" s="223"/>
      <c r="U13702" s="225"/>
      <c r="V13702" s="223"/>
      <c r="W13702" s="225"/>
      <c r="AE13702" s="200"/>
      <c r="AM13702" s="203"/>
      <c r="AT13702" s="144"/>
    </row>
    <row r="13703" spans="9:46" s="142" customFormat="1" x14ac:dyDescent="0.15">
      <c r="I13703" s="223"/>
      <c r="P13703" s="224"/>
      <c r="Q13703" s="224"/>
      <c r="R13703" s="224"/>
      <c r="T13703" s="223"/>
      <c r="U13703" s="225"/>
      <c r="V13703" s="223"/>
      <c r="W13703" s="225"/>
      <c r="AE13703" s="200"/>
      <c r="AM13703" s="203"/>
      <c r="AT13703" s="144"/>
    </row>
    <row r="13704" spans="9:46" s="142" customFormat="1" x14ac:dyDescent="0.15">
      <c r="I13704" s="223"/>
      <c r="P13704" s="224"/>
      <c r="Q13704" s="224"/>
      <c r="R13704" s="224"/>
      <c r="T13704" s="223"/>
      <c r="U13704" s="225"/>
      <c r="V13704" s="223"/>
      <c r="W13704" s="225"/>
      <c r="AE13704" s="200"/>
      <c r="AM13704" s="203"/>
      <c r="AT13704" s="144"/>
    </row>
    <row r="13705" spans="9:46" s="142" customFormat="1" x14ac:dyDescent="0.15">
      <c r="I13705" s="223"/>
      <c r="P13705" s="224"/>
      <c r="Q13705" s="224"/>
      <c r="R13705" s="224"/>
      <c r="T13705" s="223"/>
      <c r="U13705" s="225"/>
      <c r="V13705" s="223"/>
      <c r="W13705" s="225"/>
      <c r="AE13705" s="200"/>
      <c r="AM13705" s="203"/>
      <c r="AT13705" s="144"/>
    </row>
    <row r="13706" spans="9:46" s="142" customFormat="1" x14ac:dyDescent="0.15">
      <c r="I13706" s="223"/>
      <c r="P13706" s="224"/>
      <c r="Q13706" s="224"/>
      <c r="R13706" s="224"/>
      <c r="T13706" s="223"/>
      <c r="U13706" s="225"/>
      <c r="V13706" s="223"/>
      <c r="W13706" s="225"/>
      <c r="AE13706" s="200"/>
      <c r="AM13706" s="203"/>
      <c r="AT13706" s="144"/>
    </row>
    <row r="13707" spans="9:46" s="142" customFormat="1" x14ac:dyDescent="0.15">
      <c r="I13707" s="223"/>
      <c r="P13707" s="224"/>
      <c r="Q13707" s="224"/>
      <c r="R13707" s="224"/>
      <c r="T13707" s="223"/>
      <c r="U13707" s="225"/>
      <c r="V13707" s="223"/>
      <c r="W13707" s="225"/>
      <c r="AE13707" s="200"/>
      <c r="AM13707" s="203"/>
      <c r="AT13707" s="144"/>
    </row>
    <row r="13708" spans="9:46" s="142" customFormat="1" x14ac:dyDescent="0.15">
      <c r="I13708" s="223"/>
      <c r="P13708" s="224"/>
      <c r="Q13708" s="224"/>
      <c r="R13708" s="224"/>
      <c r="T13708" s="223"/>
      <c r="U13708" s="225"/>
      <c r="V13708" s="223"/>
      <c r="W13708" s="225"/>
      <c r="AE13708" s="200"/>
      <c r="AM13708" s="203"/>
      <c r="AT13708" s="144"/>
    </row>
    <row r="13709" spans="9:46" s="142" customFormat="1" x14ac:dyDescent="0.15">
      <c r="I13709" s="223"/>
      <c r="P13709" s="224"/>
      <c r="Q13709" s="224"/>
      <c r="R13709" s="224"/>
      <c r="T13709" s="223"/>
      <c r="U13709" s="225"/>
      <c r="V13709" s="223"/>
      <c r="W13709" s="225"/>
      <c r="AE13709" s="200"/>
      <c r="AM13709" s="203"/>
      <c r="AT13709" s="144"/>
    </row>
    <row r="13710" spans="9:46" s="142" customFormat="1" x14ac:dyDescent="0.15">
      <c r="I13710" s="223"/>
      <c r="P13710" s="224"/>
      <c r="Q13710" s="224"/>
      <c r="R13710" s="224"/>
      <c r="T13710" s="223"/>
      <c r="U13710" s="225"/>
      <c r="V13710" s="223"/>
      <c r="W13710" s="225"/>
      <c r="AE13710" s="200"/>
      <c r="AM13710" s="203"/>
      <c r="AT13710" s="144"/>
    </row>
    <row r="13711" spans="9:46" s="142" customFormat="1" x14ac:dyDescent="0.15">
      <c r="I13711" s="223"/>
      <c r="P13711" s="224"/>
      <c r="Q13711" s="224"/>
      <c r="R13711" s="224"/>
      <c r="T13711" s="223"/>
      <c r="U13711" s="225"/>
      <c r="V13711" s="223"/>
      <c r="W13711" s="225"/>
      <c r="AE13711" s="200"/>
      <c r="AM13711" s="203"/>
      <c r="AT13711" s="144"/>
    </row>
    <row r="13712" spans="9:46" s="142" customFormat="1" x14ac:dyDescent="0.15">
      <c r="I13712" s="223"/>
      <c r="P13712" s="224"/>
      <c r="Q13712" s="224"/>
      <c r="R13712" s="224"/>
      <c r="T13712" s="223"/>
      <c r="U13712" s="225"/>
      <c r="V13712" s="223"/>
      <c r="W13712" s="225"/>
      <c r="AE13712" s="200"/>
      <c r="AM13712" s="203"/>
      <c r="AT13712" s="144"/>
    </row>
    <row r="13713" spans="9:46" s="142" customFormat="1" x14ac:dyDescent="0.15">
      <c r="I13713" s="223"/>
      <c r="P13713" s="224"/>
      <c r="Q13713" s="224"/>
      <c r="R13713" s="224"/>
      <c r="T13713" s="223"/>
      <c r="U13713" s="225"/>
      <c r="V13713" s="223"/>
      <c r="W13713" s="225"/>
      <c r="AE13713" s="200"/>
      <c r="AM13713" s="203"/>
      <c r="AT13713" s="144"/>
    </row>
    <row r="13714" spans="9:46" s="142" customFormat="1" x14ac:dyDescent="0.15">
      <c r="I13714" s="223"/>
      <c r="P13714" s="224"/>
      <c r="Q13714" s="224"/>
      <c r="R13714" s="224"/>
      <c r="T13714" s="223"/>
      <c r="U13714" s="225"/>
      <c r="V13714" s="223"/>
      <c r="W13714" s="225"/>
      <c r="AE13714" s="200"/>
      <c r="AM13714" s="203"/>
      <c r="AT13714" s="144"/>
    </row>
    <row r="13715" spans="9:46" s="142" customFormat="1" x14ac:dyDescent="0.15">
      <c r="I13715" s="223"/>
      <c r="P13715" s="224"/>
      <c r="Q13715" s="224"/>
      <c r="R13715" s="224"/>
      <c r="T13715" s="223"/>
      <c r="U13715" s="225"/>
      <c r="V13715" s="223"/>
      <c r="W13715" s="225"/>
      <c r="AE13715" s="200"/>
      <c r="AM13715" s="203"/>
      <c r="AT13715" s="144"/>
    </row>
    <row r="13716" spans="9:46" s="142" customFormat="1" x14ac:dyDescent="0.15">
      <c r="I13716" s="223"/>
      <c r="P13716" s="224"/>
      <c r="Q13716" s="224"/>
      <c r="R13716" s="224"/>
      <c r="T13716" s="223"/>
      <c r="U13716" s="225"/>
      <c r="V13716" s="223"/>
      <c r="W13716" s="225"/>
      <c r="AE13716" s="200"/>
      <c r="AM13716" s="203"/>
      <c r="AT13716" s="144"/>
    </row>
    <row r="13717" spans="9:46" s="142" customFormat="1" x14ac:dyDescent="0.15">
      <c r="I13717" s="223"/>
      <c r="P13717" s="224"/>
      <c r="Q13717" s="224"/>
      <c r="R13717" s="224"/>
      <c r="T13717" s="223"/>
      <c r="U13717" s="225"/>
      <c r="V13717" s="223"/>
      <c r="W13717" s="225"/>
      <c r="AE13717" s="200"/>
      <c r="AM13717" s="203"/>
      <c r="AT13717" s="144"/>
    </row>
    <row r="13718" spans="9:46" s="142" customFormat="1" x14ac:dyDescent="0.15">
      <c r="I13718" s="223"/>
      <c r="P13718" s="224"/>
      <c r="Q13718" s="224"/>
      <c r="R13718" s="224"/>
      <c r="T13718" s="223"/>
      <c r="U13718" s="225"/>
      <c r="V13718" s="223"/>
      <c r="W13718" s="225"/>
      <c r="AE13718" s="200"/>
      <c r="AM13718" s="203"/>
      <c r="AT13718" s="144"/>
    </row>
    <row r="13719" spans="9:46" s="142" customFormat="1" x14ac:dyDescent="0.15">
      <c r="I13719" s="223"/>
      <c r="P13719" s="224"/>
      <c r="Q13719" s="224"/>
      <c r="R13719" s="224"/>
      <c r="T13719" s="223"/>
      <c r="U13719" s="225"/>
      <c r="V13719" s="223"/>
      <c r="W13719" s="225"/>
      <c r="AE13719" s="200"/>
      <c r="AM13719" s="203"/>
      <c r="AT13719" s="144"/>
    </row>
    <row r="13720" spans="9:46" s="142" customFormat="1" x14ac:dyDescent="0.15">
      <c r="I13720" s="223"/>
      <c r="P13720" s="224"/>
      <c r="Q13720" s="224"/>
      <c r="R13720" s="224"/>
      <c r="T13720" s="223"/>
      <c r="U13720" s="225"/>
      <c r="V13720" s="223"/>
      <c r="W13720" s="225"/>
      <c r="AE13720" s="200"/>
      <c r="AM13720" s="203"/>
      <c r="AT13720" s="144"/>
    </row>
    <row r="13721" spans="9:46" s="142" customFormat="1" x14ac:dyDescent="0.15">
      <c r="I13721" s="223"/>
      <c r="P13721" s="224"/>
      <c r="Q13721" s="224"/>
      <c r="R13721" s="224"/>
      <c r="T13721" s="223"/>
      <c r="U13721" s="225"/>
      <c r="V13721" s="223"/>
      <c r="W13721" s="225"/>
      <c r="AE13721" s="200"/>
      <c r="AM13721" s="203"/>
      <c r="AT13721" s="144"/>
    </row>
    <row r="13722" spans="9:46" s="142" customFormat="1" x14ac:dyDescent="0.15">
      <c r="I13722" s="223"/>
      <c r="P13722" s="224"/>
      <c r="Q13722" s="224"/>
      <c r="R13722" s="224"/>
      <c r="T13722" s="223"/>
      <c r="U13722" s="225"/>
      <c r="V13722" s="223"/>
      <c r="W13722" s="225"/>
      <c r="AE13722" s="200"/>
      <c r="AM13722" s="203"/>
      <c r="AT13722" s="144"/>
    </row>
    <row r="13723" spans="9:46" s="142" customFormat="1" x14ac:dyDescent="0.15">
      <c r="I13723" s="223"/>
      <c r="P13723" s="224"/>
      <c r="Q13723" s="224"/>
      <c r="R13723" s="224"/>
      <c r="T13723" s="223"/>
      <c r="U13723" s="225"/>
      <c r="V13723" s="223"/>
      <c r="W13723" s="225"/>
      <c r="AE13723" s="200"/>
      <c r="AM13723" s="203"/>
      <c r="AT13723" s="144"/>
    </row>
    <row r="13724" spans="9:46" s="142" customFormat="1" x14ac:dyDescent="0.15">
      <c r="I13724" s="223"/>
      <c r="P13724" s="224"/>
      <c r="Q13724" s="224"/>
      <c r="R13724" s="224"/>
      <c r="T13724" s="223"/>
      <c r="U13724" s="225"/>
      <c r="V13724" s="223"/>
      <c r="W13724" s="225"/>
      <c r="AE13724" s="200"/>
      <c r="AM13724" s="203"/>
      <c r="AT13724" s="144"/>
    </row>
    <row r="13725" spans="9:46" s="142" customFormat="1" x14ac:dyDescent="0.15">
      <c r="I13725" s="223"/>
      <c r="P13725" s="224"/>
      <c r="Q13725" s="224"/>
      <c r="R13725" s="224"/>
      <c r="T13725" s="223"/>
      <c r="U13725" s="225"/>
      <c r="V13725" s="223"/>
      <c r="W13725" s="225"/>
      <c r="AE13725" s="200"/>
      <c r="AM13725" s="203"/>
      <c r="AT13725" s="144"/>
    </row>
    <row r="13726" spans="9:46" s="142" customFormat="1" x14ac:dyDescent="0.15">
      <c r="I13726" s="223"/>
      <c r="P13726" s="224"/>
      <c r="Q13726" s="224"/>
      <c r="R13726" s="224"/>
      <c r="T13726" s="223"/>
      <c r="U13726" s="225"/>
      <c r="V13726" s="223"/>
      <c r="W13726" s="225"/>
      <c r="AE13726" s="200"/>
      <c r="AM13726" s="203"/>
      <c r="AT13726" s="144"/>
    </row>
    <row r="13727" spans="9:46" s="142" customFormat="1" x14ac:dyDescent="0.15">
      <c r="I13727" s="223"/>
      <c r="P13727" s="224"/>
      <c r="Q13727" s="224"/>
      <c r="R13727" s="224"/>
      <c r="T13727" s="223"/>
      <c r="U13727" s="225"/>
      <c r="V13727" s="223"/>
      <c r="W13727" s="225"/>
      <c r="AE13727" s="200"/>
      <c r="AM13727" s="203"/>
      <c r="AT13727" s="144"/>
    </row>
    <row r="13728" spans="9:46" s="142" customFormat="1" x14ac:dyDescent="0.15">
      <c r="I13728" s="223"/>
      <c r="P13728" s="224"/>
      <c r="Q13728" s="224"/>
      <c r="R13728" s="224"/>
      <c r="T13728" s="223"/>
      <c r="U13728" s="225"/>
      <c r="V13728" s="223"/>
      <c r="W13728" s="225"/>
      <c r="AE13728" s="200"/>
      <c r="AM13728" s="203"/>
      <c r="AT13728" s="144"/>
    </row>
    <row r="13729" spans="9:46" s="142" customFormat="1" x14ac:dyDescent="0.15">
      <c r="I13729" s="223"/>
      <c r="P13729" s="224"/>
      <c r="Q13729" s="224"/>
      <c r="R13729" s="224"/>
      <c r="T13729" s="223"/>
      <c r="U13729" s="225"/>
      <c r="V13729" s="223"/>
      <c r="W13729" s="225"/>
      <c r="AE13729" s="200"/>
      <c r="AM13729" s="203"/>
      <c r="AT13729" s="144"/>
    </row>
    <row r="13730" spans="9:46" s="142" customFormat="1" x14ac:dyDescent="0.15">
      <c r="I13730" s="223"/>
      <c r="P13730" s="224"/>
      <c r="Q13730" s="224"/>
      <c r="R13730" s="224"/>
      <c r="T13730" s="223"/>
      <c r="U13730" s="225"/>
      <c r="V13730" s="223"/>
      <c r="W13730" s="225"/>
      <c r="AE13730" s="200"/>
      <c r="AM13730" s="203"/>
      <c r="AT13730" s="144"/>
    </row>
    <row r="13731" spans="9:46" s="142" customFormat="1" x14ac:dyDescent="0.15">
      <c r="I13731" s="223"/>
      <c r="P13731" s="224"/>
      <c r="Q13731" s="224"/>
      <c r="R13731" s="224"/>
      <c r="T13731" s="223"/>
      <c r="U13731" s="225"/>
      <c r="V13731" s="223"/>
      <c r="W13731" s="225"/>
      <c r="AE13731" s="200"/>
      <c r="AM13731" s="203"/>
      <c r="AT13731" s="144"/>
    </row>
    <row r="13732" spans="9:46" s="142" customFormat="1" x14ac:dyDescent="0.15">
      <c r="I13732" s="223"/>
      <c r="P13732" s="224"/>
      <c r="Q13732" s="224"/>
      <c r="R13732" s="224"/>
      <c r="T13732" s="223"/>
      <c r="U13732" s="225"/>
      <c r="V13732" s="223"/>
      <c r="W13732" s="225"/>
      <c r="AE13732" s="200"/>
      <c r="AM13732" s="203"/>
      <c r="AT13732" s="144"/>
    </row>
    <row r="13733" spans="9:46" s="142" customFormat="1" x14ac:dyDescent="0.15">
      <c r="I13733" s="223"/>
      <c r="P13733" s="224"/>
      <c r="Q13733" s="224"/>
      <c r="R13733" s="224"/>
      <c r="T13733" s="223"/>
      <c r="U13733" s="225"/>
      <c r="V13733" s="223"/>
      <c r="W13733" s="225"/>
      <c r="AE13733" s="200"/>
      <c r="AM13733" s="203"/>
      <c r="AT13733" s="144"/>
    </row>
    <row r="13734" spans="9:46" s="142" customFormat="1" x14ac:dyDescent="0.15">
      <c r="I13734" s="223"/>
      <c r="P13734" s="224"/>
      <c r="Q13734" s="224"/>
      <c r="R13734" s="224"/>
      <c r="T13734" s="223"/>
      <c r="U13734" s="225"/>
      <c r="V13734" s="223"/>
      <c r="W13734" s="225"/>
      <c r="AE13734" s="200"/>
      <c r="AM13734" s="203"/>
      <c r="AT13734" s="144"/>
    </row>
    <row r="13735" spans="9:46" s="142" customFormat="1" x14ac:dyDescent="0.15">
      <c r="I13735" s="223"/>
      <c r="P13735" s="224"/>
      <c r="Q13735" s="224"/>
      <c r="R13735" s="224"/>
      <c r="T13735" s="223"/>
      <c r="U13735" s="225"/>
      <c r="V13735" s="223"/>
      <c r="W13735" s="225"/>
      <c r="AE13735" s="200"/>
      <c r="AM13735" s="203"/>
      <c r="AT13735" s="144"/>
    </row>
    <row r="13736" spans="9:46" s="142" customFormat="1" x14ac:dyDescent="0.15">
      <c r="I13736" s="223"/>
      <c r="P13736" s="224"/>
      <c r="Q13736" s="224"/>
      <c r="R13736" s="224"/>
      <c r="T13736" s="223"/>
      <c r="U13736" s="225"/>
      <c r="V13736" s="223"/>
      <c r="W13736" s="225"/>
      <c r="AE13736" s="200"/>
      <c r="AM13736" s="203"/>
      <c r="AT13736" s="144"/>
    </row>
    <row r="13737" spans="9:46" s="142" customFormat="1" x14ac:dyDescent="0.15">
      <c r="I13737" s="223"/>
      <c r="P13737" s="224"/>
      <c r="Q13737" s="224"/>
      <c r="R13737" s="224"/>
      <c r="T13737" s="223"/>
      <c r="U13737" s="225"/>
      <c r="V13737" s="223"/>
      <c r="W13737" s="225"/>
      <c r="AE13737" s="200"/>
      <c r="AM13737" s="203"/>
      <c r="AT13737" s="144"/>
    </row>
    <row r="13738" spans="9:46" s="142" customFormat="1" x14ac:dyDescent="0.15">
      <c r="I13738" s="223"/>
      <c r="P13738" s="224"/>
      <c r="Q13738" s="224"/>
      <c r="R13738" s="224"/>
      <c r="T13738" s="223"/>
      <c r="U13738" s="225"/>
      <c r="V13738" s="223"/>
      <c r="W13738" s="225"/>
      <c r="AE13738" s="200"/>
      <c r="AM13738" s="203"/>
      <c r="AT13738" s="144"/>
    </row>
    <row r="13739" spans="9:46" s="142" customFormat="1" x14ac:dyDescent="0.15">
      <c r="I13739" s="223"/>
      <c r="P13739" s="224"/>
      <c r="Q13739" s="224"/>
      <c r="R13739" s="224"/>
      <c r="T13739" s="223"/>
      <c r="U13739" s="225"/>
      <c r="V13739" s="223"/>
      <c r="W13739" s="225"/>
      <c r="AE13739" s="200"/>
      <c r="AM13739" s="203"/>
      <c r="AT13739" s="144"/>
    </row>
    <row r="13740" spans="9:46" s="142" customFormat="1" x14ac:dyDescent="0.15">
      <c r="I13740" s="223"/>
      <c r="P13740" s="224"/>
      <c r="Q13740" s="224"/>
      <c r="R13740" s="224"/>
      <c r="T13740" s="223"/>
      <c r="U13740" s="225"/>
      <c r="V13740" s="223"/>
      <c r="W13740" s="225"/>
      <c r="AE13740" s="200"/>
      <c r="AM13740" s="203"/>
      <c r="AT13740" s="144"/>
    </row>
    <row r="13741" spans="9:46" s="142" customFormat="1" x14ac:dyDescent="0.15">
      <c r="I13741" s="223"/>
      <c r="P13741" s="224"/>
      <c r="Q13741" s="224"/>
      <c r="R13741" s="224"/>
      <c r="T13741" s="223"/>
      <c r="U13741" s="225"/>
      <c r="V13741" s="223"/>
      <c r="W13741" s="225"/>
      <c r="AE13741" s="200"/>
      <c r="AM13741" s="203"/>
      <c r="AT13741" s="144"/>
    </row>
    <row r="13742" spans="9:46" s="142" customFormat="1" x14ac:dyDescent="0.15">
      <c r="I13742" s="223"/>
      <c r="P13742" s="224"/>
      <c r="Q13742" s="224"/>
      <c r="R13742" s="224"/>
      <c r="T13742" s="223"/>
      <c r="U13742" s="225"/>
      <c r="V13742" s="223"/>
      <c r="W13742" s="225"/>
      <c r="AE13742" s="200"/>
      <c r="AM13742" s="203"/>
      <c r="AT13742" s="144"/>
    </row>
    <row r="13743" spans="9:46" s="142" customFormat="1" x14ac:dyDescent="0.15">
      <c r="I13743" s="223"/>
      <c r="P13743" s="224"/>
      <c r="Q13743" s="224"/>
      <c r="R13743" s="224"/>
      <c r="T13743" s="223"/>
      <c r="U13743" s="225"/>
      <c r="V13743" s="223"/>
      <c r="W13743" s="225"/>
      <c r="AE13743" s="200"/>
      <c r="AM13743" s="203"/>
      <c r="AT13743" s="144"/>
    </row>
    <row r="13744" spans="9:46" s="142" customFormat="1" x14ac:dyDescent="0.15">
      <c r="I13744" s="223"/>
      <c r="P13744" s="224"/>
      <c r="Q13744" s="224"/>
      <c r="R13744" s="224"/>
      <c r="T13744" s="223"/>
      <c r="U13744" s="225"/>
      <c r="V13744" s="223"/>
      <c r="W13744" s="225"/>
      <c r="AE13744" s="200"/>
      <c r="AM13744" s="203"/>
      <c r="AT13744" s="144"/>
    </row>
    <row r="13745" spans="9:46" s="142" customFormat="1" x14ac:dyDescent="0.15">
      <c r="I13745" s="223"/>
      <c r="P13745" s="224"/>
      <c r="Q13745" s="224"/>
      <c r="R13745" s="224"/>
      <c r="T13745" s="223"/>
      <c r="U13745" s="225"/>
      <c r="V13745" s="223"/>
      <c r="W13745" s="225"/>
      <c r="AE13745" s="200"/>
      <c r="AM13745" s="203"/>
      <c r="AT13745" s="144"/>
    </row>
    <row r="13746" spans="9:46" s="142" customFormat="1" x14ac:dyDescent="0.15">
      <c r="I13746" s="223"/>
      <c r="P13746" s="224"/>
      <c r="Q13746" s="224"/>
      <c r="R13746" s="224"/>
      <c r="T13746" s="223"/>
      <c r="U13746" s="225"/>
      <c r="V13746" s="223"/>
      <c r="W13746" s="225"/>
      <c r="AE13746" s="200"/>
      <c r="AM13746" s="203"/>
      <c r="AT13746" s="144"/>
    </row>
    <row r="13747" spans="9:46" s="142" customFormat="1" x14ac:dyDescent="0.15">
      <c r="I13747" s="223"/>
      <c r="P13747" s="224"/>
      <c r="Q13747" s="224"/>
      <c r="R13747" s="224"/>
      <c r="T13747" s="223"/>
      <c r="U13747" s="225"/>
      <c r="V13747" s="223"/>
      <c r="W13747" s="225"/>
      <c r="AE13747" s="200"/>
      <c r="AM13747" s="203"/>
      <c r="AT13747" s="144"/>
    </row>
    <row r="13748" spans="9:46" s="142" customFormat="1" x14ac:dyDescent="0.15">
      <c r="I13748" s="223"/>
      <c r="P13748" s="224"/>
      <c r="Q13748" s="224"/>
      <c r="R13748" s="224"/>
      <c r="T13748" s="223"/>
      <c r="U13748" s="225"/>
      <c r="V13748" s="223"/>
      <c r="W13748" s="225"/>
      <c r="AE13748" s="200"/>
      <c r="AM13748" s="203"/>
      <c r="AT13748" s="144"/>
    </row>
    <row r="13749" spans="9:46" s="142" customFormat="1" x14ac:dyDescent="0.15">
      <c r="I13749" s="223"/>
      <c r="P13749" s="224"/>
      <c r="Q13749" s="224"/>
      <c r="R13749" s="224"/>
      <c r="T13749" s="223"/>
      <c r="U13749" s="225"/>
      <c r="V13749" s="223"/>
      <c r="W13749" s="225"/>
      <c r="AE13749" s="200"/>
      <c r="AM13749" s="203"/>
      <c r="AT13749" s="144"/>
    </row>
    <row r="13750" spans="9:46" s="142" customFormat="1" x14ac:dyDescent="0.15">
      <c r="I13750" s="223"/>
      <c r="P13750" s="224"/>
      <c r="Q13750" s="224"/>
      <c r="R13750" s="224"/>
      <c r="T13750" s="223"/>
      <c r="U13750" s="225"/>
      <c r="V13750" s="223"/>
      <c r="W13750" s="225"/>
      <c r="AE13750" s="200"/>
      <c r="AM13750" s="203"/>
      <c r="AT13750" s="144"/>
    </row>
    <row r="13751" spans="9:46" s="142" customFormat="1" x14ac:dyDescent="0.15">
      <c r="I13751" s="223"/>
      <c r="P13751" s="224"/>
      <c r="Q13751" s="224"/>
      <c r="R13751" s="224"/>
      <c r="T13751" s="223"/>
      <c r="U13751" s="225"/>
      <c r="V13751" s="223"/>
      <c r="W13751" s="225"/>
      <c r="AE13751" s="200"/>
      <c r="AM13751" s="203"/>
      <c r="AT13751" s="144"/>
    </row>
    <row r="13752" spans="9:46" s="142" customFormat="1" x14ac:dyDescent="0.15">
      <c r="I13752" s="223"/>
      <c r="P13752" s="224"/>
      <c r="Q13752" s="224"/>
      <c r="R13752" s="224"/>
      <c r="T13752" s="223"/>
      <c r="U13752" s="225"/>
      <c r="V13752" s="223"/>
      <c r="W13752" s="225"/>
      <c r="AE13752" s="200"/>
      <c r="AM13752" s="203"/>
      <c r="AT13752" s="144"/>
    </row>
    <row r="13753" spans="9:46" s="142" customFormat="1" x14ac:dyDescent="0.15">
      <c r="I13753" s="223"/>
      <c r="P13753" s="224"/>
      <c r="Q13753" s="224"/>
      <c r="R13753" s="224"/>
      <c r="T13753" s="223"/>
      <c r="U13753" s="225"/>
      <c r="V13753" s="223"/>
      <c r="W13753" s="225"/>
      <c r="AE13753" s="200"/>
      <c r="AM13753" s="203"/>
      <c r="AT13753" s="144"/>
    </row>
    <row r="13754" spans="9:46" s="142" customFormat="1" x14ac:dyDescent="0.15">
      <c r="I13754" s="223"/>
      <c r="P13754" s="224"/>
      <c r="Q13754" s="224"/>
      <c r="R13754" s="224"/>
      <c r="T13754" s="223"/>
      <c r="U13754" s="225"/>
      <c r="V13754" s="223"/>
      <c r="W13754" s="225"/>
      <c r="AE13754" s="200"/>
      <c r="AM13754" s="203"/>
      <c r="AT13754" s="144"/>
    </row>
    <row r="13755" spans="9:46" s="142" customFormat="1" x14ac:dyDescent="0.15">
      <c r="I13755" s="223"/>
      <c r="P13755" s="224"/>
      <c r="Q13755" s="224"/>
      <c r="R13755" s="224"/>
      <c r="T13755" s="223"/>
      <c r="U13755" s="225"/>
      <c r="V13755" s="223"/>
      <c r="W13755" s="225"/>
      <c r="AE13755" s="200"/>
      <c r="AM13755" s="203"/>
      <c r="AT13755" s="144"/>
    </row>
    <row r="13756" spans="9:46" s="142" customFormat="1" x14ac:dyDescent="0.15">
      <c r="I13756" s="223"/>
      <c r="P13756" s="224"/>
      <c r="Q13756" s="224"/>
      <c r="R13756" s="224"/>
      <c r="T13756" s="223"/>
      <c r="U13756" s="225"/>
      <c r="V13756" s="223"/>
      <c r="W13756" s="225"/>
      <c r="AE13756" s="200"/>
      <c r="AM13756" s="203"/>
      <c r="AT13756" s="144"/>
    </row>
    <row r="13757" spans="9:46" s="142" customFormat="1" x14ac:dyDescent="0.15">
      <c r="I13757" s="223"/>
      <c r="P13757" s="224"/>
      <c r="Q13757" s="224"/>
      <c r="R13757" s="224"/>
      <c r="T13757" s="223"/>
      <c r="U13757" s="225"/>
      <c r="V13757" s="223"/>
      <c r="W13757" s="225"/>
      <c r="AE13757" s="200"/>
      <c r="AM13757" s="203"/>
      <c r="AT13757" s="144"/>
    </row>
    <row r="13758" spans="9:46" s="142" customFormat="1" x14ac:dyDescent="0.15">
      <c r="I13758" s="223"/>
      <c r="P13758" s="224"/>
      <c r="Q13758" s="224"/>
      <c r="R13758" s="224"/>
      <c r="T13758" s="223"/>
      <c r="U13758" s="225"/>
      <c r="V13758" s="223"/>
      <c r="W13758" s="225"/>
      <c r="AE13758" s="200"/>
      <c r="AM13758" s="203"/>
      <c r="AT13758" s="144"/>
    </row>
    <row r="13759" spans="9:46" s="142" customFormat="1" x14ac:dyDescent="0.15">
      <c r="I13759" s="223"/>
      <c r="P13759" s="224"/>
      <c r="Q13759" s="224"/>
      <c r="R13759" s="224"/>
      <c r="T13759" s="223"/>
      <c r="U13759" s="225"/>
      <c r="V13759" s="223"/>
      <c r="W13759" s="225"/>
      <c r="AE13759" s="200"/>
      <c r="AM13759" s="203"/>
      <c r="AT13759" s="144"/>
    </row>
    <row r="13760" spans="9:46" s="142" customFormat="1" x14ac:dyDescent="0.15">
      <c r="I13760" s="223"/>
      <c r="P13760" s="224"/>
      <c r="Q13760" s="224"/>
      <c r="R13760" s="224"/>
      <c r="T13760" s="223"/>
      <c r="U13760" s="225"/>
      <c r="V13760" s="223"/>
      <c r="W13760" s="225"/>
      <c r="AE13760" s="200"/>
      <c r="AM13760" s="203"/>
      <c r="AT13760" s="144"/>
    </row>
    <row r="13761" spans="9:46" s="142" customFormat="1" x14ac:dyDescent="0.15">
      <c r="I13761" s="223"/>
      <c r="P13761" s="224"/>
      <c r="Q13761" s="224"/>
      <c r="R13761" s="224"/>
      <c r="T13761" s="223"/>
      <c r="U13761" s="225"/>
      <c r="V13761" s="223"/>
      <c r="W13761" s="225"/>
      <c r="AE13761" s="200"/>
      <c r="AM13761" s="203"/>
      <c r="AT13761" s="144"/>
    </row>
    <row r="13762" spans="9:46" s="142" customFormat="1" x14ac:dyDescent="0.15">
      <c r="I13762" s="223"/>
      <c r="P13762" s="224"/>
      <c r="Q13762" s="224"/>
      <c r="R13762" s="224"/>
      <c r="T13762" s="223"/>
      <c r="U13762" s="225"/>
      <c r="V13762" s="223"/>
      <c r="W13762" s="225"/>
      <c r="AE13762" s="200"/>
      <c r="AM13762" s="203"/>
      <c r="AT13762" s="144"/>
    </row>
    <row r="13763" spans="9:46" s="142" customFormat="1" x14ac:dyDescent="0.15">
      <c r="I13763" s="223"/>
      <c r="P13763" s="224"/>
      <c r="Q13763" s="224"/>
      <c r="R13763" s="224"/>
      <c r="T13763" s="223"/>
      <c r="U13763" s="225"/>
      <c r="V13763" s="223"/>
      <c r="W13763" s="225"/>
      <c r="AE13763" s="200"/>
      <c r="AM13763" s="203"/>
      <c r="AT13763" s="144"/>
    </row>
    <row r="13764" spans="9:46" s="142" customFormat="1" x14ac:dyDescent="0.15">
      <c r="I13764" s="223"/>
      <c r="P13764" s="224"/>
      <c r="Q13764" s="224"/>
      <c r="R13764" s="224"/>
      <c r="T13764" s="223"/>
      <c r="U13764" s="225"/>
      <c r="V13764" s="223"/>
      <c r="W13764" s="225"/>
      <c r="AE13764" s="200"/>
      <c r="AM13764" s="203"/>
      <c r="AT13764" s="144"/>
    </row>
    <row r="13765" spans="9:46" s="142" customFormat="1" x14ac:dyDescent="0.15">
      <c r="I13765" s="223"/>
      <c r="P13765" s="224"/>
      <c r="Q13765" s="224"/>
      <c r="R13765" s="224"/>
      <c r="T13765" s="223"/>
      <c r="U13765" s="225"/>
      <c r="V13765" s="223"/>
      <c r="W13765" s="225"/>
      <c r="AE13765" s="200"/>
      <c r="AM13765" s="203"/>
      <c r="AT13765" s="144"/>
    </row>
    <row r="13766" spans="9:46" s="142" customFormat="1" x14ac:dyDescent="0.15">
      <c r="I13766" s="223"/>
      <c r="P13766" s="224"/>
      <c r="Q13766" s="224"/>
      <c r="R13766" s="224"/>
      <c r="T13766" s="223"/>
      <c r="U13766" s="225"/>
      <c r="V13766" s="223"/>
      <c r="W13766" s="225"/>
      <c r="AE13766" s="200"/>
      <c r="AM13766" s="203"/>
      <c r="AT13766" s="144"/>
    </row>
    <row r="13767" spans="9:46" s="142" customFormat="1" x14ac:dyDescent="0.15">
      <c r="I13767" s="223"/>
      <c r="P13767" s="224"/>
      <c r="Q13767" s="224"/>
      <c r="R13767" s="224"/>
      <c r="T13767" s="223"/>
      <c r="U13767" s="225"/>
      <c r="V13767" s="223"/>
      <c r="W13767" s="225"/>
      <c r="AE13767" s="200"/>
      <c r="AM13767" s="203"/>
      <c r="AT13767" s="144"/>
    </row>
    <row r="13768" spans="9:46" s="142" customFormat="1" x14ac:dyDescent="0.15">
      <c r="I13768" s="223"/>
      <c r="P13768" s="224"/>
      <c r="Q13768" s="224"/>
      <c r="R13768" s="224"/>
      <c r="T13768" s="223"/>
      <c r="U13768" s="225"/>
      <c r="V13768" s="223"/>
      <c r="W13768" s="225"/>
      <c r="AE13768" s="200"/>
      <c r="AM13768" s="203"/>
      <c r="AT13768" s="144"/>
    </row>
    <row r="13769" spans="9:46" s="142" customFormat="1" x14ac:dyDescent="0.15">
      <c r="I13769" s="223"/>
      <c r="P13769" s="224"/>
      <c r="Q13769" s="224"/>
      <c r="R13769" s="224"/>
      <c r="T13769" s="223"/>
      <c r="U13769" s="225"/>
      <c r="V13769" s="223"/>
      <c r="W13769" s="225"/>
      <c r="AE13769" s="200"/>
      <c r="AM13769" s="203"/>
      <c r="AT13769" s="144"/>
    </row>
    <row r="13770" spans="9:46" s="142" customFormat="1" x14ac:dyDescent="0.15">
      <c r="I13770" s="223"/>
      <c r="P13770" s="224"/>
      <c r="Q13770" s="224"/>
      <c r="R13770" s="224"/>
      <c r="T13770" s="223"/>
      <c r="U13770" s="225"/>
      <c r="V13770" s="223"/>
      <c r="W13770" s="225"/>
      <c r="AE13770" s="200"/>
      <c r="AM13770" s="203"/>
      <c r="AT13770" s="144"/>
    </row>
    <row r="13771" spans="9:46" s="142" customFormat="1" x14ac:dyDescent="0.15">
      <c r="I13771" s="223"/>
      <c r="P13771" s="224"/>
      <c r="Q13771" s="224"/>
      <c r="R13771" s="224"/>
      <c r="T13771" s="223"/>
      <c r="U13771" s="225"/>
      <c r="V13771" s="223"/>
      <c r="W13771" s="225"/>
      <c r="AE13771" s="200"/>
      <c r="AM13771" s="203"/>
      <c r="AT13771" s="144"/>
    </row>
    <row r="13772" spans="9:46" s="142" customFormat="1" x14ac:dyDescent="0.15">
      <c r="I13772" s="223"/>
      <c r="P13772" s="224"/>
      <c r="Q13772" s="224"/>
      <c r="R13772" s="224"/>
      <c r="T13772" s="223"/>
      <c r="U13772" s="225"/>
      <c r="V13772" s="223"/>
      <c r="W13772" s="225"/>
      <c r="AE13772" s="200"/>
      <c r="AM13772" s="203"/>
      <c r="AT13772" s="144"/>
    </row>
    <row r="13773" spans="9:46" s="142" customFormat="1" x14ac:dyDescent="0.15">
      <c r="I13773" s="223"/>
      <c r="P13773" s="224"/>
      <c r="Q13773" s="224"/>
      <c r="R13773" s="224"/>
      <c r="T13773" s="223"/>
      <c r="U13773" s="225"/>
      <c r="V13773" s="223"/>
      <c r="W13773" s="225"/>
      <c r="AE13773" s="200"/>
      <c r="AM13773" s="203"/>
      <c r="AT13773" s="144"/>
    </row>
    <row r="13774" spans="9:46" s="142" customFormat="1" x14ac:dyDescent="0.15">
      <c r="I13774" s="223"/>
      <c r="P13774" s="224"/>
      <c r="Q13774" s="224"/>
      <c r="R13774" s="224"/>
      <c r="T13774" s="223"/>
      <c r="U13774" s="225"/>
      <c r="V13774" s="223"/>
      <c r="W13774" s="225"/>
      <c r="AE13774" s="200"/>
      <c r="AM13774" s="203"/>
      <c r="AT13774" s="144"/>
    </row>
    <row r="13775" spans="9:46" s="142" customFormat="1" x14ac:dyDescent="0.15">
      <c r="I13775" s="223"/>
      <c r="P13775" s="224"/>
      <c r="Q13775" s="224"/>
      <c r="R13775" s="224"/>
      <c r="T13775" s="223"/>
      <c r="U13775" s="225"/>
      <c r="V13775" s="223"/>
      <c r="W13775" s="225"/>
      <c r="AE13775" s="200"/>
      <c r="AM13775" s="203"/>
      <c r="AT13775" s="144"/>
    </row>
    <row r="13776" spans="9:46" s="142" customFormat="1" x14ac:dyDescent="0.15">
      <c r="I13776" s="223"/>
      <c r="P13776" s="224"/>
      <c r="Q13776" s="224"/>
      <c r="R13776" s="224"/>
      <c r="T13776" s="223"/>
      <c r="U13776" s="225"/>
      <c r="V13776" s="223"/>
      <c r="W13776" s="225"/>
      <c r="AE13776" s="200"/>
      <c r="AM13776" s="203"/>
      <c r="AT13776" s="144"/>
    </row>
    <row r="13777" spans="9:46" s="142" customFormat="1" x14ac:dyDescent="0.15">
      <c r="I13777" s="223"/>
      <c r="P13777" s="224"/>
      <c r="Q13777" s="224"/>
      <c r="R13777" s="224"/>
      <c r="T13777" s="223"/>
      <c r="U13777" s="225"/>
      <c r="V13777" s="223"/>
      <c r="W13777" s="225"/>
      <c r="AE13777" s="200"/>
      <c r="AM13777" s="203"/>
      <c r="AT13777" s="144"/>
    </row>
    <row r="13778" spans="9:46" s="142" customFormat="1" x14ac:dyDescent="0.15">
      <c r="I13778" s="223"/>
      <c r="P13778" s="224"/>
      <c r="Q13778" s="224"/>
      <c r="R13778" s="224"/>
      <c r="T13778" s="223"/>
      <c r="U13778" s="225"/>
      <c r="V13778" s="223"/>
      <c r="W13778" s="225"/>
      <c r="AE13778" s="200"/>
      <c r="AM13778" s="203"/>
      <c r="AT13778" s="144"/>
    </row>
    <row r="13779" spans="9:46" s="142" customFormat="1" x14ac:dyDescent="0.15">
      <c r="I13779" s="223"/>
      <c r="P13779" s="224"/>
      <c r="Q13779" s="224"/>
      <c r="R13779" s="224"/>
      <c r="T13779" s="223"/>
      <c r="U13779" s="225"/>
      <c r="V13779" s="223"/>
      <c r="W13779" s="225"/>
      <c r="AE13779" s="200"/>
      <c r="AM13779" s="203"/>
      <c r="AT13779" s="144"/>
    </row>
    <row r="13780" spans="9:46" s="142" customFormat="1" x14ac:dyDescent="0.15">
      <c r="I13780" s="223"/>
      <c r="P13780" s="224"/>
      <c r="Q13780" s="224"/>
      <c r="R13780" s="224"/>
      <c r="T13780" s="223"/>
      <c r="U13780" s="225"/>
      <c r="V13780" s="223"/>
      <c r="W13780" s="225"/>
      <c r="AE13780" s="200"/>
      <c r="AM13780" s="203"/>
      <c r="AT13780" s="144"/>
    </row>
    <row r="13781" spans="9:46" s="142" customFormat="1" x14ac:dyDescent="0.15">
      <c r="I13781" s="223"/>
      <c r="P13781" s="224"/>
      <c r="Q13781" s="224"/>
      <c r="R13781" s="224"/>
      <c r="T13781" s="223"/>
      <c r="U13781" s="225"/>
      <c r="V13781" s="223"/>
      <c r="W13781" s="225"/>
      <c r="AE13781" s="200"/>
      <c r="AM13781" s="203"/>
      <c r="AT13781" s="144"/>
    </row>
    <row r="13782" spans="9:46" s="142" customFormat="1" x14ac:dyDescent="0.15">
      <c r="I13782" s="223"/>
      <c r="P13782" s="224"/>
      <c r="Q13782" s="224"/>
      <c r="R13782" s="224"/>
      <c r="T13782" s="223"/>
      <c r="U13782" s="225"/>
      <c r="V13782" s="223"/>
      <c r="W13782" s="225"/>
      <c r="AE13782" s="200"/>
      <c r="AM13782" s="203"/>
      <c r="AT13782" s="144"/>
    </row>
    <row r="13783" spans="9:46" s="142" customFormat="1" x14ac:dyDescent="0.15">
      <c r="I13783" s="223"/>
      <c r="P13783" s="224"/>
      <c r="Q13783" s="224"/>
      <c r="R13783" s="224"/>
      <c r="T13783" s="223"/>
      <c r="U13783" s="225"/>
      <c r="V13783" s="223"/>
      <c r="W13783" s="225"/>
      <c r="AE13783" s="200"/>
      <c r="AM13783" s="203"/>
      <c r="AT13783" s="144"/>
    </row>
    <row r="13784" spans="9:46" s="142" customFormat="1" x14ac:dyDescent="0.15">
      <c r="I13784" s="223"/>
      <c r="P13784" s="224"/>
      <c r="Q13784" s="224"/>
      <c r="R13784" s="224"/>
      <c r="T13784" s="223"/>
      <c r="U13784" s="225"/>
      <c r="V13784" s="223"/>
      <c r="W13784" s="225"/>
      <c r="AE13784" s="200"/>
      <c r="AM13784" s="203"/>
      <c r="AT13784" s="144"/>
    </row>
    <row r="13785" spans="9:46" s="142" customFormat="1" x14ac:dyDescent="0.15">
      <c r="I13785" s="223"/>
      <c r="P13785" s="224"/>
      <c r="Q13785" s="224"/>
      <c r="R13785" s="224"/>
      <c r="T13785" s="223"/>
      <c r="U13785" s="225"/>
      <c r="V13785" s="223"/>
      <c r="W13785" s="225"/>
      <c r="AE13785" s="200"/>
      <c r="AM13785" s="203"/>
      <c r="AT13785" s="144"/>
    </row>
    <row r="13786" spans="9:46" s="142" customFormat="1" x14ac:dyDescent="0.15">
      <c r="I13786" s="223"/>
      <c r="P13786" s="224"/>
      <c r="Q13786" s="224"/>
      <c r="R13786" s="224"/>
      <c r="T13786" s="223"/>
      <c r="U13786" s="225"/>
      <c r="V13786" s="223"/>
      <c r="W13786" s="225"/>
      <c r="AE13786" s="200"/>
      <c r="AM13786" s="203"/>
      <c r="AT13786" s="144"/>
    </row>
    <row r="13787" spans="9:46" s="142" customFormat="1" x14ac:dyDescent="0.15">
      <c r="I13787" s="223"/>
      <c r="P13787" s="224"/>
      <c r="Q13787" s="224"/>
      <c r="R13787" s="224"/>
      <c r="T13787" s="223"/>
      <c r="U13787" s="225"/>
      <c r="V13787" s="223"/>
      <c r="W13787" s="225"/>
      <c r="AE13787" s="200"/>
      <c r="AM13787" s="203"/>
      <c r="AT13787" s="144"/>
    </row>
    <row r="13788" spans="9:46" s="142" customFormat="1" x14ac:dyDescent="0.15">
      <c r="I13788" s="223"/>
      <c r="P13788" s="224"/>
      <c r="Q13788" s="224"/>
      <c r="R13788" s="224"/>
      <c r="T13788" s="223"/>
      <c r="U13788" s="225"/>
      <c r="V13788" s="223"/>
      <c r="W13788" s="225"/>
      <c r="AE13788" s="200"/>
      <c r="AM13788" s="203"/>
      <c r="AT13788" s="144"/>
    </row>
    <row r="13789" spans="9:46" s="142" customFormat="1" x14ac:dyDescent="0.15">
      <c r="I13789" s="223"/>
      <c r="P13789" s="224"/>
      <c r="Q13789" s="224"/>
      <c r="R13789" s="224"/>
      <c r="T13789" s="223"/>
      <c r="U13789" s="225"/>
      <c r="V13789" s="223"/>
      <c r="W13789" s="225"/>
      <c r="AE13789" s="200"/>
      <c r="AM13789" s="203"/>
      <c r="AT13789" s="144"/>
    </row>
    <row r="13790" spans="9:46" s="142" customFormat="1" x14ac:dyDescent="0.15">
      <c r="I13790" s="223"/>
      <c r="P13790" s="224"/>
      <c r="Q13790" s="224"/>
      <c r="R13790" s="224"/>
      <c r="T13790" s="223"/>
      <c r="U13790" s="225"/>
      <c r="V13790" s="223"/>
      <c r="W13790" s="225"/>
      <c r="AE13790" s="200"/>
      <c r="AM13790" s="203"/>
      <c r="AT13790" s="144"/>
    </row>
    <row r="13791" spans="9:46" s="142" customFormat="1" x14ac:dyDescent="0.15">
      <c r="I13791" s="223"/>
      <c r="P13791" s="224"/>
      <c r="Q13791" s="224"/>
      <c r="R13791" s="224"/>
      <c r="T13791" s="223"/>
      <c r="U13791" s="225"/>
      <c r="V13791" s="223"/>
      <c r="W13791" s="225"/>
      <c r="AE13791" s="200"/>
      <c r="AM13791" s="203"/>
      <c r="AT13791" s="144"/>
    </row>
    <row r="13792" spans="9:46" s="142" customFormat="1" x14ac:dyDescent="0.15">
      <c r="I13792" s="223"/>
      <c r="P13792" s="224"/>
      <c r="Q13792" s="224"/>
      <c r="R13792" s="224"/>
      <c r="T13792" s="223"/>
      <c r="U13792" s="225"/>
      <c r="V13792" s="223"/>
      <c r="W13792" s="225"/>
      <c r="AE13792" s="200"/>
      <c r="AM13792" s="203"/>
      <c r="AT13792" s="144"/>
    </row>
    <row r="13793" spans="9:46" s="142" customFormat="1" x14ac:dyDescent="0.15">
      <c r="I13793" s="223"/>
      <c r="P13793" s="224"/>
      <c r="Q13793" s="224"/>
      <c r="R13793" s="224"/>
      <c r="T13793" s="223"/>
      <c r="U13793" s="225"/>
      <c r="V13793" s="223"/>
      <c r="W13793" s="225"/>
      <c r="AE13793" s="200"/>
      <c r="AM13793" s="203"/>
      <c r="AT13793" s="144"/>
    </row>
    <row r="13794" spans="9:46" s="142" customFormat="1" x14ac:dyDescent="0.15">
      <c r="I13794" s="223"/>
      <c r="P13794" s="224"/>
      <c r="Q13794" s="224"/>
      <c r="R13794" s="224"/>
      <c r="T13794" s="223"/>
      <c r="U13794" s="225"/>
      <c r="V13794" s="223"/>
      <c r="W13794" s="225"/>
      <c r="AE13794" s="200"/>
      <c r="AM13794" s="203"/>
      <c r="AT13794" s="144"/>
    </row>
    <row r="13795" spans="9:46" s="142" customFormat="1" x14ac:dyDescent="0.15">
      <c r="I13795" s="223"/>
      <c r="P13795" s="224"/>
      <c r="Q13795" s="224"/>
      <c r="R13795" s="224"/>
      <c r="T13795" s="223"/>
      <c r="U13795" s="225"/>
      <c r="V13795" s="223"/>
      <c r="W13795" s="225"/>
      <c r="AE13795" s="200"/>
      <c r="AM13795" s="203"/>
      <c r="AT13795" s="144"/>
    </row>
    <row r="13796" spans="9:46" s="142" customFormat="1" x14ac:dyDescent="0.15">
      <c r="I13796" s="223"/>
      <c r="P13796" s="224"/>
      <c r="Q13796" s="224"/>
      <c r="R13796" s="224"/>
      <c r="T13796" s="223"/>
      <c r="U13796" s="225"/>
      <c r="V13796" s="223"/>
      <c r="W13796" s="225"/>
      <c r="AE13796" s="200"/>
      <c r="AM13796" s="203"/>
      <c r="AT13796" s="144"/>
    </row>
    <row r="13797" spans="9:46" s="142" customFormat="1" x14ac:dyDescent="0.15">
      <c r="I13797" s="223"/>
      <c r="P13797" s="224"/>
      <c r="Q13797" s="224"/>
      <c r="R13797" s="224"/>
      <c r="T13797" s="223"/>
      <c r="U13797" s="225"/>
      <c r="V13797" s="223"/>
      <c r="W13797" s="225"/>
      <c r="AE13797" s="200"/>
      <c r="AM13797" s="203"/>
      <c r="AT13797" s="144"/>
    </row>
    <row r="13798" spans="9:46" s="142" customFormat="1" x14ac:dyDescent="0.15">
      <c r="I13798" s="223"/>
      <c r="P13798" s="224"/>
      <c r="Q13798" s="224"/>
      <c r="R13798" s="224"/>
      <c r="T13798" s="223"/>
      <c r="U13798" s="225"/>
      <c r="V13798" s="223"/>
      <c r="W13798" s="225"/>
      <c r="AE13798" s="200"/>
      <c r="AM13798" s="203"/>
      <c r="AT13798" s="144"/>
    </row>
    <row r="13799" spans="9:46" s="142" customFormat="1" x14ac:dyDescent="0.15">
      <c r="I13799" s="223"/>
      <c r="P13799" s="224"/>
      <c r="Q13799" s="224"/>
      <c r="R13799" s="224"/>
      <c r="T13799" s="223"/>
      <c r="U13799" s="225"/>
      <c r="V13799" s="223"/>
      <c r="W13799" s="225"/>
      <c r="AE13799" s="200"/>
      <c r="AM13799" s="203"/>
      <c r="AT13799" s="144"/>
    </row>
    <row r="13800" spans="9:46" s="142" customFormat="1" x14ac:dyDescent="0.15">
      <c r="I13800" s="223"/>
      <c r="P13800" s="224"/>
      <c r="Q13800" s="224"/>
      <c r="R13800" s="224"/>
      <c r="T13800" s="223"/>
      <c r="U13800" s="225"/>
      <c r="V13800" s="223"/>
      <c r="W13800" s="225"/>
      <c r="AE13800" s="200"/>
      <c r="AM13800" s="203"/>
      <c r="AT13800" s="144"/>
    </row>
    <row r="13801" spans="9:46" s="142" customFormat="1" x14ac:dyDescent="0.15">
      <c r="I13801" s="223"/>
      <c r="P13801" s="224"/>
      <c r="Q13801" s="224"/>
      <c r="R13801" s="224"/>
      <c r="T13801" s="223"/>
      <c r="U13801" s="225"/>
      <c r="V13801" s="223"/>
      <c r="W13801" s="225"/>
      <c r="AE13801" s="200"/>
      <c r="AM13801" s="203"/>
      <c r="AT13801" s="144"/>
    </row>
    <row r="13802" spans="9:46" s="142" customFormat="1" x14ac:dyDescent="0.15">
      <c r="I13802" s="223"/>
      <c r="P13802" s="224"/>
      <c r="Q13802" s="224"/>
      <c r="R13802" s="224"/>
      <c r="T13802" s="223"/>
      <c r="U13802" s="225"/>
      <c r="V13802" s="223"/>
      <c r="W13802" s="225"/>
      <c r="AE13802" s="200"/>
      <c r="AM13802" s="203"/>
      <c r="AT13802" s="144"/>
    </row>
    <row r="13803" spans="9:46" s="142" customFormat="1" x14ac:dyDescent="0.15">
      <c r="I13803" s="223"/>
      <c r="P13803" s="224"/>
      <c r="Q13803" s="224"/>
      <c r="R13803" s="224"/>
      <c r="T13803" s="223"/>
      <c r="U13803" s="225"/>
      <c r="V13803" s="223"/>
      <c r="W13803" s="225"/>
      <c r="AE13803" s="200"/>
      <c r="AM13803" s="203"/>
      <c r="AT13803" s="144"/>
    </row>
    <row r="13804" spans="9:46" s="142" customFormat="1" x14ac:dyDescent="0.15">
      <c r="I13804" s="223"/>
      <c r="P13804" s="224"/>
      <c r="Q13804" s="224"/>
      <c r="R13804" s="224"/>
      <c r="T13804" s="223"/>
      <c r="U13804" s="225"/>
      <c r="V13804" s="223"/>
      <c r="W13804" s="225"/>
      <c r="AE13804" s="200"/>
      <c r="AM13804" s="203"/>
      <c r="AT13804" s="144"/>
    </row>
    <row r="13805" spans="9:46" s="142" customFormat="1" x14ac:dyDescent="0.15">
      <c r="I13805" s="223"/>
      <c r="P13805" s="224"/>
      <c r="Q13805" s="224"/>
      <c r="R13805" s="224"/>
      <c r="T13805" s="223"/>
      <c r="U13805" s="225"/>
      <c r="V13805" s="223"/>
      <c r="W13805" s="225"/>
      <c r="AE13805" s="200"/>
      <c r="AM13805" s="203"/>
      <c r="AT13805" s="144"/>
    </row>
    <row r="13806" spans="9:46" s="142" customFormat="1" x14ac:dyDescent="0.15">
      <c r="I13806" s="223"/>
      <c r="P13806" s="224"/>
      <c r="Q13806" s="224"/>
      <c r="R13806" s="224"/>
      <c r="T13806" s="223"/>
      <c r="U13806" s="225"/>
      <c r="V13806" s="223"/>
      <c r="W13806" s="225"/>
      <c r="AE13806" s="200"/>
      <c r="AM13806" s="203"/>
      <c r="AT13806" s="144"/>
    </row>
    <row r="13807" spans="9:46" s="142" customFormat="1" x14ac:dyDescent="0.15">
      <c r="I13807" s="223"/>
      <c r="P13807" s="224"/>
      <c r="Q13807" s="224"/>
      <c r="R13807" s="224"/>
      <c r="T13807" s="223"/>
      <c r="U13807" s="225"/>
      <c r="V13807" s="223"/>
      <c r="W13807" s="225"/>
      <c r="AE13807" s="200"/>
      <c r="AM13807" s="203"/>
      <c r="AT13807" s="144"/>
    </row>
    <row r="13808" spans="9:46" s="142" customFormat="1" x14ac:dyDescent="0.15">
      <c r="I13808" s="223"/>
      <c r="P13808" s="224"/>
      <c r="Q13808" s="224"/>
      <c r="R13808" s="224"/>
      <c r="T13808" s="223"/>
      <c r="U13808" s="225"/>
      <c r="V13808" s="223"/>
      <c r="W13808" s="225"/>
      <c r="AE13808" s="200"/>
      <c r="AM13808" s="203"/>
      <c r="AT13808" s="144"/>
    </row>
    <row r="13809" spans="9:46" s="142" customFormat="1" x14ac:dyDescent="0.15">
      <c r="I13809" s="223"/>
      <c r="P13809" s="224"/>
      <c r="Q13809" s="224"/>
      <c r="R13809" s="224"/>
      <c r="T13809" s="223"/>
      <c r="U13809" s="225"/>
      <c r="V13809" s="223"/>
      <c r="W13809" s="225"/>
      <c r="AE13809" s="200"/>
      <c r="AM13809" s="203"/>
      <c r="AT13809" s="144"/>
    </row>
    <row r="13810" spans="9:46" s="142" customFormat="1" x14ac:dyDescent="0.15">
      <c r="I13810" s="223"/>
      <c r="P13810" s="224"/>
      <c r="Q13810" s="224"/>
      <c r="R13810" s="224"/>
      <c r="T13810" s="223"/>
      <c r="U13810" s="225"/>
      <c r="V13810" s="223"/>
      <c r="W13810" s="225"/>
      <c r="AE13810" s="200"/>
      <c r="AM13810" s="203"/>
      <c r="AT13810" s="144"/>
    </row>
    <row r="13811" spans="9:46" s="142" customFormat="1" x14ac:dyDescent="0.15">
      <c r="I13811" s="223"/>
      <c r="P13811" s="224"/>
      <c r="Q13811" s="224"/>
      <c r="R13811" s="224"/>
      <c r="T13811" s="223"/>
      <c r="U13811" s="225"/>
      <c r="V13811" s="223"/>
      <c r="W13811" s="225"/>
      <c r="AE13811" s="200"/>
      <c r="AM13811" s="203"/>
      <c r="AT13811" s="144"/>
    </row>
    <row r="13812" spans="9:46" s="142" customFormat="1" x14ac:dyDescent="0.15">
      <c r="I13812" s="223"/>
      <c r="P13812" s="224"/>
      <c r="Q13812" s="224"/>
      <c r="R13812" s="224"/>
      <c r="T13812" s="223"/>
      <c r="U13812" s="225"/>
      <c r="V13812" s="223"/>
      <c r="W13812" s="225"/>
      <c r="AE13812" s="200"/>
      <c r="AM13812" s="203"/>
      <c r="AT13812" s="144"/>
    </row>
    <row r="13813" spans="9:46" s="142" customFormat="1" x14ac:dyDescent="0.15">
      <c r="I13813" s="223"/>
      <c r="P13813" s="224"/>
      <c r="Q13813" s="224"/>
      <c r="R13813" s="224"/>
      <c r="T13813" s="223"/>
      <c r="U13813" s="225"/>
      <c r="V13813" s="223"/>
      <c r="W13813" s="225"/>
      <c r="AE13813" s="200"/>
      <c r="AM13813" s="203"/>
      <c r="AT13813" s="144"/>
    </row>
    <row r="13814" spans="9:46" s="142" customFormat="1" x14ac:dyDescent="0.15">
      <c r="I13814" s="223"/>
      <c r="P13814" s="224"/>
      <c r="Q13814" s="224"/>
      <c r="R13814" s="224"/>
      <c r="T13814" s="223"/>
      <c r="U13814" s="225"/>
      <c r="V13814" s="223"/>
      <c r="W13814" s="225"/>
      <c r="AE13814" s="200"/>
      <c r="AM13814" s="203"/>
      <c r="AT13814" s="144"/>
    </row>
    <row r="13815" spans="9:46" s="142" customFormat="1" x14ac:dyDescent="0.15">
      <c r="I13815" s="223"/>
      <c r="P13815" s="224"/>
      <c r="Q13815" s="224"/>
      <c r="R13815" s="224"/>
      <c r="T13815" s="223"/>
      <c r="U13815" s="225"/>
      <c r="V13815" s="223"/>
      <c r="W13815" s="225"/>
      <c r="AE13815" s="200"/>
      <c r="AM13815" s="203"/>
      <c r="AT13815" s="144"/>
    </row>
    <row r="13816" spans="9:46" s="142" customFormat="1" x14ac:dyDescent="0.15">
      <c r="I13816" s="223"/>
      <c r="P13816" s="224"/>
      <c r="Q13816" s="224"/>
      <c r="R13816" s="224"/>
      <c r="T13816" s="223"/>
      <c r="U13816" s="225"/>
      <c r="V13816" s="223"/>
      <c r="W13816" s="225"/>
      <c r="AE13816" s="200"/>
      <c r="AM13816" s="203"/>
      <c r="AT13816" s="144"/>
    </row>
    <row r="13817" spans="9:46" s="142" customFormat="1" x14ac:dyDescent="0.15">
      <c r="I13817" s="223"/>
      <c r="P13817" s="224"/>
      <c r="Q13817" s="224"/>
      <c r="R13817" s="224"/>
      <c r="T13817" s="223"/>
      <c r="U13817" s="225"/>
      <c r="V13817" s="223"/>
      <c r="W13817" s="225"/>
      <c r="AE13817" s="200"/>
      <c r="AM13817" s="203"/>
      <c r="AT13817" s="144"/>
    </row>
    <row r="13818" spans="9:46" s="142" customFormat="1" x14ac:dyDescent="0.15">
      <c r="I13818" s="223"/>
      <c r="P13818" s="224"/>
      <c r="Q13818" s="224"/>
      <c r="R13818" s="224"/>
      <c r="T13818" s="223"/>
      <c r="U13818" s="225"/>
      <c r="V13818" s="223"/>
      <c r="W13818" s="225"/>
      <c r="AE13818" s="200"/>
      <c r="AM13818" s="203"/>
      <c r="AT13818" s="144"/>
    </row>
    <row r="13819" spans="9:46" s="142" customFormat="1" x14ac:dyDescent="0.15">
      <c r="I13819" s="223"/>
      <c r="P13819" s="224"/>
      <c r="Q13819" s="224"/>
      <c r="R13819" s="224"/>
      <c r="T13819" s="223"/>
      <c r="U13819" s="225"/>
      <c r="V13819" s="223"/>
      <c r="W13819" s="225"/>
      <c r="AE13819" s="200"/>
      <c r="AM13819" s="203"/>
      <c r="AT13819" s="144"/>
    </row>
    <row r="13820" spans="9:46" s="142" customFormat="1" x14ac:dyDescent="0.15">
      <c r="I13820" s="223"/>
      <c r="P13820" s="224"/>
      <c r="Q13820" s="224"/>
      <c r="R13820" s="224"/>
      <c r="T13820" s="223"/>
      <c r="U13820" s="225"/>
      <c r="V13820" s="223"/>
      <c r="W13820" s="225"/>
      <c r="AE13820" s="200"/>
      <c r="AM13820" s="203"/>
      <c r="AT13820" s="144"/>
    </row>
    <row r="13821" spans="9:46" s="142" customFormat="1" x14ac:dyDescent="0.15">
      <c r="I13821" s="223"/>
      <c r="P13821" s="224"/>
      <c r="Q13821" s="224"/>
      <c r="R13821" s="224"/>
      <c r="T13821" s="223"/>
      <c r="U13821" s="225"/>
      <c r="V13821" s="223"/>
      <c r="W13821" s="225"/>
      <c r="AE13821" s="200"/>
      <c r="AM13821" s="203"/>
      <c r="AT13821" s="144"/>
    </row>
    <row r="13822" spans="9:46" s="142" customFormat="1" x14ac:dyDescent="0.15">
      <c r="I13822" s="223"/>
      <c r="P13822" s="224"/>
      <c r="Q13822" s="224"/>
      <c r="R13822" s="224"/>
      <c r="T13822" s="223"/>
      <c r="U13822" s="225"/>
      <c r="V13822" s="223"/>
      <c r="W13822" s="225"/>
      <c r="AE13822" s="200"/>
      <c r="AM13822" s="203"/>
      <c r="AT13822" s="144"/>
    </row>
    <row r="13823" spans="9:46" s="142" customFormat="1" x14ac:dyDescent="0.15">
      <c r="I13823" s="223"/>
      <c r="P13823" s="224"/>
      <c r="Q13823" s="224"/>
      <c r="R13823" s="224"/>
      <c r="T13823" s="223"/>
      <c r="U13823" s="225"/>
      <c r="V13823" s="223"/>
      <c r="W13823" s="225"/>
      <c r="AE13823" s="200"/>
      <c r="AM13823" s="203"/>
      <c r="AT13823" s="144"/>
    </row>
    <row r="13824" spans="9:46" s="142" customFormat="1" x14ac:dyDescent="0.15">
      <c r="I13824" s="223"/>
      <c r="P13824" s="224"/>
      <c r="Q13824" s="224"/>
      <c r="R13824" s="224"/>
      <c r="T13824" s="223"/>
      <c r="U13824" s="225"/>
      <c r="V13824" s="223"/>
      <c r="W13824" s="225"/>
      <c r="AE13824" s="200"/>
      <c r="AM13824" s="203"/>
      <c r="AT13824" s="144"/>
    </row>
    <row r="13825" spans="9:46" s="142" customFormat="1" x14ac:dyDescent="0.15">
      <c r="I13825" s="223"/>
      <c r="P13825" s="224"/>
      <c r="Q13825" s="224"/>
      <c r="R13825" s="224"/>
      <c r="T13825" s="223"/>
      <c r="U13825" s="225"/>
      <c r="V13825" s="223"/>
      <c r="W13825" s="225"/>
      <c r="AE13825" s="200"/>
      <c r="AM13825" s="203"/>
      <c r="AT13825" s="144"/>
    </row>
    <row r="13826" spans="9:46" s="142" customFormat="1" x14ac:dyDescent="0.15">
      <c r="I13826" s="223"/>
      <c r="P13826" s="224"/>
      <c r="Q13826" s="224"/>
      <c r="R13826" s="224"/>
      <c r="T13826" s="223"/>
      <c r="U13826" s="225"/>
      <c r="V13826" s="223"/>
      <c r="W13826" s="225"/>
      <c r="AE13826" s="200"/>
      <c r="AM13826" s="203"/>
      <c r="AT13826" s="144"/>
    </row>
    <row r="13827" spans="9:46" s="142" customFormat="1" x14ac:dyDescent="0.15">
      <c r="I13827" s="223"/>
      <c r="P13827" s="224"/>
      <c r="Q13827" s="224"/>
      <c r="R13827" s="224"/>
      <c r="T13827" s="223"/>
      <c r="U13827" s="225"/>
      <c r="V13827" s="223"/>
      <c r="W13827" s="225"/>
      <c r="AE13827" s="200"/>
      <c r="AM13827" s="203"/>
      <c r="AT13827" s="144"/>
    </row>
    <row r="13828" spans="9:46" s="142" customFormat="1" x14ac:dyDescent="0.15">
      <c r="I13828" s="223"/>
      <c r="P13828" s="224"/>
      <c r="Q13828" s="224"/>
      <c r="R13828" s="224"/>
      <c r="T13828" s="223"/>
      <c r="U13828" s="225"/>
      <c r="V13828" s="223"/>
      <c r="W13828" s="225"/>
      <c r="AE13828" s="200"/>
      <c r="AM13828" s="203"/>
      <c r="AT13828" s="144"/>
    </row>
    <row r="13829" spans="9:46" s="142" customFormat="1" x14ac:dyDescent="0.15">
      <c r="I13829" s="223"/>
      <c r="P13829" s="224"/>
      <c r="Q13829" s="224"/>
      <c r="R13829" s="224"/>
      <c r="T13829" s="223"/>
      <c r="U13829" s="225"/>
      <c r="V13829" s="223"/>
      <c r="W13829" s="225"/>
      <c r="AE13829" s="200"/>
      <c r="AM13829" s="203"/>
      <c r="AT13829" s="144"/>
    </row>
    <row r="13830" spans="9:46" s="142" customFormat="1" x14ac:dyDescent="0.15">
      <c r="I13830" s="223"/>
      <c r="P13830" s="224"/>
      <c r="Q13830" s="224"/>
      <c r="R13830" s="224"/>
      <c r="T13830" s="223"/>
      <c r="U13830" s="225"/>
      <c r="V13830" s="223"/>
      <c r="W13830" s="225"/>
      <c r="AE13830" s="200"/>
      <c r="AM13830" s="203"/>
      <c r="AT13830" s="144"/>
    </row>
    <row r="13831" spans="9:46" s="142" customFormat="1" x14ac:dyDescent="0.15">
      <c r="I13831" s="223"/>
      <c r="P13831" s="224"/>
      <c r="Q13831" s="224"/>
      <c r="R13831" s="224"/>
      <c r="T13831" s="223"/>
      <c r="U13831" s="225"/>
      <c r="V13831" s="223"/>
      <c r="W13831" s="225"/>
      <c r="AE13831" s="200"/>
      <c r="AM13831" s="203"/>
      <c r="AT13831" s="144"/>
    </row>
    <row r="13832" spans="9:46" s="142" customFormat="1" x14ac:dyDescent="0.15">
      <c r="I13832" s="223"/>
      <c r="P13832" s="224"/>
      <c r="Q13832" s="224"/>
      <c r="R13832" s="224"/>
      <c r="T13832" s="223"/>
      <c r="U13832" s="225"/>
      <c r="V13832" s="223"/>
      <c r="W13832" s="225"/>
      <c r="AE13832" s="200"/>
      <c r="AM13832" s="203"/>
      <c r="AT13832" s="144"/>
    </row>
    <row r="13833" spans="9:46" s="142" customFormat="1" x14ac:dyDescent="0.15">
      <c r="I13833" s="223"/>
      <c r="P13833" s="224"/>
      <c r="Q13833" s="224"/>
      <c r="R13833" s="224"/>
      <c r="T13833" s="223"/>
      <c r="U13833" s="225"/>
      <c r="V13833" s="223"/>
      <c r="W13833" s="225"/>
      <c r="AE13833" s="200"/>
      <c r="AM13833" s="203"/>
      <c r="AT13833" s="144"/>
    </row>
    <row r="13834" spans="9:46" s="142" customFormat="1" x14ac:dyDescent="0.15">
      <c r="I13834" s="223"/>
      <c r="P13834" s="224"/>
      <c r="Q13834" s="224"/>
      <c r="R13834" s="224"/>
      <c r="T13834" s="223"/>
      <c r="U13834" s="225"/>
      <c r="V13834" s="223"/>
      <c r="W13834" s="225"/>
      <c r="AE13834" s="200"/>
      <c r="AM13834" s="203"/>
      <c r="AT13834" s="144"/>
    </row>
    <row r="13835" spans="9:46" s="142" customFormat="1" x14ac:dyDescent="0.15">
      <c r="I13835" s="223"/>
      <c r="P13835" s="224"/>
      <c r="Q13835" s="224"/>
      <c r="R13835" s="224"/>
      <c r="T13835" s="223"/>
      <c r="U13835" s="225"/>
      <c r="V13835" s="223"/>
      <c r="W13835" s="225"/>
      <c r="AE13835" s="200"/>
      <c r="AM13835" s="203"/>
      <c r="AT13835" s="144"/>
    </row>
    <row r="13836" spans="9:46" s="142" customFormat="1" x14ac:dyDescent="0.15">
      <c r="I13836" s="223"/>
      <c r="P13836" s="224"/>
      <c r="Q13836" s="224"/>
      <c r="R13836" s="224"/>
      <c r="T13836" s="223"/>
      <c r="U13836" s="225"/>
      <c r="V13836" s="223"/>
      <c r="W13836" s="225"/>
      <c r="AE13836" s="200"/>
      <c r="AM13836" s="203"/>
      <c r="AT13836" s="144"/>
    </row>
    <row r="13837" spans="9:46" s="142" customFormat="1" x14ac:dyDescent="0.15">
      <c r="I13837" s="223"/>
      <c r="P13837" s="224"/>
      <c r="Q13837" s="224"/>
      <c r="R13837" s="224"/>
      <c r="T13837" s="223"/>
      <c r="U13837" s="225"/>
      <c r="V13837" s="223"/>
      <c r="W13837" s="225"/>
      <c r="AE13837" s="200"/>
      <c r="AM13837" s="203"/>
      <c r="AT13837" s="144"/>
    </row>
    <row r="13838" spans="9:46" s="142" customFormat="1" x14ac:dyDescent="0.15">
      <c r="I13838" s="223"/>
      <c r="P13838" s="224"/>
      <c r="Q13838" s="224"/>
      <c r="R13838" s="224"/>
      <c r="T13838" s="223"/>
      <c r="U13838" s="225"/>
      <c r="V13838" s="223"/>
      <c r="W13838" s="225"/>
      <c r="AE13838" s="200"/>
      <c r="AM13838" s="203"/>
      <c r="AT13838" s="144"/>
    </row>
    <row r="13839" spans="9:46" s="142" customFormat="1" x14ac:dyDescent="0.15">
      <c r="I13839" s="223"/>
      <c r="P13839" s="224"/>
      <c r="Q13839" s="224"/>
      <c r="R13839" s="224"/>
      <c r="T13839" s="223"/>
      <c r="U13839" s="225"/>
      <c r="V13839" s="223"/>
      <c r="W13839" s="225"/>
      <c r="AE13839" s="200"/>
      <c r="AM13839" s="203"/>
      <c r="AT13839" s="144"/>
    </row>
    <row r="13840" spans="9:46" s="142" customFormat="1" x14ac:dyDescent="0.15">
      <c r="I13840" s="223"/>
      <c r="P13840" s="224"/>
      <c r="Q13840" s="224"/>
      <c r="R13840" s="224"/>
      <c r="T13840" s="223"/>
      <c r="U13840" s="225"/>
      <c r="V13840" s="223"/>
      <c r="W13840" s="225"/>
      <c r="AE13840" s="200"/>
      <c r="AM13840" s="203"/>
      <c r="AT13840" s="144"/>
    </row>
    <row r="13841" spans="9:46" s="142" customFormat="1" x14ac:dyDescent="0.15">
      <c r="I13841" s="223"/>
      <c r="P13841" s="224"/>
      <c r="Q13841" s="224"/>
      <c r="R13841" s="224"/>
      <c r="T13841" s="223"/>
      <c r="U13841" s="225"/>
      <c r="V13841" s="223"/>
      <c r="W13841" s="225"/>
      <c r="AE13841" s="200"/>
      <c r="AM13841" s="203"/>
      <c r="AT13841" s="144"/>
    </row>
    <row r="13842" spans="9:46" s="142" customFormat="1" x14ac:dyDescent="0.15">
      <c r="I13842" s="223"/>
      <c r="P13842" s="224"/>
      <c r="Q13842" s="224"/>
      <c r="R13842" s="224"/>
      <c r="T13842" s="223"/>
      <c r="U13842" s="225"/>
      <c r="V13842" s="223"/>
      <c r="W13842" s="225"/>
      <c r="AE13842" s="200"/>
      <c r="AM13842" s="203"/>
      <c r="AT13842" s="144"/>
    </row>
    <row r="13843" spans="9:46" s="142" customFormat="1" x14ac:dyDescent="0.15">
      <c r="I13843" s="223"/>
      <c r="P13843" s="224"/>
      <c r="Q13843" s="224"/>
      <c r="R13843" s="224"/>
      <c r="T13843" s="223"/>
      <c r="U13843" s="225"/>
      <c r="V13843" s="223"/>
      <c r="W13843" s="225"/>
      <c r="AE13843" s="200"/>
      <c r="AM13843" s="203"/>
      <c r="AT13843" s="144"/>
    </row>
    <row r="13844" spans="9:46" s="142" customFormat="1" x14ac:dyDescent="0.15">
      <c r="I13844" s="223"/>
      <c r="P13844" s="224"/>
      <c r="Q13844" s="224"/>
      <c r="R13844" s="224"/>
      <c r="T13844" s="223"/>
      <c r="U13844" s="225"/>
      <c r="V13844" s="223"/>
      <c r="W13844" s="225"/>
      <c r="AE13844" s="200"/>
      <c r="AM13844" s="203"/>
      <c r="AT13844" s="144"/>
    </row>
    <row r="13845" spans="9:46" s="142" customFormat="1" x14ac:dyDescent="0.15">
      <c r="I13845" s="223"/>
      <c r="P13845" s="224"/>
      <c r="Q13845" s="224"/>
      <c r="R13845" s="224"/>
      <c r="T13845" s="223"/>
      <c r="U13845" s="225"/>
      <c r="V13845" s="223"/>
      <c r="W13845" s="225"/>
      <c r="AE13845" s="200"/>
      <c r="AM13845" s="203"/>
      <c r="AT13845" s="144"/>
    </row>
    <row r="13846" spans="9:46" s="142" customFormat="1" x14ac:dyDescent="0.15">
      <c r="I13846" s="223"/>
      <c r="P13846" s="224"/>
      <c r="Q13846" s="224"/>
      <c r="R13846" s="224"/>
      <c r="T13846" s="223"/>
      <c r="U13846" s="225"/>
      <c r="V13846" s="223"/>
      <c r="W13846" s="225"/>
      <c r="AE13846" s="200"/>
      <c r="AM13846" s="203"/>
      <c r="AT13846" s="144"/>
    </row>
    <row r="13847" spans="9:46" s="142" customFormat="1" x14ac:dyDescent="0.15">
      <c r="I13847" s="223"/>
      <c r="P13847" s="224"/>
      <c r="Q13847" s="224"/>
      <c r="R13847" s="224"/>
      <c r="T13847" s="223"/>
      <c r="U13847" s="225"/>
      <c r="V13847" s="223"/>
      <c r="W13847" s="225"/>
      <c r="AE13847" s="200"/>
      <c r="AM13847" s="203"/>
      <c r="AT13847" s="144"/>
    </row>
    <row r="13848" spans="9:46" s="142" customFormat="1" x14ac:dyDescent="0.15">
      <c r="I13848" s="223"/>
      <c r="P13848" s="224"/>
      <c r="Q13848" s="224"/>
      <c r="R13848" s="224"/>
      <c r="T13848" s="223"/>
      <c r="U13848" s="225"/>
      <c r="V13848" s="223"/>
      <c r="W13848" s="225"/>
      <c r="AE13848" s="200"/>
      <c r="AM13848" s="203"/>
      <c r="AT13848" s="144"/>
    </row>
    <row r="13849" spans="9:46" s="142" customFormat="1" x14ac:dyDescent="0.15">
      <c r="I13849" s="223"/>
      <c r="P13849" s="224"/>
      <c r="Q13849" s="224"/>
      <c r="R13849" s="224"/>
      <c r="T13849" s="223"/>
      <c r="U13849" s="225"/>
      <c r="V13849" s="223"/>
      <c r="W13849" s="225"/>
      <c r="AE13849" s="200"/>
      <c r="AM13849" s="203"/>
      <c r="AT13849" s="144"/>
    </row>
    <row r="13850" spans="9:46" s="142" customFormat="1" x14ac:dyDescent="0.15">
      <c r="I13850" s="223"/>
      <c r="P13850" s="224"/>
      <c r="Q13850" s="224"/>
      <c r="R13850" s="224"/>
      <c r="T13850" s="223"/>
      <c r="U13850" s="225"/>
      <c r="V13850" s="223"/>
      <c r="W13850" s="225"/>
      <c r="AE13850" s="200"/>
      <c r="AM13850" s="203"/>
      <c r="AT13850" s="144"/>
    </row>
    <row r="13851" spans="9:46" s="142" customFormat="1" x14ac:dyDescent="0.15">
      <c r="I13851" s="223"/>
      <c r="P13851" s="224"/>
      <c r="Q13851" s="224"/>
      <c r="R13851" s="224"/>
      <c r="T13851" s="223"/>
      <c r="U13851" s="225"/>
      <c r="V13851" s="223"/>
      <c r="W13851" s="225"/>
      <c r="AE13851" s="200"/>
      <c r="AM13851" s="203"/>
      <c r="AT13851" s="144"/>
    </row>
    <row r="13852" spans="9:46" s="142" customFormat="1" x14ac:dyDescent="0.15">
      <c r="I13852" s="223"/>
      <c r="P13852" s="224"/>
      <c r="Q13852" s="224"/>
      <c r="R13852" s="224"/>
      <c r="T13852" s="223"/>
      <c r="U13852" s="225"/>
      <c r="V13852" s="223"/>
      <c r="W13852" s="225"/>
      <c r="AE13852" s="200"/>
      <c r="AM13852" s="203"/>
      <c r="AT13852" s="144"/>
    </row>
    <row r="13853" spans="9:46" s="142" customFormat="1" x14ac:dyDescent="0.15">
      <c r="I13853" s="223"/>
      <c r="P13853" s="224"/>
      <c r="Q13853" s="224"/>
      <c r="R13853" s="224"/>
      <c r="T13853" s="223"/>
      <c r="U13853" s="225"/>
      <c r="V13853" s="223"/>
      <c r="W13853" s="225"/>
      <c r="AE13853" s="200"/>
      <c r="AM13853" s="203"/>
      <c r="AT13853" s="144"/>
    </row>
    <row r="13854" spans="9:46" s="142" customFormat="1" x14ac:dyDescent="0.15">
      <c r="I13854" s="223"/>
      <c r="P13854" s="224"/>
      <c r="Q13854" s="224"/>
      <c r="R13854" s="224"/>
      <c r="T13854" s="223"/>
      <c r="U13854" s="225"/>
      <c r="V13854" s="223"/>
      <c r="W13854" s="225"/>
      <c r="AE13854" s="200"/>
      <c r="AM13854" s="203"/>
      <c r="AT13854" s="144"/>
    </row>
    <row r="13855" spans="9:46" s="142" customFormat="1" x14ac:dyDescent="0.15">
      <c r="I13855" s="223"/>
      <c r="P13855" s="224"/>
      <c r="Q13855" s="224"/>
      <c r="R13855" s="224"/>
      <c r="T13855" s="223"/>
      <c r="U13855" s="225"/>
      <c r="V13855" s="223"/>
      <c r="W13855" s="225"/>
      <c r="AE13855" s="200"/>
      <c r="AM13855" s="203"/>
      <c r="AT13855" s="144"/>
    </row>
    <row r="13856" spans="9:46" s="142" customFormat="1" x14ac:dyDescent="0.15">
      <c r="I13856" s="223"/>
      <c r="P13856" s="224"/>
      <c r="Q13856" s="224"/>
      <c r="R13856" s="224"/>
      <c r="T13856" s="223"/>
      <c r="U13856" s="225"/>
      <c r="V13856" s="223"/>
      <c r="W13856" s="225"/>
      <c r="AE13856" s="200"/>
      <c r="AM13856" s="203"/>
      <c r="AT13856" s="144"/>
    </row>
    <row r="13857" spans="9:46" s="142" customFormat="1" x14ac:dyDescent="0.15">
      <c r="I13857" s="223"/>
      <c r="P13857" s="224"/>
      <c r="Q13857" s="224"/>
      <c r="R13857" s="224"/>
      <c r="T13857" s="223"/>
      <c r="U13857" s="225"/>
      <c r="V13857" s="223"/>
      <c r="W13857" s="225"/>
      <c r="AE13857" s="200"/>
      <c r="AM13857" s="203"/>
      <c r="AT13857" s="144"/>
    </row>
    <row r="13858" spans="9:46" s="142" customFormat="1" x14ac:dyDescent="0.15">
      <c r="I13858" s="223"/>
      <c r="P13858" s="224"/>
      <c r="Q13858" s="224"/>
      <c r="R13858" s="224"/>
      <c r="T13858" s="223"/>
      <c r="U13858" s="225"/>
      <c r="V13858" s="223"/>
      <c r="W13858" s="225"/>
      <c r="AE13858" s="200"/>
      <c r="AM13858" s="203"/>
      <c r="AT13858" s="144"/>
    </row>
    <row r="13859" spans="9:46" s="142" customFormat="1" x14ac:dyDescent="0.15">
      <c r="I13859" s="223"/>
      <c r="P13859" s="224"/>
      <c r="Q13859" s="224"/>
      <c r="R13859" s="224"/>
      <c r="T13859" s="223"/>
      <c r="U13859" s="225"/>
      <c r="V13859" s="223"/>
      <c r="W13859" s="225"/>
      <c r="AE13859" s="200"/>
      <c r="AM13859" s="203"/>
      <c r="AT13859" s="144"/>
    </row>
    <row r="13860" spans="9:46" s="142" customFormat="1" x14ac:dyDescent="0.15">
      <c r="I13860" s="223"/>
      <c r="P13860" s="224"/>
      <c r="Q13860" s="224"/>
      <c r="R13860" s="224"/>
      <c r="T13860" s="223"/>
      <c r="U13860" s="225"/>
      <c r="V13860" s="223"/>
      <c r="W13860" s="225"/>
      <c r="AE13860" s="200"/>
      <c r="AM13860" s="203"/>
      <c r="AT13860" s="144"/>
    </row>
    <row r="13861" spans="9:46" s="142" customFormat="1" x14ac:dyDescent="0.15">
      <c r="I13861" s="223"/>
      <c r="P13861" s="224"/>
      <c r="Q13861" s="224"/>
      <c r="R13861" s="224"/>
      <c r="T13861" s="223"/>
      <c r="U13861" s="225"/>
      <c r="V13861" s="223"/>
      <c r="W13861" s="225"/>
      <c r="AE13861" s="200"/>
      <c r="AM13861" s="203"/>
      <c r="AT13861" s="144"/>
    </row>
    <row r="13862" spans="9:46" s="142" customFormat="1" x14ac:dyDescent="0.15">
      <c r="I13862" s="223"/>
      <c r="P13862" s="224"/>
      <c r="Q13862" s="224"/>
      <c r="R13862" s="224"/>
      <c r="T13862" s="223"/>
      <c r="U13862" s="225"/>
      <c r="V13862" s="223"/>
      <c r="W13862" s="225"/>
      <c r="AE13862" s="200"/>
      <c r="AM13862" s="203"/>
      <c r="AT13862" s="144"/>
    </row>
    <row r="13863" spans="9:46" s="142" customFormat="1" x14ac:dyDescent="0.15">
      <c r="I13863" s="223"/>
      <c r="P13863" s="224"/>
      <c r="Q13863" s="224"/>
      <c r="R13863" s="224"/>
      <c r="T13863" s="223"/>
      <c r="U13863" s="225"/>
      <c r="V13863" s="223"/>
      <c r="W13863" s="225"/>
      <c r="AE13863" s="200"/>
      <c r="AM13863" s="203"/>
      <c r="AT13863" s="144"/>
    </row>
    <row r="13864" spans="9:46" s="142" customFormat="1" x14ac:dyDescent="0.15">
      <c r="I13864" s="223"/>
      <c r="P13864" s="224"/>
      <c r="Q13864" s="224"/>
      <c r="R13864" s="224"/>
      <c r="T13864" s="223"/>
      <c r="U13864" s="225"/>
      <c r="V13864" s="223"/>
      <c r="W13864" s="225"/>
      <c r="AE13864" s="200"/>
      <c r="AM13864" s="203"/>
      <c r="AT13864" s="144"/>
    </row>
    <row r="13865" spans="9:46" s="142" customFormat="1" x14ac:dyDescent="0.15">
      <c r="I13865" s="223"/>
      <c r="P13865" s="224"/>
      <c r="Q13865" s="224"/>
      <c r="R13865" s="224"/>
      <c r="T13865" s="223"/>
      <c r="U13865" s="225"/>
      <c r="V13865" s="223"/>
      <c r="W13865" s="225"/>
      <c r="AE13865" s="200"/>
      <c r="AM13865" s="203"/>
      <c r="AT13865" s="144"/>
    </row>
    <row r="13866" spans="9:46" s="142" customFormat="1" x14ac:dyDescent="0.15">
      <c r="I13866" s="223"/>
      <c r="P13866" s="224"/>
      <c r="Q13866" s="224"/>
      <c r="R13866" s="224"/>
      <c r="T13866" s="223"/>
      <c r="U13866" s="225"/>
      <c r="V13866" s="223"/>
      <c r="W13866" s="225"/>
      <c r="AE13866" s="200"/>
      <c r="AM13866" s="203"/>
      <c r="AT13866" s="144"/>
    </row>
    <row r="13867" spans="9:46" s="142" customFormat="1" x14ac:dyDescent="0.15">
      <c r="I13867" s="223"/>
      <c r="P13867" s="224"/>
      <c r="Q13867" s="224"/>
      <c r="R13867" s="224"/>
      <c r="T13867" s="223"/>
      <c r="U13867" s="225"/>
      <c r="V13867" s="223"/>
      <c r="W13867" s="225"/>
      <c r="AE13867" s="200"/>
      <c r="AM13867" s="203"/>
      <c r="AT13867" s="144"/>
    </row>
    <row r="13868" spans="9:46" s="142" customFormat="1" x14ac:dyDescent="0.15">
      <c r="I13868" s="223"/>
      <c r="P13868" s="224"/>
      <c r="Q13868" s="224"/>
      <c r="R13868" s="224"/>
      <c r="T13868" s="223"/>
      <c r="U13868" s="225"/>
      <c r="V13868" s="223"/>
      <c r="W13868" s="225"/>
      <c r="AE13868" s="200"/>
      <c r="AM13868" s="203"/>
      <c r="AT13868" s="144"/>
    </row>
    <row r="13869" spans="9:46" s="142" customFormat="1" x14ac:dyDescent="0.15">
      <c r="I13869" s="223"/>
      <c r="P13869" s="224"/>
      <c r="Q13869" s="224"/>
      <c r="R13869" s="224"/>
      <c r="T13869" s="223"/>
      <c r="U13869" s="225"/>
      <c r="V13869" s="223"/>
      <c r="W13869" s="225"/>
      <c r="AE13869" s="200"/>
      <c r="AM13869" s="203"/>
      <c r="AT13869" s="144"/>
    </row>
    <row r="13870" spans="9:46" s="142" customFormat="1" x14ac:dyDescent="0.15">
      <c r="I13870" s="223"/>
      <c r="P13870" s="224"/>
      <c r="Q13870" s="224"/>
      <c r="R13870" s="224"/>
      <c r="T13870" s="223"/>
      <c r="U13870" s="225"/>
      <c r="V13870" s="223"/>
      <c r="W13870" s="225"/>
      <c r="AE13870" s="200"/>
      <c r="AM13870" s="203"/>
      <c r="AT13870" s="144"/>
    </row>
    <row r="13871" spans="9:46" s="142" customFormat="1" x14ac:dyDescent="0.15">
      <c r="I13871" s="223"/>
      <c r="P13871" s="224"/>
      <c r="Q13871" s="224"/>
      <c r="R13871" s="224"/>
      <c r="T13871" s="223"/>
      <c r="U13871" s="225"/>
      <c r="V13871" s="223"/>
      <c r="W13871" s="225"/>
      <c r="AE13871" s="200"/>
      <c r="AM13871" s="203"/>
      <c r="AT13871" s="144"/>
    </row>
    <row r="13872" spans="9:46" s="142" customFormat="1" x14ac:dyDescent="0.15">
      <c r="I13872" s="223"/>
      <c r="P13872" s="224"/>
      <c r="Q13872" s="224"/>
      <c r="R13872" s="224"/>
      <c r="T13872" s="223"/>
      <c r="U13872" s="225"/>
      <c r="V13872" s="223"/>
      <c r="W13872" s="225"/>
      <c r="AE13872" s="200"/>
      <c r="AM13872" s="203"/>
      <c r="AT13872" s="144"/>
    </row>
    <row r="13873" spans="9:46" s="142" customFormat="1" x14ac:dyDescent="0.15">
      <c r="I13873" s="223"/>
      <c r="P13873" s="224"/>
      <c r="Q13873" s="224"/>
      <c r="R13873" s="224"/>
      <c r="T13873" s="223"/>
      <c r="U13873" s="225"/>
      <c r="V13873" s="223"/>
      <c r="W13873" s="225"/>
      <c r="AE13873" s="200"/>
      <c r="AM13873" s="203"/>
      <c r="AT13873" s="144"/>
    </row>
    <row r="13874" spans="9:46" s="142" customFormat="1" x14ac:dyDescent="0.15">
      <c r="I13874" s="223"/>
      <c r="P13874" s="224"/>
      <c r="Q13874" s="224"/>
      <c r="R13874" s="224"/>
      <c r="T13874" s="223"/>
      <c r="U13874" s="225"/>
      <c r="V13874" s="223"/>
      <c r="W13874" s="225"/>
      <c r="AE13874" s="200"/>
      <c r="AM13874" s="203"/>
      <c r="AT13874" s="144"/>
    </row>
    <row r="13875" spans="9:46" s="142" customFormat="1" x14ac:dyDescent="0.15">
      <c r="I13875" s="223"/>
      <c r="P13875" s="224"/>
      <c r="Q13875" s="224"/>
      <c r="R13875" s="224"/>
      <c r="T13875" s="223"/>
      <c r="U13875" s="225"/>
      <c r="V13875" s="223"/>
      <c r="W13875" s="225"/>
      <c r="AE13875" s="200"/>
      <c r="AM13875" s="203"/>
      <c r="AT13875" s="144"/>
    </row>
    <row r="13876" spans="9:46" s="142" customFormat="1" x14ac:dyDescent="0.15">
      <c r="I13876" s="223"/>
      <c r="P13876" s="224"/>
      <c r="Q13876" s="224"/>
      <c r="R13876" s="224"/>
      <c r="T13876" s="223"/>
      <c r="U13876" s="225"/>
      <c r="V13876" s="223"/>
      <c r="W13876" s="225"/>
      <c r="AE13876" s="200"/>
      <c r="AM13876" s="203"/>
      <c r="AT13876" s="144"/>
    </row>
    <row r="13877" spans="9:46" s="142" customFormat="1" x14ac:dyDescent="0.15">
      <c r="I13877" s="223"/>
      <c r="P13877" s="224"/>
      <c r="Q13877" s="224"/>
      <c r="R13877" s="224"/>
      <c r="T13877" s="223"/>
      <c r="U13877" s="225"/>
      <c r="V13877" s="223"/>
      <c r="W13877" s="225"/>
      <c r="AE13877" s="200"/>
      <c r="AM13877" s="203"/>
      <c r="AT13877" s="144"/>
    </row>
    <row r="13878" spans="9:46" s="142" customFormat="1" x14ac:dyDescent="0.15">
      <c r="I13878" s="223"/>
      <c r="P13878" s="224"/>
      <c r="Q13878" s="224"/>
      <c r="R13878" s="224"/>
      <c r="T13878" s="223"/>
      <c r="U13878" s="225"/>
      <c r="V13878" s="223"/>
      <c r="W13878" s="225"/>
      <c r="AE13878" s="200"/>
      <c r="AM13878" s="203"/>
      <c r="AT13878" s="144"/>
    </row>
    <row r="13879" spans="9:46" s="142" customFormat="1" x14ac:dyDescent="0.15">
      <c r="I13879" s="223"/>
      <c r="P13879" s="224"/>
      <c r="Q13879" s="224"/>
      <c r="R13879" s="224"/>
      <c r="T13879" s="223"/>
      <c r="U13879" s="225"/>
      <c r="V13879" s="223"/>
      <c r="W13879" s="225"/>
      <c r="AE13879" s="200"/>
      <c r="AM13879" s="203"/>
      <c r="AT13879" s="144"/>
    </row>
    <row r="13880" spans="9:46" s="142" customFormat="1" x14ac:dyDescent="0.15">
      <c r="I13880" s="223"/>
      <c r="P13880" s="224"/>
      <c r="Q13880" s="224"/>
      <c r="R13880" s="224"/>
      <c r="T13880" s="223"/>
      <c r="U13880" s="225"/>
      <c r="V13880" s="223"/>
      <c r="W13880" s="225"/>
      <c r="AE13880" s="200"/>
      <c r="AM13880" s="203"/>
      <c r="AT13880" s="144"/>
    </row>
    <row r="13881" spans="9:46" s="142" customFormat="1" x14ac:dyDescent="0.15">
      <c r="I13881" s="223"/>
      <c r="P13881" s="224"/>
      <c r="Q13881" s="224"/>
      <c r="R13881" s="224"/>
      <c r="T13881" s="223"/>
      <c r="U13881" s="225"/>
      <c r="V13881" s="223"/>
      <c r="W13881" s="225"/>
      <c r="AE13881" s="200"/>
      <c r="AM13881" s="203"/>
      <c r="AT13881" s="144"/>
    </row>
    <row r="13882" spans="9:46" s="142" customFormat="1" x14ac:dyDescent="0.15">
      <c r="I13882" s="223"/>
      <c r="P13882" s="224"/>
      <c r="Q13882" s="224"/>
      <c r="R13882" s="224"/>
      <c r="T13882" s="223"/>
      <c r="U13882" s="225"/>
      <c r="V13882" s="223"/>
      <c r="W13882" s="225"/>
      <c r="AE13882" s="200"/>
      <c r="AM13882" s="203"/>
      <c r="AT13882" s="144"/>
    </row>
    <row r="13883" spans="9:46" s="142" customFormat="1" x14ac:dyDescent="0.15">
      <c r="I13883" s="223"/>
      <c r="P13883" s="224"/>
      <c r="Q13883" s="224"/>
      <c r="R13883" s="224"/>
      <c r="T13883" s="223"/>
      <c r="U13883" s="225"/>
      <c r="V13883" s="223"/>
      <c r="W13883" s="225"/>
      <c r="AE13883" s="200"/>
      <c r="AM13883" s="203"/>
      <c r="AT13883" s="144"/>
    </row>
    <row r="13884" spans="9:46" s="142" customFormat="1" x14ac:dyDescent="0.15">
      <c r="I13884" s="223"/>
      <c r="P13884" s="224"/>
      <c r="Q13884" s="224"/>
      <c r="R13884" s="224"/>
      <c r="T13884" s="223"/>
      <c r="U13884" s="225"/>
      <c r="V13884" s="223"/>
      <c r="W13884" s="225"/>
      <c r="AE13884" s="200"/>
      <c r="AM13884" s="203"/>
      <c r="AT13884" s="144"/>
    </row>
    <row r="13885" spans="9:46" s="142" customFormat="1" x14ac:dyDescent="0.15">
      <c r="I13885" s="223"/>
      <c r="P13885" s="224"/>
      <c r="Q13885" s="224"/>
      <c r="R13885" s="224"/>
      <c r="T13885" s="223"/>
      <c r="U13885" s="225"/>
      <c r="V13885" s="223"/>
      <c r="W13885" s="225"/>
      <c r="AE13885" s="200"/>
      <c r="AM13885" s="203"/>
      <c r="AT13885" s="144"/>
    </row>
    <row r="13886" spans="9:46" s="142" customFormat="1" x14ac:dyDescent="0.15">
      <c r="I13886" s="223"/>
      <c r="P13886" s="224"/>
      <c r="Q13886" s="224"/>
      <c r="R13886" s="224"/>
      <c r="T13886" s="223"/>
      <c r="U13886" s="225"/>
      <c r="V13886" s="223"/>
      <c r="W13886" s="225"/>
      <c r="AE13886" s="200"/>
      <c r="AM13886" s="203"/>
      <c r="AT13886" s="144"/>
    </row>
    <row r="13887" spans="9:46" s="142" customFormat="1" x14ac:dyDescent="0.15">
      <c r="I13887" s="223"/>
      <c r="P13887" s="224"/>
      <c r="Q13887" s="224"/>
      <c r="R13887" s="224"/>
      <c r="T13887" s="223"/>
      <c r="U13887" s="225"/>
      <c r="V13887" s="223"/>
      <c r="W13887" s="225"/>
      <c r="AE13887" s="200"/>
      <c r="AM13887" s="203"/>
      <c r="AT13887" s="144"/>
    </row>
    <row r="13888" spans="9:46" s="142" customFormat="1" x14ac:dyDescent="0.15">
      <c r="I13888" s="223"/>
      <c r="P13888" s="224"/>
      <c r="Q13888" s="224"/>
      <c r="R13888" s="224"/>
      <c r="T13888" s="223"/>
      <c r="U13888" s="225"/>
      <c r="V13888" s="223"/>
      <c r="W13888" s="225"/>
      <c r="AE13888" s="200"/>
      <c r="AM13888" s="203"/>
      <c r="AT13888" s="144"/>
    </row>
    <row r="13889" spans="9:46" s="142" customFormat="1" x14ac:dyDescent="0.15">
      <c r="I13889" s="223"/>
      <c r="P13889" s="224"/>
      <c r="Q13889" s="224"/>
      <c r="R13889" s="224"/>
      <c r="T13889" s="223"/>
      <c r="U13889" s="225"/>
      <c r="V13889" s="223"/>
      <c r="W13889" s="225"/>
      <c r="AE13889" s="200"/>
      <c r="AM13889" s="203"/>
      <c r="AT13889" s="144"/>
    </row>
    <row r="13890" spans="9:46" s="142" customFormat="1" x14ac:dyDescent="0.15">
      <c r="I13890" s="223"/>
      <c r="P13890" s="224"/>
      <c r="Q13890" s="224"/>
      <c r="R13890" s="224"/>
      <c r="T13890" s="223"/>
      <c r="U13890" s="225"/>
      <c r="V13890" s="223"/>
      <c r="W13890" s="225"/>
      <c r="AE13890" s="200"/>
      <c r="AM13890" s="203"/>
      <c r="AT13890" s="144"/>
    </row>
    <row r="13891" spans="9:46" s="142" customFormat="1" x14ac:dyDescent="0.15">
      <c r="I13891" s="223"/>
      <c r="P13891" s="224"/>
      <c r="Q13891" s="224"/>
      <c r="R13891" s="224"/>
      <c r="T13891" s="223"/>
      <c r="U13891" s="225"/>
      <c r="V13891" s="223"/>
      <c r="W13891" s="225"/>
      <c r="AE13891" s="200"/>
      <c r="AM13891" s="203"/>
      <c r="AT13891" s="144"/>
    </row>
    <row r="13892" spans="9:46" s="142" customFormat="1" x14ac:dyDescent="0.15">
      <c r="I13892" s="223"/>
      <c r="P13892" s="224"/>
      <c r="Q13892" s="224"/>
      <c r="R13892" s="224"/>
      <c r="T13892" s="223"/>
      <c r="U13892" s="225"/>
      <c r="V13892" s="223"/>
      <c r="W13892" s="225"/>
      <c r="AE13892" s="200"/>
      <c r="AM13892" s="203"/>
      <c r="AT13892" s="144"/>
    </row>
    <row r="13893" spans="9:46" s="142" customFormat="1" x14ac:dyDescent="0.15">
      <c r="I13893" s="223"/>
      <c r="P13893" s="224"/>
      <c r="Q13893" s="224"/>
      <c r="R13893" s="224"/>
      <c r="T13893" s="223"/>
      <c r="U13893" s="225"/>
      <c r="V13893" s="223"/>
      <c r="W13893" s="225"/>
      <c r="AE13893" s="200"/>
      <c r="AM13893" s="203"/>
      <c r="AT13893" s="144"/>
    </row>
    <row r="13894" spans="9:46" s="142" customFormat="1" x14ac:dyDescent="0.15">
      <c r="I13894" s="223"/>
      <c r="P13894" s="224"/>
      <c r="Q13894" s="224"/>
      <c r="R13894" s="224"/>
      <c r="T13894" s="223"/>
      <c r="U13894" s="225"/>
      <c r="V13894" s="223"/>
      <c r="W13894" s="225"/>
      <c r="AE13894" s="200"/>
      <c r="AM13894" s="203"/>
      <c r="AT13894" s="144"/>
    </row>
    <row r="13895" spans="9:46" s="142" customFormat="1" x14ac:dyDescent="0.15">
      <c r="I13895" s="223"/>
      <c r="P13895" s="224"/>
      <c r="Q13895" s="224"/>
      <c r="R13895" s="224"/>
      <c r="T13895" s="223"/>
      <c r="U13895" s="225"/>
      <c r="V13895" s="223"/>
      <c r="W13895" s="225"/>
      <c r="AE13895" s="200"/>
      <c r="AM13895" s="203"/>
      <c r="AT13895" s="144"/>
    </row>
    <row r="13896" spans="9:46" s="142" customFormat="1" x14ac:dyDescent="0.15">
      <c r="I13896" s="223"/>
      <c r="P13896" s="224"/>
      <c r="Q13896" s="224"/>
      <c r="R13896" s="224"/>
      <c r="T13896" s="223"/>
      <c r="U13896" s="225"/>
      <c r="V13896" s="223"/>
      <c r="W13896" s="225"/>
      <c r="AE13896" s="200"/>
      <c r="AM13896" s="203"/>
      <c r="AT13896" s="144"/>
    </row>
    <row r="13897" spans="9:46" s="142" customFormat="1" x14ac:dyDescent="0.15">
      <c r="I13897" s="223"/>
      <c r="P13897" s="224"/>
      <c r="Q13897" s="224"/>
      <c r="R13897" s="224"/>
      <c r="T13897" s="223"/>
      <c r="U13897" s="225"/>
      <c r="V13897" s="223"/>
      <c r="W13897" s="225"/>
      <c r="AE13897" s="200"/>
      <c r="AM13897" s="203"/>
      <c r="AT13897" s="144"/>
    </row>
    <row r="13898" spans="9:46" s="142" customFormat="1" x14ac:dyDescent="0.15">
      <c r="I13898" s="223"/>
      <c r="P13898" s="224"/>
      <c r="Q13898" s="224"/>
      <c r="R13898" s="224"/>
      <c r="T13898" s="223"/>
      <c r="U13898" s="225"/>
      <c r="V13898" s="223"/>
      <c r="W13898" s="225"/>
      <c r="AE13898" s="200"/>
      <c r="AM13898" s="203"/>
      <c r="AT13898" s="144"/>
    </row>
    <row r="13899" spans="9:46" s="142" customFormat="1" x14ac:dyDescent="0.15">
      <c r="I13899" s="223"/>
      <c r="P13899" s="224"/>
      <c r="Q13899" s="224"/>
      <c r="R13899" s="224"/>
      <c r="T13899" s="223"/>
      <c r="U13899" s="225"/>
      <c r="V13899" s="223"/>
      <c r="W13899" s="225"/>
      <c r="AE13899" s="200"/>
      <c r="AM13899" s="203"/>
      <c r="AT13899" s="144"/>
    </row>
    <row r="13900" spans="9:46" s="142" customFormat="1" x14ac:dyDescent="0.15">
      <c r="I13900" s="223"/>
      <c r="P13900" s="224"/>
      <c r="Q13900" s="224"/>
      <c r="R13900" s="224"/>
      <c r="T13900" s="223"/>
      <c r="U13900" s="225"/>
      <c r="V13900" s="223"/>
      <c r="W13900" s="225"/>
      <c r="AE13900" s="200"/>
      <c r="AM13900" s="203"/>
      <c r="AT13900" s="144"/>
    </row>
    <row r="13901" spans="9:46" s="142" customFormat="1" x14ac:dyDescent="0.15">
      <c r="I13901" s="223"/>
      <c r="P13901" s="224"/>
      <c r="Q13901" s="224"/>
      <c r="R13901" s="224"/>
      <c r="T13901" s="223"/>
      <c r="U13901" s="225"/>
      <c r="V13901" s="223"/>
      <c r="W13901" s="225"/>
      <c r="AE13901" s="200"/>
      <c r="AM13901" s="203"/>
      <c r="AT13901" s="144"/>
    </row>
    <row r="13902" spans="9:46" s="142" customFormat="1" x14ac:dyDescent="0.15">
      <c r="I13902" s="223"/>
      <c r="P13902" s="224"/>
      <c r="Q13902" s="224"/>
      <c r="R13902" s="224"/>
      <c r="T13902" s="223"/>
      <c r="U13902" s="225"/>
      <c r="V13902" s="223"/>
      <c r="W13902" s="225"/>
      <c r="AE13902" s="200"/>
      <c r="AM13902" s="203"/>
      <c r="AT13902" s="144"/>
    </row>
    <row r="13903" spans="9:46" s="142" customFormat="1" x14ac:dyDescent="0.15">
      <c r="I13903" s="223"/>
      <c r="P13903" s="224"/>
      <c r="Q13903" s="224"/>
      <c r="R13903" s="224"/>
      <c r="T13903" s="223"/>
      <c r="U13903" s="225"/>
      <c r="V13903" s="223"/>
      <c r="W13903" s="225"/>
      <c r="AE13903" s="200"/>
      <c r="AM13903" s="203"/>
      <c r="AT13903" s="144"/>
    </row>
    <row r="13904" spans="9:46" s="142" customFormat="1" x14ac:dyDescent="0.15">
      <c r="I13904" s="223"/>
      <c r="P13904" s="224"/>
      <c r="Q13904" s="224"/>
      <c r="R13904" s="224"/>
      <c r="T13904" s="223"/>
      <c r="U13904" s="225"/>
      <c r="V13904" s="223"/>
      <c r="W13904" s="225"/>
      <c r="AE13904" s="200"/>
      <c r="AM13904" s="203"/>
      <c r="AT13904" s="144"/>
    </row>
    <row r="13905" spans="9:46" s="142" customFormat="1" x14ac:dyDescent="0.15">
      <c r="I13905" s="223"/>
      <c r="P13905" s="224"/>
      <c r="Q13905" s="224"/>
      <c r="R13905" s="224"/>
      <c r="T13905" s="223"/>
      <c r="U13905" s="225"/>
      <c r="V13905" s="223"/>
      <c r="W13905" s="225"/>
      <c r="AE13905" s="200"/>
      <c r="AM13905" s="203"/>
      <c r="AT13905" s="144"/>
    </row>
    <row r="13906" spans="9:46" s="142" customFormat="1" x14ac:dyDescent="0.15">
      <c r="I13906" s="223"/>
      <c r="P13906" s="224"/>
      <c r="Q13906" s="224"/>
      <c r="R13906" s="224"/>
      <c r="T13906" s="223"/>
      <c r="U13906" s="225"/>
      <c r="V13906" s="223"/>
      <c r="W13906" s="225"/>
      <c r="AE13906" s="200"/>
      <c r="AM13906" s="203"/>
      <c r="AT13906" s="144"/>
    </row>
    <row r="13907" spans="9:46" s="142" customFormat="1" x14ac:dyDescent="0.15">
      <c r="I13907" s="223"/>
      <c r="P13907" s="224"/>
      <c r="Q13907" s="224"/>
      <c r="R13907" s="224"/>
      <c r="T13907" s="223"/>
      <c r="U13907" s="225"/>
      <c r="V13907" s="223"/>
      <c r="W13907" s="225"/>
      <c r="AE13907" s="200"/>
      <c r="AM13907" s="203"/>
      <c r="AT13907" s="144"/>
    </row>
    <row r="13908" spans="9:46" s="142" customFormat="1" x14ac:dyDescent="0.15">
      <c r="I13908" s="223"/>
      <c r="P13908" s="224"/>
      <c r="Q13908" s="224"/>
      <c r="R13908" s="224"/>
      <c r="T13908" s="223"/>
      <c r="U13908" s="225"/>
      <c r="V13908" s="223"/>
      <c r="W13908" s="225"/>
      <c r="AE13908" s="200"/>
      <c r="AM13908" s="203"/>
      <c r="AT13908" s="144"/>
    </row>
    <row r="13909" spans="9:46" s="142" customFormat="1" x14ac:dyDescent="0.15">
      <c r="I13909" s="223"/>
      <c r="P13909" s="224"/>
      <c r="Q13909" s="224"/>
      <c r="R13909" s="224"/>
      <c r="T13909" s="223"/>
      <c r="U13909" s="225"/>
      <c r="V13909" s="223"/>
      <c r="W13909" s="225"/>
      <c r="AE13909" s="200"/>
      <c r="AM13909" s="203"/>
      <c r="AT13909" s="144"/>
    </row>
    <row r="13910" spans="9:46" s="142" customFormat="1" x14ac:dyDescent="0.15">
      <c r="I13910" s="223"/>
      <c r="P13910" s="224"/>
      <c r="Q13910" s="224"/>
      <c r="R13910" s="224"/>
      <c r="T13910" s="223"/>
      <c r="U13910" s="225"/>
      <c r="V13910" s="223"/>
      <c r="W13910" s="225"/>
      <c r="AE13910" s="200"/>
      <c r="AM13910" s="203"/>
      <c r="AT13910" s="144"/>
    </row>
    <row r="13911" spans="9:46" s="142" customFormat="1" x14ac:dyDescent="0.15">
      <c r="I13911" s="223"/>
      <c r="P13911" s="224"/>
      <c r="Q13911" s="224"/>
      <c r="R13911" s="224"/>
      <c r="T13911" s="223"/>
      <c r="U13911" s="225"/>
      <c r="V13911" s="223"/>
      <c r="W13911" s="225"/>
      <c r="AE13911" s="200"/>
      <c r="AM13911" s="203"/>
      <c r="AT13911" s="144"/>
    </row>
    <row r="13912" spans="9:46" s="142" customFormat="1" x14ac:dyDescent="0.15">
      <c r="I13912" s="223"/>
      <c r="P13912" s="224"/>
      <c r="Q13912" s="224"/>
      <c r="R13912" s="224"/>
      <c r="T13912" s="223"/>
      <c r="U13912" s="225"/>
      <c r="V13912" s="223"/>
      <c r="W13912" s="225"/>
      <c r="AE13912" s="200"/>
      <c r="AM13912" s="203"/>
      <c r="AT13912" s="144"/>
    </row>
    <row r="13913" spans="9:46" s="142" customFormat="1" x14ac:dyDescent="0.15">
      <c r="I13913" s="223"/>
      <c r="P13913" s="224"/>
      <c r="Q13913" s="224"/>
      <c r="R13913" s="224"/>
      <c r="T13913" s="223"/>
      <c r="U13913" s="225"/>
      <c r="V13913" s="223"/>
      <c r="W13913" s="225"/>
      <c r="AE13913" s="200"/>
      <c r="AM13913" s="203"/>
      <c r="AT13913" s="144"/>
    </row>
    <row r="13914" spans="9:46" s="142" customFormat="1" x14ac:dyDescent="0.15">
      <c r="I13914" s="223"/>
      <c r="P13914" s="224"/>
      <c r="Q13914" s="224"/>
      <c r="R13914" s="224"/>
      <c r="T13914" s="223"/>
      <c r="U13914" s="225"/>
      <c r="V13914" s="223"/>
      <c r="W13914" s="225"/>
      <c r="AE13914" s="200"/>
      <c r="AM13914" s="203"/>
      <c r="AT13914" s="144"/>
    </row>
    <row r="13915" spans="9:46" s="142" customFormat="1" x14ac:dyDescent="0.15">
      <c r="I13915" s="223"/>
      <c r="P13915" s="224"/>
      <c r="Q13915" s="224"/>
      <c r="R13915" s="224"/>
      <c r="T13915" s="223"/>
      <c r="U13915" s="225"/>
      <c r="V13915" s="223"/>
      <c r="W13915" s="225"/>
      <c r="AE13915" s="200"/>
      <c r="AM13915" s="203"/>
      <c r="AT13915" s="144"/>
    </row>
    <row r="13916" spans="9:46" s="142" customFormat="1" x14ac:dyDescent="0.15">
      <c r="I13916" s="223"/>
      <c r="P13916" s="224"/>
      <c r="Q13916" s="224"/>
      <c r="R13916" s="224"/>
      <c r="T13916" s="223"/>
      <c r="U13916" s="225"/>
      <c r="V13916" s="223"/>
      <c r="W13916" s="225"/>
      <c r="AE13916" s="200"/>
      <c r="AM13916" s="203"/>
      <c r="AT13916" s="144"/>
    </row>
    <row r="13917" spans="9:46" s="142" customFormat="1" x14ac:dyDescent="0.15">
      <c r="I13917" s="223"/>
      <c r="P13917" s="224"/>
      <c r="Q13917" s="224"/>
      <c r="R13917" s="224"/>
      <c r="T13917" s="223"/>
      <c r="U13917" s="225"/>
      <c r="V13917" s="223"/>
      <c r="W13917" s="225"/>
      <c r="AE13917" s="200"/>
      <c r="AM13917" s="203"/>
      <c r="AT13917" s="144"/>
    </row>
    <row r="13918" spans="9:46" s="142" customFormat="1" x14ac:dyDescent="0.15">
      <c r="I13918" s="223"/>
      <c r="P13918" s="224"/>
      <c r="Q13918" s="224"/>
      <c r="R13918" s="224"/>
      <c r="T13918" s="223"/>
      <c r="U13918" s="225"/>
      <c r="V13918" s="223"/>
      <c r="W13918" s="225"/>
      <c r="AE13918" s="200"/>
      <c r="AM13918" s="203"/>
      <c r="AT13918" s="144"/>
    </row>
    <row r="13919" spans="9:46" s="142" customFormat="1" x14ac:dyDescent="0.15">
      <c r="I13919" s="223"/>
      <c r="P13919" s="224"/>
      <c r="Q13919" s="224"/>
      <c r="R13919" s="224"/>
      <c r="T13919" s="223"/>
      <c r="U13919" s="225"/>
      <c r="V13919" s="223"/>
      <c r="W13919" s="225"/>
      <c r="AE13919" s="200"/>
      <c r="AM13919" s="203"/>
      <c r="AT13919" s="144"/>
    </row>
    <row r="13920" spans="9:46" s="142" customFormat="1" x14ac:dyDescent="0.15">
      <c r="I13920" s="223"/>
      <c r="P13920" s="224"/>
      <c r="Q13920" s="224"/>
      <c r="R13920" s="224"/>
      <c r="T13920" s="223"/>
      <c r="U13920" s="225"/>
      <c r="V13920" s="223"/>
      <c r="W13920" s="225"/>
      <c r="AE13920" s="200"/>
      <c r="AM13920" s="203"/>
      <c r="AT13920" s="144"/>
    </row>
    <row r="13921" spans="9:46" s="142" customFormat="1" x14ac:dyDescent="0.15">
      <c r="I13921" s="223"/>
      <c r="P13921" s="224"/>
      <c r="Q13921" s="224"/>
      <c r="R13921" s="224"/>
      <c r="T13921" s="223"/>
      <c r="U13921" s="225"/>
      <c r="V13921" s="223"/>
      <c r="W13921" s="225"/>
      <c r="AE13921" s="200"/>
      <c r="AM13921" s="203"/>
      <c r="AT13921" s="144"/>
    </row>
    <row r="13922" spans="9:46" s="142" customFormat="1" x14ac:dyDescent="0.15">
      <c r="I13922" s="223"/>
      <c r="P13922" s="224"/>
      <c r="Q13922" s="224"/>
      <c r="R13922" s="224"/>
      <c r="T13922" s="223"/>
      <c r="U13922" s="225"/>
      <c r="V13922" s="223"/>
      <c r="W13922" s="225"/>
      <c r="AE13922" s="200"/>
      <c r="AM13922" s="203"/>
      <c r="AT13922" s="144"/>
    </row>
    <row r="13923" spans="9:46" s="142" customFormat="1" x14ac:dyDescent="0.15">
      <c r="I13923" s="223"/>
      <c r="P13923" s="224"/>
      <c r="Q13923" s="224"/>
      <c r="R13923" s="224"/>
      <c r="T13923" s="223"/>
      <c r="U13923" s="225"/>
      <c r="V13923" s="223"/>
      <c r="W13923" s="225"/>
      <c r="AE13923" s="200"/>
      <c r="AM13923" s="203"/>
      <c r="AT13923" s="144"/>
    </row>
    <row r="13924" spans="9:46" s="142" customFormat="1" x14ac:dyDescent="0.15">
      <c r="I13924" s="223"/>
      <c r="P13924" s="224"/>
      <c r="Q13924" s="224"/>
      <c r="R13924" s="224"/>
      <c r="T13924" s="223"/>
      <c r="U13924" s="225"/>
      <c r="V13924" s="223"/>
      <c r="W13924" s="225"/>
      <c r="AE13924" s="200"/>
      <c r="AM13924" s="203"/>
      <c r="AT13924" s="144"/>
    </row>
    <row r="13925" spans="9:46" s="142" customFormat="1" x14ac:dyDescent="0.15">
      <c r="I13925" s="223"/>
      <c r="P13925" s="224"/>
      <c r="Q13925" s="224"/>
      <c r="R13925" s="224"/>
      <c r="T13925" s="223"/>
      <c r="U13925" s="225"/>
      <c r="V13925" s="223"/>
      <c r="W13925" s="225"/>
      <c r="AE13925" s="200"/>
      <c r="AM13925" s="203"/>
      <c r="AT13925" s="144"/>
    </row>
    <row r="13926" spans="9:46" s="142" customFormat="1" x14ac:dyDescent="0.15">
      <c r="I13926" s="223"/>
      <c r="P13926" s="224"/>
      <c r="Q13926" s="224"/>
      <c r="R13926" s="224"/>
      <c r="T13926" s="223"/>
      <c r="U13926" s="225"/>
      <c r="V13926" s="223"/>
      <c r="W13926" s="225"/>
      <c r="AE13926" s="200"/>
      <c r="AM13926" s="203"/>
      <c r="AT13926" s="144"/>
    </row>
    <row r="13927" spans="9:46" s="142" customFormat="1" x14ac:dyDescent="0.15">
      <c r="I13927" s="223"/>
      <c r="P13927" s="224"/>
      <c r="Q13927" s="224"/>
      <c r="R13927" s="224"/>
      <c r="T13927" s="223"/>
      <c r="U13927" s="225"/>
      <c r="V13927" s="223"/>
      <c r="W13927" s="225"/>
      <c r="AE13927" s="200"/>
      <c r="AM13927" s="203"/>
      <c r="AT13927" s="144"/>
    </row>
    <row r="13928" spans="9:46" s="142" customFormat="1" x14ac:dyDescent="0.15">
      <c r="I13928" s="223"/>
      <c r="P13928" s="224"/>
      <c r="Q13928" s="224"/>
      <c r="R13928" s="224"/>
      <c r="T13928" s="223"/>
      <c r="U13928" s="225"/>
      <c r="V13928" s="223"/>
      <c r="W13928" s="225"/>
      <c r="AE13928" s="200"/>
      <c r="AM13928" s="203"/>
      <c r="AT13928" s="144"/>
    </row>
    <row r="13929" spans="9:46" s="142" customFormat="1" x14ac:dyDescent="0.15">
      <c r="I13929" s="223"/>
      <c r="P13929" s="224"/>
      <c r="Q13929" s="224"/>
      <c r="R13929" s="224"/>
      <c r="T13929" s="223"/>
      <c r="U13929" s="225"/>
      <c r="V13929" s="223"/>
      <c r="W13929" s="225"/>
      <c r="AE13929" s="200"/>
      <c r="AM13929" s="203"/>
      <c r="AT13929" s="144"/>
    </row>
    <row r="13930" spans="9:46" s="142" customFormat="1" x14ac:dyDescent="0.15">
      <c r="I13930" s="223"/>
      <c r="P13930" s="224"/>
      <c r="Q13930" s="224"/>
      <c r="R13930" s="224"/>
      <c r="T13930" s="223"/>
      <c r="U13930" s="225"/>
      <c r="V13930" s="223"/>
      <c r="W13930" s="225"/>
      <c r="AE13930" s="200"/>
      <c r="AM13930" s="203"/>
      <c r="AT13930" s="144"/>
    </row>
    <row r="13931" spans="9:46" s="142" customFormat="1" x14ac:dyDescent="0.15">
      <c r="I13931" s="223"/>
      <c r="P13931" s="224"/>
      <c r="Q13931" s="224"/>
      <c r="R13931" s="224"/>
      <c r="T13931" s="223"/>
      <c r="U13931" s="225"/>
      <c r="V13931" s="223"/>
      <c r="W13931" s="225"/>
      <c r="AE13931" s="200"/>
      <c r="AM13931" s="203"/>
      <c r="AT13931" s="144"/>
    </row>
    <row r="13932" spans="9:46" s="142" customFormat="1" x14ac:dyDescent="0.15">
      <c r="I13932" s="223"/>
      <c r="P13932" s="224"/>
      <c r="Q13932" s="224"/>
      <c r="R13932" s="224"/>
      <c r="T13932" s="223"/>
      <c r="U13932" s="225"/>
      <c r="V13932" s="223"/>
      <c r="W13932" s="225"/>
      <c r="AE13932" s="200"/>
      <c r="AM13932" s="203"/>
      <c r="AT13932" s="144"/>
    </row>
    <row r="13933" spans="9:46" s="142" customFormat="1" x14ac:dyDescent="0.15">
      <c r="I13933" s="223"/>
      <c r="P13933" s="224"/>
      <c r="Q13933" s="224"/>
      <c r="R13933" s="224"/>
      <c r="T13933" s="223"/>
      <c r="U13933" s="225"/>
      <c r="V13933" s="223"/>
      <c r="W13933" s="225"/>
      <c r="AE13933" s="200"/>
      <c r="AM13933" s="203"/>
      <c r="AT13933" s="144"/>
    </row>
    <row r="13934" spans="9:46" s="142" customFormat="1" x14ac:dyDescent="0.15">
      <c r="I13934" s="223"/>
      <c r="P13934" s="224"/>
      <c r="Q13934" s="224"/>
      <c r="R13934" s="224"/>
      <c r="T13934" s="223"/>
      <c r="U13934" s="225"/>
      <c r="V13934" s="223"/>
      <c r="W13934" s="225"/>
      <c r="AE13934" s="200"/>
      <c r="AM13934" s="203"/>
      <c r="AT13934" s="144"/>
    </row>
    <row r="13935" spans="9:46" s="142" customFormat="1" x14ac:dyDescent="0.15">
      <c r="I13935" s="223"/>
      <c r="P13935" s="224"/>
      <c r="Q13935" s="224"/>
      <c r="R13935" s="224"/>
      <c r="T13935" s="223"/>
      <c r="U13935" s="225"/>
      <c r="V13935" s="223"/>
      <c r="W13935" s="225"/>
      <c r="AE13935" s="200"/>
      <c r="AM13935" s="203"/>
      <c r="AT13935" s="144"/>
    </row>
    <row r="13936" spans="9:46" s="142" customFormat="1" x14ac:dyDescent="0.15">
      <c r="I13936" s="223"/>
      <c r="P13936" s="224"/>
      <c r="Q13936" s="224"/>
      <c r="R13936" s="224"/>
      <c r="T13936" s="223"/>
      <c r="U13936" s="225"/>
      <c r="V13936" s="223"/>
      <c r="W13936" s="225"/>
      <c r="AE13936" s="200"/>
      <c r="AM13936" s="203"/>
      <c r="AT13936" s="144"/>
    </row>
    <row r="13937" spans="9:46" s="142" customFormat="1" x14ac:dyDescent="0.15">
      <c r="I13937" s="223"/>
      <c r="P13937" s="224"/>
      <c r="Q13937" s="224"/>
      <c r="R13937" s="224"/>
      <c r="T13937" s="223"/>
      <c r="U13937" s="225"/>
      <c r="V13937" s="223"/>
      <c r="W13937" s="225"/>
      <c r="AE13937" s="200"/>
      <c r="AM13937" s="203"/>
      <c r="AT13937" s="144"/>
    </row>
    <row r="13938" spans="9:46" s="142" customFormat="1" x14ac:dyDescent="0.15">
      <c r="I13938" s="223"/>
      <c r="P13938" s="224"/>
      <c r="Q13938" s="224"/>
      <c r="R13938" s="224"/>
      <c r="T13938" s="223"/>
      <c r="U13938" s="225"/>
      <c r="V13938" s="223"/>
      <c r="W13938" s="225"/>
      <c r="AE13938" s="200"/>
      <c r="AM13938" s="203"/>
      <c r="AT13938" s="144"/>
    </row>
    <row r="13939" spans="9:46" s="142" customFormat="1" x14ac:dyDescent="0.15">
      <c r="I13939" s="223"/>
      <c r="P13939" s="224"/>
      <c r="Q13939" s="224"/>
      <c r="R13939" s="224"/>
      <c r="T13939" s="223"/>
      <c r="U13939" s="225"/>
      <c r="V13939" s="223"/>
      <c r="W13939" s="225"/>
      <c r="AE13939" s="200"/>
      <c r="AM13939" s="203"/>
      <c r="AT13939" s="144"/>
    </row>
    <row r="13940" spans="9:46" s="142" customFormat="1" x14ac:dyDescent="0.15">
      <c r="I13940" s="223"/>
      <c r="P13940" s="224"/>
      <c r="Q13940" s="224"/>
      <c r="R13940" s="224"/>
      <c r="T13940" s="223"/>
      <c r="U13940" s="225"/>
      <c r="V13940" s="223"/>
      <c r="W13940" s="225"/>
      <c r="AE13940" s="200"/>
      <c r="AM13940" s="203"/>
      <c r="AT13940" s="144"/>
    </row>
    <row r="13941" spans="9:46" s="142" customFormat="1" x14ac:dyDescent="0.15">
      <c r="I13941" s="223"/>
      <c r="P13941" s="224"/>
      <c r="Q13941" s="224"/>
      <c r="R13941" s="224"/>
      <c r="T13941" s="223"/>
      <c r="U13941" s="225"/>
      <c r="V13941" s="223"/>
      <c r="W13941" s="225"/>
      <c r="AE13941" s="200"/>
      <c r="AM13941" s="203"/>
      <c r="AT13941" s="144"/>
    </row>
    <row r="13942" spans="9:46" s="142" customFormat="1" x14ac:dyDescent="0.15">
      <c r="I13942" s="223"/>
      <c r="P13942" s="224"/>
      <c r="Q13942" s="224"/>
      <c r="R13942" s="224"/>
      <c r="T13942" s="223"/>
      <c r="U13942" s="225"/>
      <c r="V13942" s="223"/>
      <c r="W13942" s="225"/>
      <c r="AE13942" s="200"/>
      <c r="AM13942" s="203"/>
      <c r="AT13942" s="144"/>
    </row>
    <row r="13943" spans="9:46" s="142" customFormat="1" x14ac:dyDescent="0.15">
      <c r="I13943" s="223"/>
      <c r="P13943" s="224"/>
      <c r="Q13943" s="224"/>
      <c r="R13943" s="224"/>
      <c r="T13943" s="223"/>
      <c r="U13943" s="225"/>
      <c r="V13943" s="223"/>
      <c r="W13943" s="225"/>
      <c r="AE13943" s="200"/>
      <c r="AM13943" s="203"/>
      <c r="AT13943" s="144"/>
    </row>
    <row r="13944" spans="9:46" s="142" customFormat="1" x14ac:dyDescent="0.15">
      <c r="I13944" s="223"/>
      <c r="P13944" s="224"/>
      <c r="Q13944" s="224"/>
      <c r="R13944" s="224"/>
      <c r="T13944" s="223"/>
      <c r="U13944" s="225"/>
      <c r="V13944" s="223"/>
      <c r="W13944" s="225"/>
      <c r="AE13944" s="200"/>
      <c r="AM13944" s="203"/>
      <c r="AT13944" s="144"/>
    </row>
    <row r="13945" spans="9:46" s="142" customFormat="1" x14ac:dyDescent="0.15">
      <c r="I13945" s="223"/>
      <c r="P13945" s="224"/>
      <c r="Q13945" s="224"/>
      <c r="R13945" s="224"/>
      <c r="T13945" s="223"/>
      <c r="U13945" s="225"/>
      <c r="V13945" s="223"/>
      <c r="W13945" s="225"/>
      <c r="AE13945" s="200"/>
      <c r="AM13945" s="203"/>
      <c r="AT13945" s="144"/>
    </row>
    <row r="13946" spans="9:46" s="142" customFormat="1" x14ac:dyDescent="0.15">
      <c r="I13946" s="223"/>
      <c r="P13946" s="224"/>
      <c r="Q13946" s="224"/>
      <c r="R13946" s="224"/>
      <c r="T13946" s="223"/>
      <c r="U13946" s="225"/>
      <c r="V13946" s="223"/>
      <c r="W13946" s="225"/>
      <c r="AE13946" s="200"/>
      <c r="AM13946" s="203"/>
      <c r="AT13946" s="144"/>
    </row>
    <row r="13947" spans="9:46" s="142" customFormat="1" x14ac:dyDescent="0.15">
      <c r="I13947" s="223"/>
      <c r="P13947" s="224"/>
      <c r="Q13947" s="224"/>
      <c r="R13947" s="224"/>
      <c r="T13947" s="223"/>
      <c r="U13947" s="225"/>
      <c r="V13947" s="223"/>
      <c r="W13947" s="225"/>
      <c r="AE13947" s="200"/>
      <c r="AM13947" s="203"/>
      <c r="AT13947" s="144"/>
    </row>
    <row r="13948" spans="9:46" s="142" customFormat="1" x14ac:dyDescent="0.15">
      <c r="I13948" s="223"/>
      <c r="P13948" s="224"/>
      <c r="Q13948" s="224"/>
      <c r="R13948" s="224"/>
      <c r="T13948" s="223"/>
      <c r="U13948" s="225"/>
      <c r="V13948" s="223"/>
      <c r="W13948" s="225"/>
      <c r="AE13948" s="200"/>
      <c r="AM13948" s="203"/>
      <c r="AT13948" s="144"/>
    </row>
    <row r="13949" spans="9:46" s="142" customFormat="1" x14ac:dyDescent="0.15">
      <c r="I13949" s="223"/>
      <c r="P13949" s="224"/>
      <c r="Q13949" s="224"/>
      <c r="R13949" s="224"/>
      <c r="T13949" s="223"/>
      <c r="U13949" s="225"/>
      <c r="V13949" s="223"/>
      <c r="W13949" s="225"/>
      <c r="AE13949" s="200"/>
      <c r="AM13949" s="203"/>
      <c r="AT13949" s="144"/>
    </row>
    <row r="13950" spans="9:46" s="142" customFormat="1" x14ac:dyDescent="0.15">
      <c r="I13950" s="223"/>
      <c r="P13950" s="224"/>
      <c r="Q13950" s="224"/>
      <c r="R13950" s="224"/>
      <c r="T13950" s="223"/>
      <c r="U13950" s="225"/>
      <c r="V13950" s="223"/>
      <c r="W13950" s="225"/>
      <c r="AE13950" s="200"/>
      <c r="AM13950" s="203"/>
      <c r="AT13950" s="144"/>
    </row>
    <row r="13951" spans="9:46" s="142" customFormat="1" x14ac:dyDescent="0.15">
      <c r="I13951" s="223"/>
      <c r="P13951" s="224"/>
      <c r="Q13951" s="224"/>
      <c r="R13951" s="224"/>
      <c r="T13951" s="223"/>
      <c r="U13951" s="225"/>
      <c r="V13951" s="223"/>
      <c r="W13951" s="225"/>
      <c r="AE13951" s="200"/>
      <c r="AM13951" s="203"/>
      <c r="AT13951" s="144"/>
    </row>
    <row r="13952" spans="9:46" s="142" customFormat="1" x14ac:dyDescent="0.15">
      <c r="I13952" s="223"/>
      <c r="P13952" s="224"/>
      <c r="Q13952" s="224"/>
      <c r="R13952" s="224"/>
      <c r="T13952" s="223"/>
      <c r="U13952" s="225"/>
      <c r="V13952" s="223"/>
      <c r="W13952" s="225"/>
      <c r="AE13952" s="200"/>
      <c r="AM13952" s="203"/>
      <c r="AT13952" s="144"/>
    </row>
    <row r="13953" spans="9:46" s="142" customFormat="1" x14ac:dyDescent="0.15">
      <c r="I13953" s="223"/>
      <c r="P13953" s="224"/>
      <c r="Q13953" s="224"/>
      <c r="R13953" s="224"/>
      <c r="T13953" s="223"/>
      <c r="U13953" s="225"/>
      <c r="V13953" s="223"/>
      <c r="W13953" s="225"/>
      <c r="AE13953" s="200"/>
      <c r="AM13953" s="203"/>
      <c r="AT13953" s="144"/>
    </row>
    <row r="13954" spans="9:46" s="142" customFormat="1" x14ac:dyDescent="0.15">
      <c r="I13954" s="223"/>
      <c r="P13954" s="224"/>
      <c r="Q13954" s="224"/>
      <c r="R13954" s="224"/>
      <c r="T13954" s="223"/>
      <c r="U13954" s="225"/>
      <c r="V13954" s="223"/>
      <c r="W13954" s="225"/>
      <c r="AE13954" s="200"/>
      <c r="AM13954" s="203"/>
      <c r="AT13954" s="144"/>
    </row>
    <row r="13955" spans="9:46" s="142" customFormat="1" x14ac:dyDescent="0.15">
      <c r="I13955" s="223"/>
      <c r="P13955" s="224"/>
      <c r="Q13955" s="224"/>
      <c r="R13955" s="224"/>
      <c r="T13955" s="223"/>
      <c r="U13955" s="225"/>
      <c r="V13955" s="223"/>
      <c r="W13955" s="225"/>
      <c r="AE13955" s="200"/>
      <c r="AM13955" s="203"/>
      <c r="AT13955" s="144"/>
    </row>
    <row r="13956" spans="9:46" s="142" customFormat="1" x14ac:dyDescent="0.15">
      <c r="I13956" s="223"/>
      <c r="P13956" s="224"/>
      <c r="Q13956" s="224"/>
      <c r="R13956" s="224"/>
      <c r="T13956" s="223"/>
      <c r="U13956" s="225"/>
      <c r="V13956" s="223"/>
      <c r="W13956" s="225"/>
      <c r="AE13956" s="200"/>
      <c r="AM13956" s="203"/>
      <c r="AT13956" s="144"/>
    </row>
    <row r="13957" spans="9:46" s="142" customFormat="1" x14ac:dyDescent="0.15">
      <c r="I13957" s="223"/>
      <c r="P13957" s="224"/>
      <c r="Q13957" s="224"/>
      <c r="R13957" s="224"/>
      <c r="T13957" s="223"/>
      <c r="U13957" s="225"/>
      <c r="V13957" s="223"/>
      <c r="W13957" s="225"/>
      <c r="AE13957" s="200"/>
      <c r="AM13957" s="203"/>
      <c r="AT13957" s="144"/>
    </row>
    <row r="13958" spans="9:46" s="142" customFormat="1" x14ac:dyDescent="0.15">
      <c r="I13958" s="223"/>
      <c r="P13958" s="224"/>
      <c r="Q13958" s="224"/>
      <c r="R13958" s="224"/>
      <c r="T13958" s="223"/>
      <c r="U13958" s="225"/>
      <c r="V13958" s="223"/>
      <c r="W13958" s="225"/>
      <c r="AE13958" s="200"/>
      <c r="AM13958" s="203"/>
      <c r="AT13958" s="144"/>
    </row>
    <row r="13959" spans="9:46" s="142" customFormat="1" x14ac:dyDescent="0.15">
      <c r="I13959" s="223"/>
      <c r="P13959" s="224"/>
      <c r="Q13959" s="224"/>
      <c r="R13959" s="224"/>
      <c r="T13959" s="223"/>
      <c r="U13959" s="225"/>
      <c r="V13959" s="223"/>
      <c r="W13959" s="225"/>
      <c r="AE13959" s="200"/>
      <c r="AM13959" s="203"/>
      <c r="AT13959" s="144"/>
    </row>
    <row r="13960" spans="9:46" s="142" customFormat="1" x14ac:dyDescent="0.15">
      <c r="I13960" s="223"/>
      <c r="P13960" s="224"/>
      <c r="Q13960" s="224"/>
      <c r="R13960" s="224"/>
      <c r="T13960" s="223"/>
      <c r="U13960" s="225"/>
      <c r="V13960" s="223"/>
      <c r="W13960" s="225"/>
      <c r="AE13960" s="200"/>
      <c r="AM13960" s="203"/>
      <c r="AT13960" s="144"/>
    </row>
    <row r="13961" spans="9:46" s="142" customFormat="1" x14ac:dyDescent="0.15">
      <c r="I13961" s="223"/>
      <c r="P13961" s="224"/>
      <c r="Q13961" s="224"/>
      <c r="R13961" s="224"/>
      <c r="T13961" s="223"/>
      <c r="U13961" s="225"/>
      <c r="V13961" s="223"/>
      <c r="W13961" s="225"/>
      <c r="AE13961" s="200"/>
      <c r="AM13961" s="203"/>
      <c r="AT13961" s="144"/>
    </row>
    <row r="13962" spans="9:46" s="142" customFormat="1" x14ac:dyDescent="0.15">
      <c r="I13962" s="223"/>
      <c r="P13962" s="224"/>
      <c r="Q13962" s="224"/>
      <c r="R13962" s="224"/>
      <c r="T13962" s="223"/>
      <c r="U13962" s="225"/>
      <c r="V13962" s="223"/>
      <c r="W13962" s="225"/>
      <c r="AE13962" s="200"/>
      <c r="AM13962" s="203"/>
      <c r="AT13962" s="144"/>
    </row>
    <row r="13963" spans="9:46" s="142" customFormat="1" x14ac:dyDescent="0.15">
      <c r="I13963" s="223"/>
      <c r="P13963" s="224"/>
      <c r="Q13963" s="224"/>
      <c r="R13963" s="224"/>
      <c r="T13963" s="223"/>
      <c r="U13963" s="225"/>
      <c r="V13963" s="223"/>
      <c r="W13963" s="225"/>
      <c r="AE13963" s="200"/>
      <c r="AM13963" s="203"/>
      <c r="AT13963" s="144"/>
    </row>
    <row r="13964" spans="9:46" s="142" customFormat="1" x14ac:dyDescent="0.15">
      <c r="I13964" s="223"/>
      <c r="P13964" s="224"/>
      <c r="Q13964" s="224"/>
      <c r="R13964" s="224"/>
      <c r="T13964" s="223"/>
      <c r="U13964" s="225"/>
      <c r="V13964" s="223"/>
      <c r="W13964" s="225"/>
      <c r="AE13964" s="200"/>
      <c r="AM13964" s="203"/>
      <c r="AT13964" s="144"/>
    </row>
    <row r="13965" spans="9:46" s="142" customFormat="1" x14ac:dyDescent="0.15">
      <c r="I13965" s="223"/>
      <c r="P13965" s="224"/>
      <c r="Q13965" s="224"/>
      <c r="R13965" s="224"/>
      <c r="T13965" s="223"/>
      <c r="U13965" s="225"/>
      <c r="V13965" s="223"/>
      <c r="W13965" s="225"/>
      <c r="AE13965" s="200"/>
      <c r="AM13965" s="203"/>
      <c r="AT13965" s="144"/>
    </row>
    <row r="13966" spans="9:46" s="142" customFormat="1" x14ac:dyDescent="0.15">
      <c r="I13966" s="223"/>
      <c r="P13966" s="224"/>
      <c r="Q13966" s="224"/>
      <c r="R13966" s="224"/>
      <c r="T13966" s="223"/>
      <c r="U13966" s="225"/>
      <c r="V13966" s="223"/>
      <c r="W13966" s="225"/>
      <c r="AE13966" s="200"/>
      <c r="AM13966" s="203"/>
      <c r="AT13966" s="144"/>
    </row>
    <row r="13967" spans="9:46" s="142" customFormat="1" x14ac:dyDescent="0.15">
      <c r="I13967" s="223"/>
      <c r="P13967" s="224"/>
      <c r="Q13967" s="224"/>
      <c r="R13967" s="224"/>
      <c r="T13967" s="223"/>
      <c r="U13967" s="225"/>
      <c r="V13967" s="223"/>
      <c r="W13967" s="225"/>
      <c r="AE13967" s="200"/>
      <c r="AM13967" s="203"/>
      <c r="AT13967" s="144"/>
    </row>
    <row r="13968" spans="9:46" s="142" customFormat="1" x14ac:dyDescent="0.15">
      <c r="I13968" s="223"/>
      <c r="P13968" s="224"/>
      <c r="Q13968" s="224"/>
      <c r="R13968" s="224"/>
      <c r="T13968" s="223"/>
      <c r="U13968" s="225"/>
      <c r="V13968" s="223"/>
      <c r="W13968" s="225"/>
      <c r="AE13968" s="200"/>
      <c r="AM13968" s="203"/>
      <c r="AT13968" s="144"/>
    </row>
    <row r="13969" spans="9:46" s="142" customFormat="1" x14ac:dyDescent="0.15">
      <c r="I13969" s="223"/>
      <c r="P13969" s="224"/>
      <c r="Q13969" s="224"/>
      <c r="R13969" s="224"/>
      <c r="T13969" s="223"/>
      <c r="U13969" s="225"/>
      <c r="V13969" s="223"/>
      <c r="W13969" s="225"/>
      <c r="AE13969" s="200"/>
      <c r="AM13969" s="203"/>
      <c r="AT13969" s="144"/>
    </row>
    <row r="13970" spans="9:46" s="142" customFormat="1" x14ac:dyDescent="0.15">
      <c r="I13970" s="223"/>
      <c r="P13970" s="224"/>
      <c r="Q13970" s="224"/>
      <c r="R13970" s="224"/>
      <c r="T13970" s="223"/>
      <c r="U13970" s="225"/>
      <c r="V13970" s="223"/>
      <c r="W13970" s="225"/>
      <c r="AE13970" s="200"/>
      <c r="AM13970" s="203"/>
      <c r="AT13970" s="144"/>
    </row>
    <row r="13971" spans="9:46" s="142" customFormat="1" x14ac:dyDescent="0.15">
      <c r="I13971" s="223"/>
      <c r="P13971" s="224"/>
      <c r="Q13971" s="224"/>
      <c r="R13971" s="224"/>
      <c r="T13971" s="223"/>
      <c r="U13971" s="225"/>
      <c r="V13971" s="223"/>
      <c r="W13971" s="225"/>
      <c r="AE13971" s="200"/>
      <c r="AM13971" s="203"/>
      <c r="AT13971" s="144"/>
    </row>
    <row r="13972" spans="9:46" s="142" customFormat="1" x14ac:dyDescent="0.15">
      <c r="I13972" s="223"/>
      <c r="P13972" s="224"/>
      <c r="Q13972" s="224"/>
      <c r="R13972" s="224"/>
      <c r="T13972" s="223"/>
      <c r="U13972" s="225"/>
      <c r="V13972" s="223"/>
      <c r="W13972" s="225"/>
      <c r="AE13972" s="200"/>
      <c r="AM13972" s="203"/>
      <c r="AT13972" s="144"/>
    </row>
    <row r="13973" spans="9:46" s="142" customFormat="1" x14ac:dyDescent="0.15">
      <c r="I13973" s="223"/>
      <c r="P13973" s="224"/>
      <c r="Q13973" s="224"/>
      <c r="R13973" s="224"/>
      <c r="T13973" s="223"/>
      <c r="U13973" s="225"/>
      <c r="V13973" s="223"/>
      <c r="W13973" s="225"/>
      <c r="AE13973" s="200"/>
      <c r="AM13973" s="203"/>
      <c r="AT13973" s="144"/>
    </row>
    <row r="13974" spans="9:46" s="142" customFormat="1" x14ac:dyDescent="0.15">
      <c r="I13974" s="223"/>
      <c r="P13974" s="224"/>
      <c r="Q13974" s="224"/>
      <c r="R13974" s="224"/>
      <c r="T13974" s="223"/>
      <c r="U13974" s="225"/>
      <c r="V13974" s="223"/>
      <c r="W13974" s="225"/>
      <c r="AE13974" s="200"/>
      <c r="AM13974" s="203"/>
      <c r="AT13974" s="144"/>
    </row>
    <row r="13975" spans="9:46" s="142" customFormat="1" x14ac:dyDescent="0.15">
      <c r="I13975" s="223"/>
      <c r="P13975" s="224"/>
      <c r="Q13975" s="224"/>
      <c r="R13975" s="224"/>
      <c r="T13975" s="223"/>
      <c r="U13975" s="225"/>
      <c r="V13975" s="223"/>
      <c r="W13975" s="225"/>
      <c r="AE13975" s="200"/>
      <c r="AM13975" s="203"/>
      <c r="AT13975" s="144"/>
    </row>
    <row r="13976" spans="9:46" s="142" customFormat="1" x14ac:dyDescent="0.15">
      <c r="I13976" s="223"/>
      <c r="P13976" s="224"/>
      <c r="Q13976" s="224"/>
      <c r="R13976" s="224"/>
      <c r="T13976" s="223"/>
      <c r="U13976" s="225"/>
      <c r="V13976" s="223"/>
      <c r="W13976" s="225"/>
      <c r="AE13976" s="200"/>
      <c r="AM13976" s="203"/>
      <c r="AT13976" s="144"/>
    </row>
    <row r="13977" spans="9:46" s="142" customFormat="1" x14ac:dyDescent="0.15">
      <c r="I13977" s="223"/>
      <c r="P13977" s="224"/>
      <c r="Q13977" s="224"/>
      <c r="R13977" s="224"/>
      <c r="T13977" s="223"/>
      <c r="U13977" s="225"/>
      <c r="V13977" s="223"/>
      <c r="W13977" s="225"/>
      <c r="AE13977" s="200"/>
      <c r="AM13977" s="203"/>
      <c r="AT13977" s="144"/>
    </row>
    <row r="13978" spans="9:46" s="142" customFormat="1" x14ac:dyDescent="0.15">
      <c r="I13978" s="223"/>
      <c r="P13978" s="224"/>
      <c r="Q13978" s="224"/>
      <c r="R13978" s="224"/>
      <c r="T13978" s="223"/>
      <c r="U13978" s="225"/>
      <c r="V13978" s="223"/>
      <c r="W13978" s="225"/>
      <c r="AE13978" s="200"/>
      <c r="AM13978" s="203"/>
      <c r="AT13978" s="144"/>
    </row>
    <row r="13979" spans="9:46" s="142" customFormat="1" x14ac:dyDescent="0.15">
      <c r="I13979" s="223"/>
      <c r="P13979" s="224"/>
      <c r="Q13979" s="224"/>
      <c r="R13979" s="224"/>
      <c r="T13979" s="223"/>
      <c r="U13979" s="225"/>
      <c r="V13979" s="223"/>
      <c r="W13979" s="225"/>
      <c r="AE13979" s="200"/>
      <c r="AM13979" s="203"/>
      <c r="AT13979" s="144"/>
    </row>
    <row r="13980" spans="9:46" s="142" customFormat="1" x14ac:dyDescent="0.15">
      <c r="I13980" s="223"/>
      <c r="P13980" s="224"/>
      <c r="Q13980" s="224"/>
      <c r="R13980" s="224"/>
      <c r="T13980" s="223"/>
      <c r="U13980" s="225"/>
      <c r="V13980" s="223"/>
      <c r="W13980" s="225"/>
      <c r="AE13980" s="200"/>
      <c r="AM13980" s="203"/>
      <c r="AT13980" s="144"/>
    </row>
    <row r="13981" spans="9:46" s="142" customFormat="1" x14ac:dyDescent="0.15">
      <c r="I13981" s="223"/>
      <c r="P13981" s="224"/>
      <c r="Q13981" s="224"/>
      <c r="R13981" s="224"/>
      <c r="T13981" s="223"/>
      <c r="U13981" s="225"/>
      <c r="V13981" s="223"/>
      <c r="W13981" s="225"/>
      <c r="AE13981" s="200"/>
      <c r="AM13981" s="203"/>
      <c r="AT13981" s="144"/>
    </row>
    <row r="13982" spans="9:46" s="142" customFormat="1" x14ac:dyDescent="0.15">
      <c r="I13982" s="223"/>
      <c r="P13982" s="224"/>
      <c r="Q13982" s="224"/>
      <c r="R13982" s="224"/>
      <c r="T13982" s="223"/>
      <c r="U13982" s="225"/>
      <c r="V13982" s="223"/>
      <c r="W13982" s="225"/>
      <c r="AE13982" s="200"/>
      <c r="AM13982" s="203"/>
      <c r="AT13982" s="144"/>
    </row>
    <row r="13983" spans="9:46" s="142" customFormat="1" x14ac:dyDescent="0.15">
      <c r="I13983" s="223"/>
      <c r="P13983" s="224"/>
      <c r="Q13983" s="224"/>
      <c r="R13983" s="224"/>
      <c r="T13983" s="223"/>
      <c r="U13983" s="225"/>
      <c r="V13983" s="223"/>
      <c r="W13983" s="225"/>
      <c r="AE13983" s="200"/>
      <c r="AM13983" s="203"/>
      <c r="AT13983" s="144"/>
    </row>
    <row r="13984" spans="9:46" s="142" customFormat="1" x14ac:dyDescent="0.15">
      <c r="I13984" s="223"/>
      <c r="P13984" s="224"/>
      <c r="Q13984" s="224"/>
      <c r="R13984" s="224"/>
      <c r="T13984" s="223"/>
      <c r="U13984" s="225"/>
      <c r="V13984" s="223"/>
      <c r="W13984" s="225"/>
      <c r="AE13984" s="200"/>
      <c r="AM13984" s="203"/>
      <c r="AT13984" s="144"/>
    </row>
    <row r="13985" spans="9:46" s="142" customFormat="1" x14ac:dyDescent="0.15">
      <c r="I13985" s="223"/>
      <c r="P13985" s="224"/>
      <c r="Q13985" s="224"/>
      <c r="R13985" s="224"/>
      <c r="T13985" s="223"/>
      <c r="U13985" s="225"/>
      <c r="V13985" s="223"/>
      <c r="W13985" s="225"/>
      <c r="AE13985" s="200"/>
      <c r="AM13985" s="203"/>
      <c r="AT13985" s="144"/>
    </row>
    <row r="13986" spans="9:46" s="142" customFormat="1" x14ac:dyDescent="0.15">
      <c r="I13986" s="223"/>
      <c r="P13986" s="224"/>
      <c r="Q13986" s="224"/>
      <c r="R13986" s="224"/>
      <c r="T13986" s="223"/>
      <c r="U13986" s="225"/>
      <c r="V13986" s="223"/>
      <c r="W13986" s="225"/>
      <c r="AE13986" s="200"/>
      <c r="AM13986" s="203"/>
      <c r="AT13986" s="144"/>
    </row>
    <row r="13987" spans="9:46" s="142" customFormat="1" x14ac:dyDescent="0.15">
      <c r="I13987" s="223"/>
      <c r="P13987" s="224"/>
      <c r="Q13987" s="224"/>
      <c r="R13987" s="224"/>
      <c r="T13987" s="223"/>
      <c r="U13987" s="225"/>
      <c r="V13987" s="223"/>
      <c r="W13987" s="225"/>
      <c r="AE13987" s="200"/>
      <c r="AM13987" s="203"/>
      <c r="AT13987" s="144"/>
    </row>
    <row r="13988" spans="9:46" s="142" customFormat="1" x14ac:dyDescent="0.15">
      <c r="I13988" s="223"/>
      <c r="P13988" s="224"/>
      <c r="Q13988" s="224"/>
      <c r="R13988" s="224"/>
      <c r="T13988" s="223"/>
      <c r="U13988" s="225"/>
      <c r="V13988" s="223"/>
      <c r="W13988" s="225"/>
      <c r="AE13988" s="200"/>
      <c r="AM13988" s="203"/>
      <c r="AT13988" s="144"/>
    </row>
    <row r="13989" spans="9:46" s="142" customFormat="1" x14ac:dyDescent="0.15">
      <c r="I13989" s="223"/>
      <c r="P13989" s="224"/>
      <c r="Q13989" s="224"/>
      <c r="R13989" s="224"/>
      <c r="T13989" s="223"/>
      <c r="U13989" s="225"/>
      <c r="V13989" s="223"/>
      <c r="W13989" s="225"/>
      <c r="AE13989" s="200"/>
      <c r="AM13989" s="203"/>
      <c r="AT13989" s="144"/>
    </row>
    <row r="13990" spans="9:46" s="142" customFormat="1" x14ac:dyDescent="0.15">
      <c r="I13990" s="223"/>
      <c r="P13990" s="224"/>
      <c r="Q13990" s="224"/>
      <c r="R13990" s="224"/>
      <c r="T13990" s="223"/>
      <c r="U13990" s="225"/>
      <c r="V13990" s="223"/>
      <c r="W13990" s="225"/>
      <c r="AE13990" s="200"/>
      <c r="AM13990" s="203"/>
      <c r="AT13990" s="144"/>
    </row>
    <row r="13991" spans="9:46" s="142" customFormat="1" x14ac:dyDescent="0.15">
      <c r="I13991" s="223"/>
      <c r="P13991" s="224"/>
      <c r="Q13991" s="224"/>
      <c r="R13991" s="224"/>
      <c r="T13991" s="223"/>
      <c r="U13991" s="225"/>
      <c r="V13991" s="223"/>
      <c r="W13991" s="225"/>
      <c r="AE13991" s="200"/>
      <c r="AM13991" s="203"/>
      <c r="AT13991" s="144"/>
    </row>
    <row r="13992" spans="9:46" s="142" customFormat="1" x14ac:dyDescent="0.15">
      <c r="I13992" s="223"/>
      <c r="P13992" s="224"/>
      <c r="Q13992" s="224"/>
      <c r="R13992" s="224"/>
      <c r="T13992" s="223"/>
      <c r="U13992" s="225"/>
      <c r="V13992" s="223"/>
      <c r="W13992" s="225"/>
      <c r="AE13992" s="200"/>
      <c r="AM13992" s="203"/>
      <c r="AT13992" s="144"/>
    </row>
    <row r="13993" spans="9:46" s="142" customFormat="1" x14ac:dyDescent="0.15">
      <c r="I13993" s="223"/>
      <c r="P13993" s="224"/>
      <c r="Q13993" s="224"/>
      <c r="R13993" s="224"/>
      <c r="T13993" s="223"/>
      <c r="U13993" s="225"/>
      <c r="V13993" s="223"/>
      <c r="W13993" s="225"/>
      <c r="AE13993" s="200"/>
      <c r="AM13993" s="203"/>
      <c r="AT13993" s="144"/>
    </row>
    <row r="13994" spans="9:46" s="142" customFormat="1" x14ac:dyDescent="0.15">
      <c r="I13994" s="223"/>
      <c r="P13994" s="224"/>
      <c r="Q13994" s="224"/>
      <c r="R13994" s="224"/>
      <c r="T13994" s="223"/>
      <c r="U13994" s="225"/>
      <c r="V13994" s="223"/>
      <c r="W13994" s="225"/>
      <c r="AE13994" s="200"/>
      <c r="AM13994" s="203"/>
      <c r="AT13994" s="144"/>
    </row>
    <row r="13995" spans="9:46" s="142" customFormat="1" x14ac:dyDescent="0.15">
      <c r="I13995" s="223"/>
      <c r="P13995" s="224"/>
      <c r="Q13995" s="224"/>
      <c r="R13995" s="224"/>
      <c r="T13995" s="223"/>
      <c r="U13995" s="225"/>
      <c r="V13995" s="223"/>
      <c r="W13995" s="225"/>
      <c r="AE13995" s="200"/>
      <c r="AM13995" s="203"/>
      <c r="AT13995" s="144"/>
    </row>
    <row r="13996" spans="9:46" s="142" customFormat="1" x14ac:dyDescent="0.15">
      <c r="I13996" s="223"/>
      <c r="P13996" s="224"/>
      <c r="Q13996" s="224"/>
      <c r="R13996" s="224"/>
      <c r="T13996" s="223"/>
      <c r="U13996" s="225"/>
      <c r="V13996" s="223"/>
      <c r="W13996" s="225"/>
      <c r="AE13996" s="200"/>
      <c r="AM13996" s="203"/>
      <c r="AT13996" s="144"/>
    </row>
    <row r="13997" spans="9:46" s="142" customFormat="1" x14ac:dyDescent="0.15">
      <c r="I13997" s="223"/>
      <c r="P13997" s="224"/>
      <c r="Q13997" s="224"/>
      <c r="R13997" s="224"/>
      <c r="T13997" s="223"/>
      <c r="U13997" s="225"/>
      <c r="V13997" s="223"/>
      <c r="W13997" s="225"/>
      <c r="AE13997" s="200"/>
      <c r="AM13997" s="203"/>
      <c r="AT13997" s="144"/>
    </row>
    <row r="13998" spans="9:46" s="142" customFormat="1" x14ac:dyDescent="0.15">
      <c r="I13998" s="223"/>
      <c r="P13998" s="224"/>
      <c r="Q13998" s="224"/>
      <c r="R13998" s="224"/>
      <c r="T13998" s="223"/>
      <c r="U13998" s="225"/>
      <c r="V13998" s="223"/>
      <c r="W13998" s="225"/>
      <c r="AE13998" s="200"/>
      <c r="AM13998" s="203"/>
      <c r="AT13998" s="144"/>
    </row>
    <row r="13999" spans="9:46" s="142" customFormat="1" x14ac:dyDescent="0.15">
      <c r="I13999" s="223"/>
      <c r="P13999" s="224"/>
      <c r="Q13999" s="224"/>
      <c r="R13999" s="224"/>
      <c r="T13999" s="223"/>
      <c r="U13999" s="225"/>
      <c r="V13999" s="223"/>
      <c r="W13999" s="225"/>
      <c r="AE13999" s="200"/>
      <c r="AM13999" s="203"/>
      <c r="AT13999" s="144"/>
    </row>
    <row r="14000" spans="9:46" s="142" customFormat="1" x14ac:dyDescent="0.15">
      <c r="I14000" s="223"/>
      <c r="P14000" s="224"/>
      <c r="Q14000" s="224"/>
      <c r="R14000" s="224"/>
      <c r="T14000" s="223"/>
      <c r="U14000" s="225"/>
      <c r="V14000" s="223"/>
      <c r="W14000" s="225"/>
      <c r="AE14000" s="200"/>
      <c r="AM14000" s="203"/>
      <c r="AT14000" s="144"/>
    </row>
    <row r="14001" spans="9:46" s="142" customFormat="1" x14ac:dyDescent="0.15">
      <c r="I14001" s="223"/>
      <c r="P14001" s="224"/>
      <c r="Q14001" s="224"/>
      <c r="R14001" s="224"/>
      <c r="T14001" s="223"/>
      <c r="U14001" s="225"/>
      <c r="V14001" s="223"/>
      <c r="W14001" s="225"/>
      <c r="AE14001" s="200"/>
      <c r="AM14001" s="203"/>
      <c r="AT14001" s="144"/>
    </row>
    <row r="14002" spans="9:46" s="142" customFormat="1" x14ac:dyDescent="0.15">
      <c r="I14002" s="223"/>
      <c r="P14002" s="224"/>
      <c r="Q14002" s="224"/>
      <c r="R14002" s="224"/>
      <c r="T14002" s="223"/>
      <c r="U14002" s="225"/>
      <c r="V14002" s="223"/>
      <c r="W14002" s="225"/>
      <c r="AE14002" s="200"/>
      <c r="AM14002" s="203"/>
      <c r="AT14002" s="144"/>
    </row>
    <row r="14003" spans="9:46" s="142" customFormat="1" x14ac:dyDescent="0.15">
      <c r="I14003" s="223"/>
      <c r="P14003" s="224"/>
      <c r="Q14003" s="224"/>
      <c r="R14003" s="224"/>
      <c r="T14003" s="223"/>
      <c r="U14003" s="225"/>
      <c r="V14003" s="223"/>
      <c r="W14003" s="225"/>
      <c r="AE14003" s="200"/>
      <c r="AM14003" s="203"/>
      <c r="AT14003" s="144"/>
    </row>
    <row r="14004" spans="9:46" s="142" customFormat="1" x14ac:dyDescent="0.15">
      <c r="I14004" s="223"/>
      <c r="P14004" s="224"/>
      <c r="Q14004" s="224"/>
      <c r="R14004" s="224"/>
      <c r="T14004" s="223"/>
      <c r="U14004" s="225"/>
      <c r="V14004" s="223"/>
      <c r="W14004" s="225"/>
      <c r="AE14004" s="200"/>
      <c r="AM14004" s="203"/>
      <c r="AT14004" s="144"/>
    </row>
    <row r="14005" spans="9:46" s="142" customFormat="1" x14ac:dyDescent="0.15">
      <c r="I14005" s="223"/>
      <c r="P14005" s="224"/>
      <c r="Q14005" s="224"/>
      <c r="R14005" s="224"/>
      <c r="T14005" s="223"/>
      <c r="U14005" s="225"/>
      <c r="V14005" s="223"/>
      <c r="W14005" s="225"/>
      <c r="AE14005" s="200"/>
      <c r="AM14005" s="203"/>
      <c r="AT14005" s="144"/>
    </row>
    <row r="14006" spans="9:46" s="142" customFormat="1" x14ac:dyDescent="0.15">
      <c r="I14006" s="223"/>
      <c r="P14006" s="224"/>
      <c r="Q14006" s="224"/>
      <c r="R14006" s="224"/>
      <c r="T14006" s="223"/>
      <c r="U14006" s="225"/>
      <c r="V14006" s="223"/>
      <c r="W14006" s="225"/>
      <c r="AE14006" s="200"/>
      <c r="AM14006" s="203"/>
      <c r="AT14006" s="144"/>
    </row>
    <row r="14007" spans="9:46" s="142" customFormat="1" x14ac:dyDescent="0.15">
      <c r="I14007" s="223"/>
      <c r="P14007" s="224"/>
      <c r="Q14007" s="224"/>
      <c r="R14007" s="224"/>
      <c r="T14007" s="223"/>
      <c r="U14007" s="225"/>
      <c r="V14007" s="223"/>
      <c r="W14007" s="225"/>
      <c r="AE14007" s="200"/>
      <c r="AM14007" s="203"/>
      <c r="AT14007" s="144"/>
    </row>
    <row r="14008" spans="9:46" s="142" customFormat="1" x14ac:dyDescent="0.15">
      <c r="I14008" s="223"/>
      <c r="P14008" s="224"/>
      <c r="Q14008" s="224"/>
      <c r="R14008" s="224"/>
      <c r="T14008" s="223"/>
      <c r="U14008" s="225"/>
      <c r="V14008" s="223"/>
      <c r="W14008" s="225"/>
      <c r="AE14008" s="200"/>
      <c r="AM14008" s="203"/>
      <c r="AT14008" s="144"/>
    </row>
    <row r="14009" spans="9:46" s="142" customFormat="1" x14ac:dyDescent="0.15">
      <c r="I14009" s="223"/>
      <c r="P14009" s="224"/>
      <c r="Q14009" s="224"/>
      <c r="R14009" s="224"/>
      <c r="T14009" s="223"/>
      <c r="U14009" s="225"/>
      <c r="V14009" s="223"/>
      <c r="W14009" s="225"/>
      <c r="AE14009" s="200"/>
      <c r="AM14009" s="203"/>
      <c r="AT14009" s="144"/>
    </row>
    <row r="14010" spans="9:46" s="142" customFormat="1" x14ac:dyDescent="0.15">
      <c r="I14010" s="223"/>
      <c r="P14010" s="224"/>
      <c r="Q14010" s="224"/>
      <c r="R14010" s="224"/>
      <c r="T14010" s="223"/>
      <c r="U14010" s="225"/>
      <c r="V14010" s="223"/>
      <c r="W14010" s="225"/>
      <c r="AE14010" s="200"/>
      <c r="AM14010" s="203"/>
      <c r="AT14010" s="144"/>
    </row>
    <row r="14011" spans="9:46" s="142" customFormat="1" x14ac:dyDescent="0.15">
      <c r="I14011" s="223"/>
      <c r="P14011" s="224"/>
      <c r="Q14011" s="224"/>
      <c r="R14011" s="224"/>
      <c r="T14011" s="223"/>
      <c r="U14011" s="225"/>
      <c r="V14011" s="223"/>
      <c r="W14011" s="225"/>
      <c r="AE14011" s="200"/>
      <c r="AM14011" s="203"/>
      <c r="AT14011" s="144"/>
    </row>
    <row r="14012" spans="9:46" s="142" customFormat="1" x14ac:dyDescent="0.15">
      <c r="I14012" s="223"/>
      <c r="P14012" s="224"/>
      <c r="Q14012" s="224"/>
      <c r="R14012" s="224"/>
      <c r="T14012" s="223"/>
      <c r="U14012" s="225"/>
      <c r="V14012" s="223"/>
      <c r="W14012" s="225"/>
      <c r="AE14012" s="200"/>
      <c r="AM14012" s="203"/>
      <c r="AT14012" s="144"/>
    </row>
    <row r="14013" spans="9:46" s="142" customFormat="1" x14ac:dyDescent="0.15">
      <c r="I14013" s="223"/>
      <c r="P14013" s="224"/>
      <c r="Q14013" s="224"/>
      <c r="R14013" s="224"/>
      <c r="T14013" s="223"/>
      <c r="U14013" s="225"/>
      <c r="V14013" s="223"/>
      <c r="W14013" s="225"/>
      <c r="AE14013" s="200"/>
      <c r="AM14013" s="203"/>
      <c r="AT14013" s="144"/>
    </row>
    <row r="14014" spans="9:46" s="142" customFormat="1" x14ac:dyDescent="0.15">
      <c r="I14014" s="223"/>
      <c r="P14014" s="224"/>
      <c r="Q14014" s="224"/>
      <c r="R14014" s="224"/>
      <c r="T14014" s="223"/>
      <c r="U14014" s="225"/>
      <c r="V14014" s="223"/>
      <c r="W14014" s="225"/>
      <c r="AE14014" s="200"/>
      <c r="AM14014" s="203"/>
      <c r="AT14014" s="144"/>
    </row>
    <row r="14015" spans="9:46" s="142" customFormat="1" x14ac:dyDescent="0.15">
      <c r="I14015" s="223"/>
      <c r="P14015" s="224"/>
      <c r="Q14015" s="224"/>
      <c r="R14015" s="224"/>
      <c r="T14015" s="223"/>
      <c r="U14015" s="225"/>
      <c r="V14015" s="223"/>
      <c r="W14015" s="225"/>
      <c r="AE14015" s="200"/>
      <c r="AM14015" s="203"/>
      <c r="AT14015" s="144"/>
    </row>
    <row r="14016" spans="9:46" s="142" customFormat="1" x14ac:dyDescent="0.15">
      <c r="I14016" s="223"/>
      <c r="P14016" s="224"/>
      <c r="Q14016" s="224"/>
      <c r="R14016" s="224"/>
      <c r="T14016" s="223"/>
      <c r="U14016" s="225"/>
      <c r="V14016" s="223"/>
      <c r="W14016" s="225"/>
      <c r="AE14016" s="200"/>
      <c r="AM14016" s="203"/>
      <c r="AT14016" s="144"/>
    </row>
    <row r="14017" spans="9:46" s="142" customFormat="1" x14ac:dyDescent="0.15">
      <c r="I14017" s="223"/>
      <c r="P14017" s="224"/>
      <c r="Q14017" s="224"/>
      <c r="R14017" s="224"/>
      <c r="T14017" s="223"/>
      <c r="U14017" s="225"/>
      <c r="V14017" s="223"/>
      <c r="W14017" s="225"/>
      <c r="AE14017" s="200"/>
      <c r="AM14017" s="203"/>
      <c r="AT14017" s="144"/>
    </row>
    <row r="14018" spans="9:46" s="142" customFormat="1" x14ac:dyDescent="0.15">
      <c r="I14018" s="223"/>
      <c r="P14018" s="224"/>
      <c r="Q14018" s="224"/>
      <c r="R14018" s="224"/>
      <c r="T14018" s="223"/>
      <c r="U14018" s="225"/>
      <c r="V14018" s="223"/>
      <c r="W14018" s="225"/>
      <c r="AE14018" s="200"/>
      <c r="AM14018" s="203"/>
      <c r="AT14018" s="144"/>
    </row>
    <row r="14019" spans="9:46" s="142" customFormat="1" x14ac:dyDescent="0.15">
      <c r="I14019" s="223"/>
      <c r="P14019" s="224"/>
      <c r="Q14019" s="224"/>
      <c r="R14019" s="224"/>
      <c r="T14019" s="223"/>
      <c r="U14019" s="225"/>
      <c r="V14019" s="223"/>
      <c r="W14019" s="225"/>
      <c r="AE14019" s="200"/>
      <c r="AM14019" s="203"/>
      <c r="AT14019" s="144"/>
    </row>
    <row r="14020" spans="9:46" s="142" customFormat="1" x14ac:dyDescent="0.15">
      <c r="I14020" s="223"/>
      <c r="P14020" s="224"/>
      <c r="Q14020" s="224"/>
      <c r="R14020" s="224"/>
      <c r="T14020" s="223"/>
      <c r="U14020" s="225"/>
      <c r="V14020" s="223"/>
      <c r="W14020" s="225"/>
      <c r="AE14020" s="200"/>
      <c r="AM14020" s="203"/>
      <c r="AT14020" s="144"/>
    </row>
    <row r="14021" spans="9:46" s="142" customFormat="1" x14ac:dyDescent="0.15">
      <c r="I14021" s="223"/>
      <c r="P14021" s="224"/>
      <c r="Q14021" s="224"/>
      <c r="R14021" s="224"/>
      <c r="T14021" s="223"/>
      <c r="U14021" s="225"/>
      <c r="V14021" s="223"/>
      <c r="W14021" s="225"/>
      <c r="AE14021" s="200"/>
      <c r="AM14021" s="203"/>
      <c r="AT14021" s="144"/>
    </row>
    <row r="14022" spans="9:46" s="142" customFormat="1" x14ac:dyDescent="0.15">
      <c r="I14022" s="223"/>
      <c r="P14022" s="224"/>
      <c r="Q14022" s="224"/>
      <c r="R14022" s="224"/>
      <c r="T14022" s="223"/>
      <c r="U14022" s="225"/>
      <c r="V14022" s="223"/>
      <c r="W14022" s="225"/>
      <c r="AE14022" s="200"/>
      <c r="AM14022" s="203"/>
      <c r="AT14022" s="144"/>
    </row>
    <row r="14023" spans="9:46" s="142" customFormat="1" x14ac:dyDescent="0.15">
      <c r="I14023" s="223"/>
      <c r="P14023" s="224"/>
      <c r="Q14023" s="224"/>
      <c r="R14023" s="224"/>
      <c r="T14023" s="223"/>
      <c r="U14023" s="225"/>
      <c r="V14023" s="223"/>
      <c r="W14023" s="225"/>
      <c r="AE14023" s="200"/>
      <c r="AM14023" s="203"/>
      <c r="AT14023" s="144"/>
    </row>
    <row r="14024" spans="9:46" s="142" customFormat="1" x14ac:dyDescent="0.15">
      <c r="I14024" s="223"/>
      <c r="P14024" s="224"/>
      <c r="Q14024" s="224"/>
      <c r="R14024" s="224"/>
      <c r="T14024" s="223"/>
      <c r="U14024" s="225"/>
      <c r="V14024" s="223"/>
      <c r="W14024" s="225"/>
      <c r="AE14024" s="200"/>
      <c r="AM14024" s="203"/>
      <c r="AT14024" s="144"/>
    </row>
    <row r="14025" spans="9:46" s="142" customFormat="1" x14ac:dyDescent="0.15">
      <c r="I14025" s="223"/>
      <c r="P14025" s="224"/>
      <c r="Q14025" s="224"/>
      <c r="R14025" s="224"/>
      <c r="T14025" s="223"/>
      <c r="U14025" s="225"/>
      <c r="V14025" s="223"/>
      <c r="W14025" s="225"/>
      <c r="AE14025" s="200"/>
      <c r="AM14025" s="203"/>
      <c r="AT14025" s="144"/>
    </row>
    <row r="14026" spans="9:46" s="142" customFormat="1" x14ac:dyDescent="0.15">
      <c r="I14026" s="223"/>
      <c r="P14026" s="224"/>
      <c r="Q14026" s="224"/>
      <c r="R14026" s="224"/>
      <c r="T14026" s="223"/>
      <c r="U14026" s="225"/>
      <c r="V14026" s="223"/>
      <c r="W14026" s="225"/>
      <c r="AE14026" s="200"/>
      <c r="AM14026" s="203"/>
      <c r="AT14026" s="144"/>
    </row>
    <row r="14027" spans="9:46" s="142" customFormat="1" x14ac:dyDescent="0.15">
      <c r="I14027" s="223"/>
      <c r="P14027" s="224"/>
      <c r="Q14027" s="224"/>
      <c r="R14027" s="224"/>
      <c r="T14027" s="223"/>
      <c r="U14027" s="225"/>
      <c r="V14027" s="223"/>
      <c r="W14027" s="225"/>
      <c r="AE14027" s="200"/>
      <c r="AM14027" s="203"/>
      <c r="AT14027" s="144"/>
    </row>
    <row r="14028" spans="9:46" s="142" customFormat="1" x14ac:dyDescent="0.15">
      <c r="I14028" s="223"/>
      <c r="P14028" s="224"/>
      <c r="Q14028" s="224"/>
      <c r="R14028" s="224"/>
      <c r="T14028" s="223"/>
      <c r="U14028" s="225"/>
      <c r="V14028" s="223"/>
      <c r="W14028" s="225"/>
      <c r="AE14028" s="200"/>
      <c r="AM14028" s="203"/>
      <c r="AT14028" s="144"/>
    </row>
    <row r="14029" spans="9:46" s="142" customFormat="1" x14ac:dyDescent="0.15">
      <c r="I14029" s="223"/>
      <c r="P14029" s="224"/>
      <c r="Q14029" s="224"/>
      <c r="R14029" s="224"/>
      <c r="T14029" s="223"/>
      <c r="U14029" s="225"/>
      <c r="V14029" s="223"/>
      <c r="W14029" s="225"/>
      <c r="AE14029" s="200"/>
      <c r="AM14029" s="203"/>
      <c r="AT14029" s="144"/>
    </row>
    <row r="14030" spans="9:46" s="142" customFormat="1" x14ac:dyDescent="0.15">
      <c r="I14030" s="223"/>
      <c r="P14030" s="224"/>
      <c r="Q14030" s="224"/>
      <c r="R14030" s="224"/>
      <c r="T14030" s="223"/>
      <c r="U14030" s="225"/>
      <c r="V14030" s="223"/>
      <c r="W14030" s="225"/>
      <c r="AE14030" s="200"/>
      <c r="AM14030" s="203"/>
      <c r="AT14030" s="144"/>
    </row>
    <row r="14031" spans="9:46" s="142" customFormat="1" x14ac:dyDescent="0.15">
      <c r="I14031" s="223"/>
      <c r="P14031" s="224"/>
      <c r="Q14031" s="224"/>
      <c r="R14031" s="224"/>
      <c r="T14031" s="223"/>
      <c r="U14031" s="225"/>
      <c r="V14031" s="223"/>
      <c r="W14031" s="225"/>
      <c r="AE14031" s="200"/>
      <c r="AM14031" s="203"/>
      <c r="AT14031" s="144"/>
    </row>
    <row r="14032" spans="9:46" s="142" customFormat="1" x14ac:dyDescent="0.15">
      <c r="I14032" s="223"/>
      <c r="P14032" s="224"/>
      <c r="Q14032" s="224"/>
      <c r="R14032" s="224"/>
      <c r="T14032" s="223"/>
      <c r="U14032" s="225"/>
      <c r="V14032" s="223"/>
      <c r="W14032" s="225"/>
      <c r="AE14032" s="200"/>
      <c r="AM14032" s="203"/>
      <c r="AT14032" s="144"/>
    </row>
    <row r="14033" spans="9:46" s="142" customFormat="1" x14ac:dyDescent="0.15">
      <c r="I14033" s="223"/>
      <c r="P14033" s="224"/>
      <c r="Q14033" s="224"/>
      <c r="R14033" s="224"/>
      <c r="T14033" s="223"/>
      <c r="U14033" s="225"/>
      <c r="V14033" s="223"/>
      <c r="W14033" s="225"/>
      <c r="AE14033" s="200"/>
      <c r="AM14033" s="203"/>
      <c r="AT14033" s="144"/>
    </row>
    <row r="14034" spans="9:46" s="142" customFormat="1" x14ac:dyDescent="0.15">
      <c r="I14034" s="223"/>
      <c r="P14034" s="224"/>
      <c r="Q14034" s="224"/>
      <c r="R14034" s="224"/>
      <c r="T14034" s="223"/>
      <c r="U14034" s="225"/>
      <c r="V14034" s="223"/>
      <c r="W14034" s="225"/>
      <c r="AE14034" s="200"/>
      <c r="AM14034" s="203"/>
      <c r="AT14034" s="144"/>
    </row>
    <row r="14035" spans="9:46" s="142" customFormat="1" x14ac:dyDescent="0.15">
      <c r="I14035" s="223"/>
      <c r="P14035" s="224"/>
      <c r="Q14035" s="224"/>
      <c r="R14035" s="224"/>
      <c r="T14035" s="223"/>
      <c r="U14035" s="225"/>
      <c r="V14035" s="223"/>
      <c r="W14035" s="225"/>
      <c r="AE14035" s="200"/>
      <c r="AM14035" s="203"/>
      <c r="AT14035" s="144"/>
    </row>
    <row r="14036" spans="9:46" s="142" customFormat="1" x14ac:dyDescent="0.15">
      <c r="I14036" s="223"/>
      <c r="P14036" s="224"/>
      <c r="Q14036" s="224"/>
      <c r="R14036" s="224"/>
      <c r="T14036" s="223"/>
      <c r="U14036" s="225"/>
      <c r="V14036" s="223"/>
      <c r="W14036" s="225"/>
      <c r="AE14036" s="200"/>
      <c r="AM14036" s="203"/>
      <c r="AT14036" s="144"/>
    </row>
    <row r="14037" spans="9:46" s="142" customFormat="1" x14ac:dyDescent="0.15">
      <c r="I14037" s="223"/>
      <c r="P14037" s="224"/>
      <c r="Q14037" s="224"/>
      <c r="R14037" s="224"/>
      <c r="T14037" s="223"/>
      <c r="U14037" s="225"/>
      <c r="V14037" s="223"/>
      <c r="W14037" s="225"/>
      <c r="AE14037" s="200"/>
      <c r="AM14037" s="203"/>
      <c r="AT14037" s="144"/>
    </row>
    <row r="14038" spans="9:46" s="142" customFormat="1" x14ac:dyDescent="0.15">
      <c r="I14038" s="223"/>
      <c r="P14038" s="224"/>
      <c r="Q14038" s="224"/>
      <c r="R14038" s="224"/>
      <c r="T14038" s="223"/>
      <c r="U14038" s="225"/>
      <c r="V14038" s="223"/>
      <c r="W14038" s="225"/>
      <c r="AE14038" s="200"/>
      <c r="AM14038" s="203"/>
      <c r="AT14038" s="144"/>
    </row>
    <row r="14039" spans="9:46" s="142" customFormat="1" x14ac:dyDescent="0.15">
      <c r="I14039" s="223"/>
      <c r="P14039" s="224"/>
      <c r="Q14039" s="224"/>
      <c r="R14039" s="224"/>
      <c r="T14039" s="223"/>
      <c r="U14039" s="225"/>
      <c r="V14039" s="223"/>
      <c r="W14039" s="225"/>
      <c r="AE14039" s="200"/>
      <c r="AM14039" s="203"/>
      <c r="AT14039" s="144"/>
    </row>
    <row r="14040" spans="9:46" s="142" customFormat="1" x14ac:dyDescent="0.15">
      <c r="I14040" s="223"/>
      <c r="P14040" s="224"/>
      <c r="Q14040" s="224"/>
      <c r="R14040" s="224"/>
      <c r="T14040" s="223"/>
      <c r="U14040" s="225"/>
      <c r="V14040" s="223"/>
      <c r="W14040" s="225"/>
      <c r="AE14040" s="200"/>
      <c r="AM14040" s="203"/>
      <c r="AT14040" s="144"/>
    </row>
    <row r="14041" spans="9:46" s="142" customFormat="1" x14ac:dyDescent="0.15">
      <c r="I14041" s="223"/>
      <c r="P14041" s="224"/>
      <c r="Q14041" s="224"/>
      <c r="R14041" s="224"/>
      <c r="T14041" s="223"/>
      <c r="U14041" s="225"/>
      <c r="V14041" s="223"/>
      <c r="W14041" s="225"/>
      <c r="AE14041" s="200"/>
      <c r="AM14041" s="203"/>
      <c r="AT14041" s="144"/>
    </row>
    <row r="14042" spans="9:46" s="142" customFormat="1" x14ac:dyDescent="0.15">
      <c r="I14042" s="223"/>
      <c r="P14042" s="224"/>
      <c r="Q14042" s="224"/>
      <c r="R14042" s="224"/>
      <c r="T14042" s="223"/>
      <c r="U14042" s="225"/>
      <c r="V14042" s="223"/>
      <c r="W14042" s="225"/>
      <c r="AE14042" s="200"/>
      <c r="AM14042" s="203"/>
      <c r="AT14042" s="144"/>
    </row>
    <row r="14043" spans="9:46" s="142" customFormat="1" x14ac:dyDescent="0.15">
      <c r="I14043" s="223"/>
      <c r="P14043" s="224"/>
      <c r="Q14043" s="224"/>
      <c r="R14043" s="224"/>
      <c r="T14043" s="223"/>
      <c r="U14043" s="225"/>
      <c r="V14043" s="223"/>
      <c r="W14043" s="225"/>
      <c r="AE14043" s="200"/>
      <c r="AM14043" s="203"/>
      <c r="AT14043" s="144"/>
    </row>
    <row r="14044" spans="9:46" s="142" customFormat="1" x14ac:dyDescent="0.15">
      <c r="I14044" s="223"/>
      <c r="P14044" s="224"/>
      <c r="Q14044" s="224"/>
      <c r="R14044" s="224"/>
      <c r="T14044" s="223"/>
      <c r="U14044" s="225"/>
      <c r="V14044" s="223"/>
      <c r="W14044" s="225"/>
      <c r="AE14044" s="200"/>
      <c r="AM14044" s="203"/>
      <c r="AT14044" s="144"/>
    </row>
    <row r="14045" spans="9:46" s="142" customFormat="1" x14ac:dyDescent="0.15">
      <c r="I14045" s="223"/>
      <c r="P14045" s="224"/>
      <c r="Q14045" s="224"/>
      <c r="R14045" s="224"/>
      <c r="T14045" s="223"/>
      <c r="U14045" s="225"/>
      <c r="V14045" s="223"/>
      <c r="W14045" s="225"/>
      <c r="AE14045" s="200"/>
      <c r="AM14045" s="203"/>
      <c r="AT14045" s="144"/>
    </row>
    <row r="14046" spans="9:46" s="142" customFormat="1" x14ac:dyDescent="0.15">
      <c r="I14046" s="223"/>
      <c r="P14046" s="224"/>
      <c r="Q14046" s="224"/>
      <c r="R14046" s="224"/>
      <c r="T14046" s="223"/>
      <c r="U14046" s="225"/>
      <c r="V14046" s="223"/>
      <c r="W14046" s="225"/>
      <c r="AE14046" s="200"/>
      <c r="AM14046" s="203"/>
      <c r="AT14046" s="144"/>
    </row>
    <row r="14047" spans="9:46" s="142" customFormat="1" x14ac:dyDescent="0.15">
      <c r="I14047" s="223"/>
      <c r="P14047" s="224"/>
      <c r="Q14047" s="224"/>
      <c r="R14047" s="224"/>
      <c r="T14047" s="223"/>
      <c r="U14047" s="225"/>
      <c r="V14047" s="223"/>
      <c r="W14047" s="225"/>
      <c r="AE14047" s="200"/>
      <c r="AM14047" s="203"/>
      <c r="AT14047" s="144"/>
    </row>
    <row r="14048" spans="9:46" s="142" customFormat="1" x14ac:dyDescent="0.15">
      <c r="I14048" s="223"/>
      <c r="P14048" s="224"/>
      <c r="Q14048" s="224"/>
      <c r="R14048" s="224"/>
      <c r="T14048" s="223"/>
      <c r="U14048" s="225"/>
      <c r="V14048" s="223"/>
      <c r="W14048" s="225"/>
      <c r="AE14048" s="200"/>
      <c r="AM14048" s="203"/>
      <c r="AT14048" s="144"/>
    </row>
    <row r="14049" spans="9:46" s="142" customFormat="1" x14ac:dyDescent="0.15">
      <c r="I14049" s="223"/>
      <c r="P14049" s="224"/>
      <c r="Q14049" s="224"/>
      <c r="R14049" s="224"/>
      <c r="T14049" s="223"/>
      <c r="U14049" s="225"/>
      <c r="V14049" s="223"/>
      <c r="W14049" s="225"/>
      <c r="AE14049" s="200"/>
      <c r="AM14049" s="203"/>
      <c r="AT14049" s="144"/>
    </row>
    <row r="14050" spans="9:46" s="142" customFormat="1" x14ac:dyDescent="0.15">
      <c r="I14050" s="223"/>
      <c r="P14050" s="224"/>
      <c r="Q14050" s="224"/>
      <c r="R14050" s="224"/>
      <c r="T14050" s="223"/>
      <c r="U14050" s="225"/>
      <c r="V14050" s="223"/>
      <c r="W14050" s="225"/>
      <c r="AE14050" s="200"/>
      <c r="AM14050" s="203"/>
      <c r="AT14050" s="144"/>
    </row>
    <row r="14051" spans="9:46" s="142" customFormat="1" x14ac:dyDescent="0.15">
      <c r="I14051" s="223"/>
      <c r="P14051" s="224"/>
      <c r="Q14051" s="224"/>
      <c r="R14051" s="224"/>
      <c r="T14051" s="223"/>
      <c r="U14051" s="225"/>
      <c r="V14051" s="223"/>
      <c r="W14051" s="225"/>
      <c r="AE14051" s="200"/>
      <c r="AM14051" s="203"/>
      <c r="AT14051" s="144"/>
    </row>
    <row r="14052" spans="9:46" s="142" customFormat="1" x14ac:dyDescent="0.15">
      <c r="I14052" s="223"/>
      <c r="P14052" s="224"/>
      <c r="Q14052" s="224"/>
      <c r="R14052" s="224"/>
      <c r="T14052" s="223"/>
      <c r="U14052" s="225"/>
      <c r="V14052" s="223"/>
      <c r="W14052" s="225"/>
      <c r="AE14052" s="200"/>
      <c r="AM14052" s="203"/>
      <c r="AT14052" s="144"/>
    </row>
    <row r="14053" spans="9:46" s="142" customFormat="1" x14ac:dyDescent="0.15">
      <c r="I14053" s="223"/>
      <c r="P14053" s="224"/>
      <c r="Q14053" s="224"/>
      <c r="R14053" s="224"/>
      <c r="T14053" s="223"/>
      <c r="U14053" s="225"/>
      <c r="V14053" s="223"/>
      <c r="W14053" s="225"/>
      <c r="AE14053" s="200"/>
      <c r="AM14053" s="203"/>
      <c r="AT14053" s="144"/>
    </row>
    <row r="14054" spans="9:46" s="142" customFormat="1" x14ac:dyDescent="0.15">
      <c r="I14054" s="223"/>
      <c r="P14054" s="224"/>
      <c r="Q14054" s="224"/>
      <c r="R14054" s="224"/>
      <c r="T14054" s="223"/>
      <c r="U14054" s="225"/>
      <c r="V14054" s="223"/>
      <c r="W14054" s="225"/>
      <c r="AE14054" s="200"/>
      <c r="AM14054" s="203"/>
      <c r="AT14054" s="144"/>
    </row>
    <row r="14055" spans="9:46" s="142" customFormat="1" x14ac:dyDescent="0.15">
      <c r="I14055" s="223"/>
      <c r="P14055" s="224"/>
      <c r="Q14055" s="224"/>
      <c r="R14055" s="224"/>
      <c r="T14055" s="223"/>
      <c r="U14055" s="225"/>
      <c r="V14055" s="223"/>
      <c r="W14055" s="225"/>
      <c r="AE14055" s="200"/>
      <c r="AM14055" s="203"/>
      <c r="AT14055" s="144"/>
    </row>
    <row r="14056" spans="9:46" s="142" customFormat="1" x14ac:dyDescent="0.15">
      <c r="I14056" s="223"/>
      <c r="P14056" s="224"/>
      <c r="Q14056" s="224"/>
      <c r="R14056" s="224"/>
      <c r="T14056" s="223"/>
      <c r="U14056" s="225"/>
      <c r="V14056" s="223"/>
      <c r="W14056" s="225"/>
      <c r="AE14056" s="200"/>
      <c r="AM14056" s="203"/>
      <c r="AT14056" s="144"/>
    </row>
    <row r="14057" spans="9:46" s="142" customFormat="1" x14ac:dyDescent="0.15">
      <c r="I14057" s="223"/>
      <c r="P14057" s="224"/>
      <c r="Q14057" s="224"/>
      <c r="R14057" s="224"/>
      <c r="T14057" s="223"/>
      <c r="U14057" s="225"/>
      <c r="V14057" s="223"/>
      <c r="W14057" s="225"/>
      <c r="AE14057" s="200"/>
      <c r="AM14057" s="203"/>
      <c r="AT14057" s="144"/>
    </row>
    <row r="14058" spans="9:46" s="142" customFormat="1" x14ac:dyDescent="0.15">
      <c r="I14058" s="223"/>
      <c r="P14058" s="224"/>
      <c r="Q14058" s="224"/>
      <c r="R14058" s="224"/>
      <c r="T14058" s="223"/>
      <c r="U14058" s="225"/>
      <c r="V14058" s="223"/>
      <c r="W14058" s="225"/>
      <c r="AE14058" s="200"/>
      <c r="AM14058" s="203"/>
      <c r="AT14058" s="144"/>
    </row>
    <row r="14059" spans="9:46" s="142" customFormat="1" x14ac:dyDescent="0.15">
      <c r="I14059" s="223"/>
      <c r="P14059" s="224"/>
      <c r="Q14059" s="224"/>
      <c r="R14059" s="224"/>
      <c r="T14059" s="223"/>
      <c r="U14059" s="225"/>
      <c r="V14059" s="223"/>
      <c r="W14059" s="225"/>
      <c r="AE14059" s="200"/>
      <c r="AM14059" s="203"/>
      <c r="AT14059" s="144"/>
    </row>
    <row r="14060" spans="9:46" s="142" customFormat="1" x14ac:dyDescent="0.15">
      <c r="I14060" s="223"/>
      <c r="P14060" s="224"/>
      <c r="Q14060" s="224"/>
      <c r="R14060" s="224"/>
      <c r="T14060" s="223"/>
      <c r="U14060" s="225"/>
      <c r="V14060" s="223"/>
      <c r="W14060" s="225"/>
      <c r="AE14060" s="200"/>
      <c r="AM14060" s="203"/>
      <c r="AT14060" s="144"/>
    </row>
    <row r="14061" spans="9:46" s="142" customFormat="1" x14ac:dyDescent="0.15">
      <c r="I14061" s="223"/>
      <c r="P14061" s="224"/>
      <c r="Q14061" s="224"/>
      <c r="R14061" s="224"/>
      <c r="T14061" s="223"/>
      <c r="U14061" s="225"/>
      <c r="V14061" s="223"/>
      <c r="W14061" s="225"/>
      <c r="AE14061" s="200"/>
      <c r="AM14061" s="203"/>
      <c r="AT14061" s="144"/>
    </row>
    <row r="14062" spans="9:46" s="142" customFormat="1" x14ac:dyDescent="0.15">
      <c r="I14062" s="223"/>
      <c r="P14062" s="224"/>
      <c r="Q14062" s="224"/>
      <c r="R14062" s="224"/>
      <c r="T14062" s="223"/>
      <c r="U14062" s="225"/>
      <c r="V14062" s="223"/>
      <c r="W14062" s="225"/>
      <c r="AE14062" s="200"/>
      <c r="AM14062" s="203"/>
      <c r="AT14062" s="144"/>
    </row>
    <row r="14063" spans="9:46" s="142" customFormat="1" x14ac:dyDescent="0.15">
      <c r="I14063" s="223"/>
      <c r="P14063" s="224"/>
      <c r="Q14063" s="224"/>
      <c r="R14063" s="224"/>
      <c r="T14063" s="223"/>
      <c r="U14063" s="225"/>
      <c r="V14063" s="223"/>
      <c r="W14063" s="225"/>
      <c r="AE14063" s="200"/>
      <c r="AM14063" s="203"/>
      <c r="AT14063" s="144"/>
    </row>
    <row r="14064" spans="9:46" s="142" customFormat="1" x14ac:dyDescent="0.15">
      <c r="I14064" s="223"/>
      <c r="P14064" s="224"/>
      <c r="Q14064" s="224"/>
      <c r="R14064" s="224"/>
      <c r="T14064" s="223"/>
      <c r="U14064" s="225"/>
      <c r="V14064" s="223"/>
      <c r="W14064" s="225"/>
      <c r="AE14064" s="200"/>
      <c r="AM14064" s="203"/>
      <c r="AT14064" s="144"/>
    </row>
    <row r="14065" spans="9:46" s="142" customFormat="1" x14ac:dyDescent="0.15">
      <c r="I14065" s="223"/>
      <c r="P14065" s="224"/>
      <c r="Q14065" s="224"/>
      <c r="R14065" s="224"/>
      <c r="T14065" s="223"/>
      <c r="U14065" s="225"/>
      <c r="V14065" s="223"/>
      <c r="W14065" s="225"/>
      <c r="AE14065" s="200"/>
      <c r="AM14065" s="203"/>
      <c r="AT14065" s="144"/>
    </row>
    <row r="14066" spans="9:46" s="142" customFormat="1" x14ac:dyDescent="0.15">
      <c r="I14066" s="223"/>
      <c r="P14066" s="224"/>
      <c r="Q14066" s="224"/>
      <c r="R14066" s="224"/>
      <c r="T14066" s="223"/>
      <c r="U14066" s="225"/>
      <c r="V14066" s="223"/>
      <c r="W14066" s="225"/>
      <c r="AE14066" s="200"/>
      <c r="AM14066" s="203"/>
      <c r="AT14066" s="144"/>
    </row>
    <row r="14067" spans="9:46" s="142" customFormat="1" x14ac:dyDescent="0.15">
      <c r="I14067" s="223"/>
      <c r="P14067" s="224"/>
      <c r="Q14067" s="224"/>
      <c r="R14067" s="224"/>
      <c r="T14067" s="223"/>
      <c r="U14067" s="225"/>
      <c r="V14067" s="223"/>
      <c r="W14067" s="225"/>
      <c r="AE14067" s="200"/>
      <c r="AM14067" s="203"/>
      <c r="AT14067" s="144"/>
    </row>
    <row r="14068" spans="9:46" s="142" customFormat="1" x14ac:dyDescent="0.15">
      <c r="I14068" s="223"/>
      <c r="P14068" s="224"/>
      <c r="Q14068" s="224"/>
      <c r="R14068" s="224"/>
      <c r="T14068" s="223"/>
      <c r="U14068" s="225"/>
      <c r="V14068" s="223"/>
      <c r="W14068" s="225"/>
      <c r="AE14068" s="200"/>
      <c r="AM14068" s="203"/>
      <c r="AT14068" s="144"/>
    </row>
    <row r="14069" spans="9:46" s="142" customFormat="1" x14ac:dyDescent="0.15">
      <c r="I14069" s="223"/>
      <c r="P14069" s="224"/>
      <c r="Q14069" s="224"/>
      <c r="R14069" s="224"/>
      <c r="T14069" s="223"/>
      <c r="U14069" s="225"/>
      <c r="V14069" s="223"/>
      <c r="W14069" s="225"/>
      <c r="AE14069" s="200"/>
      <c r="AM14069" s="203"/>
      <c r="AT14069" s="144"/>
    </row>
    <row r="14070" spans="9:46" s="142" customFormat="1" x14ac:dyDescent="0.15">
      <c r="I14070" s="223"/>
      <c r="P14070" s="224"/>
      <c r="Q14070" s="224"/>
      <c r="R14070" s="224"/>
      <c r="T14070" s="223"/>
      <c r="U14070" s="225"/>
      <c r="V14070" s="223"/>
      <c r="W14070" s="225"/>
      <c r="AE14070" s="200"/>
      <c r="AM14070" s="203"/>
      <c r="AT14070" s="144"/>
    </row>
    <row r="14071" spans="9:46" s="142" customFormat="1" x14ac:dyDescent="0.15">
      <c r="I14071" s="223"/>
      <c r="P14071" s="224"/>
      <c r="Q14071" s="224"/>
      <c r="R14071" s="224"/>
      <c r="T14071" s="223"/>
      <c r="U14071" s="225"/>
      <c r="V14071" s="223"/>
      <c r="W14071" s="225"/>
      <c r="AE14071" s="200"/>
      <c r="AM14071" s="203"/>
      <c r="AT14071" s="144"/>
    </row>
    <row r="14072" spans="9:46" s="142" customFormat="1" x14ac:dyDescent="0.15">
      <c r="I14072" s="223"/>
      <c r="P14072" s="224"/>
      <c r="Q14072" s="224"/>
      <c r="R14072" s="224"/>
      <c r="T14072" s="223"/>
      <c r="U14072" s="225"/>
      <c r="V14072" s="223"/>
      <c r="W14072" s="225"/>
      <c r="AE14072" s="200"/>
      <c r="AM14072" s="203"/>
      <c r="AT14072" s="144"/>
    </row>
    <row r="14073" spans="9:46" s="142" customFormat="1" x14ac:dyDescent="0.15">
      <c r="I14073" s="223"/>
      <c r="P14073" s="224"/>
      <c r="Q14073" s="224"/>
      <c r="R14073" s="224"/>
      <c r="T14073" s="223"/>
      <c r="U14073" s="225"/>
      <c r="V14073" s="223"/>
      <c r="W14073" s="225"/>
      <c r="AE14073" s="200"/>
      <c r="AM14073" s="203"/>
      <c r="AT14073" s="144"/>
    </row>
    <row r="14074" spans="9:46" s="142" customFormat="1" x14ac:dyDescent="0.15">
      <c r="I14074" s="223"/>
      <c r="P14074" s="224"/>
      <c r="Q14074" s="224"/>
      <c r="R14074" s="224"/>
      <c r="T14074" s="223"/>
      <c r="U14074" s="225"/>
      <c r="V14074" s="223"/>
      <c r="W14074" s="225"/>
      <c r="AE14074" s="200"/>
      <c r="AM14074" s="203"/>
      <c r="AT14074" s="144"/>
    </row>
    <row r="14075" spans="9:46" s="142" customFormat="1" x14ac:dyDescent="0.15">
      <c r="I14075" s="223"/>
      <c r="P14075" s="224"/>
      <c r="Q14075" s="224"/>
      <c r="R14075" s="224"/>
      <c r="T14075" s="223"/>
      <c r="U14075" s="225"/>
      <c r="V14075" s="223"/>
      <c r="W14075" s="225"/>
      <c r="AE14075" s="200"/>
      <c r="AM14075" s="203"/>
      <c r="AT14075" s="144"/>
    </row>
    <row r="14076" spans="9:46" s="142" customFormat="1" x14ac:dyDescent="0.15">
      <c r="I14076" s="223"/>
      <c r="P14076" s="224"/>
      <c r="Q14076" s="224"/>
      <c r="R14076" s="224"/>
      <c r="T14076" s="223"/>
      <c r="U14076" s="225"/>
      <c r="V14076" s="223"/>
      <c r="W14076" s="225"/>
      <c r="AE14076" s="200"/>
      <c r="AM14076" s="203"/>
      <c r="AT14076" s="144"/>
    </row>
    <row r="14077" spans="9:46" s="142" customFormat="1" x14ac:dyDescent="0.15">
      <c r="I14077" s="223"/>
      <c r="P14077" s="224"/>
      <c r="Q14077" s="224"/>
      <c r="R14077" s="224"/>
      <c r="T14077" s="223"/>
      <c r="U14077" s="225"/>
      <c r="V14077" s="223"/>
      <c r="W14077" s="225"/>
      <c r="AE14077" s="200"/>
      <c r="AM14077" s="203"/>
      <c r="AT14077" s="144"/>
    </row>
    <row r="14078" spans="9:46" s="142" customFormat="1" x14ac:dyDescent="0.15">
      <c r="I14078" s="223"/>
      <c r="P14078" s="224"/>
      <c r="Q14078" s="224"/>
      <c r="R14078" s="224"/>
      <c r="T14078" s="223"/>
      <c r="U14078" s="225"/>
      <c r="V14078" s="223"/>
      <c r="W14078" s="225"/>
      <c r="AE14078" s="200"/>
      <c r="AM14078" s="203"/>
      <c r="AT14078" s="144"/>
    </row>
    <row r="14079" spans="9:46" s="142" customFormat="1" x14ac:dyDescent="0.15">
      <c r="I14079" s="223"/>
      <c r="P14079" s="224"/>
      <c r="Q14079" s="224"/>
      <c r="R14079" s="224"/>
      <c r="T14079" s="223"/>
      <c r="U14079" s="225"/>
      <c r="V14079" s="223"/>
      <c r="W14079" s="225"/>
      <c r="AE14079" s="200"/>
      <c r="AM14079" s="203"/>
      <c r="AT14079" s="144"/>
    </row>
    <row r="14080" spans="9:46" s="142" customFormat="1" x14ac:dyDescent="0.15">
      <c r="I14080" s="223"/>
      <c r="P14080" s="224"/>
      <c r="Q14080" s="224"/>
      <c r="R14080" s="224"/>
      <c r="T14080" s="223"/>
      <c r="U14080" s="225"/>
      <c r="V14080" s="223"/>
      <c r="W14080" s="225"/>
      <c r="AE14080" s="200"/>
      <c r="AM14080" s="203"/>
      <c r="AT14080" s="144"/>
    </row>
    <row r="14081" spans="9:46" s="142" customFormat="1" x14ac:dyDescent="0.15">
      <c r="I14081" s="223"/>
      <c r="P14081" s="224"/>
      <c r="Q14081" s="224"/>
      <c r="R14081" s="224"/>
      <c r="T14081" s="223"/>
      <c r="U14081" s="225"/>
      <c r="V14081" s="223"/>
      <c r="W14081" s="225"/>
      <c r="AE14081" s="200"/>
      <c r="AM14081" s="203"/>
      <c r="AT14081" s="144"/>
    </row>
    <row r="14082" spans="9:46" s="142" customFormat="1" x14ac:dyDescent="0.15">
      <c r="I14082" s="223"/>
      <c r="P14082" s="224"/>
      <c r="Q14082" s="224"/>
      <c r="R14082" s="224"/>
      <c r="T14082" s="223"/>
      <c r="U14082" s="225"/>
      <c r="V14082" s="223"/>
      <c r="W14082" s="225"/>
      <c r="AE14082" s="200"/>
      <c r="AM14082" s="203"/>
      <c r="AT14082" s="144"/>
    </row>
    <row r="14083" spans="9:46" s="142" customFormat="1" x14ac:dyDescent="0.15">
      <c r="I14083" s="223"/>
      <c r="P14083" s="224"/>
      <c r="Q14083" s="224"/>
      <c r="R14083" s="224"/>
      <c r="T14083" s="223"/>
      <c r="U14083" s="225"/>
      <c r="V14083" s="223"/>
      <c r="W14083" s="225"/>
      <c r="AE14083" s="200"/>
      <c r="AM14083" s="203"/>
      <c r="AT14083" s="144"/>
    </row>
    <row r="14084" spans="9:46" s="142" customFormat="1" x14ac:dyDescent="0.15">
      <c r="I14084" s="223"/>
      <c r="P14084" s="224"/>
      <c r="Q14084" s="224"/>
      <c r="R14084" s="224"/>
      <c r="T14084" s="223"/>
      <c r="U14084" s="225"/>
      <c r="V14084" s="223"/>
      <c r="W14084" s="225"/>
      <c r="AE14084" s="200"/>
      <c r="AM14084" s="203"/>
      <c r="AT14084" s="144"/>
    </row>
    <row r="14085" spans="9:46" s="142" customFormat="1" x14ac:dyDescent="0.15">
      <c r="I14085" s="223"/>
      <c r="P14085" s="224"/>
      <c r="Q14085" s="224"/>
      <c r="R14085" s="224"/>
      <c r="T14085" s="223"/>
      <c r="U14085" s="225"/>
      <c r="V14085" s="223"/>
      <c r="W14085" s="225"/>
      <c r="AE14085" s="200"/>
      <c r="AM14085" s="203"/>
      <c r="AT14085" s="144"/>
    </row>
    <row r="14086" spans="9:46" s="142" customFormat="1" x14ac:dyDescent="0.15">
      <c r="I14086" s="223"/>
      <c r="P14086" s="224"/>
      <c r="Q14086" s="224"/>
      <c r="R14086" s="224"/>
      <c r="T14086" s="223"/>
      <c r="U14086" s="225"/>
      <c r="V14086" s="223"/>
      <c r="W14086" s="225"/>
      <c r="AE14086" s="200"/>
      <c r="AM14086" s="203"/>
      <c r="AT14086" s="144"/>
    </row>
    <row r="14087" spans="9:46" s="142" customFormat="1" x14ac:dyDescent="0.15">
      <c r="I14087" s="223"/>
      <c r="P14087" s="224"/>
      <c r="Q14087" s="224"/>
      <c r="R14087" s="224"/>
      <c r="T14087" s="223"/>
      <c r="U14087" s="225"/>
      <c r="V14087" s="223"/>
      <c r="W14087" s="225"/>
      <c r="AE14087" s="200"/>
      <c r="AM14087" s="203"/>
      <c r="AT14087" s="144"/>
    </row>
    <row r="14088" spans="9:46" s="142" customFormat="1" x14ac:dyDescent="0.15">
      <c r="I14088" s="223"/>
      <c r="P14088" s="224"/>
      <c r="Q14088" s="224"/>
      <c r="R14088" s="224"/>
      <c r="T14088" s="223"/>
      <c r="U14088" s="225"/>
      <c r="V14088" s="223"/>
      <c r="W14088" s="225"/>
      <c r="AE14088" s="200"/>
      <c r="AM14088" s="203"/>
      <c r="AT14088" s="144"/>
    </row>
    <row r="14089" spans="9:46" s="142" customFormat="1" x14ac:dyDescent="0.15">
      <c r="I14089" s="223"/>
      <c r="P14089" s="224"/>
      <c r="Q14089" s="224"/>
      <c r="R14089" s="224"/>
      <c r="T14089" s="223"/>
      <c r="U14089" s="225"/>
      <c r="V14089" s="223"/>
      <c r="W14089" s="225"/>
      <c r="AE14089" s="200"/>
      <c r="AM14089" s="203"/>
      <c r="AT14089" s="144"/>
    </row>
    <row r="14090" spans="9:46" s="142" customFormat="1" x14ac:dyDescent="0.15">
      <c r="I14090" s="223"/>
      <c r="P14090" s="224"/>
      <c r="Q14090" s="224"/>
      <c r="R14090" s="224"/>
      <c r="T14090" s="223"/>
      <c r="U14090" s="225"/>
      <c r="V14090" s="223"/>
      <c r="W14090" s="225"/>
      <c r="AE14090" s="200"/>
      <c r="AM14090" s="203"/>
      <c r="AT14090" s="144"/>
    </row>
    <row r="14091" spans="9:46" s="142" customFormat="1" x14ac:dyDescent="0.15">
      <c r="I14091" s="223"/>
      <c r="P14091" s="224"/>
      <c r="Q14091" s="224"/>
      <c r="R14091" s="224"/>
      <c r="T14091" s="223"/>
      <c r="U14091" s="225"/>
      <c r="V14091" s="223"/>
      <c r="W14091" s="225"/>
      <c r="AE14091" s="200"/>
      <c r="AM14091" s="203"/>
      <c r="AT14091" s="144"/>
    </row>
    <row r="14092" spans="9:46" s="142" customFormat="1" x14ac:dyDescent="0.15">
      <c r="I14092" s="223"/>
      <c r="P14092" s="224"/>
      <c r="Q14092" s="224"/>
      <c r="R14092" s="224"/>
      <c r="T14092" s="223"/>
      <c r="U14092" s="225"/>
      <c r="V14092" s="223"/>
      <c r="W14092" s="225"/>
      <c r="AE14092" s="200"/>
      <c r="AM14092" s="203"/>
      <c r="AT14092" s="144"/>
    </row>
    <row r="14093" spans="9:46" s="142" customFormat="1" x14ac:dyDescent="0.15">
      <c r="I14093" s="223"/>
      <c r="P14093" s="224"/>
      <c r="Q14093" s="224"/>
      <c r="R14093" s="224"/>
      <c r="T14093" s="223"/>
      <c r="U14093" s="225"/>
      <c r="V14093" s="223"/>
      <c r="W14093" s="225"/>
      <c r="AE14093" s="200"/>
      <c r="AM14093" s="203"/>
      <c r="AT14093" s="144"/>
    </row>
    <row r="14094" spans="9:46" s="142" customFormat="1" x14ac:dyDescent="0.15">
      <c r="I14094" s="223"/>
      <c r="P14094" s="224"/>
      <c r="Q14094" s="224"/>
      <c r="R14094" s="224"/>
      <c r="T14094" s="223"/>
      <c r="U14094" s="225"/>
      <c r="V14094" s="223"/>
      <c r="W14094" s="225"/>
      <c r="AE14094" s="200"/>
      <c r="AM14094" s="203"/>
      <c r="AT14094" s="144"/>
    </row>
    <row r="14095" spans="9:46" s="142" customFormat="1" x14ac:dyDescent="0.15">
      <c r="I14095" s="223"/>
      <c r="P14095" s="224"/>
      <c r="Q14095" s="224"/>
      <c r="R14095" s="224"/>
      <c r="T14095" s="223"/>
      <c r="U14095" s="225"/>
      <c r="V14095" s="223"/>
      <c r="W14095" s="225"/>
      <c r="AE14095" s="200"/>
      <c r="AM14095" s="203"/>
      <c r="AT14095" s="144"/>
    </row>
    <row r="14096" spans="9:46" s="142" customFormat="1" x14ac:dyDescent="0.15">
      <c r="I14096" s="223"/>
      <c r="P14096" s="224"/>
      <c r="Q14096" s="224"/>
      <c r="R14096" s="224"/>
      <c r="T14096" s="223"/>
      <c r="U14096" s="225"/>
      <c r="V14096" s="223"/>
      <c r="W14096" s="225"/>
      <c r="AE14096" s="200"/>
      <c r="AM14096" s="203"/>
      <c r="AT14096" s="144"/>
    </row>
    <row r="14097" spans="9:46" s="142" customFormat="1" x14ac:dyDescent="0.15">
      <c r="I14097" s="223"/>
      <c r="P14097" s="224"/>
      <c r="Q14097" s="224"/>
      <c r="R14097" s="224"/>
      <c r="T14097" s="223"/>
      <c r="U14097" s="225"/>
      <c r="V14097" s="223"/>
      <c r="W14097" s="225"/>
      <c r="AE14097" s="200"/>
      <c r="AM14097" s="203"/>
      <c r="AT14097" s="144"/>
    </row>
    <row r="14098" spans="9:46" s="142" customFormat="1" x14ac:dyDescent="0.15">
      <c r="I14098" s="223"/>
      <c r="P14098" s="224"/>
      <c r="Q14098" s="224"/>
      <c r="R14098" s="224"/>
      <c r="T14098" s="223"/>
      <c r="U14098" s="225"/>
      <c r="V14098" s="223"/>
      <c r="W14098" s="225"/>
      <c r="AE14098" s="200"/>
      <c r="AM14098" s="203"/>
      <c r="AT14098" s="144"/>
    </row>
    <row r="14099" spans="9:46" s="142" customFormat="1" x14ac:dyDescent="0.15">
      <c r="I14099" s="223"/>
      <c r="P14099" s="224"/>
      <c r="Q14099" s="224"/>
      <c r="R14099" s="224"/>
      <c r="T14099" s="223"/>
      <c r="U14099" s="225"/>
      <c r="V14099" s="223"/>
      <c r="W14099" s="225"/>
      <c r="AE14099" s="200"/>
      <c r="AM14099" s="203"/>
      <c r="AT14099" s="144"/>
    </row>
    <row r="14100" spans="9:46" s="142" customFormat="1" x14ac:dyDescent="0.15">
      <c r="I14100" s="223"/>
      <c r="P14100" s="224"/>
      <c r="Q14100" s="224"/>
      <c r="R14100" s="224"/>
      <c r="T14100" s="223"/>
      <c r="U14100" s="225"/>
      <c r="V14100" s="223"/>
      <c r="W14100" s="225"/>
      <c r="AE14100" s="200"/>
      <c r="AM14100" s="203"/>
      <c r="AT14100" s="144"/>
    </row>
    <row r="14101" spans="9:46" s="142" customFormat="1" x14ac:dyDescent="0.15">
      <c r="I14101" s="223"/>
      <c r="P14101" s="224"/>
      <c r="Q14101" s="224"/>
      <c r="R14101" s="224"/>
      <c r="T14101" s="223"/>
      <c r="U14101" s="225"/>
      <c r="V14101" s="223"/>
      <c r="W14101" s="225"/>
      <c r="AE14101" s="200"/>
      <c r="AM14101" s="203"/>
      <c r="AT14101" s="144"/>
    </row>
    <row r="14102" spans="9:46" s="142" customFormat="1" x14ac:dyDescent="0.15">
      <c r="I14102" s="223"/>
      <c r="P14102" s="224"/>
      <c r="Q14102" s="224"/>
      <c r="R14102" s="224"/>
      <c r="T14102" s="223"/>
      <c r="U14102" s="225"/>
      <c r="V14102" s="223"/>
      <c r="W14102" s="225"/>
      <c r="AE14102" s="200"/>
      <c r="AM14102" s="203"/>
      <c r="AT14102" s="144"/>
    </row>
    <row r="14103" spans="9:46" s="142" customFormat="1" x14ac:dyDescent="0.15">
      <c r="I14103" s="223"/>
      <c r="P14103" s="224"/>
      <c r="Q14103" s="224"/>
      <c r="R14103" s="224"/>
      <c r="T14103" s="223"/>
      <c r="U14103" s="225"/>
      <c r="V14103" s="223"/>
      <c r="W14103" s="225"/>
      <c r="AE14103" s="200"/>
      <c r="AM14103" s="203"/>
      <c r="AT14103" s="144"/>
    </row>
    <row r="14104" spans="9:46" s="142" customFormat="1" x14ac:dyDescent="0.15">
      <c r="I14104" s="223"/>
      <c r="P14104" s="224"/>
      <c r="Q14104" s="224"/>
      <c r="R14104" s="224"/>
      <c r="T14104" s="223"/>
      <c r="U14104" s="225"/>
      <c r="V14104" s="223"/>
      <c r="W14104" s="225"/>
      <c r="AE14104" s="200"/>
      <c r="AM14104" s="203"/>
      <c r="AT14104" s="144"/>
    </row>
    <row r="14105" spans="9:46" s="142" customFormat="1" x14ac:dyDescent="0.15">
      <c r="I14105" s="223"/>
      <c r="P14105" s="224"/>
      <c r="Q14105" s="224"/>
      <c r="R14105" s="224"/>
      <c r="T14105" s="223"/>
      <c r="U14105" s="225"/>
      <c r="V14105" s="223"/>
      <c r="W14105" s="225"/>
      <c r="AE14105" s="200"/>
      <c r="AM14105" s="203"/>
      <c r="AT14105" s="144"/>
    </row>
    <row r="14106" spans="9:46" s="142" customFormat="1" x14ac:dyDescent="0.15">
      <c r="I14106" s="223"/>
      <c r="P14106" s="224"/>
      <c r="Q14106" s="224"/>
      <c r="R14106" s="224"/>
      <c r="T14106" s="223"/>
      <c r="U14106" s="225"/>
      <c r="V14106" s="223"/>
      <c r="W14106" s="225"/>
      <c r="AE14106" s="200"/>
      <c r="AM14106" s="203"/>
      <c r="AT14106" s="144"/>
    </row>
    <row r="14107" spans="9:46" s="142" customFormat="1" x14ac:dyDescent="0.15">
      <c r="I14107" s="223"/>
      <c r="P14107" s="224"/>
      <c r="Q14107" s="224"/>
      <c r="R14107" s="224"/>
      <c r="T14107" s="223"/>
      <c r="U14107" s="225"/>
      <c r="V14107" s="223"/>
      <c r="W14107" s="225"/>
      <c r="AE14107" s="200"/>
      <c r="AM14107" s="203"/>
      <c r="AT14107" s="144"/>
    </row>
    <row r="14108" spans="9:46" s="142" customFormat="1" x14ac:dyDescent="0.15">
      <c r="I14108" s="223"/>
      <c r="P14108" s="224"/>
      <c r="Q14108" s="224"/>
      <c r="R14108" s="224"/>
      <c r="T14108" s="223"/>
      <c r="U14108" s="225"/>
      <c r="V14108" s="223"/>
      <c r="W14108" s="225"/>
      <c r="AE14108" s="200"/>
      <c r="AM14108" s="203"/>
      <c r="AT14108" s="144"/>
    </row>
    <row r="14109" spans="9:46" s="142" customFormat="1" x14ac:dyDescent="0.15">
      <c r="I14109" s="223"/>
      <c r="P14109" s="224"/>
      <c r="Q14109" s="224"/>
      <c r="R14109" s="224"/>
      <c r="T14109" s="223"/>
      <c r="U14109" s="225"/>
      <c r="V14109" s="223"/>
      <c r="W14109" s="225"/>
      <c r="AE14109" s="200"/>
      <c r="AM14109" s="203"/>
      <c r="AT14109" s="144"/>
    </row>
    <row r="14110" spans="9:46" s="142" customFormat="1" x14ac:dyDescent="0.15">
      <c r="I14110" s="223"/>
      <c r="P14110" s="224"/>
      <c r="Q14110" s="224"/>
      <c r="R14110" s="224"/>
      <c r="T14110" s="223"/>
      <c r="U14110" s="225"/>
      <c r="V14110" s="223"/>
      <c r="W14110" s="225"/>
      <c r="AE14110" s="200"/>
      <c r="AM14110" s="203"/>
      <c r="AT14110" s="144"/>
    </row>
    <row r="14111" spans="9:46" s="142" customFormat="1" x14ac:dyDescent="0.15">
      <c r="I14111" s="223"/>
      <c r="P14111" s="224"/>
      <c r="Q14111" s="224"/>
      <c r="R14111" s="224"/>
      <c r="T14111" s="223"/>
      <c r="U14111" s="225"/>
      <c r="V14111" s="223"/>
      <c r="W14111" s="225"/>
      <c r="AE14111" s="200"/>
      <c r="AM14111" s="203"/>
      <c r="AT14111" s="144"/>
    </row>
    <row r="14112" spans="9:46" s="142" customFormat="1" x14ac:dyDescent="0.15">
      <c r="I14112" s="223"/>
      <c r="P14112" s="224"/>
      <c r="Q14112" s="224"/>
      <c r="R14112" s="224"/>
      <c r="T14112" s="223"/>
      <c r="U14112" s="225"/>
      <c r="V14112" s="223"/>
      <c r="W14112" s="225"/>
      <c r="AE14112" s="200"/>
      <c r="AM14112" s="203"/>
      <c r="AT14112" s="144"/>
    </row>
    <row r="14113" spans="9:46" s="142" customFormat="1" x14ac:dyDescent="0.15">
      <c r="I14113" s="223"/>
      <c r="P14113" s="224"/>
      <c r="Q14113" s="224"/>
      <c r="R14113" s="224"/>
      <c r="T14113" s="223"/>
      <c r="U14113" s="225"/>
      <c r="V14113" s="223"/>
      <c r="W14113" s="225"/>
      <c r="AE14113" s="200"/>
      <c r="AM14113" s="203"/>
      <c r="AT14113" s="144"/>
    </row>
    <row r="14114" spans="9:46" s="142" customFormat="1" x14ac:dyDescent="0.15">
      <c r="I14114" s="223"/>
      <c r="P14114" s="224"/>
      <c r="Q14114" s="224"/>
      <c r="R14114" s="224"/>
      <c r="T14114" s="223"/>
      <c r="U14114" s="225"/>
      <c r="V14114" s="223"/>
      <c r="W14114" s="225"/>
      <c r="AE14114" s="200"/>
      <c r="AM14114" s="203"/>
      <c r="AT14114" s="144"/>
    </row>
    <row r="14115" spans="9:46" s="142" customFormat="1" x14ac:dyDescent="0.15">
      <c r="I14115" s="223"/>
      <c r="P14115" s="224"/>
      <c r="Q14115" s="224"/>
      <c r="R14115" s="224"/>
      <c r="T14115" s="223"/>
      <c r="U14115" s="225"/>
      <c r="V14115" s="223"/>
      <c r="W14115" s="225"/>
      <c r="AE14115" s="200"/>
      <c r="AM14115" s="203"/>
      <c r="AT14115" s="144"/>
    </row>
    <row r="14116" spans="9:46" s="142" customFormat="1" x14ac:dyDescent="0.15">
      <c r="I14116" s="223"/>
      <c r="P14116" s="224"/>
      <c r="Q14116" s="224"/>
      <c r="R14116" s="224"/>
      <c r="T14116" s="223"/>
      <c r="U14116" s="225"/>
      <c r="V14116" s="223"/>
      <c r="W14116" s="225"/>
      <c r="AE14116" s="200"/>
      <c r="AM14116" s="203"/>
      <c r="AT14116" s="144"/>
    </row>
    <row r="14117" spans="9:46" s="142" customFormat="1" x14ac:dyDescent="0.15">
      <c r="I14117" s="223"/>
      <c r="P14117" s="224"/>
      <c r="Q14117" s="224"/>
      <c r="R14117" s="224"/>
      <c r="T14117" s="223"/>
      <c r="U14117" s="225"/>
      <c r="V14117" s="223"/>
      <c r="W14117" s="225"/>
      <c r="AE14117" s="200"/>
      <c r="AM14117" s="203"/>
      <c r="AT14117" s="144"/>
    </row>
    <row r="14118" spans="9:46" s="142" customFormat="1" x14ac:dyDescent="0.15">
      <c r="I14118" s="223"/>
      <c r="P14118" s="224"/>
      <c r="Q14118" s="224"/>
      <c r="R14118" s="224"/>
      <c r="T14118" s="223"/>
      <c r="U14118" s="225"/>
      <c r="V14118" s="223"/>
      <c r="W14118" s="225"/>
      <c r="AE14118" s="200"/>
      <c r="AM14118" s="203"/>
      <c r="AT14118" s="144"/>
    </row>
    <row r="14119" spans="9:46" s="142" customFormat="1" x14ac:dyDescent="0.15">
      <c r="I14119" s="223"/>
      <c r="P14119" s="224"/>
      <c r="Q14119" s="224"/>
      <c r="R14119" s="224"/>
      <c r="T14119" s="223"/>
      <c r="U14119" s="225"/>
      <c r="V14119" s="223"/>
      <c r="W14119" s="225"/>
      <c r="AE14119" s="200"/>
      <c r="AM14119" s="203"/>
      <c r="AT14119" s="144"/>
    </row>
    <row r="14120" spans="9:46" s="142" customFormat="1" x14ac:dyDescent="0.15">
      <c r="I14120" s="223"/>
      <c r="P14120" s="224"/>
      <c r="Q14120" s="224"/>
      <c r="R14120" s="224"/>
      <c r="T14120" s="223"/>
      <c r="U14120" s="225"/>
      <c r="V14120" s="223"/>
      <c r="W14120" s="225"/>
      <c r="AE14120" s="200"/>
      <c r="AM14120" s="203"/>
      <c r="AT14120" s="144"/>
    </row>
    <row r="14121" spans="9:46" s="142" customFormat="1" x14ac:dyDescent="0.15">
      <c r="I14121" s="223"/>
      <c r="P14121" s="224"/>
      <c r="Q14121" s="224"/>
      <c r="R14121" s="224"/>
      <c r="T14121" s="223"/>
      <c r="U14121" s="225"/>
      <c r="V14121" s="223"/>
      <c r="W14121" s="225"/>
      <c r="AE14121" s="200"/>
      <c r="AM14121" s="203"/>
      <c r="AT14121" s="144"/>
    </row>
    <row r="14122" spans="9:46" s="142" customFormat="1" x14ac:dyDescent="0.15">
      <c r="I14122" s="223"/>
      <c r="P14122" s="224"/>
      <c r="Q14122" s="224"/>
      <c r="R14122" s="224"/>
      <c r="T14122" s="223"/>
      <c r="U14122" s="225"/>
      <c r="V14122" s="223"/>
      <c r="W14122" s="225"/>
      <c r="AE14122" s="200"/>
      <c r="AM14122" s="203"/>
      <c r="AT14122" s="144"/>
    </row>
    <row r="14123" spans="9:46" s="142" customFormat="1" x14ac:dyDescent="0.15">
      <c r="I14123" s="223"/>
      <c r="P14123" s="224"/>
      <c r="Q14123" s="224"/>
      <c r="R14123" s="224"/>
      <c r="T14123" s="223"/>
      <c r="U14123" s="225"/>
      <c r="V14123" s="223"/>
      <c r="W14123" s="225"/>
      <c r="AE14123" s="200"/>
      <c r="AM14123" s="203"/>
      <c r="AT14123" s="144"/>
    </row>
    <row r="14124" spans="9:46" s="142" customFormat="1" x14ac:dyDescent="0.15">
      <c r="I14124" s="223"/>
      <c r="P14124" s="224"/>
      <c r="Q14124" s="224"/>
      <c r="R14124" s="224"/>
      <c r="T14124" s="223"/>
      <c r="U14124" s="225"/>
      <c r="V14124" s="223"/>
      <c r="W14124" s="225"/>
      <c r="AE14124" s="200"/>
      <c r="AM14124" s="203"/>
      <c r="AT14124" s="144"/>
    </row>
    <row r="14125" spans="9:46" s="142" customFormat="1" x14ac:dyDescent="0.15">
      <c r="I14125" s="223"/>
      <c r="P14125" s="224"/>
      <c r="Q14125" s="224"/>
      <c r="R14125" s="224"/>
      <c r="T14125" s="223"/>
      <c r="U14125" s="225"/>
      <c r="V14125" s="223"/>
      <c r="W14125" s="225"/>
      <c r="AE14125" s="200"/>
      <c r="AM14125" s="203"/>
      <c r="AT14125" s="144"/>
    </row>
    <row r="14126" spans="9:46" s="142" customFormat="1" x14ac:dyDescent="0.15">
      <c r="I14126" s="223"/>
      <c r="P14126" s="224"/>
      <c r="Q14126" s="224"/>
      <c r="R14126" s="224"/>
      <c r="T14126" s="223"/>
      <c r="U14126" s="225"/>
      <c r="V14126" s="223"/>
      <c r="W14126" s="225"/>
      <c r="AE14126" s="200"/>
      <c r="AM14126" s="203"/>
      <c r="AT14126" s="144"/>
    </row>
    <row r="14127" spans="9:46" s="142" customFormat="1" x14ac:dyDescent="0.15">
      <c r="I14127" s="223"/>
      <c r="P14127" s="224"/>
      <c r="Q14127" s="224"/>
      <c r="R14127" s="224"/>
      <c r="T14127" s="223"/>
      <c r="U14127" s="225"/>
      <c r="V14127" s="223"/>
      <c r="W14127" s="225"/>
      <c r="AE14127" s="200"/>
      <c r="AM14127" s="203"/>
      <c r="AT14127" s="144"/>
    </row>
    <row r="14128" spans="9:46" s="142" customFormat="1" x14ac:dyDescent="0.15">
      <c r="I14128" s="223"/>
      <c r="P14128" s="224"/>
      <c r="Q14128" s="224"/>
      <c r="R14128" s="224"/>
      <c r="T14128" s="223"/>
      <c r="U14128" s="225"/>
      <c r="V14128" s="223"/>
      <c r="W14128" s="225"/>
      <c r="AE14128" s="200"/>
      <c r="AM14128" s="203"/>
      <c r="AT14128" s="144"/>
    </row>
    <row r="14129" spans="9:46" s="142" customFormat="1" x14ac:dyDescent="0.15">
      <c r="I14129" s="223"/>
      <c r="P14129" s="224"/>
      <c r="Q14129" s="224"/>
      <c r="R14129" s="224"/>
      <c r="T14129" s="223"/>
      <c r="U14129" s="225"/>
      <c r="V14129" s="223"/>
      <c r="W14129" s="225"/>
      <c r="AE14129" s="200"/>
      <c r="AM14129" s="203"/>
      <c r="AT14129" s="144"/>
    </row>
    <row r="14130" spans="9:46" s="142" customFormat="1" x14ac:dyDescent="0.15">
      <c r="I14130" s="223"/>
      <c r="P14130" s="224"/>
      <c r="Q14130" s="224"/>
      <c r="R14130" s="224"/>
      <c r="T14130" s="223"/>
      <c r="U14130" s="225"/>
      <c r="V14130" s="223"/>
      <c r="W14130" s="225"/>
      <c r="AE14130" s="200"/>
      <c r="AM14130" s="203"/>
      <c r="AT14130" s="144"/>
    </row>
    <row r="14131" spans="9:46" s="142" customFormat="1" x14ac:dyDescent="0.15">
      <c r="I14131" s="223"/>
      <c r="P14131" s="224"/>
      <c r="Q14131" s="224"/>
      <c r="R14131" s="224"/>
      <c r="T14131" s="223"/>
      <c r="U14131" s="225"/>
      <c r="V14131" s="223"/>
      <c r="W14131" s="225"/>
      <c r="AE14131" s="200"/>
      <c r="AM14131" s="203"/>
      <c r="AT14131" s="144"/>
    </row>
    <row r="14132" spans="9:46" s="142" customFormat="1" x14ac:dyDescent="0.15">
      <c r="I14132" s="223"/>
      <c r="P14132" s="224"/>
      <c r="Q14132" s="224"/>
      <c r="R14132" s="224"/>
      <c r="T14132" s="223"/>
      <c r="U14132" s="225"/>
      <c r="V14132" s="223"/>
      <c r="W14132" s="225"/>
      <c r="AE14132" s="200"/>
      <c r="AM14132" s="203"/>
      <c r="AT14132" s="144"/>
    </row>
    <row r="14133" spans="9:46" s="142" customFormat="1" x14ac:dyDescent="0.15">
      <c r="I14133" s="223"/>
      <c r="P14133" s="224"/>
      <c r="Q14133" s="224"/>
      <c r="R14133" s="224"/>
      <c r="T14133" s="223"/>
      <c r="U14133" s="225"/>
      <c r="V14133" s="223"/>
      <c r="W14133" s="225"/>
      <c r="AE14133" s="200"/>
      <c r="AM14133" s="203"/>
      <c r="AT14133" s="144"/>
    </row>
    <row r="14134" spans="9:46" s="142" customFormat="1" x14ac:dyDescent="0.15">
      <c r="I14134" s="223"/>
      <c r="P14134" s="224"/>
      <c r="Q14134" s="224"/>
      <c r="R14134" s="224"/>
      <c r="T14134" s="223"/>
      <c r="U14134" s="225"/>
      <c r="V14134" s="223"/>
      <c r="W14134" s="225"/>
      <c r="AE14134" s="200"/>
      <c r="AM14134" s="203"/>
      <c r="AT14134" s="144"/>
    </row>
    <row r="14135" spans="9:46" s="142" customFormat="1" x14ac:dyDescent="0.15">
      <c r="I14135" s="223"/>
      <c r="P14135" s="224"/>
      <c r="Q14135" s="224"/>
      <c r="R14135" s="224"/>
      <c r="T14135" s="223"/>
      <c r="U14135" s="225"/>
      <c r="V14135" s="223"/>
      <c r="W14135" s="225"/>
      <c r="AE14135" s="200"/>
      <c r="AM14135" s="203"/>
      <c r="AT14135" s="144"/>
    </row>
    <row r="14136" spans="9:46" s="142" customFormat="1" x14ac:dyDescent="0.15">
      <c r="I14136" s="223"/>
      <c r="P14136" s="224"/>
      <c r="Q14136" s="224"/>
      <c r="R14136" s="224"/>
      <c r="T14136" s="223"/>
      <c r="U14136" s="225"/>
      <c r="V14136" s="223"/>
      <c r="W14136" s="225"/>
      <c r="AE14136" s="200"/>
      <c r="AM14136" s="203"/>
      <c r="AT14136" s="144"/>
    </row>
    <row r="14137" spans="9:46" s="142" customFormat="1" x14ac:dyDescent="0.15">
      <c r="I14137" s="223"/>
      <c r="P14137" s="224"/>
      <c r="Q14137" s="224"/>
      <c r="R14137" s="224"/>
      <c r="T14137" s="223"/>
      <c r="U14137" s="225"/>
      <c r="V14137" s="223"/>
      <c r="W14137" s="225"/>
      <c r="AE14137" s="200"/>
      <c r="AM14137" s="203"/>
      <c r="AT14137" s="144"/>
    </row>
    <row r="14138" spans="9:46" s="142" customFormat="1" x14ac:dyDescent="0.15">
      <c r="I14138" s="223"/>
      <c r="P14138" s="224"/>
      <c r="Q14138" s="224"/>
      <c r="R14138" s="224"/>
      <c r="T14138" s="223"/>
      <c r="U14138" s="225"/>
      <c r="V14138" s="223"/>
      <c r="W14138" s="225"/>
      <c r="AE14138" s="200"/>
      <c r="AM14138" s="203"/>
      <c r="AT14138" s="144"/>
    </row>
    <row r="14139" spans="9:46" s="142" customFormat="1" x14ac:dyDescent="0.15">
      <c r="I14139" s="223"/>
      <c r="P14139" s="224"/>
      <c r="Q14139" s="224"/>
      <c r="R14139" s="224"/>
      <c r="T14139" s="223"/>
      <c r="U14139" s="225"/>
      <c r="V14139" s="223"/>
      <c r="W14139" s="225"/>
      <c r="AE14139" s="200"/>
      <c r="AM14139" s="203"/>
      <c r="AT14139" s="144"/>
    </row>
    <row r="14140" spans="9:46" s="142" customFormat="1" x14ac:dyDescent="0.15">
      <c r="I14140" s="223"/>
      <c r="P14140" s="224"/>
      <c r="Q14140" s="224"/>
      <c r="R14140" s="224"/>
      <c r="T14140" s="223"/>
      <c r="U14140" s="225"/>
      <c r="V14140" s="223"/>
      <c r="W14140" s="225"/>
      <c r="AE14140" s="200"/>
      <c r="AM14140" s="203"/>
      <c r="AT14140" s="144"/>
    </row>
    <row r="14141" spans="9:46" s="142" customFormat="1" x14ac:dyDescent="0.15">
      <c r="I14141" s="223"/>
      <c r="P14141" s="224"/>
      <c r="Q14141" s="224"/>
      <c r="R14141" s="224"/>
      <c r="T14141" s="223"/>
      <c r="U14141" s="225"/>
      <c r="V14141" s="223"/>
      <c r="W14141" s="225"/>
      <c r="AE14141" s="200"/>
      <c r="AM14141" s="203"/>
      <c r="AT14141" s="144"/>
    </row>
    <row r="14142" spans="9:46" s="142" customFormat="1" x14ac:dyDescent="0.15">
      <c r="I14142" s="223"/>
      <c r="P14142" s="224"/>
      <c r="Q14142" s="224"/>
      <c r="R14142" s="224"/>
      <c r="T14142" s="223"/>
      <c r="U14142" s="225"/>
      <c r="V14142" s="223"/>
      <c r="W14142" s="225"/>
      <c r="AE14142" s="200"/>
      <c r="AM14142" s="203"/>
      <c r="AT14142" s="144"/>
    </row>
    <row r="14143" spans="9:46" s="142" customFormat="1" x14ac:dyDescent="0.15">
      <c r="I14143" s="223"/>
      <c r="P14143" s="224"/>
      <c r="Q14143" s="224"/>
      <c r="R14143" s="224"/>
      <c r="T14143" s="223"/>
      <c r="U14143" s="225"/>
      <c r="V14143" s="223"/>
      <c r="W14143" s="225"/>
      <c r="AE14143" s="200"/>
      <c r="AM14143" s="203"/>
      <c r="AT14143" s="144"/>
    </row>
    <row r="14144" spans="9:46" s="142" customFormat="1" x14ac:dyDescent="0.15">
      <c r="I14144" s="223"/>
      <c r="P14144" s="224"/>
      <c r="Q14144" s="224"/>
      <c r="R14144" s="224"/>
      <c r="T14144" s="223"/>
      <c r="U14144" s="225"/>
      <c r="V14144" s="223"/>
      <c r="W14144" s="225"/>
      <c r="AE14144" s="200"/>
      <c r="AM14144" s="203"/>
      <c r="AT14144" s="144"/>
    </row>
    <row r="14145" spans="9:46" s="142" customFormat="1" x14ac:dyDescent="0.15">
      <c r="I14145" s="223"/>
      <c r="P14145" s="224"/>
      <c r="Q14145" s="224"/>
      <c r="R14145" s="224"/>
      <c r="T14145" s="223"/>
      <c r="U14145" s="225"/>
      <c r="V14145" s="223"/>
      <c r="W14145" s="225"/>
      <c r="AE14145" s="200"/>
      <c r="AM14145" s="203"/>
      <c r="AT14145" s="144"/>
    </row>
    <row r="14146" spans="9:46" s="142" customFormat="1" x14ac:dyDescent="0.15">
      <c r="I14146" s="223"/>
      <c r="P14146" s="224"/>
      <c r="Q14146" s="224"/>
      <c r="R14146" s="224"/>
      <c r="T14146" s="223"/>
      <c r="U14146" s="225"/>
      <c r="V14146" s="223"/>
      <c r="W14146" s="225"/>
      <c r="AE14146" s="200"/>
      <c r="AM14146" s="203"/>
      <c r="AT14146" s="144"/>
    </row>
    <row r="14147" spans="9:46" s="142" customFormat="1" x14ac:dyDescent="0.15">
      <c r="I14147" s="223"/>
      <c r="P14147" s="224"/>
      <c r="Q14147" s="224"/>
      <c r="R14147" s="224"/>
      <c r="T14147" s="223"/>
      <c r="U14147" s="225"/>
      <c r="V14147" s="223"/>
      <c r="W14147" s="225"/>
      <c r="AE14147" s="200"/>
      <c r="AM14147" s="203"/>
      <c r="AT14147" s="144"/>
    </row>
    <row r="14148" spans="9:46" s="142" customFormat="1" x14ac:dyDescent="0.15">
      <c r="I14148" s="223"/>
      <c r="P14148" s="224"/>
      <c r="Q14148" s="224"/>
      <c r="R14148" s="224"/>
      <c r="T14148" s="223"/>
      <c r="U14148" s="225"/>
      <c r="V14148" s="223"/>
      <c r="W14148" s="225"/>
      <c r="AE14148" s="200"/>
      <c r="AM14148" s="203"/>
      <c r="AT14148" s="144"/>
    </row>
    <row r="14149" spans="9:46" s="142" customFormat="1" x14ac:dyDescent="0.15">
      <c r="I14149" s="223"/>
      <c r="P14149" s="224"/>
      <c r="Q14149" s="224"/>
      <c r="R14149" s="224"/>
      <c r="T14149" s="223"/>
      <c r="U14149" s="225"/>
      <c r="V14149" s="223"/>
      <c r="W14149" s="225"/>
      <c r="AE14149" s="200"/>
      <c r="AM14149" s="203"/>
      <c r="AT14149" s="144"/>
    </row>
    <row r="14150" spans="9:46" s="142" customFormat="1" x14ac:dyDescent="0.15">
      <c r="I14150" s="223"/>
      <c r="P14150" s="224"/>
      <c r="Q14150" s="224"/>
      <c r="R14150" s="224"/>
      <c r="T14150" s="223"/>
      <c r="U14150" s="225"/>
      <c r="V14150" s="223"/>
      <c r="W14150" s="225"/>
      <c r="AE14150" s="200"/>
      <c r="AM14150" s="203"/>
      <c r="AT14150" s="144"/>
    </row>
    <row r="14151" spans="9:46" s="142" customFormat="1" x14ac:dyDescent="0.15">
      <c r="I14151" s="223"/>
      <c r="P14151" s="224"/>
      <c r="Q14151" s="224"/>
      <c r="R14151" s="224"/>
      <c r="T14151" s="223"/>
      <c r="U14151" s="225"/>
      <c r="V14151" s="223"/>
      <c r="W14151" s="225"/>
      <c r="AE14151" s="200"/>
      <c r="AM14151" s="203"/>
      <c r="AT14151" s="144"/>
    </row>
    <row r="14152" spans="9:46" s="142" customFormat="1" x14ac:dyDescent="0.15">
      <c r="I14152" s="223"/>
      <c r="P14152" s="224"/>
      <c r="Q14152" s="224"/>
      <c r="R14152" s="224"/>
      <c r="T14152" s="223"/>
      <c r="U14152" s="225"/>
      <c r="V14152" s="223"/>
      <c r="W14152" s="225"/>
      <c r="AE14152" s="200"/>
      <c r="AM14152" s="203"/>
      <c r="AT14152" s="144"/>
    </row>
    <row r="14153" spans="9:46" s="142" customFormat="1" x14ac:dyDescent="0.15">
      <c r="I14153" s="223"/>
      <c r="P14153" s="224"/>
      <c r="Q14153" s="224"/>
      <c r="R14153" s="224"/>
      <c r="T14153" s="223"/>
      <c r="U14153" s="225"/>
      <c r="V14153" s="223"/>
      <c r="W14153" s="225"/>
      <c r="AE14153" s="200"/>
      <c r="AM14153" s="203"/>
      <c r="AT14153" s="144"/>
    </row>
    <row r="14154" spans="9:46" s="142" customFormat="1" x14ac:dyDescent="0.15">
      <c r="I14154" s="223"/>
      <c r="P14154" s="224"/>
      <c r="Q14154" s="224"/>
      <c r="R14154" s="224"/>
      <c r="T14154" s="223"/>
      <c r="U14154" s="225"/>
      <c r="V14154" s="223"/>
      <c r="W14154" s="225"/>
      <c r="AE14154" s="200"/>
      <c r="AM14154" s="203"/>
      <c r="AT14154" s="144"/>
    </row>
    <row r="14155" spans="9:46" s="142" customFormat="1" x14ac:dyDescent="0.15">
      <c r="I14155" s="223"/>
      <c r="P14155" s="224"/>
      <c r="Q14155" s="224"/>
      <c r="R14155" s="224"/>
      <c r="T14155" s="223"/>
      <c r="U14155" s="225"/>
      <c r="V14155" s="223"/>
      <c r="W14155" s="225"/>
      <c r="AE14155" s="200"/>
      <c r="AM14155" s="203"/>
      <c r="AT14155" s="144"/>
    </row>
    <row r="14156" spans="9:46" s="142" customFormat="1" x14ac:dyDescent="0.15">
      <c r="I14156" s="223"/>
      <c r="P14156" s="224"/>
      <c r="Q14156" s="224"/>
      <c r="R14156" s="224"/>
      <c r="T14156" s="223"/>
      <c r="U14156" s="225"/>
      <c r="V14156" s="223"/>
      <c r="W14156" s="225"/>
      <c r="AE14156" s="200"/>
      <c r="AM14156" s="203"/>
      <c r="AT14156" s="144"/>
    </row>
    <row r="14157" spans="9:46" s="142" customFormat="1" x14ac:dyDescent="0.15">
      <c r="I14157" s="223"/>
      <c r="P14157" s="224"/>
      <c r="Q14157" s="224"/>
      <c r="R14157" s="224"/>
      <c r="T14157" s="223"/>
      <c r="U14157" s="225"/>
      <c r="V14157" s="223"/>
      <c r="W14157" s="225"/>
      <c r="AE14157" s="200"/>
      <c r="AM14157" s="203"/>
      <c r="AT14157" s="144"/>
    </row>
    <row r="14158" spans="9:46" s="142" customFormat="1" x14ac:dyDescent="0.15">
      <c r="I14158" s="223"/>
      <c r="P14158" s="224"/>
      <c r="Q14158" s="224"/>
      <c r="R14158" s="224"/>
      <c r="T14158" s="223"/>
      <c r="U14158" s="225"/>
      <c r="V14158" s="223"/>
      <c r="W14158" s="225"/>
      <c r="AE14158" s="200"/>
      <c r="AM14158" s="203"/>
      <c r="AT14158" s="144"/>
    </row>
    <row r="14159" spans="9:46" s="142" customFormat="1" x14ac:dyDescent="0.15">
      <c r="I14159" s="223"/>
      <c r="P14159" s="224"/>
      <c r="Q14159" s="224"/>
      <c r="R14159" s="224"/>
      <c r="T14159" s="223"/>
      <c r="U14159" s="225"/>
      <c r="V14159" s="223"/>
      <c r="W14159" s="225"/>
      <c r="AE14159" s="200"/>
      <c r="AM14159" s="203"/>
      <c r="AT14159" s="144"/>
    </row>
    <row r="14160" spans="9:46" s="142" customFormat="1" x14ac:dyDescent="0.15">
      <c r="I14160" s="223"/>
      <c r="P14160" s="224"/>
      <c r="Q14160" s="224"/>
      <c r="R14160" s="224"/>
      <c r="T14160" s="223"/>
      <c r="U14160" s="225"/>
      <c r="V14160" s="223"/>
      <c r="W14160" s="225"/>
      <c r="AE14160" s="200"/>
      <c r="AM14160" s="203"/>
      <c r="AT14160" s="144"/>
    </row>
    <row r="14161" spans="9:46" s="142" customFormat="1" x14ac:dyDescent="0.15">
      <c r="I14161" s="223"/>
      <c r="P14161" s="224"/>
      <c r="Q14161" s="224"/>
      <c r="R14161" s="224"/>
      <c r="T14161" s="223"/>
      <c r="U14161" s="225"/>
      <c r="V14161" s="223"/>
      <c r="W14161" s="225"/>
      <c r="AE14161" s="200"/>
      <c r="AM14161" s="203"/>
      <c r="AT14161" s="144"/>
    </row>
    <row r="14162" spans="9:46" s="142" customFormat="1" x14ac:dyDescent="0.15">
      <c r="I14162" s="223"/>
      <c r="P14162" s="224"/>
      <c r="Q14162" s="224"/>
      <c r="R14162" s="224"/>
      <c r="T14162" s="223"/>
      <c r="U14162" s="225"/>
      <c r="V14162" s="223"/>
      <c r="W14162" s="225"/>
      <c r="AE14162" s="200"/>
      <c r="AM14162" s="203"/>
      <c r="AT14162" s="144"/>
    </row>
    <row r="14163" spans="9:46" s="142" customFormat="1" x14ac:dyDescent="0.15">
      <c r="I14163" s="223"/>
      <c r="P14163" s="224"/>
      <c r="Q14163" s="224"/>
      <c r="R14163" s="224"/>
      <c r="T14163" s="223"/>
      <c r="U14163" s="225"/>
      <c r="V14163" s="223"/>
      <c r="W14163" s="225"/>
      <c r="AE14163" s="200"/>
      <c r="AM14163" s="203"/>
      <c r="AT14163" s="144"/>
    </row>
    <row r="14164" spans="9:46" s="142" customFormat="1" x14ac:dyDescent="0.15">
      <c r="I14164" s="223"/>
      <c r="P14164" s="224"/>
      <c r="Q14164" s="224"/>
      <c r="R14164" s="224"/>
      <c r="T14164" s="223"/>
      <c r="U14164" s="225"/>
      <c r="V14164" s="223"/>
      <c r="W14164" s="225"/>
      <c r="AE14164" s="200"/>
      <c r="AM14164" s="203"/>
      <c r="AT14164" s="144"/>
    </row>
    <row r="14165" spans="9:46" s="142" customFormat="1" x14ac:dyDescent="0.15">
      <c r="I14165" s="223"/>
      <c r="P14165" s="224"/>
      <c r="Q14165" s="224"/>
      <c r="R14165" s="224"/>
      <c r="T14165" s="223"/>
      <c r="U14165" s="225"/>
      <c r="V14165" s="223"/>
      <c r="W14165" s="225"/>
      <c r="AE14165" s="200"/>
      <c r="AM14165" s="203"/>
      <c r="AT14165" s="144"/>
    </row>
    <row r="14166" spans="9:46" s="142" customFormat="1" x14ac:dyDescent="0.15">
      <c r="I14166" s="223"/>
      <c r="P14166" s="224"/>
      <c r="Q14166" s="224"/>
      <c r="R14166" s="224"/>
      <c r="T14166" s="223"/>
      <c r="U14166" s="225"/>
      <c r="V14166" s="223"/>
      <c r="W14166" s="225"/>
      <c r="AE14166" s="200"/>
      <c r="AM14166" s="203"/>
      <c r="AT14166" s="144"/>
    </row>
    <row r="14167" spans="9:46" s="142" customFormat="1" x14ac:dyDescent="0.15">
      <c r="I14167" s="223"/>
      <c r="P14167" s="224"/>
      <c r="Q14167" s="224"/>
      <c r="R14167" s="224"/>
      <c r="T14167" s="223"/>
      <c r="U14167" s="225"/>
      <c r="V14167" s="223"/>
      <c r="W14167" s="225"/>
      <c r="AE14167" s="200"/>
      <c r="AM14167" s="203"/>
      <c r="AT14167" s="144"/>
    </row>
    <row r="14168" spans="9:46" s="142" customFormat="1" x14ac:dyDescent="0.15">
      <c r="I14168" s="223"/>
      <c r="P14168" s="224"/>
      <c r="Q14168" s="224"/>
      <c r="R14168" s="224"/>
      <c r="T14168" s="223"/>
      <c r="U14168" s="225"/>
      <c r="V14168" s="223"/>
      <c r="W14168" s="225"/>
      <c r="AE14168" s="200"/>
      <c r="AM14168" s="203"/>
      <c r="AT14168" s="144"/>
    </row>
    <row r="14169" spans="9:46" s="142" customFormat="1" x14ac:dyDescent="0.15">
      <c r="I14169" s="223"/>
      <c r="P14169" s="224"/>
      <c r="Q14169" s="224"/>
      <c r="R14169" s="224"/>
      <c r="T14169" s="223"/>
      <c r="U14169" s="225"/>
      <c r="V14169" s="223"/>
      <c r="W14169" s="225"/>
      <c r="AE14169" s="200"/>
      <c r="AM14169" s="203"/>
      <c r="AT14169" s="144"/>
    </row>
    <row r="14170" spans="9:46" s="142" customFormat="1" x14ac:dyDescent="0.15">
      <c r="I14170" s="223"/>
      <c r="P14170" s="224"/>
      <c r="Q14170" s="224"/>
      <c r="R14170" s="224"/>
      <c r="T14170" s="223"/>
      <c r="U14170" s="225"/>
      <c r="V14170" s="223"/>
      <c r="W14170" s="225"/>
      <c r="AE14170" s="200"/>
      <c r="AM14170" s="203"/>
      <c r="AT14170" s="144"/>
    </row>
    <row r="14171" spans="9:46" s="142" customFormat="1" x14ac:dyDescent="0.15">
      <c r="I14171" s="223"/>
      <c r="P14171" s="224"/>
      <c r="Q14171" s="224"/>
      <c r="R14171" s="224"/>
      <c r="T14171" s="223"/>
      <c r="U14171" s="225"/>
      <c r="V14171" s="223"/>
      <c r="W14171" s="225"/>
      <c r="AE14171" s="200"/>
      <c r="AM14171" s="203"/>
      <c r="AT14171" s="144"/>
    </row>
    <row r="14172" spans="9:46" s="142" customFormat="1" x14ac:dyDescent="0.15">
      <c r="I14172" s="223"/>
      <c r="P14172" s="224"/>
      <c r="Q14172" s="224"/>
      <c r="R14172" s="224"/>
      <c r="T14172" s="223"/>
      <c r="U14172" s="225"/>
      <c r="V14172" s="223"/>
      <c r="W14172" s="225"/>
      <c r="AE14172" s="200"/>
      <c r="AM14172" s="203"/>
      <c r="AT14172" s="144"/>
    </row>
    <row r="14173" spans="9:46" s="142" customFormat="1" x14ac:dyDescent="0.15">
      <c r="I14173" s="223"/>
      <c r="P14173" s="224"/>
      <c r="Q14173" s="224"/>
      <c r="R14173" s="224"/>
      <c r="T14173" s="223"/>
      <c r="U14173" s="225"/>
      <c r="V14173" s="223"/>
      <c r="W14173" s="225"/>
      <c r="AE14173" s="200"/>
      <c r="AM14173" s="203"/>
      <c r="AT14173" s="144"/>
    </row>
    <row r="14174" spans="9:46" s="142" customFormat="1" x14ac:dyDescent="0.15">
      <c r="I14174" s="223"/>
      <c r="P14174" s="224"/>
      <c r="Q14174" s="224"/>
      <c r="R14174" s="224"/>
      <c r="T14174" s="223"/>
      <c r="U14174" s="225"/>
      <c r="V14174" s="223"/>
      <c r="W14174" s="225"/>
      <c r="AE14174" s="200"/>
      <c r="AM14174" s="203"/>
      <c r="AT14174" s="144"/>
    </row>
    <row r="14175" spans="9:46" s="142" customFormat="1" x14ac:dyDescent="0.15">
      <c r="I14175" s="223"/>
      <c r="P14175" s="224"/>
      <c r="Q14175" s="224"/>
      <c r="R14175" s="224"/>
      <c r="T14175" s="223"/>
      <c r="U14175" s="225"/>
      <c r="V14175" s="223"/>
      <c r="W14175" s="225"/>
      <c r="AE14175" s="200"/>
      <c r="AM14175" s="203"/>
      <c r="AT14175" s="144"/>
    </row>
    <row r="14176" spans="9:46" s="142" customFormat="1" x14ac:dyDescent="0.15">
      <c r="I14176" s="223"/>
      <c r="P14176" s="224"/>
      <c r="Q14176" s="224"/>
      <c r="R14176" s="224"/>
      <c r="T14176" s="223"/>
      <c r="U14176" s="225"/>
      <c r="V14176" s="223"/>
      <c r="W14176" s="225"/>
      <c r="AE14176" s="200"/>
      <c r="AM14176" s="203"/>
      <c r="AT14176" s="144"/>
    </row>
    <row r="14177" spans="9:46" s="142" customFormat="1" x14ac:dyDescent="0.15">
      <c r="I14177" s="223"/>
      <c r="P14177" s="224"/>
      <c r="Q14177" s="224"/>
      <c r="R14177" s="224"/>
      <c r="T14177" s="223"/>
      <c r="U14177" s="225"/>
      <c r="V14177" s="223"/>
      <c r="W14177" s="225"/>
      <c r="AE14177" s="200"/>
      <c r="AM14177" s="203"/>
      <c r="AT14177" s="144"/>
    </row>
    <row r="14178" spans="9:46" s="142" customFormat="1" x14ac:dyDescent="0.15">
      <c r="I14178" s="223"/>
      <c r="P14178" s="224"/>
      <c r="Q14178" s="224"/>
      <c r="R14178" s="224"/>
      <c r="T14178" s="223"/>
      <c r="U14178" s="225"/>
      <c r="V14178" s="223"/>
      <c r="W14178" s="225"/>
      <c r="AE14178" s="200"/>
      <c r="AM14178" s="203"/>
      <c r="AT14178" s="144"/>
    </row>
    <row r="14179" spans="9:46" s="142" customFormat="1" x14ac:dyDescent="0.15">
      <c r="I14179" s="223"/>
      <c r="P14179" s="224"/>
      <c r="Q14179" s="224"/>
      <c r="R14179" s="224"/>
      <c r="T14179" s="223"/>
      <c r="U14179" s="225"/>
      <c r="V14179" s="223"/>
      <c r="W14179" s="225"/>
      <c r="AE14179" s="200"/>
      <c r="AM14179" s="203"/>
      <c r="AT14179" s="144"/>
    </row>
    <row r="14180" spans="9:46" s="142" customFormat="1" x14ac:dyDescent="0.15">
      <c r="I14180" s="223"/>
      <c r="P14180" s="224"/>
      <c r="Q14180" s="224"/>
      <c r="R14180" s="224"/>
      <c r="T14180" s="223"/>
      <c r="U14180" s="225"/>
      <c r="V14180" s="223"/>
      <c r="W14180" s="225"/>
      <c r="AE14180" s="200"/>
      <c r="AM14180" s="203"/>
      <c r="AT14180" s="144"/>
    </row>
    <row r="14181" spans="9:46" s="142" customFormat="1" x14ac:dyDescent="0.15">
      <c r="I14181" s="223"/>
      <c r="P14181" s="224"/>
      <c r="Q14181" s="224"/>
      <c r="R14181" s="224"/>
      <c r="T14181" s="223"/>
      <c r="U14181" s="225"/>
      <c r="V14181" s="223"/>
      <c r="W14181" s="225"/>
      <c r="AE14181" s="200"/>
      <c r="AM14181" s="203"/>
      <c r="AT14181" s="144"/>
    </row>
    <row r="14182" spans="9:46" s="142" customFormat="1" x14ac:dyDescent="0.15">
      <c r="I14182" s="223"/>
      <c r="P14182" s="224"/>
      <c r="Q14182" s="224"/>
      <c r="R14182" s="224"/>
      <c r="T14182" s="223"/>
      <c r="U14182" s="225"/>
      <c r="V14182" s="223"/>
      <c r="W14182" s="225"/>
      <c r="AE14182" s="200"/>
      <c r="AM14182" s="203"/>
      <c r="AT14182" s="144"/>
    </row>
    <row r="14183" spans="9:46" s="142" customFormat="1" x14ac:dyDescent="0.15">
      <c r="I14183" s="223"/>
      <c r="P14183" s="224"/>
      <c r="Q14183" s="224"/>
      <c r="R14183" s="224"/>
      <c r="T14183" s="223"/>
      <c r="U14183" s="225"/>
      <c r="V14183" s="223"/>
      <c r="W14183" s="225"/>
      <c r="AE14183" s="200"/>
      <c r="AM14183" s="203"/>
      <c r="AT14183" s="144"/>
    </row>
    <row r="14184" spans="9:46" s="142" customFormat="1" x14ac:dyDescent="0.15">
      <c r="I14184" s="223"/>
      <c r="P14184" s="224"/>
      <c r="Q14184" s="224"/>
      <c r="R14184" s="224"/>
      <c r="T14184" s="223"/>
      <c r="U14184" s="225"/>
      <c r="V14184" s="223"/>
      <c r="W14184" s="225"/>
      <c r="AE14184" s="200"/>
      <c r="AM14184" s="203"/>
      <c r="AT14184" s="144"/>
    </row>
    <row r="14185" spans="9:46" s="142" customFormat="1" x14ac:dyDescent="0.15">
      <c r="I14185" s="223"/>
      <c r="P14185" s="224"/>
      <c r="Q14185" s="224"/>
      <c r="R14185" s="224"/>
      <c r="T14185" s="223"/>
      <c r="U14185" s="225"/>
      <c r="V14185" s="223"/>
      <c r="W14185" s="225"/>
      <c r="AE14185" s="200"/>
      <c r="AM14185" s="203"/>
      <c r="AT14185" s="144"/>
    </row>
    <row r="14186" spans="9:46" s="142" customFormat="1" x14ac:dyDescent="0.15">
      <c r="I14186" s="223"/>
      <c r="P14186" s="224"/>
      <c r="Q14186" s="224"/>
      <c r="R14186" s="224"/>
      <c r="T14186" s="223"/>
      <c r="U14186" s="225"/>
      <c r="V14186" s="223"/>
      <c r="W14186" s="225"/>
      <c r="AE14186" s="200"/>
      <c r="AM14186" s="203"/>
      <c r="AT14186" s="144"/>
    </row>
    <row r="14187" spans="9:46" s="142" customFormat="1" x14ac:dyDescent="0.15">
      <c r="I14187" s="223"/>
      <c r="P14187" s="224"/>
      <c r="Q14187" s="224"/>
      <c r="R14187" s="224"/>
      <c r="T14187" s="223"/>
      <c r="U14187" s="225"/>
      <c r="V14187" s="223"/>
      <c r="W14187" s="225"/>
      <c r="AE14187" s="200"/>
      <c r="AM14187" s="203"/>
      <c r="AT14187" s="144"/>
    </row>
    <row r="14188" spans="9:46" s="142" customFormat="1" x14ac:dyDescent="0.15">
      <c r="I14188" s="223"/>
      <c r="P14188" s="224"/>
      <c r="Q14188" s="224"/>
      <c r="R14188" s="224"/>
      <c r="T14188" s="223"/>
      <c r="U14188" s="225"/>
      <c r="V14188" s="223"/>
      <c r="W14188" s="225"/>
      <c r="AE14188" s="200"/>
      <c r="AM14188" s="203"/>
      <c r="AT14188" s="144"/>
    </row>
    <row r="14189" spans="9:46" s="142" customFormat="1" x14ac:dyDescent="0.15">
      <c r="I14189" s="223"/>
      <c r="P14189" s="224"/>
      <c r="Q14189" s="224"/>
      <c r="R14189" s="224"/>
      <c r="T14189" s="223"/>
      <c r="U14189" s="225"/>
      <c r="V14189" s="223"/>
      <c r="W14189" s="225"/>
      <c r="AE14189" s="200"/>
      <c r="AM14189" s="203"/>
      <c r="AT14189" s="144"/>
    </row>
    <row r="14190" spans="9:46" s="142" customFormat="1" x14ac:dyDescent="0.15">
      <c r="I14190" s="223"/>
      <c r="P14190" s="224"/>
      <c r="Q14190" s="224"/>
      <c r="R14190" s="224"/>
      <c r="T14190" s="223"/>
      <c r="U14190" s="225"/>
      <c r="V14190" s="223"/>
      <c r="W14190" s="225"/>
      <c r="AE14190" s="200"/>
      <c r="AM14190" s="203"/>
      <c r="AT14190" s="144"/>
    </row>
    <row r="14191" spans="9:46" s="142" customFormat="1" x14ac:dyDescent="0.15">
      <c r="I14191" s="223"/>
      <c r="P14191" s="224"/>
      <c r="Q14191" s="224"/>
      <c r="R14191" s="224"/>
      <c r="T14191" s="223"/>
      <c r="U14191" s="225"/>
      <c r="V14191" s="223"/>
      <c r="W14191" s="225"/>
      <c r="AE14191" s="200"/>
      <c r="AM14191" s="203"/>
      <c r="AT14191" s="144"/>
    </row>
    <row r="14192" spans="9:46" s="142" customFormat="1" x14ac:dyDescent="0.15">
      <c r="I14192" s="223"/>
      <c r="P14192" s="224"/>
      <c r="Q14192" s="224"/>
      <c r="R14192" s="224"/>
      <c r="T14192" s="223"/>
      <c r="U14192" s="225"/>
      <c r="V14192" s="223"/>
      <c r="W14192" s="225"/>
      <c r="AE14192" s="200"/>
      <c r="AM14192" s="203"/>
      <c r="AT14192" s="144"/>
    </row>
    <row r="14193" spans="9:46" s="142" customFormat="1" x14ac:dyDescent="0.15">
      <c r="I14193" s="223"/>
      <c r="P14193" s="224"/>
      <c r="Q14193" s="224"/>
      <c r="R14193" s="224"/>
      <c r="T14193" s="223"/>
      <c r="U14193" s="225"/>
      <c r="V14193" s="223"/>
      <c r="W14193" s="225"/>
      <c r="AE14193" s="200"/>
      <c r="AM14193" s="203"/>
      <c r="AT14193" s="144"/>
    </row>
    <row r="14194" spans="9:46" s="142" customFormat="1" x14ac:dyDescent="0.15">
      <c r="I14194" s="223"/>
      <c r="P14194" s="224"/>
      <c r="Q14194" s="224"/>
      <c r="R14194" s="224"/>
      <c r="T14194" s="223"/>
      <c r="U14194" s="225"/>
      <c r="V14194" s="223"/>
      <c r="W14194" s="225"/>
      <c r="AE14194" s="200"/>
      <c r="AM14194" s="203"/>
      <c r="AT14194" s="144"/>
    </row>
    <row r="14195" spans="9:46" s="142" customFormat="1" x14ac:dyDescent="0.15">
      <c r="I14195" s="223"/>
      <c r="P14195" s="224"/>
      <c r="Q14195" s="224"/>
      <c r="R14195" s="224"/>
      <c r="T14195" s="223"/>
      <c r="U14195" s="225"/>
      <c r="V14195" s="223"/>
      <c r="W14195" s="225"/>
      <c r="AE14195" s="200"/>
      <c r="AM14195" s="203"/>
      <c r="AT14195" s="144"/>
    </row>
    <row r="14196" spans="9:46" s="142" customFormat="1" x14ac:dyDescent="0.15">
      <c r="I14196" s="223"/>
      <c r="P14196" s="224"/>
      <c r="Q14196" s="224"/>
      <c r="R14196" s="224"/>
      <c r="T14196" s="223"/>
      <c r="U14196" s="225"/>
      <c r="V14196" s="223"/>
      <c r="W14196" s="225"/>
      <c r="AE14196" s="200"/>
      <c r="AM14196" s="203"/>
      <c r="AT14196" s="144"/>
    </row>
    <row r="14197" spans="9:46" s="142" customFormat="1" x14ac:dyDescent="0.15">
      <c r="I14197" s="223"/>
      <c r="P14197" s="224"/>
      <c r="Q14197" s="224"/>
      <c r="R14197" s="224"/>
      <c r="T14197" s="223"/>
      <c r="U14197" s="225"/>
      <c r="V14197" s="223"/>
      <c r="W14197" s="225"/>
      <c r="AE14197" s="200"/>
      <c r="AM14197" s="203"/>
      <c r="AT14197" s="144"/>
    </row>
    <row r="14198" spans="9:46" s="142" customFormat="1" x14ac:dyDescent="0.15">
      <c r="I14198" s="223"/>
      <c r="P14198" s="224"/>
      <c r="Q14198" s="224"/>
      <c r="R14198" s="224"/>
      <c r="T14198" s="223"/>
      <c r="U14198" s="225"/>
      <c r="V14198" s="223"/>
      <c r="W14198" s="225"/>
      <c r="AE14198" s="200"/>
      <c r="AM14198" s="203"/>
      <c r="AT14198" s="144"/>
    </row>
    <row r="14199" spans="9:46" s="142" customFormat="1" x14ac:dyDescent="0.15">
      <c r="I14199" s="223"/>
      <c r="P14199" s="224"/>
      <c r="Q14199" s="224"/>
      <c r="R14199" s="224"/>
      <c r="T14199" s="223"/>
      <c r="U14199" s="225"/>
      <c r="V14199" s="223"/>
      <c r="W14199" s="225"/>
      <c r="AE14199" s="200"/>
      <c r="AM14199" s="203"/>
      <c r="AT14199" s="144"/>
    </row>
    <row r="14200" spans="9:46" s="142" customFormat="1" x14ac:dyDescent="0.15">
      <c r="I14200" s="223"/>
      <c r="P14200" s="224"/>
      <c r="Q14200" s="224"/>
      <c r="R14200" s="224"/>
      <c r="T14200" s="223"/>
      <c r="U14200" s="225"/>
      <c r="V14200" s="223"/>
      <c r="W14200" s="225"/>
      <c r="AE14200" s="200"/>
      <c r="AM14200" s="203"/>
      <c r="AT14200" s="144"/>
    </row>
    <row r="14201" spans="9:46" s="142" customFormat="1" x14ac:dyDescent="0.15">
      <c r="I14201" s="223"/>
      <c r="P14201" s="224"/>
      <c r="Q14201" s="224"/>
      <c r="R14201" s="224"/>
      <c r="T14201" s="223"/>
      <c r="U14201" s="225"/>
      <c r="V14201" s="223"/>
      <c r="W14201" s="225"/>
      <c r="AE14201" s="200"/>
      <c r="AM14201" s="203"/>
      <c r="AT14201" s="144"/>
    </row>
    <row r="14202" spans="9:46" s="142" customFormat="1" x14ac:dyDescent="0.15">
      <c r="I14202" s="223"/>
      <c r="P14202" s="224"/>
      <c r="Q14202" s="224"/>
      <c r="R14202" s="224"/>
      <c r="T14202" s="223"/>
      <c r="U14202" s="225"/>
      <c r="V14202" s="223"/>
      <c r="W14202" s="225"/>
      <c r="AE14202" s="200"/>
      <c r="AM14202" s="203"/>
      <c r="AT14202" s="144"/>
    </row>
    <row r="14203" spans="9:46" s="142" customFormat="1" x14ac:dyDescent="0.15">
      <c r="I14203" s="223"/>
      <c r="P14203" s="224"/>
      <c r="Q14203" s="224"/>
      <c r="R14203" s="224"/>
      <c r="T14203" s="223"/>
      <c r="U14203" s="225"/>
      <c r="V14203" s="223"/>
      <c r="W14203" s="225"/>
      <c r="AE14203" s="200"/>
      <c r="AM14203" s="203"/>
      <c r="AT14203" s="144"/>
    </row>
    <row r="14204" spans="9:46" s="142" customFormat="1" x14ac:dyDescent="0.15">
      <c r="I14204" s="223"/>
      <c r="P14204" s="224"/>
      <c r="Q14204" s="224"/>
      <c r="R14204" s="224"/>
      <c r="T14204" s="223"/>
      <c r="U14204" s="225"/>
      <c r="V14204" s="223"/>
      <c r="W14204" s="225"/>
      <c r="AE14204" s="200"/>
      <c r="AM14204" s="203"/>
      <c r="AT14204" s="144"/>
    </row>
    <row r="14205" spans="9:46" s="142" customFormat="1" x14ac:dyDescent="0.15">
      <c r="I14205" s="223"/>
      <c r="P14205" s="224"/>
      <c r="Q14205" s="224"/>
      <c r="R14205" s="224"/>
      <c r="T14205" s="223"/>
      <c r="U14205" s="225"/>
      <c r="V14205" s="223"/>
      <c r="W14205" s="225"/>
      <c r="AE14205" s="200"/>
      <c r="AM14205" s="203"/>
      <c r="AT14205" s="144"/>
    </row>
    <row r="14206" spans="9:46" s="142" customFormat="1" x14ac:dyDescent="0.15">
      <c r="I14206" s="223"/>
      <c r="P14206" s="224"/>
      <c r="Q14206" s="224"/>
      <c r="R14206" s="224"/>
      <c r="T14206" s="223"/>
      <c r="U14206" s="225"/>
      <c r="V14206" s="223"/>
      <c r="W14206" s="225"/>
      <c r="AE14206" s="200"/>
      <c r="AM14206" s="203"/>
      <c r="AT14206" s="144"/>
    </row>
    <row r="14207" spans="9:46" s="142" customFormat="1" x14ac:dyDescent="0.15">
      <c r="I14207" s="223"/>
      <c r="P14207" s="224"/>
      <c r="Q14207" s="224"/>
      <c r="R14207" s="224"/>
      <c r="T14207" s="223"/>
      <c r="U14207" s="225"/>
      <c r="V14207" s="223"/>
      <c r="W14207" s="225"/>
      <c r="AE14207" s="200"/>
      <c r="AM14207" s="203"/>
      <c r="AT14207" s="144"/>
    </row>
    <row r="14208" spans="9:46" s="142" customFormat="1" x14ac:dyDescent="0.15">
      <c r="I14208" s="223"/>
      <c r="P14208" s="224"/>
      <c r="Q14208" s="224"/>
      <c r="R14208" s="224"/>
      <c r="T14208" s="223"/>
      <c r="U14208" s="225"/>
      <c r="V14208" s="223"/>
      <c r="W14208" s="225"/>
      <c r="AE14208" s="200"/>
      <c r="AM14208" s="203"/>
      <c r="AT14208" s="144"/>
    </row>
    <row r="14209" spans="9:46" s="142" customFormat="1" x14ac:dyDescent="0.15">
      <c r="I14209" s="223"/>
      <c r="P14209" s="224"/>
      <c r="Q14209" s="224"/>
      <c r="R14209" s="224"/>
      <c r="T14209" s="223"/>
      <c r="U14209" s="225"/>
      <c r="V14209" s="223"/>
      <c r="W14209" s="225"/>
      <c r="AE14209" s="200"/>
      <c r="AM14209" s="203"/>
      <c r="AT14209" s="144"/>
    </row>
    <row r="14210" spans="9:46" s="142" customFormat="1" x14ac:dyDescent="0.15">
      <c r="I14210" s="223"/>
      <c r="P14210" s="224"/>
      <c r="Q14210" s="224"/>
      <c r="R14210" s="224"/>
      <c r="T14210" s="223"/>
      <c r="U14210" s="225"/>
      <c r="V14210" s="223"/>
      <c r="W14210" s="225"/>
      <c r="AE14210" s="200"/>
      <c r="AM14210" s="203"/>
      <c r="AT14210" s="144"/>
    </row>
    <row r="14211" spans="9:46" s="142" customFormat="1" x14ac:dyDescent="0.15">
      <c r="I14211" s="223"/>
      <c r="P14211" s="224"/>
      <c r="Q14211" s="224"/>
      <c r="R14211" s="224"/>
      <c r="T14211" s="223"/>
      <c r="U14211" s="225"/>
      <c r="V14211" s="223"/>
      <c r="W14211" s="225"/>
      <c r="AE14211" s="200"/>
      <c r="AM14211" s="203"/>
      <c r="AT14211" s="144"/>
    </row>
    <row r="14212" spans="9:46" s="142" customFormat="1" x14ac:dyDescent="0.15">
      <c r="I14212" s="223"/>
      <c r="P14212" s="224"/>
      <c r="Q14212" s="224"/>
      <c r="R14212" s="224"/>
      <c r="T14212" s="223"/>
      <c r="U14212" s="225"/>
      <c r="V14212" s="223"/>
      <c r="W14212" s="225"/>
      <c r="AE14212" s="200"/>
      <c r="AM14212" s="203"/>
      <c r="AT14212" s="144"/>
    </row>
    <row r="14213" spans="9:46" s="142" customFormat="1" x14ac:dyDescent="0.15">
      <c r="I14213" s="223"/>
      <c r="P14213" s="224"/>
      <c r="Q14213" s="224"/>
      <c r="R14213" s="224"/>
      <c r="T14213" s="223"/>
      <c r="U14213" s="225"/>
      <c r="V14213" s="223"/>
      <c r="W14213" s="225"/>
      <c r="AE14213" s="200"/>
      <c r="AM14213" s="203"/>
      <c r="AT14213" s="144"/>
    </row>
    <row r="14214" spans="9:46" s="142" customFormat="1" x14ac:dyDescent="0.15">
      <c r="I14214" s="223"/>
      <c r="P14214" s="224"/>
      <c r="Q14214" s="224"/>
      <c r="R14214" s="224"/>
      <c r="T14214" s="223"/>
      <c r="U14214" s="225"/>
      <c r="V14214" s="223"/>
      <c r="W14214" s="225"/>
      <c r="AE14214" s="200"/>
      <c r="AM14214" s="203"/>
      <c r="AT14214" s="144"/>
    </row>
    <row r="14215" spans="9:46" s="142" customFormat="1" x14ac:dyDescent="0.15">
      <c r="I14215" s="223"/>
      <c r="P14215" s="224"/>
      <c r="Q14215" s="224"/>
      <c r="R14215" s="224"/>
      <c r="T14215" s="223"/>
      <c r="U14215" s="225"/>
      <c r="V14215" s="223"/>
      <c r="W14215" s="225"/>
      <c r="AE14215" s="200"/>
      <c r="AM14215" s="203"/>
      <c r="AT14215" s="144"/>
    </row>
    <row r="14216" spans="9:46" s="142" customFormat="1" x14ac:dyDescent="0.15">
      <c r="I14216" s="223"/>
      <c r="P14216" s="224"/>
      <c r="Q14216" s="224"/>
      <c r="R14216" s="224"/>
      <c r="T14216" s="223"/>
      <c r="U14216" s="225"/>
      <c r="V14216" s="223"/>
      <c r="W14216" s="225"/>
      <c r="AE14216" s="200"/>
      <c r="AM14216" s="203"/>
      <c r="AT14216" s="144"/>
    </row>
    <row r="14217" spans="9:46" s="142" customFormat="1" x14ac:dyDescent="0.15">
      <c r="I14217" s="223"/>
      <c r="P14217" s="224"/>
      <c r="Q14217" s="224"/>
      <c r="R14217" s="224"/>
      <c r="T14217" s="223"/>
      <c r="U14217" s="225"/>
      <c r="V14217" s="223"/>
      <c r="W14217" s="225"/>
      <c r="AE14217" s="200"/>
      <c r="AM14217" s="203"/>
      <c r="AT14217" s="144"/>
    </row>
    <row r="14218" spans="9:46" s="142" customFormat="1" x14ac:dyDescent="0.15">
      <c r="I14218" s="223"/>
      <c r="P14218" s="224"/>
      <c r="Q14218" s="224"/>
      <c r="R14218" s="224"/>
      <c r="T14218" s="223"/>
      <c r="U14218" s="225"/>
      <c r="V14218" s="223"/>
      <c r="W14218" s="225"/>
      <c r="AE14218" s="200"/>
      <c r="AM14218" s="203"/>
      <c r="AT14218" s="144"/>
    </row>
    <row r="14219" spans="9:46" s="142" customFormat="1" x14ac:dyDescent="0.15">
      <c r="I14219" s="223"/>
      <c r="P14219" s="224"/>
      <c r="Q14219" s="224"/>
      <c r="R14219" s="224"/>
      <c r="T14219" s="223"/>
      <c r="U14219" s="225"/>
      <c r="V14219" s="223"/>
      <c r="W14219" s="225"/>
      <c r="AE14219" s="200"/>
      <c r="AM14219" s="203"/>
      <c r="AT14219" s="144"/>
    </row>
    <row r="14220" spans="9:46" s="142" customFormat="1" x14ac:dyDescent="0.15">
      <c r="I14220" s="223"/>
      <c r="P14220" s="224"/>
      <c r="Q14220" s="224"/>
      <c r="R14220" s="224"/>
      <c r="T14220" s="223"/>
      <c r="U14220" s="225"/>
      <c r="V14220" s="223"/>
      <c r="W14220" s="225"/>
      <c r="AE14220" s="200"/>
      <c r="AM14220" s="203"/>
      <c r="AT14220" s="144"/>
    </row>
    <row r="14221" spans="9:46" s="142" customFormat="1" x14ac:dyDescent="0.15">
      <c r="I14221" s="223"/>
      <c r="P14221" s="224"/>
      <c r="Q14221" s="224"/>
      <c r="R14221" s="224"/>
      <c r="T14221" s="223"/>
      <c r="U14221" s="225"/>
      <c r="V14221" s="223"/>
      <c r="W14221" s="225"/>
      <c r="AE14221" s="200"/>
      <c r="AM14221" s="203"/>
      <c r="AT14221" s="144"/>
    </row>
    <row r="14222" spans="9:46" s="142" customFormat="1" x14ac:dyDescent="0.15">
      <c r="I14222" s="223"/>
      <c r="P14222" s="224"/>
      <c r="Q14222" s="224"/>
      <c r="R14222" s="224"/>
      <c r="T14222" s="223"/>
      <c r="U14222" s="225"/>
      <c r="V14222" s="223"/>
      <c r="W14222" s="225"/>
      <c r="AE14222" s="200"/>
      <c r="AM14222" s="203"/>
      <c r="AT14222" s="144"/>
    </row>
    <row r="14223" spans="9:46" s="142" customFormat="1" x14ac:dyDescent="0.15">
      <c r="I14223" s="223"/>
      <c r="P14223" s="224"/>
      <c r="Q14223" s="224"/>
      <c r="R14223" s="224"/>
      <c r="T14223" s="223"/>
      <c r="U14223" s="225"/>
      <c r="V14223" s="223"/>
      <c r="W14223" s="225"/>
      <c r="AE14223" s="200"/>
      <c r="AM14223" s="203"/>
      <c r="AT14223" s="144"/>
    </row>
    <row r="14224" spans="9:46" s="142" customFormat="1" x14ac:dyDescent="0.15">
      <c r="I14224" s="223"/>
      <c r="P14224" s="224"/>
      <c r="Q14224" s="224"/>
      <c r="R14224" s="224"/>
      <c r="T14224" s="223"/>
      <c r="U14224" s="225"/>
      <c r="V14224" s="223"/>
      <c r="W14224" s="225"/>
      <c r="AE14224" s="200"/>
      <c r="AM14224" s="203"/>
      <c r="AT14224" s="144"/>
    </row>
    <row r="14225" spans="9:46" s="142" customFormat="1" x14ac:dyDescent="0.15">
      <c r="I14225" s="223"/>
      <c r="P14225" s="224"/>
      <c r="Q14225" s="224"/>
      <c r="R14225" s="224"/>
      <c r="T14225" s="223"/>
      <c r="U14225" s="225"/>
      <c r="V14225" s="223"/>
      <c r="W14225" s="225"/>
      <c r="AE14225" s="200"/>
      <c r="AM14225" s="203"/>
      <c r="AT14225" s="144"/>
    </row>
    <row r="14226" spans="9:46" s="142" customFormat="1" x14ac:dyDescent="0.15">
      <c r="I14226" s="223"/>
      <c r="P14226" s="224"/>
      <c r="Q14226" s="224"/>
      <c r="R14226" s="224"/>
      <c r="T14226" s="223"/>
      <c r="U14226" s="225"/>
      <c r="V14226" s="223"/>
      <c r="W14226" s="225"/>
      <c r="AE14226" s="200"/>
      <c r="AM14226" s="203"/>
      <c r="AT14226" s="144"/>
    </row>
    <row r="14227" spans="9:46" s="142" customFormat="1" x14ac:dyDescent="0.15">
      <c r="I14227" s="223"/>
      <c r="P14227" s="224"/>
      <c r="Q14227" s="224"/>
      <c r="R14227" s="224"/>
      <c r="T14227" s="223"/>
      <c r="U14227" s="225"/>
      <c r="V14227" s="223"/>
      <c r="W14227" s="225"/>
      <c r="AE14227" s="200"/>
      <c r="AM14227" s="203"/>
      <c r="AT14227" s="144"/>
    </row>
    <row r="14228" spans="9:46" s="142" customFormat="1" x14ac:dyDescent="0.15">
      <c r="I14228" s="223"/>
      <c r="P14228" s="224"/>
      <c r="Q14228" s="224"/>
      <c r="R14228" s="224"/>
      <c r="T14228" s="223"/>
      <c r="U14228" s="225"/>
      <c r="V14228" s="223"/>
      <c r="W14228" s="225"/>
      <c r="AE14228" s="200"/>
      <c r="AM14228" s="203"/>
      <c r="AT14228" s="144"/>
    </row>
    <row r="14229" spans="9:46" s="142" customFormat="1" x14ac:dyDescent="0.15">
      <c r="I14229" s="223"/>
      <c r="P14229" s="224"/>
      <c r="Q14229" s="224"/>
      <c r="R14229" s="224"/>
      <c r="T14229" s="223"/>
      <c r="U14229" s="225"/>
      <c r="V14229" s="223"/>
      <c r="W14229" s="225"/>
      <c r="AE14229" s="200"/>
      <c r="AM14229" s="203"/>
      <c r="AT14229" s="144"/>
    </row>
    <row r="14230" spans="9:46" s="142" customFormat="1" x14ac:dyDescent="0.15">
      <c r="I14230" s="223"/>
      <c r="P14230" s="224"/>
      <c r="Q14230" s="224"/>
      <c r="R14230" s="224"/>
      <c r="T14230" s="223"/>
      <c r="U14230" s="225"/>
      <c r="V14230" s="223"/>
      <c r="W14230" s="225"/>
      <c r="AE14230" s="200"/>
      <c r="AM14230" s="203"/>
      <c r="AT14230" s="144"/>
    </row>
    <row r="14231" spans="9:46" s="142" customFormat="1" x14ac:dyDescent="0.15">
      <c r="I14231" s="223"/>
      <c r="P14231" s="224"/>
      <c r="Q14231" s="224"/>
      <c r="R14231" s="224"/>
      <c r="T14231" s="223"/>
      <c r="U14231" s="225"/>
      <c r="V14231" s="223"/>
      <c r="W14231" s="225"/>
      <c r="AE14231" s="200"/>
      <c r="AM14231" s="203"/>
      <c r="AT14231" s="144"/>
    </row>
    <row r="14232" spans="9:46" s="142" customFormat="1" x14ac:dyDescent="0.15">
      <c r="I14232" s="223"/>
      <c r="P14232" s="224"/>
      <c r="Q14232" s="224"/>
      <c r="R14232" s="224"/>
      <c r="T14232" s="223"/>
      <c r="U14232" s="225"/>
      <c r="V14232" s="223"/>
      <c r="W14232" s="225"/>
      <c r="AE14232" s="200"/>
      <c r="AM14232" s="203"/>
      <c r="AT14232" s="144"/>
    </row>
    <row r="14233" spans="9:46" s="142" customFormat="1" x14ac:dyDescent="0.15">
      <c r="I14233" s="223"/>
      <c r="P14233" s="224"/>
      <c r="Q14233" s="224"/>
      <c r="R14233" s="224"/>
      <c r="T14233" s="223"/>
      <c r="U14233" s="225"/>
      <c r="V14233" s="223"/>
      <c r="W14233" s="225"/>
      <c r="AE14233" s="200"/>
      <c r="AM14233" s="203"/>
      <c r="AT14233" s="144"/>
    </row>
    <row r="14234" spans="9:46" s="142" customFormat="1" x14ac:dyDescent="0.15">
      <c r="I14234" s="223"/>
      <c r="P14234" s="224"/>
      <c r="Q14234" s="224"/>
      <c r="R14234" s="224"/>
      <c r="T14234" s="223"/>
      <c r="U14234" s="225"/>
      <c r="V14234" s="223"/>
      <c r="W14234" s="225"/>
      <c r="AE14234" s="200"/>
      <c r="AM14234" s="203"/>
      <c r="AT14234" s="144"/>
    </row>
    <row r="14235" spans="9:46" s="142" customFormat="1" x14ac:dyDescent="0.15">
      <c r="I14235" s="223"/>
      <c r="P14235" s="224"/>
      <c r="Q14235" s="224"/>
      <c r="R14235" s="224"/>
      <c r="T14235" s="223"/>
      <c r="U14235" s="225"/>
      <c r="V14235" s="223"/>
      <c r="W14235" s="225"/>
      <c r="AE14235" s="200"/>
      <c r="AM14235" s="203"/>
      <c r="AT14235" s="144"/>
    </row>
    <row r="14236" spans="9:46" s="142" customFormat="1" x14ac:dyDescent="0.15">
      <c r="I14236" s="223"/>
      <c r="P14236" s="224"/>
      <c r="Q14236" s="224"/>
      <c r="R14236" s="224"/>
      <c r="T14236" s="223"/>
      <c r="U14236" s="225"/>
      <c r="V14236" s="223"/>
      <c r="W14236" s="225"/>
      <c r="AE14236" s="200"/>
      <c r="AM14236" s="203"/>
      <c r="AT14236" s="144"/>
    </row>
    <row r="14237" spans="9:46" s="142" customFormat="1" x14ac:dyDescent="0.15">
      <c r="I14237" s="223"/>
      <c r="P14237" s="224"/>
      <c r="Q14237" s="224"/>
      <c r="R14237" s="224"/>
      <c r="T14237" s="223"/>
      <c r="U14237" s="225"/>
      <c r="V14237" s="223"/>
      <c r="W14237" s="225"/>
      <c r="AE14237" s="200"/>
      <c r="AM14237" s="203"/>
      <c r="AT14237" s="144"/>
    </row>
    <row r="14238" spans="9:46" s="142" customFormat="1" x14ac:dyDescent="0.15">
      <c r="I14238" s="223"/>
      <c r="P14238" s="224"/>
      <c r="Q14238" s="224"/>
      <c r="R14238" s="224"/>
      <c r="T14238" s="223"/>
      <c r="U14238" s="225"/>
      <c r="V14238" s="223"/>
      <c r="W14238" s="225"/>
      <c r="AE14238" s="200"/>
      <c r="AM14238" s="203"/>
      <c r="AT14238" s="144"/>
    </row>
    <row r="14239" spans="9:46" s="142" customFormat="1" x14ac:dyDescent="0.15">
      <c r="I14239" s="223"/>
      <c r="P14239" s="224"/>
      <c r="Q14239" s="224"/>
      <c r="R14239" s="224"/>
      <c r="T14239" s="223"/>
      <c r="U14239" s="225"/>
      <c r="V14239" s="223"/>
      <c r="W14239" s="225"/>
      <c r="AE14239" s="200"/>
      <c r="AM14239" s="203"/>
      <c r="AT14239" s="144"/>
    </row>
    <row r="14240" spans="9:46" s="142" customFormat="1" x14ac:dyDescent="0.15">
      <c r="I14240" s="223"/>
      <c r="P14240" s="224"/>
      <c r="Q14240" s="224"/>
      <c r="R14240" s="224"/>
      <c r="T14240" s="223"/>
      <c r="U14240" s="225"/>
      <c r="V14240" s="223"/>
      <c r="W14240" s="225"/>
      <c r="AE14240" s="200"/>
      <c r="AM14240" s="203"/>
      <c r="AT14240" s="144"/>
    </row>
    <row r="14241" spans="9:46" s="142" customFormat="1" x14ac:dyDescent="0.15">
      <c r="I14241" s="223"/>
      <c r="P14241" s="224"/>
      <c r="Q14241" s="224"/>
      <c r="R14241" s="224"/>
      <c r="T14241" s="223"/>
      <c r="U14241" s="225"/>
      <c r="V14241" s="223"/>
      <c r="W14241" s="225"/>
      <c r="AE14241" s="200"/>
      <c r="AM14241" s="203"/>
      <c r="AT14241" s="144"/>
    </row>
    <row r="14242" spans="9:46" s="142" customFormat="1" x14ac:dyDescent="0.15">
      <c r="I14242" s="223"/>
      <c r="P14242" s="224"/>
      <c r="Q14242" s="224"/>
      <c r="R14242" s="224"/>
      <c r="T14242" s="223"/>
      <c r="U14242" s="225"/>
      <c r="V14242" s="223"/>
      <c r="W14242" s="225"/>
      <c r="AE14242" s="200"/>
      <c r="AM14242" s="203"/>
      <c r="AT14242" s="144"/>
    </row>
    <row r="14243" spans="9:46" s="142" customFormat="1" x14ac:dyDescent="0.15">
      <c r="I14243" s="223"/>
      <c r="P14243" s="224"/>
      <c r="Q14243" s="224"/>
      <c r="R14243" s="224"/>
      <c r="T14243" s="223"/>
      <c r="U14243" s="225"/>
      <c r="V14243" s="223"/>
      <c r="W14243" s="225"/>
      <c r="AE14243" s="200"/>
      <c r="AM14243" s="203"/>
      <c r="AT14243" s="144"/>
    </row>
    <row r="14244" spans="9:46" s="142" customFormat="1" x14ac:dyDescent="0.15">
      <c r="I14244" s="223"/>
      <c r="P14244" s="224"/>
      <c r="Q14244" s="224"/>
      <c r="R14244" s="224"/>
      <c r="T14244" s="223"/>
      <c r="U14244" s="225"/>
      <c r="V14244" s="223"/>
      <c r="W14244" s="225"/>
      <c r="AE14244" s="200"/>
      <c r="AM14244" s="203"/>
      <c r="AT14244" s="144"/>
    </row>
    <row r="14245" spans="9:46" s="142" customFormat="1" x14ac:dyDescent="0.15">
      <c r="I14245" s="223"/>
      <c r="P14245" s="224"/>
      <c r="Q14245" s="224"/>
      <c r="R14245" s="224"/>
      <c r="T14245" s="223"/>
      <c r="U14245" s="225"/>
      <c r="V14245" s="223"/>
      <c r="W14245" s="225"/>
      <c r="AE14245" s="200"/>
      <c r="AM14245" s="203"/>
      <c r="AT14245" s="144"/>
    </row>
    <row r="14246" spans="9:46" s="142" customFormat="1" x14ac:dyDescent="0.15">
      <c r="I14246" s="223"/>
      <c r="P14246" s="224"/>
      <c r="Q14246" s="224"/>
      <c r="R14246" s="224"/>
      <c r="T14246" s="223"/>
      <c r="U14246" s="225"/>
      <c r="V14246" s="223"/>
      <c r="W14246" s="225"/>
      <c r="AE14246" s="200"/>
      <c r="AM14246" s="203"/>
      <c r="AT14246" s="144"/>
    </row>
    <row r="14247" spans="9:46" s="142" customFormat="1" x14ac:dyDescent="0.15">
      <c r="I14247" s="223"/>
      <c r="P14247" s="224"/>
      <c r="Q14247" s="224"/>
      <c r="R14247" s="224"/>
      <c r="T14247" s="223"/>
      <c r="U14247" s="225"/>
      <c r="V14247" s="223"/>
      <c r="W14247" s="225"/>
      <c r="AE14247" s="200"/>
      <c r="AM14247" s="203"/>
      <c r="AT14247" s="144"/>
    </row>
    <row r="14248" spans="9:46" s="142" customFormat="1" x14ac:dyDescent="0.15">
      <c r="I14248" s="223"/>
      <c r="P14248" s="224"/>
      <c r="Q14248" s="224"/>
      <c r="R14248" s="224"/>
      <c r="T14248" s="223"/>
      <c r="U14248" s="225"/>
      <c r="V14248" s="223"/>
      <c r="W14248" s="225"/>
      <c r="AE14248" s="200"/>
      <c r="AM14248" s="203"/>
      <c r="AT14248" s="144"/>
    </row>
    <row r="14249" spans="9:46" s="142" customFormat="1" x14ac:dyDescent="0.15">
      <c r="I14249" s="223"/>
      <c r="P14249" s="224"/>
      <c r="Q14249" s="224"/>
      <c r="R14249" s="224"/>
      <c r="T14249" s="223"/>
      <c r="U14249" s="225"/>
      <c r="V14249" s="223"/>
      <c r="W14249" s="225"/>
      <c r="AE14249" s="200"/>
      <c r="AM14249" s="203"/>
      <c r="AT14249" s="144"/>
    </row>
    <row r="14250" spans="9:46" s="142" customFormat="1" x14ac:dyDescent="0.15">
      <c r="I14250" s="223"/>
      <c r="P14250" s="224"/>
      <c r="Q14250" s="224"/>
      <c r="R14250" s="224"/>
      <c r="T14250" s="223"/>
      <c r="U14250" s="225"/>
      <c r="V14250" s="223"/>
      <c r="W14250" s="225"/>
      <c r="AE14250" s="200"/>
      <c r="AM14250" s="203"/>
      <c r="AT14250" s="144"/>
    </row>
    <row r="14251" spans="9:46" s="142" customFormat="1" x14ac:dyDescent="0.15">
      <c r="I14251" s="223"/>
      <c r="P14251" s="224"/>
      <c r="Q14251" s="224"/>
      <c r="R14251" s="224"/>
      <c r="T14251" s="223"/>
      <c r="U14251" s="225"/>
      <c r="V14251" s="223"/>
      <c r="W14251" s="225"/>
      <c r="AE14251" s="200"/>
      <c r="AM14251" s="203"/>
      <c r="AT14251" s="144"/>
    </row>
    <row r="14252" spans="9:46" s="142" customFormat="1" x14ac:dyDescent="0.15">
      <c r="I14252" s="223"/>
      <c r="P14252" s="224"/>
      <c r="Q14252" s="224"/>
      <c r="R14252" s="224"/>
      <c r="T14252" s="223"/>
      <c r="U14252" s="225"/>
      <c r="V14252" s="223"/>
      <c r="W14252" s="225"/>
      <c r="AE14252" s="200"/>
      <c r="AM14252" s="203"/>
      <c r="AT14252" s="144"/>
    </row>
    <row r="14253" spans="9:46" s="142" customFormat="1" x14ac:dyDescent="0.15">
      <c r="I14253" s="223"/>
      <c r="P14253" s="224"/>
      <c r="Q14253" s="224"/>
      <c r="R14253" s="224"/>
      <c r="T14253" s="223"/>
      <c r="U14253" s="225"/>
      <c r="V14253" s="223"/>
      <c r="W14253" s="225"/>
      <c r="AE14253" s="200"/>
      <c r="AM14253" s="203"/>
      <c r="AT14253" s="144"/>
    </row>
    <row r="14254" spans="9:46" s="142" customFormat="1" x14ac:dyDescent="0.15">
      <c r="I14254" s="223"/>
      <c r="P14254" s="224"/>
      <c r="Q14254" s="224"/>
      <c r="R14254" s="224"/>
      <c r="T14254" s="223"/>
      <c r="U14254" s="225"/>
      <c r="V14254" s="223"/>
      <c r="W14254" s="225"/>
      <c r="AE14254" s="200"/>
      <c r="AM14254" s="203"/>
      <c r="AT14254" s="144"/>
    </row>
    <row r="14255" spans="9:46" s="142" customFormat="1" x14ac:dyDescent="0.15">
      <c r="I14255" s="223"/>
      <c r="P14255" s="224"/>
      <c r="Q14255" s="224"/>
      <c r="R14255" s="224"/>
      <c r="T14255" s="223"/>
      <c r="U14255" s="225"/>
      <c r="V14255" s="223"/>
      <c r="W14255" s="225"/>
      <c r="AE14255" s="200"/>
      <c r="AM14255" s="203"/>
      <c r="AT14255" s="144"/>
    </row>
    <row r="14256" spans="9:46" s="142" customFormat="1" x14ac:dyDescent="0.15">
      <c r="I14256" s="223"/>
      <c r="P14256" s="224"/>
      <c r="Q14256" s="224"/>
      <c r="R14256" s="224"/>
      <c r="T14256" s="223"/>
      <c r="U14256" s="225"/>
      <c r="V14256" s="223"/>
      <c r="W14256" s="225"/>
      <c r="AE14256" s="200"/>
      <c r="AM14256" s="203"/>
      <c r="AT14256" s="144"/>
    </row>
    <row r="14257" spans="9:46" s="142" customFormat="1" x14ac:dyDescent="0.15">
      <c r="I14257" s="223"/>
      <c r="P14257" s="224"/>
      <c r="Q14257" s="224"/>
      <c r="R14257" s="224"/>
      <c r="T14257" s="223"/>
      <c r="U14257" s="225"/>
      <c r="V14257" s="223"/>
      <c r="W14257" s="225"/>
      <c r="AE14257" s="200"/>
      <c r="AM14257" s="203"/>
      <c r="AT14257" s="144"/>
    </row>
    <row r="14258" spans="9:46" s="142" customFormat="1" x14ac:dyDescent="0.15">
      <c r="I14258" s="223"/>
      <c r="P14258" s="224"/>
      <c r="Q14258" s="224"/>
      <c r="R14258" s="224"/>
      <c r="T14258" s="223"/>
      <c r="U14258" s="225"/>
      <c r="V14258" s="223"/>
      <c r="W14258" s="225"/>
      <c r="AE14258" s="200"/>
      <c r="AM14258" s="203"/>
      <c r="AT14258" s="144"/>
    </row>
    <row r="14259" spans="9:46" s="142" customFormat="1" x14ac:dyDescent="0.15">
      <c r="I14259" s="223"/>
      <c r="P14259" s="224"/>
      <c r="Q14259" s="224"/>
      <c r="R14259" s="224"/>
      <c r="T14259" s="223"/>
      <c r="U14259" s="225"/>
      <c r="V14259" s="223"/>
      <c r="W14259" s="225"/>
      <c r="AE14259" s="200"/>
      <c r="AM14259" s="203"/>
      <c r="AT14259" s="144"/>
    </row>
    <row r="14260" spans="9:46" s="142" customFormat="1" x14ac:dyDescent="0.15">
      <c r="I14260" s="223"/>
      <c r="P14260" s="224"/>
      <c r="Q14260" s="224"/>
      <c r="R14260" s="224"/>
      <c r="T14260" s="223"/>
      <c r="U14260" s="225"/>
      <c r="V14260" s="223"/>
      <c r="W14260" s="225"/>
      <c r="AE14260" s="200"/>
      <c r="AM14260" s="203"/>
      <c r="AT14260" s="144"/>
    </row>
    <row r="14261" spans="9:46" s="142" customFormat="1" x14ac:dyDescent="0.15">
      <c r="I14261" s="223"/>
      <c r="P14261" s="224"/>
      <c r="Q14261" s="224"/>
      <c r="R14261" s="224"/>
      <c r="T14261" s="223"/>
      <c r="U14261" s="225"/>
      <c r="V14261" s="223"/>
      <c r="W14261" s="225"/>
      <c r="AE14261" s="200"/>
      <c r="AM14261" s="203"/>
      <c r="AT14261" s="144"/>
    </row>
    <row r="14262" spans="9:46" s="142" customFormat="1" x14ac:dyDescent="0.15">
      <c r="I14262" s="223"/>
      <c r="P14262" s="224"/>
      <c r="Q14262" s="224"/>
      <c r="R14262" s="224"/>
      <c r="T14262" s="223"/>
      <c r="U14262" s="225"/>
      <c r="V14262" s="223"/>
      <c r="W14262" s="225"/>
      <c r="AE14262" s="200"/>
      <c r="AM14262" s="203"/>
      <c r="AT14262" s="144"/>
    </row>
    <row r="14263" spans="9:46" s="142" customFormat="1" x14ac:dyDescent="0.15">
      <c r="I14263" s="223"/>
      <c r="P14263" s="224"/>
      <c r="Q14263" s="224"/>
      <c r="R14263" s="224"/>
      <c r="T14263" s="223"/>
      <c r="U14263" s="225"/>
      <c r="V14263" s="223"/>
      <c r="W14263" s="225"/>
      <c r="AE14263" s="200"/>
      <c r="AM14263" s="203"/>
      <c r="AT14263" s="144"/>
    </row>
    <row r="14264" spans="9:46" s="142" customFormat="1" x14ac:dyDescent="0.15">
      <c r="I14264" s="223"/>
      <c r="P14264" s="224"/>
      <c r="Q14264" s="224"/>
      <c r="R14264" s="224"/>
      <c r="T14264" s="223"/>
      <c r="U14264" s="225"/>
      <c r="V14264" s="223"/>
      <c r="W14264" s="225"/>
      <c r="AE14264" s="200"/>
      <c r="AM14264" s="203"/>
      <c r="AT14264" s="144"/>
    </row>
    <row r="14265" spans="9:46" s="142" customFormat="1" x14ac:dyDescent="0.15">
      <c r="I14265" s="223"/>
      <c r="P14265" s="224"/>
      <c r="Q14265" s="224"/>
      <c r="R14265" s="224"/>
      <c r="T14265" s="223"/>
      <c r="U14265" s="225"/>
      <c r="V14265" s="223"/>
      <c r="W14265" s="225"/>
      <c r="AE14265" s="200"/>
      <c r="AM14265" s="203"/>
      <c r="AT14265" s="144"/>
    </row>
    <row r="14266" spans="9:46" s="142" customFormat="1" x14ac:dyDescent="0.15">
      <c r="I14266" s="223"/>
      <c r="P14266" s="224"/>
      <c r="Q14266" s="224"/>
      <c r="R14266" s="224"/>
      <c r="T14266" s="223"/>
      <c r="U14266" s="225"/>
      <c r="V14266" s="223"/>
      <c r="W14266" s="225"/>
      <c r="AE14266" s="200"/>
      <c r="AM14266" s="203"/>
      <c r="AT14266" s="144"/>
    </row>
    <row r="14267" spans="9:46" s="142" customFormat="1" x14ac:dyDescent="0.15">
      <c r="I14267" s="223"/>
      <c r="P14267" s="224"/>
      <c r="Q14267" s="224"/>
      <c r="R14267" s="224"/>
      <c r="T14267" s="223"/>
      <c r="U14267" s="225"/>
      <c r="V14267" s="223"/>
      <c r="W14267" s="225"/>
      <c r="AE14267" s="200"/>
      <c r="AM14267" s="203"/>
      <c r="AT14267" s="144"/>
    </row>
    <row r="14268" spans="9:46" s="142" customFormat="1" x14ac:dyDescent="0.15">
      <c r="I14268" s="223"/>
      <c r="P14268" s="224"/>
      <c r="Q14268" s="224"/>
      <c r="R14268" s="224"/>
      <c r="T14268" s="223"/>
      <c r="U14268" s="225"/>
      <c r="V14268" s="223"/>
      <c r="W14268" s="225"/>
      <c r="AE14268" s="200"/>
      <c r="AM14268" s="203"/>
      <c r="AT14268" s="144"/>
    </row>
    <row r="14269" spans="9:46" s="142" customFormat="1" x14ac:dyDescent="0.15">
      <c r="I14269" s="223"/>
      <c r="P14269" s="224"/>
      <c r="Q14269" s="224"/>
      <c r="R14269" s="224"/>
      <c r="T14269" s="223"/>
      <c r="U14269" s="225"/>
      <c r="V14269" s="223"/>
      <c r="W14269" s="225"/>
      <c r="AE14269" s="200"/>
      <c r="AM14269" s="203"/>
      <c r="AT14269" s="144"/>
    </row>
    <row r="14270" spans="9:46" s="142" customFormat="1" x14ac:dyDescent="0.15">
      <c r="I14270" s="223"/>
      <c r="P14270" s="224"/>
      <c r="Q14270" s="224"/>
      <c r="R14270" s="224"/>
      <c r="T14270" s="223"/>
      <c r="U14270" s="225"/>
      <c r="V14270" s="223"/>
      <c r="W14270" s="225"/>
      <c r="AE14270" s="200"/>
      <c r="AM14270" s="203"/>
      <c r="AT14270" s="144"/>
    </row>
    <row r="14271" spans="9:46" s="142" customFormat="1" x14ac:dyDescent="0.15">
      <c r="I14271" s="223"/>
      <c r="P14271" s="224"/>
      <c r="Q14271" s="224"/>
      <c r="R14271" s="224"/>
      <c r="T14271" s="223"/>
      <c r="U14271" s="225"/>
      <c r="V14271" s="223"/>
      <c r="W14271" s="225"/>
      <c r="AE14271" s="200"/>
      <c r="AM14271" s="203"/>
      <c r="AT14271" s="144"/>
    </row>
    <row r="14272" spans="9:46" s="142" customFormat="1" x14ac:dyDescent="0.15">
      <c r="I14272" s="223"/>
      <c r="P14272" s="224"/>
      <c r="Q14272" s="224"/>
      <c r="R14272" s="224"/>
      <c r="T14272" s="223"/>
      <c r="U14272" s="225"/>
      <c r="V14272" s="223"/>
      <c r="W14272" s="225"/>
      <c r="AE14272" s="200"/>
      <c r="AM14272" s="203"/>
      <c r="AT14272" s="144"/>
    </row>
    <row r="14273" spans="9:46" s="142" customFormat="1" x14ac:dyDescent="0.15">
      <c r="I14273" s="223"/>
      <c r="P14273" s="224"/>
      <c r="Q14273" s="224"/>
      <c r="R14273" s="224"/>
      <c r="T14273" s="223"/>
      <c r="U14273" s="225"/>
      <c r="V14273" s="223"/>
      <c r="W14273" s="225"/>
      <c r="AE14273" s="200"/>
      <c r="AM14273" s="203"/>
      <c r="AT14273" s="144"/>
    </row>
    <row r="14274" spans="9:46" s="142" customFormat="1" x14ac:dyDescent="0.15">
      <c r="I14274" s="223"/>
      <c r="P14274" s="224"/>
      <c r="Q14274" s="224"/>
      <c r="R14274" s="224"/>
      <c r="T14274" s="223"/>
      <c r="U14274" s="225"/>
      <c r="V14274" s="223"/>
      <c r="W14274" s="225"/>
      <c r="AE14274" s="200"/>
      <c r="AM14274" s="203"/>
      <c r="AT14274" s="144"/>
    </row>
    <row r="14275" spans="9:46" s="142" customFormat="1" x14ac:dyDescent="0.15">
      <c r="I14275" s="223"/>
      <c r="P14275" s="224"/>
      <c r="Q14275" s="224"/>
      <c r="R14275" s="224"/>
      <c r="T14275" s="223"/>
      <c r="U14275" s="225"/>
      <c r="V14275" s="223"/>
      <c r="W14275" s="225"/>
      <c r="AE14275" s="200"/>
      <c r="AM14275" s="203"/>
      <c r="AT14275" s="144"/>
    </row>
    <row r="14276" spans="9:46" s="142" customFormat="1" x14ac:dyDescent="0.15">
      <c r="I14276" s="223"/>
      <c r="P14276" s="224"/>
      <c r="Q14276" s="224"/>
      <c r="R14276" s="224"/>
      <c r="T14276" s="223"/>
      <c r="U14276" s="225"/>
      <c r="V14276" s="223"/>
      <c r="W14276" s="225"/>
      <c r="AE14276" s="200"/>
      <c r="AM14276" s="203"/>
      <c r="AT14276" s="144"/>
    </row>
    <row r="14277" spans="9:46" s="142" customFormat="1" x14ac:dyDescent="0.15">
      <c r="I14277" s="223"/>
      <c r="P14277" s="224"/>
      <c r="Q14277" s="224"/>
      <c r="R14277" s="224"/>
      <c r="T14277" s="223"/>
      <c r="U14277" s="225"/>
      <c r="V14277" s="223"/>
      <c r="W14277" s="225"/>
      <c r="AE14277" s="200"/>
      <c r="AM14277" s="203"/>
      <c r="AT14277" s="144"/>
    </row>
    <row r="14278" spans="9:46" s="142" customFormat="1" x14ac:dyDescent="0.15">
      <c r="I14278" s="223"/>
      <c r="P14278" s="224"/>
      <c r="Q14278" s="224"/>
      <c r="R14278" s="224"/>
      <c r="T14278" s="223"/>
      <c r="U14278" s="225"/>
      <c r="V14278" s="223"/>
      <c r="W14278" s="225"/>
      <c r="AE14278" s="200"/>
      <c r="AM14278" s="203"/>
      <c r="AT14278" s="144"/>
    </row>
    <row r="14279" spans="9:46" s="142" customFormat="1" x14ac:dyDescent="0.15">
      <c r="I14279" s="223"/>
      <c r="P14279" s="224"/>
      <c r="Q14279" s="224"/>
      <c r="R14279" s="224"/>
      <c r="T14279" s="223"/>
      <c r="U14279" s="225"/>
      <c r="V14279" s="223"/>
      <c r="W14279" s="225"/>
      <c r="AE14279" s="200"/>
      <c r="AM14279" s="203"/>
      <c r="AT14279" s="144"/>
    </row>
    <row r="14280" spans="9:46" s="142" customFormat="1" x14ac:dyDescent="0.15">
      <c r="I14280" s="223"/>
      <c r="P14280" s="224"/>
      <c r="Q14280" s="224"/>
      <c r="R14280" s="224"/>
      <c r="T14280" s="223"/>
      <c r="U14280" s="225"/>
      <c r="V14280" s="223"/>
      <c r="W14280" s="225"/>
      <c r="AE14280" s="200"/>
      <c r="AM14280" s="203"/>
      <c r="AT14280" s="144"/>
    </row>
    <row r="14281" spans="9:46" s="142" customFormat="1" x14ac:dyDescent="0.15">
      <c r="I14281" s="223"/>
      <c r="P14281" s="224"/>
      <c r="Q14281" s="224"/>
      <c r="R14281" s="224"/>
      <c r="T14281" s="223"/>
      <c r="U14281" s="225"/>
      <c r="V14281" s="223"/>
      <c r="W14281" s="225"/>
      <c r="AE14281" s="200"/>
      <c r="AM14281" s="203"/>
      <c r="AT14281" s="144"/>
    </row>
    <row r="14282" spans="9:46" s="142" customFormat="1" x14ac:dyDescent="0.15">
      <c r="I14282" s="223"/>
      <c r="P14282" s="224"/>
      <c r="Q14282" s="224"/>
      <c r="R14282" s="224"/>
      <c r="T14282" s="223"/>
      <c r="U14282" s="225"/>
      <c r="V14282" s="223"/>
      <c r="W14282" s="225"/>
      <c r="AE14282" s="200"/>
      <c r="AM14282" s="203"/>
      <c r="AT14282" s="144"/>
    </row>
    <row r="14283" spans="9:46" s="142" customFormat="1" x14ac:dyDescent="0.15">
      <c r="I14283" s="223"/>
      <c r="P14283" s="224"/>
      <c r="Q14283" s="224"/>
      <c r="R14283" s="224"/>
      <c r="T14283" s="223"/>
      <c r="U14283" s="225"/>
      <c r="V14283" s="223"/>
      <c r="W14283" s="225"/>
      <c r="AE14283" s="200"/>
      <c r="AM14283" s="203"/>
      <c r="AT14283" s="144"/>
    </row>
    <row r="14284" spans="9:46" s="142" customFormat="1" x14ac:dyDescent="0.15">
      <c r="I14284" s="223"/>
      <c r="P14284" s="224"/>
      <c r="Q14284" s="224"/>
      <c r="R14284" s="224"/>
      <c r="T14284" s="223"/>
      <c r="U14284" s="225"/>
      <c r="V14284" s="223"/>
      <c r="W14284" s="225"/>
      <c r="AE14284" s="200"/>
      <c r="AM14284" s="203"/>
      <c r="AT14284" s="144"/>
    </row>
    <row r="14285" spans="9:46" s="142" customFormat="1" x14ac:dyDescent="0.15">
      <c r="I14285" s="223"/>
      <c r="P14285" s="224"/>
      <c r="Q14285" s="224"/>
      <c r="R14285" s="224"/>
      <c r="T14285" s="223"/>
      <c r="U14285" s="225"/>
      <c r="V14285" s="223"/>
      <c r="W14285" s="225"/>
      <c r="AE14285" s="200"/>
      <c r="AM14285" s="203"/>
      <c r="AT14285" s="144"/>
    </row>
    <row r="14286" spans="9:46" s="142" customFormat="1" x14ac:dyDescent="0.15">
      <c r="I14286" s="223"/>
      <c r="P14286" s="224"/>
      <c r="Q14286" s="224"/>
      <c r="R14286" s="224"/>
      <c r="T14286" s="223"/>
      <c r="U14286" s="225"/>
      <c r="V14286" s="223"/>
      <c r="W14286" s="225"/>
      <c r="AE14286" s="200"/>
      <c r="AM14286" s="203"/>
      <c r="AT14286" s="144"/>
    </row>
    <row r="14287" spans="9:46" s="142" customFormat="1" x14ac:dyDescent="0.15">
      <c r="I14287" s="223"/>
      <c r="P14287" s="224"/>
      <c r="Q14287" s="224"/>
      <c r="R14287" s="224"/>
      <c r="T14287" s="223"/>
      <c r="U14287" s="225"/>
      <c r="V14287" s="223"/>
      <c r="W14287" s="225"/>
      <c r="AE14287" s="200"/>
      <c r="AM14287" s="203"/>
      <c r="AT14287" s="144"/>
    </row>
    <row r="14288" spans="9:46" s="142" customFormat="1" x14ac:dyDescent="0.15">
      <c r="I14288" s="223"/>
      <c r="P14288" s="224"/>
      <c r="Q14288" s="224"/>
      <c r="R14288" s="224"/>
      <c r="T14288" s="223"/>
      <c r="U14288" s="225"/>
      <c r="V14288" s="223"/>
      <c r="W14288" s="225"/>
      <c r="AE14288" s="200"/>
      <c r="AM14288" s="203"/>
      <c r="AT14288" s="144"/>
    </row>
    <row r="14289" spans="9:46" s="142" customFormat="1" x14ac:dyDescent="0.15">
      <c r="I14289" s="223"/>
      <c r="P14289" s="224"/>
      <c r="Q14289" s="224"/>
      <c r="R14289" s="224"/>
      <c r="T14289" s="223"/>
      <c r="U14289" s="225"/>
      <c r="V14289" s="223"/>
      <c r="W14289" s="225"/>
      <c r="AE14289" s="200"/>
      <c r="AM14289" s="203"/>
      <c r="AT14289" s="144"/>
    </row>
    <row r="14290" spans="9:46" s="142" customFormat="1" x14ac:dyDescent="0.15">
      <c r="I14290" s="223"/>
      <c r="P14290" s="224"/>
      <c r="Q14290" s="224"/>
      <c r="R14290" s="224"/>
      <c r="T14290" s="223"/>
      <c r="U14290" s="225"/>
      <c r="V14290" s="223"/>
      <c r="W14290" s="225"/>
      <c r="AE14290" s="200"/>
      <c r="AM14290" s="203"/>
      <c r="AT14290" s="144"/>
    </row>
    <row r="14291" spans="9:46" s="142" customFormat="1" x14ac:dyDescent="0.15">
      <c r="I14291" s="223"/>
      <c r="P14291" s="224"/>
      <c r="Q14291" s="224"/>
      <c r="R14291" s="224"/>
      <c r="T14291" s="223"/>
      <c r="U14291" s="225"/>
      <c r="V14291" s="223"/>
      <c r="W14291" s="225"/>
      <c r="AE14291" s="200"/>
      <c r="AM14291" s="203"/>
      <c r="AT14291" s="144"/>
    </row>
    <row r="14292" spans="9:46" s="142" customFormat="1" x14ac:dyDescent="0.15">
      <c r="I14292" s="223"/>
      <c r="P14292" s="224"/>
      <c r="Q14292" s="224"/>
      <c r="R14292" s="224"/>
      <c r="T14292" s="223"/>
      <c r="U14292" s="225"/>
      <c r="V14292" s="223"/>
      <c r="W14292" s="225"/>
      <c r="AE14292" s="200"/>
      <c r="AM14292" s="203"/>
      <c r="AT14292" s="144"/>
    </row>
    <row r="14293" spans="9:46" s="142" customFormat="1" x14ac:dyDescent="0.15">
      <c r="I14293" s="223"/>
      <c r="P14293" s="224"/>
      <c r="Q14293" s="224"/>
      <c r="R14293" s="224"/>
      <c r="T14293" s="223"/>
      <c r="U14293" s="225"/>
      <c r="V14293" s="223"/>
      <c r="W14293" s="225"/>
      <c r="AE14293" s="200"/>
      <c r="AM14293" s="203"/>
      <c r="AT14293" s="144"/>
    </row>
    <row r="14294" spans="9:46" s="142" customFormat="1" x14ac:dyDescent="0.15">
      <c r="I14294" s="223"/>
      <c r="P14294" s="224"/>
      <c r="Q14294" s="224"/>
      <c r="R14294" s="224"/>
      <c r="T14294" s="223"/>
      <c r="U14294" s="225"/>
      <c r="V14294" s="223"/>
      <c r="W14294" s="225"/>
      <c r="AE14294" s="200"/>
      <c r="AM14294" s="203"/>
      <c r="AT14294" s="144"/>
    </row>
    <row r="14295" spans="9:46" s="142" customFormat="1" x14ac:dyDescent="0.15">
      <c r="I14295" s="223"/>
      <c r="P14295" s="224"/>
      <c r="Q14295" s="224"/>
      <c r="R14295" s="224"/>
      <c r="T14295" s="223"/>
      <c r="U14295" s="225"/>
      <c r="V14295" s="223"/>
      <c r="W14295" s="225"/>
      <c r="AE14295" s="200"/>
      <c r="AM14295" s="203"/>
      <c r="AT14295" s="144"/>
    </row>
    <row r="14296" spans="9:46" s="142" customFormat="1" x14ac:dyDescent="0.15">
      <c r="I14296" s="223"/>
      <c r="P14296" s="224"/>
      <c r="Q14296" s="224"/>
      <c r="R14296" s="224"/>
      <c r="T14296" s="223"/>
      <c r="U14296" s="225"/>
      <c r="V14296" s="223"/>
      <c r="W14296" s="225"/>
      <c r="AE14296" s="200"/>
      <c r="AM14296" s="203"/>
      <c r="AT14296" s="144"/>
    </row>
    <row r="14297" spans="9:46" s="142" customFormat="1" x14ac:dyDescent="0.15">
      <c r="I14297" s="223"/>
      <c r="P14297" s="224"/>
      <c r="Q14297" s="224"/>
      <c r="R14297" s="224"/>
      <c r="T14297" s="223"/>
      <c r="U14297" s="225"/>
      <c r="V14297" s="223"/>
      <c r="W14297" s="225"/>
      <c r="AE14297" s="200"/>
      <c r="AM14297" s="203"/>
      <c r="AT14297" s="144"/>
    </row>
    <row r="14298" spans="9:46" s="142" customFormat="1" x14ac:dyDescent="0.15">
      <c r="I14298" s="223"/>
      <c r="P14298" s="224"/>
      <c r="Q14298" s="224"/>
      <c r="R14298" s="224"/>
      <c r="T14298" s="223"/>
      <c r="U14298" s="225"/>
      <c r="V14298" s="223"/>
      <c r="W14298" s="225"/>
      <c r="AE14298" s="200"/>
      <c r="AM14298" s="203"/>
      <c r="AT14298" s="144"/>
    </row>
    <row r="14299" spans="9:46" s="142" customFormat="1" x14ac:dyDescent="0.15">
      <c r="I14299" s="223"/>
      <c r="P14299" s="224"/>
      <c r="Q14299" s="224"/>
      <c r="R14299" s="224"/>
      <c r="T14299" s="223"/>
      <c r="U14299" s="225"/>
      <c r="V14299" s="223"/>
      <c r="W14299" s="225"/>
      <c r="AE14299" s="200"/>
      <c r="AM14299" s="203"/>
      <c r="AT14299" s="144"/>
    </row>
    <row r="14300" spans="9:46" s="142" customFormat="1" x14ac:dyDescent="0.15">
      <c r="I14300" s="223"/>
      <c r="P14300" s="224"/>
      <c r="Q14300" s="224"/>
      <c r="R14300" s="224"/>
      <c r="T14300" s="223"/>
      <c r="U14300" s="225"/>
      <c r="V14300" s="223"/>
      <c r="W14300" s="225"/>
      <c r="AE14300" s="200"/>
      <c r="AM14300" s="203"/>
      <c r="AT14300" s="144"/>
    </row>
    <row r="14301" spans="9:46" s="142" customFormat="1" x14ac:dyDescent="0.15">
      <c r="I14301" s="223"/>
      <c r="P14301" s="224"/>
      <c r="Q14301" s="224"/>
      <c r="R14301" s="224"/>
      <c r="T14301" s="223"/>
      <c r="U14301" s="225"/>
      <c r="V14301" s="223"/>
      <c r="W14301" s="225"/>
      <c r="AE14301" s="200"/>
      <c r="AM14301" s="203"/>
      <c r="AT14301" s="144"/>
    </row>
    <row r="14302" spans="9:46" s="142" customFormat="1" x14ac:dyDescent="0.15">
      <c r="I14302" s="223"/>
      <c r="P14302" s="224"/>
      <c r="Q14302" s="224"/>
      <c r="R14302" s="224"/>
      <c r="T14302" s="223"/>
      <c r="U14302" s="225"/>
      <c r="V14302" s="223"/>
      <c r="W14302" s="225"/>
      <c r="AE14302" s="200"/>
      <c r="AM14302" s="203"/>
      <c r="AT14302" s="144"/>
    </row>
    <row r="14303" spans="9:46" s="142" customFormat="1" x14ac:dyDescent="0.15">
      <c r="I14303" s="223"/>
      <c r="P14303" s="224"/>
      <c r="Q14303" s="224"/>
      <c r="R14303" s="224"/>
      <c r="T14303" s="223"/>
      <c r="U14303" s="225"/>
      <c r="V14303" s="223"/>
      <c r="W14303" s="225"/>
      <c r="AE14303" s="200"/>
      <c r="AM14303" s="203"/>
      <c r="AT14303" s="144"/>
    </row>
    <row r="14304" spans="9:46" s="142" customFormat="1" x14ac:dyDescent="0.15">
      <c r="I14304" s="223"/>
      <c r="P14304" s="224"/>
      <c r="Q14304" s="224"/>
      <c r="R14304" s="224"/>
      <c r="T14304" s="223"/>
      <c r="U14304" s="225"/>
      <c r="V14304" s="223"/>
      <c r="W14304" s="225"/>
      <c r="AE14304" s="200"/>
      <c r="AM14304" s="203"/>
      <c r="AT14304" s="144"/>
    </row>
    <row r="14305" spans="9:46" s="142" customFormat="1" x14ac:dyDescent="0.15">
      <c r="I14305" s="223"/>
      <c r="P14305" s="224"/>
      <c r="Q14305" s="224"/>
      <c r="R14305" s="224"/>
      <c r="T14305" s="223"/>
      <c r="U14305" s="225"/>
      <c r="V14305" s="223"/>
      <c r="W14305" s="225"/>
      <c r="AE14305" s="200"/>
      <c r="AM14305" s="203"/>
      <c r="AT14305" s="144"/>
    </row>
    <row r="14306" spans="9:46" s="142" customFormat="1" x14ac:dyDescent="0.15">
      <c r="I14306" s="223"/>
      <c r="P14306" s="224"/>
      <c r="Q14306" s="224"/>
      <c r="R14306" s="224"/>
      <c r="T14306" s="223"/>
      <c r="U14306" s="225"/>
      <c r="V14306" s="223"/>
      <c r="W14306" s="225"/>
      <c r="AE14306" s="200"/>
      <c r="AM14306" s="203"/>
      <c r="AT14306" s="144"/>
    </row>
    <row r="14307" spans="9:46" s="142" customFormat="1" x14ac:dyDescent="0.15">
      <c r="I14307" s="223"/>
      <c r="P14307" s="224"/>
      <c r="Q14307" s="224"/>
      <c r="R14307" s="224"/>
      <c r="T14307" s="223"/>
      <c r="U14307" s="225"/>
      <c r="V14307" s="223"/>
      <c r="W14307" s="225"/>
      <c r="AE14307" s="200"/>
      <c r="AM14307" s="203"/>
      <c r="AT14307" s="144"/>
    </row>
    <row r="14308" spans="9:46" s="142" customFormat="1" x14ac:dyDescent="0.15">
      <c r="I14308" s="223"/>
      <c r="P14308" s="224"/>
      <c r="Q14308" s="224"/>
      <c r="R14308" s="224"/>
      <c r="T14308" s="223"/>
      <c r="U14308" s="225"/>
      <c r="V14308" s="223"/>
      <c r="W14308" s="225"/>
      <c r="AE14308" s="200"/>
      <c r="AM14308" s="203"/>
      <c r="AT14308" s="144"/>
    </row>
    <row r="14309" spans="9:46" s="142" customFormat="1" x14ac:dyDescent="0.15">
      <c r="I14309" s="223"/>
      <c r="P14309" s="224"/>
      <c r="Q14309" s="224"/>
      <c r="R14309" s="224"/>
      <c r="T14309" s="223"/>
      <c r="U14309" s="225"/>
      <c r="V14309" s="223"/>
      <c r="W14309" s="225"/>
      <c r="AE14309" s="200"/>
      <c r="AM14309" s="203"/>
      <c r="AT14309" s="144"/>
    </row>
    <row r="14310" spans="9:46" s="142" customFormat="1" x14ac:dyDescent="0.15">
      <c r="I14310" s="223"/>
      <c r="P14310" s="224"/>
      <c r="Q14310" s="224"/>
      <c r="R14310" s="224"/>
      <c r="T14310" s="223"/>
      <c r="U14310" s="225"/>
      <c r="V14310" s="223"/>
      <c r="W14310" s="225"/>
      <c r="AE14310" s="200"/>
      <c r="AM14310" s="203"/>
      <c r="AT14310" s="144"/>
    </row>
    <row r="14311" spans="9:46" s="142" customFormat="1" x14ac:dyDescent="0.15">
      <c r="I14311" s="223"/>
      <c r="P14311" s="224"/>
      <c r="Q14311" s="224"/>
      <c r="R14311" s="224"/>
      <c r="T14311" s="223"/>
      <c r="U14311" s="225"/>
      <c r="V14311" s="223"/>
      <c r="W14311" s="225"/>
      <c r="AE14311" s="200"/>
      <c r="AM14311" s="203"/>
      <c r="AT14311" s="144"/>
    </row>
    <row r="14312" spans="9:46" s="142" customFormat="1" x14ac:dyDescent="0.15">
      <c r="I14312" s="223"/>
      <c r="P14312" s="224"/>
      <c r="Q14312" s="224"/>
      <c r="R14312" s="224"/>
      <c r="T14312" s="223"/>
      <c r="U14312" s="225"/>
      <c r="V14312" s="223"/>
      <c r="W14312" s="225"/>
      <c r="AE14312" s="200"/>
      <c r="AM14312" s="203"/>
      <c r="AT14312" s="144"/>
    </row>
    <row r="14313" spans="9:46" s="142" customFormat="1" x14ac:dyDescent="0.15">
      <c r="I14313" s="223"/>
      <c r="P14313" s="224"/>
      <c r="Q14313" s="224"/>
      <c r="R14313" s="224"/>
      <c r="T14313" s="223"/>
      <c r="U14313" s="225"/>
      <c r="V14313" s="223"/>
      <c r="W14313" s="225"/>
      <c r="AE14313" s="200"/>
      <c r="AM14313" s="203"/>
      <c r="AT14313" s="144"/>
    </row>
    <row r="14314" spans="9:46" s="142" customFormat="1" x14ac:dyDescent="0.15">
      <c r="I14314" s="223"/>
      <c r="P14314" s="224"/>
      <c r="Q14314" s="224"/>
      <c r="R14314" s="224"/>
      <c r="T14314" s="223"/>
      <c r="U14314" s="225"/>
      <c r="V14314" s="223"/>
      <c r="W14314" s="225"/>
      <c r="AE14314" s="200"/>
      <c r="AM14314" s="203"/>
      <c r="AT14314" s="144"/>
    </row>
    <row r="14315" spans="9:46" s="142" customFormat="1" x14ac:dyDescent="0.15">
      <c r="I14315" s="223"/>
      <c r="P14315" s="224"/>
      <c r="Q14315" s="224"/>
      <c r="R14315" s="224"/>
      <c r="T14315" s="223"/>
      <c r="U14315" s="225"/>
      <c r="V14315" s="223"/>
      <c r="W14315" s="225"/>
      <c r="AE14315" s="200"/>
      <c r="AM14315" s="203"/>
      <c r="AT14315" s="144"/>
    </row>
    <row r="14316" spans="9:46" s="142" customFormat="1" x14ac:dyDescent="0.15">
      <c r="I14316" s="223"/>
      <c r="P14316" s="224"/>
      <c r="Q14316" s="224"/>
      <c r="R14316" s="224"/>
      <c r="T14316" s="223"/>
      <c r="U14316" s="225"/>
      <c r="V14316" s="223"/>
      <c r="W14316" s="225"/>
      <c r="AE14316" s="200"/>
      <c r="AM14316" s="203"/>
      <c r="AT14316" s="144"/>
    </row>
    <row r="14317" spans="9:46" s="142" customFormat="1" x14ac:dyDescent="0.15">
      <c r="I14317" s="223"/>
      <c r="P14317" s="224"/>
      <c r="Q14317" s="224"/>
      <c r="R14317" s="224"/>
      <c r="T14317" s="223"/>
      <c r="U14317" s="225"/>
      <c r="V14317" s="223"/>
      <c r="W14317" s="225"/>
      <c r="AE14317" s="200"/>
      <c r="AM14317" s="203"/>
      <c r="AT14317" s="144"/>
    </row>
    <row r="14318" spans="9:46" s="142" customFormat="1" x14ac:dyDescent="0.15">
      <c r="I14318" s="223"/>
      <c r="P14318" s="224"/>
      <c r="Q14318" s="224"/>
      <c r="R14318" s="224"/>
      <c r="T14318" s="223"/>
      <c r="U14318" s="225"/>
      <c r="V14318" s="223"/>
      <c r="W14318" s="225"/>
      <c r="AE14318" s="200"/>
      <c r="AM14318" s="203"/>
      <c r="AT14318" s="144"/>
    </row>
    <row r="14319" spans="9:46" s="142" customFormat="1" x14ac:dyDescent="0.15">
      <c r="I14319" s="223"/>
      <c r="P14319" s="224"/>
      <c r="Q14319" s="224"/>
      <c r="R14319" s="224"/>
      <c r="T14319" s="223"/>
      <c r="U14319" s="225"/>
      <c r="V14319" s="223"/>
      <c r="W14319" s="225"/>
      <c r="AE14319" s="200"/>
      <c r="AM14319" s="203"/>
      <c r="AT14319" s="144"/>
    </row>
    <row r="14320" spans="9:46" s="142" customFormat="1" x14ac:dyDescent="0.15">
      <c r="I14320" s="223"/>
      <c r="P14320" s="224"/>
      <c r="Q14320" s="224"/>
      <c r="R14320" s="224"/>
      <c r="T14320" s="223"/>
      <c r="U14320" s="225"/>
      <c r="V14320" s="223"/>
      <c r="W14320" s="225"/>
      <c r="AE14320" s="200"/>
      <c r="AM14320" s="203"/>
      <c r="AT14320" s="144"/>
    </row>
    <row r="14321" spans="9:46" s="142" customFormat="1" x14ac:dyDescent="0.15">
      <c r="I14321" s="223"/>
      <c r="P14321" s="224"/>
      <c r="Q14321" s="224"/>
      <c r="R14321" s="224"/>
      <c r="T14321" s="223"/>
      <c r="U14321" s="225"/>
      <c r="V14321" s="223"/>
      <c r="W14321" s="225"/>
      <c r="AE14321" s="200"/>
      <c r="AM14321" s="203"/>
      <c r="AT14321" s="144"/>
    </row>
    <row r="14322" spans="9:46" s="142" customFormat="1" x14ac:dyDescent="0.15">
      <c r="I14322" s="223"/>
      <c r="P14322" s="224"/>
      <c r="Q14322" s="224"/>
      <c r="R14322" s="224"/>
      <c r="T14322" s="223"/>
      <c r="U14322" s="225"/>
      <c r="V14322" s="223"/>
      <c r="W14322" s="225"/>
      <c r="AE14322" s="200"/>
      <c r="AM14322" s="203"/>
      <c r="AT14322" s="144"/>
    </row>
    <row r="14323" spans="9:46" s="142" customFormat="1" x14ac:dyDescent="0.15">
      <c r="I14323" s="223"/>
      <c r="P14323" s="224"/>
      <c r="Q14323" s="224"/>
      <c r="R14323" s="224"/>
      <c r="T14323" s="223"/>
      <c r="U14323" s="225"/>
      <c r="V14323" s="223"/>
      <c r="W14323" s="225"/>
      <c r="AE14323" s="200"/>
      <c r="AM14323" s="203"/>
      <c r="AT14323" s="144"/>
    </row>
    <row r="14324" spans="9:46" s="142" customFormat="1" x14ac:dyDescent="0.15">
      <c r="I14324" s="223"/>
      <c r="P14324" s="224"/>
      <c r="Q14324" s="224"/>
      <c r="R14324" s="224"/>
      <c r="T14324" s="223"/>
      <c r="U14324" s="225"/>
      <c r="V14324" s="223"/>
      <c r="W14324" s="225"/>
      <c r="AE14324" s="200"/>
      <c r="AM14324" s="203"/>
      <c r="AT14324" s="144"/>
    </row>
    <row r="14325" spans="9:46" s="142" customFormat="1" x14ac:dyDescent="0.15">
      <c r="I14325" s="223"/>
      <c r="P14325" s="224"/>
      <c r="Q14325" s="224"/>
      <c r="R14325" s="224"/>
      <c r="T14325" s="223"/>
      <c r="U14325" s="225"/>
      <c r="V14325" s="223"/>
      <c r="W14325" s="225"/>
      <c r="AE14325" s="200"/>
      <c r="AM14325" s="203"/>
      <c r="AT14325" s="144"/>
    </row>
    <row r="14326" spans="9:46" s="142" customFormat="1" x14ac:dyDescent="0.15">
      <c r="I14326" s="223"/>
      <c r="P14326" s="224"/>
      <c r="Q14326" s="224"/>
      <c r="R14326" s="224"/>
      <c r="T14326" s="223"/>
      <c r="U14326" s="225"/>
      <c r="V14326" s="223"/>
      <c r="W14326" s="225"/>
      <c r="AE14326" s="200"/>
      <c r="AM14326" s="203"/>
      <c r="AT14326" s="144"/>
    </row>
    <row r="14327" spans="9:46" s="142" customFormat="1" x14ac:dyDescent="0.15">
      <c r="I14327" s="223"/>
      <c r="P14327" s="224"/>
      <c r="Q14327" s="224"/>
      <c r="R14327" s="224"/>
      <c r="T14327" s="223"/>
      <c r="U14327" s="225"/>
      <c r="V14327" s="223"/>
      <c r="W14327" s="225"/>
      <c r="AE14327" s="200"/>
      <c r="AM14327" s="203"/>
      <c r="AT14327" s="144"/>
    </row>
    <row r="14328" spans="9:46" s="142" customFormat="1" x14ac:dyDescent="0.15">
      <c r="I14328" s="223"/>
      <c r="P14328" s="224"/>
      <c r="Q14328" s="224"/>
      <c r="R14328" s="224"/>
      <c r="T14328" s="223"/>
      <c r="U14328" s="225"/>
      <c r="V14328" s="223"/>
      <c r="W14328" s="225"/>
      <c r="AE14328" s="200"/>
      <c r="AM14328" s="203"/>
      <c r="AT14328" s="144"/>
    </row>
    <row r="14329" spans="9:46" s="142" customFormat="1" x14ac:dyDescent="0.15">
      <c r="I14329" s="223"/>
      <c r="P14329" s="224"/>
      <c r="Q14329" s="224"/>
      <c r="R14329" s="224"/>
      <c r="T14329" s="223"/>
      <c r="U14329" s="225"/>
      <c r="V14329" s="223"/>
      <c r="W14329" s="225"/>
      <c r="AE14329" s="200"/>
      <c r="AM14329" s="203"/>
      <c r="AT14329" s="144"/>
    </row>
    <row r="14330" spans="9:46" s="142" customFormat="1" x14ac:dyDescent="0.15">
      <c r="I14330" s="223"/>
      <c r="P14330" s="224"/>
      <c r="Q14330" s="224"/>
      <c r="R14330" s="224"/>
      <c r="T14330" s="223"/>
      <c r="U14330" s="225"/>
      <c r="V14330" s="223"/>
      <c r="W14330" s="225"/>
      <c r="AE14330" s="200"/>
      <c r="AM14330" s="203"/>
      <c r="AT14330" s="144"/>
    </row>
    <row r="14331" spans="9:46" s="142" customFormat="1" x14ac:dyDescent="0.15">
      <c r="I14331" s="223"/>
      <c r="P14331" s="224"/>
      <c r="Q14331" s="224"/>
      <c r="R14331" s="224"/>
      <c r="T14331" s="223"/>
      <c r="U14331" s="225"/>
      <c r="V14331" s="223"/>
      <c r="W14331" s="225"/>
      <c r="AE14331" s="200"/>
      <c r="AM14331" s="203"/>
      <c r="AT14331" s="144"/>
    </row>
    <row r="14332" spans="9:46" s="142" customFormat="1" x14ac:dyDescent="0.15">
      <c r="I14332" s="223"/>
      <c r="P14332" s="224"/>
      <c r="Q14332" s="224"/>
      <c r="R14332" s="224"/>
      <c r="T14332" s="223"/>
      <c r="U14332" s="225"/>
      <c r="V14332" s="223"/>
      <c r="W14332" s="225"/>
      <c r="AE14332" s="200"/>
      <c r="AM14332" s="203"/>
      <c r="AT14332" s="144"/>
    </row>
    <row r="14333" spans="9:46" s="142" customFormat="1" x14ac:dyDescent="0.15">
      <c r="I14333" s="223"/>
      <c r="P14333" s="224"/>
      <c r="Q14333" s="224"/>
      <c r="R14333" s="224"/>
      <c r="T14333" s="223"/>
      <c r="U14333" s="225"/>
      <c r="V14333" s="223"/>
      <c r="W14333" s="225"/>
      <c r="AE14333" s="200"/>
      <c r="AM14333" s="203"/>
      <c r="AT14333" s="144"/>
    </row>
    <row r="14334" spans="9:46" s="142" customFormat="1" x14ac:dyDescent="0.15">
      <c r="I14334" s="223"/>
      <c r="P14334" s="224"/>
      <c r="Q14334" s="224"/>
      <c r="R14334" s="224"/>
      <c r="T14334" s="223"/>
      <c r="U14334" s="225"/>
      <c r="V14334" s="223"/>
      <c r="W14334" s="225"/>
      <c r="AE14334" s="200"/>
      <c r="AM14334" s="203"/>
      <c r="AT14334" s="144"/>
    </row>
    <row r="14335" spans="9:46" s="142" customFormat="1" x14ac:dyDescent="0.15">
      <c r="I14335" s="223"/>
      <c r="P14335" s="224"/>
      <c r="Q14335" s="224"/>
      <c r="R14335" s="224"/>
      <c r="T14335" s="223"/>
      <c r="U14335" s="225"/>
      <c r="V14335" s="223"/>
      <c r="W14335" s="225"/>
      <c r="AE14335" s="200"/>
      <c r="AM14335" s="203"/>
      <c r="AT14335" s="144"/>
    </row>
    <row r="14336" spans="9:46" s="142" customFormat="1" x14ac:dyDescent="0.15">
      <c r="I14336" s="223"/>
      <c r="P14336" s="224"/>
      <c r="Q14336" s="224"/>
      <c r="R14336" s="224"/>
      <c r="T14336" s="223"/>
      <c r="U14336" s="225"/>
      <c r="V14336" s="223"/>
      <c r="W14336" s="225"/>
      <c r="AE14336" s="200"/>
      <c r="AM14336" s="203"/>
      <c r="AT14336" s="144"/>
    </row>
    <row r="14337" spans="9:46" s="142" customFormat="1" x14ac:dyDescent="0.15">
      <c r="I14337" s="223"/>
      <c r="P14337" s="224"/>
      <c r="Q14337" s="224"/>
      <c r="R14337" s="224"/>
      <c r="T14337" s="223"/>
      <c r="U14337" s="225"/>
      <c r="V14337" s="223"/>
      <c r="W14337" s="225"/>
      <c r="AE14337" s="200"/>
      <c r="AM14337" s="203"/>
      <c r="AT14337" s="144"/>
    </row>
    <row r="14338" spans="9:46" s="142" customFormat="1" x14ac:dyDescent="0.15">
      <c r="I14338" s="223"/>
      <c r="P14338" s="224"/>
      <c r="Q14338" s="224"/>
      <c r="R14338" s="224"/>
      <c r="T14338" s="223"/>
      <c r="U14338" s="225"/>
      <c r="V14338" s="223"/>
      <c r="W14338" s="225"/>
      <c r="AE14338" s="200"/>
      <c r="AM14338" s="203"/>
      <c r="AT14338" s="144"/>
    </row>
    <row r="14339" spans="9:46" s="142" customFormat="1" x14ac:dyDescent="0.15">
      <c r="I14339" s="223"/>
      <c r="P14339" s="224"/>
      <c r="Q14339" s="224"/>
      <c r="R14339" s="224"/>
      <c r="T14339" s="223"/>
      <c r="U14339" s="225"/>
      <c r="V14339" s="223"/>
      <c r="W14339" s="225"/>
      <c r="AE14339" s="200"/>
      <c r="AM14339" s="203"/>
      <c r="AT14339" s="144"/>
    </row>
    <row r="14340" spans="9:46" s="142" customFormat="1" x14ac:dyDescent="0.15">
      <c r="I14340" s="223"/>
      <c r="P14340" s="224"/>
      <c r="Q14340" s="224"/>
      <c r="R14340" s="224"/>
      <c r="T14340" s="223"/>
      <c r="U14340" s="225"/>
      <c r="V14340" s="223"/>
      <c r="W14340" s="225"/>
      <c r="AE14340" s="200"/>
      <c r="AM14340" s="203"/>
      <c r="AT14340" s="144"/>
    </row>
    <row r="14341" spans="9:46" s="142" customFormat="1" x14ac:dyDescent="0.15">
      <c r="I14341" s="223"/>
      <c r="P14341" s="224"/>
      <c r="Q14341" s="224"/>
      <c r="R14341" s="224"/>
      <c r="T14341" s="223"/>
      <c r="U14341" s="225"/>
      <c r="V14341" s="223"/>
      <c r="W14341" s="225"/>
      <c r="AE14341" s="200"/>
      <c r="AM14341" s="203"/>
      <c r="AT14341" s="144"/>
    </row>
    <row r="14342" spans="9:46" s="142" customFormat="1" x14ac:dyDescent="0.15">
      <c r="I14342" s="223"/>
      <c r="P14342" s="224"/>
      <c r="Q14342" s="224"/>
      <c r="R14342" s="224"/>
      <c r="T14342" s="223"/>
      <c r="U14342" s="225"/>
      <c r="V14342" s="223"/>
      <c r="W14342" s="225"/>
      <c r="AE14342" s="200"/>
      <c r="AM14342" s="203"/>
      <c r="AT14342" s="144"/>
    </row>
    <row r="14343" spans="9:46" s="142" customFormat="1" x14ac:dyDescent="0.15">
      <c r="I14343" s="223"/>
      <c r="P14343" s="224"/>
      <c r="Q14343" s="224"/>
      <c r="R14343" s="224"/>
      <c r="T14343" s="223"/>
      <c r="U14343" s="225"/>
      <c r="V14343" s="223"/>
      <c r="W14343" s="225"/>
      <c r="AE14343" s="200"/>
      <c r="AM14343" s="203"/>
      <c r="AT14343" s="144"/>
    </row>
    <row r="14344" spans="9:46" s="142" customFormat="1" x14ac:dyDescent="0.15">
      <c r="I14344" s="223"/>
      <c r="P14344" s="224"/>
      <c r="Q14344" s="224"/>
      <c r="R14344" s="224"/>
      <c r="T14344" s="223"/>
      <c r="U14344" s="225"/>
      <c r="V14344" s="223"/>
      <c r="W14344" s="225"/>
      <c r="AE14344" s="200"/>
      <c r="AM14344" s="203"/>
      <c r="AT14344" s="144"/>
    </row>
    <row r="14345" spans="9:46" s="142" customFormat="1" x14ac:dyDescent="0.15">
      <c r="I14345" s="223"/>
      <c r="P14345" s="224"/>
      <c r="Q14345" s="224"/>
      <c r="R14345" s="224"/>
      <c r="T14345" s="223"/>
      <c r="U14345" s="225"/>
      <c r="V14345" s="223"/>
      <c r="W14345" s="225"/>
      <c r="AE14345" s="200"/>
      <c r="AM14345" s="203"/>
      <c r="AT14345" s="144"/>
    </row>
    <row r="14346" spans="9:46" s="142" customFormat="1" x14ac:dyDescent="0.15">
      <c r="I14346" s="223"/>
      <c r="P14346" s="224"/>
      <c r="Q14346" s="224"/>
      <c r="R14346" s="224"/>
      <c r="T14346" s="223"/>
      <c r="U14346" s="225"/>
      <c r="V14346" s="223"/>
      <c r="W14346" s="225"/>
      <c r="AE14346" s="200"/>
      <c r="AM14346" s="203"/>
      <c r="AT14346" s="144"/>
    </row>
    <row r="14347" spans="9:46" s="142" customFormat="1" x14ac:dyDescent="0.15">
      <c r="I14347" s="223"/>
      <c r="P14347" s="224"/>
      <c r="Q14347" s="224"/>
      <c r="R14347" s="224"/>
      <c r="T14347" s="223"/>
      <c r="U14347" s="225"/>
      <c r="V14347" s="223"/>
      <c r="W14347" s="225"/>
      <c r="AE14347" s="200"/>
      <c r="AM14347" s="203"/>
      <c r="AT14347" s="144"/>
    </row>
    <row r="14348" spans="9:46" s="142" customFormat="1" x14ac:dyDescent="0.15">
      <c r="I14348" s="223"/>
      <c r="P14348" s="224"/>
      <c r="Q14348" s="224"/>
      <c r="R14348" s="224"/>
      <c r="T14348" s="223"/>
      <c r="U14348" s="225"/>
      <c r="V14348" s="223"/>
      <c r="W14348" s="225"/>
      <c r="AE14348" s="200"/>
      <c r="AM14348" s="203"/>
      <c r="AT14348" s="144"/>
    </row>
    <row r="14349" spans="9:46" s="142" customFormat="1" x14ac:dyDescent="0.15">
      <c r="I14349" s="223"/>
      <c r="P14349" s="224"/>
      <c r="Q14349" s="224"/>
      <c r="R14349" s="224"/>
      <c r="T14349" s="223"/>
      <c r="U14349" s="225"/>
      <c r="V14349" s="223"/>
      <c r="W14349" s="225"/>
      <c r="AE14349" s="200"/>
      <c r="AM14349" s="203"/>
      <c r="AT14349" s="144"/>
    </row>
    <row r="14350" spans="9:46" s="142" customFormat="1" x14ac:dyDescent="0.15">
      <c r="I14350" s="223"/>
      <c r="P14350" s="224"/>
      <c r="Q14350" s="224"/>
      <c r="R14350" s="224"/>
      <c r="T14350" s="223"/>
      <c r="U14350" s="225"/>
      <c r="V14350" s="223"/>
      <c r="W14350" s="225"/>
      <c r="AE14350" s="200"/>
      <c r="AM14350" s="203"/>
      <c r="AT14350" s="144"/>
    </row>
    <row r="14351" spans="9:46" s="142" customFormat="1" x14ac:dyDescent="0.15">
      <c r="I14351" s="223"/>
      <c r="P14351" s="224"/>
      <c r="Q14351" s="224"/>
      <c r="R14351" s="224"/>
      <c r="T14351" s="223"/>
      <c r="U14351" s="225"/>
      <c r="V14351" s="223"/>
      <c r="W14351" s="225"/>
      <c r="AE14351" s="200"/>
      <c r="AM14351" s="203"/>
      <c r="AT14351" s="144"/>
    </row>
    <row r="14352" spans="9:46" s="142" customFormat="1" x14ac:dyDescent="0.15">
      <c r="I14352" s="223"/>
      <c r="P14352" s="224"/>
      <c r="Q14352" s="224"/>
      <c r="R14352" s="224"/>
      <c r="T14352" s="223"/>
      <c r="U14352" s="225"/>
      <c r="V14352" s="223"/>
      <c r="W14352" s="225"/>
      <c r="AE14352" s="200"/>
      <c r="AM14352" s="203"/>
      <c r="AT14352" s="144"/>
    </row>
    <row r="14353" spans="9:46" s="142" customFormat="1" x14ac:dyDescent="0.15">
      <c r="I14353" s="223"/>
      <c r="P14353" s="224"/>
      <c r="Q14353" s="224"/>
      <c r="R14353" s="224"/>
      <c r="T14353" s="223"/>
      <c r="U14353" s="225"/>
      <c r="V14353" s="223"/>
      <c r="W14353" s="225"/>
      <c r="AE14353" s="200"/>
      <c r="AM14353" s="203"/>
      <c r="AT14353" s="144"/>
    </row>
    <row r="14354" spans="9:46" s="142" customFormat="1" x14ac:dyDescent="0.15">
      <c r="I14354" s="223"/>
      <c r="P14354" s="224"/>
      <c r="Q14354" s="224"/>
      <c r="R14354" s="224"/>
      <c r="T14354" s="223"/>
      <c r="U14354" s="225"/>
      <c r="V14354" s="223"/>
      <c r="W14354" s="225"/>
      <c r="AE14354" s="200"/>
      <c r="AM14354" s="203"/>
      <c r="AT14354" s="144"/>
    </row>
    <row r="14355" spans="9:46" s="142" customFormat="1" x14ac:dyDescent="0.15">
      <c r="I14355" s="223"/>
      <c r="P14355" s="224"/>
      <c r="Q14355" s="224"/>
      <c r="R14355" s="224"/>
      <c r="T14355" s="223"/>
      <c r="U14355" s="225"/>
      <c r="V14355" s="223"/>
      <c r="W14355" s="225"/>
      <c r="AE14355" s="200"/>
      <c r="AM14355" s="203"/>
      <c r="AT14355" s="144"/>
    </row>
    <row r="14356" spans="9:46" s="142" customFormat="1" x14ac:dyDescent="0.15">
      <c r="I14356" s="223"/>
      <c r="P14356" s="224"/>
      <c r="Q14356" s="224"/>
      <c r="R14356" s="224"/>
      <c r="T14356" s="223"/>
      <c r="U14356" s="225"/>
      <c r="V14356" s="223"/>
      <c r="W14356" s="225"/>
      <c r="AE14356" s="200"/>
      <c r="AM14356" s="203"/>
      <c r="AT14356" s="144"/>
    </row>
    <row r="14357" spans="9:46" s="142" customFormat="1" x14ac:dyDescent="0.15">
      <c r="I14357" s="223"/>
      <c r="P14357" s="224"/>
      <c r="Q14357" s="224"/>
      <c r="R14357" s="224"/>
      <c r="T14357" s="223"/>
      <c r="U14357" s="225"/>
      <c r="V14357" s="223"/>
      <c r="W14357" s="225"/>
      <c r="AE14357" s="200"/>
      <c r="AM14357" s="203"/>
      <c r="AT14357" s="144"/>
    </row>
    <row r="14358" spans="9:46" s="142" customFormat="1" x14ac:dyDescent="0.15">
      <c r="I14358" s="223"/>
      <c r="P14358" s="224"/>
      <c r="Q14358" s="224"/>
      <c r="R14358" s="224"/>
      <c r="T14358" s="223"/>
      <c r="U14358" s="225"/>
      <c r="V14358" s="223"/>
      <c r="W14358" s="225"/>
      <c r="AE14358" s="200"/>
      <c r="AM14358" s="203"/>
      <c r="AT14358" s="144"/>
    </row>
    <row r="14359" spans="9:46" s="142" customFormat="1" x14ac:dyDescent="0.15">
      <c r="I14359" s="223"/>
      <c r="P14359" s="224"/>
      <c r="Q14359" s="224"/>
      <c r="R14359" s="224"/>
      <c r="T14359" s="223"/>
      <c r="U14359" s="225"/>
      <c r="V14359" s="223"/>
      <c r="W14359" s="225"/>
      <c r="AE14359" s="200"/>
      <c r="AM14359" s="203"/>
      <c r="AT14359" s="144"/>
    </row>
    <row r="14360" spans="9:46" s="142" customFormat="1" x14ac:dyDescent="0.15">
      <c r="I14360" s="223"/>
      <c r="P14360" s="224"/>
      <c r="Q14360" s="224"/>
      <c r="R14360" s="224"/>
      <c r="T14360" s="223"/>
      <c r="U14360" s="225"/>
      <c r="V14360" s="223"/>
      <c r="W14360" s="225"/>
      <c r="AE14360" s="200"/>
      <c r="AM14360" s="203"/>
      <c r="AT14360" s="144"/>
    </row>
    <row r="14361" spans="9:46" s="142" customFormat="1" x14ac:dyDescent="0.15">
      <c r="I14361" s="223"/>
      <c r="P14361" s="224"/>
      <c r="Q14361" s="224"/>
      <c r="R14361" s="224"/>
      <c r="T14361" s="223"/>
      <c r="U14361" s="225"/>
      <c r="V14361" s="223"/>
      <c r="W14361" s="225"/>
      <c r="AE14361" s="200"/>
      <c r="AM14361" s="203"/>
      <c r="AT14361" s="144"/>
    </row>
    <row r="14362" spans="9:46" s="142" customFormat="1" x14ac:dyDescent="0.15">
      <c r="I14362" s="223"/>
      <c r="P14362" s="224"/>
      <c r="Q14362" s="224"/>
      <c r="R14362" s="224"/>
      <c r="T14362" s="223"/>
      <c r="U14362" s="225"/>
      <c r="V14362" s="223"/>
      <c r="W14362" s="225"/>
      <c r="AE14362" s="200"/>
      <c r="AM14362" s="203"/>
      <c r="AT14362" s="144"/>
    </row>
    <row r="14363" spans="9:46" s="142" customFormat="1" x14ac:dyDescent="0.15">
      <c r="I14363" s="223"/>
      <c r="P14363" s="224"/>
      <c r="Q14363" s="224"/>
      <c r="R14363" s="224"/>
      <c r="T14363" s="223"/>
      <c r="U14363" s="225"/>
      <c r="V14363" s="223"/>
      <c r="W14363" s="225"/>
      <c r="AE14363" s="200"/>
      <c r="AM14363" s="203"/>
      <c r="AT14363" s="144"/>
    </row>
    <row r="14364" spans="9:46" s="142" customFormat="1" x14ac:dyDescent="0.15">
      <c r="I14364" s="223"/>
      <c r="P14364" s="224"/>
      <c r="Q14364" s="224"/>
      <c r="R14364" s="224"/>
      <c r="T14364" s="223"/>
      <c r="U14364" s="225"/>
      <c r="V14364" s="223"/>
      <c r="W14364" s="225"/>
      <c r="AE14364" s="200"/>
      <c r="AM14364" s="203"/>
      <c r="AT14364" s="144"/>
    </row>
    <row r="14365" spans="9:46" s="142" customFormat="1" x14ac:dyDescent="0.15">
      <c r="I14365" s="223"/>
      <c r="P14365" s="224"/>
      <c r="Q14365" s="224"/>
      <c r="R14365" s="224"/>
      <c r="T14365" s="223"/>
      <c r="U14365" s="225"/>
      <c r="V14365" s="223"/>
      <c r="W14365" s="225"/>
      <c r="AE14365" s="200"/>
      <c r="AM14365" s="203"/>
      <c r="AT14365" s="144"/>
    </row>
    <row r="14366" spans="9:46" s="142" customFormat="1" x14ac:dyDescent="0.15">
      <c r="I14366" s="223"/>
      <c r="P14366" s="224"/>
      <c r="Q14366" s="224"/>
      <c r="R14366" s="224"/>
      <c r="T14366" s="223"/>
      <c r="U14366" s="225"/>
      <c r="V14366" s="223"/>
      <c r="W14366" s="225"/>
      <c r="AE14366" s="200"/>
      <c r="AM14366" s="203"/>
      <c r="AT14366" s="144"/>
    </row>
    <row r="14367" spans="9:46" s="142" customFormat="1" x14ac:dyDescent="0.15">
      <c r="I14367" s="223"/>
      <c r="P14367" s="224"/>
      <c r="Q14367" s="224"/>
      <c r="R14367" s="224"/>
      <c r="T14367" s="223"/>
      <c r="U14367" s="225"/>
      <c r="V14367" s="223"/>
      <c r="W14367" s="225"/>
      <c r="AE14367" s="200"/>
      <c r="AM14367" s="203"/>
      <c r="AT14367" s="144"/>
    </row>
    <row r="14368" spans="9:46" s="142" customFormat="1" x14ac:dyDescent="0.15">
      <c r="I14368" s="223"/>
      <c r="P14368" s="224"/>
      <c r="Q14368" s="224"/>
      <c r="R14368" s="224"/>
      <c r="T14368" s="223"/>
      <c r="U14368" s="225"/>
      <c r="V14368" s="223"/>
      <c r="W14368" s="225"/>
      <c r="AE14368" s="200"/>
      <c r="AM14368" s="203"/>
      <c r="AT14368" s="144"/>
    </row>
    <row r="14369" spans="9:46" s="142" customFormat="1" x14ac:dyDescent="0.15">
      <c r="I14369" s="223"/>
      <c r="P14369" s="224"/>
      <c r="Q14369" s="224"/>
      <c r="R14369" s="224"/>
      <c r="T14369" s="223"/>
      <c r="U14369" s="225"/>
      <c r="V14369" s="223"/>
      <c r="W14369" s="225"/>
      <c r="AE14369" s="200"/>
      <c r="AM14369" s="203"/>
      <c r="AT14369" s="144"/>
    </row>
    <row r="14370" spans="9:46" s="142" customFormat="1" x14ac:dyDescent="0.15">
      <c r="I14370" s="223"/>
      <c r="P14370" s="224"/>
      <c r="Q14370" s="224"/>
      <c r="R14370" s="224"/>
      <c r="T14370" s="223"/>
      <c r="U14370" s="225"/>
      <c r="V14370" s="223"/>
      <c r="W14370" s="225"/>
      <c r="AE14370" s="200"/>
      <c r="AM14370" s="203"/>
      <c r="AT14370" s="144"/>
    </row>
    <row r="14371" spans="9:46" s="142" customFormat="1" x14ac:dyDescent="0.15">
      <c r="I14371" s="223"/>
      <c r="P14371" s="224"/>
      <c r="Q14371" s="224"/>
      <c r="R14371" s="224"/>
      <c r="T14371" s="223"/>
      <c r="U14371" s="225"/>
      <c r="V14371" s="223"/>
      <c r="W14371" s="225"/>
      <c r="AE14371" s="200"/>
      <c r="AM14371" s="203"/>
      <c r="AT14371" s="144"/>
    </row>
    <row r="14372" spans="9:46" s="142" customFormat="1" x14ac:dyDescent="0.15">
      <c r="I14372" s="223"/>
      <c r="P14372" s="224"/>
      <c r="Q14372" s="224"/>
      <c r="R14372" s="224"/>
      <c r="T14372" s="223"/>
      <c r="U14372" s="225"/>
      <c r="V14372" s="223"/>
      <c r="W14372" s="225"/>
      <c r="AE14372" s="200"/>
      <c r="AM14372" s="203"/>
      <c r="AT14372" s="144"/>
    </row>
    <row r="14373" spans="9:46" s="142" customFormat="1" x14ac:dyDescent="0.15">
      <c r="I14373" s="223"/>
      <c r="P14373" s="224"/>
      <c r="Q14373" s="224"/>
      <c r="R14373" s="224"/>
      <c r="T14373" s="223"/>
      <c r="U14373" s="225"/>
      <c r="V14373" s="223"/>
      <c r="W14373" s="225"/>
      <c r="AE14373" s="200"/>
      <c r="AM14373" s="203"/>
      <c r="AT14373" s="144"/>
    </row>
    <row r="14374" spans="9:46" s="142" customFormat="1" x14ac:dyDescent="0.15">
      <c r="I14374" s="223"/>
      <c r="P14374" s="224"/>
      <c r="Q14374" s="224"/>
      <c r="R14374" s="224"/>
      <c r="T14374" s="223"/>
      <c r="U14374" s="225"/>
      <c r="V14374" s="223"/>
      <c r="W14374" s="225"/>
      <c r="AE14374" s="200"/>
      <c r="AM14374" s="203"/>
      <c r="AT14374" s="144"/>
    </row>
    <row r="14375" spans="9:46" s="142" customFormat="1" x14ac:dyDescent="0.15">
      <c r="I14375" s="223"/>
      <c r="P14375" s="224"/>
      <c r="Q14375" s="224"/>
      <c r="R14375" s="224"/>
      <c r="T14375" s="223"/>
      <c r="U14375" s="225"/>
      <c r="V14375" s="223"/>
      <c r="W14375" s="225"/>
      <c r="AE14375" s="200"/>
      <c r="AM14375" s="203"/>
      <c r="AT14375" s="144"/>
    </row>
    <row r="14376" spans="9:46" s="142" customFormat="1" x14ac:dyDescent="0.15">
      <c r="I14376" s="223"/>
      <c r="P14376" s="224"/>
      <c r="Q14376" s="224"/>
      <c r="R14376" s="224"/>
      <c r="T14376" s="223"/>
      <c r="U14376" s="225"/>
      <c r="V14376" s="223"/>
      <c r="W14376" s="225"/>
      <c r="AE14376" s="200"/>
      <c r="AM14376" s="203"/>
      <c r="AT14376" s="144"/>
    </row>
    <row r="14377" spans="9:46" s="142" customFormat="1" x14ac:dyDescent="0.15">
      <c r="I14377" s="223"/>
      <c r="P14377" s="224"/>
      <c r="Q14377" s="224"/>
      <c r="R14377" s="224"/>
      <c r="T14377" s="223"/>
      <c r="U14377" s="225"/>
      <c r="V14377" s="223"/>
      <c r="W14377" s="225"/>
      <c r="AE14377" s="200"/>
      <c r="AM14377" s="203"/>
      <c r="AT14377" s="144"/>
    </row>
    <row r="14378" spans="9:46" s="142" customFormat="1" x14ac:dyDescent="0.15">
      <c r="I14378" s="223"/>
      <c r="P14378" s="224"/>
      <c r="Q14378" s="224"/>
      <c r="R14378" s="224"/>
      <c r="T14378" s="223"/>
      <c r="U14378" s="225"/>
      <c r="V14378" s="223"/>
      <c r="W14378" s="225"/>
      <c r="AE14378" s="200"/>
      <c r="AM14378" s="203"/>
      <c r="AT14378" s="144"/>
    </row>
    <row r="14379" spans="9:46" s="142" customFormat="1" x14ac:dyDescent="0.15">
      <c r="I14379" s="223"/>
      <c r="P14379" s="224"/>
      <c r="Q14379" s="224"/>
      <c r="R14379" s="224"/>
      <c r="T14379" s="223"/>
      <c r="U14379" s="225"/>
      <c r="V14379" s="223"/>
      <c r="W14379" s="225"/>
      <c r="AE14379" s="200"/>
      <c r="AM14379" s="203"/>
      <c r="AT14379" s="144"/>
    </row>
    <row r="14380" spans="9:46" s="142" customFormat="1" x14ac:dyDescent="0.15">
      <c r="I14380" s="223"/>
      <c r="P14380" s="224"/>
      <c r="Q14380" s="224"/>
      <c r="R14380" s="224"/>
      <c r="T14380" s="223"/>
      <c r="U14380" s="225"/>
      <c r="V14380" s="223"/>
      <c r="W14380" s="225"/>
      <c r="AE14380" s="200"/>
      <c r="AM14380" s="203"/>
      <c r="AT14380" s="144"/>
    </row>
    <row r="14381" spans="9:46" s="142" customFormat="1" x14ac:dyDescent="0.15">
      <c r="I14381" s="223"/>
      <c r="P14381" s="224"/>
      <c r="Q14381" s="224"/>
      <c r="R14381" s="224"/>
      <c r="T14381" s="223"/>
      <c r="U14381" s="225"/>
      <c r="V14381" s="223"/>
      <c r="W14381" s="225"/>
      <c r="AE14381" s="200"/>
      <c r="AM14381" s="203"/>
      <c r="AT14381" s="144"/>
    </row>
    <row r="14382" spans="9:46" s="142" customFormat="1" x14ac:dyDescent="0.15">
      <c r="I14382" s="223"/>
      <c r="P14382" s="224"/>
      <c r="Q14382" s="224"/>
      <c r="R14382" s="224"/>
      <c r="T14382" s="223"/>
      <c r="U14382" s="225"/>
      <c r="V14382" s="223"/>
      <c r="W14382" s="225"/>
      <c r="AE14382" s="200"/>
      <c r="AM14382" s="203"/>
      <c r="AT14382" s="144"/>
    </row>
    <row r="14383" spans="9:46" s="142" customFormat="1" x14ac:dyDescent="0.15">
      <c r="I14383" s="223"/>
      <c r="P14383" s="224"/>
      <c r="Q14383" s="224"/>
      <c r="R14383" s="224"/>
      <c r="T14383" s="223"/>
      <c r="U14383" s="225"/>
      <c r="V14383" s="223"/>
      <c r="W14383" s="225"/>
      <c r="AE14383" s="200"/>
      <c r="AM14383" s="203"/>
      <c r="AT14383" s="144"/>
    </row>
    <row r="14384" spans="9:46" s="142" customFormat="1" x14ac:dyDescent="0.15">
      <c r="I14384" s="223"/>
      <c r="P14384" s="224"/>
      <c r="Q14384" s="224"/>
      <c r="R14384" s="224"/>
      <c r="T14384" s="223"/>
      <c r="U14384" s="225"/>
      <c r="V14384" s="223"/>
      <c r="W14384" s="225"/>
      <c r="AE14384" s="200"/>
      <c r="AM14384" s="203"/>
      <c r="AT14384" s="144"/>
    </row>
    <row r="14385" spans="9:46" s="142" customFormat="1" x14ac:dyDescent="0.15">
      <c r="I14385" s="223"/>
      <c r="P14385" s="224"/>
      <c r="Q14385" s="224"/>
      <c r="R14385" s="224"/>
      <c r="T14385" s="223"/>
      <c r="U14385" s="225"/>
      <c r="V14385" s="223"/>
      <c r="W14385" s="225"/>
      <c r="AE14385" s="200"/>
      <c r="AM14385" s="203"/>
      <c r="AT14385" s="144"/>
    </row>
    <row r="14386" spans="9:46" s="142" customFormat="1" x14ac:dyDescent="0.15">
      <c r="I14386" s="223"/>
      <c r="P14386" s="224"/>
      <c r="Q14386" s="224"/>
      <c r="R14386" s="224"/>
      <c r="T14386" s="223"/>
      <c r="U14386" s="225"/>
      <c r="V14386" s="223"/>
      <c r="W14386" s="225"/>
      <c r="AE14386" s="200"/>
      <c r="AM14386" s="203"/>
      <c r="AT14386" s="144"/>
    </row>
    <row r="14387" spans="9:46" s="142" customFormat="1" x14ac:dyDescent="0.15">
      <c r="I14387" s="223"/>
      <c r="P14387" s="224"/>
      <c r="Q14387" s="224"/>
      <c r="R14387" s="224"/>
      <c r="T14387" s="223"/>
      <c r="U14387" s="225"/>
      <c r="V14387" s="223"/>
      <c r="W14387" s="225"/>
      <c r="AE14387" s="200"/>
      <c r="AM14387" s="203"/>
      <c r="AT14387" s="144"/>
    </row>
    <row r="14388" spans="9:46" s="142" customFormat="1" x14ac:dyDescent="0.15">
      <c r="I14388" s="223"/>
      <c r="P14388" s="224"/>
      <c r="Q14388" s="224"/>
      <c r="R14388" s="224"/>
      <c r="T14388" s="223"/>
      <c r="U14388" s="225"/>
      <c r="V14388" s="223"/>
      <c r="W14388" s="225"/>
      <c r="AE14388" s="200"/>
      <c r="AM14388" s="203"/>
      <c r="AT14388" s="144"/>
    </row>
    <row r="14389" spans="9:46" s="142" customFormat="1" x14ac:dyDescent="0.15">
      <c r="I14389" s="223"/>
      <c r="P14389" s="224"/>
      <c r="Q14389" s="224"/>
      <c r="R14389" s="224"/>
      <c r="T14389" s="223"/>
      <c r="U14389" s="225"/>
      <c r="V14389" s="223"/>
      <c r="W14389" s="225"/>
      <c r="AE14389" s="200"/>
      <c r="AM14389" s="203"/>
      <c r="AT14389" s="144"/>
    </row>
    <row r="14390" spans="9:46" s="142" customFormat="1" x14ac:dyDescent="0.15">
      <c r="I14390" s="223"/>
      <c r="P14390" s="224"/>
      <c r="Q14390" s="224"/>
      <c r="R14390" s="224"/>
      <c r="T14390" s="223"/>
      <c r="U14390" s="225"/>
      <c r="V14390" s="223"/>
      <c r="W14390" s="225"/>
      <c r="AE14390" s="200"/>
      <c r="AM14390" s="203"/>
      <c r="AT14390" s="144"/>
    </row>
    <row r="14391" spans="9:46" s="142" customFormat="1" x14ac:dyDescent="0.15">
      <c r="I14391" s="223"/>
      <c r="P14391" s="224"/>
      <c r="Q14391" s="224"/>
      <c r="R14391" s="224"/>
      <c r="T14391" s="223"/>
      <c r="U14391" s="225"/>
      <c r="V14391" s="223"/>
      <c r="W14391" s="225"/>
      <c r="AE14391" s="200"/>
      <c r="AM14391" s="203"/>
      <c r="AT14391" s="144"/>
    </row>
    <row r="14392" spans="9:46" s="142" customFormat="1" x14ac:dyDescent="0.15">
      <c r="I14392" s="223"/>
      <c r="P14392" s="224"/>
      <c r="Q14392" s="224"/>
      <c r="R14392" s="224"/>
      <c r="T14392" s="223"/>
      <c r="U14392" s="225"/>
      <c r="V14392" s="223"/>
      <c r="W14392" s="225"/>
      <c r="AE14392" s="200"/>
      <c r="AM14392" s="203"/>
      <c r="AT14392" s="144"/>
    </row>
    <row r="14393" spans="9:46" s="142" customFormat="1" x14ac:dyDescent="0.15">
      <c r="I14393" s="223"/>
      <c r="P14393" s="224"/>
      <c r="Q14393" s="224"/>
      <c r="R14393" s="224"/>
      <c r="T14393" s="223"/>
      <c r="U14393" s="225"/>
      <c r="V14393" s="223"/>
      <c r="W14393" s="225"/>
      <c r="AE14393" s="200"/>
      <c r="AM14393" s="203"/>
      <c r="AT14393" s="144"/>
    </row>
    <row r="14394" spans="9:46" s="142" customFormat="1" x14ac:dyDescent="0.15">
      <c r="I14394" s="223"/>
      <c r="P14394" s="224"/>
      <c r="Q14394" s="224"/>
      <c r="R14394" s="224"/>
      <c r="T14394" s="223"/>
      <c r="U14394" s="225"/>
      <c r="V14394" s="223"/>
      <c r="W14394" s="225"/>
      <c r="AE14394" s="200"/>
      <c r="AM14394" s="203"/>
      <c r="AT14394" s="144"/>
    </row>
    <row r="14395" spans="9:46" s="142" customFormat="1" x14ac:dyDescent="0.15">
      <c r="I14395" s="223"/>
      <c r="P14395" s="224"/>
      <c r="Q14395" s="224"/>
      <c r="R14395" s="224"/>
      <c r="T14395" s="223"/>
      <c r="U14395" s="225"/>
      <c r="V14395" s="223"/>
      <c r="W14395" s="225"/>
      <c r="AE14395" s="200"/>
      <c r="AM14395" s="203"/>
      <c r="AT14395" s="144"/>
    </row>
    <row r="14396" spans="9:46" s="142" customFormat="1" x14ac:dyDescent="0.15">
      <c r="I14396" s="223"/>
      <c r="P14396" s="224"/>
      <c r="Q14396" s="224"/>
      <c r="R14396" s="224"/>
      <c r="T14396" s="223"/>
      <c r="U14396" s="225"/>
      <c r="V14396" s="223"/>
      <c r="W14396" s="225"/>
      <c r="AE14396" s="200"/>
      <c r="AM14396" s="203"/>
      <c r="AT14396" s="144"/>
    </row>
    <row r="14397" spans="9:46" s="142" customFormat="1" x14ac:dyDescent="0.15">
      <c r="I14397" s="223"/>
      <c r="P14397" s="224"/>
      <c r="Q14397" s="224"/>
      <c r="R14397" s="224"/>
      <c r="T14397" s="223"/>
      <c r="U14397" s="225"/>
      <c r="V14397" s="223"/>
      <c r="W14397" s="225"/>
      <c r="AE14397" s="200"/>
      <c r="AM14397" s="203"/>
      <c r="AT14397" s="144"/>
    </row>
    <row r="14398" spans="9:46" s="142" customFormat="1" x14ac:dyDescent="0.15">
      <c r="I14398" s="223"/>
      <c r="P14398" s="224"/>
      <c r="Q14398" s="224"/>
      <c r="R14398" s="224"/>
      <c r="T14398" s="223"/>
      <c r="U14398" s="225"/>
      <c r="V14398" s="223"/>
      <c r="W14398" s="225"/>
      <c r="AE14398" s="200"/>
      <c r="AM14398" s="203"/>
      <c r="AT14398" s="144"/>
    </row>
    <row r="14399" spans="9:46" s="142" customFormat="1" x14ac:dyDescent="0.15">
      <c r="I14399" s="223"/>
      <c r="P14399" s="224"/>
      <c r="Q14399" s="224"/>
      <c r="R14399" s="224"/>
      <c r="T14399" s="223"/>
      <c r="U14399" s="225"/>
      <c r="V14399" s="223"/>
      <c r="W14399" s="225"/>
      <c r="AE14399" s="200"/>
      <c r="AM14399" s="203"/>
      <c r="AT14399" s="144"/>
    </row>
    <row r="14400" spans="9:46" s="142" customFormat="1" x14ac:dyDescent="0.15">
      <c r="I14400" s="223"/>
      <c r="P14400" s="224"/>
      <c r="Q14400" s="224"/>
      <c r="R14400" s="224"/>
      <c r="T14400" s="223"/>
      <c r="U14400" s="225"/>
      <c r="V14400" s="223"/>
      <c r="W14400" s="225"/>
      <c r="AE14400" s="200"/>
      <c r="AM14400" s="203"/>
      <c r="AT14400" s="144"/>
    </row>
    <row r="14401" spans="9:46" s="142" customFormat="1" x14ac:dyDescent="0.15">
      <c r="I14401" s="223"/>
      <c r="P14401" s="224"/>
      <c r="Q14401" s="224"/>
      <c r="R14401" s="224"/>
      <c r="T14401" s="223"/>
      <c r="U14401" s="225"/>
      <c r="V14401" s="223"/>
      <c r="W14401" s="225"/>
      <c r="AE14401" s="200"/>
      <c r="AM14401" s="203"/>
      <c r="AT14401" s="144"/>
    </row>
    <row r="14402" spans="9:46" s="142" customFormat="1" x14ac:dyDescent="0.15">
      <c r="I14402" s="223"/>
      <c r="P14402" s="224"/>
      <c r="Q14402" s="224"/>
      <c r="R14402" s="224"/>
      <c r="T14402" s="223"/>
      <c r="U14402" s="225"/>
      <c r="V14402" s="223"/>
      <c r="W14402" s="225"/>
      <c r="AE14402" s="200"/>
      <c r="AM14402" s="203"/>
      <c r="AT14402" s="144"/>
    </row>
    <row r="14403" spans="9:46" s="142" customFormat="1" x14ac:dyDescent="0.15">
      <c r="I14403" s="223"/>
      <c r="P14403" s="224"/>
      <c r="Q14403" s="224"/>
      <c r="R14403" s="224"/>
      <c r="T14403" s="223"/>
      <c r="U14403" s="225"/>
      <c r="V14403" s="223"/>
      <c r="W14403" s="225"/>
      <c r="AE14403" s="200"/>
      <c r="AM14403" s="203"/>
      <c r="AT14403" s="144"/>
    </row>
    <row r="14404" spans="9:46" s="142" customFormat="1" x14ac:dyDescent="0.15">
      <c r="I14404" s="223"/>
      <c r="P14404" s="224"/>
      <c r="Q14404" s="224"/>
      <c r="R14404" s="224"/>
      <c r="T14404" s="223"/>
      <c r="U14404" s="225"/>
      <c r="V14404" s="223"/>
      <c r="W14404" s="225"/>
      <c r="AE14404" s="200"/>
      <c r="AM14404" s="203"/>
      <c r="AT14404" s="144"/>
    </row>
    <row r="14405" spans="9:46" s="142" customFormat="1" x14ac:dyDescent="0.15">
      <c r="I14405" s="223"/>
      <c r="P14405" s="224"/>
      <c r="Q14405" s="224"/>
      <c r="R14405" s="224"/>
      <c r="T14405" s="223"/>
      <c r="U14405" s="225"/>
      <c r="V14405" s="223"/>
      <c r="W14405" s="225"/>
      <c r="AE14405" s="200"/>
      <c r="AM14405" s="203"/>
      <c r="AT14405" s="144"/>
    </row>
    <row r="14406" spans="9:46" s="142" customFormat="1" x14ac:dyDescent="0.15">
      <c r="I14406" s="223"/>
      <c r="P14406" s="224"/>
      <c r="Q14406" s="224"/>
      <c r="R14406" s="224"/>
      <c r="T14406" s="223"/>
      <c r="U14406" s="225"/>
      <c r="V14406" s="223"/>
      <c r="W14406" s="225"/>
      <c r="AE14406" s="200"/>
      <c r="AM14406" s="203"/>
      <c r="AT14406" s="144"/>
    </row>
    <row r="14407" spans="9:46" s="142" customFormat="1" x14ac:dyDescent="0.15">
      <c r="I14407" s="223"/>
      <c r="P14407" s="224"/>
      <c r="Q14407" s="224"/>
      <c r="R14407" s="224"/>
      <c r="T14407" s="223"/>
      <c r="U14407" s="225"/>
      <c r="V14407" s="223"/>
      <c r="W14407" s="225"/>
      <c r="AE14407" s="200"/>
      <c r="AM14407" s="203"/>
      <c r="AT14407" s="144"/>
    </row>
    <row r="14408" spans="9:46" s="142" customFormat="1" x14ac:dyDescent="0.15">
      <c r="I14408" s="223"/>
      <c r="P14408" s="224"/>
      <c r="Q14408" s="224"/>
      <c r="R14408" s="224"/>
      <c r="T14408" s="223"/>
      <c r="U14408" s="225"/>
      <c r="V14408" s="223"/>
      <c r="W14408" s="225"/>
      <c r="AE14408" s="200"/>
      <c r="AM14408" s="203"/>
      <c r="AT14408" s="144"/>
    </row>
    <row r="14409" spans="9:46" s="142" customFormat="1" x14ac:dyDescent="0.15">
      <c r="I14409" s="223"/>
      <c r="P14409" s="224"/>
      <c r="Q14409" s="224"/>
      <c r="R14409" s="224"/>
      <c r="T14409" s="223"/>
      <c r="U14409" s="225"/>
      <c r="V14409" s="223"/>
      <c r="W14409" s="225"/>
      <c r="AE14409" s="200"/>
      <c r="AM14409" s="203"/>
      <c r="AT14409" s="144"/>
    </row>
    <row r="14410" spans="9:46" s="142" customFormat="1" x14ac:dyDescent="0.15">
      <c r="I14410" s="223"/>
      <c r="P14410" s="224"/>
      <c r="Q14410" s="224"/>
      <c r="R14410" s="224"/>
      <c r="T14410" s="223"/>
      <c r="U14410" s="225"/>
      <c r="V14410" s="223"/>
      <c r="W14410" s="225"/>
      <c r="AE14410" s="200"/>
      <c r="AM14410" s="203"/>
      <c r="AT14410" s="144"/>
    </row>
    <row r="14411" spans="9:46" s="142" customFormat="1" x14ac:dyDescent="0.15">
      <c r="I14411" s="223"/>
      <c r="P14411" s="224"/>
      <c r="Q14411" s="224"/>
      <c r="R14411" s="224"/>
      <c r="T14411" s="223"/>
      <c r="U14411" s="225"/>
      <c r="V14411" s="223"/>
      <c r="W14411" s="225"/>
      <c r="AE14411" s="200"/>
      <c r="AM14411" s="203"/>
      <c r="AT14411" s="144"/>
    </row>
    <row r="14412" spans="9:46" s="142" customFormat="1" x14ac:dyDescent="0.15">
      <c r="I14412" s="223"/>
      <c r="P14412" s="224"/>
      <c r="Q14412" s="224"/>
      <c r="R14412" s="224"/>
      <c r="T14412" s="223"/>
      <c r="U14412" s="225"/>
      <c r="V14412" s="223"/>
      <c r="W14412" s="225"/>
      <c r="AE14412" s="200"/>
      <c r="AM14412" s="203"/>
      <c r="AT14412" s="144"/>
    </row>
    <row r="14413" spans="9:46" s="142" customFormat="1" x14ac:dyDescent="0.15">
      <c r="I14413" s="223"/>
      <c r="P14413" s="224"/>
      <c r="Q14413" s="224"/>
      <c r="R14413" s="224"/>
      <c r="T14413" s="223"/>
      <c r="U14413" s="225"/>
      <c r="V14413" s="223"/>
      <c r="W14413" s="225"/>
      <c r="AE14413" s="200"/>
      <c r="AM14413" s="203"/>
      <c r="AT14413" s="144"/>
    </row>
    <row r="14414" spans="9:46" s="142" customFormat="1" x14ac:dyDescent="0.15">
      <c r="I14414" s="223"/>
      <c r="P14414" s="224"/>
      <c r="Q14414" s="224"/>
      <c r="R14414" s="224"/>
      <c r="T14414" s="223"/>
      <c r="U14414" s="225"/>
      <c r="V14414" s="223"/>
      <c r="W14414" s="225"/>
      <c r="AE14414" s="200"/>
      <c r="AM14414" s="203"/>
      <c r="AT14414" s="144"/>
    </row>
    <row r="14415" spans="9:46" s="142" customFormat="1" x14ac:dyDescent="0.15">
      <c r="I14415" s="223"/>
      <c r="P14415" s="224"/>
      <c r="Q14415" s="224"/>
      <c r="R14415" s="224"/>
      <c r="T14415" s="223"/>
      <c r="U14415" s="225"/>
      <c r="V14415" s="223"/>
      <c r="W14415" s="225"/>
      <c r="AE14415" s="200"/>
      <c r="AM14415" s="203"/>
      <c r="AT14415" s="144"/>
    </row>
    <row r="14416" spans="9:46" s="142" customFormat="1" x14ac:dyDescent="0.15">
      <c r="I14416" s="223"/>
      <c r="P14416" s="224"/>
      <c r="Q14416" s="224"/>
      <c r="R14416" s="224"/>
      <c r="T14416" s="223"/>
      <c r="U14416" s="225"/>
      <c r="V14416" s="223"/>
      <c r="W14416" s="225"/>
      <c r="AE14416" s="200"/>
      <c r="AM14416" s="203"/>
      <c r="AT14416" s="144"/>
    </row>
    <row r="14417" spans="9:46" s="142" customFormat="1" x14ac:dyDescent="0.15">
      <c r="I14417" s="223"/>
      <c r="P14417" s="224"/>
      <c r="Q14417" s="224"/>
      <c r="R14417" s="224"/>
      <c r="T14417" s="223"/>
      <c r="U14417" s="225"/>
      <c r="V14417" s="223"/>
      <c r="W14417" s="225"/>
      <c r="AE14417" s="200"/>
      <c r="AM14417" s="203"/>
      <c r="AT14417" s="144"/>
    </row>
    <row r="14418" spans="9:46" s="142" customFormat="1" x14ac:dyDescent="0.15">
      <c r="I14418" s="223"/>
      <c r="P14418" s="224"/>
      <c r="Q14418" s="224"/>
      <c r="R14418" s="224"/>
      <c r="T14418" s="223"/>
      <c r="U14418" s="225"/>
      <c r="V14418" s="223"/>
      <c r="W14418" s="225"/>
      <c r="AE14418" s="200"/>
      <c r="AM14418" s="203"/>
      <c r="AT14418" s="144"/>
    </row>
    <row r="14419" spans="9:46" s="142" customFormat="1" x14ac:dyDescent="0.15">
      <c r="I14419" s="223"/>
      <c r="P14419" s="224"/>
      <c r="Q14419" s="224"/>
      <c r="R14419" s="224"/>
      <c r="T14419" s="223"/>
      <c r="U14419" s="225"/>
      <c r="V14419" s="223"/>
      <c r="W14419" s="225"/>
      <c r="AE14419" s="200"/>
      <c r="AM14419" s="203"/>
      <c r="AT14419" s="144"/>
    </row>
    <row r="14420" spans="9:46" s="142" customFormat="1" x14ac:dyDescent="0.15">
      <c r="I14420" s="223"/>
      <c r="P14420" s="224"/>
      <c r="Q14420" s="224"/>
      <c r="R14420" s="224"/>
      <c r="T14420" s="223"/>
      <c r="U14420" s="225"/>
      <c r="V14420" s="223"/>
      <c r="W14420" s="225"/>
      <c r="AE14420" s="200"/>
      <c r="AM14420" s="203"/>
      <c r="AT14420" s="144"/>
    </row>
    <row r="14421" spans="9:46" s="142" customFormat="1" x14ac:dyDescent="0.15">
      <c r="I14421" s="223"/>
      <c r="P14421" s="224"/>
      <c r="Q14421" s="224"/>
      <c r="R14421" s="224"/>
      <c r="T14421" s="223"/>
      <c r="U14421" s="225"/>
      <c r="V14421" s="223"/>
      <c r="W14421" s="225"/>
      <c r="AE14421" s="200"/>
      <c r="AM14421" s="203"/>
      <c r="AT14421" s="144"/>
    </row>
    <row r="14422" spans="9:46" s="142" customFormat="1" x14ac:dyDescent="0.15">
      <c r="I14422" s="223"/>
      <c r="P14422" s="224"/>
      <c r="Q14422" s="224"/>
      <c r="R14422" s="224"/>
      <c r="T14422" s="223"/>
      <c r="U14422" s="225"/>
      <c r="V14422" s="223"/>
      <c r="W14422" s="225"/>
      <c r="AE14422" s="200"/>
      <c r="AM14422" s="203"/>
      <c r="AT14422" s="144"/>
    </row>
    <row r="14423" spans="9:46" s="142" customFormat="1" x14ac:dyDescent="0.15">
      <c r="I14423" s="223"/>
      <c r="P14423" s="224"/>
      <c r="Q14423" s="224"/>
      <c r="R14423" s="224"/>
      <c r="T14423" s="223"/>
      <c r="U14423" s="225"/>
      <c r="V14423" s="223"/>
      <c r="W14423" s="225"/>
      <c r="AE14423" s="200"/>
      <c r="AM14423" s="203"/>
      <c r="AT14423" s="144"/>
    </row>
    <row r="14424" spans="9:46" s="142" customFormat="1" x14ac:dyDescent="0.15">
      <c r="I14424" s="223"/>
      <c r="P14424" s="224"/>
      <c r="Q14424" s="224"/>
      <c r="R14424" s="224"/>
      <c r="T14424" s="223"/>
      <c r="U14424" s="225"/>
      <c r="V14424" s="223"/>
      <c r="W14424" s="225"/>
      <c r="AE14424" s="200"/>
      <c r="AM14424" s="203"/>
      <c r="AT14424" s="144"/>
    </row>
    <row r="14425" spans="9:46" s="142" customFormat="1" x14ac:dyDescent="0.15">
      <c r="I14425" s="223"/>
      <c r="P14425" s="224"/>
      <c r="Q14425" s="224"/>
      <c r="R14425" s="224"/>
      <c r="T14425" s="223"/>
      <c r="U14425" s="225"/>
      <c r="V14425" s="223"/>
      <c r="W14425" s="225"/>
      <c r="AE14425" s="200"/>
      <c r="AM14425" s="203"/>
      <c r="AT14425" s="144"/>
    </row>
    <row r="14426" spans="9:46" s="142" customFormat="1" x14ac:dyDescent="0.15">
      <c r="I14426" s="223"/>
      <c r="P14426" s="224"/>
      <c r="Q14426" s="224"/>
      <c r="R14426" s="224"/>
      <c r="T14426" s="223"/>
      <c r="U14426" s="225"/>
      <c r="V14426" s="223"/>
      <c r="W14426" s="225"/>
      <c r="AE14426" s="200"/>
      <c r="AM14426" s="203"/>
      <c r="AT14426" s="144"/>
    </row>
    <row r="14427" spans="9:46" s="142" customFormat="1" x14ac:dyDescent="0.15">
      <c r="I14427" s="223"/>
      <c r="P14427" s="224"/>
      <c r="Q14427" s="224"/>
      <c r="R14427" s="224"/>
      <c r="T14427" s="223"/>
      <c r="U14427" s="225"/>
      <c r="V14427" s="223"/>
      <c r="W14427" s="225"/>
      <c r="AE14427" s="200"/>
      <c r="AM14427" s="203"/>
      <c r="AT14427" s="144"/>
    </row>
    <row r="14428" spans="9:46" s="142" customFormat="1" x14ac:dyDescent="0.15">
      <c r="I14428" s="223"/>
      <c r="P14428" s="224"/>
      <c r="Q14428" s="224"/>
      <c r="R14428" s="224"/>
      <c r="T14428" s="223"/>
      <c r="U14428" s="225"/>
      <c r="V14428" s="223"/>
      <c r="W14428" s="225"/>
      <c r="AE14428" s="200"/>
      <c r="AM14428" s="203"/>
      <c r="AT14428" s="144"/>
    </row>
    <row r="14429" spans="9:46" s="142" customFormat="1" x14ac:dyDescent="0.15">
      <c r="I14429" s="223"/>
      <c r="P14429" s="224"/>
      <c r="Q14429" s="224"/>
      <c r="R14429" s="224"/>
      <c r="T14429" s="223"/>
      <c r="U14429" s="225"/>
      <c r="V14429" s="223"/>
      <c r="W14429" s="225"/>
      <c r="AE14429" s="200"/>
      <c r="AM14429" s="203"/>
      <c r="AT14429" s="144"/>
    </row>
    <row r="14430" spans="9:46" s="142" customFormat="1" x14ac:dyDescent="0.15">
      <c r="I14430" s="223"/>
      <c r="P14430" s="224"/>
      <c r="Q14430" s="224"/>
      <c r="R14430" s="224"/>
      <c r="T14430" s="223"/>
      <c r="U14430" s="225"/>
      <c r="V14430" s="223"/>
      <c r="W14430" s="225"/>
      <c r="AE14430" s="200"/>
      <c r="AM14430" s="203"/>
      <c r="AT14430" s="144"/>
    </row>
    <row r="14431" spans="9:46" s="142" customFormat="1" x14ac:dyDescent="0.15">
      <c r="I14431" s="223"/>
      <c r="P14431" s="224"/>
      <c r="Q14431" s="224"/>
      <c r="R14431" s="224"/>
      <c r="T14431" s="223"/>
      <c r="U14431" s="225"/>
      <c r="V14431" s="223"/>
      <c r="W14431" s="225"/>
      <c r="AE14431" s="200"/>
      <c r="AM14431" s="203"/>
      <c r="AT14431" s="144"/>
    </row>
    <row r="14432" spans="9:46" s="142" customFormat="1" x14ac:dyDescent="0.15">
      <c r="I14432" s="223"/>
      <c r="P14432" s="224"/>
      <c r="Q14432" s="224"/>
      <c r="R14432" s="224"/>
      <c r="T14432" s="223"/>
      <c r="U14432" s="225"/>
      <c r="V14432" s="223"/>
      <c r="W14432" s="225"/>
      <c r="AE14432" s="200"/>
      <c r="AM14432" s="203"/>
      <c r="AT14432" s="144"/>
    </row>
    <row r="14433" spans="9:46" s="142" customFormat="1" x14ac:dyDescent="0.15">
      <c r="I14433" s="223"/>
      <c r="P14433" s="224"/>
      <c r="Q14433" s="224"/>
      <c r="R14433" s="224"/>
      <c r="T14433" s="223"/>
      <c r="U14433" s="225"/>
      <c r="V14433" s="223"/>
      <c r="W14433" s="225"/>
      <c r="AE14433" s="200"/>
      <c r="AM14433" s="203"/>
      <c r="AT14433" s="144"/>
    </row>
    <row r="14434" spans="9:46" s="142" customFormat="1" x14ac:dyDescent="0.15">
      <c r="I14434" s="223"/>
      <c r="P14434" s="224"/>
      <c r="Q14434" s="224"/>
      <c r="R14434" s="224"/>
      <c r="T14434" s="223"/>
      <c r="U14434" s="225"/>
      <c r="V14434" s="223"/>
      <c r="W14434" s="225"/>
      <c r="AE14434" s="200"/>
      <c r="AM14434" s="203"/>
      <c r="AT14434" s="144"/>
    </row>
    <row r="14435" spans="9:46" s="142" customFormat="1" x14ac:dyDescent="0.15">
      <c r="I14435" s="223"/>
      <c r="P14435" s="224"/>
      <c r="Q14435" s="224"/>
      <c r="R14435" s="224"/>
      <c r="T14435" s="223"/>
      <c r="U14435" s="225"/>
      <c r="V14435" s="223"/>
      <c r="W14435" s="225"/>
      <c r="AE14435" s="200"/>
      <c r="AM14435" s="203"/>
      <c r="AT14435" s="144"/>
    </row>
    <row r="14436" spans="9:46" s="142" customFormat="1" x14ac:dyDescent="0.15">
      <c r="I14436" s="223"/>
      <c r="P14436" s="224"/>
      <c r="Q14436" s="224"/>
      <c r="R14436" s="224"/>
      <c r="T14436" s="223"/>
      <c r="U14436" s="225"/>
      <c r="V14436" s="223"/>
      <c r="W14436" s="225"/>
      <c r="AE14436" s="200"/>
      <c r="AM14436" s="203"/>
      <c r="AT14436" s="144"/>
    </row>
    <row r="14437" spans="9:46" s="142" customFormat="1" x14ac:dyDescent="0.15">
      <c r="I14437" s="223"/>
      <c r="P14437" s="224"/>
      <c r="Q14437" s="224"/>
      <c r="R14437" s="224"/>
      <c r="T14437" s="223"/>
      <c r="U14437" s="225"/>
      <c r="V14437" s="223"/>
      <c r="W14437" s="225"/>
      <c r="AE14437" s="200"/>
      <c r="AM14437" s="203"/>
      <c r="AT14437" s="144"/>
    </row>
    <row r="14438" spans="9:46" s="142" customFormat="1" x14ac:dyDescent="0.15">
      <c r="I14438" s="223"/>
      <c r="P14438" s="224"/>
      <c r="Q14438" s="224"/>
      <c r="R14438" s="224"/>
      <c r="T14438" s="223"/>
      <c r="U14438" s="225"/>
      <c r="V14438" s="223"/>
      <c r="W14438" s="225"/>
      <c r="AE14438" s="200"/>
      <c r="AM14438" s="203"/>
      <c r="AT14438" s="144"/>
    </row>
    <row r="14439" spans="9:46" s="142" customFormat="1" x14ac:dyDescent="0.15">
      <c r="I14439" s="223"/>
      <c r="P14439" s="224"/>
      <c r="Q14439" s="224"/>
      <c r="R14439" s="224"/>
      <c r="T14439" s="223"/>
      <c r="U14439" s="225"/>
      <c r="V14439" s="223"/>
      <c r="W14439" s="225"/>
      <c r="AE14439" s="200"/>
      <c r="AM14439" s="203"/>
      <c r="AT14439" s="144"/>
    </row>
    <row r="14440" spans="9:46" s="142" customFormat="1" x14ac:dyDescent="0.15">
      <c r="I14440" s="223"/>
      <c r="P14440" s="224"/>
      <c r="Q14440" s="224"/>
      <c r="R14440" s="224"/>
      <c r="T14440" s="223"/>
      <c r="U14440" s="225"/>
      <c r="V14440" s="223"/>
      <c r="W14440" s="225"/>
      <c r="AE14440" s="200"/>
      <c r="AM14440" s="203"/>
      <c r="AT14440" s="144"/>
    </row>
    <row r="14441" spans="9:46" s="142" customFormat="1" x14ac:dyDescent="0.15">
      <c r="I14441" s="223"/>
      <c r="P14441" s="224"/>
      <c r="Q14441" s="224"/>
      <c r="R14441" s="224"/>
      <c r="T14441" s="223"/>
      <c r="U14441" s="225"/>
      <c r="V14441" s="223"/>
      <c r="W14441" s="225"/>
      <c r="AE14441" s="200"/>
      <c r="AM14441" s="203"/>
      <c r="AT14441" s="144"/>
    </row>
    <row r="14442" spans="9:46" s="142" customFormat="1" x14ac:dyDescent="0.15">
      <c r="I14442" s="223"/>
      <c r="P14442" s="224"/>
      <c r="Q14442" s="224"/>
      <c r="R14442" s="224"/>
      <c r="T14442" s="223"/>
      <c r="U14442" s="225"/>
      <c r="V14442" s="223"/>
      <c r="W14442" s="225"/>
      <c r="AE14442" s="200"/>
      <c r="AM14442" s="203"/>
      <c r="AT14442" s="144"/>
    </row>
    <row r="14443" spans="9:46" s="142" customFormat="1" x14ac:dyDescent="0.15">
      <c r="I14443" s="223"/>
      <c r="P14443" s="224"/>
      <c r="Q14443" s="224"/>
      <c r="R14443" s="224"/>
      <c r="T14443" s="223"/>
      <c r="U14443" s="225"/>
      <c r="V14443" s="223"/>
      <c r="W14443" s="225"/>
      <c r="AE14443" s="200"/>
      <c r="AM14443" s="203"/>
      <c r="AT14443" s="144"/>
    </row>
    <row r="14444" spans="9:46" s="142" customFormat="1" x14ac:dyDescent="0.15">
      <c r="I14444" s="223"/>
      <c r="P14444" s="224"/>
      <c r="Q14444" s="224"/>
      <c r="R14444" s="224"/>
      <c r="T14444" s="223"/>
      <c r="U14444" s="225"/>
      <c r="V14444" s="223"/>
      <c r="W14444" s="225"/>
      <c r="AE14444" s="200"/>
      <c r="AM14444" s="203"/>
      <c r="AT14444" s="144"/>
    </row>
    <row r="14445" spans="9:46" s="142" customFormat="1" x14ac:dyDescent="0.15">
      <c r="I14445" s="223"/>
      <c r="P14445" s="224"/>
      <c r="Q14445" s="224"/>
      <c r="R14445" s="224"/>
      <c r="T14445" s="223"/>
      <c r="U14445" s="225"/>
      <c r="V14445" s="223"/>
      <c r="W14445" s="225"/>
      <c r="AE14445" s="200"/>
      <c r="AM14445" s="203"/>
      <c r="AT14445" s="144"/>
    </row>
    <row r="14446" spans="9:46" s="142" customFormat="1" x14ac:dyDescent="0.15">
      <c r="I14446" s="223"/>
      <c r="P14446" s="224"/>
      <c r="Q14446" s="224"/>
      <c r="R14446" s="224"/>
      <c r="T14446" s="223"/>
      <c r="U14446" s="225"/>
      <c r="V14446" s="223"/>
      <c r="W14446" s="225"/>
      <c r="AE14446" s="200"/>
      <c r="AM14446" s="203"/>
      <c r="AT14446" s="144"/>
    </row>
    <row r="14447" spans="9:46" s="142" customFormat="1" x14ac:dyDescent="0.15">
      <c r="I14447" s="223"/>
      <c r="P14447" s="224"/>
      <c r="Q14447" s="224"/>
      <c r="R14447" s="224"/>
      <c r="T14447" s="223"/>
      <c r="U14447" s="225"/>
      <c r="V14447" s="223"/>
      <c r="W14447" s="225"/>
      <c r="AE14447" s="200"/>
      <c r="AM14447" s="203"/>
      <c r="AT14447" s="144"/>
    </row>
    <row r="14448" spans="9:46" s="142" customFormat="1" x14ac:dyDescent="0.15">
      <c r="I14448" s="223"/>
      <c r="P14448" s="224"/>
      <c r="Q14448" s="224"/>
      <c r="R14448" s="224"/>
      <c r="T14448" s="223"/>
      <c r="U14448" s="225"/>
      <c r="V14448" s="223"/>
      <c r="W14448" s="225"/>
      <c r="AE14448" s="200"/>
      <c r="AM14448" s="203"/>
      <c r="AT14448" s="144"/>
    </row>
    <row r="14449" spans="9:46" s="142" customFormat="1" x14ac:dyDescent="0.15">
      <c r="I14449" s="223"/>
      <c r="P14449" s="224"/>
      <c r="Q14449" s="224"/>
      <c r="R14449" s="224"/>
      <c r="T14449" s="223"/>
      <c r="U14449" s="225"/>
      <c r="V14449" s="223"/>
      <c r="W14449" s="225"/>
      <c r="AE14449" s="200"/>
      <c r="AM14449" s="203"/>
      <c r="AT14449" s="144"/>
    </row>
    <row r="14450" spans="9:46" s="142" customFormat="1" x14ac:dyDescent="0.15">
      <c r="I14450" s="223"/>
      <c r="P14450" s="224"/>
      <c r="Q14450" s="224"/>
      <c r="R14450" s="224"/>
      <c r="T14450" s="223"/>
      <c r="U14450" s="225"/>
      <c r="V14450" s="223"/>
      <c r="W14450" s="225"/>
      <c r="AE14450" s="200"/>
      <c r="AM14450" s="203"/>
      <c r="AT14450" s="144"/>
    </row>
    <row r="14451" spans="9:46" s="142" customFormat="1" x14ac:dyDescent="0.15">
      <c r="I14451" s="223"/>
      <c r="P14451" s="224"/>
      <c r="Q14451" s="224"/>
      <c r="R14451" s="224"/>
      <c r="T14451" s="223"/>
      <c r="U14451" s="225"/>
      <c r="V14451" s="223"/>
      <c r="W14451" s="225"/>
      <c r="AE14451" s="200"/>
      <c r="AM14451" s="203"/>
      <c r="AT14451" s="144"/>
    </row>
    <row r="14452" spans="9:46" s="142" customFormat="1" x14ac:dyDescent="0.15">
      <c r="I14452" s="223"/>
      <c r="P14452" s="224"/>
      <c r="Q14452" s="224"/>
      <c r="R14452" s="224"/>
      <c r="T14452" s="223"/>
      <c r="U14452" s="225"/>
      <c r="V14452" s="223"/>
      <c r="W14452" s="225"/>
      <c r="AE14452" s="200"/>
      <c r="AM14452" s="203"/>
      <c r="AT14452" s="144"/>
    </row>
    <row r="14453" spans="9:46" s="142" customFormat="1" x14ac:dyDescent="0.15">
      <c r="I14453" s="223"/>
      <c r="P14453" s="224"/>
      <c r="Q14453" s="224"/>
      <c r="R14453" s="224"/>
      <c r="T14453" s="223"/>
      <c r="U14453" s="225"/>
      <c r="V14453" s="223"/>
      <c r="W14453" s="225"/>
      <c r="AE14453" s="200"/>
      <c r="AM14453" s="203"/>
      <c r="AT14453" s="144"/>
    </row>
    <row r="14454" spans="9:46" s="142" customFormat="1" x14ac:dyDescent="0.15">
      <c r="I14454" s="223"/>
      <c r="P14454" s="224"/>
      <c r="Q14454" s="224"/>
      <c r="R14454" s="224"/>
      <c r="T14454" s="223"/>
      <c r="U14454" s="225"/>
      <c r="V14454" s="223"/>
      <c r="W14454" s="225"/>
      <c r="AE14454" s="200"/>
      <c r="AM14454" s="203"/>
      <c r="AT14454" s="144"/>
    </row>
    <row r="14455" spans="9:46" s="142" customFormat="1" x14ac:dyDescent="0.15">
      <c r="I14455" s="223"/>
      <c r="P14455" s="224"/>
      <c r="Q14455" s="224"/>
      <c r="R14455" s="224"/>
      <c r="T14455" s="223"/>
      <c r="U14455" s="225"/>
      <c r="V14455" s="223"/>
      <c r="W14455" s="225"/>
      <c r="AE14455" s="200"/>
      <c r="AM14455" s="203"/>
      <c r="AT14455" s="144"/>
    </row>
    <row r="14456" spans="9:46" s="142" customFormat="1" x14ac:dyDescent="0.15">
      <c r="I14456" s="223"/>
      <c r="P14456" s="224"/>
      <c r="Q14456" s="224"/>
      <c r="R14456" s="224"/>
      <c r="T14456" s="223"/>
      <c r="U14456" s="225"/>
      <c r="V14456" s="223"/>
      <c r="W14456" s="225"/>
      <c r="AE14456" s="200"/>
      <c r="AM14456" s="203"/>
      <c r="AT14456" s="144"/>
    </row>
    <row r="14457" spans="9:46" s="142" customFormat="1" x14ac:dyDescent="0.15">
      <c r="I14457" s="223"/>
      <c r="P14457" s="224"/>
      <c r="Q14457" s="224"/>
      <c r="R14457" s="224"/>
      <c r="T14457" s="223"/>
      <c r="U14457" s="225"/>
      <c r="V14457" s="223"/>
      <c r="W14457" s="225"/>
      <c r="AE14457" s="200"/>
      <c r="AM14457" s="203"/>
      <c r="AT14457" s="144"/>
    </row>
    <row r="14458" spans="9:46" s="142" customFormat="1" x14ac:dyDescent="0.15">
      <c r="I14458" s="223"/>
      <c r="P14458" s="224"/>
      <c r="Q14458" s="224"/>
      <c r="R14458" s="224"/>
      <c r="T14458" s="223"/>
      <c r="U14458" s="225"/>
      <c r="V14458" s="223"/>
      <c r="W14458" s="225"/>
      <c r="AE14458" s="200"/>
      <c r="AM14458" s="203"/>
      <c r="AT14458" s="144"/>
    </row>
    <row r="14459" spans="9:46" s="142" customFormat="1" x14ac:dyDescent="0.15">
      <c r="I14459" s="223"/>
      <c r="P14459" s="224"/>
      <c r="Q14459" s="224"/>
      <c r="R14459" s="224"/>
      <c r="T14459" s="223"/>
      <c r="U14459" s="225"/>
      <c r="V14459" s="223"/>
      <c r="W14459" s="225"/>
      <c r="AE14459" s="200"/>
      <c r="AM14459" s="203"/>
      <c r="AT14459" s="144"/>
    </row>
    <row r="14460" spans="9:46" s="142" customFormat="1" x14ac:dyDescent="0.15">
      <c r="I14460" s="223"/>
      <c r="P14460" s="224"/>
      <c r="Q14460" s="224"/>
      <c r="R14460" s="224"/>
      <c r="T14460" s="223"/>
      <c r="U14460" s="225"/>
      <c r="V14460" s="223"/>
      <c r="W14460" s="225"/>
      <c r="AE14460" s="200"/>
      <c r="AM14460" s="203"/>
      <c r="AT14460" s="144"/>
    </row>
    <row r="14461" spans="9:46" s="142" customFormat="1" x14ac:dyDescent="0.15">
      <c r="I14461" s="223"/>
      <c r="P14461" s="224"/>
      <c r="Q14461" s="224"/>
      <c r="R14461" s="224"/>
      <c r="T14461" s="223"/>
      <c r="U14461" s="225"/>
      <c r="V14461" s="223"/>
      <c r="W14461" s="225"/>
      <c r="AE14461" s="200"/>
      <c r="AM14461" s="203"/>
      <c r="AT14461" s="144"/>
    </row>
    <row r="14462" spans="9:46" s="142" customFormat="1" x14ac:dyDescent="0.15">
      <c r="I14462" s="223"/>
      <c r="P14462" s="224"/>
      <c r="Q14462" s="224"/>
      <c r="R14462" s="224"/>
      <c r="T14462" s="223"/>
      <c r="U14462" s="225"/>
      <c r="V14462" s="223"/>
      <c r="W14462" s="225"/>
      <c r="AE14462" s="200"/>
      <c r="AM14462" s="203"/>
      <c r="AT14462" s="144"/>
    </row>
    <row r="14463" spans="9:46" s="142" customFormat="1" x14ac:dyDescent="0.15">
      <c r="I14463" s="223"/>
      <c r="P14463" s="224"/>
      <c r="Q14463" s="224"/>
      <c r="R14463" s="224"/>
      <c r="T14463" s="223"/>
      <c r="U14463" s="225"/>
      <c r="V14463" s="223"/>
      <c r="W14463" s="225"/>
      <c r="AE14463" s="200"/>
      <c r="AM14463" s="203"/>
      <c r="AT14463" s="144"/>
    </row>
    <row r="14464" spans="9:46" s="142" customFormat="1" x14ac:dyDescent="0.15">
      <c r="I14464" s="223"/>
      <c r="P14464" s="224"/>
      <c r="Q14464" s="224"/>
      <c r="R14464" s="224"/>
      <c r="T14464" s="223"/>
      <c r="U14464" s="225"/>
      <c r="V14464" s="223"/>
      <c r="W14464" s="225"/>
      <c r="AE14464" s="200"/>
      <c r="AM14464" s="203"/>
      <c r="AT14464" s="144"/>
    </row>
    <row r="14465" spans="9:46" s="142" customFormat="1" x14ac:dyDescent="0.15">
      <c r="I14465" s="223"/>
      <c r="P14465" s="224"/>
      <c r="Q14465" s="224"/>
      <c r="R14465" s="224"/>
      <c r="T14465" s="223"/>
      <c r="U14465" s="225"/>
      <c r="V14465" s="223"/>
      <c r="W14465" s="225"/>
      <c r="AE14465" s="200"/>
      <c r="AM14465" s="203"/>
      <c r="AT14465" s="144"/>
    </row>
    <row r="14466" spans="9:46" s="142" customFormat="1" x14ac:dyDescent="0.15">
      <c r="I14466" s="223"/>
      <c r="P14466" s="224"/>
      <c r="Q14466" s="224"/>
      <c r="R14466" s="224"/>
      <c r="T14466" s="223"/>
      <c r="U14466" s="225"/>
      <c r="V14466" s="223"/>
      <c r="W14466" s="225"/>
      <c r="AE14466" s="200"/>
      <c r="AM14466" s="203"/>
      <c r="AT14466" s="144"/>
    </row>
    <row r="14467" spans="9:46" s="142" customFormat="1" x14ac:dyDescent="0.15">
      <c r="I14467" s="223"/>
      <c r="P14467" s="224"/>
      <c r="Q14467" s="224"/>
      <c r="R14467" s="224"/>
      <c r="T14467" s="223"/>
      <c r="U14467" s="225"/>
      <c r="V14467" s="223"/>
      <c r="W14467" s="225"/>
      <c r="AE14467" s="200"/>
      <c r="AM14467" s="203"/>
      <c r="AT14467" s="144"/>
    </row>
    <row r="14468" spans="9:46" s="142" customFormat="1" x14ac:dyDescent="0.15">
      <c r="I14468" s="223"/>
      <c r="P14468" s="224"/>
      <c r="Q14468" s="224"/>
      <c r="R14468" s="224"/>
      <c r="T14468" s="223"/>
      <c r="U14468" s="225"/>
      <c r="V14468" s="223"/>
      <c r="W14468" s="225"/>
      <c r="AE14468" s="200"/>
      <c r="AM14468" s="203"/>
      <c r="AT14468" s="144"/>
    </row>
    <row r="14469" spans="9:46" s="142" customFormat="1" x14ac:dyDescent="0.15">
      <c r="I14469" s="223"/>
      <c r="P14469" s="224"/>
      <c r="Q14469" s="224"/>
      <c r="R14469" s="224"/>
      <c r="T14469" s="223"/>
      <c r="U14469" s="225"/>
      <c r="V14469" s="223"/>
      <c r="W14469" s="225"/>
      <c r="AE14469" s="200"/>
      <c r="AM14469" s="203"/>
      <c r="AT14469" s="144"/>
    </row>
    <row r="14470" spans="9:46" s="142" customFormat="1" x14ac:dyDescent="0.15">
      <c r="I14470" s="223"/>
      <c r="P14470" s="224"/>
      <c r="Q14470" s="224"/>
      <c r="R14470" s="224"/>
      <c r="T14470" s="223"/>
      <c r="U14470" s="225"/>
      <c r="V14470" s="223"/>
      <c r="W14470" s="225"/>
      <c r="AE14470" s="200"/>
      <c r="AM14470" s="203"/>
      <c r="AT14470" s="144"/>
    </row>
    <row r="14471" spans="9:46" s="142" customFormat="1" x14ac:dyDescent="0.15">
      <c r="I14471" s="223"/>
      <c r="P14471" s="224"/>
      <c r="Q14471" s="224"/>
      <c r="R14471" s="224"/>
      <c r="T14471" s="223"/>
      <c r="U14471" s="225"/>
      <c r="V14471" s="223"/>
      <c r="W14471" s="225"/>
      <c r="AE14471" s="200"/>
      <c r="AM14471" s="203"/>
      <c r="AT14471" s="144"/>
    </row>
    <row r="14472" spans="9:46" s="142" customFormat="1" x14ac:dyDescent="0.15">
      <c r="I14472" s="223"/>
      <c r="P14472" s="224"/>
      <c r="Q14472" s="224"/>
      <c r="R14472" s="224"/>
      <c r="T14472" s="223"/>
      <c r="U14472" s="225"/>
      <c r="V14472" s="223"/>
      <c r="W14472" s="225"/>
      <c r="AE14472" s="200"/>
      <c r="AM14472" s="203"/>
      <c r="AT14472" s="144"/>
    </row>
    <row r="14473" spans="9:46" s="142" customFormat="1" x14ac:dyDescent="0.15">
      <c r="I14473" s="223"/>
      <c r="P14473" s="224"/>
      <c r="Q14473" s="224"/>
      <c r="R14473" s="224"/>
      <c r="T14473" s="223"/>
      <c r="U14473" s="225"/>
      <c r="V14473" s="223"/>
      <c r="W14473" s="225"/>
      <c r="AE14473" s="200"/>
      <c r="AM14473" s="203"/>
      <c r="AT14473" s="144"/>
    </row>
    <row r="14474" spans="9:46" s="142" customFormat="1" x14ac:dyDescent="0.15">
      <c r="I14474" s="223"/>
      <c r="P14474" s="224"/>
      <c r="Q14474" s="224"/>
      <c r="R14474" s="224"/>
      <c r="T14474" s="223"/>
      <c r="U14474" s="225"/>
      <c r="V14474" s="223"/>
      <c r="W14474" s="225"/>
      <c r="AE14474" s="200"/>
      <c r="AM14474" s="203"/>
      <c r="AT14474" s="144"/>
    </row>
    <row r="14475" spans="9:46" s="142" customFormat="1" x14ac:dyDescent="0.15">
      <c r="I14475" s="223"/>
      <c r="P14475" s="224"/>
      <c r="Q14475" s="224"/>
      <c r="R14475" s="224"/>
      <c r="T14475" s="223"/>
      <c r="U14475" s="225"/>
      <c r="V14475" s="223"/>
      <c r="W14475" s="225"/>
      <c r="AE14475" s="200"/>
      <c r="AM14475" s="203"/>
      <c r="AT14475" s="144"/>
    </row>
    <row r="14476" spans="9:46" s="142" customFormat="1" x14ac:dyDescent="0.15">
      <c r="I14476" s="223"/>
      <c r="P14476" s="224"/>
      <c r="Q14476" s="224"/>
      <c r="R14476" s="224"/>
      <c r="T14476" s="223"/>
      <c r="U14476" s="225"/>
      <c r="V14476" s="223"/>
      <c r="W14476" s="225"/>
      <c r="AE14476" s="200"/>
      <c r="AM14476" s="203"/>
      <c r="AT14476" s="144"/>
    </row>
    <row r="14477" spans="9:46" s="142" customFormat="1" x14ac:dyDescent="0.15">
      <c r="I14477" s="223"/>
      <c r="P14477" s="224"/>
      <c r="Q14477" s="224"/>
      <c r="R14477" s="224"/>
      <c r="T14477" s="223"/>
      <c r="U14477" s="225"/>
      <c r="V14477" s="223"/>
      <c r="W14477" s="225"/>
      <c r="AE14477" s="200"/>
      <c r="AM14477" s="203"/>
      <c r="AT14477" s="144"/>
    </row>
    <row r="14478" spans="9:46" s="142" customFormat="1" x14ac:dyDescent="0.15">
      <c r="I14478" s="223"/>
      <c r="P14478" s="224"/>
      <c r="Q14478" s="224"/>
      <c r="R14478" s="224"/>
      <c r="T14478" s="223"/>
      <c r="U14478" s="225"/>
      <c r="V14478" s="223"/>
      <c r="W14478" s="225"/>
      <c r="AE14478" s="200"/>
      <c r="AM14478" s="203"/>
      <c r="AT14478" s="144"/>
    </row>
    <row r="14479" spans="9:46" s="142" customFormat="1" x14ac:dyDescent="0.15">
      <c r="I14479" s="223"/>
      <c r="P14479" s="224"/>
      <c r="Q14479" s="224"/>
      <c r="R14479" s="224"/>
      <c r="T14479" s="223"/>
      <c r="U14479" s="225"/>
      <c r="V14479" s="223"/>
      <c r="W14479" s="225"/>
      <c r="AE14479" s="200"/>
      <c r="AM14479" s="203"/>
      <c r="AT14479" s="144"/>
    </row>
    <row r="14480" spans="9:46" s="142" customFormat="1" x14ac:dyDescent="0.15">
      <c r="I14480" s="223"/>
      <c r="P14480" s="224"/>
      <c r="Q14480" s="224"/>
      <c r="R14480" s="224"/>
      <c r="T14480" s="223"/>
      <c r="U14480" s="225"/>
      <c r="V14480" s="223"/>
      <c r="W14480" s="225"/>
      <c r="AE14480" s="200"/>
      <c r="AM14480" s="203"/>
      <c r="AT14480" s="144"/>
    </row>
    <row r="14481" spans="9:46" s="142" customFormat="1" x14ac:dyDescent="0.15">
      <c r="I14481" s="223"/>
      <c r="P14481" s="224"/>
      <c r="Q14481" s="224"/>
      <c r="R14481" s="224"/>
      <c r="T14481" s="223"/>
      <c r="U14481" s="225"/>
      <c r="V14481" s="223"/>
      <c r="W14481" s="225"/>
      <c r="AE14481" s="200"/>
      <c r="AM14481" s="203"/>
      <c r="AT14481" s="144"/>
    </row>
    <row r="14482" spans="9:46" s="142" customFormat="1" x14ac:dyDescent="0.15">
      <c r="I14482" s="223"/>
      <c r="P14482" s="224"/>
      <c r="Q14482" s="224"/>
      <c r="R14482" s="224"/>
      <c r="T14482" s="223"/>
      <c r="U14482" s="225"/>
      <c r="V14482" s="223"/>
      <c r="W14482" s="225"/>
      <c r="AE14482" s="200"/>
      <c r="AM14482" s="203"/>
      <c r="AT14482" s="144"/>
    </row>
    <row r="14483" spans="9:46" s="142" customFormat="1" x14ac:dyDescent="0.15">
      <c r="I14483" s="223"/>
      <c r="P14483" s="224"/>
      <c r="Q14483" s="224"/>
      <c r="R14483" s="224"/>
      <c r="T14483" s="223"/>
      <c r="U14483" s="225"/>
      <c r="V14483" s="223"/>
      <c r="W14483" s="225"/>
      <c r="AE14483" s="200"/>
      <c r="AM14483" s="203"/>
      <c r="AT14483" s="144"/>
    </row>
    <row r="14484" spans="9:46" s="142" customFormat="1" x14ac:dyDescent="0.15">
      <c r="I14484" s="223"/>
      <c r="P14484" s="224"/>
      <c r="Q14484" s="224"/>
      <c r="R14484" s="224"/>
      <c r="T14484" s="223"/>
      <c r="U14484" s="225"/>
      <c r="V14484" s="223"/>
      <c r="W14484" s="225"/>
      <c r="AE14484" s="200"/>
      <c r="AM14484" s="203"/>
      <c r="AT14484" s="144"/>
    </row>
    <row r="14485" spans="9:46" s="142" customFormat="1" x14ac:dyDescent="0.15">
      <c r="I14485" s="223"/>
      <c r="P14485" s="224"/>
      <c r="Q14485" s="224"/>
      <c r="R14485" s="224"/>
      <c r="T14485" s="223"/>
      <c r="U14485" s="225"/>
      <c r="V14485" s="223"/>
      <c r="W14485" s="225"/>
      <c r="AE14485" s="200"/>
      <c r="AM14485" s="203"/>
      <c r="AT14485" s="144"/>
    </row>
    <row r="14486" spans="9:46" s="142" customFormat="1" x14ac:dyDescent="0.15">
      <c r="I14486" s="223"/>
      <c r="P14486" s="224"/>
      <c r="Q14486" s="224"/>
      <c r="R14486" s="224"/>
      <c r="T14486" s="223"/>
      <c r="U14486" s="225"/>
      <c r="V14486" s="223"/>
      <c r="W14486" s="225"/>
      <c r="AE14486" s="200"/>
      <c r="AM14486" s="203"/>
      <c r="AT14486" s="144"/>
    </row>
    <row r="14487" spans="9:46" s="142" customFormat="1" x14ac:dyDescent="0.15">
      <c r="I14487" s="223"/>
      <c r="P14487" s="224"/>
      <c r="Q14487" s="224"/>
      <c r="R14487" s="224"/>
      <c r="T14487" s="223"/>
      <c r="U14487" s="225"/>
      <c r="V14487" s="223"/>
      <c r="W14487" s="225"/>
      <c r="AE14487" s="200"/>
      <c r="AM14487" s="203"/>
      <c r="AT14487" s="144"/>
    </row>
    <row r="14488" spans="9:46" s="142" customFormat="1" x14ac:dyDescent="0.15">
      <c r="I14488" s="223"/>
      <c r="P14488" s="224"/>
      <c r="Q14488" s="224"/>
      <c r="R14488" s="224"/>
      <c r="T14488" s="223"/>
      <c r="U14488" s="225"/>
      <c r="V14488" s="223"/>
      <c r="W14488" s="225"/>
      <c r="AE14488" s="200"/>
      <c r="AM14488" s="203"/>
      <c r="AT14488" s="144"/>
    </row>
    <row r="14489" spans="9:46" s="142" customFormat="1" x14ac:dyDescent="0.15">
      <c r="I14489" s="223"/>
      <c r="P14489" s="224"/>
      <c r="Q14489" s="224"/>
      <c r="R14489" s="224"/>
      <c r="T14489" s="223"/>
      <c r="U14489" s="225"/>
      <c r="V14489" s="223"/>
      <c r="W14489" s="225"/>
      <c r="AE14489" s="200"/>
      <c r="AM14489" s="203"/>
      <c r="AT14489" s="144"/>
    </row>
    <row r="14490" spans="9:46" s="142" customFormat="1" x14ac:dyDescent="0.15">
      <c r="I14490" s="223"/>
      <c r="P14490" s="224"/>
      <c r="Q14490" s="224"/>
      <c r="R14490" s="224"/>
      <c r="T14490" s="223"/>
      <c r="U14490" s="225"/>
      <c r="V14490" s="223"/>
      <c r="W14490" s="225"/>
      <c r="AE14490" s="200"/>
      <c r="AM14490" s="203"/>
      <c r="AT14490" s="144"/>
    </row>
    <row r="14491" spans="9:46" s="142" customFormat="1" x14ac:dyDescent="0.15">
      <c r="I14491" s="223"/>
      <c r="P14491" s="224"/>
      <c r="Q14491" s="224"/>
      <c r="R14491" s="224"/>
      <c r="T14491" s="223"/>
      <c r="U14491" s="225"/>
      <c r="V14491" s="223"/>
      <c r="W14491" s="225"/>
      <c r="AE14491" s="200"/>
      <c r="AM14491" s="203"/>
      <c r="AT14491" s="144"/>
    </row>
    <row r="14492" spans="9:46" s="142" customFormat="1" x14ac:dyDescent="0.15">
      <c r="I14492" s="223"/>
      <c r="P14492" s="224"/>
      <c r="Q14492" s="224"/>
      <c r="R14492" s="224"/>
      <c r="T14492" s="223"/>
      <c r="U14492" s="225"/>
      <c r="V14492" s="223"/>
      <c r="W14492" s="225"/>
      <c r="AE14492" s="200"/>
      <c r="AM14492" s="203"/>
      <c r="AT14492" s="144"/>
    </row>
    <row r="14493" spans="9:46" s="142" customFormat="1" x14ac:dyDescent="0.15">
      <c r="I14493" s="223"/>
      <c r="P14493" s="224"/>
      <c r="Q14493" s="224"/>
      <c r="R14493" s="224"/>
      <c r="T14493" s="223"/>
      <c r="U14493" s="225"/>
      <c r="V14493" s="223"/>
      <c r="W14493" s="225"/>
      <c r="AE14493" s="200"/>
      <c r="AM14493" s="203"/>
      <c r="AT14493" s="144"/>
    </row>
    <row r="14494" spans="9:46" s="142" customFormat="1" x14ac:dyDescent="0.15">
      <c r="I14494" s="223"/>
      <c r="P14494" s="224"/>
      <c r="Q14494" s="224"/>
      <c r="R14494" s="224"/>
      <c r="T14494" s="223"/>
      <c r="U14494" s="225"/>
      <c r="V14494" s="223"/>
      <c r="W14494" s="225"/>
      <c r="AE14494" s="200"/>
      <c r="AM14494" s="203"/>
      <c r="AT14494" s="144"/>
    </row>
    <row r="14495" spans="9:46" s="142" customFormat="1" x14ac:dyDescent="0.15">
      <c r="I14495" s="223"/>
      <c r="P14495" s="224"/>
      <c r="Q14495" s="224"/>
      <c r="R14495" s="224"/>
      <c r="T14495" s="223"/>
      <c r="U14495" s="225"/>
      <c r="V14495" s="223"/>
      <c r="W14495" s="225"/>
      <c r="AE14495" s="200"/>
      <c r="AM14495" s="203"/>
      <c r="AT14495" s="144"/>
    </row>
    <row r="14496" spans="9:46" s="142" customFormat="1" x14ac:dyDescent="0.15">
      <c r="I14496" s="223"/>
      <c r="P14496" s="224"/>
      <c r="Q14496" s="224"/>
      <c r="R14496" s="224"/>
      <c r="T14496" s="223"/>
      <c r="U14496" s="225"/>
      <c r="V14496" s="223"/>
      <c r="W14496" s="225"/>
      <c r="AE14496" s="200"/>
      <c r="AM14496" s="203"/>
      <c r="AT14496" s="144"/>
    </row>
    <row r="14497" spans="9:46" s="142" customFormat="1" x14ac:dyDescent="0.15">
      <c r="I14497" s="223"/>
      <c r="P14497" s="224"/>
      <c r="Q14497" s="224"/>
      <c r="R14497" s="224"/>
      <c r="T14497" s="223"/>
      <c r="U14497" s="225"/>
      <c r="V14497" s="223"/>
      <c r="W14497" s="225"/>
      <c r="AE14497" s="200"/>
      <c r="AM14497" s="203"/>
      <c r="AT14497" s="144"/>
    </row>
    <row r="14498" spans="9:46" s="142" customFormat="1" x14ac:dyDescent="0.15">
      <c r="I14498" s="223"/>
      <c r="P14498" s="224"/>
      <c r="Q14498" s="224"/>
      <c r="R14498" s="224"/>
      <c r="T14498" s="223"/>
      <c r="U14498" s="225"/>
      <c r="V14498" s="223"/>
      <c r="W14498" s="225"/>
      <c r="AE14498" s="200"/>
      <c r="AM14498" s="203"/>
      <c r="AT14498" s="144"/>
    </row>
    <row r="14499" spans="9:46" s="142" customFormat="1" x14ac:dyDescent="0.15">
      <c r="I14499" s="223"/>
      <c r="P14499" s="224"/>
      <c r="Q14499" s="224"/>
      <c r="R14499" s="224"/>
      <c r="T14499" s="223"/>
      <c r="U14499" s="225"/>
      <c r="V14499" s="223"/>
      <c r="W14499" s="225"/>
      <c r="AE14499" s="200"/>
      <c r="AM14499" s="203"/>
      <c r="AT14499" s="144"/>
    </row>
    <row r="14500" spans="9:46" s="142" customFormat="1" x14ac:dyDescent="0.15">
      <c r="I14500" s="223"/>
      <c r="P14500" s="224"/>
      <c r="Q14500" s="224"/>
      <c r="R14500" s="224"/>
      <c r="T14500" s="223"/>
      <c r="U14500" s="225"/>
      <c r="V14500" s="223"/>
      <c r="W14500" s="225"/>
      <c r="AE14500" s="200"/>
      <c r="AM14500" s="203"/>
      <c r="AT14500" s="144"/>
    </row>
    <row r="14501" spans="9:46" s="142" customFormat="1" x14ac:dyDescent="0.15">
      <c r="I14501" s="223"/>
      <c r="P14501" s="224"/>
      <c r="Q14501" s="224"/>
      <c r="R14501" s="224"/>
      <c r="T14501" s="223"/>
      <c r="U14501" s="225"/>
      <c r="V14501" s="223"/>
      <c r="W14501" s="225"/>
      <c r="AE14501" s="200"/>
      <c r="AM14501" s="203"/>
      <c r="AT14501" s="144"/>
    </row>
    <row r="14502" spans="9:46" s="142" customFormat="1" x14ac:dyDescent="0.15">
      <c r="I14502" s="223"/>
      <c r="P14502" s="224"/>
      <c r="Q14502" s="224"/>
      <c r="R14502" s="224"/>
      <c r="T14502" s="223"/>
      <c r="U14502" s="225"/>
      <c r="V14502" s="223"/>
      <c r="W14502" s="225"/>
      <c r="AE14502" s="200"/>
      <c r="AM14502" s="203"/>
      <c r="AT14502" s="144"/>
    </row>
    <row r="14503" spans="9:46" s="142" customFormat="1" x14ac:dyDescent="0.15">
      <c r="I14503" s="223"/>
      <c r="P14503" s="224"/>
      <c r="Q14503" s="224"/>
      <c r="R14503" s="224"/>
      <c r="T14503" s="223"/>
      <c r="U14503" s="225"/>
      <c r="V14503" s="223"/>
      <c r="W14503" s="225"/>
      <c r="AE14503" s="200"/>
      <c r="AM14503" s="203"/>
      <c r="AT14503" s="144"/>
    </row>
    <row r="14504" spans="9:46" s="142" customFormat="1" x14ac:dyDescent="0.15">
      <c r="I14504" s="223"/>
      <c r="P14504" s="224"/>
      <c r="Q14504" s="224"/>
      <c r="R14504" s="224"/>
      <c r="T14504" s="223"/>
      <c r="U14504" s="225"/>
      <c r="V14504" s="223"/>
      <c r="W14504" s="225"/>
      <c r="AE14504" s="200"/>
      <c r="AM14504" s="203"/>
      <c r="AT14504" s="144"/>
    </row>
    <row r="14505" spans="9:46" s="142" customFormat="1" x14ac:dyDescent="0.15">
      <c r="I14505" s="223"/>
      <c r="P14505" s="224"/>
      <c r="Q14505" s="224"/>
      <c r="R14505" s="224"/>
      <c r="T14505" s="223"/>
      <c r="U14505" s="225"/>
      <c r="V14505" s="223"/>
      <c r="W14505" s="225"/>
      <c r="AE14505" s="200"/>
      <c r="AM14505" s="203"/>
      <c r="AT14505" s="144"/>
    </row>
    <row r="14506" spans="9:46" s="142" customFormat="1" x14ac:dyDescent="0.15">
      <c r="I14506" s="223"/>
      <c r="P14506" s="224"/>
      <c r="Q14506" s="224"/>
      <c r="R14506" s="224"/>
      <c r="T14506" s="223"/>
      <c r="U14506" s="225"/>
      <c r="V14506" s="223"/>
      <c r="W14506" s="225"/>
      <c r="AE14506" s="200"/>
      <c r="AM14506" s="203"/>
      <c r="AT14506" s="144"/>
    </row>
    <row r="14507" spans="9:46" s="142" customFormat="1" x14ac:dyDescent="0.15">
      <c r="I14507" s="223"/>
      <c r="P14507" s="224"/>
      <c r="Q14507" s="224"/>
      <c r="R14507" s="224"/>
      <c r="T14507" s="223"/>
      <c r="U14507" s="225"/>
      <c r="V14507" s="223"/>
      <c r="W14507" s="225"/>
      <c r="AE14507" s="200"/>
      <c r="AM14507" s="203"/>
      <c r="AT14507" s="144"/>
    </row>
    <row r="14508" spans="9:46" s="142" customFormat="1" x14ac:dyDescent="0.15">
      <c r="I14508" s="223"/>
      <c r="P14508" s="224"/>
      <c r="Q14508" s="224"/>
      <c r="R14508" s="224"/>
      <c r="T14508" s="223"/>
      <c r="U14508" s="225"/>
      <c r="V14508" s="223"/>
      <c r="W14508" s="225"/>
      <c r="AE14508" s="200"/>
      <c r="AM14508" s="203"/>
      <c r="AT14508" s="144"/>
    </row>
    <row r="14509" spans="9:46" s="142" customFormat="1" x14ac:dyDescent="0.15">
      <c r="I14509" s="223"/>
      <c r="P14509" s="224"/>
      <c r="Q14509" s="224"/>
      <c r="R14509" s="224"/>
      <c r="T14509" s="223"/>
      <c r="U14509" s="225"/>
      <c r="V14509" s="223"/>
      <c r="W14509" s="225"/>
      <c r="AE14509" s="200"/>
      <c r="AM14509" s="203"/>
      <c r="AT14509" s="144"/>
    </row>
    <row r="14510" spans="9:46" s="142" customFormat="1" x14ac:dyDescent="0.15">
      <c r="I14510" s="223"/>
      <c r="P14510" s="224"/>
      <c r="Q14510" s="224"/>
      <c r="R14510" s="224"/>
      <c r="T14510" s="223"/>
      <c r="U14510" s="225"/>
      <c r="V14510" s="223"/>
      <c r="W14510" s="225"/>
      <c r="AE14510" s="200"/>
      <c r="AM14510" s="203"/>
      <c r="AT14510" s="144"/>
    </row>
    <row r="14511" spans="9:46" s="142" customFormat="1" x14ac:dyDescent="0.15">
      <c r="I14511" s="223"/>
      <c r="P14511" s="224"/>
      <c r="Q14511" s="224"/>
      <c r="R14511" s="224"/>
      <c r="T14511" s="223"/>
      <c r="U14511" s="225"/>
      <c r="V14511" s="223"/>
      <c r="W14511" s="225"/>
      <c r="AE14511" s="200"/>
      <c r="AM14511" s="203"/>
      <c r="AT14511" s="144"/>
    </row>
    <row r="14512" spans="9:46" s="142" customFormat="1" x14ac:dyDescent="0.15">
      <c r="I14512" s="223"/>
      <c r="P14512" s="224"/>
      <c r="Q14512" s="224"/>
      <c r="R14512" s="224"/>
      <c r="T14512" s="223"/>
      <c r="U14512" s="225"/>
      <c r="V14512" s="223"/>
      <c r="W14512" s="225"/>
      <c r="AE14512" s="200"/>
      <c r="AM14512" s="203"/>
      <c r="AT14512" s="144"/>
    </row>
    <row r="14513" spans="9:46" s="142" customFormat="1" x14ac:dyDescent="0.15">
      <c r="I14513" s="223"/>
      <c r="P14513" s="224"/>
      <c r="Q14513" s="224"/>
      <c r="R14513" s="224"/>
      <c r="T14513" s="223"/>
      <c r="U14513" s="225"/>
      <c r="V14513" s="223"/>
      <c r="W14513" s="225"/>
      <c r="AE14513" s="200"/>
      <c r="AM14513" s="203"/>
      <c r="AT14513" s="144"/>
    </row>
    <row r="14514" spans="9:46" s="142" customFormat="1" x14ac:dyDescent="0.15">
      <c r="I14514" s="223"/>
      <c r="P14514" s="224"/>
      <c r="Q14514" s="224"/>
      <c r="R14514" s="224"/>
      <c r="T14514" s="223"/>
      <c r="U14514" s="225"/>
      <c r="V14514" s="223"/>
      <c r="W14514" s="225"/>
      <c r="AE14514" s="200"/>
      <c r="AM14514" s="203"/>
      <c r="AT14514" s="144"/>
    </row>
    <row r="14515" spans="9:46" s="142" customFormat="1" x14ac:dyDescent="0.15">
      <c r="I14515" s="223"/>
      <c r="P14515" s="224"/>
      <c r="Q14515" s="224"/>
      <c r="R14515" s="224"/>
      <c r="T14515" s="223"/>
      <c r="U14515" s="225"/>
      <c r="V14515" s="223"/>
      <c r="W14515" s="225"/>
      <c r="AE14515" s="200"/>
      <c r="AM14515" s="203"/>
      <c r="AT14515" s="144"/>
    </row>
    <row r="14516" spans="9:46" s="142" customFormat="1" x14ac:dyDescent="0.15">
      <c r="I14516" s="223"/>
      <c r="P14516" s="224"/>
      <c r="Q14516" s="224"/>
      <c r="R14516" s="224"/>
      <c r="T14516" s="223"/>
      <c r="U14516" s="225"/>
      <c r="V14516" s="223"/>
      <c r="W14516" s="225"/>
      <c r="AE14516" s="200"/>
      <c r="AM14516" s="203"/>
      <c r="AT14516" s="144"/>
    </row>
    <row r="14517" spans="9:46" s="142" customFormat="1" x14ac:dyDescent="0.15">
      <c r="I14517" s="223"/>
      <c r="P14517" s="224"/>
      <c r="Q14517" s="224"/>
      <c r="R14517" s="224"/>
      <c r="T14517" s="223"/>
      <c r="U14517" s="225"/>
      <c r="V14517" s="223"/>
      <c r="W14517" s="225"/>
      <c r="AE14517" s="200"/>
      <c r="AM14517" s="203"/>
      <c r="AT14517" s="144"/>
    </row>
    <row r="14518" spans="9:46" s="142" customFormat="1" x14ac:dyDescent="0.15">
      <c r="I14518" s="223"/>
      <c r="P14518" s="224"/>
      <c r="Q14518" s="224"/>
      <c r="R14518" s="224"/>
      <c r="T14518" s="223"/>
      <c r="U14518" s="225"/>
      <c r="V14518" s="223"/>
      <c r="W14518" s="225"/>
      <c r="AE14518" s="200"/>
      <c r="AM14518" s="203"/>
      <c r="AT14518" s="144"/>
    </row>
    <row r="14519" spans="9:46" s="142" customFormat="1" x14ac:dyDescent="0.15">
      <c r="I14519" s="223"/>
      <c r="P14519" s="224"/>
      <c r="Q14519" s="224"/>
      <c r="R14519" s="224"/>
      <c r="T14519" s="223"/>
      <c r="U14519" s="225"/>
      <c r="V14519" s="223"/>
      <c r="W14519" s="225"/>
      <c r="AE14519" s="200"/>
      <c r="AM14519" s="203"/>
      <c r="AT14519" s="144"/>
    </row>
    <row r="14520" spans="9:46" s="142" customFormat="1" x14ac:dyDescent="0.15">
      <c r="I14520" s="223"/>
      <c r="P14520" s="224"/>
      <c r="Q14520" s="224"/>
      <c r="R14520" s="224"/>
      <c r="T14520" s="223"/>
      <c r="U14520" s="225"/>
      <c r="V14520" s="223"/>
      <c r="W14520" s="225"/>
      <c r="AE14520" s="200"/>
      <c r="AM14520" s="203"/>
      <c r="AT14520" s="144"/>
    </row>
    <row r="14521" spans="9:46" s="142" customFormat="1" x14ac:dyDescent="0.15">
      <c r="I14521" s="223"/>
      <c r="P14521" s="224"/>
      <c r="Q14521" s="224"/>
      <c r="R14521" s="224"/>
      <c r="T14521" s="223"/>
      <c r="U14521" s="225"/>
      <c r="V14521" s="223"/>
      <c r="W14521" s="225"/>
      <c r="AE14521" s="200"/>
      <c r="AM14521" s="203"/>
      <c r="AT14521" s="144"/>
    </row>
    <row r="14522" spans="9:46" s="142" customFormat="1" x14ac:dyDescent="0.15">
      <c r="I14522" s="223"/>
      <c r="P14522" s="224"/>
      <c r="Q14522" s="224"/>
      <c r="R14522" s="224"/>
      <c r="T14522" s="223"/>
      <c r="U14522" s="225"/>
      <c r="V14522" s="223"/>
      <c r="W14522" s="225"/>
      <c r="AE14522" s="200"/>
      <c r="AM14522" s="203"/>
      <c r="AT14522" s="144"/>
    </row>
    <row r="14523" spans="9:46" s="142" customFormat="1" x14ac:dyDescent="0.15">
      <c r="I14523" s="223"/>
      <c r="P14523" s="224"/>
      <c r="Q14523" s="224"/>
      <c r="R14523" s="224"/>
      <c r="T14523" s="223"/>
      <c r="U14523" s="225"/>
      <c r="V14523" s="223"/>
      <c r="W14523" s="225"/>
      <c r="AE14523" s="200"/>
      <c r="AM14523" s="203"/>
      <c r="AT14523" s="144"/>
    </row>
    <row r="14524" spans="9:46" s="142" customFormat="1" x14ac:dyDescent="0.15">
      <c r="I14524" s="223"/>
      <c r="P14524" s="224"/>
      <c r="Q14524" s="224"/>
      <c r="R14524" s="224"/>
      <c r="T14524" s="223"/>
      <c r="U14524" s="225"/>
      <c r="V14524" s="223"/>
      <c r="W14524" s="225"/>
      <c r="AE14524" s="200"/>
      <c r="AM14524" s="203"/>
      <c r="AT14524" s="144"/>
    </row>
    <row r="14525" spans="9:46" s="142" customFormat="1" x14ac:dyDescent="0.15">
      <c r="I14525" s="223"/>
      <c r="P14525" s="224"/>
      <c r="Q14525" s="224"/>
      <c r="R14525" s="224"/>
      <c r="T14525" s="223"/>
      <c r="U14525" s="225"/>
      <c r="V14525" s="223"/>
      <c r="W14525" s="225"/>
      <c r="AE14525" s="200"/>
      <c r="AM14525" s="203"/>
      <c r="AT14525" s="144"/>
    </row>
    <row r="14526" spans="9:46" s="142" customFormat="1" x14ac:dyDescent="0.15">
      <c r="I14526" s="223"/>
      <c r="P14526" s="224"/>
      <c r="Q14526" s="224"/>
      <c r="R14526" s="224"/>
      <c r="T14526" s="223"/>
      <c r="U14526" s="225"/>
      <c r="V14526" s="223"/>
      <c r="W14526" s="225"/>
      <c r="AE14526" s="200"/>
      <c r="AM14526" s="203"/>
      <c r="AT14526" s="144"/>
    </row>
    <row r="14527" spans="9:46" s="142" customFormat="1" x14ac:dyDescent="0.15">
      <c r="I14527" s="223"/>
      <c r="P14527" s="224"/>
      <c r="Q14527" s="224"/>
      <c r="R14527" s="224"/>
      <c r="T14527" s="223"/>
      <c r="U14527" s="225"/>
      <c r="V14527" s="223"/>
      <c r="W14527" s="225"/>
      <c r="AE14527" s="200"/>
      <c r="AM14527" s="203"/>
      <c r="AT14527" s="144"/>
    </row>
    <row r="14528" spans="9:46" s="142" customFormat="1" x14ac:dyDescent="0.15">
      <c r="I14528" s="223"/>
      <c r="P14528" s="224"/>
      <c r="Q14528" s="224"/>
      <c r="R14528" s="224"/>
      <c r="T14528" s="223"/>
      <c r="U14528" s="225"/>
      <c r="V14528" s="223"/>
      <c r="W14528" s="225"/>
      <c r="AE14528" s="200"/>
      <c r="AM14528" s="203"/>
      <c r="AT14528" s="144"/>
    </row>
    <row r="14529" spans="9:46" s="142" customFormat="1" x14ac:dyDescent="0.15">
      <c r="I14529" s="223"/>
      <c r="P14529" s="224"/>
      <c r="Q14529" s="224"/>
      <c r="R14529" s="224"/>
      <c r="T14529" s="223"/>
      <c r="U14529" s="225"/>
      <c r="V14529" s="223"/>
      <c r="W14529" s="225"/>
      <c r="AE14529" s="200"/>
      <c r="AM14529" s="203"/>
      <c r="AT14529" s="144"/>
    </row>
    <row r="14530" spans="9:46" s="142" customFormat="1" x14ac:dyDescent="0.15">
      <c r="I14530" s="223"/>
      <c r="P14530" s="224"/>
      <c r="Q14530" s="224"/>
      <c r="R14530" s="224"/>
      <c r="T14530" s="223"/>
      <c r="U14530" s="225"/>
      <c r="V14530" s="223"/>
      <c r="W14530" s="225"/>
      <c r="AE14530" s="200"/>
      <c r="AM14530" s="203"/>
      <c r="AT14530" s="144"/>
    </row>
    <row r="14531" spans="9:46" s="142" customFormat="1" x14ac:dyDescent="0.15">
      <c r="I14531" s="223"/>
      <c r="P14531" s="224"/>
      <c r="Q14531" s="224"/>
      <c r="R14531" s="224"/>
      <c r="T14531" s="223"/>
      <c r="U14531" s="225"/>
      <c r="V14531" s="223"/>
      <c r="W14531" s="225"/>
      <c r="AE14531" s="200"/>
      <c r="AM14531" s="203"/>
      <c r="AT14531" s="144"/>
    </row>
    <row r="14532" spans="9:46" s="142" customFormat="1" x14ac:dyDescent="0.15">
      <c r="I14532" s="223"/>
      <c r="P14532" s="224"/>
      <c r="Q14532" s="224"/>
      <c r="R14532" s="224"/>
      <c r="T14532" s="223"/>
      <c r="U14532" s="225"/>
      <c r="V14532" s="223"/>
      <c r="W14532" s="225"/>
      <c r="AE14532" s="200"/>
      <c r="AM14532" s="203"/>
      <c r="AT14532" s="144"/>
    </row>
    <row r="14533" spans="9:46" s="142" customFormat="1" x14ac:dyDescent="0.15">
      <c r="I14533" s="223"/>
      <c r="P14533" s="224"/>
      <c r="Q14533" s="224"/>
      <c r="R14533" s="224"/>
      <c r="T14533" s="223"/>
      <c r="U14533" s="225"/>
      <c r="V14533" s="223"/>
      <c r="W14533" s="225"/>
      <c r="AE14533" s="200"/>
      <c r="AM14533" s="203"/>
      <c r="AT14533" s="144"/>
    </row>
    <row r="14534" spans="9:46" s="142" customFormat="1" x14ac:dyDescent="0.15">
      <c r="I14534" s="223"/>
      <c r="P14534" s="224"/>
      <c r="Q14534" s="224"/>
      <c r="R14534" s="224"/>
      <c r="T14534" s="223"/>
      <c r="U14534" s="225"/>
      <c r="V14534" s="223"/>
      <c r="W14534" s="225"/>
      <c r="AE14534" s="200"/>
      <c r="AM14534" s="203"/>
      <c r="AT14534" s="144"/>
    </row>
    <row r="14535" spans="9:46" s="142" customFormat="1" x14ac:dyDescent="0.15">
      <c r="I14535" s="223"/>
      <c r="P14535" s="224"/>
      <c r="Q14535" s="224"/>
      <c r="R14535" s="224"/>
      <c r="T14535" s="223"/>
      <c r="U14535" s="225"/>
      <c r="V14535" s="223"/>
      <c r="W14535" s="225"/>
      <c r="AE14535" s="200"/>
      <c r="AM14535" s="203"/>
      <c r="AT14535" s="144"/>
    </row>
    <row r="14536" spans="9:46" s="142" customFormat="1" x14ac:dyDescent="0.15">
      <c r="I14536" s="223"/>
      <c r="P14536" s="224"/>
      <c r="Q14536" s="224"/>
      <c r="R14536" s="224"/>
      <c r="T14536" s="223"/>
      <c r="U14536" s="225"/>
      <c r="V14536" s="223"/>
      <c r="W14536" s="225"/>
      <c r="AE14536" s="200"/>
      <c r="AM14536" s="203"/>
      <c r="AT14536" s="144"/>
    </row>
    <row r="14537" spans="9:46" s="142" customFormat="1" x14ac:dyDescent="0.15">
      <c r="I14537" s="223"/>
      <c r="P14537" s="224"/>
      <c r="Q14537" s="224"/>
      <c r="R14537" s="224"/>
      <c r="T14537" s="223"/>
      <c r="U14537" s="225"/>
      <c r="V14537" s="223"/>
      <c r="W14537" s="225"/>
      <c r="AE14537" s="200"/>
      <c r="AM14537" s="203"/>
      <c r="AT14537" s="144"/>
    </row>
    <row r="14538" spans="9:46" s="142" customFormat="1" x14ac:dyDescent="0.15">
      <c r="I14538" s="223"/>
      <c r="P14538" s="224"/>
      <c r="Q14538" s="224"/>
      <c r="R14538" s="224"/>
      <c r="T14538" s="223"/>
      <c r="U14538" s="225"/>
      <c r="V14538" s="223"/>
      <c r="W14538" s="225"/>
      <c r="AE14538" s="200"/>
      <c r="AM14538" s="203"/>
      <c r="AT14538" s="144"/>
    </row>
    <row r="14539" spans="9:46" s="142" customFormat="1" x14ac:dyDescent="0.15">
      <c r="I14539" s="223"/>
      <c r="P14539" s="224"/>
      <c r="Q14539" s="224"/>
      <c r="R14539" s="224"/>
      <c r="T14539" s="223"/>
      <c r="U14539" s="225"/>
      <c r="V14539" s="223"/>
      <c r="W14539" s="225"/>
      <c r="AE14539" s="200"/>
      <c r="AM14539" s="203"/>
      <c r="AT14539" s="144"/>
    </row>
    <row r="14540" spans="9:46" s="142" customFormat="1" x14ac:dyDescent="0.15">
      <c r="I14540" s="223"/>
      <c r="P14540" s="224"/>
      <c r="Q14540" s="224"/>
      <c r="R14540" s="224"/>
      <c r="T14540" s="223"/>
      <c r="U14540" s="225"/>
      <c r="V14540" s="223"/>
      <c r="W14540" s="225"/>
      <c r="AE14540" s="200"/>
      <c r="AM14540" s="203"/>
      <c r="AT14540" s="144"/>
    </row>
    <row r="14541" spans="9:46" s="142" customFormat="1" x14ac:dyDescent="0.15">
      <c r="I14541" s="223"/>
      <c r="P14541" s="224"/>
      <c r="Q14541" s="224"/>
      <c r="R14541" s="224"/>
      <c r="T14541" s="223"/>
      <c r="U14541" s="225"/>
      <c r="V14541" s="223"/>
      <c r="W14541" s="225"/>
      <c r="AE14541" s="200"/>
      <c r="AM14541" s="203"/>
      <c r="AT14541" s="144"/>
    </row>
    <row r="14542" spans="9:46" s="142" customFormat="1" x14ac:dyDescent="0.15">
      <c r="I14542" s="223"/>
      <c r="P14542" s="224"/>
      <c r="Q14542" s="224"/>
      <c r="R14542" s="224"/>
      <c r="T14542" s="223"/>
      <c r="U14542" s="225"/>
      <c r="V14542" s="223"/>
      <c r="W14542" s="225"/>
      <c r="AE14542" s="200"/>
      <c r="AM14542" s="203"/>
      <c r="AT14542" s="144"/>
    </row>
    <row r="14543" spans="9:46" s="142" customFormat="1" x14ac:dyDescent="0.15">
      <c r="I14543" s="223"/>
      <c r="P14543" s="224"/>
      <c r="Q14543" s="224"/>
      <c r="R14543" s="224"/>
      <c r="T14543" s="223"/>
      <c r="U14543" s="225"/>
      <c r="V14543" s="223"/>
      <c r="W14543" s="225"/>
      <c r="AE14543" s="200"/>
      <c r="AM14543" s="203"/>
      <c r="AT14543" s="144"/>
    </row>
    <row r="14544" spans="9:46" s="142" customFormat="1" x14ac:dyDescent="0.15">
      <c r="I14544" s="223"/>
      <c r="P14544" s="224"/>
      <c r="Q14544" s="224"/>
      <c r="R14544" s="224"/>
      <c r="T14544" s="223"/>
      <c r="U14544" s="225"/>
      <c r="V14544" s="223"/>
      <c r="W14544" s="225"/>
      <c r="AE14544" s="200"/>
      <c r="AM14544" s="203"/>
      <c r="AT14544" s="144"/>
    </row>
    <row r="14545" spans="9:46" s="142" customFormat="1" x14ac:dyDescent="0.15">
      <c r="I14545" s="223"/>
      <c r="P14545" s="224"/>
      <c r="Q14545" s="224"/>
      <c r="R14545" s="224"/>
      <c r="T14545" s="223"/>
      <c r="U14545" s="225"/>
      <c r="V14545" s="223"/>
      <c r="W14545" s="225"/>
      <c r="AE14545" s="200"/>
      <c r="AM14545" s="203"/>
      <c r="AT14545" s="144"/>
    </row>
    <row r="14546" spans="9:46" s="142" customFormat="1" x14ac:dyDescent="0.15">
      <c r="I14546" s="223"/>
      <c r="P14546" s="224"/>
      <c r="Q14546" s="224"/>
      <c r="R14546" s="224"/>
      <c r="T14546" s="223"/>
      <c r="U14546" s="225"/>
      <c r="V14546" s="223"/>
      <c r="W14546" s="225"/>
      <c r="AE14546" s="200"/>
      <c r="AM14546" s="203"/>
      <c r="AT14546" s="144"/>
    </row>
    <row r="14547" spans="9:46" s="142" customFormat="1" x14ac:dyDescent="0.15">
      <c r="I14547" s="223"/>
      <c r="P14547" s="224"/>
      <c r="Q14547" s="224"/>
      <c r="R14547" s="224"/>
      <c r="T14547" s="223"/>
      <c r="U14547" s="225"/>
      <c r="V14547" s="223"/>
      <c r="W14547" s="225"/>
      <c r="AE14547" s="200"/>
      <c r="AM14547" s="203"/>
      <c r="AT14547" s="144"/>
    </row>
    <row r="14548" spans="9:46" s="142" customFormat="1" x14ac:dyDescent="0.15">
      <c r="I14548" s="223"/>
      <c r="P14548" s="224"/>
      <c r="Q14548" s="224"/>
      <c r="R14548" s="224"/>
      <c r="T14548" s="223"/>
      <c r="U14548" s="225"/>
      <c r="V14548" s="223"/>
      <c r="W14548" s="225"/>
      <c r="AE14548" s="200"/>
      <c r="AM14548" s="203"/>
      <c r="AT14548" s="144"/>
    </row>
    <row r="14549" spans="9:46" s="142" customFormat="1" x14ac:dyDescent="0.15">
      <c r="I14549" s="223"/>
      <c r="P14549" s="224"/>
      <c r="Q14549" s="224"/>
      <c r="R14549" s="224"/>
      <c r="T14549" s="223"/>
      <c r="U14549" s="225"/>
      <c r="V14549" s="223"/>
      <c r="W14549" s="225"/>
      <c r="AE14549" s="200"/>
      <c r="AM14549" s="203"/>
      <c r="AT14549" s="144"/>
    </row>
    <row r="14550" spans="9:46" s="142" customFormat="1" x14ac:dyDescent="0.15">
      <c r="I14550" s="223"/>
      <c r="P14550" s="224"/>
      <c r="Q14550" s="224"/>
      <c r="R14550" s="224"/>
      <c r="T14550" s="223"/>
      <c r="U14550" s="225"/>
      <c r="V14550" s="223"/>
      <c r="W14550" s="225"/>
      <c r="AE14550" s="200"/>
      <c r="AM14550" s="203"/>
      <c r="AT14550" s="144"/>
    </row>
    <row r="14551" spans="9:46" s="142" customFormat="1" x14ac:dyDescent="0.15">
      <c r="I14551" s="223"/>
      <c r="P14551" s="224"/>
      <c r="Q14551" s="224"/>
      <c r="R14551" s="224"/>
      <c r="T14551" s="223"/>
      <c r="U14551" s="225"/>
      <c r="V14551" s="223"/>
      <c r="W14551" s="225"/>
      <c r="AE14551" s="200"/>
      <c r="AM14551" s="203"/>
      <c r="AT14551" s="144"/>
    </row>
    <row r="14552" spans="9:46" s="142" customFormat="1" x14ac:dyDescent="0.15">
      <c r="I14552" s="223"/>
      <c r="P14552" s="224"/>
      <c r="Q14552" s="224"/>
      <c r="R14552" s="224"/>
      <c r="T14552" s="223"/>
      <c r="U14552" s="225"/>
      <c r="V14552" s="223"/>
      <c r="W14552" s="225"/>
      <c r="AE14552" s="200"/>
      <c r="AM14552" s="203"/>
      <c r="AT14552" s="144"/>
    </row>
    <row r="14553" spans="9:46" s="142" customFormat="1" x14ac:dyDescent="0.15">
      <c r="I14553" s="223"/>
      <c r="P14553" s="224"/>
      <c r="Q14553" s="224"/>
      <c r="R14553" s="224"/>
      <c r="T14553" s="223"/>
      <c r="U14553" s="225"/>
      <c r="V14553" s="223"/>
      <c r="W14553" s="225"/>
      <c r="AE14553" s="200"/>
      <c r="AM14553" s="203"/>
      <c r="AT14553" s="144"/>
    </row>
    <row r="14554" spans="9:46" s="142" customFormat="1" x14ac:dyDescent="0.15">
      <c r="I14554" s="223"/>
      <c r="P14554" s="224"/>
      <c r="Q14554" s="224"/>
      <c r="R14554" s="224"/>
      <c r="T14554" s="223"/>
      <c r="U14554" s="225"/>
      <c r="V14554" s="223"/>
      <c r="W14554" s="225"/>
      <c r="AE14554" s="200"/>
      <c r="AM14554" s="203"/>
      <c r="AT14554" s="144"/>
    </row>
    <row r="14555" spans="9:46" s="142" customFormat="1" x14ac:dyDescent="0.15">
      <c r="I14555" s="223"/>
      <c r="P14555" s="224"/>
      <c r="Q14555" s="224"/>
      <c r="R14555" s="224"/>
      <c r="T14555" s="223"/>
      <c r="U14555" s="225"/>
      <c r="V14555" s="223"/>
      <c r="W14555" s="225"/>
      <c r="AE14555" s="200"/>
      <c r="AM14555" s="203"/>
      <c r="AT14555" s="144"/>
    </row>
    <row r="14556" spans="9:46" s="142" customFormat="1" x14ac:dyDescent="0.15">
      <c r="I14556" s="223"/>
      <c r="P14556" s="224"/>
      <c r="Q14556" s="224"/>
      <c r="R14556" s="224"/>
      <c r="T14556" s="223"/>
      <c r="U14556" s="225"/>
      <c r="V14556" s="223"/>
      <c r="W14556" s="225"/>
      <c r="AE14556" s="200"/>
      <c r="AM14556" s="203"/>
      <c r="AT14556" s="144"/>
    </row>
    <row r="14557" spans="9:46" s="142" customFormat="1" x14ac:dyDescent="0.15">
      <c r="I14557" s="223"/>
      <c r="P14557" s="224"/>
      <c r="Q14557" s="224"/>
      <c r="R14557" s="224"/>
      <c r="T14557" s="223"/>
      <c r="U14557" s="225"/>
      <c r="V14557" s="223"/>
      <c r="W14557" s="225"/>
      <c r="AE14557" s="200"/>
      <c r="AM14557" s="203"/>
      <c r="AT14557" s="144"/>
    </row>
    <row r="14558" spans="9:46" s="142" customFormat="1" x14ac:dyDescent="0.15">
      <c r="I14558" s="223"/>
      <c r="P14558" s="224"/>
      <c r="Q14558" s="224"/>
      <c r="R14558" s="224"/>
      <c r="T14558" s="223"/>
      <c r="U14558" s="225"/>
      <c r="V14558" s="223"/>
      <c r="W14558" s="225"/>
      <c r="AE14558" s="200"/>
      <c r="AM14558" s="203"/>
      <c r="AT14558" s="144"/>
    </row>
    <row r="14559" spans="9:46" s="142" customFormat="1" x14ac:dyDescent="0.15">
      <c r="I14559" s="223"/>
      <c r="P14559" s="224"/>
      <c r="Q14559" s="224"/>
      <c r="R14559" s="224"/>
      <c r="T14559" s="223"/>
      <c r="U14559" s="225"/>
      <c r="V14559" s="223"/>
      <c r="W14559" s="225"/>
      <c r="AE14559" s="200"/>
      <c r="AM14559" s="203"/>
      <c r="AT14559" s="144"/>
    </row>
    <row r="14560" spans="9:46" s="142" customFormat="1" x14ac:dyDescent="0.15">
      <c r="I14560" s="223"/>
      <c r="P14560" s="224"/>
      <c r="Q14560" s="224"/>
      <c r="R14560" s="224"/>
      <c r="T14560" s="223"/>
      <c r="U14560" s="225"/>
      <c r="V14560" s="223"/>
      <c r="W14560" s="225"/>
      <c r="AE14560" s="200"/>
      <c r="AM14560" s="203"/>
      <c r="AT14560" s="144"/>
    </row>
    <row r="14561" spans="9:46" s="142" customFormat="1" x14ac:dyDescent="0.15">
      <c r="I14561" s="223"/>
      <c r="P14561" s="224"/>
      <c r="Q14561" s="224"/>
      <c r="R14561" s="224"/>
      <c r="T14561" s="223"/>
      <c r="U14561" s="225"/>
      <c r="V14561" s="223"/>
      <c r="W14561" s="225"/>
      <c r="AE14561" s="200"/>
      <c r="AM14561" s="203"/>
      <c r="AT14561" s="144"/>
    </row>
    <row r="14562" spans="9:46" s="142" customFormat="1" x14ac:dyDescent="0.15">
      <c r="I14562" s="223"/>
      <c r="P14562" s="224"/>
      <c r="Q14562" s="224"/>
      <c r="R14562" s="224"/>
      <c r="T14562" s="223"/>
      <c r="U14562" s="225"/>
      <c r="V14562" s="223"/>
      <c r="W14562" s="225"/>
      <c r="AE14562" s="200"/>
      <c r="AM14562" s="203"/>
      <c r="AT14562" s="144"/>
    </row>
    <row r="14563" spans="9:46" s="142" customFormat="1" x14ac:dyDescent="0.15">
      <c r="I14563" s="223"/>
      <c r="P14563" s="224"/>
      <c r="Q14563" s="224"/>
      <c r="R14563" s="224"/>
      <c r="T14563" s="223"/>
      <c r="U14563" s="225"/>
      <c r="V14563" s="223"/>
      <c r="W14563" s="225"/>
      <c r="AE14563" s="200"/>
      <c r="AM14563" s="203"/>
      <c r="AT14563" s="144"/>
    </row>
    <row r="14564" spans="9:46" s="142" customFormat="1" x14ac:dyDescent="0.15">
      <c r="I14564" s="223"/>
      <c r="P14564" s="224"/>
      <c r="Q14564" s="224"/>
      <c r="R14564" s="224"/>
      <c r="T14564" s="223"/>
      <c r="U14564" s="225"/>
      <c r="V14564" s="223"/>
      <c r="W14564" s="225"/>
      <c r="AE14564" s="200"/>
      <c r="AM14564" s="203"/>
      <c r="AT14564" s="144"/>
    </row>
    <row r="14565" spans="9:46" s="142" customFormat="1" x14ac:dyDescent="0.15">
      <c r="I14565" s="223"/>
      <c r="P14565" s="224"/>
      <c r="Q14565" s="224"/>
      <c r="R14565" s="224"/>
      <c r="T14565" s="223"/>
      <c r="U14565" s="225"/>
      <c r="V14565" s="223"/>
      <c r="W14565" s="225"/>
      <c r="AE14565" s="200"/>
      <c r="AM14565" s="203"/>
      <c r="AT14565" s="144"/>
    </row>
    <row r="14566" spans="9:46" s="142" customFormat="1" x14ac:dyDescent="0.15">
      <c r="I14566" s="223"/>
      <c r="P14566" s="224"/>
      <c r="Q14566" s="224"/>
      <c r="R14566" s="224"/>
      <c r="T14566" s="223"/>
      <c r="U14566" s="225"/>
      <c r="V14566" s="223"/>
      <c r="W14566" s="225"/>
      <c r="AE14566" s="200"/>
      <c r="AM14566" s="203"/>
      <c r="AT14566" s="144"/>
    </row>
    <row r="14567" spans="9:46" s="142" customFormat="1" x14ac:dyDescent="0.15">
      <c r="I14567" s="223"/>
      <c r="P14567" s="224"/>
      <c r="Q14567" s="224"/>
      <c r="R14567" s="224"/>
      <c r="T14567" s="223"/>
      <c r="U14567" s="225"/>
      <c r="V14567" s="223"/>
      <c r="W14567" s="225"/>
      <c r="AE14567" s="200"/>
      <c r="AM14567" s="203"/>
      <c r="AT14567" s="144"/>
    </row>
    <row r="14568" spans="9:46" s="142" customFormat="1" x14ac:dyDescent="0.15">
      <c r="I14568" s="223"/>
      <c r="P14568" s="224"/>
      <c r="Q14568" s="224"/>
      <c r="R14568" s="224"/>
      <c r="T14568" s="223"/>
      <c r="U14568" s="225"/>
      <c r="V14568" s="223"/>
      <c r="W14568" s="225"/>
      <c r="AE14568" s="200"/>
      <c r="AM14568" s="203"/>
      <c r="AT14568" s="144"/>
    </row>
    <row r="14569" spans="9:46" s="142" customFormat="1" x14ac:dyDescent="0.15">
      <c r="I14569" s="223"/>
      <c r="P14569" s="224"/>
      <c r="Q14569" s="224"/>
      <c r="R14569" s="224"/>
      <c r="T14569" s="223"/>
      <c r="U14569" s="225"/>
      <c r="V14569" s="223"/>
      <c r="W14569" s="225"/>
      <c r="AE14569" s="200"/>
      <c r="AM14569" s="203"/>
      <c r="AT14569" s="144"/>
    </row>
    <row r="14570" spans="9:46" s="142" customFormat="1" x14ac:dyDescent="0.15">
      <c r="I14570" s="223"/>
      <c r="P14570" s="224"/>
      <c r="Q14570" s="224"/>
      <c r="R14570" s="224"/>
      <c r="T14570" s="223"/>
      <c r="U14570" s="225"/>
      <c r="V14570" s="223"/>
      <c r="W14570" s="225"/>
      <c r="AE14570" s="200"/>
      <c r="AM14570" s="203"/>
      <c r="AT14570" s="144"/>
    </row>
    <row r="14571" spans="9:46" s="142" customFormat="1" x14ac:dyDescent="0.15">
      <c r="I14571" s="223"/>
      <c r="P14571" s="224"/>
      <c r="Q14571" s="224"/>
      <c r="R14571" s="224"/>
      <c r="T14571" s="223"/>
      <c r="U14571" s="225"/>
      <c r="V14571" s="223"/>
      <c r="W14571" s="225"/>
      <c r="AE14571" s="200"/>
      <c r="AM14571" s="203"/>
      <c r="AT14571" s="144"/>
    </row>
    <row r="14572" spans="9:46" s="142" customFormat="1" x14ac:dyDescent="0.15">
      <c r="I14572" s="223"/>
      <c r="P14572" s="224"/>
      <c r="Q14572" s="224"/>
      <c r="R14572" s="224"/>
      <c r="T14572" s="223"/>
      <c r="U14572" s="225"/>
      <c r="V14572" s="223"/>
      <c r="W14572" s="225"/>
      <c r="AE14572" s="200"/>
      <c r="AM14572" s="203"/>
      <c r="AT14572" s="144"/>
    </row>
    <row r="14573" spans="9:46" s="142" customFormat="1" x14ac:dyDescent="0.15">
      <c r="I14573" s="223"/>
      <c r="P14573" s="224"/>
      <c r="Q14573" s="224"/>
      <c r="R14573" s="224"/>
      <c r="T14573" s="223"/>
      <c r="U14573" s="225"/>
      <c r="V14573" s="223"/>
      <c r="W14573" s="225"/>
      <c r="AE14573" s="200"/>
      <c r="AM14573" s="203"/>
      <c r="AT14573" s="144"/>
    </row>
    <row r="14574" spans="9:46" s="142" customFormat="1" x14ac:dyDescent="0.15">
      <c r="I14574" s="223"/>
      <c r="P14574" s="224"/>
      <c r="Q14574" s="224"/>
      <c r="R14574" s="224"/>
      <c r="T14574" s="223"/>
      <c r="U14574" s="225"/>
      <c r="V14574" s="223"/>
      <c r="W14574" s="225"/>
      <c r="AE14574" s="200"/>
      <c r="AM14574" s="203"/>
      <c r="AT14574" s="144"/>
    </row>
    <row r="14575" spans="9:46" s="142" customFormat="1" x14ac:dyDescent="0.15">
      <c r="I14575" s="223"/>
      <c r="P14575" s="224"/>
      <c r="Q14575" s="224"/>
      <c r="R14575" s="224"/>
      <c r="T14575" s="223"/>
      <c r="U14575" s="225"/>
      <c r="V14575" s="223"/>
      <c r="W14575" s="225"/>
      <c r="AE14575" s="200"/>
      <c r="AM14575" s="203"/>
      <c r="AT14575" s="144"/>
    </row>
    <row r="14576" spans="9:46" s="142" customFormat="1" x14ac:dyDescent="0.15">
      <c r="I14576" s="223"/>
      <c r="P14576" s="224"/>
      <c r="Q14576" s="224"/>
      <c r="R14576" s="224"/>
      <c r="T14576" s="223"/>
      <c r="U14576" s="225"/>
      <c r="V14576" s="223"/>
      <c r="W14576" s="225"/>
      <c r="AE14576" s="200"/>
      <c r="AM14576" s="203"/>
      <c r="AT14576" s="144"/>
    </row>
    <row r="14577" spans="9:46" s="142" customFormat="1" x14ac:dyDescent="0.15">
      <c r="I14577" s="223"/>
      <c r="P14577" s="224"/>
      <c r="Q14577" s="224"/>
      <c r="R14577" s="224"/>
      <c r="T14577" s="223"/>
      <c r="U14577" s="225"/>
      <c r="V14577" s="223"/>
      <c r="W14577" s="225"/>
      <c r="AE14577" s="200"/>
      <c r="AM14577" s="203"/>
      <c r="AT14577" s="144"/>
    </row>
    <row r="14578" spans="9:46" s="142" customFormat="1" x14ac:dyDescent="0.15">
      <c r="I14578" s="223"/>
      <c r="P14578" s="224"/>
      <c r="Q14578" s="224"/>
      <c r="R14578" s="224"/>
      <c r="T14578" s="223"/>
      <c r="U14578" s="225"/>
      <c r="V14578" s="223"/>
      <c r="W14578" s="225"/>
      <c r="AE14578" s="200"/>
      <c r="AM14578" s="203"/>
      <c r="AT14578" s="144"/>
    </row>
    <row r="14579" spans="9:46" s="142" customFormat="1" x14ac:dyDescent="0.15">
      <c r="I14579" s="223"/>
      <c r="P14579" s="224"/>
      <c r="Q14579" s="224"/>
      <c r="R14579" s="224"/>
      <c r="T14579" s="223"/>
      <c r="U14579" s="225"/>
      <c r="V14579" s="223"/>
      <c r="W14579" s="225"/>
      <c r="AE14579" s="200"/>
      <c r="AM14579" s="203"/>
      <c r="AT14579" s="144"/>
    </row>
    <row r="14580" spans="9:46" s="142" customFormat="1" x14ac:dyDescent="0.15">
      <c r="I14580" s="223"/>
      <c r="P14580" s="224"/>
      <c r="Q14580" s="224"/>
      <c r="R14580" s="224"/>
      <c r="T14580" s="223"/>
      <c r="U14580" s="225"/>
      <c r="V14580" s="223"/>
      <c r="W14580" s="225"/>
      <c r="AE14580" s="200"/>
      <c r="AM14580" s="203"/>
      <c r="AT14580" s="144"/>
    </row>
    <row r="14581" spans="9:46" s="142" customFormat="1" x14ac:dyDescent="0.15">
      <c r="I14581" s="223"/>
      <c r="P14581" s="224"/>
      <c r="Q14581" s="224"/>
      <c r="R14581" s="224"/>
      <c r="T14581" s="223"/>
      <c r="U14581" s="225"/>
      <c r="V14581" s="223"/>
      <c r="W14581" s="225"/>
      <c r="AE14581" s="200"/>
      <c r="AM14581" s="203"/>
      <c r="AT14581" s="144"/>
    </row>
    <row r="14582" spans="9:46" s="142" customFormat="1" x14ac:dyDescent="0.15">
      <c r="I14582" s="223"/>
      <c r="P14582" s="224"/>
      <c r="Q14582" s="224"/>
      <c r="R14582" s="224"/>
      <c r="T14582" s="223"/>
      <c r="U14582" s="225"/>
      <c r="V14582" s="223"/>
      <c r="W14582" s="225"/>
      <c r="AE14582" s="200"/>
      <c r="AM14582" s="203"/>
      <c r="AT14582" s="144"/>
    </row>
    <row r="14583" spans="9:46" s="142" customFormat="1" x14ac:dyDescent="0.15">
      <c r="I14583" s="223"/>
      <c r="P14583" s="224"/>
      <c r="Q14583" s="224"/>
      <c r="R14583" s="224"/>
      <c r="T14583" s="223"/>
      <c r="U14583" s="225"/>
      <c r="V14583" s="223"/>
      <c r="W14583" s="225"/>
      <c r="AE14583" s="200"/>
      <c r="AM14583" s="203"/>
      <c r="AT14583" s="144"/>
    </row>
    <row r="14584" spans="9:46" s="142" customFormat="1" x14ac:dyDescent="0.15">
      <c r="I14584" s="223"/>
      <c r="P14584" s="224"/>
      <c r="Q14584" s="224"/>
      <c r="R14584" s="224"/>
      <c r="T14584" s="223"/>
      <c r="U14584" s="225"/>
      <c r="V14584" s="223"/>
      <c r="W14584" s="225"/>
      <c r="AE14584" s="200"/>
      <c r="AM14584" s="203"/>
      <c r="AT14584" s="144"/>
    </row>
    <row r="14585" spans="9:46" s="142" customFormat="1" x14ac:dyDescent="0.15">
      <c r="I14585" s="223"/>
      <c r="P14585" s="224"/>
      <c r="Q14585" s="224"/>
      <c r="R14585" s="224"/>
      <c r="T14585" s="223"/>
      <c r="U14585" s="225"/>
      <c r="V14585" s="223"/>
      <c r="W14585" s="225"/>
      <c r="AE14585" s="200"/>
      <c r="AM14585" s="203"/>
      <c r="AT14585" s="144"/>
    </row>
    <row r="14586" spans="9:46" s="142" customFormat="1" x14ac:dyDescent="0.15">
      <c r="I14586" s="223"/>
      <c r="P14586" s="224"/>
      <c r="Q14586" s="224"/>
      <c r="R14586" s="224"/>
      <c r="T14586" s="223"/>
      <c r="U14586" s="225"/>
      <c r="V14586" s="223"/>
      <c r="W14586" s="225"/>
      <c r="AE14586" s="200"/>
      <c r="AM14586" s="203"/>
      <c r="AT14586" s="144"/>
    </row>
    <row r="14587" spans="9:46" s="142" customFormat="1" x14ac:dyDescent="0.15">
      <c r="I14587" s="223"/>
      <c r="P14587" s="224"/>
      <c r="Q14587" s="224"/>
      <c r="R14587" s="224"/>
      <c r="T14587" s="223"/>
      <c r="U14587" s="225"/>
      <c r="V14587" s="223"/>
      <c r="W14587" s="225"/>
      <c r="AE14587" s="200"/>
      <c r="AM14587" s="203"/>
      <c r="AT14587" s="144"/>
    </row>
    <row r="14588" spans="9:46" s="142" customFormat="1" x14ac:dyDescent="0.15">
      <c r="I14588" s="223"/>
      <c r="P14588" s="224"/>
      <c r="Q14588" s="224"/>
      <c r="R14588" s="224"/>
      <c r="T14588" s="223"/>
      <c r="U14588" s="225"/>
      <c r="V14588" s="223"/>
      <c r="W14588" s="225"/>
      <c r="AE14588" s="200"/>
      <c r="AM14588" s="203"/>
      <c r="AT14588" s="144"/>
    </row>
    <row r="14589" spans="9:46" s="142" customFormat="1" x14ac:dyDescent="0.15">
      <c r="I14589" s="223"/>
      <c r="P14589" s="224"/>
      <c r="Q14589" s="224"/>
      <c r="R14589" s="224"/>
      <c r="T14589" s="223"/>
      <c r="U14589" s="225"/>
      <c r="V14589" s="223"/>
      <c r="W14589" s="225"/>
      <c r="AE14589" s="200"/>
      <c r="AM14589" s="203"/>
      <c r="AT14589" s="144"/>
    </row>
    <row r="14590" spans="9:46" s="142" customFormat="1" x14ac:dyDescent="0.15">
      <c r="I14590" s="223"/>
      <c r="P14590" s="224"/>
      <c r="Q14590" s="224"/>
      <c r="R14590" s="224"/>
      <c r="T14590" s="223"/>
      <c r="U14590" s="225"/>
      <c r="V14590" s="223"/>
      <c r="W14590" s="225"/>
      <c r="AE14590" s="200"/>
      <c r="AM14590" s="203"/>
      <c r="AT14590" s="144"/>
    </row>
    <row r="14591" spans="9:46" s="142" customFormat="1" x14ac:dyDescent="0.15">
      <c r="I14591" s="223"/>
      <c r="P14591" s="224"/>
      <c r="Q14591" s="224"/>
      <c r="R14591" s="224"/>
      <c r="T14591" s="223"/>
      <c r="U14591" s="225"/>
      <c r="V14591" s="223"/>
      <c r="W14591" s="225"/>
      <c r="AE14591" s="200"/>
      <c r="AM14591" s="203"/>
      <c r="AT14591" s="144"/>
    </row>
    <row r="14592" spans="9:46" s="142" customFormat="1" x14ac:dyDescent="0.15">
      <c r="I14592" s="223"/>
      <c r="P14592" s="224"/>
      <c r="Q14592" s="224"/>
      <c r="R14592" s="224"/>
      <c r="T14592" s="223"/>
      <c r="U14592" s="225"/>
      <c r="V14592" s="223"/>
      <c r="W14592" s="225"/>
      <c r="AE14592" s="200"/>
      <c r="AM14592" s="203"/>
      <c r="AT14592" s="144"/>
    </row>
    <row r="14593" spans="9:46" s="142" customFormat="1" x14ac:dyDescent="0.15">
      <c r="I14593" s="223"/>
      <c r="P14593" s="224"/>
      <c r="Q14593" s="224"/>
      <c r="R14593" s="224"/>
      <c r="T14593" s="223"/>
      <c r="U14593" s="225"/>
      <c r="V14593" s="223"/>
      <c r="W14593" s="225"/>
      <c r="AE14593" s="200"/>
      <c r="AM14593" s="203"/>
      <c r="AT14593" s="144"/>
    </row>
    <row r="14594" spans="9:46" s="142" customFormat="1" x14ac:dyDescent="0.15">
      <c r="I14594" s="223"/>
      <c r="P14594" s="224"/>
      <c r="Q14594" s="224"/>
      <c r="R14594" s="224"/>
      <c r="T14594" s="223"/>
      <c r="U14594" s="225"/>
      <c r="V14594" s="223"/>
      <c r="W14594" s="225"/>
      <c r="AE14594" s="200"/>
      <c r="AM14594" s="203"/>
      <c r="AT14594" s="144"/>
    </row>
    <row r="14595" spans="9:46" s="142" customFormat="1" x14ac:dyDescent="0.15">
      <c r="I14595" s="223"/>
      <c r="P14595" s="224"/>
      <c r="Q14595" s="224"/>
      <c r="R14595" s="224"/>
      <c r="T14595" s="223"/>
      <c r="U14595" s="225"/>
      <c r="V14595" s="223"/>
      <c r="W14595" s="225"/>
      <c r="AE14595" s="200"/>
      <c r="AM14595" s="203"/>
      <c r="AT14595" s="144"/>
    </row>
    <row r="14596" spans="9:46" s="142" customFormat="1" x14ac:dyDescent="0.15">
      <c r="I14596" s="223"/>
      <c r="P14596" s="224"/>
      <c r="Q14596" s="224"/>
      <c r="R14596" s="224"/>
      <c r="T14596" s="223"/>
      <c r="U14596" s="225"/>
      <c r="V14596" s="223"/>
      <c r="W14596" s="225"/>
      <c r="AE14596" s="200"/>
      <c r="AM14596" s="203"/>
      <c r="AT14596" s="144"/>
    </row>
    <row r="14597" spans="9:46" s="142" customFormat="1" x14ac:dyDescent="0.15">
      <c r="I14597" s="223"/>
      <c r="P14597" s="224"/>
      <c r="Q14597" s="224"/>
      <c r="R14597" s="224"/>
      <c r="T14597" s="223"/>
      <c r="U14597" s="225"/>
      <c r="V14597" s="223"/>
      <c r="W14597" s="225"/>
      <c r="AE14597" s="200"/>
      <c r="AM14597" s="203"/>
      <c r="AT14597" s="144"/>
    </row>
    <row r="14598" spans="9:46" s="142" customFormat="1" x14ac:dyDescent="0.15">
      <c r="I14598" s="223"/>
      <c r="P14598" s="224"/>
      <c r="Q14598" s="224"/>
      <c r="R14598" s="224"/>
      <c r="T14598" s="223"/>
      <c r="U14598" s="225"/>
      <c r="V14598" s="223"/>
      <c r="W14598" s="225"/>
      <c r="AE14598" s="200"/>
      <c r="AM14598" s="203"/>
      <c r="AT14598" s="144"/>
    </row>
    <row r="14599" spans="9:46" s="142" customFormat="1" x14ac:dyDescent="0.15">
      <c r="I14599" s="223"/>
      <c r="P14599" s="224"/>
      <c r="Q14599" s="224"/>
      <c r="R14599" s="224"/>
      <c r="T14599" s="223"/>
      <c r="U14599" s="225"/>
      <c r="V14599" s="223"/>
      <c r="W14599" s="225"/>
      <c r="AE14599" s="200"/>
      <c r="AM14599" s="203"/>
      <c r="AT14599" s="144"/>
    </row>
    <row r="14600" spans="9:46" s="142" customFormat="1" x14ac:dyDescent="0.15">
      <c r="I14600" s="223"/>
      <c r="P14600" s="224"/>
      <c r="Q14600" s="224"/>
      <c r="R14600" s="224"/>
      <c r="T14600" s="223"/>
      <c r="U14600" s="225"/>
      <c r="V14600" s="223"/>
      <c r="W14600" s="225"/>
      <c r="AE14600" s="200"/>
      <c r="AM14600" s="203"/>
      <c r="AT14600" s="144"/>
    </row>
    <row r="14601" spans="9:46" s="142" customFormat="1" x14ac:dyDescent="0.15">
      <c r="I14601" s="223"/>
      <c r="P14601" s="224"/>
      <c r="Q14601" s="224"/>
      <c r="R14601" s="224"/>
      <c r="T14601" s="223"/>
      <c r="U14601" s="225"/>
      <c r="V14601" s="223"/>
      <c r="W14601" s="225"/>
      <c r="AE14601" s="200"/>
      <c r="AM14601" s="203"/>
      <c r="AT14601" s="144"/>
    </row>
    <row r="14602" spans="9:46" s="142" customFormat="1" x14ac:dyDescent="0.15">
      <c r="I14602" s="223"/>
      <c r="P14602" s="224"/>
      <c r="Q14602" s="224"/>
      <c r="R14602" s="224"/>
      <c r="T14602" s="223"/>
      <c r="U14602" s="225"/>
      <c r="V14602" s="223"/>
      <c r="W14602" s="225"/>
      <c r="AE14602" s="200"/>
      <c r="AM14602" s="203"/>
      <c r="AT14602" s="144"/>
    </row>
    <row r="14603" spans="9:46" s="142" customFormat="1" x14ac:dyDescent="0.15">
      <c r="I14603" s="223"/>
      <c r="P14603" s="224"/>
      <c r="Q14603" s="224"/>
      <c r="R14603" s="224"/>
      <c r="T14603" s="223"/>
      <c r="U14603" s="225"/>
      <c r="V14603" s="223"/>
      <c r="W14603" s="225"/>
      <c r="AE14603" s="200"/>
      <c r="AM14603" s="203"/>
      <c r="AT14603" s="144"/>
    </row>
    <row r="14604" spans="9:46" s="142" customFormat="1" x14ac:dyDescent="0.15">
      <c r="I14604" s="223"/>
      <c r="P14604" s="224"/>
      <c r="Q14604" s="224"/>
      <c r="R14604" s="224"/>
      <c r="T14604" s="223"/>
      <c r="U14604" s="225"/>
      <c r="V14604" s="223"/>
      <c r="W14604" s="225"/>
      <c r="AE14604" s="200"/>
      <c r="AM14604" s="203"/>
      <c r="AT14604" s="144"/>
    </row>
    <row r="14605" spans="9:46" s="142" customFormat="1" x14ac:dyDescent="0.15">
      <c r="I14605" s="223"/>
      <c r="P14605" s="224"/>
      <c r="Q14605" s="224"/>
      <c r="R14605" s="224"/>
      <c r="T14605" s="223"/>
      <c r="U14605" s="225"/>
      <c r="V14605" s="223"/>
      <c r="W14605" s="225"/>
      <c r="AE14605" s="200"/>
      <c r="AM14605" s="203"/>
      <c r="AT14605" s="144"/>
    </row>
    <row r="14606" spans="9:46" s="142" customFormat="1" x14ac:dyDescent="0.15">
      <c r="I14606" s="223"/>
      <c r="P14606" s="224"/>
      <c r="Q14606" s="224"/>
      <c r="R14606" s="224"/>
      <c r="T14606" s="223"/>
      <c r="U14606" s="225"/>
      <c r="V14606" s="223"/>
      <c r="W14606" s="225"/>
      <c r="AE14606" s="200"/>
      <c r="AM14606" s="203"/>
      <c r="AT14606" s="144"/>
    </row>
    <row r="14607" spans="9:46" s="142" customFormat="1" x14ac:dyDescent="0.15">
      <c r="I14607" s="223"/>
      <c r="P14607" s="224"/>
      <c r="Q14607" s="224"/>
      <c r="R14607" s="224"/>
      <c r="T14607" s="223"/>
      <c r="U14607" s="225"/>
      <c r="V14607" s="223"/>
      <c r="W14607" s="225"/>
      <c r="AE14607" s="200"/>
      <c r="AM14607" s="203"/>
      <c r="AT14607" s="144"/>
    </row>
    <row r="14608" spans="9:46" s="142" customFormat="1" x14ac:dyDescent="0.15">
      <c r="I14608" s="223"/>
      <c r="P14608" s="224"/>
      <c r="Q14608" s="224"/>
      <c r="R14608" s="224"/>
      <c r="T14608" s="223"/>
      <c r="U14608" s="225"/>
      <c r="V14608" s="223"/>
      <c r="W14608" s="225"/>
      <c r="AE14608" s="200"/>
      <c r="AM14608" s="203"/>
      <c r="AT14608" s="144"/>
    </row>
    <row r="14609" spans="9:46" s="142" customFormat="1" x14ac:dyDescent="0.15">
      <c r="I14609" s="223"/>
      <c r="P14609" s="224"/>
      <c r="Q14609" s="224"/>
      <c r="R14609" s="224"/>
      <c r="T14609" s="223"/>
      <c r="U14609" s="225"/>
      <c r="V14609" s="223"/>
      <c r="W14609" s="225"/>
      <c r="AE14609" s="200"/>
      <c r="AM14609" s="203"/>
      <c r="AT14609" s="144"/>
    </row>
    <row r="14610" spans="9:46" s="142" customFormat="1" x14ac:dyDescent="0.15">
      <c r="I14610" s="223"/>
      <c r="P14610" s="224"/>
      <c r="Q14610" s="224"/>
      <c r="R14610" s="224"/>
      <c r="T14610" s="223"/>
      <c r="U14610" s="225"/>
      <c r="V14610" s="223"/>
      <c r="W14610" s="225"/>
      <c r="AE14610" s="200"/>
      <c r="AM14610" s="203"/>
      <c r="AT14610" s="144"/>
    </row>
    <row r="14611" spans="9:46" s="142" customFormat="1" x14ac:dyDescent="0.15">
      <c r="I14611" s="223"/>
      <c r="P14611" s="224"/>
      <c r="Q14611" s="224"/>
      <c r="R14611" s="224"/>
      <c r="T14611" s="223"/>
      <c r="U14611" s="225"/>
      <c r="V14611" s="223"/>
      <c r="W14611" s="225"/>
      <c r="AE14611" s="200"/>
      <c r="AM14611" s="203"/>
      <c r="AT14611" s="144"/>
    </row>
    <row r="14612" spans="9:46" s="142" customFormat="1" x14ac:dyDescent="0.15">
      <c r="I14612" s="223"/>
      <c r="P14612" s="224"/>
      <c r="Q14612" s="224"/>
      <c r="R14612" s="224"/>
      <c r="T14612" s="223"/>
      <c r="U14612" s="225"/>
      <c r="V14612" s="223"/>
      <c r="W14612" s="225"/>
      <c r="AE14612" s="200"/>
      <c r="AM14612" s="203"/>
      <c r="AT14612" s="144"/>
    </row>
    <row r="14613" spans="9:46" s="142" customFormat="1" x14ac:dyDescent="0.15">
      <c r="I14613" s="223"/>
      <c r="P14613" s="224"/>
      <c r="Q14613" s="224"/>
      <c r="R14613" s="224"/>
      <c r="T14613" s="223"/>
      <c r="U14613" s="225"/>
      <c r="V14613" s="223"/>
      <c r="W14613" s="225"/>
      <c r="AE14613" s="200"/>
      <c r="AM14613" s="203"/>
      <c r="AT14613" s="144"/>
    </row>
    <row r="14614" spans="9:46" s="142" customFormat="1" x14ac:dyDescent="0.15">
      <c r="I14614" s="223"/>
      <c r="P14614" s="224"/>
      <c r="Q14614" s="224"/>
      <c r="R14614" s="224"/>
      <c r="T14614" s="223"/>
      <c r="U14614" s="225"/>
      <c r="V14614" s="223"/>
      <c r="W14614" s="225"/>
      <c r="AE14614" s="200"/>
      <c r="AM14614" s="203"/>
      <c r="AT14614" s="144"/>
    </row>
    <row r="14615" spans="9:46" s="142" customFormat="1" x14ac:dyDescent="0.15">
      <c r="I14615" s="223"/>
      <c r="P14615" s="224"/>
      <c r="Q14615" s="224"/>
      <c r="R14615" s="224"/>
      <c r="T14615" s="223"/>
      <c r="U14615" s="225"/>
      <c r="V14615" s="223"/>
      <c r="W14615" s="225"/>
      <c r="AE14615" s="200"/>
      <c r="AM14615" s="203"/>
      <c r="AT14615" s="144"/>
    </row>
    <row r="14616" spans="9:46" s="142" customFormat="1" x14ac:dyDescent="0.15">
      <c r="I14616" s="223"/>
      <c r="P14616" s="224"/>
      <c r="Q14616" s="224"/>
      <c r="R14616" s="224"/>
      <c r="T14616" s="223"/>
      <c r="U14616" s="225"/>
      <c r="V14616" s="223"/>
      <c r="W14616" s="225"/>
      <c r="AE14616" s="200"/>
      <c r="AM14616" s="203"/>
      <c r="AT14616" s="144"/>
    </row>
    <row r="14617" spans="9:46" s="142" customFormat="1" x14ac:dyDescent="0.15">
      <c r="I14617" s="223"/>
      <c r="P14617" s="224"/>
      <c r="Q14617" s="224"/>
      <c r="R14617" s="224"/>
      <c r="T14617" s="223"/>
      <c r="U14617" s="225"/>
      <c r="V14617" s="223"/>
      <c r="W14617" s="225"/>
      <c r="AE14617" s="200"/>
      <c r="AM14617" s="203"/>
      <c r="AT14617" s="144"/>
    </row>
    <row r="14618" spans="9:46" s="142" customFormat="1" x14ac:dyDescent="0.15">
      <c r="I14618" s="223"/>
      <c r="P14618" s="224"/>
      <c r="Q14618" s="224"/>
      <c r="R14618" s="224"/>
      <c r="T14618" s="223"/>
      <c r="U14618" s="225"/>
      <c r="V14618" s="223"/>
      <c r="W14618" s="225"/>
      <c r="AE14618" s="200"/>
      <c r="AM14618" s="203"/>
      <c r="AT14618" s="144"/>
    </row>
    <row r="14619" spans="9:46" s="142" customFormat="1" x14ac:dyDescent="0.15">
      <c r="I14619" s="223"/>
      <c r="P14619" s="224"/>
      <c r="Q14619" s="224"/>
      <c r="R14619" s="224"/>
      <c r="T14619" s="223"/>
      <c r="U14619" s="225"/>
      <c r="V14619" s="223"/>
      <c r="W14619" s="225"/>
      <c r="AE14619" s="200"/>
      <c r="AM14619" s="203"/>
      <c r="AT14619" s="144"/>
    </row>
    <row r="14620" spans="9:46" s="142" customFormat="1" x14ac:dyDescent="0.15">
      <c r="I14620" s="223"/>
      <c r="P14620" s="224"/>
      <c r="Q14620" s="224"/>
      <c r="R14620" s="224"/>
      <c r="T14620" s="223"/>
      <c r="U14620" s="225"/>
      <c r="V14620" s="223"/>
      <c r="W14620" s="225"/>
      <c r="AE14620" s="200"/>
      <c r="AM14620" s="203"/>
      <c r="AT14620" s="144"/>
    </row>
    <row r="14621" spans="9:46" s="142" customFormat="1" x14ac:dyDescent="0.15">
      <c r="I14621" s="223"/>
      <c r="P14621" s="224"/>
      <c r="Q14621" s="224"/>
      <c r="R14621" s="224"/>
      <c r="T14621" s="223"/>
      <c r="U14621" s="225"/>
      <c r="V14621" s="223"/>
      <c r="W14621" s="225"/>
      <c r="AE14621" s="200"/>
      <c r="AM14621" s="203"/>
      <c r="AT14621" s="144"/>
    </row>
    <row r="14622" spans="9:46" s="142" customFormat="1" x14ac:dyDescent="0.15">
      <c r="I14622" s="223"/>
      <c r="P14622" s="224"/>
      <c r="Q14622" s="224"/>
      <c r="R14622" s="224"/>
      <c r="T14622" s="223"/>
      <c r="U14622" s="225"/>
      <c r="V14622" s="223"/>
      <c r="W14622" s="225"/>
      <c r="AE14622" s="200"/>
      <c r="AM14622" s="203"/>
      <c r="AT14622" s="144"/>
    </row>
    <row r="14623" spans="9:46" s="142" customFormat="1" x14ac:dyDescent="0.15">
      <c r="I14623" s="223"/>
      <c r="P14623" s="224"/>
      <c r="Q14623" s="224"/>
      <c r="R14623" s="224"/>
      <c r="T14623" s="223"/>
      <c r="U14623" s="225"/>
      <c r="V14623" s="223"/>
      <c r="W14623" s="225"/>
      <c r="AE14623" s="200"/>
      <c r="AM14623" s="203"/>
      <c r="AT14623" s="144"/>
    </row>
    <row r="14624" spans="9:46" s="142" customFormat="1" x14ac:dyDescent="0.15">
      <c r="I14624" s="223"/>
      <c r="P14624" s="224"/>
      <c r="Q14624" s="224"/>
      <c r="R14624" s="224"/>
      <c r="T14624" s="223"/>
      <c r="U14624" s="225"/>
      <c r="V14624" s="223"/>
      <c r="W14624" s="225"/>
      <c r="AE14624" s="200"/>
      <c r="AM14624" s="203"/>
      <c r="AT14624" s="144"/>
    </row>
    <row r="14625" spans="9:46" s="142" customFormat="1" x14ac:dyDescent="0.15">
      <c r="I14625" s="223"/>
      <c r="P14625" s="224"/>
      <c r="Q14625" s="224"/>
      <c r="R14625" s="224"/>
      <c r="T14625" s="223"/>
      <c r="U14625" s="225"/>
      <c r="V14625" s="223"/>
      <c r="W14625" s="225"/>
      <c r="AE14625" s="200"/>
      <c r="AM14625" s="203"/>
      <c r="AT14625" s="144"/>
    </row>
    <row r="14626" spans="9:46" s="142" customFormat="1" x14ac:dyDescent="0.15">
      <c r="I14626" s="223"/>
      <c r="P14626" s="224"/>
      <c r="Q14626" s="224"/>
      <c r="R14626" s="224"/>
      <c r="T14626" s="223"/>
      <c r="U14626" s="225"/>
      <c r="V14626" s="223"/>
      <c r="W14626" s="225"/>
      <c r="AE14626" s="200"/>
      <c r="AM14626" s="203"/>
      <c r="AT14626" s="144"/>
    </row>
    <row r="14627" spans="9:46" s="142" customFormat="1" x14ac:dyDescent="0.15">
      <c r="I14627" s="223"/>
      <c r="P14627" s="224"/>
      <c r="Q14627" s="224"/>
      <c r="R14627" s="224"/>
      <c r="T14627" s="223"/>
      <c r="U14627" s="225"/>
      <c r="V14627" s="223"/>
      <c r="W14627" s="225"/>
      <c r="AE14627" s="200"/>
      <c r="AM14627" s="203"/>
      <c r="AT14627" s="144"/>
    </row>
    <row r="14628" spans="9:46" s="142" customFormat="1" x14ac:dyDescent="0.15">
      <c r="I14628" s="223"/>
      <c r="P14628" s="224"/>
      <c r="Q14628" s="224"/>
      <c r="R14628" s="224"/>
      <c r="T14628" s="223"/>
      <c r="U14628" s="225"/>
      <c r="V14628" s="223"/>
      <c r="W14628" s="225"/>
      <c r="AE14628" s="200"/>
      <c r="AM14628" s="203"/>
      <c r="AT14628" s="144"/>
    </row>
    <row r="14629" spans="9:46" s="142" customFormat="1" x14ac:dyDescent="0.15">
      <c r="I14629" s="223"/>
      <c r="P14629" s="224"/>
      <c r="Q14629" s="224"/>
      <c r="R14629" s="224"/>
      <c r="T14629" s="223"/>
      <c r="U14629" s="225"/>
      <c r="V14629" s="223"/>
      <c r="W14629" s="225"/>
      <c r="AE14629" s="200"/>
      <c r="AM14629" s="203"/>
      <c r="AT14629" s="144"/>
    </row>
    <row r="14630" spans="9:46" s="142" customFormat="1" x14ac:dyDescent="0.15">
      <c r="I14630" s="223"/>
      <c r="P14630" s="224"/>
      <c r="Q14630" s="224"/>
      <c r="R14630" s="224"/>
      <c r="T14630" s="223"/>
      <c r="U14630" s="225"/>
      <c r="V14630" s="223"/>
      <c r="W14630" s="225"/>
      <c r="AE14630" s="200"/>
      <c r="AM14630" s="203"/>
      <c r="AT14630" s="144"/>
    </row>
    <row r="14631" spans="9:46" s="142" customFormat="1" x14ac:dyDescent="0.15">
      <c r="I14631" s="223"/>
      <c r="P14631" s="224"/>
      <c r="Q14631" s="224"/>
      <c r="R14631" s="224"/>
      <c r="T14631" s="223"/>
      <c r="U14631" s="225"/>
      <c r="V14631" s="223"/>
      <c r="W14631" s="225"/>
      <c r="AE14631" s="200"/>
      <c r="AM14631" s="203"/>
      <c r="AT14631" s="144"/>
    </row>
    <row r="14632" spans="9:46" s="142" customFormat="1" x14ac:dyDescent="0.15">
      <c r="I14632" s="223"/>
      <c r="P14632" s="224"/>
      <c r="Q14632" s="224"/>
      <c r="R14632" s="224"/>
      <c r="T14632" s="223"/>
      <c r="U14632" s="225"/>
      <c r="V14632" s="223"/>
      <c r="W14632" s="225"/>
      <c r="AE14632" s="200"/>
      <c r="AM14632" s="203"/>
      <c r="AT14632" s="144"/>
    </row>
    <row r="14633" spans="9:46" s="142" customFormat="1" x14ac:dyDescent="0.15">
      <c r="I14633" s="223"/>
      <c r="P14633" s="224"/>
      <c r="Q14633" s="224"/>
      <c r="R14633" s="224"/>
      <c r="T14633" s="223"/>
      <c r="U14633" s="225"/>
      <c r="V14633" s="223"/>
      <c r="W14633" s="225"/>
      <c r="AE14633" s="200"/>
      <c r="AM14633" s="203"/>
      <c r="AT14633" s="144"/>
    </row>
    <row r="14634" spans="9:46" s="142" customFormat="1" x14ac:dyDescent="0.15">
      <c r="I14634" s="223"/>
      <c r="P14634" s="224"/>
      <c r="Q14634" s="224"/>
      <c r="R14634" s="224"/>
      <c r="T14634" s="223"/>
      <c r="U14634" s="225"/>
      <c r="V14634" s="223"/>
      <c r="W14634" s="225"/>
      <c r="AE14634" s="200"/>
      <c r="AM14634" s="203"/>
      <c r="AT14634" s="144"/>
    </row>
    <row r="14635" spans="9:46" s="142" customFormat="1" x14ac:dyDescent="0.15">
      <c r="I14635" s="223"/>
      <c r="P14635" s="224"/>
      <c r="Q14635" s="224"/>
      <c r="R14635" s="224"/>
      <c r="T14635" s="223"/>
      <c r="U14635" s="225"/>
      <c r="V14635" s="223"/>
      <c r="W14635" s="225"/>
      <c r="AE14635" s="200"/>
      <c r="AM14635" s="203"/>
      <c r="AT14635" s="144"/>
    </row>
    <row r="14636" spans="9:46" s="142" customFormat="1" x14ac:dyDescent="0.15">
      <c r="I14636" s="223"/>
      <c r="P14636" s="224"/>
      <c r="Q14636" s="224"/>
      <c r="R14636" s="224"/>
      <c r="T14636" s="223"/>
      <c r="U14636" s="225"/>
      <c r="V14636" s="223"/>
      <c r="W14636" s="225"/>
      <c r="AE14636" s="200"/>
      <c r="AM14636" s="203"/>
      <c r="AT14636" s="144"/>
    </row>
    <row r="14637" spans="9:46" s="142" customFormat="1" x14ac:dyDescent="0.15">
      <c r="I14637" s="223"/>
      <c r="P14637" s="224"/>
      <c r="Q14637" s="224"/>
      <c r="R14637" s="224"/>
      <c r="T14637" s="223"/>
      <c r="U14637" s="225"/>
      <c r="V14637" s="223"/>
      <c r="W14637" s="225"/>
      <c r="AE14637" s="200"/>
      <c r="AM14637" s="203"/>
      <c r="AT14637" s="144"/>
    </row>
    <row r="14638" spans="9:46" s="142" customFormat="1" x14ac:dyDescent="0.15">
      <c r="I14638" s="223"/>
      <c r="P14638" s="224"/>
      <c r="Q14638" s="224"/>
      <c r="R14638" s="224"/>
      <c r="T14638" s="223"/>
      <c r="U14638" s="225"/>
      <c r="V14638" s="223"/>
      <c r="W14638" s="225"/>
      <c r="AE14638" s="200"/>
      <c r="AM14638" s="203"/>
      <c r="AT14638" s="144"/>
    </row>
    <row r="14639" spans="9:46" s="142" customFormat="1" x14ac:dyDescent="0.15">
      <c r="I14639" s="223"/>
      <c r="P14639" s="224"/>
      <c r="Q14639" s="224"/>
      <c r="R14639" s="224"/>
      <c r="T14639" s="223"/>
      <c r="U14639" s="225"/>
      <c r="V14639" s="223"/>
      <c r="W14639" s="225"/>
      <c r="AE14639" s="200"/>
      <c r="AM14639" s="203"/>
      <c r="AT14639" s="144"/>
    </row>
    <row r="14640" spans="9:46" s="142" customFormat="1" x14ac:dyDescent="0.15">
      <c r="I14640" s="223"/>
      <c r="P14640" s="224"/>
      <c r="Q14640" s="224"/>
      <c r="R14640" s="224"/>
      <c r="T14640" s="223"/>
      <c r="U14640" s="225"/>
      <c r="V14640" s="223"/>
      <c r="W14640" s="225"/>
      <c r="AE14640" s="200"/>
      <c r="AM14640" s="203"/>
      <c r="AT14640" s="144"/>
    </row>
    <row r="14641" spans="9:46" s="142" customFormat="1" x14ac:dyDescent="0.15">
      <c r="I14641" s="223"/>
      <c r="P14641" s="224"/>
      <c r="Q14641" s="224"/>
      <c r="R14641" s="224"/>
      <c r="T14641" s="223"/>
      <c r="U14641" s="225"/>
      <c r="V14641" s="223"/>
      <c r="W14641" s="225"/>
      <c r="AE14641" s="200"/>
      <c r="AM14641" s="203"/>
      <c r="AT14641" s="144"/>
    </row>
    <row r="14642" spans="9:46" s="142" customFormat="1" x14ac:dyDescent="0.15">
      <c r="I14642" s="223"/>
      <c r="P14642" s="224"/>
      <c r="Q14642" s="224"/>
      <c r="R14642" s="224"/>
      <c r="T14642" s="223"/>
      <c r="U14642" s="225"/>
      <c r="V14642" s="223"/>
      <c r="W14642" s="225"/>
      <c r="AE14642" s="200"/>
      <c r="AM14642" s="203"/>
      <c r="AT14642" s="144"/>
    </row>
    <row r="14643" spans="9:46" s="142" customFormat="1" x14ac:dyDescent="0.15">
      <c r="I14643" s="223"/>
      <c r="P14643" s="224"/>
      <c r="Q14643" s="224"/>
      <c r="R14643" s="224"/>
      <c r="T14643" s="223"/>
      <c r="U14643" s="225"/>
      <c r="V14643" s="223"/>
      <c r="W14643" s="225"/>
      <c r="AE14643" s="200"/>
      <c r="AM14643" s="203"/>
      <c r="AT14643" s="144"/>
    </row>
    <row r="14644" spans="9:46" s="142" customFormat="1" x14ac:dyDescent="0.15">
      <c r="I14644" s="223"/>
      <c r="P14644" s="224"/>
      <c r="Q14644" s="224"/>
      <c r="R14644" s="224"/>
      <c r="T14644" s="223"/>
      <c r="U14644" s="225"/>
      <c r="V14644" s="223"/>
      <c r="W14644" s="225"/>
      <c r="AE14644" s="200"/>
      <c r="AM14644" s="203"/>
      <c r="AT14644" s="144"/>
    </row>
    <row r="14645" spans="9:46" s="142" customFormat="1" x14ac:dyDescent="0.15">
      <c r="I14645" s="223"/>
      <c r="P14645" s="224"/>
      <c r="Q14645" s="224"/>
      <c r="R14645" s="224"/>
      <c r="T14645" s="223"/>
      <c r="U14645" s="225"/>
      <c r="V14645" s="223"/>
      <c r="W14645" s="225"/>
      <c r="AE14645" s="200"/>
      <c r="AM14645" s="203"/>
      <c r="AT14645" s="144"/>
    </row>
    <row r="14646" spans="9:46" s="142" customFormat="1" x14ac:dyDescent="0.15">
      <c r="I14646" s="223"/>
      <c r="P14646" s="224"/>
      <c r="Q14646" s="224"/>
      <c r="R14646" s="224"/>
      <c r="T14646" s="223"/>
      <c r="U14646" s="225"/>
      <c r="V14646" s="223"/>
      <c r="W14646" s="225"/>
      <c r="AE14646" s="200"/>
      <c r="AM14646" s="203"/>
      <c r="AT14646" s="144"/>
    </row>
    <row r="14647" spans="9:46" s="142" customFormat="1" x14ac:dyDescent="0.15">
      <c r="I14647" s="223"/>
      <c r="P14647" s="224"/>
      <c r="Q14647" s="224"/>
      <c r="R14647" s="224"/>
      <c r="T14647" s="223"/>
      <c r="U14647" s="225"/>
      <c r="V14647" s="223"/>
      <c r="W14647" s="225"/>
      <c r="AE14647" s="200"/>
      <c r="AM14647" s="203"/>
      <c r="AT14647" s="144"/>
    </row>
    <row r="14648" spans="9:46" s="142" customFormat="1" x14ac:dyDescent="0.15">
      <c r="I14648" s="223"/>
      <c r="P14648" s="224"/>
      <c r="Q14648" s="224"/>
      <c r="R14648" s="224"/>
      <c r="T14648" s="223"/>
      <c r="U14648" s="225"/>
      <c r="V14648" s="223"/>
      <c r="W14648" s="225"/>
      <c r="AE14648" s="200"/>
      <c r="AM14648" s="203"/>
      <c r="AT14648" s="144"/>
    </row>
    <row r="14649" spans="9:46" s="142" customFormat="1" x14ac:dyDescent="0.15">
      <c r="I14649" s="223"/>
      <c r="P14649" s="224"/>
      <c r="Q14649" s="224"/>
      <c r="R14649" s="224"/>
      <c r="T14649" s="223"/>
      <c r="U14649" s="225"/>
      <c r="V14649" s="223"/>
      <c r="W14649" s="225"/>
      <c r="AE14649" s="200"/>
      <c r="AM14649" s="203"/>
      <c r="AT14649" s="144"/>
    </row>
    <row r="14650" spans="9:46" s="142" customFormat="1" x14ac:dyDescent="0.15">
      <c r="I14650" s="223"/>
      <c r="P14650" s="224"/>
      <c r="Q14650" s="224"/>
      <c r="R14650" s="224"/>
      <c r="T14650" s="223"/>
      <c r="U14650" s="225"/>
      <c r="V14650" s="223"/>
      <c r="W14650" s="225"/>
      <c r="AE14650" s="200"/>
      <c r="AM14650" s="203"/>
      <c r="AT14650" s="144"/>
    </row>
    <row r="14651" spans="9:46" s="142" customFormat="1" x14ac:dyDescent="0.15">
      <c r="I14651" s="223"/>
      <c r="P14651" s="224"/>
      <c r="Q14651" s="224"/>
      <c r="R14651" s="224"/>
      <c r="T14651" s="223"/>
      <c r="U14651" s="225"/>
      <c r="V14651" s="223"/>
      <c r="W14651" s="225"/>
      <c r="AE14651" s="200"/>
      <c r="AM14651" s="203"/>
      <c r="AT14651" s="144"/>
    </row>
    <row r="14652" spans="9:46" s="142" customFormat="1" x14ac:dyDescent="0.15">
      <c r="I14652" s="223"/>
      <c r="P14652" s="224"/>
      <c r="Q14652" s="224"/>
      <c r="R14652" s="224"/>
      <c r="T14652" s="223"/>
      <c r="U14652" s="225"/>
      <c r="V14652" s="223"/>
      <c r="W14652" s="225"/>
      <c r="AE14652" s="200"/>
      <c r="AM14652" s="203"/>
      <c r="AT14652" s="144"/>
    </row>
    <row r="14653" spans="9:46" s="142" customFormat="1" x14ac:dyDescent="0.15">
      <c r="I14653" s="223"/>
      <c r="P14653" s="224"/>
      <c r="Q14653" s="224"/>
      <c r="R14653" s="224"/>
      <c r="T14653" s="223"/>
      <c r="U14653" s="225"/>
      <c r="V14653" s="223"/>
      <c r="W14653" s="225"/>
      <c r="AE14653" s="200"/>
      <c r="AM14653" s="203"/>
      <c r="AT14653" s="144"/>
    </row>
    <row r="14654" spans="9:46" s="142" customFormat="1" x14ac:dyDescent="0.15">
      <c r="I14654" s="223"/>
      <c r="P14654" s="224"/>
      <c r="Q14654" s="224"/>
      <c r="R14654" s="224"/>
      <c r="T14654" s="223"/>
      <c r="U14654" s="225"/>
      <c r="V14654" s="223"/>
      <c r="W14654" s="225"/>
      <c r="AE14654" s="200"/>
      <c r="AM14654" s="203"/>
      <c r="AT14654" s="144"/>
    </row>
    <row r="14655" spans="9:46" s="142" customFormat="1" x14ac:dyDescent="0.15">
      <c r="I14655" s="223"/>
      <c r="P14655" s="224"/>
      <c r="Q14655" s="224"/>
      <c r="R14655" s="224"/>
      <c r="T14655" s="223"/>
      <c r="U14655" s="225"/>
      <c r="V14655" s="223"/>
      <c r="W14655" s="225"/>
      <c r="AE14655" s="200"/>
      <c r="AM14655" s="203"/>
      <c r="AT14655" s="144"/>
    </row>
    <row r="14656" spans="9:46" s="142" customFormat="1" x14ac:dyDescent="0.15">
      <c r="I14656" s="223"/>
      <c r="P14656" s="224"/>
      <c r="Q14656" s="224"/>
      <c r="R14656" s="224"/>
      <c r="T14656" s="223"/>
      <c r="U14656" s="225"/>
      <c r="V14656" s="223"/>
      <c r="W14656" s="225"/>
      <c r="AE14656" s="200"/>
      <c r="AM14656" s="203"/>
      <c r="AT14656" s="144"/>
    </row>
    <row r="14657" spans="9:46" s="142" customFormat="1" x14ac:dyDescent="0.15">
      <c r="I14657" s="223"/>
      <c r="P14657" s="224"/>
      <c r="Q14657" s="224"/>
      <c r="R14657" s="224"/>
      <c r="T14657" s="223"/>
      <c r="U14657" s="225"/>
      <c r="V14657" s="223"/>
      <c r="W14657" s="225"/>
      <c r="AE14657" s="200"/>
      <c r="AM14657" s="203"/>
      <c r="AT14657" s="144"/>
    </row>
    <row r="14658" spans="9:46" s="142" customFormat="1" x14ac:dyDescent="0.15">
      <c r="I14658" s="223"/>
      <c r="P14658" s="224"/>
      <c r="Q14658" s="224"/>
      <c r="R14658" s="224"/>
      <c r="T14658" s="223"/>
      <c r="U14658" s="225"/>
      <c r="V14658" s="223"/>
      <c r="W14658" s="225"/>
      <c r="AE14658" s="200"/>
      <c r="AM14658" s="203"/>
      <c r="AT14658" s="144"/>
    </row>
    <row r="14659" spans="9:46" s="142" customFormat="1" x14ac:dyDescent="0.15">
      <c r="I14659" s="223"/>
      <c r="P14659" s="224"/>
      <c r="Q14659" s="224"/>
      <c r="R14659" s="224"/>
      <c r="T14659" s="223"/>
      <c r="U14659" s="225"/>
      <c r="V14659" s="223"/>
      <c r="W14659" s="225"/>
      <c r="AE14659" s="200"/>
      <c r="AM14659" s="203"/>
      <c r="AT14659" s="144"/>
    </row>
    <row r="14660" spans="9:46" s="142" customFormat="1" x14ac:dyDescent="0.15">
      <c r="I14660" s="223"/>
      <c r="P14660" s="224"/>
      <c r="Q14660" s="224"/>
      <c r="R14660" s="224"/>
      <c r="T14660" s="223"/>
      <c r="U14660" s="225"/>
      <c r="V14660" s="223"/>
      <c r="W14660" s="225"/>
      <c r="AE14660" s="200"/>
      <c r="AM14660" s="203"/>
      <c r="AT14660" s="144"/>
    </row>
    <row r="14661" spans="9:46" s="142" customFormat="1" x14ac:dyDescent="0.15">
      <c r="I14661" s="223"/>
      <c r="P14661" s="224"/>
      <c r="Q14661" s="224"/>
      <c r="R14661" s="224"/>
      <c r="T14661" s="223"/>
      <c r="U14661" s="225"/>
      <c r="V14661" s="223"/>
      <c r="W14661" s="225"/>
      <c r="AE14661" s="200"/>
      <c r="AM14661" s="203"/>
      <c r="AT14661" s="144"/>
    </row>
    <row r="14662" spans="9:46" s="142" customFormat="1" x14ac:dyDescent="0.15">
      <c r="I14662" s="223"/>
      <c r="P14662" s="224"/>
      <c r="Q14662" s="224"/>
      <c r="R14662" s="224"/>
      <c r="T14662" s="223"/>
      <c r="U14662" s="225"/>
      <c r="V14662" s="223"/>
      <c r="W14662" s="225"/>
      <c r="AE14662" s="200"/>
      <c r="AM14662" s="203"/>
      <c r="AT14662" s="144"/>
    </row>
    <row r="14663" spans="9:46" s="142" customFormat="1" x14ac:dyDescent="0.15">
      <c r="I14663" s="223"/>
      <c r="P14663" s="224"/>
      <c r="Q14663" s="224"/>
      <c r="R14663" s="224"/>
      <c r="T14663" s="223"/>
      <c r="U14663" s="225"/>
      <c r="V14663" s="223"/>
      <c r="W14663" s="225"/>
      <c r="AE14663" s="200"/>
      <c r="AM14663" s="203"/>
      <c r="AT14663" s="144"/>
    </row>
    <row r="14664" spans="9:46" s="142" customFormat="1" x14ac:dyDescent="0.15">
      <c r="I14664" s="223"/>
      <c r="P14664" s="224"/>
      <c r="Q14664" s="224"/>
      <c r="R14664" s="224"/>
      <c r="T14664" s="223"/>
      <c r="U14664" s="225"/>
      <c r="V14664" s="223"/>
      <c r="W14664" s="225"/>
      <c r="AE14664" s="200"/>
      <c r="AM14664" s="203"/>
      <c r="AT14664" s="144"/>
    </row>
    <row r="14665" spans="9:46" s="142" customFormat="1" x14ac:dyDescent="0.15">
      <c r="I14665" s="223"/>
      <c r="P14665" s="224"/>
      <c r="Q14665" s="224"/>
      <c r="R14665" s="224"/>
      <c r="T14665" s="223"/>
      <c r="U14665" s="225"/>
      <c r="V14665" s="223"/>
      <c r="W14665" s="225"/>
      <c r="AE14665" s="200"/>
      <c r="AM14665" s="203"/>
      <c r="AT14665" s="144"/>
    </row>
    <row r="14666" spans="9:46" s="142" customFormat="1" x14ac:dyDescent="0.15">
      <c r="I14666" s="223"/>
      <c r="P14666" s="224"/>
      <c r="Q14666" s="224"/>
      <c r="R14666" s="224"/>
      <c r="T14666" s="223"/>
      <c r="U14666" s="225"/>
      <c r="V14666" s="223"/>
      <c r="W14666" s="225"/>
      <c r="AE14666" s="200"/>
      <c r="AM14666" s="203"/>
      <c r="AT14666" s="144"/>
    </row>
    <row r="14667" spans="9:46" s="142" customFormat="1" x14ac:dyDescent="0.15">
      <c r="I14667" s="223"/>
      <c r="P14667" s="224"/>
      <c r="Q14667" s="224"/>
      <c r="R14667" s="224"/>
      <c r="T14667" s="223"/>
      <c r="U14667" s="225"/>
      <c r="V14667" s="223"/>
      <c r="W14667" s="225"/>
      <c r="AE14667" s="200"/>
      <c r="AM14667" s="203"/>
      <c r="AT14667" s="144"/>
    </row>
    <row r="14668" spans="9:46" s="142" customFormat="1" x14ac:dyDescent="0.15">
      <c r="I14668" s="223"/>
      <c r="P14668" s="224"/>
      <c r="Q14668" s="224"/>
      <c r="R14668" s="224"/>
      <c r="T14668" s="223"/>
      <c r="U14668" s="225"/>
      <c r="V14668" s="223"/>
      <c r="W14668" s="225"/>
      <c r="AE14668" s="200"/>
      <c r="AM14668" s="203"/>
      <c r="AT14668" s="144"/>
    </row>
    <row r="14669" spans="9:46" s="142" customFormat="1" x14ac:dyDescent="0.15">
      <c r="I14669" s="223"/>
      <c r="P14669" s="224"/>
      <c r="Q14669" s="224"/>
      <c r="R14669" s="224"/>
      <c r="T14669" s="223"/>
      <c r="U14669" s="225"/>
      <c r="V14669" s="223"/>
      <c r="W14669" s="225"/>
      <c r="AE14669" s="200"/>
      <c r="AM14669" s="203"/>
      <c r="AT14669" s="144"/>
    </row>
    <row r="14670" spans="9:46" s="142" customFormat="1" x14ac:dyDescent="0.15">
      <c r="I14670" s="223"/>
      <c r="P14670" s="224"/>
      <c r="Q14670" s="224"/>
      <c r="R14670" s="224"/>
      <c r="T14670" s="223"/>
      <c r="U14670" s="225"/>
      <c r="V14670" s="223"/>
      <c r="W14670" s="225"/>
      <c r="AE14670" s="200"/>
      <c r="AM14670" s="203"/>
      <c r="AT14670" s="144"/>
    </row>
    <row r="14671" spans="9:46" s="142" customFormat="1" x14ac:dyDescent="0.15">
      <c r="I14671" s="223"/>
      <c r="P14671" s="224"/>
      <c r="Q14671" s="224"/>
      <c r="R14671" s="224"/>
      <c r="T14671" s="223"/>
      <c r="U14671" s="225"/>
      <c r="V14671" s="223"/>
      <c r="W14671" s="225"/>
      <c r="AE14671" s="200"/>
      <c r="AM14671" s="203"/>
      <c r="AT14671" s="144"/>
    </row>
    <row r="14672" spans="9:46" s="142" customFormat="1" x14ac:dyDescent="0.15">
      <c r="I14672" s="223"/>
      <c r="P14672" s="224"/>
      <c r="Q14672" s="224"/>
      <c r="R14672" s="224"/>
      <c r="T14672" s="223"/>
      <c r="U14672" s="225"/>
      <c r="V14672" s="223"/>
      <c r="W14672" s="225"/>
      <c r="AE14672" s="200"/>
      <c r="AM14672" s="203"/>
      <c r="AT14672" s="144"/>
    </row>
    <row r="14673" spans="9:46" s="142" customFormat="1" x14ac:dyDescent="0.15">
      <c r="I14673" s="223"/>
      <c r="P14673" s="224"/>
      <c r="Q14673" s="224"/>
      <c r="R14673" s="224"/>
      <c r="T14673" s="223"/>
      <c r="U14673" s="225"/>
      <c r="V14673" s="223"/>
      <c r="W14673" s="225"/>
      <c r="AE14673" s="200"/>
      <c r="AM14673" s="203"/>
      <c r="AT14673" s="144"/>
    </row>
    <row r="14674" spans="9:46" s="142" customFormat="1" x14ac:dyDescent="0.15">
      <c r="I14674" s="223"/>
      <c r="P14674" s="224"/>
      <c r="Q14674" s="224"/>
      <c r="R14674" s="224"/>
      <c r="T14674" s="223"/>
      <c r="U14674" s="225"/>
      <c r="V14674" s="223"/>
      <c r="W14674" s="225"/>
      <c r="AE14674" s="200"/>
      <c r="AM14674" s="203"/>
      <c r="AT14674" s="144"/>
    </row>
    <row r="14675" spans="9:46" s="142" customFormat="1" x14ac:dyDescent="0.15">
      <c r="I14675" s="223"/>
      <c r="P14675" s="224"/>
      <c r="Q14675" s="224"/>
      <c r="R14675" s="224"/>
      <c r="T14675" s="223"/>
      <c r="U14675" s="225"/>
      <c r="V14675" s="223"/>
      <c r="W14675" s="225"/>
      <c r="AE14675" s="200"/>
      <c r="AM14675" s="203"/>
      <c r="AT14675" s="144"/>
    </row>
    <row r="14676" spans="9:46" s="142" customFormat="1" x14ac:dyDescent="0.15">
      <c r="I14676" s="223"/>
      <c r="P14676" s="224"/>
      <c r="Q14676" s="224"/>
      <c r="R14676" s="224"/>
      <c r="T14676" s="223"/>
      <c r="U14676" s="225"/>
      <c r="V14676" s="223"/>
      <c r="W14676" s="225"/>
      <c r="AE14676" s="200"/>
      <c r="AM14676" s="203"/>
      <c r="AT14676" s="144"/>
    </row>
    <row r="14677" spans="9:46" s="142" customFormat="1" x14ac:dyDescent="0.15">
      <c r="I14677" s="223"/>
      <c r="P14677" s="224"/>
      <c r="Q14677" s="224"/>
      <c r="R14677" s="224"/>
      <c r="T14677" s="223"/>
      <c r="U14677" s="225"/>
      <c r="V14677" s="223"/>
      <c r="W14677" s="225"/>
      <c r="AE14677" s="200"/>
      <c r="AM14677" s="203"/>
      <c r="AT14677" s="144"/>
    </row>
    <row r="14678" spans="9:46" s="142" customFormat="1" x14ac:dyDescent="0.15">
      <c r="I14678" s="223"/>
      <c r="P14678" s="224"/>
      <c r="Q14678" s="224"/>
      <c r="R14678" s="224"/>
      <c r="T14678" s="223"/>
      <c r="U14678" s="225"/>
      <c r="V14678" s="223"/>
      <c r="W14678" s="225"/>
      <c r="AE14678" s="200"/>
      <c r="AM14678" s="203"/>
      <c r="AT14678" s="144"/>
    </row>
    <row r="14679" spans="9:46" s="142" customFormat="1" x14ac:dyDescent="0.15">
      <c r="I14679" s="223"/>
      <c r="P14679" s="224"/>
      <c r="Q14679" s="224"/>
      <c r="R14679" s="224"/>
      <c r="T14679" s="223"/>
      <c r="U14679" s="225"/>
      <c r="V14679" s="223"/>
      <c r="W14679" s="225"/>
      <c r="AE14679" s="200"/>
      <c r="AM14679" s="203"/>
      <c r="AT14679" s="144"/>
    </row>
    <row r="14680" spans="9:46" s="142" customFormat="1" x14ac:dyDescent="0.15">
      <c r="I14680" s="223"/>
      <c r="P14680" s="224"/>
      <c r="Q14680" s="224"/>
      <c r="R14680" s="224"/>
      <c r="T14680" s="223"/>
      <c r="U14680" s="225"/>
      <c r="V14680" s="223"/>
      <c r="W14680" s="225"/>
      <c r="AE14680" s="200"/>
      <c r="AM14680" s="203"/>
      <c r="AT14680" s="144"/>
    </row>
    <row r="14681" spans="9:46" s="142" customFormat="1" x14ac:dyDescent="0.15">
      <c r="I14681" s="223"/>
      <c r="P14681" s="224"/>
      <c r="Q14681" s="224"/>
      <c r="R14681" s="224"/>
      <c r="T14681" s="223"/>
      <c r="U14681" s="225"/>
      <c r="V14681" s="223"/>
      <c r="W14681" s="225"/>
      <c r="AE14681" s="200"/>
      <c r="AM14681" s="203"/>
      <c r="AT14681" s="144"/>
    </row>
    <row r="14682" spans="9:46" s="142" customFormat="1" x14ac:dyDescent="0.15">
      <c r="I14682" s="223"/>
      <c r="P14682" s="224"/>
      <c r="Q14682" s="224"/>
      <c r="R14682" s="224"/>
      <c r="T14682" s="223"/>
      <c r="U14682" s="225"/>
      <c r="V14682" s="223"/>
      <c r="W14682" s="225"/>
      <c r="AE14682" s="200"/>
      <c r="AM14682" s="203"/>
      <c r="AT14682" s="144"/>
    </row>
    <row r="14683" spans="9:46" s="142" customFormat="1" x14ac:dyDescent="0.15">
      <c r="I14683" s="223"/>
      <c r="P14683" s="224"/>
      <c r="Q14683" s="224"/>
      <c r="R14683" s="224"/>
      <c r="T14683" s="223"/>
      <c r="U14683" s="225"/>
      <c r="V14683" s="223"/>
      <c r="W14683" s="225"/>
      <c r="AE14683" s="200"/>
      <c r="AM14683" s="203"/>
      <c r="AT14683" s="144"/>
    </row>
    <row r="14684" spans="9:46" s="142" customFormat="1" x14ac:dyDescent="0.15">
      <c r="I14684" s="223"/>
      <c r="P14684" s="224"/>
      <c r="Q14684" s="224"/>
      <c r="R14684" s="224"/>
      <c r="T14684" s="223"/>
      <c r="U14684" s="225"/>
      <c r="V14684" s="223"/>
      <c r="W14684" s="225"/>
      <c r="AE14684" s="200"/>
      <c r="AM14684" s="203"/>
      <c r="AT14684" s="144"/>
    </row>
    <row r="14685" spans="9:46" s="142" customFormat="1" x14ac:dyDescent="0.15">
      <c r="I14685" s="223"/>
      <c r="P14685" s="224"/>
      <c r="Q14685" s="224"/>
      <c r="R14685" s="224"/>
      <c r="T14685" s="223"/>
      <c r="U14685" s="225"/>
      <c r="V14685" s="223"/>
      <c r="W14685" s="225"/>
      <c r="AE14685" s="200"/>
      <c r="AM14685" s="203"/>
      <c r="AT14685" s="144"/>
    </row>
    <row r="14686" spans="9:46" s="142" customFormat="1" x14ac:dyDescent="0.15">
      <c r="I14686" s="223"/>
      <c r="P14686" s="224"/>
      <c r="Q14686" s="224"/>
      <c r="R14686" s="224"/>
      <c r="T14686" s="223"/>
      <c r="U14686" s="225"/>
      <c r="V14686" s="223"/>
      <c r="W14686" s="225"/>
      <c r="AE14686" s="200"/>
      <c r="AM14686" s="203"/>
      <c r="AT14686" s="144"/>
    </row>
    <row r="14687" spans="9:46" s="142" customFormat="1" x14ac:dyDescent="0.15">
      <c r="I14687" s="223"/>
      <c r="P14687" s="224"/>
      <c r="Q14687" s="224"/>
      <c r="R14687" s="224"/>
      <c r="T14687" s="223"/>
      <c r="U14687" s="225"/>
      <c r="V14687" s="223"/>
      <c r="W14687" s="225"/>
      <c r="AE14687" s="200"/>
      <c r="AM14687" s="203"/>
      <c r="AT14687" s="144"/>
    </row>
    <row r="14688" spans="9:46" s="142" customFormat="1" x14ac:dyDescent="0.15">
      <c r="I14688" s="223"/>
      <c r="P14688" s="224"/>
      <c r="Q14688" s="224"/>
      <c r="R14688" s="224"/>
      <c r="T14688" s="223"/>
      <c r="U14688" s="225"/>
      <c r="V14688" s="223"/>
      <c r="W14688" s="225"/>
      <c r="AE14688" s="200"/>
      <c r="AM14688" s="203"/>
      <c r="AT14688" s="144"/>
    </row>
    <row r="14689" spans="9:46" s="142" customFormat="1" x14ac:dyDescent="0.15">
      <c r="I14689" s="223"/>
      <c r="P14689" s="224"/>
      <c r="Q14689" s="224"/>
      <c r="R14689" s="224"/>
      <c r="T14689" s="223"/>
      <c r="U14689" s="225"/>
      <c r="V14689" s="223"/>
      <c r="W14689" s="225"/>
      <c r="AE14689" s="200"/>
      <c r="AM14689" s="203"/>
      <c r="AT14689" s="144"/>
    </row>
    <row r="14690" spans="9:46" s="142" customFormat="1" x14ac:dyDescent="0.15">
      <c r="I14690" s="223"/>
      <c r="P14690" s="224"/>
      <c r="Q14690" s="224"/>
      <c r="R14690" s="224"/>
      <c r="T14690" s="223"/>
      <c r="U14690" s="225"/>
      <c r="V14690" s="223"/>
      <c r="W14690" s="225"/>
      <c r="AE14690" s="200"/>
      <c r="AM14690" s="203"/>
      <c r="AT14690" s="144"/>
    </row>
    <row r="14691" spans="9:46" s="142" customFormat="1" x14ac:dyDescent="0.15">
      <c r="I14691" s="223"/>
      <c r="P14691" s="224"/>
      <c r="Q14691" s="224"/>
      <c r="R14691" s="224"/>
      <c r="T14691" s="223"/>
      <c r="U14691" s="225"/>
      <c r="V14691" s="223"/>
      <c r="W14691" s="225"/>
      <c r="AE14691" s="200"/>
      <c r="AM14691" s="203"/>
      <c r="AT14691" s="144"/>
    </row>
    <row r="14692" spans="9:46" s="142" customFormat="1" x14ac:dyDescent="0.15">
      <c r="I14692" s="223"/>
      <c r="P14692" s="224"/>
      <c r="Q14692" s="224"/>
      <c r="R14692" s="224"/>
      <c r="T14692" s="223"/>
      <c r="U14692" s="225"/>
      <c r="V14692" s="223"/>
      <c r="W14692" s="225"/>
      <c r="AE14692" s="200"/>
      <c r="AM14692" s="203"/>
      <c r="AT14692" s="144"/>
    </row>
    <row r="14693" spans="9:46" s="142" customFormat="1" x14ac:dyDescent="0.15">
      <c r="I14693" s="223"/>
      <c r="P14693" s="224"/>
      <c r="Q14693" s="224"/>
      <c r="R14693" s="224"/>
      <c r="T14693" s="223"/>
      <c r="U14693" s="225"/>
      <c r="V14693" s="223"/>
      <c r="W14693" s="225"/>
      <c r="AE14693" s="200"/>
      <c r="AM14693" s="203"/>
      <c r="AT14693" s="144"/>
    </row>
    <row r="14694" spans="9:46" s="142" customFormat="1" x14ac:dyDescent="0.15">
      <c r="I14694" s="223"/>
      <c r="P14694" s="224"/>
      <c r="Q14694" s="224"/>
      <c r="R14694" s="224"/>
      <c r="T14694" s="223"/>
      <c r="U14694" s="225"/>
      <c r="V14694" s="223"/>
      <c r="W14694" s="225"/>
      <c r="AE14694" s="200"/>
      <c r="AM14694" s="203"/>
      <c r="AT14694" s="144"/>
    </row>
    <row r="14695" spans="9:46" s="142" customFormat="1" x14ac:dyDescent="0.15">
      <c r="I14695" s="223"/>
      <c r="P14695" s="224"/>
      <c r="Q14695" s="224"/>
      <c r="R14695" s="224"/>
      <c r="T14695" s="223"/>
      <c r="U14695" s="225"/>
      <c r="V14695" s="223"/>
      <c r="W14695" s="225"/>
      <c r="AE14695" s="200"/>
      <c r="AM14695" s="203"/>
      <c r="AT14695" s="144"/>
    </row>
    <row r="14696" spans="9:46" s="142" customFormat="1" x14ac:dyDescent="0.15">
      <c r="I14696" s="223"/>
      <c r="P14696" s="224"/>
      <c r="Q14696" s="224"/>
      <c r="R14696" s="224"/>
      <c r="T14696" s="223"/>
      <c r="U14696" s="225"/>
      <c r="V14696" s="223"/>
      <c r="W14696" s="225"/>
      <c r="AE14696" s="200"/>
      <c r="AM14696" s="203"/>
      <c r="AT14696" s="144"/>
    </row>
    <row r="14697" spans="9:46" s="142" customFormat="1" x14ac:dyDescent="0.15">
      <c r="I14697" s="223"/>
      <c r="P14697" s="224"/>
      <c r="Q14697" s="224"/>
      <c r="R14697" s="224"/>
      <c r="T14697" s="223"/>
      <c r="U14697" s="225"/>
      <c r="V14697" s="223"/>
      <c r="W14697" s="225"/>
      <c r="AE14697" s="200"/>
      <c r="AM14697" s="203"/>
      <c r="AT14697" s="144"/>
    </row>
    <row r="14698" spans="9:46" s="142" customFormat="1" x14ac:dyDescent="0.15">
      <c r="I14698" s="223"/>
      <c r="P14698" s="224"/>
      <c r="Q14698" s="224"/>
      <c r="R14698" s="224"/>
      <c r="T14698" s="223"/>
      <c r="U14698" s="225"/>
      <c r="V14698" s="223"/>
      <c r="W14698" s="225"/>
      <c r="AE14698" s="200"/>
      <c r="AM14698" s="203"/>
      <c r="AT14698" s="144"/>
    </row>
    <row r="14699" spans="9:46" s="142" customFormat="1" x14ac:dyDescent="0.15">
      <c r="I14699" s="223"/>
      <c r="P14699" s="224"/>
      <c r="Q14699" s="224"/>
      <c r="R14699" s="224"/>
      <c r="T14699" s="223"/>
      <c r="U14699" s="225"/>
      <c r="V14699" s="223"/>
      <c r="W14699" s="225"/>
      <c r="AE14699" s="200"/>
      <c r="AM14699" s="203"/>
      <c r="AT14699" s="144"/>
    </row>
    <row r="14700" spans="9:46" s="142" customFormat="1" x14ac:dyDescent="0.15">
      <c r="I14700" s="223"/>
      <c r="P14700" s="224"/>
      <c r="Q14700" s="224"/>
      <c r="R14700" s="224"/>
      <c r="T14700" s="223"/>
      <c r="U14700" s="225"/>
      <c r="V14700" s="223"/>
      <c r="W14700" s="225"/>
      <c r="AE14700" s="200"/>
      <c r="AM14700" s="203"/>
      <c r="AT14700" s="144"/>
    </row>
    <row r="14701" spans="9:46" s="142" customFormat="1" x14ac:dyDescent="0.15">
      <c r="I14701" s="223"/>
      <c r="P14701" s="224"/>
      <c r="Q14701" s="224"/>
      <c r="R14701" s="224"/>
      <c r="T14701" s="223"/>
      <c r="U14701" s="225"/>
      <c r="V14701" s="223"/>
      <c r="W14701" s="225"/>
      <c r="AE14701" s="200"/>
      <c r="AM14701" s="203"/>
      <c r="AT14701" s="144"/>
    </row>
    <row r="14702" spans="9:46" s="142" customFormat="1" x14ac:dyDescent="0.15">
      <c r="I14702" s="223"/>
      <c r="P14702" s="224"/>
      <c r="Q14702" s="224"/>
      <c r="R14702" s="224"/>
      <c r="T14702" s="223"/>
      <c r="U14702" s="225"/>
      <c r="V14702" s="223"/>
      <c r="W14702" s="225"/>
      <c r="AE14702" s="200"/>
      <c r="AM14702" s="203"/>
      <c r="AT14702" s="144"/>
    </row>
    <row r="14703" spans="9:46" s="142" customFormat="1" x14ac:dyDescent="0.15">
      <c r="I14703" s="223"/>
      <c r="P14703" s="224"/>
      <c r="Q14703" s="224"/>
      <c r="R14703" s="224"/>
      <c r="T14703" s="223"/>
      <c r="U14703" s="225"/>
      <c r="V14703" s="223"/>
      <c r="W14703" s="225"/>
      <c r="AE14703" s="200"/>
      <c r="AM14703" s="203"/>
      <c r="AT14703" s="144"/>
    </row>
    <row r="14704" spans="9:46" s="142" customFormat="1" x14ac:dyDescent="0.15">
      <c r="I14704" s="223"/>
      <c r="P14704" s="224"/>
      <c r="Q14704" s="224"/>
      <c r="R14704" s="224"/>
      <c r="T14704" s="223"/>
      <c r="U14704" s="225"/>
      <c r="V14704" s="223"/>
      <c r="W14704" s="225"/>
      <c r="AE14704" s="200"/>
      <c r="AM14704" s="203"/>
      <c r="AT14704" s="144"/>
    </row>
    <row r="14705" spans="9:46" s="142" customFormat="1" x14ac:dyDescent="0.15">
      <c r="I14705" s="223"/>
      <c r="P14705" s="224"/>
      <c r="Q14705" s="224"/>
      <c r="R14705" s="224"/>
      <c r="T14705" s="223"/>
      <c r="U14705" s="225"/>
      <c r="V14705" s="223"/>
      <c r="W14705" s="225"/>
      <c r="AE14705" s="200"/>
      <c r="AM14705" s="203"/>
      <c r="AT14705" s="144"/>
    </row>
    <row r="14706" spans="9:46" s="142" customFormat="1" x14ac:dyDescent="0.15">
      <c r="I14706" s="223"/>
      <c r="P14706" s="224"/>
      <c r="Q14706" s="224"/>
      <c r="R14706" s="224"/>
      <c r="T14706" s="223"/>
      <c r="U14706" s="225"/>
      <c r="V14706" s="223"/>
      <c r="W14706" s="225"/>
      <c r="AE14706" s="200"/>
      <c r="AM14706" s="203"/>
      <c r="AT14706" s="144"/>
    </row>
    <row r="14707" spans="9:46" s="142" customFormat="1" x14ac:dyDescent="0.15">
      <c r="I14707" s="223"/>
      <c r="P14707" s="224"/>
      <c r="Q14707" s="224"/>
      <c r="R14707" s="224"/>
      <c r="T14707" s="223"/>
      <c r="U14707" s="225"/>
      <c r="V14707" s="223"/>
      <c r="W14707" s="225"/>
      <c r="AE14707" s="200"/>
      <c r="AM14707" s="203"/>
      <c r="AT14707" s="144"/>
    </row>
    <row r="14708" spans="9:46" s="142" customFormat="1" x14ac:dyDescent="0.15">
      <c r="I14708" s="223"/>
      <c r="P14708" s="224"/>
      <c r="Q14708" s="224"/>
      <c r="R14708" s="224"/>
      <c r="T14708" s="223"/>
      <c r="U14708" s="225"/>
      <c r="V14708" s="223"/>
      <c r="W14708" s="225"/>
      <c r="AE14708" s="200"/>
      <c r="AM14708" s="203"/>
      <c r="AT14708" s="144"/>
    </row>
    <row r="14709" spans="9:46" s="142" customFormat="1" x14ac:dyDescent="0.15">
      <c r="I14709" s="223"/>
      <c r="P14709" s="224"/>
      <c r="Q14709" s="224"/>
      <c r="R14709" s="224"/>
      <c r="T14709" s="223"/>
      <c r="U14709" s="225"/>
      <c r="V14709" s="223"/>
      <c r="W14709" s="225"/>
      <c r="AE14709" s="200"/>
      <c r="AM14709" s="203"/>
      <c r="AT14709" s="144"/>
    </row>
    <row r="14710" spans="9:46" s="142" customFormat="1" x14ac:dyDescent="0.15">
      <c r="I14710" s="223"/>
      <c r="P14710" s="224"/>
      <c r="Q14710" s="224"/>
      <c r="R14710" s="224"/>
      <c r="T14710" s="223"/>
      <c r="U14710" s="225"/>
      <c r="V14710" s="223"/>
      <c r="W14710" s="225"/>
      <c r="AE14710" s="200"/>
      <c r="AM14710" s="203"/>
      <c r="AT14710" s="144"/>
    </row>
    <row r="14711" spans="9:46" s="142" customFormat="1" x14ac:dyDescent="0.15">
      <c r="I14711" s="223"/>
      <c r="P14711" s="224"/>
      <c r="Q14711" s="224"/>
      <c r="R14711" s="224"/>
      <c r="T14711" s="223"/>
      <c r="U14711" s="225"/>
      <c r="V14711" s="223"/>
      <c r="W14711" s="225"/>
      <c r="AE14711" s="200"/>
      <c r="AM14711" s="203"/>
      <c r="AT14711" s="144"/>
    </row>
    <row r="14712" spans="9:46" s="142" customFormat="1" x14ac:dyDescent="0.15">
      <c r="I14712" s="223"/>
      <c r="P14712" s="224"/>
      <c r="Q14712" s="224"/>
      <c r="R14712" s="224"/>
      <c r="T14712" s="223"/>
      <c r="U14712" s="225"/>
      <c r="V14712" s="223"/>
      <c r="W14712" s="225"/>
      <c r="AE14712" s="200"/>
      <c r="AM14712" s="203"/>
      <c r="AT14712" s="144"/>
    </row>
    <row r="14713" spans="9:46" s="142" customFormat="1" x14ac:dyDescent="0.15">
      <c r="I14713" s="223"/>
      <c r="P14713" s="224"/>
      <c r="Q14713" s="224"/>
      <c r="R14713" s="224"/>
      <c r="T14713" s="223"/>
      <c r="U14713" s="225"/>
      <c r="V14713" s="223"/>
      <c r="W14713" s="225"/>
      <c r="AE14713" s="200"/>
      <c r="AM14713" s="203"/>
      <c r="AT14713" s="144"/>
    </row>
    <row r="14714" spans="9:46" s="142" customFormat="1" x14ac:dyDescent="0.15">
      <c r="I14714" s="223"/>
      <c r="P14714" s="224"/>
      <c r="Q14714" s="224"/>
      <c r="R14714" s="224"/>
      <c r="T14714" s="223"/>
      <c r="U14714" s="225"/>
      <c r="V14714" s="223"/>
      <c r="W14714" s="225"/>
      <c r="AE14714" s="200"/>
      <c r="AM14714" s="203"/>
      <c r="AT14714" s="144"/>
    </row>
    <row r="14715" spans="9:46" s="142" customFormat="1" x14ac:dyDescent="0.15">
      <c r="I14715" s="223"/>
      <c r="P14715" s="224"/>
      <c r="Q14715" s="224"/>
      <c r="R14715" s="224"/>
      <c r="T14715" s="223"/>
      <c r="U14715" s="225"/>
      <c r="V14715" s="223"/>
      <c r="W14715" s="225"/>
      <c r="AE14715" s="200"/>
      <c r="AM14715" s="203"/>
      <c r="AT14715" s="144"/>
    </row>
    <row r="14716" spans="9:46" s="142" customFormat="1" x14ac:dyDescent="0.15">
      <c r="I14716" s="223"/>
      <c r="P14716" s="224"/>
      <c r="Q14716" s="224"/>
      <c r="R14716" s="224"/>
      <c r="T14716" s="223"/>
      <c r="U14716" s="225"/>
      <c r="V14716" s="223"/>
      <c r="W14716" s="225"/>
      <c r="AE14716" s="200"/>
      <c r="AM14716" s="203"/>
      <c r="AT14716" s="144"/>
    </row>
    <row r="14717" spans="9:46" s="142" customFormat="1" x14ac:dyDescent="0.15">
      <c r="I14717" s="223"/>
      <c r="P14717" s="224"/>
      <c r="Q14717" s="224"/>
      <c r="R14717" s="224"/>
      <c r="T14717" s="223"/>
      <c r="U14717" s="225"/>
      <c r="V14717" s="223"/>
      <c r="W14717" s="225"/>
      <c r="AE14717" s="200"/>
      <c r="AM14717" s="203"/>
      <c r="AT14717" s="144"/>
    </row>
    <row r="14718" spans="9:46" s="142" customFormat="1" x14ac:dyDescent="0.15">
      <c r="I14718" s="223"/>
      <c r="P14718" s="224"/>
      <c r="Q14718" s="224"/>
      <c r="R14718" s="224"/>
      <c r="T14718" s="223"/>
      <c r="U14718" s="225"/>
      <c r="V14718" s="223"/>
      <c r="W14718" s="225"/>
      <c r="AE14718" s="200"/>
      <c r="AM14718" s="203"/>
      <c r="AT14718" s="144"/>
    </row>
    <row r="14719" spans="9:46" s="142" customFormat="1" x14ac:dyDescent="0.15">
      <c r="I14719" s="223"/>
      <c r="P14719" s="224"/>
      <c r="Q14719" s="224"/>
      <c r="R14719" s="224"/>
      <c r="T14719" s="223"/>
      <c r="U14719" s="225"/>
      <c r="V14719" s="223"/>
      <c r="W14719" s="225"/>
      <c r="AE14719" s="200"/>
      <c r="AM14719" s="203"/>
      <c r="AT14719" s="144"/>
    </row>
    <row r="14720" spans="9:46" s="142" customFormat="1" x14ac:dyDescent="0.15">
      <c r="I14720" s="223"/>
      <c r="P14720" s="224"/>
      <c r="Q14720" s="224"/>
      <c r="R14720" s="224"/>
      <c r="T14720" s="223"/>
      <c r="U14720" s="225"/>
      <c r="V14720" s="223"/>
      <c r="W14720" s="225"/>
      <c r="AE14720" s="200"/>
      <c r="AM14720" s="203"/>
      <c r="AT14720" s="144"/>
    </row>
    <row r="14721" spans="9:46" s="142" customFormat="1" x14ac:dyDescent="0.15">
      <c r="I14721" s="223"/>
      <c r="P14721" s="224"/>
      <c r="Q14721" s="224"/>
      <c r="R14721" s="224"/>
      <c r="T14721" s="223"/>
      <c r="U14721" s="225"/>
      <c r="V14721" s="223"/>
      <c r="W14721" s="225"/>
      <c r="AE14721" s="200"/>
      <c r="AM14721" s="203"/>
      <c r="AT14721" s="144"/>
    </row>
    <row r="14722" spans="9:46" s="142" customFormat="1" x14ac:dyDescent="0.15">
      <c r="I14722" s="223"/>
      <c r="P14722" s="224"/>
      <c r="Q14722" s="224"/>
      <c r="R14722" s="224"/>
      <c r="T14722" s="223"/>
      <c r="U14722" s="225"/>
      <c r="V14722" s="223"/>
      <c r="W14722" s="225"/>
      <c r="AE14722" s="200"/>
      <c r="AM14722" s="203"/>
      <c r="AT14722" s="144"/>
    </row>
    <row r="14723" spans="9:46" s="142" customFormat="1" x14ac:dyDescent="0.15">
      <c r="I14723" s="223"/>
      <c r="P14723" s="224"/>
      <c r="Q14723" s="224"/>
      <c r="R14723" s="224"/>
      <c r="T14723" s="223"/>
      <c r="U14723" s="225"/>
      <c r="V14723" s="223"/>
      <c r="W14723" s="225"/>
      <c r="AE14723" s="200"/>
      <c r="AM14723" s="203"/>
      <c r="AT14723" s="144"/>
    </row>
    <row r="14724" spans="9:46" s="142" customFormat="1" x14ac:dyDescent="0.15">
      <c r="I14724" s="223"/>
      <c r="P14724" s="224"/>
      <c r="Q14724" s="224"/>
      <c r="R14724" s="224"/>
      <c r="T14724" s="223"/>
      <c r="U14724" s="225"/>
      <c r="V14724" s="223"/>
      <c r="W14724" s="225"/>
      <c r="AE14724" s="200"/>
      <c r="AM14724" s="203"/>
      <c r="AT14724" s="144"/>
    </row>
    <row r="14725" spans="9:46" s="142" customFormat="1" x14ac:dyDescent="0.15">
      <c r="I14725" s="223"/>
      <c r="P14725" s="224"/>
      <c r="Q14725" s="224"/>
      <c r="R14725" s="224"/>
      <c r="T14725" s="223"/>
      <c r="U14725" s="225"/>
      <c r="V14725" s="223"/>
      <c r="W14725" s="225"/>
      <c r="AE14725" s="200"/>
      <c r="AM14725" s="203"/>
      <c r="AT14725" s="144"/>
    </row>
    <row r="14726" spans="9:46" s="142" customFormat="1" x14ac:dyDescent="0.15">
      <c r="I14726" s="223"/>
      <c r="P14726" s="224"/>
      <c r="Q14726" s="224"/>
      <c r="R14726" s="224"/>
      <c r="T14726" s="223"/>
      <c r="U14726" s="225"/>
      <c r="V14726" s="223"/>
      <c r="W14726" s="225"/>
      <c r="AE14726" s="200"/>
      <c r="AM14726" s="203"/>
      <c r="AT14726" s="144"/>
    </row>
    <row r="14727" spans="9:46" s="142" customFormat="1" x14ac:dyDescent="0.15">
      <c r="I14727" s="223"/>
      <c r="P14727" s="224"/>
      <c r="Q14727" s="224"/>
      <c r="R14727" s="224"/>
      <c r="T14727" s="223"/>
      <c r="U14727" s="225"/>
      <c r="V14727" s="223"/>
      <c r="W14727" s="225"/>
      <c r="AE14727" s="200"/>
      <c r="AM14727" s="203"/>
      <c r="AT14727" s="144"/>
    </row>
    <row r="14728" spans="9:46" s="142" customFormat="1" x14ac:dyDescent="0.15">
      <c r="I14728" s="223"/>
      <c r="P14728" s="224"/>
      <c r="Q14728" s="224"/>
      <c r="R14728" s="224"/>
      <c r="T14728" s="223"/>
      <c r="U14728" s="225"/>
      <c r="V14728" s="223"/>
      <c r="W14728" s="225"/>
      <c r="AE14728" s="200"/>
      <c r="AM14728" s="203"/>
      <c r="AT14728" s="144"/>
    </row>
    <row r="14729" spans="9:46" s="142" customFormat="1" x14ac:dyDescent="0.15">
      <c r="I14729" s="223"/>
      <c r="P14729" s="224"/>
      <c r="Q14729" s="224"/>
      <c r="R14729" s="224"/>
      <c r="T14729" s="223"/>
      <c r="U14729" s="225"/>
      <c r="V14729" s="223"/>
      <c r="W14729" s="225"/>
      <c r="AE14729" s="200"/>
      <c r="AM14729" s="203"/>
      <c r="AT14729" s="144"/>
    </row>
    <row r="14730" spans="9:46" s="142" customFormat="1" x14ac:dyDescent="0.15">
      <c r="I14730" s="223"/>
      <c r="P14730" s="224"/>
      <c r="Q14730" s="224"/>
      <c r="R14730" s="224"/>
      <c r="T14730" s="223"/>
      <c r="U14730" s="225"/>
      <c r="V14730" s="223"/>
      <c r="W14730" s="225"/>
      <c r="AE14730" s="200"/>
      <c r="AM14730" s="203"/>
      <c r="AT14730" s="144"/>
    </row>
    <row r="14731" spans="9:46" s="142" customFormat="1" x14ac:dyDescent="0.15">
      <c r="I14731" s="223"/>
      <c r="P14731" s="224"/>
      <c r="Q14731" s="224"/>
      <c r="R14731" s="224"/>
      <c r="T14731" s="223"/>
      <c r="U14731" s="225"/>
      <c r="V14731" s="223"/>
      <c r="W14731" s="225"/>
      <c r="AE14731" s="200"/>
      <c r="AM14731" s="203"/>
      <c r="AT14731" s="144"/>
    </row>
    <row r="14732" spans="9:46" s="142" customFormat="1" x14ac:dyDescent="0.15">
      <c r="I14732" s="223"/>
      <c r="P14732" s="224"/>
      <c r="Q14732" s="224"/>
      <c r="R14732" s="224"/>
      <c r="T14732" s="223"/>
      <c r="U14732" s="225"/>
      <c r="V14732" s="223"/>
      <c r="W14732" s="225"/>
      <c r="AE14732" s="200"/>
      <c r="AM14732" s="203"/>
      <c r="AT14732" s="144"/>
    </row>
    <row r="14733" spans="9:46" s="142" customFormat="1" x14ac:dyDescent="0.15">
      <c r="I14733" s="223"/>
      <c r="P14733" s="224"/>
      <c r="Q14733" s="224"/>
      <c r="R14733" s="224"/>
      <c r="T14733" s="223"/>
      <c r="U14733" s="225"/>
      <c r="V14733" s="223"/>
      <c r="W14733" s="225"/>
      <c r="AE14733" s="200"/>
      <c r="AM14733" s="203"/>
      <c r="AT14733" s="144"/>
    </row>
    <row r="14734" spans="9:46" s="142" customFormat="1" x14ac:dyDescent="0.15">
      <c r="I14734" s="223"/>
      <c r="P14734" s="224"/>
      <c r="Q14734" s="224"/>
      <c r="R14734" s="224"/>
      <c r="T14734" s="223"/>
      <c r="U14734" s="225"/>
      <c r="V14734" s="223"/>
      <c r="W14734" s="225"/>
      <c r="AE14734" s="200"/>
      <c r="AM14734" s="203"/>
      <c r="AT14734" s="144"/>
    </row>
    <row r="14735" spans="9:46" s="142" customFormat="1" x14ac:dyDescent="0.15">
      <c r="I14735" s="223"/>
      <c r="P14735" s="224"/>
      <c r="Q14735" s="224"/>
      <c r="R14735" s="224"/>
      <c r="T14735" s="223"/>
      <c r="U14735" s="225"/>
      <c r="V14735" s="223"/>
      <c r="W14735" s="225"/>
      <c r="AE14735" s="200"/>
      <c r="AM14735" s="203"/>
      <c r="AT14735" s="144"/>
    </row>
    <row r="14736" spans="9:46" s="142" customFormat="1" x14ac:dyDescent="0.15">
      <c r="I14736" s="223"/>
      <c r="P14736" s="224"/>
      <c r="Q14736" s="224"/>
      <c r="R14736" s="224"/>
      <c r="T14736" s="223"/>
      <c r="U14736" s="225"/>
      <c r="V14736" s="223"/>
      <c r="W14736" s="225"/>
      <c r="AE14736" s="200"/>
      <c r="AM14736" s="203"/>
      <c r="AT14736" s="144"/>
    </row>
    <row r="14737" spans="9:46" s="142" customFormat="1" x14ac:dyDescent="0.15">
      <c r="I14737" s="223"/>
      <c r="P14737" s="224"/>
      <c r="Q14737" s="224"/>
      <c r="R14737" s="224"/>
      <c r="T14737" s="223"/>
      <c r="U14737" s="225"/>
      <c r="V14737" s="223"/>
      <c r="W14737" s="225"/>
      <c r="AE14737" s="200"/>
      <c r="AM14737" s="203"/>
      <c r="AT14737" s="144"/>
    </row>
    <row r="14738" spans="9:46" s="142" customFormat="1" x14ac:dyDescent="0.15">
      <c r="I14738" s="223"/>
      <c r="P14738" s="224"/>
      <c r="Q14738" s="224"/>
      <c r="R14738" s="224"/>
      <c r="T14738" s="223"/>
      <c r="U14738" s="225"/>
      <c r="V14738" s="223"/>
      <c r="W14738" s="225"/>
      <c r="AE14738" s="200"/>
      <c r="AM14738" s="203"/>
      <c r="AT14738" s="144"/>
    </row>
    <row r="14739" spans="9:46" s="142" customFormat="1" x14ac:dyDescent="0.15">
      <c r="I14739" s="223"/>
      <c r="P14739" s="224"/>
      <c r="Q14739" s="224"/>
      <c r="R14739" s="224"/>
      <c r="T14739" s="223"/>
      <c r="U14739" s="225"/>
      <c r="V14739" s="223"/>
      <c r="W14739" s="225"/>
      <c r="AE14739" s="200"/>
      <c r="AM14739" s="203"/>
      <c r="AT14739" s="144"/>
    </row>
    <row r="14740" spans="9:46" s="142" customFormat="1" x14ac:dyDescent="0.15">
      <c r="I14740" s="223"/>
      <c r="P14740" s="224"/>
      <c r="Q14740" s="224"/>
      <c r="R14740" s="224"/>
      <c r="T14740" s="223"/>
      <c r="U14740" s="225"/>
      <c r="V14740" s="223"/>
      <c r="W14740" s="225"/>
      <c r="AE14740" s="200"/>
      <c r="AM14740" s="203"/>
      <c r="AT14740" s="144"/>
    </row>
    <row r="14741" spans="9:46" s="142" customFormat="1" x14ac:dyDescent="0.15">
      <c r="I14741" s="223"/>
      <c r="P14741" s="224"/>
      <c r="Q14741" s="224"/>
      <c r="R14741" s="224"/>
      <c r="T14741" s="223"/>
      <c r="U14741" s="225"/>
      <c r="V14741" s="223"/>
      <c r="W14741" s="225"/>
      <c r="AE14741" s="200"/>
      <c r="AM14741" s="203"/>
      <c r="AT14741" s="144"/>
    </row>
    <row r="14742" spans="9:46" s="142" customFormat="1" x14ac:dyDescent="0.15">
      <c r="I14742" s="223"/>
      <c r="P14742" s="224"/>
      <c r="Q14742" s="224"/>
      <c r="R14742" s="224"/>
      <c r="T14742" s="223"/>
      <c r="U14742" s="225"/>
      <c r="V14742" s="223"/>
      <c r="W14742" s="225"/>
      <c r="AE14742" s="200"/>
      <c r="AM14742" s="203"/>
      <c r="AT14742" s="144"/>
    </row>
    <row r="14743" spans="9:46" s="142" customFormat="1" x14ac:dyDescent="0.15">
      <c r="I14743" s="223"/>
      <c r="P14743" s="224"/>
      <c r="Q14743" s="224"/>
      <c r="R14743" s="224"/>
      <c r="T14743" s="223"/>
      <c r="U14743" s="225"/>
      <c r="V14743" s="223"/>
      <c r="W14743" s="225"/>
      <c r="AE14743" s="200"/>
      <c r="AM14743" s="203"/>
      <c r="AT14743" s="144"/>
    </row>
    <row r="14744" spans="9:46" s="142" customFormat="1" x14ac:dyDescent="0.15">
      <c r="I14744" s="223"/>
      <c r="P14744" s="224"/>
      <c r="Q14744" s="224"/>
      <c r="R14744" s="224"/>
      <c r="T14744" s="223"/>
      <c r="U14744" s="225"/>
      <c r="V14744" s="223"/>
      <c r="W14744" s="225"/>
      <c r="AE14744" s="200"/>
      <c r="AM14744" s="203"/>
      <c r="AT14744" s="144"/>
    </row>
    <row r="14745" spans="9:46" s="142" customFormat="1" x14ac:dyDescent="0.15">
      <c r="I14745" s="223"/>
      <c r="P14745" s="224"/>
      <c r="Q14745" s="224"/>
      <c r="R14745" s="224"/>
      <c r="T14745" s="223"/>
      <c r="U14745" s="225"/>
      <c r="V14745" s="223"/>
      <c r="W14745" s="225"/>
      <c r="AE14745" s="200"/>
      <c r="AM14745" s="203"/>
      <c r="AT14745" s="144"/>
    </row>
    <row r="14746" spans="9:46" s="142" customFormat="1" x14ac:dyDescent="0.15">
      <c r="I14746" s="223"/>
      <c r="P14746" s="224"/>
      <c r="Q14746" s="224"/>
      <c r="R14746" s="224"/>
      <c r="T14746" s="223"/>
      <c r="U14746" s="225"/>
      <c r="V14746" s="223"/>
      <c r="W14746" s="225"/>
      <c r="AE14746" s="200"/>
      <c r="AM14746" s="203"/>
      <c r="AT14746" s="144"/>
    </row>
    <row r="14747" spans="9:46" s="142" customFormat="1" x14ac:dyDescent="0.15">
      <c r="I14747" s="223"/>
      <c r="P14747" s="224"/>
      <c r="Q14747" s="224"/>
      <c r="R14747" s="224"/>
      <c r="T14747" s="223"/>
      <c r="U14747" s="225"/>
      <c r="V14747" s="223"/>
      <c r="W14747" s="225"/>
      <c r="AE14747" s="200"/>
      <c r="AM14747" s="203"/>
      <c r="AT14747" s="144"/>
    </row>
    <row r="14748" spans="9:46" s="142" customFormat="1" x14ac:dyDescent="0.15">
      <c r="I14748" s="223"/>
      <c r="P14748" s="224"/>
      <c r="Q14748" s="224"/>
      <c r="R14748" s="224"/>
      <c r="T14748" s="223"/>
      <c r="U14748" s="225"/>
      <c r="V14748" s="223"/>
      <c r="W14748" s="225"/>
      <c r="AE14748" s="200"/>
      <c r="AM14748" s="203"/>
      <c r="AT14748" s="144"/>
    </row>
    <row r="14749" spans="9:46" s="142" customFormat="1" x14ac:dyDescent="0.15">
      <c r="I14749" s="223"/>
      <c r="P14749" s="224"/>
      <c r="Q14749" s="224"/>
      <c r="R14749" s="224"/>
      <c r="T14749" s="223"/>
      <c r="U14749" s="225"/>
      <c r="V14749" s="223"/>
      <c r="W14749" s="225"/>
      <c r="AE14749" s="200"/>
      <c r="AM14749" s="203"/>
      <c r="AT14749" s="144"/>
    </row>
    <row r="14750" spans="9:46" s="142" customFormat="1" x14ac:dyDescent="0.15">
      <c r="I14750" s="223"/>
      <c r="P14750" s="224"/>
      <c r="Q14750" s="224"/>
      <c r="R14750" s="224"/>
      <c r="T14750" s="223"/>
      <c r="U14750" s="225"/>
      <c r="V14750" s="223"/>
      <c r="W14750" s="225"/>
      <c r="AE14750" s="200"/>
      <c r="AM14750" s="203"/>
      <c r="AT14750" s="144"/>
    </row>
    <row r="14751" spans="9:46" s="142" customFormat="1" x14ac:dyDescent="0.15">
      <c r="I14751" s="223"/>
      <c r="P14751" s="224"/>
      <c r="Q14751" s="224"/>
      <c r="R14751" s="224"/>
      <c r="T14751" s="223"/>
      <c r="U14751" s="225"/>
      <c r="V14751" s="223"/>
      <c r="W14751" s="225"/>
      <c r="AE14751" s="200"/>
      <c r="AM14751" s="203"/>
      <c r="AT14751" s="144"/>
    </row>
    <row r="14752" spans="9:46" s="142" customFormat="1" x14ac:dyDescent="0.15">
      <c r="I14752" s="223"/>
      <c r="P14752" s="224"/>
      <c r="Q14752" s="224"/>
      <c r="R14752" s="224"/>
      <c r="T14752" s="223"/>
      <c r="U14752" s="225"/>
      <c r="V14752" s="223"/>
      <c r="W14752" s="225"/>
      <c r="AE14752" s="200"/>
      <c r="AM14752" s="203"/>
      <c r="AT14752" s="144"/>
    </row>
    <row r="14753" spans="9:46" s="142" customFormat="1" x14ac:dyDescent="0.15">
      <c r="I14753" s="223"/>
      <c r="P14753" s="224"/>
      <c r="Q14753" s="224"/>
      <c r="R14753" s="224"/>
      <c r="T14753" s="223"/>
      <c r="U14753" s="225"/>
      <c r="V14753" s="223"/>
      <c r="W14753" s="225"/>
      <c r="AE14753" s="200"/>
      <c r="AM14753" s="203"/>
      <c r="AT14753" s="144"/>
    </row>
    <row r="14754" spans="9:46" s="142" customFormat="1" x14ac:dyDescent="0.15">
      <c r="I14754" s="223"/>
      <c r="P14754" s="224"/>
      <c r="Q14754" s="224"/>
      <c r="R14754" s="224"/>
      <c r="T14754" s="223"/>
      <c r="U14754" s="225"/>
      <c r="V14754" s="223"/>
      <c r="W14754" s="225"/>
      <c r="AE14754" s="200"/>
      <c r="AM14754" s="203"/>
      <c r="AT14754" s="144"/>
    </row>
    <row r="14755" spans="9:46" s="142" customFormat="1" x14ac:dyDescent="0.15">
      <c r="I14755" s="223"/>
      <c r="P14755" s="224"/>
      <c r="Q14755" s="224"/>
      <c r="R14755" s="224"/>
      <c r="T14755" s="223"/>
      <c r="U14755" s="225"/>
      <c r="V14755" s="223"/>
      <c r="W14755" s="225"/>
      <c r="AE14755" s="200"/>
      <c r="AM14755" s="203"/>
      <c r="AT14755" s="144"/>
    </row>
    <row r="14756" spans="9:46" s="142" customFormat="1" x14ac:dyDescent="0.15">
      <c r="I14756" s="223"/>
      <c r="P14756" s="224"/>
      <c r="Q14756" s="224"/>
      <c r="R14756" s="224"/>
      <c r="T14756" s="223"/>
      <c r="U14756" s="225"/>
      <c r="V14756" s="223"/>
      <c r="W14756" s="225"/>
      <c r="AE14756" s="200"/>
      <c r="AM14756" s="203"/>
      <c r="AT14756" s="144"/>
    </row>
    <row r="14757" spans="9:46" s="142" customFormat="1" x14ac:dyDescent="0.15">
      <c r="I14757" s="223"/>
      <c r="P14757" s="224"/>
      <c r="Q14757" s="224"/>
      <c r="R14757" s="224"/>
      <c r="T14757" s="223"/>
      <c r="U14757" s="225"/>
      <c r="V14757" s="223"/>
      <c r="W14757" s="225"/>
      <c r="AE14757" s="200"/>
      <c r="AM14757" s="203"/>
      <c r="AT14757" s="144"/>
    </row>
    <row r="14758" spans="9:46" s="142" customFormat="1" x14ac:dyDescent="0.15">
      <c r="I14758" s="223"/>
      <c r="P14758" s="224"/>
      <c r="Q14758" s="224"/>
      <c r="R14758" s="224"/>
      <c r="T14758" s="223"/>
      <c r="U14758" s="225"/>
      <c r="V14758" s="223"/>
      <c r="W14758" s="225"/>
      <c r="AE14758" s="200"/>
      <c r="AM14758" s="203"/>
      <c r="AT14758" s="144"/>
    </row>
    <row r="14759" spans="9:46" s="142" customFormat="1" x14ac:dyDescent="0.15">
      <c r="I14759" s="223"/>
      <c r="P14759" s="224"/>
      <c r="Q14759" s="224"/>
      <c r="R14759" s="224"/>
      <c r="T14759" s="223"/>
      <c r="U14759" s="225"/>
      <c r="V14759" s="223"/>
      <c r="W14759" s="225"/>
      <c r="AE14759" s="200"/>
      <c r="AM14759" s="203"/>
      <c r="AT14759" s="144"/>
    </row>
    <row r="14760" spans="9:46" s="142" customFormat="1" x14ac:dyDescent="0.15">
      <c r="I14760" s="223"/>
      <c r="P14760" s="224"/>
      <c r="Q14760" s="224"/>
      <c r="R14760" s="224"/>
      <c r="T14760" s="223"/>
      <c r="U14760" s="225"/>
      <c r="V14760" s="223"/>
      <c r="W14760" s="225"/>
      <c r="AE14760" s="200"/>
      <c r="AM14760" s="203"/>
      <c r="AT14760" s="144"/>
    </row>
    <row r="14761" spans="9:46" s="142" customFormat="1" x14ac:dyDescent="0.15">
      <c r="I14761" s="223"/>
      <c r="P14761" s="224"/>
      <c r="Q14761" s="224"/>
      <c r="R14761" s="224"/>
      <c r="T14761" s="223"/>
      <c r="U14761" s="225"/>
      <c r="V14761" s="223"/>
      <c r="W14761" s="225"/>
      <c r="AE14761" s="200"/>
      <c r="AM14761" s="203"/>
      <c r="AT14761" s="144"/>
    </row>
    <row r="14762" spans="9:46" s="142" customFormat="1" x14ac:dyDescent="0.15">
      <c r="I14762" s="223"/>
      <c r="P14762" s="224"/>
      <c r="Q14762" s="224"/>
      <c r="R14762" s="224"/>
      <c r="T14762" s="223"/>
      <c r="U14762" s="225"/>
      <c r="V14762" s="223"/>
      <c r="W14762" s="225"/>
      <c r="AE14762" s="200"/>
      <c r="AM14762" s="203"/>
      <c r="AT14762" s="144"/>
    </row>
    <row r="14763" spans="9:46" s="142" customFormat="1" x14ac:dyDescent="0.15">
      <c r="I14763" s="223"/>
      <c r="P14763" s="224"/>
      <c r="Q14763" s="224"/>
      <c r="R14763" s="224"/>
      <c r="T14763" s="223"/>
      <c r="U14763" s="225"/>
      <c r="V14763" s="223"/>
      <c r="W14763" s="225"/>
      <c r="AE14763" s="200"/>
      <c r="AM14763" s="203"/>
      <c r="AT14763" s="144"/>
    </row>
    <row r="14764" spans="9:46" s="142" customFormat="1" x14ac:dyDescent="0.15">
      <c r="I14764" s="223"/>
      <c r="P14764" s="224"/>
      <c r="Q14764" s="224"/>
      <c r="R14764" s="224"/>
      <c r="T14764" s="223"/>
      <c r="U14764" s="225"/>
      <c r="V14764" s="223"/>
      <c r="W14764" s="225"/>
      <c r="AE14764" s="200"/>
      <c r="AM14764" s="203"/>
      <c r="AT14764" s="144"/>
    </row>
    <row r="14765" spans="9:46" s="142" customFormat="1" x14ac:dyDescent="0.15">
      <c r="I14765" s="223"/>
      <c r="P14765" s="224"/>
      <c r="Q14765" s="224"/>
      <c r="R14765" s="224"/>
      <c r="T14765" s="223"/>
      <c r="U14765" s="225"/>
      <c r="V14765" s="223"/>
      <c r="W14765" s="225"/>
      <c r="AE14765" s="200"/>
      <c r="AM14765" s="203"/>
      <c r="AT14765" s="144"/>
    </row>
    <row r="14766" spans="9:46" s="142" customFormat="1" x14ac:dyDescent="0.15">
      <c r="I14766" s="223"/>
      <c r="P14766" s="224"/>
      <c r="Q14766" s="224"/>
      <c r="R14766" s="224"/>
      <c r="T14766" s="223"/>
      <c r="U14766" s="225"/>
      <c r="V14766" s="223"/>
      <c r="W14766" s="225"/>
      <c r="AE14766" s="200"/>
      <c r="AM14766" s="203"/>
      <c r="AT14766" s="144"/>
    </row>
    <row r="14767" spans="9:46" s="142" customFormat="1" x14ac:dyDescent="0.15">
      <c r="I14767" s="223"/>
      <c r="P14767" s="224"/>
      <c r="Q14767" s="224"/>
      <c r="R14767" s="224"/>
      <c r="T14767" s="223"/>
      <c r="U14767" s="225"/>
      <c r="V14767" s="223"/>
      <c r="W14767" s="225"/>
      <c r="AE14767" s="200"/>
      <c r="AM14767" s="203"/>
      <c r="AT14767" s="144"/>
    </row>
    <row r="14768" spans="9:46" s="142" customFormat="1" x14ac:dyDescent="0.15">
      <c r="I14768" s="223"/>
      <c r="P14768" s="224"/>
      <c r="Q14768" s="224"/>
      <c r="R14768" s="224"/>
      <c r="T14768" s="223"/>
      <c r="U14768" s="225"/>
      <c r="V14768" s="223"/>
      <c r="W14768" s="225"/>
      <c r="AE14768" s="200"/>
      <c r="AM14768" s="203"/>
      <c r="AT14768" s="144"/>
    </row>
    <row r="14769" spans="9:46" s="142" customFormat="1" x14ac:dyDescent="0.15">
      <c r="I14769" s="223"/>
      <c r="P14769" s="224"/>
      <c r="Q14769" s="224"/>
      <c r="R14769" s="224"/>
      <c r="T14769" s="223"/>
      <c r="U14769" s="225"/>
      <c r="V14769" s="223"/>
      <c r="W14769" s="225"/>
      <c r="AE14769" s="200"/>
      <c r="AM14769" s="203"/>
      <c r="AT14769" s="144"/>
    </row>
    <row r="14770" spans="9:46" s="142" customFormat="1" x14ac:dyDescent="0.15">
      <c r="I14770" s="223"/>
      <c r="P14770" s="224"/>
      <c r="Q14770" s="224"/>
      <c r="R14770" s="224"/>
      <c r="T14770" s="223"/>
      <c r="U14770" s="225"/>
      <c r="V14770" s="223"/>
      <c r="W14770" s="225"/>
      <c r="AE14770" s="200"/>
      <c r="AM14770" s="203"/>
      <c r="AT14770" s="144"/>
    </row>
    <row r="14771" spans="9:46" s="142" customFormat="1" x14ac:dyDescent="0.15">
      <c r="I14771" s="223"/>
      <c r="P14771" s="224"/>
      <c r="Q14771" s="224"/>
      <c r="R14771" s="224"/>
      <c r="T14771" s="223"/>
      <c r="U14771" s="225"/>
      <c r="V14771" s="223"/>
      <c r="W14771" s="225"/>
      <c r="AE14771" s="200"/>
      <c r="AM14771" s="203"/>
      <c r="AT14771" s="144"/>
    </row>
    <row r="14772" spans="9:46" s="142" customFormat="1" x14ac:dyDescent="0.15">
      <c r="I14772" s="223"/>
      <c r="P14772" s="224"/>
      <c r="Q14772" s="224"/>
      <c r="R14772" s="224"/>
      <c r="T14772" s="223"/>
      <c r="U14772" s="225"/>
      <c r="V14772" s="223"/>
      <c r="W14772" s="225"/>
      <c r="AE14772" s="200"/>
      <c r="AM14772" s="203"/>
      <c r="AT14772" s="144"/>
    </row>
    <row r="14773" spans="9:46" s="142" customFormat="1" x14ac:dyDescent="0.15">
      <c r="I14773" s="223"/>
      <c r="P14773" s="224"/>
      <c r="Q14773" s="224"/>
      <c r="R14773" s="224"/>
      <c r="T14773" s="223"/>
      <c r="U14773" s="225"/>
      <c r="V14773" s="223"/>
      <c r="W14773" s="225"/>
      <c r="AE14773" s="200"/>
      <c r="AM14773" s="203"/>
      <c r="AT14773" s="144"/>
    </row>
    <row r="14774" spans="9:46" s="142" customFormat="1" x14ac:dyDescent="0.15">
      <c r="I14774" s="223"/>
      <c r="P14774" s="224"/>
      <c r="Q14774" s="224"/>
      <c r="R14774" s="224"/>
      <c r="T14774" s="223"/>
      <c r="U14774" s="225"/>
      <c r="V14774" s="223"/>
      <c r="W14774" s="225"/>
      <c r="AE14774" s="200"/>
      <c r="AM14774" s="203"/>
      <c r="AT14774" s="144"/>
    </row>
    <row r="14775" spans="9:46" s="142" customFormat="1" x14ac:dyDescent="0.15">
      <c r="I14775" s="223"/>
      <c r="P14775" s="224"/>
      <c r="Q14775" s="224"/>
      <c r="R14775" s="224"/>
      <c r="T14775" s="223"/>
      <c r="U14775" s="225"/>
      <c r="V14775" s="223"/>
      <c r="W14775" s="225"/>
      <c r="AE14775" s="200"/>
      <c r="AM14775" s="203"/>
      <c r="AT14775" s="144"/>
    </row>
    <row r="14776" spans="9:46" s="142" customFormat="1" x14ac:dyDescent="0.15">
      <c r="I14776" s="223"/>
      <c r="P14776" s="224"/>
      <c r="Q14776" s="224"/>
      <c r="R14776" s="224"/>
      <c r="T14776" s="223"/>
      <c r="U14776" s="225"/>
      <c r="V14776" s="223"/>
      <c r="W14776" s="225"/>
      <c r="AE14776" s="200"/>
      <c r="AM14776" s="203"/>
      <c r="AT14776" s="144"/>
    </row>
    <row r="14777" spans="9:46" s="142" customFormat="1" x14ac:dyDescent="0.15">
      <c r="I14777" s="223"/>
      <c r="P14777" s="224"/>
      <c r="Q14777" s="224"/>
      <c r="R14777" s="224"/>
      <c r="T14777" s="223"/>
      <c r="U14777" s="225"/>
      <c r="V14777" s="223"/>
      <c r="W14777" s="225"/>
      <c r="AE14777" s="200"/>
      <c r="AM14777" s="203"/>
      <c r="AT14777" s="144"/>
    </row>
    <row r="14778" spans="9:46" s="142" customFormat="1" x14ac:dyDescent="0.15">
      <c r="I14778" s="223"/>
      <c r="P14778" s="224"/>
      <c r="Q14778" s="224"/>
      <c r="R14778" s="224"/>
      <c r="T14778" s="223"/>
      <c r="U14778" s="225"/>
      <c r="V14778" s="223"/>
      <c r="W14778" s="225"/>
      <c r="AE14778" s="200"/>
      <c r="AM14778" s="203"/>
      <c r="AT14778" s="144"/>
    </row>
    <row r="14779" spans="9:46" s="142" customFormat="1" x14ac:dyDescent="0.15">
      <c r="I14779" s="223"/>
      <c r="P14779" s="224"/>
      <c r="Q14779" s="224"/>
      <c r="R14779" s="224"/>
      <c r="T14779" s="223"/>
      <c r="U14779" s="225"/>
      <c r="V14779" s="223"/>
      <c r="W14779" s="225"/>
      <c r="AE14779" s="200"/>
      <c r="AM14779" s="203"/>
      <c r="AT14779" s="144"/>
    </row>
    <row r="14780" spans="9:46" s="142" customFormat="1" x14ac:dyDescent="0.15">
      <c r="I14780" s="223"/>
      <c r="P14780" s="224"/>
      <c r="Q14780" s="224"/>
      <c r="R14780" s="224"/>
      <c r="T14780" s="223"/>
      <c r="U14780" s="225"/>
      <c r="V14780" s="223"/>
      <c r="W14780" s="225"/>
      <c r="AE14780" s="200"/>
      <c r="AM14780" s="203"/>
      <c r="AT14780" s="144"/>
    </row>
    <row r="14781" spans="9:46" s="142" customFormat="1" x14ac:dyDescent="0.15">
      <c r="I14781" s="223"/>
      <c r="P14781" s="224"/>
      <c r="Q14781" s="224"/>
      <c r="R14781" s="224"/>
      <c r="T14781" s="223"/>
      <c r="U14781" s="225"/>
      <c r="V14781" s="223"/>
      <c r="W14781" s="225"/>
      <c r="AE14781" s="200"/>
      <c r="AM14781" s="203"/>
      <c r="AT14781" s="144"/>
    </row>
    <row r="14782" spans="9:46" s="142" customFormat="1" x14ac:dyDescent="0.15">
      <c r="I14782" s="223"/>
      <c r="P14782" s="224"/>
      <c r="Q14782" s="224"/>
      <c r="R14782" s="224"/>
      <c r="T14782" s="223"/>
      <c r="U14782" s="225"/>
      <c r="V14782" s="223"/>
      <c r="W14782" s="225"/>
      <c r="AE14782" s="200"/>
      <c r="AM14782" s="203"/>
      <c r="AT14782" s="144"/>
    </row>
    <row r="14783" spans="9:46" s="142" customFormat="1" x14ac:dyDescent="0.15">
      <c r="I14783" s="223"/>
      <c r="P14783" s="224"/>
      <c r="Q14783" s="224"/>
      <c r="R14783" s="224"/>
      <c r="T14783" s="223"/>
      <c r="U14783" s="225"/>
      <c r="V14783" s="223"/>
      <c r="W14783" s="225"/>
      <c r="AE14783" s="200"/>
      <c r="AM14783" s="203"/>
      <c r="AT14783" s="144"/>
    </row>
    <row r="14784" spans="9:46" s="142" customFormat="1" x14ac:dyDescent="0.15">
      <c r="I14784" s="223"/>
      <c r="P14784" s="224"/>
      <c r="Q14784" s="224"/>
      <c r="R14784" s="224"/>
      <c r="T14784" s="223"/>
      <c r="U14784" s="225"/>
      <c r="V14784" s="223"/>
      <c r="W14784" s="225"/>
      <c r="AE14784" s="200"/>
      <c r="AM14784" s="203"/>
      <c r="AT14784" s="144"/>
    </row>
    <row r="14785" spans="9:46" s="142" customFormat="1" x14ac:dyDescent="0.15">
      <c r="I14785" s="223"/>
      <c r="P14785" s="224"/>
      <c r="Q14785" s="224"/>
      <c r="R14785" s="224"/>
      <c r="T14785" s="223"/>
      <c r="U14785" s="225"/>
      <c r="V14785" s="223"/>
      <c r="W14785" s="225"/>
      <c r="AE14785" s="200"/>
      <c r="AM14785" s="203"/>
      <c r="AT14785" s="144"/>
    </row>
    <row r="14786" spans="9:46" s="142" customFormat="1" x14ac:dyDescent="0.15">
      <c r="I14786" s="223"/>
      <c r="P14786" s="224"/>
      <c r="Q14786" s="224"/>
      <c r="R14786" s="224"/>
      <c r="T14786" s="223"/>
      <c r="U14786" s="225"/>
      <c r="V14786" s="223"/>
      <c r="W14786" s="225"/>
      <c r="AE14786" s="200"/>
      <c r="AM14786" s="203"/>
      <c r="AT14786" s="144"/>
    </row>
    <row r="14787" spans="9:46" s="142" customFormat="1" x14ac:dyDescent="0.15">
      <c r="I14787" s="223"/>
      <c r="P14787" s="224"/>
      <c r="Q14787" s="224"/>
      <c r="R14787" s="224"/>
      <c r="T14787" s="223"/>
      <c r="U14787" s="225"/>
      <c r="V14787" s="223"/>
      <c r="W14787" s="225"/>
      <c r="AE14787" s="200"/>
      <c r="AM14787" s="203"/>
      <c r="AT14787" s="144"/>
    </row>
    <row r="14788" spans="9:46" s="142" customFormat="1" x14ac:dyDescent="0.15">
      <c r="I14788" s="223"/>
      <c r="P14788" s="224"/>
      <c r="Q14788" s="224"/>
      <c r="R14788" s="224"/>
      <c r="T14788" s="223"/>
      <c r="U14788" s="225"/>
      <c r="V14788" s="223"/>
      <c r="W14788" s="225"/>
      <c r="AE14788" s="200"/>
      <c r="AM14788" s="203"/>
      <c r="AT14788" s="144"/>
    </row>
    <row r="14789" spans="9:46" s="142" customFormat="1" x14ac:dyDescent="0.15">
      <c r="I14789" s="223"/>
      <c r="P14789" s="224"/>
      <c r="Q14789" s="224"/>
      <c r="R14789" s="224"/>
      <c r="T14789" s="223"/>
      <c r="U14789" s="225"/>
      <c r="V14789" s="223"/>
      <c r="W14789" s="225"/>
      <c r="AE14789" s="200"/>
      <c r="AM14789" s="203"/>
      <c r="AT14789" s="144"/>
    </row>
    <row r="14790" spans="9:46" s="142" customFormat="1" x14ac:dyDescent="0.15">
      <c r="I14790" s="223"/>
      <c r="P14790" s="224"/>
      <c r="Q14790" s="224"/>
      <c r="R14790" s="224"/>
      <c r="T14790" s="223"/>
      <c r="U14790" s="225"/>
      <c r="V14790" s="223"/>
      <c r="W14790" s="225"/>
      <c r="AE14790" s="200"/>
      <c r="AM14790" s="203"/>
      <c r="AT14790" s="144"/>
    </row>
    <row r="14791" spans="9:46" s="142" customFormat="1" x14ac:dyDescent="0.15">
      <c r="I14791" s="223"/>
      <c r="P14791" s="224"/>
      <c r="Q14791" s="224"/>
      <c r="R14791" s="224"/>
      <c r="T14791" s="223"/>
      <c r="U14791" s="225"/>
      <c r="V14791" s="223"/>
      <c r="W14791" s="225"/>
      <c r="AE14791" s="200"/>
      <c r="AM14791" s="203"/>
      <c r="AT14791" s="144"/>
    </row>
    <row r="14792" spans="9:46" s="142" customFormat="1" x14ac:dyDescent="0.15">
      <c r="I14792" s="223"/>
      <c r="P14792" s="224"/>
      <c r="Q14792" s="224"/>
      <c r="R14792" s="224"/>
      <c r="T14792" s="223"/>
      <c r="U14792" s="225"/>
      <c r="V14792" s="223"/>
      <c r="W14792" s="225"/>
      <c r="AE14792" s="200"/>
      <c r="AM14792" s="203"/>
      <c r="AT14792" s="144"/>
    </row>
    <row r="14793" spans="9:46" s="142" customFormat="1" x14ac:dyDescent="0.15">
      <c r="I14793" s="223"/>
      <c r="P14793" s="224"/>
      <c r="Q14793" s="224"/>
      <c r="R14793" s="224"/>
      <c r="T14793" s="223"/>
      <c r="U14793" s="225"/>
      <c r="V14793" s="223"/>
      <c r="W14793" s="225"/>
      <c r="AE14793" s="200"/>
      <c r="AM14793" s="203"/>
      <c r="AT14793" s="144"/>
    </row>
    <row r="14794" spans="9:46" s="142" customFormat="1" x14ac:dyDescent="0.15">
      <c r="I14794" s="223"/>
      <c r="P14794" s="224"/>
      <c r="Q14794" s="224"/>
      <c r="R14794" s="224"/>
      <c r="T14794" s="223"/>
      <c r="U14794" s="225"/>
      <c r="V14794" s="223"/>
      <c r="W14794" s="225"/>
      <c r="AE14794" s="200"/>
      <c r="AM14794" s="203"/>
      <c r="AT14794" s="144"/>
    </row>
    <row r="14795" spans="9:46" s="142" customFormat="1" x14ac:dyDescent="0.15">
      <c r="I14795" s="223"/>
      <c r="P14795" s="224"/>
      <c r="Q14795" s="224"/>
      <c r="R14795" s="224"/>
      <c r="T14795" s="223"/>
      <c r="U14795" s="225"/>
      <c r="V14795" s="223"/>
      <c r="W14795" s="225"/>
      <c r="AE14795" s="200"/>
      <c r="AM14795" s="203"/>
      <c r="AT14795" s="144"/>
    </row>
    <row r="14796" spans="9:46" s="142" customFormat="1" x14ac:dyDescent="0.15">
      <c r="I14796" s="223"/>
      <c r="P14796" s="224"/>
      <c r="Q14796" s="224"/>
      <c r="R14796" s="224"/>
      <c r="T14796" s="223"/>
      <c r="U14796" s="225"/>
      <c r="V14796" s="223"/>
      <c r="W14796" s="225"/>
      <c r="AE14796" s="200"/>
      <c r="AM14796" s="203"/>
      <c r="AT14796" s="144"/>
    </row>
    <row r="14797" spans="9:46" s="142" customFormat="1" x14ac:dyDescent="0.15">
      <c r="I14797" s="223"/>
      <c r="P14797" s="224"/>
      <c r="Q14797" s="224"/>
      <c r="R14797" s="224"/>
      <c r="T14797" s="223"/>
      <c r="U14797" s="225"/>
      <c r="V14797" s="223"/>
      <c r="W14797" s="225"/>
      <c r="AE14797" s="200"/>
      <c r="AM14797" s="203"/>
      <c r="AT14797" s="144"/>
    </row>
    <row r="14798" spans="9:46" s="142" customFormat="1" x14ac:dyDescent="0.15">
      <c r="I14798" s="223"/>
      <c r="P14798" s="224"/>
      <c r="Q14798" s="224"/>
      <c r="R14798" s="224"/>
      <c r="T14798" s="223"/>
      <c r="U14798" s="225"/>
      <c r="V14798" s="223"/>
      <c r="W14798" s="225"/>
      <c r="AE14798" s="200"/>
      <c r="AM14798" s="203"/>
      <c r="AT14798" s="144"/>
    </row>
    <row r="14799" spans="9:46" s="142" customFormat="1" x14ac:dyDescent="0.15">
      <c r="I14799" s="223"/>
      <c r="P14799" s="224"/>
      <c r="Q14799" s="224"/>
      <c r="R14799" s="224"/>
      <c r="T14799" s="223"/>
      <c r="U14799" s="225"/>
      <c r="V14799" s="223"/>
      <c r="W14799" s="225"/>
      <c r="AE14799" s="200"/>
      <c r="AM14799" s="203"/>
      <c r="AT14799" s="144"/>
    </row>
    <row r="14800" spans="9:46" s="142" customFormat="1" x14ac:dyDescent="0.15">
      <c r="I14800" s="223"/>
      <c r="P14800" s="224"/>
      <c r="Q14800" s="224"/>
      <c r="R14800" s="224"/>
      <c r="T14800" s="223"/>
      <c r="U14800" s="225"/>
      <c r="V14800" s="223"/>
      <c r="W14800" s="225"/>
      <c r="AE14800" s="200"/>
      <c r="AM14800" s="203"/>
      <c r="AT14800" s="144"/>
    </row>
    <row r="14801" spans="9:46" s="142" customFormat="1" x14ac:dyDescent="0.15">
      <c r="I14801" s="223"/>
      <c r="P14801" s="224"/>
      <c r="Q14801" s="224"/>
      <c r="R14801" s="224"/>
      <c r="T14801" s="223"/>
      <c r="U14801" s="225"/>
      <c r="V14801" s="223"/>
      <c r="W14801" s="225"/>
      <c r="AE14801" s="200"/>
      <c r="AM14801" s="203"/>
      <c r="AT14801" s="144"/>
    </row>
    <row r="14802" spans="9:46" s="142" customFormat="1" x14ac:dyDescent="0.15">
      <c r="I14802" s="223"/>
      <c r="P14802" s="224"/>
      <c r="Q14802" s="224"/>
      <c r="R14802" s="224"/>
      <c r="T14802" s="223"/>
      <c r="U14802" s="225"/>
      <c r="V14802" s="223"/>
      <c r="W14802" s="225"/>
      <c r="AE14802" s="200"/>
      <c r="AM14802" s="203"/>
      <c r="AT14802" s="144"/>
    </row>
    <row r="14803" spans="9:46" s="142" customFormat="1" x14ac:dyDescent="0.15">
      <c r="I14803" s="223"/>
      <c r="P14803" s="224"/>
      <c r="Q14803" s="224"/>
      <c r="R14803" s="224"/>
      <c r="T14803" s="223"/>
      <c r="U14803" s="225"/>
      <c r="V14803" s="223"/>
      <c r="W14803" s="225"/>
      <c r="AE14803" s="200"/>
      <c r="AM14803" s="203"/>
      <c r="AT14803" s="144"/>
    </row>
    <row r="14804" spans="9:46" s="142" customFormat="1" x14ac:dyDescent="0.15">
      <c r="I14804" s="223"/>
      <c r="P14804" s="224"/>
      <c r="Q14804" s="224"/>
      <c r="R14804" s="224"/>
      <c r="T14804" s="223"/>
      <c r="U14804" s="225"/>
      <c r="V14804" s="223"/>
      <c r="W14804" s="225"/>
      <c r="AE14804" s="200"/>
      <c r="AM14804" s="203"/>
      <c r="AT14804" s="144"/>
    </row>
    <row r="14805" spans="9:46" s="142" customFormat="1" x14ac:dyDescent="0.15">
      <c r="I14805" s="223"/>
      <c r="P14805" s="224"/>
      <c r="Q14805" s="224"/>
      <c r="R14805" s="224"/>
      <c r="T14805" s="223"/>
      <c r="U14805" s="225"/>
      <c r="V14805" s="223"/>
      <c r="W14805" s="225"/>
      <c r="AE14805" s="200"/>
      <c r="AM14805" s="203"/>
      <c r="AT14805" s="144"/>
    </row>
    <row r="14806" spans="9:46" s="142" customFormat="1" x14ac:dyDescent="0.15">
      <c r="I14806" s="223"/>
      <c r="P14806" s="224"/>
      <c r="Q14806" s="224"/>
      <c r="R14806" s="224"/>
      <c r="T14806" s="223"/>
      <c r="U14806" s="225"/>
      <c r="V14806" s="223"/>
      <c r="W14806" s="225"/>
      <c r="AE14806" s="200"/>
      <c r="AM14806" s="203"/>
      <c r="AT14806" s="144"/>
    </row>
    <row r="14807" spans="9:46" s="142" customFormat="1" x14ac:dyDescent="0.15">
      <c r="I14807" s="223"/>
      <c r="P14807" s="224"/>
      <c r="Q14807" s="224"/>
      <c r="R14807" s="224"/>
      <c r="T14807" s="223"/>
      <c r="U14807" s="225"/>
      <c r="V14807" s="223"/>
      <c r="W14807" s="225"/>
      <c r="AE14807" s="200"/>
      <c r="AM14807" s="203"/>
      <c r="AT14807" s="144"/>
    </row>
    <row r="14808" spans="9:46" s="142" customFormat="1" x14ac:dyDescent="0.15">
      <c r="I14808" s="223"/>
      <c r="P14808" s="224"/>
      <c r="Q14808" s="224"/>
      <c r="R14808" s="224"/>
      <c r="T14808" s="223"/>
      <c r="U14808" s="225"/>
      <c r="V14808" s="223"/>
      <c r="W14808" s="225"/>
      <c r="AE14808" s="200"/>
      <c r="AM14808" s="203"/>
      <c r="AT14808" s="144"/>
    </row>
    <row r="14809" spans="9:46" s="142" customFormat="1" x14ac:dyDescent="0.15">
      <c r="I14809" s="223"/>
      <c r="P14809" s="224"/>
      <c r="Q14809" s="224"/>
      <c r="R14809" s="224"/>
      <c r="T14809" s="223"/>
      <c r="U14809" s="225"/>
      <c r="V14809" s="223"/>
      <c r="W14809" s="225"/>
      <c r="AE14809" s="200"/>
      <c r="AM14809" s="203"/>
      <c r="AT14809" s="144"/>
    </row>
    <row r="14810" spans="9:46" s="142" customFormat="1" x14ac:dyDescent="0.15">
      <c r="I14810" s="223"/>
      <c r="P14810" s="224"/>
      <c r="Q14810" s="224"/>
      <c r="R14810" s="224"/>
      <c r="T14810" s="223"/>
      <c r="U14810" s="225"/>
      <c r="V14810" s="223"/>
      <c r="W14810" s="225"/>
      <c r="AE14810" s="200"/>
      <c r="AM14810" s="203"/>
      <c r="AT14810" s="144"/>
    </row>
    <row r="14811" spans="9:46" s="142" customFormat="1" x14ac:dyDescent="0.15">
      <c r="I14811" s="223"/>
      <c r="P14811" s="224"/>
      <c r="Q14811" s="224"/>
      <c r="R14811" s="224"/>
      <c r="T14811" s="223"/>
      <c r="U14811" s="225"/>
      <c r="V14811" s="223"/>
      <c r="W14811" s="225"/>
      <c r="AE14811" s="200"/>
      <c r="AM14811" s="203"/>
      <c r="AT14811" s="144"/>
    </row>
    <row r="14812" spans="9:46" s="142" customFormat="1" x14ac:dyDescent="0.15">
      <c r="I14812" s="223"/>
      <c r="P14812" s="224"/>
      <c r="Q14812" s="224"/>
      <c r="R14812" s="224"/>
      <c r="T14812" s="223"/>
      <c r="U14812" s="225"/>
      <c r="V14812" s="223"/>
      <c r="W14812" s="225"/>
      <c r="AE14812" s="200"/>
      <c r="AM14812" s="203"/>
      <c r="AT14812" s="144"/>
    </row>
    <row r="14813" spans="9:46" s="142" customFormat="1" x14ac:dyDescent="0.15">
      <c r="I14813" s="223"/>
      <c r="P14813" s="224"/>
      <c r="Q14813" s="224"/>
      <c r="R14813" s="224"/>
      <c r="T14813" s="223"/>
      <c r="U14813" s="225"/>
      <c r="V14813" s="223"/>
      <c r="W14813" s="225"/>
      <c r="AE14813" s="200"/>
      <c r="AM14813" s="203"/>
      <c r="AT14813" s="144"/>
    </row>
    <row r="14814" spans="9:46" s="142" customFormat="1" x14ac:dyDescent="0.15">
      <c r="I14814" s="223"/>
      <c r="P14814" s="224"/>
      <c r="Q14814" s="224"/>
      <c r="R14814" s="224"/>
      <c r="T14814" s="223"/>
      <c r="U14814" s="225"/>
      <c r="V14814" s="223"/>
      <c r="W14814" s="225"/>
      <c r="AE14814" s="200"/>
      <c r="AM14814" s="203"/>
      <c r="AT14814" s="144"/>
    </row>
    <row r="14815" spans="9:46" s="142" customFormat="1" x14ac:dyDescent="0.15">
      <c r="I14815" s="223"/>
      <c r="P14815" s="224"/>
      <c r="Q14815" s="224"/>
      <c r="R14815" s="224"/>
      <c r="T14815" s="223"/>
      <c r="U14815" s="225"/>
      <c r="V14815" s="223"/>
      <c r="W14815" s="225"/>
      <c r="AE14815" s="200"/>
      <c r="AM14815" s="203"/>
      <c r="AT14815" s="144"/>
    </row>
    <row r="14816" spans="9:46" s="142" customFormat="1" x14ac:dyDescent="0.15">
      <c r="I14816" s="223"/>
      <c r="P14816" s="224"/>
      <c r="Q14816" s="224"/>
      <c r="R14816" s="224"/>
      <c r="T14816" s="223"/>
      <c r="U14816" s="225"/>
      <c r="V14816" s="223"/>
      <c r="W14816" s="225"/>
      <c r="AE14816" s="200"/>
      <c r="AM14816" s="203"/>
      <c r="AT14816" s="144"/>
    </row>
    <row r="14817" spans="9:46" s="142" customFormat="1" x14ac:dyDescent="0.15">
      <c r="I14817" s="223"/>
      <c r="P14817" s="224"/>
      <c r="Q14817" s="224"/>
      <c r="R14817" s="224"/>
      <c r="T14817" s="223"/>
      <c r="U14817" s="225"/>
      <c r="V14817" s="223"/>
      <c r="W14817" s="225"/>
      <c r="AE14817" s="200"/>
      <c r="AM14817" s="203"/>
      <c r="AT14817" s="144"/>
    </row>
    <row r="14818" spans="9:46" s="142" customFormat="1" x14ac:dyDescent="0.15">
      <c r="I14818" s="223"/>
      <c r="P14818" s="224"/>
      <c r="Q14818" s="224"/>
      <c r="R14818" s="224"/>
      <c r="T14818" s="223"/>
      <c r="U14818" s="225"/>
      <c r="V14818" s="223"/>
      <c r="W14818" s="225"/>
      <c r="AE14818" s="200"/>
      <c r="AM14818" s="203"/>
      <c r="AT14818" s="144"/>
    </row>
    <row r="14819" spans="9:46" s="142" customFormat="1" x14ac:dyDescent="0.15">
      <c r="I14819" s="223"/>
      <c r="P14819" s="224"/>
      <c r="Q14819" s="224"/>
      <c r="R14819" s="224"/>
      <c r="T14819" s="223"/>
      <c r="U14819" s="225"/>
      <c r="V14819" s="223"/>
      <c r="W14819" s="225"/>
      <c r="AE14819" s="200"/>
      <c r="AM14819" s="203"/>
      <c r="AT14819" s="144"/>
    </row>
    <row r="14820" spans="9:46" s="142" customFormat="1" x14ac:dyDescent="0.15">
      <c r="I14820" s="223"/>
      <c r="P14820" s="224"/>
      <c r="Q14820" s="224"/>
      <c r="R14820" s="224"/>
      <c r="T14820" s="223"/>
      <c r="U14820" s="225"/>
      <c r="V14820" s="223"/>
      <c r="W14820" s="225"/>
      <c r="AE14820" s="200"/>
      <c r="AM14820" s="203"/>
      <c r="AT14820" s="144"/>
    </row>
    <row r="14821" spans="9:46" s="142" customFormat="1" x14ac:dyDescent="0.15">
      <c r="I14821" s="223"/>
      <c r="P14821" s="224"/>
      <c r="Q14821" s="224"/>
      <c r="R14821" s="224"/>
      <c r="T14821" s="223"/>
      <c r="U14821" s="225"/>
      <c r="V14821" s="223"/>
      <c r="W14821" s="225"/>
      <c r="AE14821" s="200"/>
      <c r="AM14821" s="203"/>
      <c r="AT14821" s="144"/>
    </row>
    <row r="14822" spans="9:46" s="142" customFormat="1" x14ac:dyDescent="0.15">
      <c r="I14822" s="223"/>
      <c r="P14822" s="224"/>
      <c r="Q14822" s="224"/>
      <c r="R14822" s="224"/>
      <c r="T14822" s="223"/>
      <c r="U14822" s="225"/>
      <c r="V14822" s="223"/>
      <c r="W14822" s="225"/>
      <c r="AE14822" s="200"/>
      <c r="AM14822" s="203"/>
      <c r="AT14822" s="144"/>
    </row>
    <row r="14823" spans="9:46" s="142" customFormat="1" x14ac:dyDescent="0.15">
      <c r="I14823" s="223"/>
      <c r="P14823" s="224"/>
      <c r="Q14823" s="224"/>
      <c r="R14823" s="224"/>
      <c r="T14823" s="223"/>
      <c r="U14823" s="225"/>
      <c r="V14823" s="223"/>
      <c r="W14823" s="225"/>
      <c r="AE14823" s="200"/>
      <c r="AM14823" s="203"/>
      <c r="AT14823" s="144"/>
    </row>
    <row r="14824" spans="9:46" s="142" customFormat="1" x14ac:dyDescent="0.15">
      <c r="I14824" s="223"/>
      <c r="P14824" s="224"/>
      <c r="Q14824" s="224"/>
      <c r="R14824" s="224"/>
      <c r="T14824" s="223"/>
      <c r="U14824" s="225"/>
      <c r="V14824" s="223"/>
      <c r="W14824" s="225"/>
      <c r="AE14824" s="200"/>
      <c r="AM14824" s="203"/>
      <c r="AT14824" s="144"/>
    </row>
    <row r="14825" spans="9:46" s="142" customFormat="1" x14ac:dyDescent="0.15">
      <c r="I14825" s="223"/>
      <c r="P14825" s="224"/>
      <c r="Q14825" s="224"/>
      <c r="R14825" s="224"/>
      <c r="T14825" s="223"/>
      <c r="U14825" s="225"/>
      <c r="V14825" s="223"/>
      <c r="W14825" s="225"/>
      <c r="AE14825" s="200"/>
      <c r="AM14825" s="203"/>
      <c r="AT14825" s="144"/>
    </row>
    <row r="14826" spans="9:46" s="142" customFormat="1" x14ac:dyDescent="0.15">
      <c r="I14826" s="223"/>
      <c r="P14826" s="224"/>
      <c r="Q14826" s="224"/>
      <c r="R14826" s="224"/>
      <c r="T14826" s="223"/>
      <c r="U14826" s="225"/>
      <c r="V14826" s="223"/>
      <c r="W14826" s="225"/>
      <c r="AE14826" s="200"/>
      <c r="AM14826" s="203"/>
      <c r="AT14826" s="144"/>
    </row>
    <row r="14827" spans="9:46" s="142" customFormat="1" x14ac:dyDescent="0.15">
      <c r="I14827" s="223"/>
      <c r="P14827" s="224"/>
      <c r="Q14827" s="224"/>
      <c r="R14827" s="224"/>
      <c r="T14827" s="223"/>
      <c r="U14827" s="225"/>
      <c r="V14827" s="223"/>
      <c r="W14827" s="225"/>
      <c r="AE14827" s="200"/>
      <c r="AM14827" s="203"/>
      <c r="AT14827" s="144"/>
    </row>
    <row r="14828" spans="9:46" s="142" customFormat="1" x14ac:dyDescent="0.15">
      <c r="I14828" s="223"/>
      <c r="P14828" s="224"/>
      <c r="Q14828" s="224"/>
      <c r="R14828" s="224"/>
      <c r="T14828" s="223"/>
      <c r="U14828" s="225"/>
      <c r="V14828" s="223"/>
      <c r="W14828" s="225"/>
      <c r="AE14828" s="200"/>
      <c r="AM14828" s="203"/>
      <c r="AT14828" s="144"/>
    </row>
    <row r="14829" spans="9:46" s="142" customFormat="1" x14ac:dyDescent="0.15">
      <c r="I14829" s="223"/>
      <c r="P14829" s="224"/>
      <c r="Q14829" s="224"/>
      <c r="R14829" s="224"/>
      <c r="T14829" s="223"/>
      <c r="U14829" s="225"/>
      <c r="V14829" s="223"/>
      <c r="W14829" s="225"/>
      <c r="AE14829" s="200"/>
      <c r="AM14829" s="203"/>
      <c r="AT14829" s="144"/>
    </row>
    <row r="14830" spans="9:46" s="142" customFormat="1" x14ac:dyDescent="0.15">
      <c r="I14830" s="223"/>
      <c r="P14830" s="224"/>
      <c r="Q14830" s="224"/>
      <c r="R14830" s="224"/>
      <c r="T14830" s="223"/>
      <c r="U14830" s="225"/>
      <c r="V14830" s="223"/>
      <c r="W14830" s="225"/>
      <c r="AE14830" s="200"/>
      <c r="AM14830" s="203"/>
      <c r="AT14830" s="144"/>
    </row>
    <row r="14831" spans="9:46" s="142" customFormat="1" x14ac:dyDescent="0.15">
      <c r="I14831" s="223"/>
      <c r="P14831" s="224"/>
      <c r="Q14831" s="224"/>
      <c r="R14831" s="224"/>
      <c r="T14831" s="223"/>
      <c r="U14831" s="225"/>
      <c r="V14831" s="223"/>
      <c r="W14831" s="225"/>
      <c r="AE14831" s="200"/>
      <c r="AM14831" s="203"/>
      <c r="AT14831" s="144"/>
    </row>
    <row r="14832" spans="9:46" s="142" customFormat="1" x14ac:dyDescent="0.15">
      <c r="I14832" s="223"/>
      <c r="P14832" s="224"/>
      <c r="Q14832" s="224"/>
      <c r="R14832" s="224"/>
      <c r="T14832" s="223"/>
      <c r="U14832" s="225"/>
      <c r="V14832" s="223"/>
      <c r="W14832" s="225"/>
      <c r="AE14832" s="200"/>
      <c r="AM14832" s="203"/>
      <c r="AT14832" s="144"/>
    </row>
    <row r="14833" spans="9:46" s="142" customFormat="1" x14ac:dyDescent="0.15">
      <c r="I14833" s="223"/>
      <c r="P14833" s="224"/>
      <c r="Q14833" s="224"/>
      <c r="R14833" s="224"/>
      <c r="T14833" s="223"/>
      <c r="U14833" s="225"/>
      <c r="V14833" s="223"/>
      <c r="W14833" s="225"/>
      <c r="AE14833" s="200"/>
      <c r="AM14833" s="203"/>
      <c r="AT14833" s="144"/>
    </row>
    <row r="14834" spans="9:46" s="142" customFormat="1" x14ac:dyDescent="0.15">
      <c r="I14834" s="223"/>
      <c r="P14834" s="224"/>
      <c r="Q14834" s="224"/>
      <c r="R14834" s="224"/>
      <c r="T14834" s="223"/>
      <c r="U14834" s="225"/>
      <c r="V14834" s="223"/>
      <c r="W14834" s="225"/>
      <c r="AE14834" s="200"/>
      <c r="AM14834" s="203"/>
      <c r="AT14834" s="144"/>
    </row>
    <row r="14835" spans="9:46" s="142" customFormat="1" x14ac:dyDescent="0.15">
      <c r="I14835" s="223"/>
      <c r="P14835" s="224"/>
      <c r="Q14835" s="224"/>
      <c r="R14835" s="224"/>
      <c r="T14835" s="223"/>
      <c r="U14835" s="225"/>
      <c r="V14835" s="223"/>
      <c r="W14835" s="225"/>
      <c r="AE14835" s="200"/>
      <c r="AM14835" s="203"/>
      <c r="AT14835" s="144"/>
    </row>
    <row r="14836" spans="9:46" s="142" customFormat="1" x14ac:dyDescent="0.15">
      <c r="I14836" s="223"/>
      <c r="P14836" s="224"/>
      <c r="Q14836" s="224"/>
      <c r="R14836" s="224"/>
      <c r="T14836" s="223"/>
      <c r="U14836" s="225"/>
      <c r="V14836" s="223"/>
      <c r="W14836" s="225"/>
      <c r="AE14836" s="200"/>
      <c r="AM14836" s="203"/>
      <c r="AT14836" s="144"/>
    </row>
    <row r="14837" spans="9:46" s="142" customFormat="1" x14ac:dyDescent="0.15">
      <c r="I14837" s="223"/>
      <c r="P14837" s="224"/>
      <c r="Q14837" s="224"/>
      <c r="R14837" s="224"/>
      <c r="T14837" s="223"/>
      <c r="U14837" s="225"/>
      <c r="V14837" s="223"/>
      <c r="W14837" s="225"/>
      <c r="AE14837" s="200"/>
      <c r="AM14837" s="203"/>
      <c r="AT14837" s="144"/>
    </row>
    <row r="14838" spans="9:46" s="142" customFormat="1" x14ac:dyDescent="0.15">
      <c r="I14838" s="223"/>
      <c r="P14838" s="224"/>
      <c r="Q14838" s="224"/>
      <c r="R14838" s="224"/>
      <c r="T14838" s="223"/>
      <c r="U14838" s="225"/>
      <c r="V14838" s="223"/>
      <c r="W14838" s="225"/>
      <c r="AE14838" s="200"/>
      <c r="AM14838" s="203"/>
      <c r="AT14838" s="144"/>
    </row>
    <row r="14839" spans="9:46" s="142" customFormat="1" x14ac:dyDescent="0.15">
      <c r="I14839" s="223"/>
      <c r="P14839" s="224"/>
      <c r="Q14839" s="224"/>
      <c r="R14839" s="224"/>
      <c r="T14839" s="223"/>
      <c r="U14839" s="225"/>
      <c r="V14839" s="223"/>
      <c r="W14839" s="225"/>
      <c r="AE14839" s="200"/>
      <c r="AM14839" s="203"/>
      <c r="AT14839" s="144"/>
    </row>
    <row r="14840" spans="9:46" s="142" customFormat="1" x14ac:dyDescent="0.15">
      <c r="I14840" s="223"/>
      <c r="P14840" s="224"/>
      <c r="Q14840" s="224"/>
      <c r="R14840" s="224"/>
      <c r="T14840" s="223"/>
      <c r="U14840" s="225"/>
      <c r="V14840" s="223"/>
      <c r="W14840" s="225"/>
      <c r="AE14840" s="200"/>
      <c r="AM14840" s="203"/>
      <c r="AT14840" s="144"/>
    </row>
    <row r="14841" spans="9:46" s="142" customFormat="1" x14ac:dyDescent="0.15">
      <c r="I14841" s="223"/>
      <c r="P14841" s="224"/>
      <c r="Q14841" s="224"/>
      <c r="R14841" s="224"/>
      <c r="T14841" s="223"/>
      <c r="U14841" s="225"/>
      <c r="V14841" s="223"/>
      <c r="W14841" s="225"/>
      <c r="AE14841" s="200"/>
      <c r="AM14841" s="203"/>
      <c r="AT14841" s="144"/>
    </row>
    <row r="14842" spans="9:46" s="142" customFormat="1" x14ac:dyDescent="0.15">
      <c r="I14842" s="223"/>
      <c r="P14842" s="224"/>
      <c r="Q14842" s="224"/>
      <c r="R14842" s="224"/>
      <c r="T14842" s="223"/>
      <c r="U14842" s="225"/>
      <c r="V14842" s="223"/>
      <c r="W14842" s="225"/>
      <c r="AE14842" s="200"/>
      <c r="AM14842" s="203"/>
      <c r="AT14842" s="144"/>
    </row>
    <row r="14843" spans="9:46" s="142" customFormat="1" x14ac:dyDescent="0.15">
      <c r="I14843" s="223"/>
      <c r="P14843" s="224"/>
      <c r="Q14843" s="224"/>
      <c r="R14843" s="224"/>
      <c r="T14843" s="223"/>
      <c r="U14843" s="225"/>
      <c r="V14843" s="223"/>
      <c r="W14843" s="225"/>
      <c r="AE14843" s="200"/>
      <c r="AM14843" s="203"/>
      <c r="AT14843" s="144"/>
    </row>
    <row r="14844" spans="9:46" s="142" customFormat="1" x14ac:dyDescent="0.15">
      <c r="I14844" s="223"/>
      <c r="P14844" s="224"/>
      <c r="Q14844" s="224"/>
      <c r="R14844" s="224"/>
      <c r="T14844" s="223"/>
      <c r="U14844" s="225"/>
      <c r="V14844" s="223"/>
      <c r="W14844" s="225"/>
      <c r="AE14844" s="200"/>
      <c r="AM14844" s="203"/>
      <c r="AT14844" s="144"/>
    </row>
    <row r="14845" spans="9:46" s="142" customFormat="1" x14ac:dyDescent="0.15">
      <c r="I14845" s="223"/>
      <c r="P14845" s="224"/>
      <c r="Q14845" s="224"/>
      <c r="R14845" s="224"/>
      <c r="T14845" s="223"/>
      <c r="U14845" s="225"/>
      <c r="V14845" s="223"/>
      <c r="W14845" s="225"/>
      <c r="AE14845" s="200"/>
      <c r="AM14845" s="203"/>
      <c r="AT14845" s="144"/>
    </row>
    <row r="14846" spans="9:46" s="142" customFormat="1" x14ac:dyDescent="0.15">
      <c r="I14846" s="223"/>
      <c r="P14846" s="224"/>
      <c r="Q14846" s="224"/>
      <c r="R14846" s="224"/>
      <c r="T14846" s="223"/>
      <c r="U14846" s="225"/>
      <c r="V14846" s="223"/>
      <c r="W14846" s="225"/>
      <c r="AE14846" s="200"/>
      <c r="AM14846" s="203"/>
      <c r="AT14846" s="144"/>
    </row>
    <row r="14847" spans="9:46" s="142" customFormat="1" x14ac:dyDescent="0.15">
      <c r="I14847" s="223"/>
      <c r="P14847" s="224"/>
      <c r="Q14847" s="224"/>
      <c r="R14847" s="224"/>
      <c r="T14847" s="223"/>
      <c r="U14847" s="225"/>
      <c r="V14847" s="223"/>
      <c r="W14847" s="225"/>
      <c r="AE14847" s="200"/>
      <c r="AM14847" s="203"/>
      <c r="AT14847" s="144"/>
    </row>
    <row r="14848" spans="9:46" s="142" customFormat="1" x14ac:dyDescent="0.15">
      <c r="I14848" s="223"/>
      <c r="P14848" s="224"/>
      <c r="Q14848" s="224"/>
      <c r="R14848" s="224"/>
      <c r="T14848" s="223"/>
      <c r="U14848" s="225"/>
      <c r="V14848" s="223"/>
      <c r="W14848" s="225"/>
      <c r="AE14848" s="200"/>
      <c r="AM14848" s="203"/>
      <c r="AT14848" s="144"/>
    </row>
    <row r="14849" spans="9:46" s="142" customFormat="1" x14ac:dyDescent="0.15">
      <c r="I14849" s="223"/>
      <c r="P14849" s="224"/>
      <c r="Q14849" s="224"/>
      <c r="R14849" s="224"/>
      <c r="T14849" s="223"/>
      <c r="U14849" s="225"/>
      <c r="V14849" s="223"/>
      <c r="W14849" s="225"/>
      <c r="AE14849" s="200"/>
      <c r="AM14849" s="203"/>
      <c r="AT14849" s="144"/>
    </row>
    <row r="14850" spans="9:46" s="142" customFormat="1" x14ac:dyDescent="0.15">
      <c r="I14850" s="223"/>
      <c r="P14850" s="224"/>
      <c r="Q14850" s="224"/>
      <c r="R14850" s="224"/>
      <c r="T14850" s="223"/>
      <c r="U14850" s="225"/>
      <c r="V14850" s="223"/>
      <c r="W14850" s="225"/>
      <c r="AE14850" s="200"/>
      <c r="AM14850" s="203"/>
      <c r="AT14850" s="144"/>
    </row>
    <row r="14851" spans="9:46" s="142" customFormat="1" x14ac:dyDescent="0.15">
      <c r="I14851" s="223"/>
      <c r="P14851" s="224"/>
      <c r="Q14851" s="224"/>
      <c r="R14851" s="224"/>
      <c r="T14851" s="223"/>
      <c r="U14851" s="225"/>
      <c r="V14851" s="223"/>
      <c r="W14851" s="225"/>
      <c r="AE14851" s="200"/>
      <c r="AM14851" s="203"/>
      <c r="AT14851" s="144"/>
    </row>
    <row r="14852" spans="9:46" s="142" customFormat="1" x14ac:dyDescent="0.15">
      <c r="I14852" s="223"/>
      <c r="P14852" s="224"/>
      <c r="Q14852" s="224"/>
      <c r="R14852" s="224"/>
      <c r="T14852" s="223"/>
      <c r="U14852" s="225"/>
      <c r="V14852" s="223"/>
      <c r="W14852" s="225"/>
      <c r="AE14852" s="200"/>
      <c r="AM14852" s="203"/>
      <c r="AT14852" s="144"/>
    </row>
    <row r="14853" spans="9:46" s="142" customFormat="1" x14ac:dyDescent="0.15">
      <c r="I14853" s="223"/>
      <c r="P14853" s="224"/>
      <c r="Q14853" s="224"/>
      <c r="R14853" s="224"/>
      <c r="T14853" s="223"/>
      <c r="U14853" s="225"/>
      <c r="V14853" s="223"/>
      <c r="W14853" s="225"/>
      <c r="AE14853" s="200"/>
      <c r="AM14853" s="203"/>
      <c r="AT14853" s="144"/>
    </row>
    <row r="14854" spans="9:46" s="142" customFormat="1" x14ac:dyDescent="0.15">
      <c r="I14854" s="223"/>
      <c r="P14854" s="224"/>
      <c r="Q14854" s="224"/>
      <c r="R14854" s="224"/>
      <c r="T14854" s="223"/>
      <c r="U14854" s="225"/>
      <c r="V14854" s="223"/>
      <c r="W14854" s="225"/>
      <c r="AE14854" s="200"/>
      <c r="AM14854" s="203"/>
      <c r="AT14854" s="144"/>
    </row>
    <row r="14855" spans="9:46" s="142" customFormat="1" x14ac:dyDescent="0.15">
      <c r="I14855" s="223"/>
      <c r="P14855" s="224"/>
      <c r="Q14855" s="224"/>
      <c r="R14855" s="224"/>
      <c r="T14855" s="223"/>
      <c r="U14855" s="225"/>
      <c r="V14855" s="223"/>
      <c r="W14855" s="225"/>
      <c r="AE14855" s="200"/>
      <c r="AM14855" s="203"/>
      <c r="AT14855" s="144"/>
    </row>
    <row r="14856" spans="9:46" s="142" customFormat="1" x14ac:dyDescent="0.15">
      <c r="I14856" s="223"/>
      <c r="P14856" s="224"/>
      <c r="Q14856" s="224"/>
      <c r="R14856" s="224"/>
      <c r="T14856" s="223"/>
      <c r="U14856" s="225"/>
      <c r="V14856" s="223"/>
      <c r="W14856" s="225"/>
      <c r="AE14856" s="200"/>
      <c r="AM14856" s="203"/>
      <c r="AT14856" s="144"/>
    </row>
    <row r="14857" spans="9:46" s="142" customFormat="1" x14ac:dyDescent="0.15">
      <c r="I14857" s="223"/>
      <c r="P14857" s="224"/>
      <c r="Q14857" s="224"/>
      <c r="R14857" s="224"/>
      <c r="T14857" s="223"/>
      <c r="U14857" s="225"/>
      <c r="V14857" s="223"/>
      <c r="W14857" s="225"/>
      <c r="AE14857" s="200"/>
      <c r="AM14857" s="203"/>
      <c r="AT14857" s="144"/>
    </row>
    <row r="14858" spans="9:46" s="142" customFormat="1" x14ac:dyDescent="0.15">
      <c r="I14858" s="223"/>
      <c r="P14858" s="224"/>
      <c r="Q14858" s="224"/>
      <c r="R14858" s="224"/>
      <c r="T14858" s="223"/>
      <c r="U14858" s="225"/>
      <c r="V14858" s="223"/>
      <c r="W14858" s="225"/>
      <c r="AE14858" s="200"/>
      <c r="AM14858" s="203"/>
      <c r="AT14858" s="144"/>
    </row>
    <row r="14859" spans="9:46" s="142" customFormat="1" x14ac:dyDescent="0.15">
      <c r="I14859" s="223"/>
      <c r="P14859" s="224"/>
      <c r="Q14859" s="224"/>
      <c r="R14859" s="224"/>
      <c r="T14859" s="223"/>
      <c r="U14859" s="225"/>
      <c r="V14859" s="223"/>
      <c r="W14859" s="225"/>
      <c r="AE14859" s="200"/>
      <c r="AM14859" s="203"/>
      <c r="AT14859" s="144"/>
    </row>
    <row r="14860" spans="9:46" s="142" customFormat="1" x14ac:dyDescent="0.15">
      <c r="I14860" s="223"/>
      <c r="P14860" s="224"/>
      <c r="Q14860" s="224"/>
      <c r="R14860" s="224"/>
      <c r="T14860" s="223"/>
      <c r="U14860" s="225"/>
      <c r="V14860" s="223"/>
      <c r="W14860" s="225"/>
      <c r="AE14860" s="200"/>
      <c r="AM14860" s="203"/>
      <c r="AT14860" s="144"/>
    </row>
    <row r="14861" spans="9:46" s="142" customFormat="1" x14ac:dyDescent="0.15">
      <c r="I14861" s="223"/>
      <c r="P14861" s="224"/>
      <c r="Q14861" s="224"/>
      <c r="R14861" s="224"/>
      <c r="T14861" s="223"/>
      <c r="U14861" s="225"/>
      <c r="V14861" s="223"/>
      <c r="W14861" s="225"/>
      <c r="AE14861" s="200"/>
      <c r="AM14861" s="203"/>
      <c r="AT14861" s="144"/>
    </row>
    <row r="14862" spans="9:46" s="142" customFormat="1" x14ac:dyDescent="0.15">
      <c r="I14862" s="223"/>
      <c r="P14862" s="224"/>
      <c r="Q14862" s="224"/>
      <c r="R14862" s="224"/>
      <c r="T14862" s="223"/>
      <c r="U14862" s="225"/>
      <c r="V14862" s="223"/>
      <c r="W14862" s="225"/>
      <c r="AE14862" s="200"/>
      <c r="AM14862" s="203"/>
      <c r="AT14862" s="144"/>
    </row>
    <row r="14863" spans="9:46" s="142" customFormat="1" x14ac:dyDescent="0.15">
      <c r="I14863" s="223"/>
      <c r="P14863" s="224"/>
      <c r="Q14863" s="224"/>
      <c r="R14863" s="224"/>
      <c r="T14863" s="223"/>
      <c r="U14863" s="225"/>
      <c r="V14863" s="223"/>
      <c r="W14863" s="225"/>
      <c r="AE14863" s="200"/>
      <c r="AM14863" s="203"/>
      <c r="AT14863" s="144"/>
    </row>
    <row r="14864" spans="9:46" s="142" customFormat="1" x14ac:dyDescent="0.15">
      <c r="I14864" s="223"/>
      <c r="P14864" s="224"/>
      <c r="Q14864" s="224"/>
      <c r="R14864" s="224"/>
      <c r="T14864" s="223"/>
      <c r="U14864" s="225"/>
      <c r="V14864" s="223"/>
      <c r="W14864" s="225"/>
      <c r="AE14864" s="200"/>
      <c r="AM14864" s="203"/>
      <c r="AT14864" s="144"/>
    </row>
    <row r="14865" spans="9:46" s="142" customFormat="1" x14ac:dyDescent="0.15">
      <c r="I14865" s="223"/>
      <c r="P14865" s="224"/>
      <c r="Q14865" s="224"/>
      <c r="R14865" s="224"/>
      <c r="T14865" s="223"/>
      <c r="U14865" s="225"/>
      <c r="V14865" s="223"/>
      <c r="W14865" s="225"/>
      <c r="AE14865" s="200"/>
      <c r="AM14865" s="203"/>
      <c r="AT14865" s="144"/>
    </row>
    <row r="14866" spans="9:46" s="142" customFormat="1" x14ac:dyDescent="0.15">
      <c r="I14866" s="223"/>
      <c r="P14866" s="224"/>
      <c r="Q14866" s="224"/>
      <c r="R14866" s="224"/>
      <c r="T14866" s="223"/>
      <c r="U14866" s="225"/>
      <c r="V14866" s="223"/>
      <c r="W14866" s="225"/>
      <c r="AE14866" s="200"/>
      <c r="AM14866" s="203"/>
      <c r="AT14866" s="144"/>
    </row>
    <row r="14867" spans="9:46" s="142" customFormat="1" x14ac:dyDescent="0.15">
      <c r="I14867" s="223"/>
      <c r="P14867" s="224"/>
      <c r="Q14867" s="224"/>
      <c r="R14867" s="224"/>
      <c r="T14867" s="223"/>
      <c r="U14867" s="225"/>
      <c r="V14867" s="223"/>
      <c r="W14867" s="225"/>
      <c r="AE14867" s="200"/>
      <c r="AM14867" s="203"/>
      <c r="AT14867" s="144"/>
    </row>
    <row r="14868" spans="9:46" s="142" customFormat="1" x14ac:dyDescent="0.15">
      <c r="I14868" s="223"/>
      <c r="P14868" s="224"/>
      <c r="Q14868" s="224"/>
      <c r="R14868" s="224"/>
      <c r="T14868" s="223"/>
      <c r="U14868" s="225"/>
      <c r="V14868" s="223"/>
      <c r="W14868" s="225"/>
      <c r="AE14868" s="200"/>
      <c r="AM14868" s="203"/>
      <c r="AT14868" s="144"/>
    </row>
    <row r="14869" spans="9:46" s="142" customFormat="1" x14ac:dyDescent="0.15">
      <c r="I14869" s="223"/>
      <c r="P14869" s="224"/>
      <c r="Q14869" s="224"/>
      <c r="R14869" s="224"/>
      <c r="T14869" s="223"/>
      <c r="U14869" s="225"/>
      <c r="V14869" s="223"/>
      <c r="W14869" s="225"/>
      <c r="AE14869" s="200"/>
      <c r="AM14869" s="203"/>
      <c r="AT14869" s="144"/>
    </row>
    <row r="14870" spans="9:46" s="142" customFormat="1" x14ac:dyDescent="0.15">
      <c r="I14870" s="223"/>
      <c r="P14870" s="224"/>
      <c r="Q14870" s="224"/>
      <c r="R14870" s="224"/>
      <c r="T14870" s="223"/>
      <c r="U14870" s="225"/>
      <c r="V14870" s="223"/>
      <c r="W14870" s="225"/>
      <c r="AE14870" s="200"/>
      <c r="AM14870" s="203"/>
      <c r="AT14870" s="144"/>
    </row>
    <row r="14871" spans="9:46" s="142" customFormat="1" x14ac:dyDescent="0.15">
      <c r="I14871" s="223"/>
      <c r="P14871" s="224"/>
      <c r="Q14871" s="224"/>
      <c r="R14871" s="224"/>
      <c r="T14871" s="223"/>
      <c r="U14871" s="225"/>
      <c r="V14871" s="223"/>
      <c r="W14871" s="225"/>
      <c r="AE14871" s="200"/>
      <c r="AM14871" s="203"/>
      <c r="AT14871" s="144"/>
    </row>
    <row r="14872" spans="9:46" s="142" customFormat="1" x14ac:dyDescent="0.15">
      <c r="I14872" s="223"/>
      <c r="P14872" s="224"/>
      <c r="Q14872" s="224"/>
      <c r="R14872" s="224"/>
      <c r="T14872" s="223"/>
      <c r="U14872" s="225"/>
      <c r="V14872" s="223"/>
      <c r="W14872" s="225"/>
      <c r="AE14872" s="200"/>
      <c r="AM14872" s="203"/>
      <c r="AT14872" s="144"/>
    </row>
    <row r="14873" spans="9:46" s="142" customFormat="1" x14ac:dyDescent="0.15">
      <c r="I14873" s="223"/>
      <c r="P14873" s="224"/>
      <c r="Q14873" s="224"/>
      <c r="R14873" s="224"/>
      <c r="T14873" s="223"/>
      <c r="U14873" s="225"/>
      <c r="V14873" s="223"/>
      <c r="W14873" s="225"/>
      <c r="AE14873" s="200"/>
      <c r="AM14873" s="203"/>
      <c r="AT14873" s="144"/>
    </row>
    <row r="14874" spans="9:46" s="142" customFormat="1" x14ac:dyDescent="0.15">
      <c r="I14874" s="223"/>
      <c r="P14874" s="224"/>
      <c r="Q14874" s="224"/>
      <c r="R14874" s="224"/>
      <c r="T14874" s="223"/>
      <c r="U14874" s="225"/>
      <c r="V14874" s="223"/>
      <c r="W14874" s="225"/>
      <c r="AE14874" s="200"/>
      <c r="AM14874" s="203"/>
      <c r="AT14874" s="144"/>
    </row>
    <row r="14875" spans="9:46" s="142" customFormat="1" x14ac:dyDescent="0.15">
      <c r="I14875" s="223"/>
      <c r="P14875" s="224"/>
      <c r="Q14875" s="224"/>
      <c r="R14875" s="224"/>
      <c r="T14875" s="223"/>
      <c r="U14875" s="225"/>
      <c r="V14875" s="223"/>
      <c r="W14875" s="225"/>
      <c r="AE14875" s="200"/>
      <c r="AM14875" s="203"/>
      <c r="AT14875" s="144"/>
    </row>
    <row r="14876" spans="9:46" s="142" customFormat="1" x14ac:dyDescent="0.15">
      <c r="I14876" s="223"/>
      <c r="P14876" s="224"/>
      <c r="Q14876" s="224"/>
      <c r="R14876" s="224"/>
      <c r="T14876" s="223"/>
      <c r="U14876" s="225"/>
      <c r="V14876" s="223"/>
      <c r="W14876" s="225"/>
      <c r="AE14876" s="200"/>
      <c r="AM14876" s="203"/>
      <c r="AT14876" s="144"/>
    </row>
    <row r="14877" spans="9:46" s="142" customFormat="1" x14ac:dyDescent="0.15">
      <c r="I14877" s="223"/>
      <c r="P14877" s="224"/>
      <c r="Q14877" s="224"/>
      <c r="R14877" s="224"/>
      <c r="T14877" s="223"/>
      <c r="U14877" s="225"/>
      <c r="V14877" s="223"/>
      <c r="W14877" s="225"/>
      <c r="AE14877" s="200"/>
      <c r="AM14877" s="203"/>
      <c r="AT14877" s="144"/>
    </row>
    <row r="14878" spans="9:46" s="142" customFormat="1" x14ac:dyDescent="0.15">
      <c r="I14878" s="223"/>
      <c r="P14878" s="224"/>
      <c r="Q14878" s="224"/>
      <c r="R14878" s="224"/>
      <c r="T14878" s="223"/>
      <c r="U14878" s="225"/>
      <c r="V14878" s="223"/>
      <c r="W14878" s="225"/>
      <c r="AE14878" s="200"/>
      <c r="AM14878" s="203"/>
      <c r="AT14878" s="144"/>
    </row>
    <row r="14879" spans="9:46" s="142" customFormat="1" x14ac:dyDescent="0.15">
      <c r="I14879" s="223"/>
      <c r="P14879" s="224"/>
      <c r="Q14879" s="224"/>
      <c r="R14879" s="224"/>
      <c r="T14879" s="223"/>
      <c r="U14879" s="225"/>
      <c r="V14879" s="223"/>
      <c r="W14879" s="225"/>
      <c r="AE14879" s="200"/>
      <c r="AM14879" s="203"/>
      <c r="AT14879" s="144"/>
    </row>
    <row r="14880" spans="9:46" s="142" customFormat="1" x14ac:dyDescent="0.15">
      <c r="I14880" s="223"/>
      <c r="P14880" s="224"/>
      <c r="Q14880" s="224"/>
      <c r="R14880" s="224"/>
      <c r="T14880" s="223"/>
      <c r="U14880" s="225"/>
      <c r="V14880" s="223"/>
      <c r="W14880" s="225"/>
      <c r="AE14880" s="200"/>
      <c r="AM14880" s="203"/>
      <c r="AT14880" s="144"/>
    </row>
    <row r="14881" spans="9:46" s="142" customFormat="1" x14ac:dyDescent="0.15">
      <c r="I14881" s="223"/>
      <c r="P14881" s="224"/>
      <c r="Q14881" s="224"/>
      <c r="R14881" s="224"/>
      <c r="T14881" s="223"/>
      <c r="U14881" s="225"/>
      <c r="V14881" s="223"/>
      <c r="W14881" s="225"/>
      <c r="AE14881" s="200"/>
      <c r="AM14881" s="203"/>
      <c r="AT14881" s="144"/>
    </row>
    <row r="14882" spans="9:46" s="142" customFormat="1" x14ac:dyDescent="0.15">
      <c r="I14882" s="223"/>
      <c r="P14882" s="224"/>
      <c r="Q14882" s="224"/>
      <c r="R14882" s="224"/>
      <c r="T14882" s="223"/>
      <c r="U14882" s="225"/>
      <c r="V14882" s="223"/>
      <c r="W14882" s="225"/>
      <c r="AE14882" s="200"/>
      <c r="AM14882" s="203"/>
      <c r="AT14882" s="144"/>
    </row>
    <row r="14883" spans="9:46" s="142" customFormat="1" x14ac:dyDescent="0.15">
      <c r="I14883" s="223"/>
      <c r="P14883" s="224"/>
      <c r="Q14883" s="224"/>
      <c r="R14883" s="224"/>
      <c r="T14883" s="223"/>
      <c r="U14883" s="225"/>
      <c r="V14883" s="223"/>
      <c r="W14883" s="225"/>
      <c r="AE14883" s="200"/>
      <c r="AM14883" s="203"/>
      <c r="AT14883" s="144"/>
    </row>
    <row r="14884" spans="9:46" s="142" customFormat="1" x14ac:dyDescent="0.15">
      <c r="I14884" s="223"/>
      <c r="P14884" s="224"/>
      <c r="Q14884" s="224"/>
      <c r="R14884" s="224"/>
      <c r="T14884" s="223"/>
      <c r="U14884" s="225"/>
      <c r="V14884" s="223"/>
      <c r="W14884" s="225"/>
      <c r="AE14884" s="200"/>
      <c r="AM14884" s="203"/>
      <c r="AT14884" s="144"/>
    </row>
    <row r="14885" spans="9:46" s="142" customFormat="1" x14ac:dyDescent="0.15">
      <c r="I14885" s="223"/>
      <c r="P14885" s="224"/>
      <c r="Q14885" s="224"/>
      <c r="R14885" s="224"/>
      <c r="T14885" s="223"/>
      <c r="U14885" s="225"/>
      <c r="V14885" s="223"/>
      <c r="W14885" s="225"/>
      <c r="AE14885" s="200"/>
      <c r="AM14885" s="203"/>
      <c r="AT14885" s="144"/>
    </row>
    <row r="14886" spans="9:46" s="142" customFormat="1" x14ac:dyDescent="0.15">
      <c r="I14886" s="223"/>
      <c r="P14886" s="224"/>
      <c r="Q14886" s="224"/>
      <c r="R14886" s="224"/>
      <c r="T14886" s="223"/>
      <c r="U14886" s="225"/>
      <c r="V14886" s="223"/>
      <c r="W14886" s="225"/>
      <c r="AE14886" s="200"/>
      <c r="AM14886" s="203"/>
      <c r="AT14886" s="144"/>
    </row>
    <row r="14887" spans="9:46" s="142" customFormat="1" x14ac:dyDescent="0.15">
      <c r="I14887" s="223"/>
      <c r="P14887" s="224"/>
      <c r="Q14887" s="224"/>
      <c r="R14887" s="224"/>
      <c r="T14887" s="223"/>
      <c r="U14887" s="225"/>
      <c r="V14887" s="223"/>
      <c r="W14887" s="225"/>
      <c r="AE14887" s="200"/>
      <c r="AM14887" s="203"/>
      <c r="AT14887" s="144"/>
    </row>
    <row r="14888" spans="9:46" s="142" customFormat="1" x14ac:dyDescent="0.15">
      <c r="I14888" s="223"/>
      <c r="P14888" s="224"/>
      <c r="Q14888" s="224"/>
      <c r="R14888" s="224"/>
      <c r="T14888" s="223"/>
      <c r="U14888" s="225"/>
      <c r="V14888" s="223"/>
      <c r="W14888" s="225"/>
      <c r="AE14888" s="200"/>
      <c r="AM14888" s="203"/>
      <c r="AT14888" s="144"/>
    </row>
    <row r="14889" spans="9:46" s="142" customFormat="1" x14ac:dyDescent="0.15">
      <c r="I14889" s="223"/>
      <c r="P14889" s="224"/>
      <c r="Q14889" s="224"/>
      <c r="R14889" s="224"/>
      <c r="T14889" s="223"/>
      <c r="U14889" s="225"/>
      <c r="V14889" s="223"/>
      <c r="W14889" s="225"/>
      <c r="AE14889" s="200"/>
      <c r="AM14889" s="203"/>
      <c r="AT14889" s="144"/>
    </row>
    <row r="14890" spans="9:46" s="142" customFormat="1" x14ac:dyDescent="0.15">
      <c r="I14890" s="223"/>
      <c r="P14890" s="224"/>
      <c r="Q14890" s="224"/>
      <c r="R14890" s="224"/>
      <c r="T14890" s="223"/>
      <c r="U14890" s="225"/>
      <c r="V14890" s="223"/>
      <c r="W14890" s="225"/>
      <c r="AE14890" s="200"/>
      <c r="AM14890" s="203"/>
      <c r="AT14890" s="144"/>
    </row>
    <row r="14891" spans="9:46" s="142" customFormat="1" x14ac:dyDescent="0.15">
      <c r="I14891" s="223"/>
      <c r="P14891" s="224"/>
      <c r="Q14891" s="224"/>
      <c r="R14891" s="224"/>
      <c r="T14891" s="223"/>
      <c r="U14891" s="225"/>
      <c r="V14891" s="223"/>
      <c r="W14891" s="225"/>
      <c r="AE14891" s="200"/>
      <c r="AM14891" s="203"/>
      <c r="AT14891" s="144"/>
    </row>
    <row r="14892" spans="9:46" s="142" customFormat="1" x14ac:dyDescent="0.15">
      <c r="I14892" s="223"/>
      <c r="P14892" s="224"/>
      <c r="Q14892" s="224"/>
      <c r="R14892" s="224"/>
      <c r="T14892" s="223"/>
      <c r="U14892" s="225"/>
      <c r="V14892" s="223"/>
      <c r="W14892" s="225"/>
      <c r="AE14892" s="200"/>
      <c r="AM14892" s="203"/>
      <c r="AT14892" s="144"/>
    </row>
    <row r="14893" spans="9:46" s="142" customFormat="1" x14ac:dyDescent="0.15">
      <c r="I14893" s="223"/>
      <c r="P14893" s="224"/>
      <c r="Q14893" s="224"/>
      <c r="R14893" s="224"/>
      <c r="T14893" s="223"/>
      <c r="U14893" s="225"/>
      <c r="V14893" s="223"/>
      <c r="W14893" s="225"/>
      <c r="AE14893" s="200"/>
      <c r="AM14893" s="203"/>
      <c r="AT14893" s="144"/>
    </row>
    <row r="14894" spans="9:46" s="142" customFormat="1" x14ac:dyDescent="0.15">
      <c r="I14894" s="223"/>
      <c r="P14894" s="224"/>
      <c r="Q14894" s="224"/>
      <c r="R14894" s="224"/>
      <c r="T14894" s="223"/>
      <c r="U14894" s="225"/>
      <c r="V14894" s="223"/>
      <c r="W14894" s="225"/>
      <c r="AE14894" s="200"/>
      <c r="AM14894" s="203"/>
      <c r="AT14894" s="144"/>
    </row>
    <row r="14895" spans="9:46" s="142" customFormat="1" x14ac:dyDescent="0.15">
      <c r="I14895" s="223"/>
      <c r="P14895" s="224"/>
      <c r="Q14895" s="224"/>
      <c r="R14895" s="224"/>
      <c r="T14895" s="223"/>
      <c r="U14895" s="225"/>
      <c r="V14895" s="223"/>
      <c r="W14895" s="225"/>
      <c r="AE14895" s="200"/>
      <c r="AM14895" s="203"/>
      <c r="AT14895" s="144"/>
    </row>
    <row r="14896" spans="9:46" s="142" customFormat="1" x14ac:dyDescent="0.15">
      <c r="I14896" s="223"/>
      <c r="P14896" s="224"/>
      <c r="Q14896" s="224"/>
      <c r="R14896" s="224"/>
      <c r="T14896" s="223"/>
      <c r="U14896" s="225"/>
      <c r="V14896" s="223"/>
      <c r="W14896" s="225"/>
      <c r="AE14896" s="200"/>
      <c r="AM14896" s="203"/>
      <c r="AT14896" s="144"/>
    </row>
    <row r="14897" spans="9:46" s="142" customFormat="1" x14ac:dyDescent="0.15">
      <c r="I14897" s="223"/>
      <c r="P14897" s="224"/>
      <c r="Q14897" s="224"/>
      <c r="R14897" s="224"/>
      <c r="T14897" s="223"/>
      <c r="U14897" s="225"/>
      <c r="V14897" s="223"/>
      <c r="W14897" s="225"/>
      <c r="AE14897" s="200"/>
      <c r="AM14897" s="203"/>
      <c r="AT14897" s="144"/>
    </row>
    <row r="14898" spans="9:46" s="142" customFormat="1" x14ac:dyDescent="0.15">
      <c r="I14898" s="223"/>
      <c r="P14898" s="224"/>
      <c r="Q14898" s="224"/>
      <c r="R14898" s="224"/>
      <c r="T14898" s="223"/>
      <c r="U14898" s="225"/>
      <c r="V14898" s="223"/>
      <c r="W14898" s="225"/>
      <c r="AE14898" s="200"/>
      <c r="AM14898" s="203"/>
      <c r="AT14898" s="144"/>
    </row>
    <row r="14899" spans="9:46" s="142" customFormat="1" x14ac:dyDescent="0.15">
      <c r="I14899" s="223"/>
      <c r="P14899" s="224"/>
      <c r="Q14899" s="224"/>
      <c r="R14899" s="224"/>
      <c r="T14899" s="223"/>
      <c r="U14899" s="225"/>
      <c r="V14899" s="223"/>
      <c r="W14899" s="225"/>
      <c r="AE14899" s="200"/>
      <c r="AM14899" s="203"/>
      <c r="AT14899" s="144"/>
    </row>
    <row r="14900" spans="9:46" s="142" customFormat="1" x14ac:dyDescent="0.15">
      <c r="I14900" s="223"/>
      <c r="P14900" s="224"/>
      <c r="Q14900" s="224"/>
      <c r="R14900" s="224"/>
      <c r="T14900" s="223"/>
      <c r="U14900" s="225"/>
      <c r="V14900" s="223"/>
      <c r="W14900" s="225"/>
      <c r="AE14900" s="200"/>
      <c r="AM14900" s="203"/>
      <c r="AT14900" s="144"/>
    </row>
    <row r="14901" spans="9:46" s="142" customFormat="1" x14ac:dyDescent="0.15">
      <c r="I14901" s="223"/>
      <c r="P14901" s="224"/>
      <c r="Q14901" s="224"/>
      <c r="R14901" s="224"/>
      <c r="T14901" s="223"/>
      <c r="U14901" s="225"/>
      <c r="V14901" s="223"/>
      <c r="W14901" s="225"/>
      <c r="AE14901" s="200"/>
      <c r="AM14901" s="203"/>
      <c r="AT14901" s="144"/>
    </row>
    <row r="14902" spans="9:46" s="142" customFormat="1" x14ac:dyDescent="0.15">
      <c r="I14902" s="223"/>
      <c r="P14902" s="224"/>
      <c r="Q14902" s="224"/>
      <c r="R14902" s="224"/>
      <c r="T14902" s="223"/>
      <c r="U14902" s="225"/>
      <c r="V14902" s="223"/>
      <c r="W14902" s="225"/>
      <c r="AE14902" s="200"/>
      <c r="AM14902" s="203"/>
      <c r="AT14902" s="144"/>
    </row>
    <row r="14903" spans="9:46" s="142" customFormat="1" x14ac:dyDescent="0.15">
      <c r="I14903" s="223"/>
      <c r="P14903" s="224"/>
      <c r="Q14903" s="224"/>
      <c r="R14903" s="224"/>
      <c r="T14903" s="223"/>
      <c r="U14903" s="225"/>
      <c r="V14903" s="223"/>
      <c r="W14903" s="225"/>
      <c r="AE14903" s="200"/>
      <c r="AM14903" s="203"/>
      <c r="AT14903" s="144"/>
    </row>
    <row r="14904" spans="9:46" s="142" customFormat="1" x14ac:dyDescent="0.15">
      <c r="I14904" s="223"/>
      <c r="P14904" s="224"/>
      <c r="Q14904" s="224"/>
      <c r="R14904" s="224"/>
      <c r="T14904" s="223"/>
      <c r="U14904" s="225"/>
      <c r="V14904" s="223"/>
      <c r="W14904" s="225"/>
      <c r="AE14904" s="200"/>
      <c r="AM14904" s="203"/>
      <c r="AT14904" s="144"/>
    </row>
    <row r="14905" spans="9:46" s="142" customFormat="1" x14ac:dyDescent="0.15">
      <c r="I14905" s="223"/>
      <c r="P14905" s="224"/>
      <c r="Q14905" s="224"/>
      <c r="R14905" s="224"/>
      <c r="T14905" s="223"/>
      <c r="U14905" s="225"/>
      <c r="V14905" s="223"/>
      <c r="W14905" s="225"/>
      <c r="AE14905" s="200"/>
      <c r="AM14905" s="203"/>
      <c r="AT14905" s="144"/>
    </row>
    <row r="14906" spans="9:46" s="142" customFormat="1" x14ac:dyDescent="0.15">
      <c r="I14906" s="223"/>
      <c r="P14906" s="224"/>
      <c r="Q14906" s="224"/>
      <c r="R14906" s="224"/>
      <c r="T14906" s="223"/>
      <c r="U14906" s="225"/>
      <c r="V14906" s="223"/>
      <c r="W14906" s="225"/>
      <c r="AE14906" s="200"/>
      <c r="AM14906" s="203"/>
      <c r="AT14906" s="144"/>
    </row>
    <row r="14907" spans="9:46" s="142" customFormat="1" x14ac:dyDescent="0.15">
      <c r="I14907" s="223"/>
      <c r="P14907" s="224"/>
      <c r="Q14907" s="224"/>
      <c r="R14907" s="224"/>
      <c r="T14907" s="223"/>
      <c r="U14907" s="225"/>
      <c r="V14907" s="223"/>
      <c r="W14907" s="225"/>
      <c r="AE14907" s="200"/>
      <c r="AM14907" s="203"/>
      <c r="AT14907" s="144"/>
    </row>
    <row r="14908" spans="9:46" s="142" customFormat="1" x14ac:dyDescent="0.15">
      <c r="I14908" s="223"/>
      <c r="P14908" s="224"/>
      <c r="Q14908" s="224"/>
      <c r="R14908" s="224"/>
      <c r="T14908" s="223"/>
      <c r="U14908" s="225"/>
      <c r="V14908" s="223"/>
      <c r="W14908" s="225"/>
      <c r="AE14908" s="200"/>
      <c r="AM14908" s="203"/>
      <c r="AT14908" s="144"/>
    </row>
    <row r="14909" spans="9:46" s="142" customFormat="1" x14ac:dyDescent="0.15">
      <c r="I14909" s="223"/>
      <c r="P14909" s="224"/>
      <c r="Q14909" s="224"/>
      <c r="R14909" s="224"/>
      <c r="T14909" s="223"/>
      <c r="U14909" s="225"/>
      <c r="V14909" s="223"/>
      <c r="W14909" s="225"/>
      <c r="AE14909" s="200"/>
      <c r="AM14909" s="203"/>
      <c r="AT14909" s="144"/>
    </row>
    <row r="14910" spans="9:46" s="142" customFormat="1" x14ac:dyDescent="0.15">
      <c r="I14910" s="223"/>
      <c r="P14910" s="224"/>
      <c r="Q14910" s="224"/>
      <c r="R14910" s="224"/>
      <c r="T14910" s="223"/>
      <c r="U14910" s="225"/>
      <c r="V14910" s="223"/>
      <c r="W14910" s="225"/>
      <c r="AE14910" s="200"/>
      <c r="AM14910" s="203"/>
      <c r="AT14910" s="144"/>
    </row>
    <row r="14911" spans="9:46" s="142" customFormat="1" x14ac:dyDescent="0.15">
      <c r="I14911" s="223"/>
      <c r="P14911" s="224"/>
      <c r="Q14911" s="224"/>
      <c r="R14911" s="224"/>
      <c r="T14911" s="223"/>
      <c r="U14911" s="225"/>
      <c r="V14911" s="223"/>
      <c r="W14911" s="225"/>
      <c r="AE14911" s="200"/>
      <c r="AM14911" s="203"/>
      <c r="AT14911" s="144"/>
    </row>
    <row r="14912" spans="9:46" s="142" customFormat="1" x14ac:dyDescent="0.15">
      <c r="I14912" s="223"/>
      <c r="P14912" s="224"/>
      <c r="Q14912" s="224"/>
      <c r="R14912" s="224"/>
      <c r="T14912" s="223"/>
      <c r="U14912" s="225"/>
      <c r="V14912" s="223"/>
      <c r="W14912" s="225"/>
      <c r="AE14912" s="200"/>
      <c r="AM14912" s="203"/>
      <c r="AT14912" s="144"/>
    </row>
    <row r="14913" spans="9:46" s="142" customFormat="1" x14ac:dyDescent="0.15">
      <c r="I14913" s="223"/>
      <c r="P14913" s="224"/>
      <c r="Q14913" s="224"/>
      <c r="R14913" s="224"/>
      <c r="T14913" s="223"/>
      <c r="U14913" s="225"/>
      <c r="V14913" s="223"/>
      <c r="W14913" s="225"/>
      <c r="AE14913" s="200"/>
      <c r="AM14913" s="203"/>
      <c r="AT14913" s="144"/>
    </row>
    <row r="14914" spans="9:46" s="142" customFormat="1" x14ac:dyDescent="0.15">
      <c r="I14914" s="223"/>
      <c r="P14914" s="224"/>
      <c r="Q14914" s="224"/>
      <c r="R14914" s="224"/>
      <c r="T14914" s="223"/>
      <c r="U14914" s="225"/>
      <c r="V14914" s="223"/>
      <c r="W14914" s="225"/>
      <c r="AE14914" s="200"/>
      <c r="AM14914" s="203"/>
      <c r="AT14914" s="144"/>
    </row>
    <row r="14915" spans="9:46" s="142" customFormat="1" x14ac:dyDescent="0.15">
      <c r="I14915" s="223"/>
      <c r="P14915" s="224"/>
      <c r="Q14915" s="224"/>
      <c r="R14915" s="224"/>
      <c r="T14915" s="223"/>
      <c r="U14915" s="225"/>
      <c r="V14915" s="223"/>
      <c r="W14915" s="225"/>
      <c r="AE14915" s="200"/>
      <c r="AM14915" s="203"/>
      <c r="AT14915" s="144"/>
    </row>
    <row r="14916" spans="9:46" s="142" customFormat="1" x14ac:dyDescent="0.15">
      <c r="I14916" s="223"/>
      <c r="P14916" s="224"/>
      <c r="Q14916" s="224"/>
      <c r="R14916" s="224"/>
      <c r="T14916" s="223"/>
      <c r="U14916" s="225"/>
      <c r="V14916" s="223"/>
      <c r="W14916" s="225"/>
      <c r="AE14916" s="200"/>
      <c r="AM14916" s="203"/>
      <c r="AT14916" s="144"/>
    </row>
    <row r="14917" spans="9:46" s="142" customFormat="1" x14ac:dyDescent="0.15">
      <c r="I14917" s="223"/>
      <c r="P14917" s="224"/>
      <c r="Q14917" s="224"/>
      <c r="R14917" s="224"/>
      <c r="T14917" s="223"/>
      <c r="U14917" s="225"/>
      <c r="V14917" s="223"/>
      <c r="W14917" s="225"/>
      <c r="AE14917" s="200"/>
      <c r="AM14917" s="203"/>
      <c r="AT14917" s="144"/>
    </row>
    <row r="14918" spans="9:46" s="142" customFormat="1" x14ac:dyDescent="0.15">
      <c r="I14918" s="223"/>
      <c r="P14918" s="224"/>
      <c r="Q14918" s="224"/>
      <c r="R14918" s="224"/>
      <c r="T14918" s="223"/>
      <c r="U14918" s="225"/>
      <c r="V14918" s="223"/>
      <c r="W14918" s="225"/>
      <c r="AE14918" s="200"/>
      <c r="AM14918" s="203"/>
      <c r="AT14918" s="144"/>
    </row>
    <row r="14919" spans="9:46" s="142" customFormat="1" x14ac:dyDescent="0.15">
      <c r="I14919" s="223"/>
      <c r="P14919" s="224"/>
      <c r="Q14919" s="224"/>
      <c r="R14919" s="224"/>
      <c r="T14919" s="223"/>
      <c r="U14919" s="225"/>
      <c r="V14919" s="223"/>
      <c r="W14919" s="225"/>
      <c r="AE14919" s="200"/>
      <c r="AM14919" s="203"/>
      <c r="AT14919" s="144"/>
    </row>
    <row r="14920" spans="9:46" s="142" customFormat="1" x14ac:dyDescent="0.15">
      <c r="I14920" s="223"/>
      <c r="P14920" s="224"/>
      <c r="Q14920" s="224"/>
      <c r="R14920" s="224"/>
      <c r="T14920" s="223"/>
      <c r="U14920" s="225"/>
      <c r="V14920" s="223"/>
      <c r="W14920" s="225"/>
      <c r="AE14920" s="200"/>
      <c r="AM14920" s="203"/>
      <c r="AT14920" s="144"/>
    </row>
    <row r="14921" spans="9:46" s="142" customFormat="1" x14ac:dyDescent="0.15">
      <c r="I14921" s="223"/>
      <c r="P14921" s="224"/>
      <c r="Q14921" s="224"/>
      <c r="R14921" s="224"/>
      <c r="T14921" s="223"/>
      <c r="U14921" s="225"/>
      <c r="V14921" s="223"/>
      <c r="W14921" s="225"/>
      <c r="AE14921" s="200"/>
      <c r="AM14921" s="203"/>
      <c r="AT14921" s="144"/>
    </row>
    <row r="14922" spans="9:46" s="142" customFormat="1" x14ac:dyDescent="0.15">
      <c r="I14922" s="223"/>
      <c r="P14922" s="224"/>
      <c r="Q14922" s="224"/>
      <c r="R14922" s="224"/>
      <c r="T14922" s="223"/>
      <c r="U14922" s="225"/>
      <c r="V14922" s="223"/>
      <c r="W14922" s="225"/>
      <c r="AE14922" s="200"/>
      <c r="AM14922" s="203"/>
      <c r="AT14922" s="144"/>
    </row>
    <row r="14923" spans="9:46" s="142" customFormat="1" x14ac:dyDescent="0.15">
      <c r="I14923" s="223"/>
      <c r="P14923" s="224"/>
      <c r="Q14923" s="224"/>
      <c r="R14923" s="224"/>
      <c r="T14923" s="223"/>
      <c r="U14923" s="225"/>
      <c r="V14923" s="223"/>
      <c r="W14923" s="225"/>
      <c r="AE14923" s="200"/>
      <c r="AM14923" s="203"/>
      <c r="AT14923" s="144"/>
    </row>
    <row r="14924" spans="9:46" s="142" customFormat="1" x14ac:dyDescent="0.15">
      <c r="I14924" s="223"/>
      <c r="P14924" s="224"/>
      <c r="Q14924" s="224"/>
      <c r="R14924" s="224"/>
      <c r="T14924" s="223"/>
      <c r="U14924" s="225"/>
      <c r="V14924" s="223"/>
      <c r="W14924" s="225"/>
      <c r="AE14924" s="200"/>
      <c r="AM14924" s="203"/>
      <c r="AT14924" s="144"/>
    </row>
    <row r="14925" spans="9:46" s="142" customFormat="1" x14ac:dyDescent="0.15">
      <c r="I14925" s="223"/>
      <c r="P14925" s="224"/>
      <c r="Q14925" s="224"/>
      <c r="R14925" s="224"/>
      <c r="T14925" s="223"/>
      <c r="U14925" s="225"/>
      <c r="V14925" s="223"/>
      <c r="W14925" s="225"/>
      <c r="AE14925" s="200"/>
      <c r="AM14925" s="203"/>
      <c r="AT14925" s="144"/>
    </row>
    <row r="14926" spans="9:46" s="142" customFormat="1" x14ac:dyDescent="0.15">
      <c r="I14926" s="223"/>
      <c r="P14926" s="224"/>
      <c r="Q14926" s="224"/>
      <c r="R14926" s="224"/>
      <c r="T14926" s="223"/>
      <c r="U14926" s="225"/>
      <c r="V14926" s="223"/>
      <c r="W14926" s="225"/>
      <c r="AE14926" s="200"/>
      <c r="AM14926" s="203"/>
      <c r="AT14926" s="144"/>
    </row>
    <row r="14927" spans="9:46" s="142" customFormat="1" x14ac:dyDescent="0.15">
      <c r="I14927" s="223"/>
      <c r="P14927" s="224"/>
      <c r="Q14927" s="224"/>
      <c r="R14927" s="224"/>
      <c r="T14927" s="223"/>
      <c r="U14927" s="225"/>
      <c r="V14927" s="223"/>
      <c r="W14927" s="225"/>
      <c r="AE14927" s="200"/>
      <c r="AM14927" s="203"/>
      <c r="AT14927" s="144"/>
    </row>
    <row r="14928" spans="9:46" s="142" customFormat="1" x14ac:dyDescent="0.15">
      <c r="I14928" s="223"/>
      <c r="P14928" s="224"/>
      <c r="Q14928" s="224"/>
      <c r="R14928" s="224"/>
      <c r="T14928" s="223"/>
      <c r="U14928" s="225"/>
      <c r="V14928" s="223"/>
      <c r="W14928" s="225"/>
      <c r="AE14928" s="200"/>
      <c r="AM14928" s="203"/>
      <c r="AT14928" s="144"/>
    </row>
    <row r="14929" spans="9:46" s="142" customFormat="1" x14ac:dyDescent="0.15">
      <c r="I14929" s="223"/>
      <c r="P14929" s="224"/>
      <c r="Q14929" s="224"/>
      <c r="R14929" s="224"/>
      <c r="T14929" s="223"/>
      <c r="U14929" s="225"/>
      <c r="V14929" s="223"/>
      <c r="W14929" s="225"/>
      <c r="AE14929" s="200"/>
      <c r="AM14929" s="203"/>
      <c r="AT14929" s="144"/>
    </row>
    <row r="14930" spans="9:46" s="142" customFormat="1" x14ac:dyDescent="0.15">
      <c r="I14930" s="223"/>
      <c r="P14930" s="224"/>
      <c r="Q14930" s="224"/>
      <c r="R14930" s="224"/>
      <c r="T14930" s="223"/>
      <c r="U14930" s="225"/>
      <c r="V14930" s="223"/>
      <c r="W14930" s="225"/>
      <c r="AE14930" s="200"/>
      <c r="AM14930" s="203"/>
      <c r="AT14930" s="144"/>
    </row>
    <row r="14931" spans="9:46" s="142" customFormat="1" x14ac:dyDescent="0.15">
      <c r="I14931" s="223"/>
      <c r="P14931" s="224"/>
      <c r="Q14931" s="224"/>
      <c r="R14931" s="224"/>
      <c r="T14931" s="223"/>
      <c r="U14931" s="225"/>
      <c r="V14931" s="223"/>
      <c r="W14931" s="225"/>
      <c r="AE14931" s="200"/>
      <c r="AM14931" s="203"/>
      <c r="AT14931" s="144"/>
    </row>
    <row r="14932" spans="9:46" s="142" customFormat="1" x14ac:dyDescent="0.15">
      <c r="I14932" s="223"/>
      <c r="P14932" s="224"/>
      <c r="Q14932" s="224"/>
      <c r="R14932" s="224"/>
      <c r="T14932" s="223"/>
      <c r="U14932" s="225"/>
      <c r="V14932" s="223"/>
      <c r="W14932" s="225"/>
      <c r="AE14932" s="200"/>
      <c r="AM14932" s="203"/>
      <c r="AT14932" s="144"/>
    </row>
    <row r="14933" spans="9:46" s="142" customFormat="1" x14ac:dyDescent="0.15">
      <c r="I14933" s="223"/>
      <c r="P14933" s="224"/>
      <c r="Q14933" s="224"/>
      <c r="R14933" s="224"/>
      <c r="T14933" s="223"/>
      <c r="U14933" s="225"/>
      <c r="V14933" s="223"/>
      <c r="W14933" s="225"/>
      <c r="AE14933" s="200"/>
      <c r="AM14933" s="203"/>
      <c r="AT14933" s="144"/>
    </row>
    <row r="14934" spans="9:46" s="142" customFormat="1" x14ac:dyDescent="0.15">
      <c r="I14934" s="223"/>
      <c r="P14934" s="224"/>
      <c r="Q14934" s="224"/>
      <c r="R14934" s="224"/>
      <c r="T14934" s="223"/>
      <c r="U14934" s="225"/>
      <c r="V14934" s="223"/>
      <c r="W14934" s="225"/>
      <c r="AE14934" s="200"/>
      <c r="AM14934" s="203"/>
      <c r="AT14934" s="144"/>
    </row>
    <row r="14935" spans="9:46" s="142" customFormat="1" x14ac:dyDescent="0.15">
      <c r="I14935" s="223"/>
      <c r="P14935" s="224"/>
      <c r="Q14935" s="224"/>
      <c r="R14935" s="224"/>
      <c r="T14935" s="223"/>
      <c r="U14935" s="225"/>
      <c r="V14935" s="223"/>
      <c r="W14935" s="225"/>
      <c r="AE14935" s="200"/>
      <c r="AM14935" s="203"/>
      <c r="AT14935" s="144"/>
    </row>
    <row r="14936" spans="9:46" s="142" customFormat="1" x14ac:dyDescent="0.15">
      <c r="I14936" s="223"/>
      <c r="P14936" s="224"/>
      <c r="Q14936" s="224"/>
      <c r="R14936" s="224"/>
      <c r="T14936" s="223"/>
      <c r="U14936" s="225"/>
      <c r="V14936" s="223"/>
      <c r="W14936" s="225"/>
      <c r="AE14936" s="200"/>
      <c r="AM14936" s="203"/>
      <c r="AT14936" s="144"/>
    </row>
    <row r="14937" spans="9:46" s="142" customFormat="1" x14ac:dyDescent="0.15">
      <c r="I14937" s="223"/>
      <c r="P14937" s="224"/>
      <c r="Q14937" s="224"/>
      <c r="R14937" s="224"/>
      <c r="T14937" s="223"/>
      <c r="U14937" s="225"/>
      <c r="V14937" s="223"/>
      <c r="W14937" s="225"/>
      <c r="AE14937" s="200"/>
      <c r="AM14937" s="203"/>
      <c r="AT14937" s="144"/>
    </row>
    <row r="14938" spans="9:46" s="142" customFormat="1" x14ac:dyDescent="0.15">
      <c r="I14938" s="223"/>
      <c r="P14938" s="224"/>
      <c r="Q14938" s="224"/>
      <c r="R14938" s="224"/>
      <c r="T14938" s="223"/>
      <c r="U14938" s="225"/>
      <c r="V14938" s="223"/>
      <c r="W14938" s="225"/>
      <c r="AE14938" s="200"/>
      <c r="AM14938" s="203"/>
      <c r="AT14938" s="144"/>
    </row>
    <row r="14939" spans="9:46" s="142" customFormat="1" x14ac:dyDescent="0.15">
      <c r="I14939" s="223"/>
      <c r="P14939" s="224"/>
      <c r="Q14939" s="224"/>
      <c r="R14939" s="224"/>
      <c r="T14939" s="223"/>
      <c r="U14939" s="225"/>
      <c r="V14939" s="223"/>
      <c r="W14939" s="225"/>
      <c r="AE14939" s="200"/>
      <c r="AM14939" s="203"/>
      <c r="AT14939" s="144"/>
    </row>
    <row r="14940" spans="9:46" s="142" customFormat="1" x14ac:dyDescent="0.15">
      <c r="I14940" s="223"/>
      <c r="P14940" s="224"/>
      <c r="Q14940" s="224"/>
      <c r="R14940" s="224"/>
      <c r="T14940" s="223"/>
      <c r="U14940" s="225"/>
      <c r="V14940" s="223"/>
      <c r="W14940" s="225"/>
      <c r="AE14940" s="200"/>
      <c r="AM14940" s="203"/>
      <c r="AT14940" s="144"/>
    </row>
    <row r="14941" spans="9:46" s="142" customFormat="1" x14ac:dyDescent="0.15">
      <c r="I14941" s="223"/>
      <c r="P14941" s="224"/>
      <c r="Q14941" s="224"/>
      <c r="R14941" s="224"/>
      <c r="T14941" s="223"/>
      <c r="U14941" s="225"/>
      <c r="V14941" s="223"/>
      <c r="W14941" s="225"/>
      <c r="AE14941" s="200"/>
      <c r="AM14941" s="203"/>
      <c r="AT14941" s="144"/>
    </row>
    <row r="14942" spans="9:46" s="142" customFormat="1" x14ac:dyDescent="0.15">
      <c r="I14942" s="223"/>
      <c r="P14942" s="224"/>
      <c r="Q14942" s="224"/>
      <c r="R14942" s="224"/>
      <c r="T14942" s="223"/>
      <c r="U14942" s="225"/>
      <c r="V14942" s="223"/>
      <c r="W14942" s="225"/>
      <c r="AE14942" s="200"/>
      <c r="AM14942" s="203"/>
      <c r="AT14942" s="144"/>
    </row>
    <row r="14943" spans="9:46" s="142" customFormat="1" x14ac:dyDescent="0.15">
      <c r="I14943" s="223"/>
      <c r="P14943" s="224"/>
      <c r="Q14943" s="224"/>
      <c r="R14943" s="224"/>
      <c r="T14943" s="223"/>
      <c r="U14943" s="225"/>
      <c r="V14943" s="223"/>
      <c r="W14943" s="225"/>
      <c r="AE14943" s="200"/>
      <c r="AM14943" s="203"/>
      <c r="AT14943" s="144"/>
    </row>
    <row r="14944" spans="9:46" s="142" customFormat="1" x14ac:dyDescent="0.15">
      <c r="I14944" s="223"/>
      <c r="P14944" s="224"/>
      <c r="Q14944" s="224"/>
      <c r="R14944" s="224"/>
      <c r="T14944" s="223"/>
      <c r="U14944" s="225"/>
      <c r="V14944" s="223"/>
      <c r="W14944" s="225"/>
      <c r="AE14944" s="200"/>
      <c r="AM14944" s="203"/>
      <c r="AT14944" s="144"/>
    </row>
    <row r="14945" spans="9:46" s="142" customFormat="1" x14ac:dyDescent="0.15">
      <c r="I14945" s="223"/>
      <c r="P14945" s="224"/>
      <c r="Q14945" s="224"/>
      <c r="R14945" s="224"/>
      <c r="T14945" s="223"/>
      <c r="U14945" s="225"/>
      <c r="V14945" s="223"/>
      <c r="W14945" s="225"/>
      <c r="AE14945" s="200"/>
      <c r="AM14945" s="203"/>
      <c r="AT14945" s="144"/>
    </row>
    <row r="14946" spans="9:46" s="142" customFormat="1" x14ac:dyDescent="0.15">
      <c r="I14946" s="223"/>
      <c r="P14946" s="224"/>
      <c r="Q14946" s="224"/>
      <c r="R14946" s="224"/>
      <c r="T14946" s="223"/>
      <c r="U14946" s="225"/>
      <c r="V14946" s="223"/>
      <c r="W14946" s="225"/>
      <c r="AE14946" s="200"/>
      <c r="AM14946" s="203"/>
      <c r="AT14946" s="144"/>
    </row>
    <row r="14947" spans="9:46" s="142" customFormat="1" x14ac:dyDescent="0.15">
      <c r="I14947" s="223"/>
      <c r="P14947" s="224"/>
      <c r="Q14947" s="224"/>
      <c r="R14947" s="224"/>
      <c r="T14947" s="223"/>
      <c r="U14947" s="225"/>
      <c r="V14947" s="223"/>
      <c r="W14947" s="225"/>
      <c r="AE14947" s="200"/>
      <c r="AM14947" s="203"/>
      <c r="AT14947" s="144"/>
    </row>
    <row r="14948" spans="9:46" s="142" customFormat="1" x14ac:dyDescent="0.15">
      <c r="I14948" s="223"/>
      <c r="P14948" s="224"/>
      <c r="Q14948" s="224"/>
      <c r="R14948" s="224"/>
      <c r="T14948" s="223"/>
      <c r="U14948" s="225"/>
      <c r="V14948" s="223"/>
      <c r="W14948" s="225"/>
      <c r="AE14948" s="200"/>
      <c r="AM14948" s="203"/>
      <c r="AT14948" s="144"/>
    </row>
    <row r="14949" spans="9:46" s="142" customFormat="1" x14ac:dyDescent="0.15">
      <c r="I14949" s="223"/>
      <c r="P14949" s="224"/>
      <c r="Q14949" s="224"/>
      <c r="R14949" s="224"/>
      <c r="T14949" s="223"/>
      <c r="U14949" s="225"/>
      <c r="V14949" s="223"/>
      <c r="W14949" s="225"/>
      <c r="AE14949" s="200"/>
      <c r="AM14949" s="203"/>
      <c r="AT14949" s="144"/>
    </row>
    <row r="14950" spans="9:46" s="142" customFormat="1" x14ac:dyDescent="0.15">
      <c r="I14950" s="223"/>
      <c r="P14950" s="224"/>
      <c r="Q14950" s="224"/>
      <c r="R14950" s="224"/>
      <c r="T14950" s="223"/>
      <c r="U14950" s="225"/>
      <c r="V14950" s="223"/>
      <c r="W14950" s="225"/>
      <c r="AE14950" s="200"/>
      <c r="AM14950" s="203"/>
      <c r="AT14950" s="144"/>
    </row>
    <row r="14951" spans="9:46" s="142" customFormat="1" x14ac:dyDescent="0.15">
      <c r="I14951" s="223"/>
      <c r="P14951" s="224"/>
      <c r="Q14951" s="224"/>
      <c r="R14951" s="224"/>
      <c r="T14951" s="223"/>
      <c r="U14951" s="225"/>
      <c r="V14951" s="223"/>
      <c r="W14951" s="225"/>
      <c r="AE14951" s="200"/>
      <c r="AM14951" s="203"/>
      <c r="AT14951" s="144"/>
    </row>
    <row r="14952" spans="9:46" s="142" customFormat="1" x14ac:dyDescent="0.15">
      <c r="I14952" s="223"/>
      <c r="P14952" s="224"/>
      <c r="Q14952" s="224"/>
      <c r="R14952" s="224"/>
      <c r="T14952" s="223"/>
      <c r="U14952" s="225"/>
      <c r="V14952" s="223"/>
      <c r="W14952" s="225"/>
      <c r="AE14952" s="200"/>
      <c r="AM14952" s="203"/>
      <c r="AT14952" s="144"/>
    </row>
    <row r="14953" spans="9:46" s="142" customFormat="1" x14ac:dyDescent="0.15">
      <c r="I14953" s="223"/>
      <c r="P14953" s="224"/>
      <c r="Q14953" s="224"/>
      <c r="R14953" s="224"/>
      <c r="T14953" s="223"/>
      <c r="U14953" s="225"/>
      <c r="V14953" s="223"/>
      <c r="W14953" s="225"/>
      <c r="AE14953" s="200"/>
      <c r="AM14953" s="203"/>
      <c r="AT14953" s="144"/>
    </row>
    <row r="14954" spans="9:46" s="142" customFormat="1" x14ac:dyDescent="0.15">
      <c r="I14954" s="223"/>
      <c r="P14954" s="224"/>
      <c r="Q14954" s="224"/>
      <c r="R14954" s="224"/>
      <c r="T14954" s="223"/>
      <c r="U14954" s="225"/>
      <c r="V14954" s="223"/>
      <c r="W14954" s="225"/>
      <c r="AE14954" s="200"/>
      <c r="AM14954" s="203"/>
      <c r="AT14954" s="144"/>
    </row>
    <row r="14955" spans="9:46" s="142" customFormat="1" x14ac:dyDescent="0.15">
      <c r="I14955" s="223"/>
      <c r="P14955" s="224"/>
      <c r="Q14955" s="224"/>
      <c r="R14955" s="224"/>
      <c r="T14955" s="223"/>
      <c r="U14955" s="225"/>
      <c r="V14955" s="223"/>
      <c r="W14955" s="225"/>
      <c r="AE14955" s="200"/>
      <c r="AM14955" s="203"/>
      <c r="AT14955" s="144"/>
    </row>
    <row r="14956" spans="9:46" s="142" customFormat="1" x14ac:dyDescent="0.15">
      <c r="I14956" s="223"/>
      <c r="P14956" s="224"/>
      <c r="Q14956" s="224"/>
      <c r="R14956" s="224"/>
      <c r="T14956" s="223"/>
      <c r="U14956" s="225"/>
      <c r="V14956" s="223"/>
      <c r="W14956" s="225"/>
      <c r="AE14956" s="200"/>
      <c r="AM14956" s="203"/>
      <c r="AT14956" s="144"/>
    </row>
    <row r="14957" spans="9:46" s="142" customFormat="1" x14ac:dyDescent="0.15">
      <c r="I14957" s="223"/>
      <c r="P14957" s="224"/>
      <c r="Q14957" s="224"/>
      <c r="R14957" s="224"/>
      <c r="T14957" s="223"/>
      <c r="U14957" s="225"/>
      <c r="V14957" s="223"/>
      <c r="W14957" s="225"/>
      <c r="AE14957" s="200"/>
      <c r="AM14957" s="203"/>
      <c r="AT14957" s="144"/>
    </row>
    <row r="14958" spans="9:46" s="142" customFormat="1" x14ac:dyDescent="0.15">
      <c r="I14958" s="223"/>
      <c r="P14958" s="224"/>
      <c r="Q14958" s="224"/>
      <c r="R14958" s="224"/>
      <c r="T14958" s="223"/>
      <c r="U14958" s="225"/>
      <c r="V14958" s="223"/>
      <c r="W14958" s="225"/>
      <c r="AE14958" s="200"/>
      <c r="AM14958" s="203"/>
      <c r="AT14958" s="144"/>
    </row>
    <row r="14959" spans="9:46" s="142" customFormat="1" x14ac:dyDescent="0.15">
      <c r="I14959" s="223"/>
      <c r="P14959" s="224"/>
      <c r="Q14959" s="224"/>
      <c r="R14959" s="224"/>
      <c r="T14959" s="223"/>
      <c r="U14959" s="225"/>
      <c r="V14959" s="223"/>
      <c r="W14959" s="225"/>
      <c r="AE14959" s="200"/>
      <c r="AM14959" s="203"/>
      <c r="AT14959" s="144"/>
    </row>
    <row r="14960" spans="9:46" s="142" customFormat="1" x14ac:dyDescent="0.15">
      <c r="I14960" s="223"/>
      <c r="P14960" s="224"/>
      <c r="Q14960" s="224"/>
      <c r="R14960" s="224"/>
      <c r="T14960" s="223"/>
      <c r="U14960" s="225"/>
      <c r="V14960" s="223"/>
      <c r="W14960" s="225"/>
      <c r="AE14960" s="200"/>
      <c r="AM14960" s="203"/>
      <c r="AT14960" s="144"/>
    </row>
    <row r="14961" spans="9:46" s="142" customFormat="1" x14ac:dyDescent="0.15">
      <c r="I14961" s="223"/>
      <c r="P14961" s="224"/>
      <c r="Q14961" s="224"/>
      <c r="R14961" s="224"/>
      <c r="T14961" s="223"/>
      <c r="U14961" s="225"/>
      <c r="V14961" s="223"/>
      <c r="W14961" s="225"/>
      <c r="AE14961" s="200"/>
      <c r="AM14961" s="203"/>
      <c r="AT14961" s="144"/>
    </row>
    <row r="14962" spans="9:46" s="142" customFormat="1" x14ac:dyDescent="0.15">
      <c r="I14962" s="223"/>
      <c r="P14962" s="224"/>
      <c r="Q14962" s="224"/>
      <c r="R14962" s="224"/>
      <c r="T14962" s="223"/>
      <c r="U14962" s="225"/>
      <c r="V14962" s="223"/>
      <c r="W14962" s="225"/>
      <c r="AE14962" s="200"/>
      <c r="AM14962" s="203"/>
      <c r="AT14962" s="144"/>
    </row>
    <row r="14963" spans="9:46" s="142" customFormat="1" x14ac:dyDescent="0.15">
      <c r="I14963" s="223"/>
      <c r="P14963" s="224"/>
      <c r="Q14963" s="224"/>
      <c r="R14963" s="224"/>
      <c r="T14963" s="223"/>
      <c r="U14963" s="225"/>
      <c r="V14963" s="223"/>
      <c r="W14963" s="225"/>
      <c r="AE14963" s="200"/>
      <c r="AM14963" s="203"/>
      <c r="AT14963" s="144"/>
    </row>
    <row r="14964" spans="9:46" s="142" customFormat="1" x14ac:dyDescent="0.15">
      <c r="I14964" s="223"/>
      <c r="P14964" s="224"/>
      <c r="Q14964" s="224"/>
      <c r="R14964" s="224"/>
      <c r="T14964" s="223"/>
      <c r="U14964" s="225"/>
      <c r="V14964" s="223"/>
      <c r="W14964" s="225"/>
      <c r="AE14964" s="200"/>
      <c r="AM14964" s="203"/>
      <c r="AT14964" s="144"/>
    </row>
    <row r="14965" spans="9:46" s="142" customFormat="1" x14ac:dyDescent="0.15">
      <c r="I14965" s="223"/>
      <c r="P14965" s="224"/>
      <c r="Q14965" s="224"/>
      <c r="R14965" s="224"/>
      <c r="T14965" s="223"/>
      <c r="U14965" s="225"/>
      <c r="V14965" s="223"/>
      <c r="W14965" s="225"/>
      <c r="AE14965" s="200"/>
      <c r="AM14965" s="203"/>
      <c r="AT14965" s="144"/>
    </row>
    <row r="14966" spans="9:46" s="142" customFormat="1" x14ac:dyDescent="0.15">
      <c r="I14966" s="223"/>
      <c r="P14966" s="224"/>
      <c r="Q14966" s="224"/>
      <c r="R14966" s="224"/>
      <c r="T14966" s="223"/>
      <c r="U14966" s="225"/>
      <c r="V14966" s="223"/>
      <c r="W14966" s="225"/>
      <c r="AE14966" s="200"/>
      <c r="AM14966" s="203"/>
      <c r="AT14966" s="144"/>
    </row>
    <row r="14967" spans="9:46" s="142" customFormat="1" x14ac:dyDescent="0.15">
      <c r="I14967" s="223"/>
      <c r="P14967" s="224"/>
      <c r="Q14967" s="224"/>
      <c r="R14967" s="224"/>
      <c r="T14967" s="223"/>
      <c r="U14967" s="225"/>
      <c r="V14967" s="223"/>
      <c r="W14967" s="225"/>
      <c r="AE14967" s="200"/>
      <c r="AM14967" s="203"/>
      <c r="AT14967" s="144"/>
    </row>
    <row r="14968" spans="9:46" s="142" customFormat="1" x14ac:dyDescent="0.15">
      <c r="I14968" s="223"/>
      <c r="P14968" s="224"/>
      <c r="Q14968" s="224"/>
      <c r="R14968" s="224"/>
      <c r="T14968" s="223"/>
      <c r="U14968" s="225"/>
      <c r="V14968" s="223"/>
      <c r="W14968" s="225"/>
      <c r="AE14968" s="200"/>
      <c r="AM14968" s="203"/>
      <c r="AT14968" s="144"/>
    </row>
    <row r="14969" spans="9:46" s="142" customFormat="1" x14ac:dyDescent="0.15">
      <c r="I14969" s="223"/>
      <c r="P14969" s="224"/>
      <c r="Q14969" s="224"/>
      <c r="R14969" s="224"/>
      <c r="T14969" s="223"/>
      <c r="U14969" s="225"/>
      <c r="V14969" s="223"/>
      <c r="W14969" s="225"/>
      <c r="AE14969" s="200"/>
      <c r="AM14969" s="203"/>
      <c r="AT14969" s="144"/>
    </row>
    <row r="14970" spans="9:46" s="142" customFormat="1" x14ac:dyDescent="0.15">
      <c r="I14970" s="223"/>
      <c r="P14970" s="224"/>
      <c r="Q14970" s="224"/>
      <c r="R14970" s="224"/>
      <c r="T14970" s="223"/>
      <c r="U14970" s="225"/>
      <c r="V14970" s="223"/>
      <c r="W14970" s="225"/>
      <c r="AE14970" s="200"/>
      <c r="AM14970" s="203"/>
      <c r="AT14970" s="144"/>
    </row>
    <row r="14971" spans="9:46" s="142" customFormat="1" x14ac:dyDescent="0.15">
      <c r="I14971" s="223"/>
      <c r="P14971" s="224"/>
      <c r="Q14971" s="224"/>
      <c r="R14971" s="224"/>
      <c r="T14971" s="223"/>
      <c r="U14971" s="225"/>
      <c r="V14971" s="223"/>
      <c r="W14971" s="225"/>
      <c r="AE14971" s="200"/>
      <c r="AM14971" s="203"/>
      <c r="AT14971" s="144"/>
    </row>
    <row r="14972" spans="9:46" s="142" customFormat="1" x14ac:dyDescent="0.15">
      <c r="I14972" s="223"/>
      <c r="P14972" s="224"/>
      <c r="Q14972" s="224"/>
      <c r="R14972" s="224"/>
      <c r="T14972" s="223"/>
      <c r="U14972" s="225"/>
      <c r="V14972" s="223"/>
      <c r="W14972" s="225"/>
      <c r="AE14972" s="200"/>
      <c r="AM14972" s="203"/>
      <c r="AT14972" s="144"/>
    </row>
    <row r="14973" spans="9:46" s="142" customFormat="1" x14ac:dyDescent="0.15">
      <c r="I14973" s="223"/>
      <c r="P14973" s="224"/>
      <c r="Q14973" s="224"/>
      <c r="R14973" s="224"/>
      <c r="T14973" s="223"/>
      <c r="U14973" s="225"/>
      <c r="V14973" s="223"/>
      <c r="W14973" s="225"/>
      <c r="AE14973" s="200"/>
      <c r="AM14973" s="203"/>
      <c r="AT14973" s="144"/>
    </row>
    <row r="14974" spans="9:46" s="142" customFormat="1" x14ac:dyDescent="0.15">
      <c r="I14974" s="223"/>
      <c r="P14974" s="224"/>
      <c r="Q14974" s="224"/>
      <c r="R14974" s="224"/>
      <c r="T14974" s="223"/>
      <c r="U14974" s="225"/>
      <c r="V14974" s="223"/>
      <c r="W14974" s="225"/>
      <c r="AE14974" s="200"/>
      <c r="AM14974" s="203"/>
      <c r="AT14974" s="144"/>
    </row>
    <row r="14975" spans="9:46" s="142" customFormat="1" x14ac:dyDescent="0.15">
      <c r="I14975" s="223"/>
      <c r="P14975" s="224"/>
      <c r="Q14975" s="224"/>
      <c r="R14975" s="224"/>
      <c r="T14975" s="223"/>
      <c r="U14975" s="225"/>
      <c r="V14975" s="223"/>
      <c r="W14975" s="225"/>
      <c r="AE14975" s="200"/>
      <c r="AM14975" s="203"/>
      <c r="AT14975" s="144"/>
    </row>
    <row r="14976" spans="9:46" s="142" customFormat="1" x14ac:dyDescent="0.15">
      <c r="I14976" s="223"/>
      <c r="P14976" s="224"/>
      <c r="Q14976" s="224"/>
      <c r="R14976" s="224"/>
      <c r="T14976" s="223"/>
      <c r="U14976" s="225"/>
      <c r="V14976" s="223"/>
      <c r="W14976" s="225"/>
      <c r="AE14976" s="200"/>
      <c r="AM14976" s="203"/>
      <c r="AT14976" s="144"/>
    </row>
    <row r="14977" spans="9:46" s="142" customFormat="1" x14ac:dyDescent="0.15">
      <c r="I14977" s="223"/>
      <c r="P14977" s="224"/>
      <c r="Q14977" s="224"/>
      <c r="R14977" s="224"/>
      <c r="T14977" s="223"/>
      <c r="U14977" s="225"/>
      <c r="V14977" s="223"/>
      <c r="W14977" s="225"/>
      <c r="AE14977" s="200"/>
      <c r="AM14977" s="203"/>
      <c r="AT14977" s="144"/>
    </row>
    <row r="14978" spans="9:46" s="142" customFormat="1" x14ac:dyDescent="0.15">
      <c r="I14978" s="223"/>
      <c r="P14978" s="224"/>
      <c r="Q14978" s="224"/>
      <c r="R14978" s="224"/>
      <c r="T14978" s="223"/>
      <c r="U14978" s="225"/>
      <c r="V14978" s="223"/>
      <c r="W14978" s="225"/>
      <c r="AE14978" s="200"/>
      <c r="AM14978" s="203"/>
      <c r="AT14978" s="144"/>
    </row>
    <row r="14979" spans="9:46" s="142" customFormat="1" x14ac:dyDescent="0.15">
      <c r="I14979" s="223"/>
      <c r="P14979" s="224"/>
      <c r="Q14979" s="224"/>
      <c r="R14979" s="224"/>
      <c r="T14979" s="223"/>
      <c r="U14979" s="225"/>
      <c r="V14979" s="223"/>
      <c r="W14979" s="225"/>
      <c r="AE14979" s="200"/>
      <c r="AM14979" s="203"/>
      <c r="AT14979" s="144"/>
    </row>
    <row r="14980" spans="9:46" s="142" customFormat="1" x14ac:dyDescent="0.15">
      <c r="I14980" s="223"/>
      <c r="P14980" s="224"/>
      <c r="Q14980" s="224"/>
      <c r="R14980" s="224"/>
      <c r="T14980" s="223"/>
      <c r="U14980" s="225"/>
      <c r="V14980" s="223"/>
      <c r="W14980" s="225"/>
      <c r="AE14980" s="200"/>
      <c r="AM14980" s="203"/>
      <c r="AT14980" s="144"/>
    </row>
    <row r="14981" spans="9:46" s="142" customFormat="1" x14ac:dyDescent="0.15">
      <c r="I14981" s="223"/>
      <c r="P14981" s="224"/>
      <c r="Q14981" s="224"/>
      <c r="R14981" s="224"/>
      <c r="T14981" s="223"/>
      <c r="U14981" s="225"/>
      <c r="V14981" s="223"/>
      <c r="W14981" s="225"/>
      <c r="AE14981" s="200"/>
      <c r="AM14981" s="203"/>
      <c r="AT14981" s="144"/>
    </row>
    <row r="14982" spans="9:46" s="142" customFormat="1" x14ac:dyDescent="0.15">
      <c r="I14982" s="223"/>
      <c r="P14982" s="224"/>
      <c r="Q14982" s="224"/>
      <c r="R14982" s="224"/>
      <c r="T14982" s="223"/>
      <c r="U14982" s="225"/>
      <c r="V14982" s="223"/>
      <c r="W14982" s="225"/>
      <c r="AE14982" s="200"/>
      <c r="AM14982" s="203"/>
      <c r="AT14982" s="144"/>
    </row>
    <row r="14983" spans="9:46" s="142" customFormat="1" x14ac:dyDescent="0.15">
      <c r="I14983" s="223"/>
      <c r="P14983" s="224"/>
      <c r="Q14983" s="224"/>
      <c r="R14983" s="224"/>
      <c r="T14983" s="223"/>
      <c r="U14983" s="225"/>
      <c r="V14983" s="223"/>
      <c r="W14983" s="225"/>
      <c r="AE14983" s="200"/>
      <c r="AM14983" s="203"/>
      <c r="AT14983" s="144"/>
    </row>
    <row r="14984" spans="9:46" s="142" customFormat="1" x14ac:dyDescent="0.15">
      <c r="I14984" s="223"/>
      <c r="P14984" s="224"/>
      <c r="Q14984" s="224"/>
      <c r="R14984" s="224"/>
      <c r="T14984" s="223"/>
      <c r="U14984" s="225"/>
      <c r="V14984" s="223"/>
      <c r="W14984" s="225"/>
      <c r="AE14984" s="200"/>
      <c r="AM14984" s="203"/>
      <c r="AT14984" s="144"/>
    </row>
    <row r="14985" spans="9:46" s="142" customFormat="1" x14ac:dyDescent="0.15">
      <c r="I14985" s="223"/>
      <c r="P14985" s="224"/>
      <c r="Q14985" s="224"/>
      <c r="R14985" s="224"/>
      <c r="T14985" s="223"/>
      <c r="U14985" s="225"/>
      <c r="V14985" s="223"/>
      <c r="W14985" s="225"/>
      <c r="AE14985" s="200"/>
      <c r="AM14985" s="203"/>
      <c r="AT14985" s="144"/>
    </row>
    <row r="14986" spans="9:46" s="142" customFormat="1" x14ac:dyDescent="0.15">
      <c r="I14986" s="223"/>
      <c r="P14986" s="224"/>
      <c r="Q14986" s="224"/>
      <c r="R14986" s="224"/>
      <c r="T14986" s="223"/>
      <c r="U14986" s="225"/>
      <c r="V14986" s="223"/>
      <c r="W14986" s="225"/>
      <c r="AE14986" s="200"/>
      <c r="AM14986" s="203"/>
      <c r="AT14986" s="144"/>
    </row>
    <row r="14987" spans="9:46" s="142" customFormat="1" x14ac:dyDescent="0.15">
      <c r="I14987" s="223"/>
      <c r="P14987" s="224"/>
      <c r="Q14987" s="224"/>
      <c r="R14987" s="224"/>
      <c r="T14987" s="223"/>
      <c r="U14987" s="225"/>
      <c r="V14987" s="223"/>
      <c r="W14987" s="225"/>
      <c r="AE14987" s="200"/>
      <c r="AM14987" s="203"/>
      <c r="AT14987" s="144"/>
    </row>
    <row r="14988" spans="9:46" s="142" customFormat="1" x14ac:dyDescent="0.15">
      <c r="I14988" s="223"/>
      <c r="P14988" s="224"/>
      <c r="Q14988" s="224"/>
      <c r="R14988" s="224"/>
      <c r="T14988" s="223"/>
      <c r="U14988" s="225"/>
      <c r="V14988" s="223"/>
      <c r="W14988" s="225"/>
      <c r="AE14988" s="200"/>
      <c r="AM14988" s="203"/>
      <c r="AT14988" s="144"/>
    </row>
    <row r="14989" spans="9:46" s="142" customFormat="1" x14ac:dyDescent="0.15">
      <c r="I14989" s="223"/>
      <c r="P14989" s="224"/>
      <c r="Q14989" s="224"/>
      <c r="R14989" s="224"/>
      <c r="T14989" s="223"/>
      <c r="U14989" s="225"/>
      <c r="V14989" s="223"/>
      <c r="W14989" s="225"/>
      <c r="AE14989" s="200"/>
      <c r="AM14989" s="203"/>
      <c r="AT14989" s="144"/>
    </row>
    <row r="14990" spans="9:46" s="142" customFormat="1" x14ac:dyDescent="0.15">
      <c r="I14990" s="223"/>
      <c r="P14990" s="224"/>
      <c r="Q14990" s="224"/>
      <c r="R14990" s="224"/>
      <c r="T14990" s="223"/>
      <c r="U14990" s="225"/>
      <c r="V14990" s="223"/>
      <c r="W14990" s="225"/>
      <c r="AE14990" s="200"/>
      <c r="AM14990" s="203"/>
      <c r="AT14990" s="144"/>
    </row>
    <row r="14991" spans="9:46" s="142" customFormat="1" x14ac:dyDescent="0.15">
      <c r="I14991" s="223"/>
      <c r="P14991" s="224"/>
      <c r="Q14991" s="224"/>
      <c r="R14991" s="224"/>
      <c r="T14991" s="223"/>
      <c r="U14991" s="225"/>
      <c r="V14991" s="223"/>
      <c r="W14991" s="225"/>
      <c r="AE14991" s="200"/>
      <c r="AM14991" s="203"/>
      <c r="AT14991" s="144"/>
    </row>
    <row r="14992" spans="9:46" s="142" customFormat="1" x14ac:dyDescent="0.15">
      <c r="I14992" s="223"/>
      <c r="P14992" s="224"/>
      <c r="Q14992" s="224"/>
      <c r="R14992" s="224"/>
      <c r="T14992" s="223"/>
      <c r="U14992" s="225"/>
      <c r="V14992" s="223"/>
      <c r="W14992" s="225"/>
      <c r="AE14992" s="200"/>
      <c r="AM14992" s="203"/>
      <c r="AT14992" s="144"/>
    </row>
    <row r="14993" spans="9:46" s="142" customFormat="1" x14ac:dyDescent="0.15">
      <c r="I14993" s="223"/>
      <c r="P14993" s="224"/>
      <c r="Q14993" s="224"/>
      <c r="R14993" s="224"/>
      <c r="T14993" s="223"/>
      <c r="U14993" s="225"/>
      <c r="V14993" s="223"/>
      <c r="W14993" s="225"/>
      <c r="AE14993" s="200"/>
      <c r="AM14993" s="203"/>
      <c r="AT14993" s="144"/>
    </row>
    <row r="14994" spans="9:46" s="142" customFormat="1" x14ac:dyDescent="0.15">
      <c r="I14994" s="223"/>
      <c r="P14994" s="224"/>
      <c r="Q14994" s="224"/>
      <c r="R14994" s="224"/>
      <c r="T14994" s="223"/>
      <c r="U14994" s="225"/>
      <c r="V14994" s="223"/>
      <c r="W14994" s="225"/>
      <c r="AE14994" s="200"/>
      <c r="AM14994" s="203"/>
      <c r="AT14994" s="144"/>
    </row>
    <row r="14995" spans="9:46" s="142" customFormat="1" x14ac:dyDescent="0.15">
      <c r="I14995" s="223"/>
      <c r="P14995" s="224"/>
      <c r="Q14995" s="224"/>
      <c r="R14995" s="224"/>
      <c r="T14995" s="223"/>
      <c r="U14995" s="225"/>
      <c r="V14995" s="223"/>
      <c r="W14995" s="225"/>
      <c r="AE14995" s="200"/>
      <c r="AM14995" s="203"/>
      <c r="AT14995" s="144"/>
    </row>
    <row r="14996" spans="9:46" s="142" customFormat="1" x14ac:dyDescent="0.15">
      <c r="I14996" s="223"/>
      <c r="P14996" s="224"/>
      <c r="Q14996" s="224"/>
      <c r="R14996" s="224"/>
      <c r="T14996" s="223"/>
      <c r="U14996" s="225"/>
      <c r="V14996" s="223"/>
      <c r="W14996" s="225"/>
      <c r="AE14996" s="200"/>
      <c r="AM14996" s="203"/>
      <c r="AT14996" s="144"/>
    </row>
    <row r="14997" spans="9:46" s="142" customFormat="1" x14ac:dyDescent="0.15">
      <c r="I14997" s="223"/>
      <c r="P14997" s="224"/>
      <c r="Q14997" s="224"/>
      <c r="R14997" s="224"/>
      <c r="T14997" s="223"/>
      <c r="U14997" s="225"/>
      <c r="V14997" s="223"/>
      <c r="W14997" s="225"/>
      <c r="AE14997" s="200"/>
      <c r="AM14997" s="203"/>
      <c r="AT14997" s="144"/>
    </row>
    <row r="14998" spans="9:46" s="142" customFormat="1" x14ac:dyDescent="0.15">
      <c r="I14998" s="223"/>
      <c r="P14998" s="224"/>
      <c r="Q14998" s="224"/>
      <c r="R14998" s="224"/>
      <c r="T14998" s="223"/>
      <c r="U14998" s="225"/>
      <c r="V14998" s="223"/>
      <c r="W14998" s="225"/>
      <c r="AE14998" s="200"/>
      <c r="AM14998" s="203"/>
      <c r="AT14998" s="144"/>
    </row>
    <row r="14999" spans="9:46" s="142" customFormat="1" x14ac:dyDescent="0.15">
      <c r="I14999" s="223"/>
      <c r="P14999" s="224"/>
      <c r="Q14999" s="224"/>
      <c r="R14999" s="224"/>
      <c r="T14999" s="223"/>
      <c r="U14999" s="225"/>
      <c r="V14999" s="223"/>
      <c r="W14999" s="225"/>
      <c r="AE14999" s="200"/>
      <c r="AM14999" s="203"/>
      <c r="AT14999" s="144"/>
    </row>
    <row r="15000" spans="9:46" s="142" customFormat="1" x14ac:dyDescent="0.15">
      <c r="I15000" s="223"/>
      <c r="P15000" s="224"/>
      <c r="Q15000" s="224"/>
      <c r="R15000" s="224"/>
      <c r="T15000" s="223"/>
      <c r="U15000" s="225"/>
      <c r="V15000" s="223"/>
      <c r="W15000" s="225"/>
      <c r="AE15000" s="200"/>
      <c r="AM15000" s="203"/>
      <c r="AT15000" s="144"/>
    </row>
    <row r="15001" spans="9:46" s="142" customFormat="1" x14ac:dyDescent="0.15">
      <c r="I15001" s="223"/>
      <c r="P15001" s="224"/>
      <c r="Q15001" s="224"/>
      <c r="R15001" s="224"/>
      <c r="T15001" s="223"/>
      <c r="U15001" s="225"/>
      <c r="V15001" s="223"/>
      <c r="W15001" s="225"/>
      <c r="AE15001" s="200"/>
      <c r="AM15001" s="203"/>
      <c r="AT15001" s="144"/>
    </row>
    <row r="15002" spans="9:46" s="142" customFormat="1" x14ac:dyDescent="0.15">
      <c r="I15002" s="223"/>
      <c r="P15002" s="224"/>
      <c r="Q15002" s="224"/>
      <c r="R15002" s="224"/>
      <c r="T15002" s="223"/>
      <c r="U15002" s="225"/>
      <c r="V15002" s="223"/>
      <c r="W15002" s="225"/>
      <c r="AE15002" s="200"/>
      <c r="AM15002" s="203"/>
      <c r="AT15002" s="144"/>
    </row>
    <row r="15003" spans="9:46" s="142" customFormat="1" x14ac:dyDescent="0.15">
      <c r="I15003" s="223"/>
      <c r="P15003" s="224"/>
      <c r="Q15003" s="224"/>
      <c r="R15003" s="224"/>
      <c r="T15003" s="223"/>
      <c r="U15003" s="225"/>
      <c r="V15003" s="223"/>
      <c r="W15003" s="225"/>
      <c r="AE15003" s="200"/>
      <c r="AM15003" s="203"/>
      <c r="AT15003" s="144"/>
    </row>
    <row r="15004" spans="9:46" s="142" customFormat="1" x14ac:dyDescent="0.15">
      <c r="I15004" s="223"/>
      <c r="P15004" s="224"/>
      <c r="Q15004" s="224"/>
      <c r="R15004" s="224"/>
      <c r="T15004" s="223"/>
      <c r="U15004" s="225"/>
      <c r="V15004" s="223"/>
      <c r="W15004" s="225"/>
      <c r="AE15004" s="200"/>
      <c r="AM15004" s="203"/>
      <c r="AT15004" s="144"/>
    </row>
    <row r="15005" spans="9:46" s="142" customFormat="1" x14ac:dyDescent="0.15">
      <c r="I15005" s="223"/>
      <c r="P15005" s="224"/>
      <c r="Q15005" s="224"/>
      <c r="R15005" s="224"/>
      <c r="T15005" s="223"/>
      <c r="U15005" s="225"/>
      <c r="V15005" s="223"/>
      <c r="W15005" s="225"/>
      <c r="AE15005" s="200"/>
      <c r="AM15005" s="203"/>
      <c r="AT15005" s="144"/>
    </row>
    <row r="15006" spans="9:46" s="142" customFormat="1" x14ac:dyDescent="0.15">
      <c r="I15006" s="223"/>
      <c r="P15006" s="224"/>
      <c r="Q15006" s="224"/>
      <c r="R15006" s="224"/>
      <c r="T15006" s="223"/>
      <c r="U15006" s="225"/>
      <c r="V15006" s="223"/>
      <c r="W15006" s="225"/>
      <c r="AE15006" s="200"/>
      <c r="AM15006" s="203"/>
      <c r="AT15006" s="144"/>
    </row>
    <row r="15007" spans="9:46" s="142" customFormat="1" x14ac:dyDescent="0.15">
      <c r="I15007" s="223"/>
      <c r="P15007" s="224"/>
      <c r="Q15007" s="224"/>
      <c r="R15007" s="224"/>
      <c r="T15007" s="223"/>
      <c r="U15007" s="225"/>
      <c r="V15007" s="223"/>
      <c r="W15007" s="225"/>
      <c r="AE15007" s="200"/>
      <c r="AM15007" s="203"/>
      <c r="AT15007" s="144"/>
    </row>
    <row r="15008" spans="9:46" s="142" customFormat="1" x14ac:dyDescent="0.15">
      <c r="I15008" s="223"/>
      <c r="P15008" s="224"/>
      <c r="Q15008" s="224"/>
      <c r="R15008" s="224"/>
      <c r="T15008" s="223"/>
      <c r="U15008" s="225"/>
      <c r="V15008" s="223"/>
      <c r="W15008" s="225"/>
      <c r="AE15008" s="200"/>
      <c r="AM15008" s="203"/>
      <c r="AT15008" s="144"/>
    </row>
    <row r="15009" spans="9:46" s="142" customFormat="1" x14ac:dyDescent="0.15">
      <c r="I15009" s="223"/>
      <c r="P15009" s="224"/>
      <c r="Q15009" s="224"/>
      <c r="R15009" s="224"/>
      <c r="T15009" s="223"/>
      <c r="U15009" s="225"/>
      <c r="V15009" s="223"/>
      <c r="W15009" s="225"/>
      <c r="AE15009" s="200"/>
      <c r="AM15009" s="203"/>
      <c r="AT15009" s="144"/>
    </row>
    <row r="15010" spans="9:46" s="142" customFormat="1" x14ac:dyDescent="0.15">
      <c r="I15010" s="223"/>
      <c r="P15010" s="224"/>
      <c r="Q15010" s="224"/>
      <c r="R15010" s="224"/>
      <c r="T15010" s="223"/>
      <c r="U15010" s="225"/>
      <c r="V15010" s="223"/>
      <c r="W15010" s="225"/>
      <c r="AE15010" s="200"/>
      <c r="AM15010" s="203"/>
      <c r="AT15010" s="144"/>
    </row>
    <row r="15011" spans="9:46" s="142" customFormat="1" x14ac:dyDescent="0.15">
      <c r="I15011" s="223"/>
      <c r="P15011" s="224"/>
      <c r="Q15011" s="224"/>
      <c r="R15011" s="224"/>
      <c r="T15011" s="223"/>
      <c r="U15011" s="225"/>
      <c r="V15011" s="223"/>
      <c r="W15011" s="225"/>
      <c r="AE15011" s="200"/>
      <c r="AM15011" s="203"/>
      <c r="AT15011" s="144"/>
    </row>
    <row r="15012" spans="9:46" s="142" customFormat="1" x14ac:dyDescent="0.15">
      <c r="I15012" s="223"/>
      <c r="P15012" s="224"/>
      <c r="Q15012" s="224"/>
      <c r="R15012" s="224"/>
      <c r="T15012" s="223"/>
      <c r="U15012" s="225"/>
      <c r="V15012" s="223"/>
      <c r="W15012" s="225"/>
      <c r="AE15012" s="200"/>
      <c r="AM15012" s="203"/>
      <c r="AT15012" s="144"/>
    </row>
    <row r="15013" spans="9:46" s="142" customFormat="1" x14ac:dyDescent="0.15">
      <c r="I15013" s="223"/>
      <c r="P15013" s="224"/>
      <c r="Q15013" s="224"/>
      <c r="R15013" s="224"/>
      <c r="T15013" s="223"/>
      <c r="U15013" s="225"/>
      <c r="V15013" s="223"/>
      <c r="W15013" s="225"/>
      <c r="AE15013" s="200"/>
      <c r="AM15013" s="203"/>
      <c r="AT15013" s="144"/>
    </row>
    <row r="15014" spans="9:46" s="142" customFormat="1" x14ac:dyDescent="0.15">
      <c r="I15014" s="223"/>
      <c r="P15014" s="224"/>
      <c r="Q15014" s="224"/>
      <c r="R15014" s="224"/>
      <c r="T15014" s="223"/>
      <c r="U15014" s="225"/>
      <c r="V15014" s="223"/>
      <c r="W15014" s="225"/>
      <c r="AE15014" s="200"/>
      <c r="AM15014" s="203"/>
      <c r="AT15014" s="144"/>
    </row>
    <row r="15015" spans="9:46" s="142" customFormat="1" x14ac:dyDescent="0.15">
      <c r="I15015" s="223"/>
      <c r="P15015" s="224"/>
      <c r="Q15015" s="224"/>
      <c r="R15015" s="224"/>
      <c r="T15015" s="223"/>
      <c r="U15015" s="225"/>
      <c r="V15015" s="223"/>
      <c r="W15015" s="225"/>
      <c r="AE15015" s="200"/>
      <c r="AM15015" s="203"/>
      <c r="AT15015" s="144"/>
    </row>
    <row r="15016" spans="9:46" s="142" customFormat="1" x14ac:dyDescent="0.15">
      <c r="I15016" s="223"/>
      <c r="P15016" s="224"/>
      <c r="Q15016" s="224"/>
      <c r="R15016" s="224"/>
      <c r="T15016" s="223"/>
      <c r="U15016" s="225"/>
      <c r="V15016" s="223"/>
      <c r="W15016" s="225"/>
      <c r="AE15016" s="200"/>
      <c r="AM15016" s="203"/>
      <c r="AT15016" s="144"/>
    </row>
    <row r="15017" spans="9:46" s="142" customFormat="1" x14ac:dyDescent="0.15">
      <c r="I15017" s="223"/>
      <c r="P15017" s="224"/>
      <c r="Q15017" s="224"/>
      <c r="R15017" s="224"/>
      <c r="T15017" s="223"/>
      <c r="U15017" s="225"/>
      <c r="V15017" s="223"/>
      <c r="W15017" s="225"/>
      <c r="AE15017" s="200"/>
      <c r="AM15017" s="203"/>
      <c r="AT15017" s="144"/>
    </row>
    <row r="15018" spans="9:46" s="142" customFormat="1" x14ac:dyDescent="0.15">
      <c r="I15018" s="223"/>
      <c r="P15018" s="224"/>
      <c r="Q15018" s="224"/>
      <c r="R15018" s="224"/>
      <c r="T15018" s="223"/>
      <c r="U15018" s="225"/>
      <c r="V15018" s="223"/>
      <c r="W15018" s="225"/>
      <c r="AE15018" s="200"/>
      <c r="AM15018" s="203"/>
      <c r="AT15018" s="144"/>
    </row>
    <row r="15019" spans="9:46" s="142" customFormat="1" x14ac:dyDescent="0.15">
      <c r="I15019" s="223"/>
      <c r="P15019" s="224"/>
      <c r="Q15019" s="224"/>
      <c r="R15019" s="224"/>
      <c r="T15019" s="223"/>
      <c r="U15019" s="225"/>
      <c r="V15019" s="223"/>
      <c r="W15019" s="225"/>
      <c r="AE15019" s="200"/>
      <c r="AM15019" s="203"/>
      <c r="AT15019" s="144"/>
    </row>
    <row r="15020" spans="9:46" s="142" customFormat="1" x14ac:dyDescent="0.15">
      <c r="I15020" s="223"/>
      <c r="P15020" s="224"/>
      <c r="Q15020" s="224"/>
      <c r="R15020" s="224"/>
      <c r="T15020" s="223"/>
      <c r="U15020" s="225"/>
      <c r="V15020" s="223"/>
      <c r="W15020" s="225"/>
      <c r="AE15020" s="200"/>
      <c r="AM15020" s="203"/>
      <c r="AT15020" s="144"/>
    </row>
    <row r="15021" spans="9:46" s="142" customFormat="1" x14ac:dyDescent="0.15">
      <c r="I15021" s="223"/>
      <c r="P15021" s="224"/>
      <c r="Q15021" s="224"/>
      <c r="R15021" s="224"/>
      <c r="T15021" s="223"/>
      <c r="U15021" s="225"/>
      <c r="V15021" s="223"/>
      <c r="W15021" s="225"/>
      <c r="AE15021" s="200"/>
      <c r="AM15021" s="203"/>
      <c r="AT15021" s="144"/>
    </row>
    <row r="15022" spans="9:46" s="142" customFormat="1" x14ac:dyDescent="0.15">
      <c r="I15022" s="223"/>
      <c r="P15022" s="224"/>
      <c r="Q15022" s="224"/>
      <c r="R15022" s="224"/>
      <c r="T15022" s="223"/>
      <c r="U15022" s="225"/>
      <c r="V15022" s="223"/>
      <c r="W15022" s="225"/>
      <c r="AE15022" s="200"/>
      <c r="AM15022" s="203"/>
      <c r="AT15022" s="144"/>
    </row>
    <row r="15023" spans="9:46" s="142" customFormat="1" x14ac:dyDescent="0.15">
      <c r="I15023" s="223"/>
      <c r="P15023" s="224"/>
      <c r="Q15023" s="224"/>
      <c r="R15023" s="224"/>
      <c r="T15023" s="223"/>
      <c r="U15023" s="225"/>
      <c r="V15023" s="223"/>
      <c r="W15023" s="225"/>
      <c r="AE15023" s="200"/>
      <c r="AM15023" s="203"/>
      <c r="AT15023" s="144"/>
    </row>
    <row r="15024" spans="9:46" s="142" customFormat="1" x14ac:dyDescent="0.15">
      <c r="I15024" s="223"/>
      <c r="P15024" s="224"/>
      <c r="Q15024" s="224"/>
      <c r="R15024" s="224"/>
      <c r="T15024" s="223"/>
      <c r="U15024" s="225"/>
      <c r="V15024" s="223"/>
      <c r="W15024" s="225"/>
      <c r="AE15024" s="200"/>
      <c r="AM15024" s="203"/>
      <c r="AT15024" s="144"/>
    </row>
    <row r="15025" spans="9:46" s="142" customFormat="1" x14ac:dyDescent="0.15">
      <c r="I15025" s="223"/>
      <c r="P15025" s="224"/>
      <c r="Q15025" s="224"/>
      <c r="R15025" s="224"/>
      <c r="T15025" s="223"/>
      <c r="U15025" s="225"/>
      <c r="V15025" s="223"/>
      <c r="W15025" s="225"/>
      <c r="AE15025" s="200"/>
      <c r="AM15025" s="203"/>
      <c r="AT15025" s="144"/>
    </row>
    <row r="15026" spans="9:46" s="142" customFormat="1" x14ac:dyDescent="0.15">
      <c r="I15026" s="223"/>
      <c r="P15026" s="224"/>
      <c r="Q15026" s="224"/>
      <c r="R15026" s="224"/>
      <c r="T15026" s="223"/>
      <c r="U15026" s="225"/>
      <c r="V15026" s="223"/>
      <c r="W15026" s="225"/>
      <c r="AE15026" s="200"/>
      <c r="AM15026" s="203"/>
      <c r="AT15026" s="144"/>
    </row>
    <row r="15027" spans="9:46" s="142" customFormat="1" x14ac:dyDescent="0.15">
      <c r="I15027" s="223"/>
      <c r="P15027" s="224"/>
      <c r="Q15027" s="224"/>
      <c r="R15027" s="224"/>
      <c r="T15027" s="223"/>
      <c r="U15027" s="225"/>
      <c r="V15027" s="223"/>
      <c r="W15027" s="225"/>
      <c r="AE15027" s="200"/>
      <c r="AM15027" s="203"/>
      <c r="AT15027" s="144"/>
    </row>
    <row r="15028" spans="9:46" s="142" customFormat="1" x14ac:dyDescent="0.15">
      <c r="I15028" s="223"/>
      <c r="P15028" s="224"/>
      <c r="Q15028" s="224"/>
      <c r="R15028" s="224"/>
      <c r="T15028" s="223"/>
      <c r="U15028" s="225"/>
      <c r="V15028" s="223"/>
      <c r="W15028" s="225"/>
      <c r="AE15028" s="200"/>
      <c r="AM15028" s="203"/>
      <c r="AT15028" s="144"/>
    </row>
    <row r="15029" spans="9:46" s="142" customFormat="1" x14ac:dyDescent="0.15">
      <c r="I15029" s="223"/>
      <c r="P15029" s="224"/>
      <c r="Q15029" s="224"/>
      <c r="R15029" s="224"/>
      <c r="T15029" s="223"/>
      <c r="U15029" s="225"/>
      <c r="V15029" s="223"/>
      <c r="W15029" s="225"/>
      <c r="AE15029" s="200"/>
      <c r="AM15029" s="203"/>
      <c r="AT15029" s="144"/>
    </row>
    <row r="15030" spans="9:46" s="142" customFormat="1" x14ac:dyDescent="0.15">
      <c r="I15030" s="223"/>
      <c r="P15030" s="224"/>
      <c r="Q15030" s="224"/>
      <c r="R15030" s="224"/>
      <c r="T15030" s="223"/>
      <c r="U15030" s="225"/>
      <c r="V15030" s="223"/>
      <c r="W15030" s="225"/>
      <c r="AE15030" s="200"/>
      <c r="AM15030" s="203"/>
      <c r="AT15030" s="144"/>
    </row>
    <row r="15031" spans="9:46" s="142" customFormat="1" x14ac:dyDescent="0.15">
      <c r="I15031" s="223"/>
      <c r="P15031" s="224"/>
      <c r="Q15031" s="224"/>
      <c r="R15031" s="224"/>
      <c r="T15031" s="223"/>
      <c r="U15031" s="225"/>
      <c r="V15031" s="223"/>
      <c r="W15031" s="225"/>
      <c r="AE15031" s="200"/>
      <c r="AM15031" s="203"/>
      <c r="AT15031" s="144"/>
    </row>
    <row r="15032" spans="9:46" s="142" customFormat="1" x14ac:dyDescent="0.15">
      <c r="I15032" s="223"/>
      <c r="P15032" s="224"/>
      <c r="Q15032" s="224"/>
      <c r="R15032" s="224"/>
      <c r="T15032" s="223"/>
      <c r="U15032" s="225"/>
      <c r="V15032" s="223"/>
      <c r="W15032" s="225"/>
      <c r="AE15032" s="200"/>
      <c r="AM15032" s="203"/>
      <c r="AT15032" s="144"/>
    </row>
    <row r="15033" spans="9:46" s="142" customFormat="1" x14ac:dyDescent="0.15">
      <c r="I15033" s="223"/>
      <c r="P15033" s="224"/>
      <c r="Q15033" s="224"/>
      <c r="R15033" s="224"/>
      <c r="T15033" s="223"/>
      <c r="U15033" s="225"/>
      <c r="V15033" s="223"/>
      <c r="W15033" s="225"/>
      <c r="AE15033" s="200"/>
      <c r="AM15033" s="203"/>
      <c r="AT15033" s="144"/>
    </row>
    <row r="15034" spans="9:46" s="142" customFormat="1" x14ac:dyDescent="0.15">
      <c r="I15034" s="223"/>
      <c r="P15034" s="224"/>
      <c r="Q15034" s="224"/>
      <c r="R15034" s="224"/>
      <c r="T15034" s="223"/>
      <c r="U15034" s="225"/>
      <c r="V15034" s="223"/>
      <c r="W15034" s="225"/>
      <c r="AE15034" s="200"/>
      <c r="AM15034" s="203"/>
      <c r="AT15034" s="144"/>
    </row>
    <row r="15035" spans="9:46" s="142" customFormat="1" x14ac:dyDescent="0.15">
      <c r="I15035" s="223"/>
      <c r="P15035" s="224"/>
      <c r="Q15035" s="224"/>
      <c r="R15035" s="224"/>
      <c r="T15035" s="223"/>
      <c r="U15035" s="225"/>
      <c r="V15035" s="223"/>
      <c r="W15035" s="225"/>
      <c r="AE15035" s="200"/>
      <c r="AM15035" s="203"/>
      <c r="AT15035" s="144"/>
    </row>
    <row r="15036" spans="9:46" s="142" customFormat="1" x14ac:dyDescent="0.15">
      <c r="I15036" s="223"/>
      <c r="P15036" s="224"/>
      <c r="Q15036" s="224"/>
      <c r="R15036" s="224"/>
      <c r="T15036" s="223"/>
      <c r="U15036" s="225"/>
      <c r="V15036" s="223"/>
      <c r="W15036" s="225"/>
      <c r="AE15036" s="200"/>
      <c r="AM15036" s="203"/>
      <c r="AT15036" s="144"/>
    </row>
    <row r="15037" spans="9:46" s="142" customFormat="1" x14ac:dyDescent="0.15">
      <c r="I15037" s="223"/>
      <c r="P15037" s="224"/>
      <c r="Q15037" s="224"/>
      <c r="R15037" s="224"/>
      <c r="T15037" s="223"/>
      <c r="U15037" s="225"/>
      <c r="V15037" s="223"/>
      <c r="W15037" s="225"/>
      <c r="AE15037" s="200"/>
      <c r="AM15037" s="203"/>
      <c r="AT15037" s="144"/>
    </row>
    <row r="15038" spans="9:46" s="142" customFormat="1" x14ac:dyDescent="0.15">
      <c r="I15038" s="223"/>
      <c r="P15038" s="224"/>
      <c r="Q15038" s="224"/>
      <c r="R15038" s="224"/>
      <c r="T15038" s="223"/>
      <c r="U15038" s="225"/>
      <c r="V15038" s="223"/>
      <c r="W15038" s="225"/>
      <c r="AE15038" s="200"/>
      <c r="AM15038" s="203"/>
      <c r="AT15038" s="144"/>
    </row>
    <row r="15039" spans="9:46" s="142" customFormat="1" x14ac:dyDescent="0.15">
      <c r="I15039" s="223"/>
      <c r="P15039" s="224"/>
      <c r="Q15039" s="224"/>
      <c r="R15039" s="224"/>
      <c r="T15039" s="223"/>
      <c r="U15039" s="225"/>
      <c r="V15039" s="223"/>
      <c r="W15039" s="225"/>
      <c r="AE15039" s="200"/>
      <c r="AM15039" s="203"/>
      <c r="AT15039" s="144"/>
    </row>
    <row r="15040" spans="9:46" s="142" customFormat="1" x14ac:dyDescent="0.15">
      <c r="I15040" s="223"/>
      <c r="P15040" s="224"/>
      <c r="Q15040" s="224"/>
      <c r="R15040" s="224"/>
      <c r="T15040" s="223"/>
      <c r="U15040" s="225"/>
      <c r="V15040" s="223"/>
      <c r="W15040" s="225"/>
      <c r="AE15040" s="200"/>
      <c r="AM15040" s="203"/>
      <c r="AT15040" s="144"/>
    </row>
    <row r="15041" spans="9:46" s="142" customFormat="1" x14ac:dyDescent="0.15">
      <c r="I15041" s="223"/>
      <c r="P15041" s="224"/>
      <c r="Q15041" s="224"/>
      <c r="R15041" s="224"/>
      <c r="T15041" s="223"/>
      <c r="U15041" s="225"/>
      <c r="V15041" s="223"/>
      <c r="W15041" s="225"/>
      <c r="AE15041" s="200"/>
      <c r="AM15041" s="203"/>
      <c r="AT15041" s="144"/>
    </row>
    <row r="15042" spans="9:46" s="142" customFormat="1" x14ac:dyDescent="0.15">
      <c r="I15042" s="223"/>
      <c r="P15042" s="224"/>
      <c r="Q15042" s="224"/>
      <c r="R15042" s="224"/>
      <c r="T15042" s="223"/>
      <c r="U15042" s="225"/>
      <c r="V15042" s="223"/>
      <c r="W15042" s="225"/>
      <c r="AE15042" s="200"/>
      <c r="AM15042" s="203"/>
      <c r="AT15042" s="144"/>
    </row>
    <row r="15043" spans="9:46" s="142" customFormat="1" x14ac:dyDescent="0.15">
      <c r="I15043" s="223"/>
      <c r="P15043" s="224"/>
      <c r="Q15043" s="224"/>
      <c r="R15043" s="224"/>
      <c r="T15043" s="223"/>
      <c r="U15043" s="225"/>
      <c r="V15043" s="223"/>
      <c r="W15043" s="225"/>
      <c r="AE15043" s="200"/>
      <c r="AM15043" s="203"/>
      <c r="AT15043" s="144"/>
    </row>
    <row r="15044" spans="9:46" s="142" customFormat="1" x14ac:dyDescent="0.15">
      <c r="I15044" s="223"/>
      <c r="P15044" s="224"/>
      <c r="Q15044" s="224"/>
      <c r="R15044" s="224"/>
      <c r="T15044" s="223"/>
      <c r="U15044" s="225"/>
      <c r="V15044" s="223"/>
      <c r="W15044" s="225"/>
      <c r="AE15044" s="200"/>
      <c r="AM15044" s="203"/>
      <c r="AT15044" s="144"/>
    </row>
    <row r="15045" spans="9:46" s="142" customFormat="1" x14ac:dyDescent="0.15">
      <c r="I15045" s="223"/>
      <c r="P15045" s="224"/>
      <c r="Q15045" s="224"/>
      <c r="R15045" s="224"/>
      <c r="T15045" s="223"/>
      <c r="U15045" s="225"/>
      <c r="V15045" s="223"/>
      <c r="W15045" s="225"/>
      <c r="AE15045" s="200"/>
      <c r="AM15045" s="203"/>
      <c r="AT15045" s="144"/>
    </row>
    <row r="15046" spans="9:46" s="142" customFormat="1" x14ac:dyDescent="0.15">
      <c r="I15046" s="223"/>
      <c r="P15046" s="224"/>
      <c r="Q15046" s="224"/>
      <c r="R15046" s="224"/>
      <c r="T15046" s="223"/>
      <c r="U15046" s="225"/>
      <c r="V15046" s="223"/>
      <c r="W15046" s="225"/>
      <c r="AE15046" s="200"/>
      <c r="AM15046" s="203"/>
      <c r="AT15046" s="144"/>
    </row>
    <row r="15047" spans="9:46" s="142" customFormat="1" x14ac:dyDescent="0.15">
      <c r="I15047" s="223"/>
      <c r="P15047" s="224"/>
      <c r="Q15047" s="224"/>
      <c r="R15047" s="224"/>
      <c r="T15047" s="223"/>
      <c r="U15047" s="225"/>
      <c r="V15047" s="223"/>
      <c r="W15047" s="225"/>
      <c r="AE15047" s="200"/>
      <c r="AM15047" s="203"/>
      <c r="AT15047" s="144"/>
    </row>
    <row r="15048" spans="9:46" s="142" customFormat="1" x14ac:dyDescent="0.15">
      <c r="I15048" s="223"/>
      <c r="P15048" s="224"/>
      <c r="Q15048" s="224"/>
      <c r="R15048" s="224"/>
      <c r="T15048" s="223"/>
      <c r="U15048" s="225"/>
      <c r="V15048" s="223"/>
      <c r="W15048" s="225"/>
      <c r="AE15048" s="200"/>
      <c r="AM15048" s="203"/>
      <c r="AT15048" s="144"/>
    </row>
    <row r="15049" spans="9:46" s="142" customFormat="1" x14ac:dyDescent="0.15">
      <c r="I15049" s="223"/>
      <c r="P15049" s="224"/>
      <c r="Q15049" s="224"/>
      <c r="R15049" s="224"/>
      <c r="T15049" s="223"/>
      <c r="U15049" s="225"/>
      <c r="V15049" s="223"/>
      <c r="W15049" s="225"/>
      <c r="AE15049" s="200"/>
      <c r="AM15049" s="203"/>
      <c r="AT15049" s="144"/>
    </row>
    <row r="15050" spans="9:46" s="142" customFormat="1" x14ac:dyDescent="0.15">
      <c r="I15050" s="223"/>
      <c r="P15050" s="224"/>
      <c r="Q15050" s="224"/>
      <c r="R15050" s="224"/>
      <c r="T15050" s="223"/>
      <c r="U15050" s="225"/>
      <c r="V15050" s="223"/>
      <c r="W15050" s="225"/>
      <c r="AE15050" s="200"/>
      <c r="AM15050" s="203"/>
      <c r="AT15050" s="144"/>
    </row>
    <row r="15051" spans="9:46" s="142" customFormat="1" x14ac:dyDescent="0.15">
      <c r="I15051" s="223"/>
      <c r="P15051" s="224"/>
      <c r="Q15051" s="224"/>
      <c r="R15051" s="224"/>
      <c r="T15051" s="223"/>
      <c r="U15051" s="225"/>
      <c r="V15051" s="223"/>
      <c r="W15051" s="225"/>
      <c r="AE15051" s="200"/>
      <c r="AM15051" s="203"/>
      <c r="AT15051" s="144"/>
    </row>
    <row r="15052" spans="9:46" s="142" customFormat="1" x14ac:dyDescent="0.15">
      <c r="I15052" s="223"/>
      <c r="P15052" s="224"/>
      <c r="Q15052" s="224"/>
      <c r="R15052" s="224"/>
      <c r="T15052" s="223"/>
      <c r="U15052" s="225"/>
      <c r="V15052" s="223"/>
      <c r="W15052" s="225"/>
      <c r="AE15052" s="200"/>
      <c r="AM15052" s="203"/>
      <c r="AT15052" s="144"/>
    </row>
    <row r="15053" spans="9:46" s="142" customFormat="1" x14ac:dyDescent="0.15">
      <c r="I15053" s="223"/>
      <c r="P15053" s="224"/>
      <c r="Q15053" s="224"/>
      <c r="R15053" s="224"/>
      <c r="T15053" s="223"/>
      <c r="U15053" s="225"/>
      <c r="V15053" s="223"/>
      <c r="W15053" s="225"/>
      <c r="AE15053" s="200"/>
      <c r="AM15053" s="203"/>
      <c r="AT15053" s="144"/>
    </row>
    <row r="15054" spans="9:46" s="142" customFormat="1" x14ac:dyDescent="0.15">
      <c r="I15054" s="223"/>
      <c r="P15054" s="224"/>
      <c r="Q15054" s="224"/>
      <c r="R15054" s="224"/>
      <c r="T15054" s="223"/>
      <c r="U15054" s="225"/>
      <c r="V15054" s="223"/>
      <c r="W15054" s="225"/>
      <c r="AE15054" s="200"/>
      <c r="AM15054" s="203"/>
      <c r="AT15054" s="144"/>
    </row>
    <row r="15055" spans="9:46" s="142" customFormat="1" x14ac:dyDescent="0.15">
      <c r="I15055" s="223"/>
      <c r="P15055" s="224"/>
      <c r="Q15055" s="224"/>
      <c r="R15055" s="224"/>
      <c r="T15055" s="223"/>
      <c r="U15055" s="225"/>
      <c r="V15055" s="223"/>
      <c r="W15055" s="225"/>
      <c r="AE15055" s="200"/>
      <c r="AM15055" s="203"/>
      <c r="AT15055" s="144"/>
    </row>
    <row r="15056" spans="9:46" s="142" customFormat="1" x14ac:dyDescent="0.15">
      <c r="I15056" s="223"/>
      <c r="P15056" s="224"/>
      <c r="Q15056" s="224"/>
      <c r="R15056" s="224"/>
      <c r="T15056" s="223"/>
      <c r="U15056" s="225"/>
      <c r="V15056" s="223"/>
      <c r="W15056" s="225"/>
      <c r="AE15056" s="200"/>
      <c r="AM15056" s="203"/>
      <c r="AT15056" s="144"/>
    </row>
    <row r="15057" spans="9:46" s="142" customFormat="1" x14ac:dyDescent="0.15">
      <c r="I15057" s="223"/>
      <c r="P15057" s="224"/>
      <c r="Q15057" s="224"/>
      <c r="R15057" s="224"/>
      <c r="T15057" s="223"/>
      <c r="U15057" s="225"/>
      <c r="V15057" s="223"/>
      <c r="W15057" s="225"/>
      <c r="AE15057" s="200"/>
      <c r="AM15057" s="203"/>
      <c r="AT15057" s="144"/>
    </row>
    <row r="15058" spans="9:46" s="142" customFormat="1" x14ac:dyDescent="0.15">
      <c r="I15058" s="223"/>
      <c r="P15058" s="224"/>
      <c r="Q15058" s="224"/>
      <c r="R15058" s="224"/>
      <c r="T15058" s="223"/>
      <c r="U15058" s="225"/>
      <c r="V15058" s="223"/>
      <c r="W15058" s="225"/>
      <c r="AE15058" s="200"/>
      <c r="AM15058" s="203"/>
      <c r="AT15058" s="144"/>
    </row>
    <row r="15059" spans="9:46" s="142" customFormat="1" x14ac:dyDescent="0.15">
      <c r="I15059" s="223"/>
      <c r="P15059" s="224"/>
      <c r="Q15059" s="224"/>
      <c r="R15059" s="224"/>
      <c r="T15059" s="223"/>
      <c r="U15059" s="225"/>
      <c r="V15059" s="223"/>
      <c r="W15059" s="225"/>
      <c r="AE15059" s="200"/>
      <c r="AM15059" s="203"/>
      <c r="AT15059" s="144"/>
    </row>
    <row r="15060" spans="9:46" s="142" customFormat="1" x14ac:dyDescent="0.15">
      <c r="I15060" s="223"/>
      <c r="P15060" s="224"/>
      <c r="Q15060" s="224"/>
      <c r="R15060" s="224"/>
      <c r="T15060" s="223"/>
      <c r="U15060" s="225"/>
      <c r="V15060" s="223"/>
      <c r="W15060" s="225"/>
      <c r="AE15060" s="200"/>
      <c r="AM15060" s="203"/>
      <c r="AT15060" s="144"/>
    </row>
    <row r="15061" spans="9:46" s="142" customFormat="1" x14ac:dyDescent="0.15">
      <c r="I15061" s="223"/>
      <c r="P15061" s="224"/>
      <c r="Q15061" s="224"/>
      <c r="R15061" s="224"/>
      <c r="T15061" s="223"/>
      <c r="U15061" s="225"/>
      <c r="V15061" s="223"/>
      <c r="W15061" s="225"/>
      <c r="AE15061" s="200"/>
      <c r="AM15061" s="203"/>
      <c r="AT15061" s="144"/>
    </row>
    <row r="15062" spans="9:46" s="142" customFormat="1" x14ac:dyDescent="0.15">
      <c r="I15062" s="223"/>
      <c r="P15062" s="224"/>
      <c r="Q15062" s="224"/>
      <c r="R15062" s="224"/>
      <c r="T15062" s="223"/>
      <c r="U15062" s="225"/>
      <c r="V15062" s="223"/>
      <c r="W15062" s="225"/>
      <c r="AE15062" s="200"/>
      <c r="AM15062" s="203"/>
      <c r="AT15062" s="144"/>
    </row>
    <row r="15063" spans="9:46" s="142" customFormat="1" x14ac:dyDescent="0.15">
      <c r="I15063" s="223"/>
      <c r="P15063" s="224"/>
      <c r="Q15063" s="224"/>
      <c r="R15063" s="224"/>
      <c r="T15063" s="223"/>
      <c r="U15063" s="225"/>
      <c r="V15063" s="223"/>
      <c r="W15063" s="225"/>
      <c r="AE15063" s="200"/>
      <c r="AM15063" s="203"/>
      <c r="AT15063" s="144"/>
    </row>
    <row r="15064" spans="9:46" s="142" customFormat="1" x14ac:dyDescent="0.15">
      <c r="I15064" s="223"/>
      <c r="P15064" s="224"/>
      <c r="Q15064" s="224"/>
      <c r="R15064" s="224"/>
      <c r="T15064" s="223"/>
      <c r="U15064" s="225"/>
      <c r="V15064" s="223"/>
      <c r="W15064" s="225"/>
      <c r="AE15064" s="200"/>
      <c r="AM15064" s="203"/>
      <c r="AT15064" s="144"/>
    </row>
    <row r="15065" spans="9:46" s="142" customFormat="1" x14ac:dyDescent="0.15">
      <c r="I15065" s="223"/>
      <c r="P15065" s="224"/>
      <c r="Q15065" s="224"/>
      <c r="R15065" s="224"/>
      <c r="T15065" s="223"/>
      <c r="U15065" s="225"/>
      <c r="V15065" s="223"/>
      <c r="W15065" s="225"/>
      <c r="AE15065" s="200"/>
      <c r="AM15065" s="203"/>
      <c r="AT15065" s="144"/>
    </row>
    <row r="15066" spans="9:46" s="142" customFormat="1" x14ac:dyDescent="0.15">
      <c r="I15066" s="223"/>
      <c r="P15066" s="224"/>
      <c r="Q15066" s="224"/>
      <c r="R15066" s="224"/>
      <c r="T15066" s="223"/>
      <c r="U15066" s="225"/>
      <c r="V15066" s="223"/>
      <c r="W15066" s="225"/>
      <c r="AE15066" s="200"/>
      <c r="AM15066" s="203"/>
      <c r="AT15066" s="144"/>
    </row>
    <row r="15067" spans="9:46" s="142" customFormat="1" x14ac:dyDescent="0.15">
      <c r="I15067" s="223"/>
      <c r="P15067" s="224"/>
      <c r="Q15067" s="224"/>
      <c r="R15067" s="224"/>
      <c r="T15067" s="223"/>
      <c r="U15067" s="225"/>
      <c r="V15067" s="223"/>
      <c r="W15067" s="225"/>
      <c r="AE15067" s="200"/>
      <c r="AM15067" s="203"/>
      <c r="AT15067" s="144"/>
    </row>
    <row r="15068" spans="9:46" s="142" customFormat="1" x14ac:dyDescent="0.15">
      <c r="I15068" s="223"/>
      <c r="P15068" s="224"/>
      <c r="Q15068" s="224"/>
      <c r="R15068" s="224"/>
      <c r="T15068" s="223"/>
      <c r="U15068" s="225"/>
      <c r="V15068" s="223"/>
      <c r="W15068" s="225"/>
      <c r="AE15068" s="200"/>
      <c r="AM15068" s="203"/>
      <c r="AT15068" s="144"/>
    </row>
    <row r="15069" spans="9:46" s="142" customFormat="1" x14ac:dyDescent="0.15">
      <c r="I15069" s="223"/>
      <c r="P15069" s="224"/>
      <c r="Q15069" s="224"/>
      <c r="R15069" s="224"/>
      <c r="T15069" s="223"/>
      <c r="U15069" s="225"/>
      <c r="V15069" s="223"/>
      <c r="W15069" s="225"/>
      <c r="AE15069" s="200"/>
      <c r="AM15069" s="203"/>
      <c r="AT15069" s="144"/>
    </row>
    <row r="15070" spans="9:46" s="142" customFormat="1" x14ac:dyDescent="0.15">
      <c r="I15070" s="223"/>
      <c r="P15070" s="224"/>
      <c r="Q15070" s="224"/>
      <c r="R15070" s="224"/>
      <c r="T15070" s="223"/>
      <c r="U15070" s="225"/>
      <c r="V15070" s="223"/>
      <c r="W15070" s="225"/>
      <c r="AE15070" s="200"/>
      <c r="AM15070" s="203"/>
      <c r="AT15070" s="144"/>
    </row>
    <row r="15071" spans="9:46" s="142" customFormat="1" x14ac:dyDescent="0.15">
      <c r="I15071" s="223"/>
      <c r="P15071" s="224"/>
      <c r="Q15071" s="224"/>
      <c r="R15071" s="224"/>
      <c r="T15071" s="223"/>
      <c r="U15071" s="225"/>
      <c r="V15071" s="223"/>
      <c r="W15071" s="225"/>
      <c r="AE15071" s="200"/>
      <c r="AM15071" s="203"/>
      <c r="AT15071" s="144"/>
    </row>
    <row r="15072" spans="9:46" s="142" customFormat="1" x14ac:dyDescent="0.15">
      <c r="I15072" s="223"/>
      <c r="P15072" s="224"/>
      <c r="Q15072" s="224"/>
      <c r="R15072" s="224"/>
      <c r="T15072" s="223"/>
      <c r="U15072" s="225"/>
      <c r="V15072" s="223"/>
      <c r="W15072" s="225"/>
      <c r="AE15072" s="200"/>
      <c r="AM15072" s="203"/>
      <c r="AT15072" s="144"/>
    </row>
    <row r="15073" spans="9:46" s="142" customFormat="1" x14ac:dyDescent="0.15">
      <c r="I15073" s="223"/>
      <c r="P15073" s="224"/>
      <c r="Q15073" s="224"/>
      <c r="R15073" s="224"/>
      <c r="T15073" s="223"/>
      <c r="U15073" s="225"/>
      <c r="V15073" s="223"/>
      <c r="W15073" s="225"/>
      <c r="AE15073" s="200"/>
      <c r="AM15073" s="203"/>
      <c r="AT15073" s="144"/>
    </row>
    <row r="15074" spans="9:46" s="142" customFormat="1" x14ac:dyDescent="0.15">
      <c r="I15074" s="223"/>
      <c r="P15074" s="224"/>
      <c r="Q15074" s="224"/>
      <c r="R15074" s="224"/>
      <c r="T15074" s="223"/>
      <c r="U15074" s="225"/>
      <c r="V15074" s="223"/>
      <c r="W15074" s="225"/>
      <c r="AE15074" s="200"/>
      <c r="AM15074" s="203"/>
      <c r="AT15074" s="144"/>
    </row>
    <row r="15075" spans="9:46" s="142" customFormat="1" x14ac:dyDescent="0.15">
      <c r="I15075" s="223"/>
      <c r="P15075" s="224"/>
      <c r="Q15075" s="224"/>
      <c r="R15075" s="224"/>
      <c r="T15075" s="223"/>
      <c r="U15075" s="225"/>
      <c r="V15075" s="223"/>
      <c r="W15075" s="225"/>
      <c r="AE15075" s="200"/>
      <c r="AM15075" s="203"/>
      <c r="AT15075" s="144"/>
    </row>
    <row r="15076" spans="9:46" s="142" customFormat="1" x14ac:dyDescent="0.15">
      <c r="I15076" s="223"/>
      <c r="P15076" s="224"/>
      <c r="Q15076" s="224"/>
      <c r="R15076" s="224"/>
      <c r="T15076" s="223"/>
      <c r="U15076" s="225"/>
      <c r="V15076" s="223"/>
      <c r="W15076" s="225"/>
      <c r="AE15076" s="200"/>
      <c r="AM15076" s="203"/>
      <c r="AT15076" s="144"/>
    </row>
    <row r="15077" spans="9:46" s="142" customFormat="1" x14ac:dyDescent="0.15">
      <c r="I15077" s="223"/>
      <c r="P15077" s="224"/>
      <c r="Q15077" s="224"/>
      <c r="R15077" s="224"/>
      <c r="T15077" s="223"/>
      <c r="U15077" s="225"/>
      <c r="V15077" s="223"/>
      <c r="W15077" s="225"/>
      <c r="AE15077" s="200"/>
      <c r="AM15077" s="203"/>
      <c r="AT15077" s="144"/>
    </row>
    <row r="15078" spans="9:46" s="142" customFormat="1" x14ac:dyDescent="0.15">
      <c r="I15078" s="223"/>
      <c r="P15078" s="224"/>
      <c r="Q15078" s="224"/>
      <c r="R15078" s="224"/>
      <c r="T15078" s="223"/>
      <c r="U15078" s="225"/>
      <c r="V15078" s="223"/>
      <c r="W15078" s="225"/>
      <c r="AE15078" s="200"/>
      <c r="AM15078" s="203"/>
      <c r="AT15078" s="144"/>
    </row>
    <row r="15079" spans="9:46" s="142" customFormat="1" x14ac:dyDescent="0.15">
      <c r="I15079" s="223"/>
      <c r="P15079" s="224"/>
      <c r="Q15079" s="224"/>
      <c r="R15079" s="224"/>
      <c r="T15079" s="223"/>
      <c r="U15079" s="225"/>
      <c r="V15079" s="223"/>
      <c r="W15079" s="225"/>
      <c r="AE15079" s="200"/>
      <c r="AM15079" s="203"/>
      <c r="AT15079" s="144"/>
    </row>
    <row r="15080" spans="9:46" s="142" customFormat="1" x14ac:dyDescent="0.15">
      <c r="I15080" s="223"/>
      <c r="P15080" s="224"/>
      <c r="Q15080" s="224"/>
      <c r="R15080" s="224"/>
      <c r="T15080" s="223"/>
      <c r="U15080" s="225"/>
      <c r="V15080" s="223"/>
      <c r="W15080" s="225"/>
      <c r="AE15080" s="200"/>
      <c r="AM15080" s="203"/>
      <c r="AT15080" s="144"/>
    </row>
    <row r="15081" spans="9:46" s="142" customFormat="1" x14ac:dyDescent="0.15">
      <c r="I15081" s="223"/>
      <c r="P15081" s="224"/>
      <c r="Q15081" s="224"/>
      <c r="R15081" s="224"/>
      <c r="T15081" s="223"/>
      <c r="U15081" s="225"/>
      <c r="V15081" s="223"/>
      <c r="W15081" s="225"/>
      <c r="AE15081" s="200"/>
      <c r="AM15081" s="203"/>
      <c r="AT15081" s="144"/>
    </row>
    <row r="15082" spans="9:46" s="142" customFormat="1" x14ac:dyDescent="0.15">
      <c r="I15082" s="223"/>
      <c r="P15082" s="224"/>
      <c r="Q15082" s="224"/>
      <c r="R15082" s="224"/>
      <c r="T15082" s="223"/>
      <c r="U15082" s="225"/>
      <c r="V15082" s="223"/>
      <c r="W15082" s="225"/>
      <c r="AE15082" s="200"/>
      <c r="AM15082" s="203"/>
      <c r="AT15082" s="144"/>
    </row>
    <row r="15083" spans="9:46" s="142" customFormat="1" x14ac:dyDescent="0.15">
      <c r="I15083" s="223"/>
      <c r="P15083" s="224"/>
      <c r="Q15083" s="224"/>
      <c r="R15083" s="224"/>
      <c r="T15083" s="223"/>
      <c r="U15083" s="225"/>
      <c r="V15083" s="223"/>
      <c r="W15083" s="225"/>
      <c r="AE15083" s="200"/>
      <c r="AM15083" s="203"/>
      <c r="AT15083" s="144"/>
    </row>
    <row r="15084" spans="9:46" s="142" customFormat="1" x14ac:dyDescent="0.15">
      <c r="I15084" s="223"/>
      <c r="P15084" s="224"/>
      <c r="Q15084" s="224"/>
      <c r="R15084" s="224"/>
      <c r="T15084" s="223"/>
      <c r="U15084" s="225"/>
      <c r="V15084" s="223"/>
      <c r="W15084" s="225"/>
      <c r="AE15084" s="200"/>
      <c r="AM15084" s="203"/>
      <c r="AT15084" s="144"/>
    </row>
    <row r="15085" spans="9:46" s="142" customFormat="1" x14ac:dyDescent="0.15">
      <c r="I15085" s="223"/>
      <c r="P15085" s="224"/>
      <c r="Q15085" s="224"/>
      <c r="R15085" s="224"/>
      <c r="T15085" s="223"/>
      <c r="U15085" s="225"/>
      <c r="V15085" s="223"/>
      <c r="W15085" s="225"/>
      <c r="AE15085" s="200"/>
      <c r="AM15085" s="203"/>
      <c r="AT15085" s="144"/>
    </row>
    <row r="15086" spans="9:46" s="142" customFormat="1" x14ac:dyDescent="0.15">
      <c r="I15086" s="223"/>
      <c r="P15086" s="224"/>
      <c r="Q15086" s="224"/>
      <c r="R15086" s="224"/>
      <c r="T15086" s="223"/>
      <c r="U15086" s="225"/>
      <c r="V15086" s="223"/>
      <c r="W15086" s="225"/>
      <c r="AE15086" s="200"/>
      <c r="AM15086" s="203"/>
      <c r="AT15086" s="144"/>
    </row>
    <row r="15087" spans="9:46" s="142" customFormat="1" x14ac:dyDescent="0.15">
      <c r="I15087" s="223"/>
      <c r="P15087" s="224"/>
      <c r="Q15087" s="224"/>
      <c r="R15087" s="224"/>
      <c r="T15087" s="223"/>
      <c r="U15087" s="225"/>
      <c r="V15087" s="223"/>
      <c r="W15087" s="225"/>
      <c r="AE15087" s="200"/>
      <c r="AM15087" s="203"/>
      <c r="AT15087" s="144"/>
    </row>
    <row r="15088" spans="9:46" s="142" customFormat="1" x14ac:dyDescent="0.15">
      <c r="I15088" s="223"/>
      <c r="P15088" s="224"/>
      <c r="Q15088" s="224"/>
      <c r="R15088" s="224"/>
      <c r="T15088" s="223"/>
      <c r="U15088" s="225"/>
      <c r="V15088" s="223"/>
      <c r="W15088" s="225"/>
      <c r="AE15088" s="200"/>
      <c r="AM15088" s="203"/>
      <c r="AT15088" s="144"/>
    </row>
    <row r="15089" spans="9:46" s="142" customFormat="1" x14ac:dyDescent="0.15">
      <c r="I15089" s="223"/>
      <c r="P15089" s="224"/>
      <c r="Q15089" s="224"/>
      <c r="R15089" s="224"/>
      <c r="T15089" s="223"/>
      <c r="U15089" s="225"/>
      <c r="V15089" s="223"/>
      <c r="W15089" s="225"/>
      <c r="AE15089" s="200"/>
      <c r="AM15089" s="203"/>
      <c r="AT15089" s="144"/>
    </row>
    <row r="15090" spans="9:46" s="142" customFormat="1" x14ac:dyDescent="0.15">
      <c r="I15090" s="223"/>
      <c r="P15090" s="224"/>
      <c r="Q15090" s="224"/>
      <c r="R15090" s="224"/>
      <c r="T15090" s="223"/>
      <c r="U15090" s="225"/>
      <c r="V15090" s="223"/>
      <c r="W15090" s="225"/>
      <c r="AE15090" s="200"/>
      <c r="AM15090" s="203"/>
      <c r="AT15090" s="144"/>
    </row>
    <row r="15091" spans="9:46" s="142" customFormat="1" x14ac:dyDescent="0.15">
      <c r="I15091" s="223"/>
      <c r="P15091" s="224"/>
      <c r="Q15091" s="224"/>
      <c r="R15091" s="224"/>
      <c r="T15091" s="223"/>
      <c r="U15091" s="225"/>
      <c r="V15091" s="223"/>
      <c r="W15091" s="225"/>
      <c r="AE15091" s="200"/>
      <c r="AM15091" s="203"/>
      <c r="AT15091" s="144"/>
    </row>
    <row r="15092" spans="9:46" s="142" customFormat="1" x14ac:dyDescent="0.15">
      <c r="I15092" s="223"/>
      <c r="P15092" s="224"/>
      <c r="Q15092" s="224"/>
      <c r="R15092" s="224"/>
      <c r="T15092" s="223"/>
      <c r="U15092" s="225"/>
      <c r="V15092" s="223"/>
      <c r="W15092" s="225"/>
      <c r="AE15092" s="200"/>
      <c r="AM15092" s="203"/>
      <c r="AT15092" s="144"/>
    </row>
    <row r="15093" spans="9:46" s="142" customFormat="1" x14ac:dyDescent="0.15">
      <c r="I15093" s="223"/>
      <c r="P15093" s="224"/>
      <c r="Q15093" s="224"/>
      <c r="R15093" s="224"/>
      <c r="T15093" s="223"/>
      <c r="U15093" s="225"/>
      <c r="V15093" s="223"/>
      <c r="W15093" s="225"/>
      <c r="AE15093" s="200"/>
      <c r="AM15093" s="203"/>
      <c r="AT15093" s="144"/>
    </row>
    <row r="15094" spans="9:46" s="142" customFormat="1" x14ac:dyDescent="0.15">
      <c r="I15094" s="223"/>
      <c r="P15094" s="224"/>
      <c r="Q15094" s="224"/>
      <c r="R15094" s="224"/>
      <c r="T15094" s="223"/>
      <c r="U15094" s="225"/>
      <c r="V15094" s="223"/>
      <c r="W15094" s="225"/>
      <c r="AE15094" s="200"/>
      <c r="AM15094" s="203"/>
      <c r="AT15094" s="144"/>
    </row>
    <row r="15095" spans="9:46" s="142" customFormat="1" x14ac:dyDescent="0.15">
      <c r="I15095" s="223"/>
      <c r="P15095" s="224"/>
      <c r="Q15095" s="224"/>
      <c r="R15095" s="224"/>
      <c r="T15095" s="223"/>
      <c r="U15095" s="225"/>
      <c r="V15095" s="223"/>
      <c r="W15095" s="225"/>
      <c r="AE15095" s="200"/>
      <c r="AM15095" s="203"/>
      <c r="AT15095" s="144"/>
    </row>
    <row r="15096" spans="9:46" s="142" customFormat="1" x14ac:dyDescent="0.15">
      <c r="I15096" s="223"/>
      <c r="P15096" s="224"/>
      <c r="Q15096" s="224"/>
      <c r="R15096" s="224"/>
      <c r="T15096" s="223"/>
      <c r="U15096" s="225"/>
      <c r="V15096" s="223"/>
      <c r="W15096" s="225"/>
      <c r="AE15096" s="200"/>
      <c r="AM15096" s="203"/>
      <c r="AT15096" s="144"/>
    </row>
    <row r="15097" spans="9:46" s="142" customFormat="1" x14ac:dyDescent="0.15">
      <c r="I15097" s="223"/>
      <c r="P15097" s="224"/>
      <c r="Q15097" s="224"/>
      <c r="R15097" s="224"/>
      <c r="T15097" s="223"/>
      <c r="U15097" s="225"/>
      <c r="V15097" s="223"/>
      <c r="W15097" s="225"/>
      <c r="AE15097" s="200"/>
      <c r="AM15097" s="203"/>
      <c r="AT15097" s="144"/>
    </row>
    <row r="15098" spans="9:46" s="142" customFormat="1" x14ac:dyDescent="0.15">
      <c r="I15098" s="223"/>
      <c r="P15098" s="224"/>
      <c r="Q15098" s="224"/>
      <c r="R15098" s="224"/>
      <c r="T15098" s="223"/>
      <c r="U15098" s="225"/>
      <c r="V15098" s="223"/>
      <c r="W15098" s="225"/>
      <c r="AE15098" s="200"/>
      <c r="AM15098" s="203"/>
      <c r="AT15098" s="144"/>
    </row>
    <row r="15099" spans="9:46" s="142" customFormat="1" x14ac:dyDescent="0.15">
      <c r="I15099" s="223"/>
      <c r="P15099" s="224"/>
      <c r="Q15099" s="224"/>
      <c r="R15099" s="224"/>
      <c r="T15099" s="223"/>
      <c r="U15099" s="225"/>
      <c r="V15099" s="223"/>
      <c r="W15099" s="225"/>
      <c r="AE15099" s="200"/>
      <c r="AM15099" s="203"/>
      <c r="AT15099" s="144"/>
    </row>
    <row r="15100" spans="9:46" s="142" customFormat="1" x14ac:dyDescent="0.15">
      <c r="I15100" s="223"/>
      <c r="P15100" s="224"/>
      <c r="Q15100" s="224"/>
      <c r="R15100" s="224"/>
      <c r="T15100" s="223"/>
      <c r="U15100" s="225"/>
      <c r="V15100" s="223"/>
      <c r="W15100" s="225"/>
      <c r="AE15100" s="200"/>
      <c r="AM15100" s="203"/>
      <c r="AT15100" s="144"/>
    </row>
    <row r="15101" spans="9:46" s="142" customFormat="1" x14ac:dyDescent="0.15">
      <c r="I15101" s="223"/>
      <c r="P15101" s="224"/>
      <c r="Q15101" s="224"/>
      <c r="R15101" s="224"/>
      <c r="T15101" s="223"/>
      <c r="U15101" s="225"/>
      <c r="V15101" s="223"/>
      <c r="W15101" s="225"/>
      <c r="AE15101" s="200"/>
      <c r="AM15101" s="203"/>
      <c r="AT15101" s="144"/>
    </row>
    <row r="15102" spans="9:46" s="142" customFormat="1" x14ac:dyDescent="0.15">
      <c r="I15102" s="223"/>
      <c r="P15102" s="224"/>
      <c r="Q15102" s="224"/>
      <c r="R15102" s="224"/>
      <c r="T15102" s="223"/>
      <c r="U15102" s="225"/>
      <c r="V15102" s="223"/>
      <c r="W15102" s="225"/>
      <c r="AE15102" s="200"/>
      <c r="AM15102" s="203"/>
      <c r="AT15102" s="144"/>
    </row>
    <row r="15103" spans="9:46" s="142" customFormat="1" x14ac:dyDescent="0.15">
      <c r="I15103" s="223"/>
      <c r="P15103" s="224"/>
      <c r="Q15103" s="224"/>
      <c r="R15103" s="224"/>
      <c r="T15103" s="223"/>
      <c r="U15103" s="225"/>
      <c r="V15103" s="223"/>
      <c r="W15103" s="225"/>
      <c r="AE15103" s="200"/>
      <c r="AM15103" s="203"/>
      <c r="AT15103" s="144"/>
    </row>
    <row r="15104" spans="9:46" s="142" customFormat="1" x14ac:dyDescent="0.15">
      <c r="I15104" s="223"/>
      <c r="P15104" s="224"/>
      <c r="Q15104" s="224"/>
      <c r="R15104" s="224"/>
      <c r="T15104" s="223"/>
      <c r="U15104" s="225"/>
      <c r="V15104" s="223"/>
      <c r="W15104" s="225"/>
      <c r="AE15104" s="200"/>
      <c r="AM15104" s="203"/>
      <c r="AT15104" s="144"/>
    </row>
    <row r="15105" spans="9:46" s="142" customFormat="1" x14ac:dyDescent="0.15">
      <c r="I15105" s="223"/>
      <c r="P15105" s="224"/>
      <c r="Q15105" s="224"/>
      <c r="R15105" s="224"/>
      <c r="T15105" s="223"/>
      <c r="U15105" s="225"/>
      <c r="V15105" s="223"/>
      <c r="W15105" s="225"/>
      <c r="AE15105" s="200"/>
      <c r="AM15105" s="203"/>
      <c r="AT15105" s="144"/>
    </row>
    <row r="15106" spans="9:46" s="142" customFormat="1" x14ac:dyDescent="0.15">
      <c r="I15106" s="223"/>
      <c r="P15106" s="224"/>
      <c r="Q15106" s="224"/>
      <c r="R15106" s="224"/>
      <c r="T15106" s="223"/>
      <c r="U15106" s="225"/>
      <c r="V15106" s="223"/>
      <c r="W15106" s="225"/>
      <c r="AE15106" s="200"/>
      <c r="AM15106" s="203"/>
      <c r="AT15106" s="144"/>
    </row>
    <row r="15107" spans="9:46" s="142" customFormat="1" x14ac:dyDescent="0.15">
      <c r="I15107" s="223"/>
      <c r="P15107" s="224"/>
      <c r="Q15107" s="224"/>
      <c r="R15107" s="224"/>
      <c r="T15107" s="223"/>
      <c r="U15107" s="225"/>
      <c r="V15107" s="223"/>
      <c r="W15107" s="225"/>
      <c r="AE15107" s="200"/>
      <c r="AM15107" s="203"/>
      <c r="AT15107" s="144"/>
    </row>
    <row r="15108" spans="9:46" s="142" customFormat="1" x14ac:dyDescent="0.15">
      <c r="I15108" s="223"/>
      <c r="P15108" s="224"/>
      <c r="Q15108" s="224"/>
      <c r="R15108" s="224"/>
      <c r="T15108" s="223"/>
      <c r="U15108" s="225"/>
      <c r="V15108" s="223"/>
      <c r="W15108" s="225"/>
      <c r="AE15108" s="200"/>
      <c r="AM15108" s="203"/>
      <c r="AT15108" s="144"/>
    </row>
    <row r="15109" spans="9:46" s="142" customFormat="1" x14ac:dyDescent="0.15">
      <c r="I15109" s="223"/>
      <c r="P15109" s="224"/>
      <c r="Q15109" s="224"/>
      <c r="R15109" s="224"/>
      <c r="T15109" s="223"/>
      <c r="U15109" s="225"/>
      <c r="V15109" s="223"/>
      <c r="W15109" s="225"/>
      <c r="AE15109" s="200"/>
      <c r="AM15109" s="203"/>
      <c r="AT15109" s="144"/>
    </row>
    <row r="15110" spans="9:46" s="142" customFormat="1" x14ac:dyDescent="0.15">
      <c r="I15110" s="223"/>
      <c r="P15110" s="224"/>
      <c r="Q15110" s="224"/>
      <c r="R15110" s="224"/>
      <c r="T15110" s="223"/>
      <c r="U15110" s="225"/>
      <c r="V15110" s="223"/>
      <c r="W15110" s="225"/>
      <c r="AE15110" s="200"/>
      <c r="AM15110" s="203"/>
      <c r="AT15110" s="144"/>
    </row>
    <row r="15111" spans="9:46" s="142" customFormat="1" x14ac:dyDescent="0.15">
      <c r="I15111" s="223"/>
      <c r="P15111" s="224"/>
      <c r="Q15111" s="224"/>
      <c r="R15111" s="224"/>
      <c r="T15111" s="223"/>
      <c r="U15111" s="225"/>
      <c r="V15111" s="223"/>
      <c r="W15111" s="225"/>
      <c r="AE15111" s="200"/>
      <c r="AM15111" s="203"/>
      <c r="AT15111" s="144"/>
    </row>
    <row r="15112" spans="9:46" s="142" customFormat="1" x14ac:dyDescent="0.15">
      <c r="I15112" s="223"/>
      <c r="P15112" s="224"/>
      <c r="Q15112" s="224"/>
      <c r="R15112" s="224"/>
      <c r="T15112" s="223"/>
      <c r="U15112" s="225"/>
      <c r="V15112" s="223"/>
      <c r="W15112" s="225"/>
      <c r="AE15112" s="200"/>
      <c r="AM15112" s="203"/>
      <c r="AT15112" s="144"/>
    </row>
    <row r="15113" spans="9:46" s="142" customFormat="1" x14ac:dyDescent="0.15">
      <c r="I15113" s="223"/>
      <c r="P15113" s="224"/>
      <c r="Q15113" s="224"/>
      <c r="R15113" s="224"/>
      <c r="T15113" s="223"/>
      <c r="U15113" s="225"/>
      <c r="V15113" s="223"/>
      <c r="W15113" s="225"/>
      <c r="AE15113" s="200"/>
      <c r="AM15113" s="203"/>
      <c r="AT15113" s="144"/>
    </row>
    <row r="15114" spans="9:46" s="142" customFormat="1" x14ac:dyDescent="0.15">
      <c r="I15114" s="223"/>
      <c r="P15114" s="224"/>
      <c r="Q15114" s="224"/>
      <c r="R15114" s="224"/>
      <c r="T15114" s="223"/>
      <c r="U15114" s="225"/>
      <c r="V15114" s="223"/>
      <c r="W15114" s="225"/>
      <c r="AE15114" s="200"/>
      <c r="AM15114" s="203"/>
      <c r="AT15114" s="144"/>
    </row>
    <row r="15115" spans="9:46" s="142" customFormat="1" x14ac:dyDescent="0.15">
      <c r="I15115" s="223"/>
      <c r="P15115" s="224"/>
      <c r="Q15115" s="224"/>
      <c r="R15115" s="224"/>
      <c r="T15115" s="223"/>
      <c r="U15115" s="225"/>
      <c r="V15115" s="223"/>
      <c r="W15115" s="225"/>
      <c r="AE15115" s="200"/>
      <c r="AM15115" s="203"/>
      <c r="AT15115" s="144"/>
    </row>
    <row r="15116" spans="9:46" s="142" customFormat="1" x14ac:dyDescent="0.15">
      <c r="I15116" s="223"/>
      <c r="P15116" s="224"/>
      <c r="Q15116" s="224"/>
      <c r="R15116" s="224"/>
      <c r="T15116" s="223"/>
      <c r="U15116" s="225"/>
      <c r="V15116" s="223"/>
      <c r="W15116" s="225"/>
      <c r="AE15116" s="200"/>
      <c r="AM15116" s="203"/>
      <c r="AT15116" s="144"/>
    </row>
    <row r="15117" spans="9:46" s="142" customFormat="1" x14ac:dyDescent="0.15">
      <c r="I15117" s="223"/>
      <c r="P15117" s="224"/>
      <c r="Q15117" s="224"/>
      <c r="R15117" s="224"/>
      <c r="T15117" s="223"/>
      <c r="U15117" s="225"/>
      <c r="V15117" s="223"/>
      <c r="W15117" s="225"/>
      <c r="AE15117" s="200"/>
      <c r="AM15117" s="203"/>
      <c r="AT15117" s="144"/>
    </row>
    <row r="15118" spans="9:46" s="142" customFormat="1" x14ac:dyDescent="0.15">
      <c r="I15118" s="223"/>
      <c r="P15118" s="224"/>
      <c r="Q15118" s="224"/>
      <c r="R15118" s="224"/>
      <c r="T15118" s="223"/>
      <c r="U15118" s="225"/>
      <c r="V15118" s="223"/>
      <c r="W15118" s="225"/>
      <c r="AE15118" s="200"/>
      <c r="AM15118" s="203"/>
      <c r="AT15118" s="144"/>
    </row>
    <row r="15119" spans="9:46" s="142" customFormat="1" x14ac:dyDescent="0.15">
      <c r="I15119" s="223"/>
      <c r="P15119" s="224"/>
      <c r="Q15119" s="224"/>
      <c r="R15119" s="224"/>
      <c r="T15119" s="223"/>
      <c r="U15119" s="225"/>
      <c r="V15119" s="223"/>
      <c r="W15119" s="225"/>
      <c r="AE15119" s="200"/>
      <c r="AM15119" s="203"/>
      <c r="AT15119" s="144"/>
    </row>
    <row r="15120" spans="9:46" s="142" customFormat="1" x14ac:dyDescent="0.15">
      <c r="I15120" s="223"/>
      <c r="P15120" s="224"/>
      <c r="Q15120" s="224"/>
      <c r="R15120" s="224"/>
      <c r="T15120" s="223"/>
      <c r="U15120" s="225"/>
      <c r="V15120" s="223"/>
      <c r="W15120" s="225"/>
      <c r="AE15120" s="200"/>
      <c r="AM15120" s="203"/>
      <c r="AT15120" s="144"/>
    </row>
    <row r="15121" spans="9:46" s="142" customFormat="1" x14ac:dyDescent="0.15">
      <c r="I15121" s="223"/>
      <c r="P15121" s="224"/>
      <c r="Q15121" s="224"/>
      <c r="R15121" s="224"/>
      <c r="T15121" s="223"/>
      <c r="U15121" s="225"/>
      <c r="V15121" s="223"/>
      <c r="W15121" s="225"/>
      <c r="AE15121" s="200"/>
      <c r="AM15121" s="203"/>
      <c r="AT15121" s="144"/>
    </row>
    <row r="15122" spans="9:46" s="142" customFormat="1" x14ac:dyDescent="0.15">
      <c r="I15122" s="223"/>
      <c r="P15122" s="224"/>
      <c r="Q15122" s="224"/>
      <c r="R15122" s="224"/>
      <c r="T15122" s="223"/>
      <c r="U15122" s="225"/>
      <c r="V15122" s="223"/>
      <c r="W15122" s="225"/>
      <c r="AE15122" s="200"/>
      <c r="AM15122" s="203"/>
      <c r="AT15122" s="144"/>
    </row>
    <row r="15123" spans="9:46" s="142" customFormat="1" x14ac:dyDescent="0.15">
      <c r="I15123" s="223"/>
      <c r="P15123" s="224"/>
      <c r="Q15123" s="224"/>
      <c r="R15123" s="224"/>
      <c r="T15123" s="223"/>
      <c r="U15123" s="225"/>
      <c r="V15123" s="223"/>
      <c r="W15123" s="225"/>
      <c r="AE15123" s="200"/>
      <c r="AM15123" s="203"/>
      <c r="AT15123" s="144"/>
    </row>
    <row r="15124" spans="9:46" s="142" customFormat="1" x14ac:dyDescent="0.15">
      <c r="I15124" s="223"/>
      <c r="P15124" s="224"/>
      <c r="Q15124" s="224"/>
      <c r="R15124" s="224"/>
      <c r="T15124" s="223"/>
      <c r="U15124" s="225"/>
      <c r="V15124" s="223"/>
      <c r="W15124" s="225"/>
      <c r="AE15124" s="200"/>
      <c r="AM15124" s="203"/>
      <c r="AT15124" s="144"/>
    </row>
    <row r="15125" spans="9:46" s="142" customFormat="1" x14ac:dyDescent="0.15">
      <c r="I15125" s="223"/>
      <c r="P15125" s="224"/>
      <c r="Q15125" s="224"/>
      <c r="R15125" s="224"/>
      <c r="T15125" s="223"/>
      <c r="U15125" s="225"/>
      <c r="V15125" s="223"/>
      <c r="W15125" s="225"/>
      <c r="AE15125" s="200"/>
      <c r="AM15125" s="203"/>
      <c r="AT15125" s="144"/>
    </row>
    <row r="15126" spans="9:46" s="142" customFormat="1" x14ac:dyDescent="0.15">
      <c r="I15126" s="223"/>
      <c r="P15126" s="224"/>
      <c r="Q15126" s="224"/>
      <c r="R15126" s="224"/>
      <c r="T15126" s="223"/>
      <c r="U15126" s="225"/>
      <c r="V15126" s="223"/>
      <c r="W15126" s="225"/>
      <c r="AE15126" s="200"/>
      <c r="AM15126" s="203"/>
      <c r="AT15126" s="144"/>
    </row>
    <row r="15127" spans="9:46" s="142" customFormat="1" x14ac:dyDescent="0.15">
      <c r="I15127" s="223"/>
      <c r="P15127" s="224"/>
      <c r="Q15127" s="224"/>
      <c r="R15127" s="224"/>
      <c r="T15127" s="223"/>
      <c r="U15127" s="225"/>
      <c r="V15127" s="223"/>
      <c r="W15127" s="225"/>
      <c r="AE15127" s="200"/>
      <c r="AM15127" s="203"/>
      <c r="AT15127" s="144"/>
    </row>
    <row r="15128" spans="9:46" s="142" customFormat="1" x14ac:dyDescent="0.15">
      <c r="I15128" s="223"/>
      <c r="P15128" s="224"/>
      <c r="Q15128" s="224"/>
      <c r="R15128" s="224"/>
      <c r="T15128" s="223"/>
      <c r="U15128" s="225"/>
      <c r="V15128" s="223"/>
      <c r="W15128" s="225"/>
      <c r="AE15128" s="200"/>
      <c r="AM15128" s="203"/>
      <c r="AT15128" s="144"/>
    </row>
    <row r="15129" spans="9:46" s="142" customFormat="1" x14ac:dyDescent="0.15">
      <c r="I15129" s="223"/>
      <c r="P15129" s="224"/>
      <c r="Q15129" s="224"/>
      <c r="R15129" s="224"/>
      <c r="T15129" s="223"/>
      <c r="U15129" s="225"/>
      <c r="V15129" s="223"/>
      <c r="W15129" s="225"/>
      <c r="AE15129" s="200"/>
      <c r="AM15129" s="203"/>
      <c r="AT15129" s="144"/>
    </row>
    <row r="15130" spans="9:46" s="142" customFormat="1" x14ac:dyDescent="0.15">
      <c r="I15130" s="223"/>
      <c r="P15130" s="224"/>
      <c r="Q15130" s="224"/>
      <c r="R15130" s="224"/>
      <c r="T15130" s="223"/>
      <c r="U15130" s="225"/>
      <c r="V15130" s="223"/>
      <c r="W15130" s="225"/>
      <c r="AE15130" s="200"/>
      <c r="AM15130" s="203"/>
      <c r="AT15130" s="144"/>
    </row>
    <row r="15131" spans="9:46" s="142" customFormat="1" x14ac:dyDescent="0.15">
      <c r="I15131" s="223"/>
      <c r="P15131" s="224"/>
      <c r="Q15131" s="224"/>
      <c r="R15131" s="224"/>
      <c r="T15131" s="223"/>
      <c r="U15131" s="225"/>
      <c r="V15131" s="223"/>
      <c r="W15131" s="225"/>
      <c r="AE15131" s="200"/>
      <c r="AM15131" s="203"/>
      <c r="AT15131" s="144"/>
    </row>
    <row r="15132" spans="9:46" s="142" customFormat="1" x14ac:dyDescent="0.15">
      <c r="I15132" s="223"/>
      <c r="P15132" s="224"/>
      <c r="Q15132" s="224"/>
      <c r="R15132" s="224"/>
      <c r="T15132" s="223"/>
      <c r="U15132" s="225"/>
      <c r="V15132" s="223"/>
      <c r="W15132" s="225"/>
      <c r="AE15132" s="200"/>
      <c r="AM15132" s="203"/>
      <c r="AT15132" s="144"/>
    </row>
    <row r="15133" spans="9:46" s="142" customFormat="1" x14ac:dyDescent="0.15">
      <c r="I15133" s="223"/>
      <c r="P15133" s="224"/>
      <c r="Q15133" s="224"/>
      <c r="R15133" s="224"/>
      <c r="T15133" s="223"/>
      <c r="U15133" s="225"/>
      <c r="V15133" s="223"/>
      <c r="W15133" s="225"/>
      <c r="AE15133" s="200"/>
      <c r="AM15133" s="203"/>
      <c r="AT15133" s="144"/>
    </row>
    <row r="15134" spans="9:46" s="142" customFormat="1" x14ac:dyDescent="0.15">
      <c r="I15134" s="223"/>
      <c r="P15134" s="224"/>
      <c r="Q15134" s="224"/>
      <c r="R15134" s="224"/>
      <c r="T15134" s="223"/>
      <c r="U15134" s="225"/>
      <c r="V15134" s="223"/>
      <c r="W15134" s="225"/>
      <c r="AE15134" s="200"/>
      <c r="AM15134" s="203"/>
      <c r="AT15134" s="144"/>
    </row>
    <row r="15135" spans="9:46" s="142" customFormat="1" x14ac:dyDescent="0.15">
      <c r="I15135" s="223"/>
      <c r="P15135" s="224"/>
      <c r="Q15135" s="224"/>
      <c r="R15135" s="224"/>
      <c r="T15135" s="223"/>
      <c r="U15135" s="225"/>
      <c r="V15135" s="223"/>
      <c r="W15135" s="225"/>
      <c r="AE15135" s="200"/>
      <c r="AM15135" s="203"/>
      <c r="AT15135" s="144"/>
    </row>
    <row r="15136" spans="9:46" s="142" customFormat="1" x14ac:dyDescent="0.15">
      <c r="I15136" s="223"/>
      <c r="P15136" s="224"/>
      <c r="Q15136" s="224"/>
      <c r="R15136" s="224"/>
      <c r="T15136" s="223"/>
      <c r="U15136" s="225"/>
      <c r="V15136" s="223"/>
      <c r="W15136" s="225"/>
      <c r="AE15136" s="200"/>
      <c r="AM15136" s="203"/>
      <c r="AT15136" s="144"/>
    </row>
    <row r="15137" spans="9:46" s="142" customFormat="1" x14ac:dyDescent="0.15">
      <c r="I15137" s="223"/>
      <c r="P15137" s="224"/>
      <c r="Q15137" s="224"/>
      <c r="R15137" s="224"/>
      <c r="T15137" s="223"/>
      <c r="U15137" s="225"/>
      <c r="V15137" s="223"/>
      <c r="W15137" s="225"/>
      <c r="AE15137" s="200"/>
      <c r="AM15137" s="203"/>
      <c r="AT15137" s="144"/>
    </row>
    <row r="15138" spans="9:46" s="142" customFormat="1" x14ac:dyDescent="0.15">
      <c r="I15138" s="223"/>
      <c r="P15138" s="224"/>
      <c r="Q15138" s="224"/>
      <c r="R15138" s="224"/>
      <c r="T15138" s="223"/>
      <c r="U15138" s="225"/>
      <c r="V15138" s="223"/>
      <c r="W15138" s="225"/>
      <c r="AE15138" s="200"/>
      <c r="AM15138" s="203"/>
      <c r="AT15138" s="144"/>
    </row>
    <row r="15139" spans="9:46" s="142" customFormat="1" x14ac:dyDescent="0.15">
      <c r="I15139" s="223"/>
      <c r="P15139" s="224"/>
      <c r="Q15139" s="224"/>
      <c r="R15139" s="224"/>
      <c r="T15139" s="223"/>
      <c r="U15139" s="225"/>
      <c r="V15139" s="223"/>
      <c r="W15139" s="225"/>
      <c r="AE15139" s="200"/>
      <c r="AM15139" s="203"/>
      <c r="AT15139" s="144"/>
    </row>
    <row r="15140" spans="9:46" s="142" customFormat="1" x14ac:dyDescent="0.15">
      <c r="I15140" s="223"/>
      <c r="P15140" s="224"/>
      <c r="Q15140" s="224"/>
      <c r="R15140" s="224"/>
      <c r="T15140" s="223"/>
      <c r="U15140" s="225"/>
      <c r="V15140" s="223"/>
      <c r="W15140" s="225"/>
      <c r="AE15140" s="200"/>
      <c r="AM15140" s="203"/>
      <c r="AT15140" s="144"/>
    </row>
    <row r="15141" spans="9:46" s="142" customFormat="1" x14ac:dyDescent="0.15">
      <c r="I15141" s="223"/>
      <c r="P15141" s="224"/>
      <c r="Q15141" s="224"/>
      <c r="R15141" s="224"/>
      <c r="T15141" s="223"/>
      <c r="U15141" s="225"/>
      <c r="V15141" s="223"/>
      <c r="W15141" s="225"/>
      <c r="AE15141" s="200"/>
      <c r="AM15141" s="203"/>
      <c r="AT15141" s="144"/>
    </row>
    <row r="15142" spans="9:46" s="142" customFormat="1" x14ac:dyDescent="0.15">
      <c r="I15142" s="223"/>
      <c r="P15142" s="224"/>
      <c r="Q15142" s="224"/>
      <c r="R15142" s="224"/>
      <c r="T15142" s="223"/>
      <c r="U15142" s="225"/>
      <c r="V15142" s="223"/>
      <c r="W15142" s="225"/>
      <c r="AE15142" s="200"/>
      <c r="AM15142" s="203"/>
      <c r="AT15142" s="144"/>
    </row>
    <row r="15143" spans="9:46" s="142" customFormat="1" x14ac:dyDescent="0.15">
      <c r="I15143" s="223"/>
      <c r="P15143" s="224"/>
      <c r="Q15143" s="224"/>
      <c r="R15143" s="224"/>
      <c r="T15143" s="223"/>
      <c r="U15143" s="225"/>
      <c r="V15143" s="223"/>
      <c r="W15143" s="225"/>
      <c r="AE15143" s="200"/>
      <c r="AM15143" s="203"/>
      <c r="AT15143" s="144"/>
    </row>
    <row r="15144" spans="9:46" s="142" customFormat="1" x14ac:dyDescent="0.15">
      <c r="I15144" s="223"/>
      <c r="P15144" s="224"/>
      <c r="Q15144" s="224"/>
      <c r="R15144" s="224"/>
      <c r="T15144" s="223"/>
      <c r="U15144" s="225"/>
      <c r="V15144" s="223"/>
      <c r="W15144" s="225"/>
      <c r="AE15144" s="200"/>
      <c r="AM15144" s="203"/>
      <c r="AT15144" s="144"/>
    </row>
    <row r="15145" spans="9:46" s="142" customFormat="1" x14ac:dyDescent="0.15">
      <c r="I15145" s="223"/>
      <c r="P15145" s="224"/>
      <c r="Q15145" s="224"/>
      <c r="R15145" s="224"/>
      <c r="T15145" s="223"/>
      <c r="U15145" s="225"/>
      <c r="V15145" s="223"/>
      <c r="W15145" s="225"/>
      <c r="AE15145" s="200"/>
      <c r="AM15145" s="203"/>
      <c r="AT15145" s="144"/>
    </row>
    <row r="15146" spans="9:46" s="142" customFormat="1" x14ac:dyDescent="0.15">
      <c r="I15146" s="223"/>
      <c r="P15146" s="224"/>
      <c r="Q15146" s="224"/>
      <c r="R15146" s="224"/>
      <c r="T15146" s="223"/>
      <c r="U15146" s="225"/>
      <c r="V15146" s="223"/>
      <c r="W15146" s="225"/>
      <c r="AE15146" s="200"/>
      <c r="AM15146" s="203"/>
      <c r="AT15146" s="144"/>
    </row>
    <row r="15147" spans="9:46" s="142" customFormat="1" x14ac:dyDescent="0.15">
      <c r="I15147" s="223"/>
      <c r="P15147" s="224"/>
      <c r="Q15147" s="224"/>
      <c r="R15147" s="224"/>
      <c r="T15147" s="223"/>
      <c r="U15147" s="225"/>
      <c r="V15147" s="223"/>
      <c r="W15147" s="225"/>
      <c r="AE15147" s="200"/>
      <c r="AM15147" s="203"/>
      <c r="AT15147" s="144"/>
    </row>
    <row r="15148" spans="9:46" s="142" customFormat="1" x14ac:dyDescent="0.15">
      <c r="I15148" s="223"/>
      <c r="P15148" s="224"/>
      <c r="Q15148" s="224"/>
      <c r="R15148" s="224"/>
      <c r="T15148" s="223"/>
      <c r="U15148" s="225"/>
      <c r="V15148" s="223"/>
      <c r="W15148" s="225"/>
      <c r="AE15148" s="200"/>
      <c r="AM15148" s="203"/>
      <c r="AT15148" s="144"/>
    </row>
    <row r="15149" spans="9:46" s="142" customFormat="1" x14ac:dyDescent="0.15">
      <c r="I15149" s="223"/>
      <c r="P15149" s="224"/>
      <c r="Q15149" s="224"/>
      <c r="R15149" s="224"/>
      <c r="T15149" s="223"/>
      <c r="U15149" s="225"/>
      <c r="V15149" s="223"/>
      <c r="W15149" s="225"/>
      <c r="AE15149" s="200"/>
      <c r="AM15149" s="203"/>
      <c r="AT15149" s="144"/>
    </row>
    <row r="15150" spans="9:46" s="142" customFormat="1" x14ac:dyDescent="0.15">
      <c r="I15150" s="223"/>
      <c r="P15150" s="224"/>
      <c r="Q15150" s="224"/>
      <c r="R15150" s="224"/>
      <c r="T15150" s="223"/>
      <c r="U15150" s="225"/>
      <c r="V15150" s="223"/>
      <c r="W15150" s="225"/>
      <c r="AE15150" s="200"/>
      <c r="AM15150" s="203"/>
      <c r="AT15150" s="144"/>
    </row>
    <row r="15151" spans="9:46" s="142" customFormat="1" x14ac:dyDescent="0.15">
      <c r="I15151" s="223"/>
      <c r="P15151" s="224"/>
      <c r="Q15151" s="224"/>
      <c r="R15151" s="224"/>
      <c r="T15151" s="223"/>
      <c r="U15151" s="225"/>
      <c r="V15151" s="223"/>
      <c r="W15151" s="225"/>
      <c r="AE15151" s="200"/>
      <c r="AM15151" s="203"/>
      <c r="AT15151" s="144"/>
    </row>
    <row r="15152" spans="9:46" s="142" customFormat="1" x14ac:dyDescent="0.15">
      <c r="I15152" s="223"/>
      <c r="P15152" s="224"/>
      <c r="Q15152" s="224"/>
      <c r="R15152" s="224"/>
      <c r="T15152" s="223"/>
      <c r="U15152" s="225"/>
      <c r="V15152" s="223"/>
      <c r="W15152" s="225"/>
      <c r="AE15152" s="200"/>
      <c r="AM15152" s="203"/>
      <c r="AT15152" s="144"/>
    </row>
    <row r="15153" spans="9:46" s="142" customFormat="1" x14ac:dyDescent="0.15">
      <c r="I15153" s="223"/>
      <c r="P15153" s="224"/>
      <c r="Q15153" s="224"/>
      <c r="R15153" s="224"/>
      <c r="T15153" s="223"/>
      <c r="U15153" s="225"/>
      <c r="V15153" s="223"/>
      <c r="W15153" s="225"/>
      <c r="AE15153" s="200"/>
      <c r="AM15153" s="203"/>
      <c r="AT15153" s="144"/>
    </row>
    <row r="15154" spans="9:46" s="142" customFormat="1" x14ac:dyDescent="0.15">
      <c r="I15154" s="223"/>
      <c r="P15154" s="224"/>
      <c r="Q15154" s="224"/>
      <c r="R15154" s="224"/>
      <c r="T15154" s="223"/>
      <c r="U15154" s="225"/>
      <c r="V15154" s="223"/>
      <c r="W15154" s="225"/>
      <c r="AE15154" s="200"/>
      <c r="AM15154" s="203"/>
      <c r="AT15154" s="144"/>
    </row>
    <row r="15155" spans="9:46" s="142" customFormat="1" x14ac:dyDescent="0.15">
      <c r="I15155" s="223"/>
      <c r="P15155" s="224"/>
      <c r="Q15155" s="224"/>
      <c r="R15155" s="224"/>
      <c r="T15155" s="223"/>
      <c r="U15155" s="225"/>
      <c r="V15155" s="223"/>
      <c r="W15155" s="225"/>
      <c r="AE15155" s="200"/>
      <c r="AM15155" s="203"/>
      <c r="AT15155" s="144"/>
    </row>
    <row r="15156" spans="9:46" s="142" customFormat="1" x14ac:dyDescent="0.15">
      <c r="I15156" s="223"/>
      <c r="P15156" s="224"/>
      <c r="Q15156" s="224"/>
      <c r="R15156" s="224"/>
      <c r="T15156" s="223"/>
      <c r="U15156" s="225"/>
      <c r="V15156" s="223"/>
      <c r="W15156" s="225"/>
      <c r="AE15156" s="200"/>
      <c r="AM15156" s="203"/>
      <c r="AT15156" s="144"/>
    </row>
    <row r="15157" spans="9:46" s="142" customFormat="1" x14ac:dyDescent="0.15">
      <c r="I15157" s="223"/>
      <c r="P15157" s="224"/>
      <c r="Q15157" s="224"/>
      <c r="R15157" s="224"/>
      <c r="T15157" s="223"/>
      <c r="U15157" s="225"/>
      <c r="V15157" s="223"/>
      <c r="W15157" s="225"/>
      <c r="AE15157" s="200"/>
      <c r="AM15157" s="203"/>
      <c r="AT15157" s="144"/>
    </row>
    <row r="15158" spans="9:46" s="142" customFormat="1" x14ac:dyDescent="0.15">
      <c r="I15158" s="223"/>
      <c r="P15158" s="224"/>
      <c r="Q15158" s="224"/>
      <c r="R15158" s="224"/>
      <c r="T15158" s="223"/>
      <c r="U15158" s="225"/>
      <c r="V15158" s="223"/>
      <c r="W15158" s="225"/>
      <c r="AE15158" s="200"/>
      <c r="AM15158" s="203"/>
      <c r="AT15158" s="144"/>
    </row>
    <row r="15159" spans="9:46" s="142" customFormat="1" x14ac:dyDescent="0.15">
      <c r="I15159" s="223"/>
      <c r="P15159" s="224"/>
      <c r="Q15159" s="224"/>
      <c r="R15159" s="224"/>
      <c r="T15159" s="223"/>
      <c r="U15159" s="225"/>
      <c r="V15159" s="223"/>
      <c r="W15159" s="225"/>
      <c r="AE15159" s="200"/>
      <c r="AM15159" s="203"/>
      <c r="AT15159" s="144"/>
    </row>
    <row r="15160" spans="9:46" s="142" customFormat="1" x14ac:dyDescent="0.15">
      <c r="I15160" s="223"/>
      <c r="P15160" s="224"/>
      <c r="Q15160" s="224"/>
      <c r="R15160" s="224"/>
      <c r="T15160" s="223"/>
      <c r="U15160" s="225"/>
      <c r="V15160" s="223"/>
      <c r="W15160" s="225"/>
      <c r="AE15160" s="200"/>
      <c r="AM15160" s="203"/>
      <c r="AT15160" s="144"/>
    </row>
    <row r="15161" spans="9:46" s="142" customFormat="1" x14ac:dyDescent="0.15">
      <c r="I15161" s="223"/>
      <c r="P15161" s="224"/>
      <c r="Q15161" s="224"/>
      <c r="R15161" s="224"/>
      <c r="T15161" s="223"/>
      <c r="U15161" s="225"/>
      <c r="V15161" s="223"/>
      <c r="W15161" s="225"/>
      <c r="AE15161" s="200"/>
      <c r="AM15161" s="203"/>
      <c r="AT15161" s="144"/>
    </row>
    <row r="15162" spans="9:46" s="142" customFormat="1" x14ac:dyDescent="0.15">
      <c r="I15162" s="223"/>
      <c r="P15162" s="224"/>
      <c r="Q15162" s="224"/>
      <c r="R15162" s="224"/>
      <c r="T15162" s="223"/>
      <c r="U15162" s="225"/>
      <c r="V15162" s="223"/>
      <c r="W15162" s="225"/>
      <c r="AE15162" s="200"/>
      <c r="AM15162" s="203"/>
      <c r="AT15162" s="144"/>
    </row>
    <row r="15163" spans="9:46" s="142" customFormat="1" x14ac:dyDescent="0.15">
      <c r="I15163" s="223"/>
      <c r="P15163" s="224"/>
      <c r="Q15163" s="224"/>
      <c r="R15163" s="224"/>
      <c r="T15163" s="223"/>
      <c r="U15163" s="225"/>
      <c r="V15163" s="223"/>
      <c r="W15163" s="225"/>
      <c r="AE15163" s="200"/>
      <c r="AM15163" s="203"/>
      <c r="AT15163" s="144"/>
    </row>
    <row r="15164" spans="9:46" s="142" customFormat="1" x14ac:dyDescent="0.15">
      <c r="I15164" s="223"/>
      <c r="P15164" s="224"/>
      <c r="Q15164" s="224"/>
      <c r="R15164" s="224"/>
      <c r="T15164" s="223"/>
      <c r="U15164" s="225"/>
      <c r="V15164" s="223"/>
      <c r="W15164" s="225"/>
      <c r="AE15164" s="200"/>
      <c r="AM15164" s="203"/>
      <c r="AT15164" s="144"/>
    </row>
    <row r="15165" spans="9:46" s="142" customFormat="1" x14ac:dyDescent="0.15">
      <c r="I15165" s="223"/>
      <c r="P15165" s="224"/>
      <c r="Q15165" s="224"/>
      <c r="R15165" s="224"/>
      <c r="T15165" s="223"/>
      <c r="U15165" s="225"/>
      <c r="V15165" s="223"/>
      <c r="W15165" s="225"/>
      <c r="AE15165" s="200"/>
      <c r="AM15165" s="203"/>
      <c r="AT15165" s="144"/>
    </row>
    <row r="15166" spans="9:46" s="142" customFormat="1" x14ac:dyDescent="0.15">
      <c r="I15166" s="223"/>
      <c r="P15166" s="224"/>
      <c r="Q15166" s="224"/>
      <c r="R15166" s="224"/>
      <c r="T15166" s="223"/>
      <c r="U15166" s="225"/>
      <c r="V15166" s="223"/>
      <c r="W15166" s="225"/>
      <c r="AE15166" s="200"/>
      <c r="AM15166" s="203"/>
      <c r="AT15166" s="144"/>
    </row>
    <row r="15167" spans="9:46" s="142" customFormat="1" x14ac:dyDescent="0.15">
      <c r="I15167" s="223"/>
      <c r="P15167" s="224"/>
      <c r="Q15167" s="224"/>
      <c r="R15167" s="224"/>
      <c r="T15167" s="223"/>
      <c r="U15167" s="225"/>
      <c r="V15167" s="223"/>
      <c r="W15167" s="225"/>
      <c r="AE15167" s="200"/>
      <c r="AM15167" s="203"/>
      <c r="AT15167" s="144"/>
    </row>
    <row r="15168" spans="9:46" s="142" customFormat="1" x14ac:dyDescent="0.15">
      <c r="I15168" s="223"/>
      <c r="P15168" s="224"/>
      <c r="Q15168" s="224"/>
      <c r="R15168" s="224"/>
      <c r="T15168" s="223"/>
      <c r="U15168" s="225"/>
      <c r="V15168" s="223"/>
      <c r="W15168" s="225"/>
      <c r="AE15168" s="200"/>
      <c r="AM15168" s="203"/>
      <c r="AT15168" s="144"/>
    </row>
    <row r="15169" spans="9:46" s="142" customFormat="1" x14ac:dyDescent="0.15">
      <c r="I15169" s="223"/>
      <c r="P15169" s="224"/>
      <c r="Q15169" s="224"/>
      <c r="R15169" s="224"/>
      <c r="T15169" s="223"/>
      <c r="U15169" s="225"/>
      <c r="V15169" s="223"/>
      <c r="W15169" s="225"/>
      <c r="AE15169" s="200"/>
      <c r="AM15169" s="203"/>
      <c r="AT15169" s="144"/>
    </row>
    <row r="15170" spans="9:46" s="142" customFormat="1" x14ac:dyDescent="0.15">
      <c r="I15170" s="223"/>
      <c r="P15170" s="224"/>
      <c r="Q15170" s="224"/>
      <c r="R15170" s="224"/>
      <c r="T15170" s="223"/>
      <c r="U15170" s="225"/>
      <c r="V15170" s="223"/>
      <c r="W15170" s="225"/>
      <c r="AE15170" s="200"/>
      <c r="AM15170" s="203"/>
      <c r="AT15170" s="144"/>
    </row>
    <row r="15171" spans="9:46" s="142" customFormat="1" x14ac:dyDescent="0.15">
      <c r="I15171" s="223"/>
      <c r="P15171" s="224"/>
      <c r="Q15171" s="224"/>
      <c r="R15171" s="224"/>
      <c r="T15171" s="223"/>
      <c r="U15171" s="225"/>
      <c r="V15171" s="223"/>
      <c r="W15171" s="225"/>
      <c r="AE15171" s="200"/>
      <c r="AM15171" s="203"/>
      <c r="AT15171" s="144"/>
    </row>
    <row r="15172" spans="9:46" s="142" customFormat="1" x14ac:dyDescent="0.15">
      <c r="I15172" s="223"/>
      <c r="P15172" s="224"/>
      <c r="Q15172" s="224"/>
      <c r="R15172" s="224"/>
      <c r="T15172" s="223"/>
      <c r="U15172" s="225"/>
      <c r="V15172" s="223"/>
      <c r="W15172" s="225"/>
      <c r="AE15172" s="200"/>
      <c r="AM15172" s="203"/>
      <c r="AT15172" s="144"/>
    </row>
    <row r="15173" spans="9:46" s="142" customFormat="1" x14ac:dyDescent="0.15">
      <c r="I15173" s="223"/>
      <c r="P15173" s="224"/>
      <c r="Q15173" s="224"/>
      <c r="R15173" s="224"/>
      <c r="T15173" s="223"/>
      <c r="U15173" s="225"/>
      <c r="V15173" s="223"/>
      <c r="W15173" s="225"/>
      <c r="AE15173" s="200"/>
      <c r="AM15173" s="203"/>
      <c r="AT15173" s="144"/>
    </row>
    <row r="15174" spans="9:46" s="142" customFormat="1" x14ac:dyDescent="0.15">
      <c r="I15174" s="223"/>
      <c r="P15174" s="224"/>
      <c r="Q15174" s="224"/>
      <c r="R15174" s="224"/>
      <c r="T15174" s="223"/>
      <c r="U15174" s="225"/>
      <c r="V15174" s="223"/>
      <c r="W15174" s="225"/>
      <c r="AE15174" s="200"/>
      <c r="AM15174" s="203"/>
      <c r="AT15174" s="144"/>
    </row>
    <row r="15175" spans="9:46" s="142" customFormat="1" x14ac:dyDescent="0.15">
      <c r="I15175" s="223"/>
      <c r="P15175" s="224"/>
      <c r="Q15175" s="224"/>
      <c r="R15175" s="224"/>
      <c r="T15175" s="223"/>
      <c r="U15175" s="225"/>
      <c r="V15175" s="223"/>
      <c r="W15175" s="225"/>
      <c r="AE15175" s="200"/>
      <c r="AM15175" s="203"/>
      <c r="AT15175" s="144"/>
    </row>
    <row r="15176" spans="9:46" s="142" customFormat="1" x14ac:dyDescent="0.15">
      <c r="I15176" s="223"/>
      <c r="P15176" s="224"/>
      <c r="Q15176" s="224"/>
      <c r="R15176" s="224"/>
      <c r="T15176" s="223"/>
      <c r="U15176" s="225"/>
      <c r="V15176" s="223"/>
      <c r="W15176" s="225"/>
      <c r="AE15176" s="200"/>
      <c r="AM15176" s="203"/>
      <c r="AT15176" s="144"/>
    </row>
    <row r="15177" spans="9:46" s="142" customFormat="1" x14ac:dyDescent="0.15">
      <c r="I15177" s="223"/>
      <c r="P15177" s="224"/>
      <c r="Q15177" s="224"/>
      <c r="R15177" s="224"/>
      <c r="T15177" s="223"/>
      <c r="U15177" s="225"/>
      <c r="V15177" s="223"/>
      <c r="W15177" s="225"/>
      <c r="AE15177" s="200"/>
      <c r="AM15177" s="203"/>
      <c r="AT15177" s="144"/>
    </row>
    <row r="15178" spans="9:46" s="142" customFormat="1" x14ac:dyDescent="0.15">
      <c r="I15178" s="223"/>
      <c r="P15178" s="224"/>
      <c r="Q15178" s="224"/>
      <c r="R15178" s="224"/>
      <c r="T15178" s="223"/>
      <c r="U15178" s="225"/>
      <c r="V15178" s="223"/>
      <c r="W15178" s="225"/>
      <c r="AE15178" s="200"/>
      <c r="AM15178" s="203"/>
      <c r="AT15178" s="144"/>
    </row>
    <row r="15179" spans="9:46" s="142" customFormat="1" x14ac:dyDescent="0.15">
      <c r="I15179" s="223"/>
      <c r="P15179" s="224"/>
      <c r="Q15179" s="224"/>
      <c r="R15179" s="224"/>
      <c r="T15179" s="223"/>
      <c r="U15179" s="225"/>
      <c r="V15179" s="223"/>
      <c r="W15179" s="225"/>
      <c r="AE15179" s="200"/>
      <c r="AM15179" s="203"/>
      <c r="AT15179" s="144"/>
    </row>
    <row r="15180" spans="9:46" s="142" customFormat="1" x14ac:dyDescent="0.15">
      <c r="I15180" s="223"/>
      <c r="P15180" s="224"/>
      <c r="Q15180" s="224"/>
      <c r="R15180" s="224"/>
      <c r="T15180" s="223"/>
      <c r="U15180" s="225"/>
      <c r="V15180" s="223"/>
      <c r="W15180" s="225"/>
      <c r="AE15180" s="200"/>
      <c r="AM15180" s="203"/>
      <c r="AT15180" s="144"/>
    </row>
    <row r="15181" spans="9:46" s="142" customFormat="1" x14ac:dyDescent="0.15">
      <c r="I15181" s="223"/>
      <c r="P15181" s="224"/>
      <c r="Q15181" s="224"/>
      <c r="R15181" s="224"/>
      <c r="T15181" s="223"/>
      <c r="U15181" s="225"/>
      <c r="V15181" s="223"/>
      <c r="W15181" s="225"/>
      <c r="AE15181" s="200"/>
      <c r="AM15181" s="203"/>
      <c r="AT15181" s="144"/>
    </row>
    <row r="15182" spans="9:46" s="142" customFormat="1" x14ac:dyDescent="0.15">
      <c r="I15182" s="223"/>
      <c r="P15182" s="224"/>
      <c r="Q15182" s="224"/>
      <c r="R15182" s="224"/>
      <c r="T15182" s="223"/>
      <c r="U15182" s="225"/>
      <c r="V15182" s="223"/>
      <c r="W15182" s="225"/>
      <c r="AE15182" s="200"/>
      <c r="AM15182" s="203"/>
      <c r="AT15182" s="144"/>
    </row>
    <row r="15183" spans="9:46" s="142" customFormat="1" x14ac:dyDescent="0.15">
      <c r="I15183" s="223"/>
      <c r="P15183" s="224"/>
      <c r="Q15183" s="224"/>
      <c r="R15183" s="224"/>
      <c r="T15183" s="223"/>
      <c r="U15183" s="225"/>
      <c r="V15183" s="223"/>
      <c r="W15183" s="225"/>
      <c r="AE15183" s="200"/>
      <c r="AM15183" s="203"/>
      <c r="AT15183" s="144"/>
    </row>
    <row r="15184" spans="9:46" s="142" customFormat="1" x14ac:dyDescent="0.15">
      <c r="I15184" s="223"/>
      <c r="P15184" s="224"/>
      <c r="Q15184" s="224"/>
      <c r="R15184" s="224"/>
      <c r="T15184" s="223"/>
      <c r="U15184" s="225"/>
      <c r="V15184" s="223"/>
      <c r="W15184" s="225"/>
      <c r="AE15184" s="200"/>
      <c r="AM15184" s="203"/>
      <c r="AT15184" s="144"/>
    </row>
    <row r="15185" spans="9:46" s="142" customFormat="1" x14ac:dyDescent="0.15">
      <c r="I15185" s="223"/>
      <c r="P15185" s="224"/>
      <c r="Q15185" s="224"/>
      <c r="R15185" s="224"/>
      <c r="T15185" s="223"/>
      <c r="U15185" s="225"/>
      <c r="V15185" s="223"/>
      <c r="W15185" s="225"/>
      <c r="AE15185" s="200"/>
      <c r="AM15185" s="203"/>
      <c r="AT15185" s="144"/>
    </row>
    <row r="15186" spans="9:46" s="142" customFormat="1" x14ac:dyDescent="0.15">
      <c r="I15186" s="223"/>
      <c r="P15186" s="224"/>
      <c r="Q15186" s="224"/>
      <c r="R15186" s="224"/>
      <c r="T15186" s="223"/>
      <c r="U15186" s="225"/>
      <c r="V15186" s="223"/>
      <c r="W15186" s="225"/>
      <c r="AE15186" s="200"/>
      <c r="AM15186" s="203"/>
      <c r="AT15186" s="144"/>
    </row>
    <row r="15187" spans="9:46" s="142" customFormat="1" x14ac:dyDescent="0.15">
      <c r="I15187" s="223"/>
      <c r="P15187" s="224"/>
      <c r="Q15187" s="224"/>
      <c r="R15187" s="224"/>
      <c r="T15187" s="223"/>
      <c r="U15187" s="225"/>
      <c r="V15187" s="223"/>
      <c r="W15187" s="225"/>
      <c r="AE15187" s="200"/>
      <c r="AM15187" s="203"/>
      <c r="AT15187" s="144"/>
    </row>
    <row r="15188" spans="9:46" s="142" customFormat="1" x14ac:dyDescent="0.15">
      <c r="I15188" s="223"/>
      <c r="P15188" s="224"/>
      <c r="Q15188" s="224"/>
      <c r="R15188" s="224"/>
      <c r="T15188" s="223"/>
      <c r="U15188" s="225"/>
      <c r="V15188" s="223"/>
      <c r="W15188" s="225"/>
      <c r="AE15188" s="200"/>
      <c r="AM15188" s="203"/>
      <c r="AT15188" s="144"/>
    </row>
    <row r="15189" spans="9:46" s="142" customFormat="1" x14ac:dyDescent="0.15">
      <c r="I15189" s="223"/>
      <c r="P15189" s="224"/>
      <c r="Q15189" s="224"/>
      <c r="R15189" s="224"/>
      <c r="T15189" s="223"/>
      <c r="U15189" s="225"/>
      <c r="V15189" s="223"/>
      <c r="W15189" s="225"/>
      <c r="AE15189" s="200"/>
      <c r="AM15189" s="203"/>
      <c r="AT15189" s="144"/>
    </row>
    <row r="15190" spans="9:46" s="142" customFormat="1" x14ac:dyDescent="0.15">
      <c r="I15190" s="223"/>
      <c r="P15190" s="224"/>
      <c r="Q15190" s="224"/>
      <c r="R15190" s="224"/>
      <c r="T15190" s="223"/>
      <c r="U15190" s="225"/>
      <c r="V15190" s="223"/>
      <c r="W15190" s="225"/>
      <c r="AE15190" s="200"/>
      <c r="AM15190" s="203"/>
      <c r="AT15190" s="144"/>
    </row>
    <row r="15191" spans="9:46" s="142" customFormat="1" x14ac:dyDescent="0.15">
      <c r="I15191" s="223"/>
      <c r="P15191" s="224"/>
      <c r="Q15191" s="224"/>
      <c r="R15191" s="224"/>
      <c r="T15191" s="223"/>
      <c r="U15191" s="225"/>
      <c r="V15191" s="223"/>
      <c r="W15191" s="225"/>
      <c r="AE15191" s="200"/>
      <c r="AM15191" s="203"/>
      <c r="AT15191" s="144"/>
    </row>
    <row r="15192" spans="9:46" s="142" customFormat="1" x14ac:dyDescent="0.15">
      <c r="I15192" s="223"/>
      <c r="P15192" s="224"/>
      <c r="Q15192" s="224"/>
      <c r="R15192" s="224"/>
      <c r="T15192" s="223"/>
      <c r="U15192" s="225"/>
      <c r="V15192" s="223"/>
      <c r="W15192" s="225"/>
      <c r="AE15192" s="200"/>
      <c r="AM15192" s="203"/>
      <c r="AT15192" s="144"/>
    </row>
    <row r="15193" spans="9:46" s="142" customFormat="1" x14ac:dyDescent="0.15">
      <c r="I15193" s="223"/>
      <c r="P15193" s="224"/>
      <c r="Q15193" s="224"/>
      <c r="R15193" s="224"/>
      <c r="T15193" s="223"/>
      <c r="U15193" s="225"/>
      <c r="V15193" s="223"/>
      <c r="W15193" s="225"/>
      <c r="AE15193" s="200"/>
      <c r="AM15193" s="203"/>
      <c r="AT15193" s="144"/>
    </row>
    <row r="15194" spans="9:46" s="142" customFormat="1" x14ac:dyDescent="0.15">
      <c r="I15194" s="223"/>
      <c r="P15194" s="224"/>
      <c r="Q15194" s="224"/>
      <c r="R15194" s="224"/>
      <c r="T15194" s="223"/>
      <c r="U15194" s="225"/>
      <c r="V15194" s="223"/>
      <c r="W15194" s="225"/>
      <c r="AE15194" s="200"/>
      <c r="AM15194" s="203"/>
      <c r="AT15194" s="144"/>
    </row>
    <row r="15195" spans="9:46" s="142" customFormat="1" x14ac:dyDescent="0.15">
      <c r="I15195" s="223"/>
      <c r="P15195" s="224"/>
      <c r="Q15195" s="224"/>
      <c r="R15195" s="224"/>
      <c r="T15195" s="223"/>
      <c r="U15195" s="225"/>
      <c r="V15195" s="223"/>
      <c r="W15195" s="225"/>
      <c r="AE15195" s="200"/>
      <c r="AM15195" s="203"/>
      <c r="AT15195" s="144"/>
    </row>
    <row r="15196" spans="9:46" s="142" customFormat="1" x14ac:dyDescent="0.15">
      <c r="I15196" s="223"/>
      <c r="P15196" s="224"/>
      <c r="Q15196" s="224"/>
      <c r="R15196" s="224"/>
      <c r="T15196" s="223"/>
      <c r="U15196" s="225"/>
      <c r="V15196" s="223"/>
      <c r="W15196" s="225"/>
      <c r="AE15196" s="200"/>
      <c r="AM15196" s="203"/>
      <c r="AT15196" s="144"/>
    </row>
    <row r="15197" spans="9:46" s="142" customFormat="1" x14ac:dyDescent="0.15">
      <c r="I15197" s="223"/>
      <c r="P15197" s="224"/>
      <c r="Q15197" s="224"/>
      <c r="R15197" s="224"/>
      <c r="T15197" s="223"/>
      <c r="U15197" s="225"/>
      <c r="V15197" s="223"/>
      <c r="W15197" s="225"/>
      <c r="AE15197" s="200"/>
      <c r="AM15197" s="203"/>
      <c r="AT15197" s="144"/>
    </row>
    <row r="15198" spans="9:46" s="142" customFormat="1" x14ac:dyDescent="0.15">
      <c r="I15198" s="223"/>
      <c r="P15198" s="224"/>
      <c r="Q15198" s="224"/>
      <c r="R15198" s="224"/>
      <c r="T15198" s="223"/>
      <c r="U15198" s="225"/>
      <c r="V15198" s="223"/>
      <c r="W15198" s="225"/>
      <c r="AE15198" s="200"/>
      <c r="AM15198" s="203"/>
      <c r="AT15198" s="144"/>
    </row>
    <row r="15199" spans="9:46" s="142" customFormat="1" x14ac:dyDescent="0.15">
      <c r="I15199" s="223"/>
      <c r="P15199" s="224"/>
      <c r="Q15199" s="224"/>
      <c r="R15199" s="224"/>
      <c r="T15199" s="223"/>
      <c r="U15199" s="225"/>
      <c r="V15199" s="223"/>
      <c r="W15199" s="225"/>
      <c r="AE15199" s="200"/>
      <c r="AM15199" s="203"/>
      <c r="AT15199" s="144"/>
    </row>
    <row r="15200" spans="9:46" s="142" customFormat="1" x14ac:dyDescent="0.15">
      <c r="I15200" s="223"/>
      <c r="P15200" s="224"/>
      <c r="Q15200" s="224"/>
      <c r="R15200" s="224"/>
      <c r="T15200" s="223"/>
      <c r="U15200" s="225"/>
      <c r="V15200" s="223"/>
      <c r="W15200" s="225"/>
      <c r="AE15200" s="200"/>
      <c r="AM15200" s="203"/>
      <c r="AT15200" s="144"/>
    </row>
    <row r="15201" spans="9:46" s="142" customFormat="1" x14ac:dyDescent="0.15">
      <c r="I15201" s="223"/>
      <c r="P15201" s="224"/>
      <c r="Q15201" s="224"/>
      <c r="R15201" s="224"/>
      <c r="T15201" s="223"/>
      <c r="U15201" s="225"/>
      <c r="V15201" s="223"/>
      <c r="W15201" s="225"/>
      <c r="AE15201" s="200"/>
      <c r="AM15201" s="203"/>
      <c r="AT15201" s="144"/>
    </row>
    <row r="15202" spans="9:46" s="142" customFormat="1" x14ac:dyDescent="0.15">
      <c r="I15202" s="223"/>
      <c r="P15202" s="224"/>
      <c r="Q15202" s="224"/>
      <c r="R15202" s="224"/>
      <c r="T15202" s="223"/>
      <c r="U15202" s="225"/>
      <c r="V15202" s="223"/>
      <c r="W15202" s="225"/>
      <c r="AE15202" s="200"/>
      <c r="AM15202" s="203"/>
      <c r="AT15202" s="144"/>
    </row>
    <row r="15203" spans="9:46" s="142" customFormat="1" x14ac:dyDescent="0.15">
      <c r="I15203" s="223"/>
      <c r="P15203" s="224"/>
      <c r="Q15203" s="224"/>
      <c r="R15203" s="224"/>
      <c r="T15203" s="223"/>
      <c r="U15203" s="225"/>
      <c r="V15203" s="223"/>
      <c r="W15203" s="225"/>
      <c r="AE15203" s="200"/>
      <c r="AM15203" s="203"/>
      <c r="AT15203" s="144"/>
    </row>
    <row r="15204" spans="9:46" s="142" customFormat="1" x14ac:dyDescent="0.15">
      <c r="I15204" s="223"/>
      <c r="P15204" s="224"/>
      <c r="Q15204" s="224"/>
      <c r="R15204" s="224"/>
      <c r="T15204" s="223"/>
      <c r="U15204" s="225"/>
      <c r="V15204" s="223"/>
      <c r="W15204" s="225"/>
      <c r="AE15204" s="200"/>
      <c r="AM15204" s="203"/>
      <c r="AT15204" s="144"/>
    </row>
    <row r="15205" spans="9:46" s="142" customFormat="1" x14ac:dyDescent="0.15">
      <c r="I15205" s="223"/>
      <c r="P15205" s="224"/>
      <c r="Q15205" s="224"/>
      <c r="R15205" s="224"/>
      <c r="T15205" s="223"/>
      <c r="U15205" s="225"/>
      <c r="V15205" s="223"/>
      <c r="W15205" s="225"/>
      <c r="AE15205" s="200"/>
      <c r="AM15205" s="203"/>
      <c r="AT15205" s="144"/>
    </row>
    <row r="15206" spans="9:46" s="142" customFormat="1" x14ac:dyDescent="0.15">
      <c r="I15206" s="223"/>
      <c r="P15206" s="224"/>
      <c r="Q15206" s="224"/>
      <c r="R15206" s="224"/>
      <c r="T15206" s="223"/>
      <c r="U15206" s="225"/>
      <c r="V15206" s="223"/>
      <c r="W15206" s="225"/>
      <c r="AE15206" s="200"/>
      <c r="AM15206" s="203"/>
      <c r="AT15206" s="144"/>
    </row>
    <row r="15207" spans="9:46" s="142" customFormat="1" x14ac:dyDescent="0.15">
      <c r="I15207" s="223"/>
      <c r="P15207" s="224"/>
      <c r="Q15207" s="224"/>
      <c r="R15207" s="224"/>
      <c r="T15207" s="223"/>
      <c r="U15207" s="225"/>
      <c r="V15207" s="223"/>
      <c r="W15207" s="225"/>
      <c r="AE15207" s="200"/>
      <c r="AM15207" s="203"/>
      <c r="AT15207" s="144"/>
    </row>
    <row r="15208" spans="9:46" s="142" customFormat="1" x14ac:dyDescent="0.15">
      <c r="I15208" s="223"/>
      <c r="P15208" s="224"/>
      <c r="Q15208" s="224"/>
      <c r="R15208" s="224"/>
      <c r="T15208" s="223"/>
      <c r="U15208" s="225"/>
      <c r="V15208" s="223"/>
      <c r="W15208" s="225"/>
      <c r="AE15208" s="200"/>
      <c r="AM15208" s="203"/>
      <c r="AT15208" s="144"/>
    </row>
    <row r="15209" spans="9:46" s="142" customFormat="1" x14ac:dyDescent="0.15">
      <c r="I15209" s="223"/>
      <c r="P15209" s="224"/>
      <c r="Q15209" s="224"/>
      <c r="R15209" s="224"/>
      <c r="T15209" s="223"/>
      <c r="U15209" s="225"/>
      <c r="V15209" s="223"/>
      <c r="W15209" s="225"/>
      <c r="AE15209" s="200"/>
      <c r="AM15209" s="203"/>
      <c r="AT15209" s="144"/>
    </row>
    <row r="15210" spans="9:46" s="142" customFormat="1" x14ac:dyDescent="0.15">
      <c r="I15210" s="223"/>
      <c r="P15210" s="224"/>
      <c r="Q15210" s="224"/>
      <c r="R15210" s="224"/>
      <c r="T15210" s="223"/>
      <c r="U15210" s="225"/>
      <c r="V15210" s="223"/>
      <c r="W15210" s="225"/>
      <c r="AE15210" s="200"/>
      <c r="AM15210" s="203"/>
      <c r="AT15210" s="144"/>
    </row>
    <row r="15211" spans="9:46" s="142" customFormat="1" x14ac:dyDescent="0.15">
      <c r="I15211" s="223"/>
      <c r="P15211" s="224"/>
      <c r="Q15211" s="224"/>
      <c r="R15211" s="224"/>
      <c r="T15211" s="223"/>
      <c r="U15211" s="225"/>
      <c r="V15211" s="223"/>
      <c r="W15211" s="225"/>
      <c r="AE15211" s="200"/>
      <c r="AM15211" s="203"/>
      <c r="AT15211" s="144"/>
    </row>
    <row r="15212" spans="9:46" s="142" customFormat="1" x14ac:dyDescent="0.15">
      <c r="I15212" s="223"/>
      <c r="P15212" s="224"/>
      <c r="Q15212" s="224"/>
      <c r="R15212" s="224"/>
      <c r="T15212" s="223"/>
      <c r="U15212" s="225"/>
      <c r="V15212" s="223"/>
      <c r="W15212" s="225"/>
      <c r="AE15212" s="200"/>
      <c r="AM15212" s="203"/>
      <c r="AT15212" s="144"/>
    </row>
    <row r="15213" spans="9:46" s="142" customFormat="1" x14ac:dyDescent="0.15">
      <c r="I15213" s="223"/>
      <c r="P15213" s="224"/>
      <c r="Q15213" s="224"/>
      <c r="R15213" s="224"/>
      <c r="T15213" s="223"/>
      <c r="U15213" s="225"/>
      <c r="V15213" s="223"/>
      <c r="W15213" s="225"/>
      <c r="AE15213" s="200"/>
      <c r="AM15213" s="203"/>
      <c r="AT15213" s="144"/>
    </row>
    <row r="15214" spans="9:46" s="142" customFormat="1" x14ac:dyDescent="0.15">
      <c r="I15214" s="223"/>
      <c r="P15214" s="224"/>
      <c r="Q15214" s="224"/>
      <c r="R15214" s="224"/>
      <c r="T15214" s="223"/>
      <c r="U15214" s="225"/>
      <c r="V15214" s="223"/>
      <c r="W15214" s="225"/>
      <c r="AE15214" s="200"/>
      <c r="AM15214" s="203"/>
      <c r="AT15214" s="144"/>
    </row>
    <row r="15215" spans="9:46" s="142" customFormat="1" x14ac:dyDescent="0.15">
      <c r="I15215" s="223"/>
      <c r="P15215" s="224"/>
      <c r="Q15215" s="224"/>
      <c r="R15215" s="224"/>
      <c r="T15215" s="223"/>
      <c r="U15215" s="225"/>
      <c r="V15215" s="223"/>
      <c r="W15215" s="225"/>
      <c r="AE15215" s="200"/>
      <c r="AM15215" s="203"/>
      <c r="AT15215" s="144"/>
    </row>
    <row r="15216" spans="9:46" s="142" customFormat="1" x14ac:dyDescent="0.15">
      <c r="I15216" s="223"/>
      <c r="P15216" s="224"/>
      <c r="Q15216" s="224"/>
      <c r="R15216" s="224"/>
      <c r="T15216" s="223"/>
      <c r="U15216" s="225"/>
      <c r="V15216" s="223"/>
      <c r="W15216" s="225"/>
      <c r="AE15216" s="200"/>
      <c r="AM15216" s="203"/>
      <c r="AT15216" s="144"/>
    </row>
    <row r="15217" spans="9:46" s="142" customFormat="1" x14ac:dyDescent="0.15">
      <c r="I15217" s="223"/>
      <c r="P15217" s="224"/>
      <c r="Q15217" s="224"/>
      <c r="R15217" s="224"/>
      <c r="T15217" s="223"/>
      <c r="U15217" s="225"/>
      <c r="V15217" s="223"/>
      <c r="W15217" s="225"/>
      <c r="AE15217" s="200"/>
      <c r="AM15217" s="203"/>
      <c r="AT15217" s="144"/>
    </row>
    <row r="15218" spans="9:46" s="142" customFormat="1" x14ac:dyDescent="0.15">
      <c r="I15218" s="223"/>
      <c r="P15218" s="224"/>
      <c r="Q15218" s="224"/>
      <c r="R15218" s="224"/>
      <c r="T15218" s="223"/>
      <c r="U15218" s="225"/>
      <c r="V15218" s="223"/>
      <c r="W15218" s="225"/>
      <c r="AE15218" s="200"/>
      <c r="AM15218" s="203"/>
      <c r="AT15218" s="144"/>
    </row>
    <row r="15219" spans="9:46" s="142" customFormat="1" x14ac:dyDescent="0.15">
      <c r="I15219" s="223"/>
      <c r="P15219" s="224"/>
      <c r="Q15219" s="224"/>
      <c r="R15219" s="224"/>
      <c r="T15219" s="223"/>
      <c r="U15219" s="225"/>
      <c r="V15219" s="223"/>
      <c r="W15219" s="225"/>
      <c r="AE15219" s="200"/>
      <c r="AM15219" s="203"/>
      <c r="AT15219" s="144"/>
    </row>
    <row r="15220" spans="9:46" s="142" customFormat="1" x14ac:dyDescent="0.15">
      <c r="I15220" s="223"/>
      <c r="P15220" s="224"/>
      <c r="Q15220" s="224"/>
      <c r="R15220" s="224"/>
      <c r="T15220" s="223"/>
      <c r="U15220" s="225"/>
      <c r="V15220" s="223"/>
      <c r="W15220" s="225"/>
      <c r="AE15220" s="200"/>
      <c r="AM15220" s="203"/>
      <c r="AT15220" s="144"/>
    </row>
    <row r="15221" spans="9:46" s="142" customFormat="1" x14ac:dyDescent="0.15">
      <c r="I15221" s="223"/>
      <c r="P15221" s="224"/>
      <c r="Q15221" s="224"/>
      <c r="R15221" s="224"/>
      <c r="T15221" s="223"/>
      <c r="U15221" s="225"/>
      <c r="V15221" s="223"/>
      <c r="W15221" s="225"/>
      <c r="AE15221" s="200"/>
      <c r="AM15221" s="203"/>
      <c r="AT15221" s="144"/>
    </row>
    <row r="15222" spans="9:46" s="142" customFormat="1" x14ac:dyDescent="0.15">
      <c r="I15222" s="223"/>
      <c r="P15222" s="224"/>
      <c r="Q15222" s="224"/>
      <c r="R15222" s="224"/>
      <c r="T15222" s="223"/>
      <c r="U15222" s="225"/>
      <c r="V15222" s="223"/>
      <c r="W15222" s="225"/>
      <c r="AE15222" s="200"/>
      <c r="AM15222" s="203"/>
      <c r="AT15222" s="144"/>
    </row>
    <row r="15223" spans="9:46" s="142" customFormat="1" x14ac:dyDescent="0.15">
      <c r="I15223" s="223"/>
      <c r="P15223" s="224"/>
      <c r="Q15223" s="224"/>
      <c r="R15223" s="224"/>
      <c r="T15223" s="223"/>
      <c r="U15223" s="225"/>
      <c r="V15223" s="223"/>
      <c r="W15223" s="225"/>
      <c r="AE15223" s="200"/>
      <c r="AM15223" s="203"/>
      <c r="AT15223" s="144"/>
    </row>
    <row r="15224" spans="9:46" s="142" customFormat="1" x14ac:dyDescent="0.15">
      <c r="I15224" s="223"/>
      <c r="P15224" s="224"/>
      <c r="Q15224" s="224"/>
      <c r="R15224" s="224"/>
      <c r="T15224" s="223"/>
      <c r="U15224" s="225"/>
      <c r="V15224" s="223"/>
      <c r="W15224" s="225"/>
      <c r="AE15224" s="200"/>
      <c r="AM15224" s="203"/>
      <c r="AT15224" s="144"/>
    </row>
    <row r="15225" spans="9:46" s="142" customFormat="1" x14ac:dyDescent="0.15">
      <c r="I15225" s="223"/>
      <c r="P15225" s="224"/>
      <c r="Q15225" s="224"/>
      <c r="R15225" s="224"/>
      <c r="T15225" s="223"/>
      <c r="U15225" s="225"/>
      <c r="V15225" s="223"/>
      <c r="W15225" s="225"/>
      <c r="AE15225" s="200"/>
      <c r="AM15225" s="203"/>
      <c r="AT15225" s="144"/>
    </row>
    <row r="15226" spans="9:46" s="142" customFormat="1" x14ac:dyDescent="0.15">
      <c r="I15226" s="223"/>
      <c r="P15226" s="224"/>
      <c r="Q15226" s="224"/>
      <c r="R15226" s="224"/>
      <c r="T15226" s="223"/>
      <c r="U15226" s="225"/>
      <c r="V15226" s="223"/>
      <c r="W15226" s="225"/>
      <c r="AE15226" s="200"/>
      <c r="AM15226" s="203"/>
      <c r="AT15226" s="144"/>
    </row>
    <row r="15227" spans="9:46" s="142" customFormat="1" x14ac:dyDescent="0.15">
      <c r="I15227" s="223"/>
      <c r="P15227" s="224"/>
      <c r="Q15227" s="224"/>
      <c r="R15227" s="224"/>
      <c r="T15227" s="223"/>
      <c r="U15227" s="225"/>
      <c r="V15227" s="223"/>
      <c r="W15227" s="225"/>
      <c r="AE15227" s="200"/>
      <c r="AM15227" s="203"/>
      <c r="AT15227" s="144"/>
    </row>
    <row r="15228" spans="9:46" s="142" customFormat="1" x14ac:dyDescent="0.15">
      <c r="I15228" s="223"/>
      <c r="P15228" s="224"/>
      <c r="Q15228" s="224"/>
      <c r="R15228" s="224"/>
      <c r="T15228" s="223"/>
      <c r="U15228" s="225"/>
      <c r="V15228" s="223"/>
      <c r="W15228" s="225"/>
      <c r="AE15228" s="200"/>
      <c r="AM15228" s="203"/>
      <c r="AT15228" s="144"/>
    </row>
    <row r="15229" spans="9:46" s="142" customFormat="1" x14ac:dyDescent="0.15">
      <c r="I15229" s="223"/>
      <c r="P15229" s="224"/>
      <c r="Q15229" s="224"/>
      <c r="R15229" s="224"/>
      <c r="T15229" s="223"/>
      <c r="U15229" s="225"/>
      <c r="V15229" s="223"/>
      <c r="W15229" s="225"/>
      <c r="AE15229" s="200"/>
      <c r="AM15229" s="203"/>
      <c r="AT15229" s="144"/>
    </row>
    <row r="15230" spans="9:46" s="142" customFormat="1" x14ac:dyDescent="0.15">
      <c r="I15230" s="223"/>
      <c r="P15230" s="224"/>
      <c r="Q15230" s="224"/>
      <c r="R15230" s="224"/>
      <c r="T15230" s="223"/>
      <c r="U15230" s="225"/>
      <c r="V15230" s="223"/>
      <c r="W15230" s="225"/>
      <c r="AE15230" s="200"/>
      <c r="AM15230" s="203"/>
      <c r="AT15230" s="144"/>
    </row>
    <row r="15231" spans="9:46" s="142" customFormat="1" x14ac:dyDescent="0.15">
      <c r="I15231" s="223"/>
      <c r="P15231" s="224"/>
      <c r="Q15231" s="224"/>
      <c r="R15231" s="224"/>
      <c r="T15231" s="223"/>
      <c r="U15231" s="225"/>
      <c r="V15231" s="223"/>
      <c r="W15231" s="225"/>
      <c r="AE15231" s="200"/>
      <c r="AM15231" s="203"/>
      <c r="AT15231" s="144"/>
    </row>
    <row r="15232" spans="9:46" s="142" customFormat="1" x14ac:dyDescent="0.15">
      <c r="I15232" s="223"/>
      <c r="P15232" s="224"/>
      <c r="Q15232" s="224"/>
      <c r="R15232" s="224"/>
      <c r="T15232" s="223"/>
      <c r="U15232" s="225"/>
      <c r="V15232" s="223"/>
      <c r="W15232" s="225"/>
      <c r="AE15232" s="200"/>
      <c r="AM15232" s="203"/>
      <c r="AT15232" s="144"/>
    </row>
    <row r="15233" spans="9:46" s="142" customFormat="1" x14ac:dyDescent="0.15">
      <c r="I15233" s="223"/>
      <c r="P15233" s="224"/>
      <c r="Q15233" s="224"/>
      <c r="R15233" s="224"/>
      <c r="T15233" s="223"/>
      <c r="U15233" s="225"/>
      <c r="V15233" s="223"/>
      <c r="W15233" s="225"/>
      <c r="AE15233" s="200"/>
      <c r="AM15233" s="203"/>
      <c r="AT15233" s="144"/>
    </row>
    <row r="15234" spans="9:46" s="142" customFormat="1" x14ac:dyDescent="0.15">
      <c r="I15234" s="223"/>
      <c r="P15234" s="224"/>
      <c r="Q15234" s="224"/>
      <c r="R15234" s="224"/>
      <c r="T15234" s="223"/>
      <c r="U15234" s="225"/>
      <c r="V15234" s="223"/>
      <c r="W15234" s="225"/>
      <c r="AE15234" s="200"/>
      <c r="AM15234" s="203"/>
      <c r="AT15234" s="144"/>
    </row>
    <row r="15235" spans="9:46" s="142" customFormat="1" x14ac:dyDescent="0.15">
      <c r="I15235" s="223"/>
      <c r="P15235" s="224"/>
      <c r="Q15235" s="224"/>
      <c r="R15235" s="224"/>
      <c r="T15235" s="223"/>
      <c r="U15235" s="225"/>
      <c r="V15235" s="223"/>
      <c r="W15235" s="225"/>
      <c r="AE15235" s="200"/>
      <c r="AM15235" s="203"/>
      <c r="AT15235" s="144"/>
    </row>
    <row r="15236" spans="9:46" s="142" customFormat="1" x14ac:dyDescent="0.15">
      <c r="I15236" s="223"/>
      <c r="P15236" s="224"/>
      <c r="Q15236" s="224"/>
      <c r="R15236" s="224"/>
      <c r="T15236" s="223"/>
      <c r="U15236" s="225"/>
      <c r="V15236" s="223"/>
      <c r="W15236" s="225"/>
      <c r="AE15236" s="200"/>
      <c r="AM15236" s="203"/>
      <c r="AT15236" s="144"/>
    </row>
    <row r="15237" spans="9:46" s="142" customFormat="1" x14ac:dyDescent="0.15">
      <c r="I15237" s="223"/>
      <c r="P15237" s="224"/>
      <c r="Q15237" s="224"/>
      <c r="R15237" s="224"/>
      <c r="T15237" s="223"/>
      <c r="U15237" s="225"/>
      <c r="V15237" s="223"/>
      <c r="W15237" s="225"/>
      <c r="AE15237" s="200"/>
      <c r="AM15237" s="203"/>
      <c r="AT15237" s="144"/>
    </row>
    <row r="15238" spans="9:46" s="142" customFormat="1" x14ac:dyDescent="0.15">
      <c r="I15238" s="223"/>
      <c r="P15238" s="224"/>
      <c r="Q15238" s="224"/>
      <c r="R15238" s="224"/>
      <c r="T15238" s="223"/>
      <c r="U15238" s="225"/>
      <c r="V15238" s="223"/>
      <c r="W15238" s="225"/>
      <c r="AE15238" s="200"/>
      <c r="AM15238" s="203"/>
      <c r="AT15238" s="144"/>
    </row>
    <row r="15239" spans="9:46" s="142" customFormat="1" x14ac:dyDescent="0.15">
      <c r="I15239" s="223"/>
      <c r="P15239" s="224"/>
      <c r="Q15239" s="224"/>
      <c r="R15239" s="224"/>
      <c r="T15239" s="223"/>
      <c r="U15239" s="225"/>
      <c r="V15239" s="223"/>
      <c r="W15239" s="225"/>
      <c r="AE15239" s="200"/>
      <c r="AM15239" s="203"/>
      <c r="AT15239" s="144"/>
    </row>
    <row r="15240" spans="9:46" s="142" customFormat="1" x14ac:dyDescent="0.15">
      <c r="I15240" s="223"/>
      <c r="P15240" s="224"/>
      <c r="Q15240" s="224"/>
      <c r="R15240" s="224"/>
      <c r="T15240" s="223"/>
      <c r="U15240" s="225"/>
      <c r="V15240" s="223"/>
      <c r="W15240" s="225"/>
      <c r="AE15240" s="200"/>
      <c r="AM15240" s="203"/>
      <c r="AT15240" s="144"/>
    </row>
    <row r="15241" spans="9:46" s="142" customFormat="1" x14ac:dyDescent="0.15">
      <c r="I15241" s="223"/>
      <c r="P15241" s="224"/>
      <c r="Q15241" s="224"/>
      <c r="R15241" s="224"/>
      <c r="T15241" s="223"/>
      <c r="U15241" s="225"/>
      <c r="V15241" s="223"/>
      <c r="W15241" s="225"/>
      <c r="AE15241" s="200"/>
      <c r="AM15241" s="203"/>
      <c r="AT15241" s="144"/>
    </row>
    <row r="15242" spans="9:46" s="142" customFormat="1" x14ac:dyDescent="0.15">
      <c r="I15242" s="223"/>
      <c r="P15242" s="224"/>
      <c r="Q15242" s="224"/>
      <c r="R15242" s="224"/>
      <c r="T15242" s="223"/>
      <c r="U15242" s="225"/>
      <c r="V15242" s="223"/>
      <c r="W15242" s="225"/>
      <c r="AE15242" s="200"/>
      <c r="AM15242" s="203"/>
      <c r="AT15242" s="144"/>
    </row>
    <row r="15243" spans="9:46" s="142" customFormat="1" x14ac:dyDescent="0.15">
      <c r="I15243" s="223"/>
      <c r="P15243" s="224"/>
      <c r="Q15243" s="224"/>
      <c r="R15243" s="224"/>
      <c r="T15243" s="223"/>
      <c r="U15243" s="225"/>
      <c r="V15243" s="223"/>
      <c r="W15243" s="225"/>
      <c r="AE15243" s="200"/>
      <c r="AM15243" s="203"/>
      <c r="AT15243" s="144"/>
    </row>
    <row r="15244" spans="9:46" s="142" customFormat="1" x14ac:dyDescent="0.15">
      <c r="I15244" s="223"/>
      <c r="P15244" s="224"/>
      <c r="Q15244" s="224"/>
      <c r="R15244" s="224"/>
      <c r="T15244" s="223"/>
      <c r="U15244" s="225"/>
      <c r="V15244" s="223"/>
      <c r="W15244" s="225"/>
      <c r="AE15244" s="200"/>
      <c r="AM15244" s="203"/>
      <c r="AT15244" s="144"/>
    </row>
    <row r="15245" spans="9:46" s="142" customFormat="1" x14ac:dyDescent="0.15">
      <c r="I15245" s="223"/>
      <c r="P15245" s="224"/>
      <c r="Q15245" s="224"/>
      <c r="R15245" s="224"/>
      <c r="T15245" s="223"/>
      <c r="U15245" s="225"/>
      <c r="V15245" s="223"/>
      <c r="W15245" s="225"/>
      <c r="AE15245" s="200"/>
      <c r="AM15245" s="203"/>
      <c r="AT15245" s="144"/>
    </row>
    <row r="15246" spans="9:46" s="142" customFormat="1" x14ac:dyDescent="0.15">
      <c r="I15246" s="223"/>
      <c r="P15246" s="224"/>
      <c r="Q15246" s="224"/>
      <c r="R15246" s="224"/>
      <c r="T15246" s="223"/>
      <c r="U15246" s="225"/>
      <c r="V15246" s="223"/>
      <c r="W15246" s="225"/>
      <c r="AE15246" s="200"/>
      <c r="AM15246" s="203"/>
      <c r="AT15246" s="144"/>
    </row>
    <row r="15247" spans="9:46" s="142" customFormat="1" x14ac:dyDescent="0.15">
      <c r="I15247" s="223"/>
      <c r="P15247" s="224"/>
      <c r="Q15247" s="224"/>
      <c r="R15247" s="224"/>
      <c r="T15247" s="223"/>
      <c r="U15247" s="225"/>
      <c r="V15247" s="223"/>
      <c r="W15247" s="225"/>
      <c r="AE15247" s="200"/>
      <c r="AM15247" s="203"/>
      <c r="AT15247" s="144"/>
    </row>
    <row r="15248" spans="9:46" s="142" customFormat="1" x14ac:dyDescent="0.15">
      <c r="I15248" s="223"/>
      <c r="P15248" s="224"/>
      <c r="Q15248" s="224"/>
      <c r="R15248" s="224"/>
      <c r="T15248" s="223"/>
      <c r="U15248" s="225"/>
      <c r="V15248" s="223"/>
      <c r="W15248" s="225"/>
      <c r="AE15248" s="200"/>
      <c r="AM15248" s="203"/>
      <c r="AT15248" s="144"/>
    </row>
    <row r="15249" spans="9:46" s="142" customFormat="1" x14ac:dyDescent="0.15">
      <c r="I15249" s="223"/>
      <c r="P15249" s="224"/>
      <c r="Q15249" s="224"/>
      <c r="R15249" s="224"/>
      <c r="T15249" s="223"/>
      <c r="U15249" s="225"/>
      <c r="V15249" s="223"/>
      <c r="W15249" s="225"/>
      <c r="AE15249" s="200"/>
      <c r="AM15249" s="203"/>
      <c r="AT15249" s="144"/>
    </row>
    <row r="15250" spans="9:46" s="142" customFormat="1" x14ac:dyDescent="0.15">
      <c r="I15250" s="223"/>
      <c r="P15250" s="224"/>
      <c r="Q15250" s="224"/>
      <c r="R15250" s="224"/>
      <c r="T15250" s="223"/>
      <c r="U15250" s="225"/>
      <c r="V15250" s="223"/>
      <c r="W15250" s="225"/>
      <c r="AE15250" s="200"/>
      <c r="AM15250" s="203"/>
      <c r="AT15250" s="144"/>
    </row>
    <row r="15251" spans="9:46" s="142" customFormat="1" x14ac:dyDescent="0.15">
      <c r="I15251" s="223"/>
      <c r="P15251" s="224"/>
      <c r="Q15251" s="224"/>
      <c r="R15251" s="224"/>
      <c r="T15251" s="223"/>
      <c r="U15251" s="225"/>
      <c r="V15251" s="223"/>
      <c r="W15251" s="225"/>
      <c r="AE15251" s="200"/>
      <c r="AM15251" s="203"/>
      <c r="AT15251" s="144"/>
    </row>
    <row r="15252" spans="9:46" s="142" customFormat="1" x14ac:dyDescent="0.15">
      <c r="I15252" s="223"/>
      <c r="P15252" s="224"/>
      <c r="Q15252" s="224"/>
      <c r="R15252" s="224"/>
      <c r="T15252" s="223"/>
      <c r="U15252" s="225"/>
      <c r="V15252" s="223"/>
      <c r="W15252" s="225"/>
      <c r="AE15252" s="200"/>
      <c r="AM15252" s="203"/>
      <c r="AT15252" s="144"/>
    </row>
    <row r="15253" spans="9:46" s="142" customFormat="1" x14ac:dyDescent="0.15">
      <c r="I15253" s="223"/>
      <c r="P15253" s="224"/>
      <c r="Q15253" s="224"/>
      <c r="R15253" s="224"/>
      <c r="T15253" s="223"/>
      <c r="U15253" s="225"/>
      <c r="V15253" s="223"/>
      <c r="W15253" s="225"/>
      <c r="AE15253" s="200"/>
      <c r="AM15253" s="203"/>
      <c r="AT15253" s="144"/>
    </row>
    <row r="15254" spans="9:46" s="142" customFormat="1" x14ac:dyDescent="0.15">
      <c r="I15254" s="223"/>
      <c r="P15254" s="224"/>
      <c r="Q15254" s="224"/>
      <c r="R15254" s="224"/>
      <c r="T15254" s="223"/>
      <c r="U15254" s="225"/>
      <c r="V15254" s="223"/>
      <c r="W15254" s="225"/>
      <c r="AE15254" s="200"/>
      <c r="AM15254" s="203"/>
      <c r="AT15254" s="144"/>
    </row>
    <row r="15255" spans="9:46" s="142" customFormat="1" x14ac:dyDescent="0.15">
      <c r="I15255" s="223"/>
      <c r="P15255" s="224"/>
      <c r="Q15255" s="224"/>
      <c r="R15255" s="224"/>
      <c r="T15255" s="223"/>
      <c r="U15255" s="225"/>
      <c r="V15255" s="223"/>
      <c r="W15255" s="225"/>
      <c r="AE15255" s="200"/>
      <c r="AM15255" s="203"/>
      <c r="AT15255" s="144"/>
    </row>
    <row r="15256" spans="9:46" s="142" customFormat="1" x14ac:dyDescent="0.15">
      <c r="I15256" s="223"/>
      <c r="P15256" s="224"/>
      <c r="Q15256" s="224"/>
      <c r="R15256" s="224"/>
      <c r="T15256" s="223"/>
      <c r="U15256" s="225"/>
      <c r="V15256" s="223"/>
      <c r="W15256" s="225"/>
      <c r="AE15256" s="200"/>
      <c r="AM15256" s="203"/>
      <c r="AT15256" s="144"/>
    </row>
    <row r="15257" spans="9:46" s="142" customFormat="1" x14ac:dyDescent="0.15">
      <c r="I15257" s="223"/>
      <c r="P15257" s="224"/>
      <c r="Q15257" s="224"/>
      <c r="R15257" s="224"/>
      <c r="T15257" s="223"/>
      <c r="U15257" s="225"/>
      <c r="V15257" s="223"/>
      <c r="W15257" s="225"/>
      <c r="AE15257" s="200"/>
      <c r="AM15257" s="203"/>
      <c r="AT15257" s="144"/>
    </row>
    <row r="15258" spans="9:46" s="142" customFormat="1" x14ac:dyDescent="0.15">
      <c r="I15258" s="223"/>
      <c r="P15258" s="224"/>
      <c r="Q15258" s="224"/>
      <c r="R15258" s="224"/>
      <c r="T15258" s="223"/>
      <c r="U15258" s="225"/>
      <c r="V15258" s="223"/>
      <c r="W15258" s="225"/>
      <c r="AE15258" s="200"/>
      <c r="AM15258" s="203"/>
      <c r="AT15258" s="144"/>
    </row>
    <row r="15259" spans="9:46" s="142" customFormat="1" x14ac:dyDescent="0.15">
      <c r="I15259" s="223"/>
      <c r="P15259" s="224"/>
      <c r="Q15259" s="224"/>
      <c r="R15259" s="224"/>
      <c r="T15259" s="223"/>
      <c r="U15259" s="225"/>
      <c r="V15259" s="223"/>
      <c r="W15259" s="225"/>
      <c r="AE15259" s="200"/>
      <c r="AM15259" s="203"/>
      <c r="AT15259" s="144"/>
    </row>
    <row r="15260" spans="9:46" s="142" customFormat="1" x14ac:dyDescent="0.15">
      <c r="I15260" s="223"/>
      <c r="P15260" s="224"/>
      <c r="Q15260" s="224"/>
      <c r="R15260" s="224"/>
      <c r="T15260" s="223"/>
      <c r="U15260" s="225"/>
      <c r="V15260" s="223"/>
      <c r="W15260" s="225"/>
      <c r="AE15260" s="200"/>
      <c r="AM15260" s="203"/>
      <c r="AT15260" s="144"/>
    </row>
    <row r="15261" spans="9:46" s="142" customFormat="1" x14ac:dyDescent="0.15">
      <c r="I15261" s="223"/>
      <c r="P15261" s="224"/>
      <c r="Q15261" s="224"/>
      <c r="R15261" s="224"/>
      <c r="T15261" s="223"/>
      <c r="U15261" s="225"/>
      <c r="V15261" s="223"/>
      <c r="W15261" s="225"/>
      <c r="AE15261" s="200"/>
      <c r="AM15261" s="203"/>
      <c r="AT15261" s="144"/>
    </row>
    <row r="15262" spans="9:46" s="142" customFormat="1" x14ac:dyDescent="0.15">
      <c r="I15262" s="223"/>
      <c r="P15262" s="224"/>
      <c r="Q15262" s="224"/>
      <c r="R15262" s="224"/>
      <c r="T15262" s="223"/>
      <c r="U15262" s="225"/>
      <c r="V15262" s="223"/>
      <c r="W15262" s="225"/>
      <c r="AE15262" s="200"/>
      <c r="AM15262" s="203"/>
      <c r="AT15262" s="144"/>
    </row>
    <row r="15263" spans="9:46" s="142" customFormat="1" x14ac:dyDescent="0.15">
      <c r="I15263" s="223"/>
      <c r="P15263" s="224"/>
      <c r="Q15263" s="224"/>
      <c r="R15263" s="224"/>
      <c r="T15263" s="223"/>
      <c r="U15263" s="225"/>
      <c r="V15263" s="223"/>
      <c r="W15263" s="225"/>
      <c r="AE15263" s="200"/>
      <c r="AM15263" s="203"/>
      <c r="AT15263" s="144"/>
    </row>
    <row r="15264" spans="9:46" s="142" customFormat="1" x14ac:dyDescent="0.15">
      <c r="I15264" s="223"/>
      <c r="P15264" s="224"/>
      <c r="Q15264" s="224"/>
      <c r="R15264" s="224"/>
      <c r="T15264" s="223"/>
      <c r="U15264" s="225"/>
      <c r="V15264" s="223"/>
      <c r="W15264" s="225"/>
      <c r="AE15264" s="200"/>
      <c r="AM15264" s="203"/>
      <c r="AT15264" s="144"/>
    </row>
    <row r="15265" spans="9:46" s="142" customFormat="1" x14ac:dyDescent="0.15">
      <c r="I15265" s="223"/>
      <c r="P15265" s="224"/>
      <c r="Q15265" s="224"/>
      <c r="R15265" s="224"/>
      <c r="T15265" s="223"/>
      <c r="U15265" s="225"/>
      <c r="V15265" s="223"/>
      <c r="W15265" s="225"/>
      <c r="AE15265" s="200"/>
      <c r="AM15265" s="203"/>
      <c r="AT15265" s="144"/>
    </row>
    <row r="15266" spans="9:46" s="142" customFormat="1" x14ac:dyDescent="0.15">
      <c r="I15266" s="223"/>
      <c r="P15266" s="224"/>
      <c r="Q15266" s="224"/>
      <c r="R15266" s="224"/>
      <c r="T15266" s="223"/>
      <c r="U15266" s="225"/>
      <c r="V15266" s="223"/>
      <c r="W15266" s="225"/>
      <c r="AE15266" s="200"/>
      <c r="AM15266" s="203"/>
      <c r="AT15266" s="144"/>
    </row>
    <row r="15267" spans="9:46" s="142" customFormat="1" x14ac:dyDescent="0.15">
      <c r="I15267" s="223"/>
      <c r="P15267" s="224"/>
      <c r="Q15267" s="224"/>
      <c r="R15267" s="224"/>
      <c r="T15267" s="223"/>
      <c r="U15267" s="225"/>
      <c r="V15267" s="223"/>
      <c r="W15267" s="225"/>
      <c r="AE15267" s="200"/>
      <c r="AM15267" s="203"/>
      <c r="AT15267" s="144"/>
    </row>
    <row r="15268" spans="9:46" s="142" customFormat="1" x14ac:dyDescent="0.15">
      <c r="I15268" s="223"/>
      <c r="P15268" s="224"/>
      <c r="Q15268" s="224"/>
      <c r="R15268" s="224"/>
      <c r="T15268" s="223"/>
      <c r="U15268" s="225"/>
      <c r="V15268" s="223"/>
      <c r="W15268" s="225"/>
      <c r="AE15268" s="200"/>
      <c r="AM15268" s="203"/>
      <c r="AT15268" s="144"/>
    </row>
    <row r="15269" spans="9:46" s="142" customFormat="1" x14ac:dyDescent="0.15">
      <c r="I15269" s="223"/>
      <c r="P15269" s="224"/>
      <c r="Q15269" s="224"/>
      <c r="R15269" s="224"/>
      <c r="T15269" s="223"/>
      <c r="U15269" s="225"/>
      <c r="V15269" s="223"/>
      <c r="W15269" s="225"/>
      <c r="AE15269" s="200"/>
      <c r="AM15269" s="203"/>
      <c r="AT15269" s="144"/>
    </row>
    <row r="15270" spans="9:46" s="142" customFormat="1" x14ac:dyDescent="0.15">
      <c r="I15270" s="223"/>
      <c r="P15270" s="224"/>
      <c r="Q15270" s="224"/>
      <c r="R15270" s="224"/>
      <c r="T15270" s="223"/>
      <c r="U15270" s="225"/>
      <c r="V15270" s="223"/>
      <c r="W15270" s="225"/>
      <c r="AE15270" s="200"/>
      <c r="AM15270" s="203"/>
      <c r="AT15270" s="144"/>
    </row>
    <row r="15271" spans="9:46" s="142" customFormat="1" x14ac:dyDescent="0.15">
      <c r="I15271" s="223"/>
      <c r="P15271" s="224"/>
      <c r="Q15271" s="224"/>
      <c r="R15271" s="224"/>
      <c r="T15271" s="223"/>
      <c r="U15271" s="225"/>
      <c r="V15271" s="223"/>
      <c r="W15271" s="225"/>
      <c r="AE15271" s="200"/>
      <c r="AM15271" s="203"/>
      <c r="AT15271" s="144"/>
    </row>
    <row r="15272" spans="9:46" s="142" customFormat="1" x14ac:dyDescent="0.15">
      <c r="I15272" s="223"/>
      <c r="P15272" s="224"/>
      <c r="Q15272" s="224"/>
      <c r="R15272" s="224"/>
      <c r="T15272" s="223"/>
      <c r="U15272" s="225"/>
      <c r="V15272" s="223"/>
      <c r="W15272" s="225"/>
      <c r="AE15272" s="200"/>
      <c r="AM15272" s="203"/>
      <c r="AT15272" s="144"/>
    </row>
    <row r="15273" spans="9:46" s="142" customFormat="1" x14ac:dyDescent="0.15">
      <c r="I15273" s="223"/>
      <c r="P15273" s="224"/>
      <c r="Q15273" s="224"/>
      <c r="R15273" s="224"/>
      <c r="T15273" s="223"/>
      <c r="U15273" s="225"/>
      <c r="V15273" s="223"/>
      <c r="W15273" s="225"/>
      <c r="AE15273" s="200"/>
      <c r="AM15273" s="203"/>
      <c r="AT15273" s="144"/>
    </row>
    <row r="15274" spans="9:46" s="142" customFormat="1" x14ac:dyDescent="0.15">
      <c r="I15274" s="223"/>
      <c r="P15274" s="224"/>
      <c r="Q15274" s="224"/>
      <c r="R15274" s="224"/>
      <c r="T15274" s="223"/>
      <c r="U15274" s="225"/>
      <c r="V15274" s="223"/>
      <c r="W15274" s="225"/>
      <c r="AE15274" s="200"/>
      <c r="AM15274" s="203"/>
      <c r="AT15274" s="144"/>
    </row>
    <row r="15275" spans="9:46" s="142" customFormat="1" x14ac:dyDescent="0.15">
      <c r="I15275" s="223"/>
      <c r="P15275" s="224"/>
      <c r="Q15275" s="224"/>
      <c r="R15275" s="224"/>
      <c r="T15275" s="223"/>
      <c r="U15275" s="225"/>
      <c r="V15275" s="223"/>
      <c r="W15275" s="225"/>
      <c r="AE15275" s="200"/>
      <c r="AM15275" s="203"/>
      <c r="AT15275" s="144"/>
    </row>
    <row r="15276" spans="9:46" s="142" customFormat="1" x14ac:dyDescent="0.15">
      <c r="I15276" s="223"/>
      <c r="P15276" s="224"/>
      <c r="Q15276" s="224"/>
      <c r="R15276" s="224"/>
      <c r="T15276" s="223"/>
      <c r="U15276" s="225"/>
      <c r="V15276" s="223"/>
      <c r="W15276" s="225"/>
      <c r="AE15276" s="200"/>
      <c r="AM15276" s="203"/>
      <c r="AT15276" s="144"/>
    </row>
    <row r="15277" spans="9:46" s="142" customFormat="1" x14ac:dyDescent="0.15">
      <c r="I15277" s="223"/>
      <c r="P15277" s="224"/>
      <c r="Q15277" s="224"/>
      <c r="R15277" s="224"/>
      <c r="T15277" s="223"/>
      <c r="U15277" s="225"/>
      <c r="V15277" s="223"/>
      <c r="W15277" s="225"/>
      <c r="AE15277" s="200"/>
      <c r="AM15277" s="203"/>
      <c r="AT15277" s="144"/>
    </row>
    <row r="15278" spans="9:46" s="142" customFormat="1" x14ac:dyDescent="0.15">
      <c r="I15278" s="223"/>
      <c r="P15278" s="224"/>
      <c r="Q15278" s="224"/>
      <c r="R15278" s="224"/>
      <c r="T15278" s="223"/>
      <c r="U15278" s="225"/>
      <c r="V15278" s="223"/>
      <c r="W15278" s="225"/>
      <c r="AE15278" s="200"/>
      <c r="AM15278" s="203"/>
      <c r="AT15278" s="144"/>
    </row>
    <row r="15279" spans="9:46" s="142" customFormat="1" x14ac:dyDescent="0.15">
      <c r="I15279" s="223"/>
      <c r="P15279" s="224"/>
      <c r="Q15279" s="224"/>
      <c r="R15279" s="224"/>
      <c r="T15279" s="223"/>
      <c r="U15279" s="225"/>
      <c r="V15279" s="223"/>
      <c r="W15279" s="225"/>
      <c r="AE15279" s="200"/>
      <c r="AM15279" s="203"/>
      <c r="AT15279" s="144"/>
    </row>
    <row r="15280" spans="9:46" s="142" customFormat="1" x14ac:dyDescent="0.15">
      <c r="I15280" s="223"/>
      <c r="P15280" s="224"/>
      <c r="Q15280" s="224"/>
      <c r="R15280" s="224"/>
      <c r="T15280" s="223"/>
      <c r="U15280" s="225"/>
      <c r="V15280" s="223"/>
      <c r="W15280" s="225"/>
      <c r="AE15280" s="200"/>
      <c r="AM15280" s="203"/>
      <c r="AT15280" s="144"/>
    </row>
    <row r="15281" spans="9:46" s="142" customFormat="1" x14ac:dyDescent="0.15">
      <c r="I15281" s="223"/>
      <c r="P15281" s="224"/>
      <c r="Q15281" s="224"/>
      <c r="R15281" s="224"/>
      <c r="T15281" s="223"/>
      <c r="U15281" s="225"/>
      <c r="V15281" s="223"/>
      <c r="W15281" s="225"/>
      <c r="AE15281" s="200"/>
      <c r="AM15281" s="203"/>
      <c r="AT15281" s="144"/>
    </row>
    <row r="15282" spans="9:46" s="142" customFormat="1" x14ac:dyDescent="0.15">
      <c r="I15282" s="223"/>
      <c r="P15282" s="224"/>
      <c r="Q15282" s="224"/>
      <c r="R15282" s="224"/>
      <c r="T15282" s="223"/>
      <c r="U15282" s="225"/>
      <c r="V15282" s="223"/>
      <c r="W15282" s="225"/>
      <c r="AE15282" s="200"/>
      <c r="AM15282" s="203"/>
      <c r="AT15282" s="144"/>
    </row>
    <row r="15283" spans="9:46" s="142" customFormat="1" x14ac:dyDescent="0.15">
      <c r="I15283" s="223"/>
      <c r="P15283" s="224"/>
      <c r="Q15283" s="224"/>
      <c r="R15283" s="224"/>
      <c r="T15283" s="223"/>
      <c r="U15283" s="225"/>
      <c r="V15283" s="223"/>
      <c r="W15283" s="225"/>
      <c r="AE15283" s="200"/>
      <c r="AM15283" s="203"/>
      <c r="AT15283" s="144"/>
    </row>
    <row r="15284" spans="9:46" s="142" customFormat="1" x14ac:dyDescent="0.15">
      <c r="I15284" s="223"/>
      <c r="P15284" s="224"/>
      <c r="Q15284" s="224"/>
      <c r="R15284" s="224"/>
      <c r="T15284" s="223"/>
      <c r="U15284" s="225"/>
      <c r="V15284" s="223"/>
      <c r="W15284" s="225"/>
      <c r="AE15284" s="200"/>
      <c r="AM15284" s="203"/>
      <c r="AT15284" s="144"/>
    </row>
    <row r="15285" spans="9:46" s="142" customFormat="1" x14ac:dyDescent="0.15">
      <c r="I15285" s="223"/>
      <c r="P15285" s="224"/>
      <c r="Q15285" s="224"/>
      <c r="R15285" s="224"/>
      <c r="T15285" s="223"/>
      <c r="U15285" s="225"/>
      <c r="V15285" s="223"/>
      <c r="W15285" s="225"/>
      <c r="AE15285" s="200"/>
      <c r="AM15285" s="203"/>
      <c r="AT15285" s="144"/>
    </row>
    <row r="15286" spans="9:46" s="142" customFormat="1" x14ac:dyDescent="0.15">
      <c r="I15286" s="223"/>
      <c r="P15286" s="224"/>
      <c r="Q15286" s="224"/>
      <c r="R15286" s="224"/>
      <c r="T15286" s="223"/>
      <c r="U15286" s="225"/>
      <c r="V15286" s="223"/>
      <c r="W15286" s="225"/>
      <c r="AE15286" s="200"/>
      <c r="AM15286" s="203"/>
      <c r="AT15286" s="144"/>
    </row>
    <row r="15287" spans="9:46" s="142" customFormat="1" x14ac:dyDescent="0.15">
      <c r="I15287" s="223"/>
      <c r="P15287" s="224"/>
      <c r="Q15287" s="224"/>
      <c r="R15287" s="224"/>
      <c r="T15287" s="223"/>
      <c r="U15287" s="225"/>
      <c r="V15287" s="223"/>
      <c r="W15287" s="225"/>
      <c r="AE15287" s="200"/>
      <c r="AM15287" s="203"/>
      <c r="AT15287" s="144"/>
    </row>
    <row r="15288" spans="9:46" s="142" customFormat="1" x14ac:dyDescent="0.15">
      <c r="I15288" s="223"/>
      <c r="P15288" s="224"/>
      <c r="Q15288" s="224"/>
      <c r="R15288" s="224"/>
      <c r="T15288" s="223"/>
      <c r="U15288" s="225"/>
      <c r="V15288" s="223"/>
      <c r="W15288" s="225"/>
      <c r="AE15288" s="200"/>
      <c r="AM15288" s="203"/>
      <c r="AT15288" s="144"/>
    </row>
    <row r="15289" spans="9:46" s="142" customFormat="1" x14ac:dyDescent="0.15">
      <c r="I15289" s="223"/>
      <c r="P15289" s="224"/>
      <c r="Q15289" s="224"/>
      <c r="R15289" s="224"/>
      <c r="T15289" s="223"/>
      <c r="U15289" s="225"/>
      <c r="V15289" s="223"/>
      <c r="W15289" s="225"/>
      <c r="AE15289" s="200"/>
      <c r="AM15289" s="203"/>
      <c r="AT15289" s="144"/>
    </row>
    <row r="15290" spans="9:46" s="142" customFormat="1" x14ac:dyDescent="0.15">
      <c r="I15290" s="223"/>
      <c r="P15290" s="224"/>
      <c r="Q15290" s="224"/>
      <c r="R15290" s="224"/>
      <c r="T15290" s="223"/>
      <c r="U15290" s="225"/>
      <c r="V15290" s="223"/>
      <c r="W15290" s="225"/>
      <c r="AE15290" s="200"/>
      <c r="AM15290" s="203"/>
      <c r="AT15290" s="144"/>
    </row>
    <row r="15291" spans="9:46" s="142" customFormat="1" x14ac:dyDescent="0.15">
      <c r="I15291" s="223"/>
      <c r="P15291" s="224"/>
      <c r="Q15291" s="224"/>
      <c r="R15291" s="224"/>
      <c r="T15291" s="223"/>
      <c r="U15291" s="225"/>
      <c r="V15291" s="223"/>
      <c r="W15291" s="225"/>
      <c r="AE15291" s="200"/>
      <c r="AM15291" s="203"/>
      <c r="AT15291" s="144"/>
    </row>
    <row r="15292" spans="9:46" s="142" customFormat="1" x14ac:dyDescent="0.15">
      <c r="I15292" s="223"/>
      <c r="P15292" s="224"/>
      <c r="Q15292" s="224"/>
      <c r="R15292" s="224"/>
      <c r="T15292" s="223"/>
      <c r="U15292" s="225"/>
      <c r="V15292" s="223"/>
      <c r="W15292" s="225"/>
      <c r="AE15292" s="200"/>
      <c r="AM15292" s="203"/>
      <c r="AT15292" s="144"/>
    </row>
    <row r="15293" spans="9:46" s="142" customFormat="1" x14ac:dyDescent="0.15">
      <c r="I15293" s="223"/>
      <c r="P15293" s="224"/>
      <c r="Q15293" s="224"/>
      <c r="R15293" s="224"/>
      <c r="T15293" s="223"/>
      <c r="U15293" s="225"/>
      <c r="V15293" s="223"/>
      <c r="W15293" s="225"/>
      <c r="AE15293" s="200"/>
      <c r="AM15293" s="203"/>
      <c r="AT15293" s="144"/>
    </row>
    <row r="15294" spans="9:46" s="142" customFormat="1" x14ac:dyDescent="0.15">
      <c r="I15294" s="223"/>
      <c r="P15294" s="224"/>
      <c r="Q15294" s="224"/>
      <c r="R15294" s="224"/>
      <c r="T15294" s="223"/>
      <c r="U15294" s="225"/>
      <c r="V15294" s="223"/>
      <c r="W15294" s="225"/>
      <c r="AE15294" s="200"/>
      <c r="AM15294" s="203"/>
      <c r="AT15294" s="144"/>
    </row>
    <row r="15295" spans="9:46" s="142" customFormat="1" x14ac:dyDescent="0.15">
      <c r="I15295" s="223"/>
      <c r="P15295" s="224"/>
      <c r="Q15295" s="224"/>
      <c r="R15295" s="224"/>
      <c r="T15295" s="223"/>
      <c r="U15295" s="225"/>
      <c r="V15295" s="223"/>
      <c r="W15295" s="225"/>
      <c r="AE15295" s="200"/>
      <c r="AM15295" s="203"/>
      <c r="AT15295" s="144"/>
    </row>
    <row r="15296" spans="9:46" s="142" customFormat="1" x14ac:dyDescent="0.15">
      <c r="I15296" s="223"/>
      <c r="P15296" s="224"/>
      <c r="Q15296" s="224"/>
      <c r="R15296" s="224"/>
      <c r="T15296" s="223"/>
      <c r="U15296" s="225"/>
      <c r="V15296" s="223"/>
      <c r="W15296" s="225"/>
      <c r="AE15296" s="200"/>
      <c r="AM15296" s="203"/>
      <c r="AT15296" s="144"/>
    </row>
    <row r="15297" spans="9:46" s="142" customFormat="1" x14ac:dyDescent="0.15">
      <c r="I15297" s="223"/>
      <c r="P15297" s="224"/>
      <c r="Q15297" s="224"/>
      <c r="R15297" s="224"/>
      <c r="T15297" s="223"/>
      <c r="U15297" s="225"/>
      <c r="V15297" s="223"/>
      <c r="W15297" s="225"/>
      <c r="AE15297" s="200"/>
      <c r="AM15297" s="203"/>
      <c r="AT15297" s="144"/>
    </row>
    <row r="15298" spans="9:46" s="142" customFormat="1" x14ac:dyDescent="0.15">
      <c r="I15298" s="223"/>
      <c r="P15298" s="224"/>
      <c r="Q15298" s="224"/>
      <c r="R15298" s="224"/>
      <c r="T15298" s="223"/>
      <c r="U15298" s="225"/>
      <c r="V15298" s="223"/>
      <c r="W15298" s="225"/>
      <c r="AE15298" s="200"/>
      <c r="AM15298" s="203"/>
      <c r="AT15298" s="144"/>
    </row>
    <row r="15299" spans="9:46" s="142" customFormat="1" x14ac:dyDescent="0.15">
      <c r="I15299" s="223"/>
      <c r="P15299" s="224"/>
      <c r="Q15299" s="224"/>
      <c r="R15299" s="224"/>
      <c r="T15299" s="223"/>
      <c r="U15299" s="225"/>
      <c r="V15299" s="223"/>
      <c r="W15299" s="225"/>
      <c r="AE15299" s="200"/>
      <c r="AM15299" s="203"/>
      <c r="AT15299" s="144"/>
    </row>
    <row r="15300" spans="9:46" s="142" customFormat="1" x14ac:dyDescent="0.15">
      <c r="I15300" s="223"/>
      <c r="P15300" s="224"/>
      <c r="Q15300" s="224"/>
      <c r="R15300" s="224"/>
      <c r="T15300" s="223"/>
      <c r="U15300" s="225"/>
      <c r="V15300" s="223"/>
      <c r="W15300" s="225"/>
      <c r="AE15300" s="200"/>
      <c r="AM15300" s="203"/>
      <c r="AT15300" s="144"/>
    </row>
    <row r="15301" spans="9:46" s="142" customFormat="1" x14ac:dyDescent="0.15">
      <c r="I15301" s="223"/>
      <c r="P15301" s="224"/>
      <c r="Q15301" s="224"/>
      <c r="R15301" s="224"/>
      <c r="T15301" s="223"/>
      <c r="U15301" s="225"/>
      <c r="V15301" s="223"/>
      <c r="W15301" s="225"/>
      <c r="AE15301" s="200"/>
      <c r="AM15301" s="203"/>
      <c r="AT15301" s="144"/>
    </row>
    <row r="15302" spans="9:46" s="142" customFormat="1" x14ac:dyDescent="0.15">
      <c r="I15302" s="223"/>
      <c r="P15302" s="224"/>
      <c r="Q15302" s="224"/>
      <c r="R15302" s="224"/>
      <c r="T15302" s="223"/>
      <c r="U15302" s="225"/>
      <c r="V15302" s="223"/>
      <c r="W15302" s="225"/>
      <c r="AE15302" s="200"/>
      <c r="AM15302" s="203"/>
      <c r="AT15302" s="144"/>
    </row>
    <row r="15303" spans="9:46" s="142" customFormat="1" x14ac:dyDescent="0.15">
      <c r="I15303" s="223"/>
      <c r="P15303" s="224"/>
      <c r="Q15303" s="224"/>
      <c r="R15303" s="224"/>
      <c r="T15303" s="223"/>
      <c r="U15303" s="225"/>
      <c r="V15303" s="223"/>
      <c r="W15303" s="225"/>
      <c r="AE15303" s="200"/>
      <c r="AM15303" s="203"/>
      <c r="AT15303" s="144"/>
    </row>
    <row r="15304" spans="9:46" s="142" customFormat="1" x14ac:dyDescent="0.15">
      <c r="I15304" s="223"/>
      <c r="P15304" s="224"/>
      <c r="Q15304" s="224"/>
      <c r="R15304" s="224"/>
      <c r="T15304" s="223"/>
      <c r="U15304" s="225"/>
      <c r="V15304" s="223"/>
      <c r="W15304" s="225"/>
      <c r="AE15304" s="200"/>
      <c r="AM15304" s="203"/>
      <c r="AT15304" s="144"/>
    </row>
    <row r="15305" spans="9:46" s="142" customFormat="1" x14ac:dyDescent="0.15">
      <c r="I15305" s="223"/>
      <c r="P15305" s="224"/>
      <c r="Q15305" s="224"/>
      <c r="R15305" s="224"/>
      <c r="T15305" s="223"/>
      <c r="U15305" s="225"/>
      <c r="V15305" s="223"/>
      <c r="W15305" s="225"/>
      <c r="AE15305" s="200"/>
      <c r="AM15305" s="203"/>
      <c r="AT15305" s="144"/>
    </row>
    <row r="15306" spans="9:46" s="142" customFormat="1" x14ac:dyDescent="0.15">
      <c r="I15306" s="223"/>
      <c r="P15306" s="224"/>
      <c r="Q15306" s="224"/>
      <c r="R15306" s="224"/>
      <c r="T15306" s="223"/>
      <c r="U15306" s="225"/>
      <c r="V15306" s="223"/>
      <c r="W15306" s="225"/>
      <c r="AE15306" s="200"/>
      <c r="AM15306" s="203"/>
      <c r="AT15306" s="144"/>
    </row>
    <row r="15307" spans="9:46" s="142" customFormat="1" x14ac:dyDescent="0.15">
      <c r="I15307" s="223"/>
      <c r="P15307" s="224"/>
      <c r="Q15307" s="224"/>
      <c r="R15307" s="224"/>
      <c r="T15307" s="223"/>
      <c r="U15307" s="225"/>
      <c r="V15307" s="223"/>
      <c r="W15307" s="225"/>
      <c r="AE15307" s="200"/>
      <c r="AM15307" s="203"/>
      <c r="AT15307" s="144"/>
    </row>
    <row r="15308" spans="9:46" s="142" customFormat="1" x14ac:dyDescent="0.15">
      <c r="I15308" s="223"/>
      <c r="P15308" s="224"/>
      <c r="Q15308" s="224"/>
      <c r="R15308" s="224"/>
      <c r="T15308" s="223"/>
      <c r="U15308" s="225"/>
      <c r="V15308" s="223"/>
      <c r="W15308" s="225"/>
      <c r="AE15308" s="200"/>
      <c r="AM15308" s="203"/>
      <c r="AT15308" s="144"/>
    </row>
    <row r="15309" spans="9:46" s="142" customFormat="1" x14ac:dyDescent="0.15">
      <c r="I15309" s="223"/>
      <c r="P15309" s="224"/>
      <c r="Q15309" s="224"/>
      <c r="R15309" s="224"/>
      <c r="T15309" s="223"/>
      <c r="U15309" s="225"/>
      <c r="V15309" s="223"/>
      <c r="W15309" s="225"/>
      <c r="AE15309" s="200"/>
      <c r="AM15309" s="203"/>
      <c r="AT15309" s="144"/>
    </row>
    <row r="15310" spans="9:46" s="142" customFormat="1" x14ac:dyDescent="0.15">
      <c r="I15310" s="223"/>
      <c r="P15310" s="224"/>
      <c r="Q15310" s="224"/>
      <c r="R15310" s="224"/>
      <c r="T15310" s="223"/>
      <c r="U15310" s="225"/>
      <c r="V15310" s="223"/>
      <c r="W15310" s="225"/>
      <c r="AE15310" s="200"/>
      <c r="AM15310" s="203"/>
      <c r="AT15310" s="144"/>
    </row>
    <row r="15311" spans="9:46" s="142" customFormat="1" x14ac:dyDescent="0.15">
      <c r="I15311" s="223"/>
      <c r="P15311" s="224"/>
      <c r="Q15311" s="224"/>
      <c r="R15311" s="224"/>
      <c r="T15311" s="223"/>
      <c r="U15311" s="225"/>
      <c r="V15311" s="223"/>
      <c r="W15311" s="225"/>
      <c r="AE15311" s="200"/>
      <c r="AM15311" s="203"/>
      <c r="AT15311" s="144"/>
    </row>
    <row r="15312" spans="9:46" s="142" customFormat="1" x14ac:dyDescent="0.15">
      <c r="I15312" s="223"/>
      <c r="P15312" s="224"/>
      <c r="Q15312" s="224"/>
      <c r="R15312" s="224"/>
      <c r="T15312" s="223"/>
      <c r="U15312" s="225"/>
      <c r="V15312" s="223"/>
      <c r="W15312" s="225"/>
      <c r="AE15312" s="200"/>
      <c r="AM15312" s="203"/>
      <c r="AT15312" s="144"/>
    </row>
    <row r="15313" spans="9:46" s="142" customFormat="1" x14ac:dyDescent="0.15">
      <c r="I15313" s="223"/>
      <c r="P15313" s="224"/>
      <c r="Q15313" s="224"/>
      <c r="R15313" s="224"/>
      <c r="T15313" s="223"/>
      <c r="U15313" s="225"/>
      <c r="V15313" s="223"/>
      <c r="W15313" s="225"/>
      <c r="AE15313" s="200"/>
      <c r="AM15313" s="203"/>
      <c r="AT15313" s="144"/>
    </row>
    <row r="15314" spans="9:46" s="142" customFormat="1" x14ac:dyDescent="0.15">
      <c r="I15314" s="223"/>
      <c r="P15314" s="224"/>
      <c r="Q15314" s="224"/>
      <c r="R15314" s="224"/>
      <c r="T15314" s="223"/>
      <c r="U15314" s="225"/>
      <c r="V15314" s="223"/>
      <c r="W15314" s="225"/>
      <c r="AE15314" s="200"/>
      <c r="AM15314" s="203"/>
      <c r="AT15314" s="144"/>
    </row>
    <row r="15315" spans="9:46" s="142" customFormat="1" x14ac:dyDescent="0.15">
      <c r="I15315" s="223"/>
      <c r="P15315" s="224"/>
      <c r="Q15315" s="224"/>
      <c r="R15315" s="224"/>
      <c r="T15315" s="223"/>
      <c r="U15315" s="225"/>
      <c r="V15315" s="223"/>
      <c r="W15315" s="225"/>
      <c r="AE15315" s="200"/>
      <c r="AM15315" s="203"/>
      <c r="AT15315" s="144"/>
    </row>
    <row r="15316" spans="9:46" s="142" customFormat="1" x14ac:dyDescent="0.15">
      <c r="I15316" s="223"/>
      <c r="P15316" s="224"/>
      <c r="Q15316" s="224"/>
      <c r="R15316" s="224"/>
      <c r="T15316" s="223"/>
      <c r="U15316" s="225"/>
      <c r="V15316" s="223"/>
      <c r="W15316" s="225"/>
      <c r="AE15316" s="200"/>
      <c r="AM15316" s="203"/>
      <c r="AT15316" s="144"/>
    </row>
    <row r="15317" spans="9:46" s="142" customFormat="1" x14ac:dyDescent="0.15">
      <c r="I15317" s="223"/>
      <c r="P15317" s="224"/>
      <c r="Q15317" s="224"/>
      <c r="R15317" s="224"/>
      <c r="T15317" s="223"/>
      <c r="U15317" s="225"/>
      <c r="V15317" s="223"/>
      <c r="W15317" s="225"/>
      <c r="AE15317" s="200"/>
      <c r="AM15317" s="203"/>
      <c r="AT15317" s="144"/>
    </row>
    <row r="15318" spans="9:46" s="142" customFormat="1" x14ac:dyDescent="0.15">
      <c r="I15318" s="223"/>
      <c r="P15318" s="224"/>
      <c r="Q15318" s="224"/>
      <c r="R15318" s="224"/>
      <c r="T15318" s="223"/>
      <c r="U15318" s="225"/>
      <c r="V15318" s="223"/>
      <c r="W15318" s="225"/>
      <c r="AE15318" s="200"/>
      <c r="AM15318" s="203"/>
      <c r="AT15318" s="144"/>
    </row>
    <row r="15319" spans="9:46" s="142" customFormat="1" x14ac:dyDescent="0.15">
      <c r="I15319" s="223"/>
      <c r="P15319" s="224"/>
      <c r="Q15319" s="224"/>
      <c r="R15319" s="224"/>
      <c r="T15319" s="223"/>
      <c r="U15319" s="225"/>
      <c r="V15319" s="223"/>
      <c r="W15319" s="225"/>
      <c r="AE15319" s="200"/>
      <c r="AM15319" s="203"/>
      <c r="AT15319" s="144"/>
    </row>
    <row r="15320" spans="9:46" s="142" customFormat="1" x14ac:dyDescent="0.15">
      <c r="I15320" s="223"/>
      <c r="P15320" s="224"/>
      <c r="Q15320" s="224"/>
      <c r="R15320" s="224"/>
      <c r="T15320" s="223"/>
      <c r="U15320" s="225"/>
      <c r="V15320" s="223"/>
      <c r="W15320" s="225"/>
      <c r="AE15320" s="200"/>
      <c r="AM15320" s="203"/>
      <c r="AT15320" s="144"/>
    </row>
    <row r="15321" spans="9:46" s="142" customFormat="1" x14ac:dyDescent="0.15">
      <c r="I15321" s="223"/>
      <c r="P15321" s="224"/>
      <c r="Q15321" s="224"/>
      <c r="R15321" s="224"/>
      <c r="T15321" s="223"/>
      <c r="U15321" s="225"/>
      <c r="V15321" s="223"/>
      <c r="W15321" s="225"/>
      <c r="AE15321" s="200"/>
      <c r="AM15321" s="203"/>
      <c r="AT15321" s="144"/>
    </row>
    <row r="15322" spans="9:46" s="142" customFormat="1" x14ac:dyDescent="0.15">
      <c r="I15322" s="223"/>
      <c r="P15322" s="224"/>
      <c r="Q15322" s="224"/>
      <c r="R15322" s="224"/>
      <c r="T15322" s="223"/>
      <c r="U15322" s="225"/>
      <c r="V15322" s="223"/>
      <c r="W15322" s="225"/>
      <c r="AE15322" s="200"/>
      <c r="AM15322" s="203"/>
      <c r="AT15322" s="144"/>
    </row>
    <row r="15323" spans="9:46" s="142" customFormat="1" x14ac:dyDescent="0.15">
      <c r="I15323" s="223"/>
      <c r="P15323" s="224"/>
      <c r="Q15323" s="224"/>
      <c r="R15323" s="224"/>
      <c r="T15323" s="223"/>
      <c r="U15323" s="225"/>
      <c r="V15323" s="223"/>
      <c r="W15323" s="225"/>
      <c r="AE15323" s="200"/>
      <c r="AM15323" s="203"/>
      <c r="AT15323" s="144"/>
    </row>
    <row r="15324" spans="9:46" s="142" customFormat="1" x14ac:dyDescent="0.15">
      <c r="I15324" s="223"/>
      <c r="P15324" s="224"/>
      <c r="Q15324" s="224"/>
      <c r="R15324" s="224"/>
      <c r="T15324" s="223"/>
      <c r="U15324" s="225"/>
      <c r="V15324" s="223"/>
      <c r="W15324" s="225"/>
      <c r="AE15324" s="200"/>
      <c r="AM15324" s="203"/>
      <c r="AT15324" s="144"/>
    </row>
    <row r="15325" spans="9:46" s="142" customFormat="1" x14ac:dyDescent="0.15">
      <c r="I15325" s="223"/>
      <c r="P15325" s="224"/>
      <c r="Q15325" s="224"/>
      <c r="R15325" s="224"/>
      <c r="T15325" s="223"/>
      <c r="U15325" s="225"/>
      <c r="V15325" s="223"/>
      <c r="W15325" s="225"/>
      <c r="AE15325" s="200"/>
      <c r="AM15325" s="203"/>
      <c r="AT15325" s="144"/>
    </row>
    <row r="15326" spans="9:46" s="142" customFormat="1" x14ac:dyDescent="0.15">
      <c r="I15326" s="223"/>
      <c r="P15326" s="224"/>
      <c r="Q15326" s="224"/>
      <c r="R15326" s="224"/>
      <c r="T15326" s="223"/>
      <c r="U15326" s="225"/>
      <c r="V15326" s="223"/>
      <c r="W15326" s="225"/>
      <c r="AE15326" s="200"/>
      <c r="AM15326" s="203"/>
      <c r="AT15326" s="144"/>
    </row>
    <row r="15327" spans="9:46" s="142" customFormat="1" x14ac:dyDescent="0.15">
      <c r="I15327" s="223"/>
      <c r="P15327" s="224"/>
      <c r="Q15327" s="224"/>
      <c r="R15327" s="224"/>
      <c r="T15327" s="223"/>
      <c r="U15327" s="225"/>
      <c r="V15327" s="223"/>
      <c r="W15327" s="225"/>
      <c r="AE15327" s="200"/>
      <c r="AM15327" s="203"/>
      <c r="AT15327" s="144"/>
    </row>
    <row r="15328" spans="9:46" s="142" customFormat="1" x14ac:dyDescent="0.15">
      <c r="I15328" s="223"/>
      <c r="P15328" s="224"/>
      <c r="Q15328" s="224"/>
      <c r="R15328" s="224"/>
      <c r="T15328" s="223"/>
      <c r="U15328" s="225"/>
      <c r="V15328" s="223"/>
      <c r="W15328" s="225"/>
      <c r="AE15328" s="200"/>
      <c r="AM15328" s="203"/>
      <c r="AT15328" s="144"/>
    </row>
    <row r="15329" spans="9:46" s="142" customFormat="1" x14ac:dyDescent="0.15">
      <c r="I15329" s="223"/>
      <c r="P15329" s="224"/>
      <c r="Q15329" s="224"/>
      <c r="R15329" s="224"/>
      <c r="T15329" s="223"/>
      <c r="U15329" s="225"/>
      <c r="V15329" s="223"/>
      <c r="W15329" s="225"/>
      <c r="AE15329" s="200"/>
      <c r="AM15329" s="203"/>
      <c r="AT15329" s="144"/>
    </row>
    <row r="15330" spans="9:46" s="142" customFormat="1" x14ac:dyDescent="0.15">
      <c r="I15330" s="223"/>
      <c r="P15330" s="224"/>
      <c r="Q15330" s="224"/>
      <c r="R15330" s="224"/>
      <c r="T15330" s="223"/>
      <c r="U15330" s="225"/>
      <c r="V15330" s="223"/>
      <c r="W15330" s="225"/>
      <c r="AE15330" s="200"/>
      <c r="AM15330" s="203"/>
      <c r="AT15330" s="144"/>
    </row>
    <row r="15331" spans="9:46" s="142" customFormat="1" x14ac:dyDescent="0.15">
      <c r="I15331" s="223"/>
      <c r="P15331" s="224"/>
      <c r="Q15331" s="224"/>
      <c r="R15331" s="224"/>
      <c r="T15331" s="223"/>
      <c r="U15331" s="225"/>
      <c r="V15331" s="223"/>
      <c r="W15331" s="225"/>
      <c r="AE15331" s="200"/>
      <c r="AM15331" s="203"/>
      <c r="AT15331" s="144"/>
    </row>
    <row r="15332" spans="9:46" s="142" customFormat="1" x14ac:dyDescent="0.15">
      <c r="I15332" s="223"/>
      <c r="P15332" s="224"/>
      <c r="Q15332" s="224"/>
      <c r="R15332" s="224"/>
      <c r="T15332" s="223"/>
      <c r="U15332" s="225"/>
      <c r="V15332" s="223"/>
      <c r="W15332" s="225"/>
      <c r="AE15332" s="200"/>
      <c r="AM15332" s="203"/>
      <c r="AT15332" s="144"/>
    </row>
    <row r="15333" spans="9:46" s="142" customFormat="1" x14ac:dyDescent="0.15">
      <c r="I15333" s="223"/>
      <c r="P15333" s="224"/>
      <c r="Q15333" s="224"/>
      <c r="R15333" s="224"/>
      <c r="T15333" s="223"/>
      <c r="U15333" s="225"/>
      <c r="V15333" s="223"/>
      <c r="W15333" s="225"/>
      <c r="AE15333" s="200"/>
      <c r="AM15333" s="203"/>
      <c r="AT15333" s="144"/>
    </row>
    <row r="15334" spans="9:46" s="142" customFormat="1" x14ac:dyDescent="0.15">
      <c r="I15334" s="223"/>
      <c r="P15334" s="224"/>
      <c r="Q15334" s="224"/>
      <c r="R15334" s="224"/>
      <c r="T15334" s="223"/>
      <c r="U15334" s="225"/>
      <c r="V15334" s="223"/>
      <c r="W15334" s="225"/>
      <c r="AE15334" s="200"/>
      <c r="AM15334" s="203"/>
      <c r="AT15334" s="144"/>
    </row>
    <row r="15335" spans="9:46" s="142" customFormat="1" x14ac:dyDescent="0.15">
      <c r="I15335" s="223"/>
      <c r="P15335" s="224"/>
      <c r="Q15335" s="224"/>
      <c r="R15335" s="224"/>
      <c r="T15335" s="223"/>
      <c r="U15335" s="225"/>
      <c r="V15335" s="223"/>
      <c r="W15335" s="225"/>
      <c r="AE15335" s="200"/>
      <c r="AM15335" s="203"/>
      <c r="AT15335" s="144"/>
    </row>
    <row r="15336" spans="9:46" s="142" customFormat="1" x14ac:dyDescent="0.15">
      <c r="I15336" s="223"/>
      <c r="P15336" s="224"/>
      <c r="Q15336" s="224"/>
      <c r="R15336" s="224"/>
      <c r="T15336" s="223"/>
      <c r="U15336" s="225"/>
      <c r="V15336" s="223"/>
      <c r="W15336" s="225"/>
      <c r="AE15336" s="200"/>
      <c r="AM15336" s="203"/>
      <c r="AT15336" s="144"/>
    </row>
    <row r="15337" spans="9:46" s="142" customFormat="1" x14ac:dyDescent="0.15">
      <c r="I15337" s="223"/>
      <c r="P15337" s="224"/>
      <c r="Q15337" s="224"/>
      <c r="R15337" s="224"/>
      <c r="T15337" s="223"/>
      <c r="U15337" s="225"/>
      <c r="V15337" s="223"/>
      <c r="W15337" s="225"/>
      <c r="AE15337" s="200"/>
      <c r="AM15337" s="203"/>
      <c r="AT15337" s="144"/>
    </row>
    <row r="15338" spans="9:46" s="142" customFormat="1" x14ac:dyDescent="0.15">
      <c r="I15338" s="223"/>
      <c r="P15338" s="224"/>
      <c r="Q15338" s="224"/>
      <c r="R15338" s="224"/>
      <c r="T15338" s="223"/>
      <c r="U15338" s="225"/>
      <c r="V15338" s="223"/>
      <c r="W15338" s="225"/>
      <c r="AE15338" s="200"/>
      <c r="AM15338" s="203"/>
      <c r="AT15338" s="144"/>
    </row>
    <row r="15339" spans="9:46" s="142" customFormat="1" x14ac:dyDescent="0.15">
      <c r="I15339" s="223"/>
      <c r="P15339" s="224"/>
      <c r="Q15339" s="224"/>
      <c r="R15339" s="224"/>
      <c r="T15339" s="223"/>
      <c r="U15339" s="225"/>
      <c r="V15339" s="223"/>
      <c r="W15339" s="225"/>
      <c r="AE15339" s="200"/>
      <c r="AM15339" s="203"/>
      <c r="AT15339" s="144"/>
    </row>
    <row r="15340" spans="9:46" s="142" customFormat="1" x14ac:dyDescent="0.15">
      <c r="I15340" s="223"/>
      <c r="P15340" s="224"/>
      <c r="Q15340" s="224"/>
      <c r="R15340" s="224"/>
      <c r="T15340" s="223"/>
      <c r="U15340" s="225"/>
      <c r="V15340" s="223"/>
      <c r="W15340" s="225"/>
      <c r="AE15340" s="200"/>
      <c r="AM15340" s="203"/>
      <c r="AT15340" s="144"/>
    </row>
    <row r="15341" spans="9:46" s="142" customFormat="1" x14ac:dyDescent="0.15">
      <c r="I15341" s="223"/>
      <c r="P15341" s="224"/>
      <c r="Q15341" s="224"/>
      <c r="R15341" s="224"/>
      <c r="T15341" s="223"/>
      <c r="U15341" s="225"/>
      <c r="V15341" s="223"/>
      <c r="W15341" s="225"/>
      <c r="AE15341" s="200"/>
      <c r="AM15341" s="203"/>
      <c r="AT15341" s="144"/>
    </row>
    <row r="15342" spans="9:46" s="142" customFormat="1" x14ac:dyDescent="0.15">
      <c r="I15342" s="223"/>
      <c r="P15342" s="224"/>
      <c r="Q15342" s="224"/>
      <c r="R15342" s="224"/>
      <c r="T15342" s="223"/>
      <c r="U15342" s="225"/>
      <c r="V15342" s="223"/>
      <c r="W15342" s="225"/>
      <c r="AE15342" s="200"/>
      <c r="AM15342" s="203"/>
      <c r="AT15342" s="144"/>
    </row>
    <row r="15343" spans="9:46" s="142" customFormat="1" x14ac:dyDescent="0.15">
      <c r="I15343" s="223"/>
      <c r="P15343" s="224"/>
      <c r="Q15343" s="224"/>
      <c r="R15343" s="224"/>
      <c r="T15343" s="223"/>
      <c r="U15343" s="225"/>
      <c r="V15343" s="223"/>
      <c r="W15343" s="225"/>
      <c r="AE15343" s="200"/>
      <c r="AM15343" s="203"/>
      <c r="AT15343" s="144"/>
    </row>
    <row r="15344" spans="9:46" s="142" customFormat="1" x14ac:dyDescent="0.15">
      <c r="I15344" s="223"/>
      <c r="P15344" s="224"/>
      <c r="Q15344" s="224"/>
      <c r="R15344" s="224"/>
      <c r="T15344" s="223"/>
      <c r="U15344" s="225"/>
      <c r="V15344" s="223"/>
      <c r="W15344" s="225"/>
      <c r="AE15344" s="200"/>
      <c r="AM15344" s="203"/>
      <c r="AT15344" s="144"/>
    </row>
    <row r="15345" spans="9:46" s="142" customFormat="1" x14ac:dyDescent="0.15">
      <c r="I15345" s="223"/>
      <c r="P15345" s="224"/>
      <c r="Q15345" s="224"/>
      <c r="R15345" s="224"/>
      <c r="T15345" s="223"/>
      <c r="U15345" s="225"/>
      <c r="V15345" s="223"/>
      <c r="W15345" s="225"/>
      <c r="AE15345" s="200"/>
      <c r="AM15345" s="203"/>
      <c r="AT15345" s="144"/>
    </row>
    <row r="15346" spans="9:46" s="142" customFormat="1" x14ac:dyDescent="0.15">
      <c r="I15346" s="223"/>
      <c r="P15346" s="224"/>
      <c r="Q15346" s="224"/>
      <c r="R15346" s="224"/>
      <c r="T15346" s="223"/>
      <c r="U15346" s="225"/>
      <c r="V15346" s="223"/>
      <c r="W15346" s="225"/>
      <c r="AE15346" s="200"/>
      <c r="AM15346" s="203"/>
      <c r="AT15346" s="144"/>
    </row>
    <row r="15347" spans="9:46" s="142" customFormat="1" x14ac:dyDescent="0.15">
      <c r="I15347" s="223"/>
      <c r="P15347" s="224"/>
      <c r="Q15347" s="224"/>
      <c r="R15347" s="224"/>
      <c r="T15347" s="223"/>
      <c r="U15347" s="225"/>
      <c r="V15347" s="223"/>
      <c r="W15347" s="225"/>
      <c r="AE15347" s="200"/>
      <c r="AM15347" s="203"/>
      <c r="AT15347" s="144"/>
    </row>
    <row r="15348" spans="9:46" s="142" customFormat="1" x14ac:dyDescent="0.15">
      <c r="I15348" s="223"/>
      <c r="P15348" s="224"/>
      <c r="Q15348" s="224"/>
      <c r="R15348" s="224"/>
      <c r="T15348" s="223"/>
      <c r="U15348" s="225"/>
      <c r="V15348" s="223"/>
      <c r="W15348" s="225"/>
      <c r="AE15348" s="200"/>
      <c r="AM15348" s="203"/>
      <c r="AT15348" s="144"/>
    </row>
    <row r="15349" spans="9:46" s="142" customFormat="1" x14ac:dyDescent="0.15">
      <c r="I15349" s="223"/>
      <c r="P15349" s="224"/>
      <c r="Q15349" s="224"/>
      <c r="R15349" s="224"/>
      <c r="T15349" s="223"/>
      <c r="U15349" s="225"/>
      <c r="V15349" s="223"/>
      <c r="W15349" s="225"/>
      <c r="AE15349" s="200"/>
      <c r="AM15349" s="203"/>
      <c r="AT15349" s="144"/>
    </row>
    <row r="15350" spans="9:46" s="142" customFormat="1" x14ac:dyDescent="0.15">
      <c r="I15350" s="223"/>
      <c r="P15350" s="224"/>
      <c r="Q15350" s="224"/>
      <c r="R15350" s="224"/>
      <c r="T15350" s="223"/>
      <c r="U15350" s="225"/>
      <c r="V15350" s="223"/>
      <c r="W15350" s="225"/>
      <c r="AE15350" s="200"/>
      <c r="AM15350" s="203"/>
      <c r="AT15350" s="144"/>
    </row>
    <row r="15351" spans="9:46" s="142" customFormat="1" x14ac:dyDescent="0.15">
      <c r="I15351" s="223"/>
      <c r="P15351" s="224"/>
      <c r="Q15351" s="224"/>
      <c r="R15351" s="224"/>
      <c r="T15351" s="223"/>
      <c r="U15351" s="225"/>
      <c r="V15351" s="223"/>
      <c r="W15351" s="225"/>
      <c r="AE15351" s="200"/>
      <c r="AM15351" s="203"/>
      <c r="AT15351" s="144"/>
    </row>
    <row r="15352" spans="9:46" s="142" customFormat="1" x14ac:dyDescent="0.15">
      <c r="I15352" s="223"/>
      <c r="P15352" s="224"/>
      <c r="Q15352" s="224"/>
      <c r="R15352" s="224"/>
      <c r="T15352" s="223"/>
      <c r="U15352" s="225"/>
      <c r="V15352" s="223"/>
      <c r="W15352" s="225"/>
      <c r="AE15352" s="200"/>
      <c r="AM15352" s="203"/>
      <c r="AT15352" s="144"/>
    </row>
    <row r="15353" spans="9:46" s="142" customFormat="1" x14ac:dyDescent="0.15">
      <c r="I15353" s="223"/>
      <c r="P15353" s="224"/>
      <c r="Q15353" s="224"/>
      <c r="R15353" s="224"/>
      <c r="T15353" s="223"/>
      <c r="U15353" s="225"/>
      <c r="V15353" s="223"/>
      <c r="W15353" s="225"/>
      <c r="AE15353" s="200"/>
      <c r="AM15353" s="203"/>
      <c r="AT15353" s="144"/>
    </row>
    <row r="15354" spans="9:46" s="142" customFormat="1" x14ac:dyDescent="0.15">
      <c r="I15354" s="223"/>
      <c r="P15354" s="224"/>
      <c r="Q15354" s="224"/>
      <c r="R15354" s="224"/>
      <c r="T15354" s="223"/>
      <c r="U15354" s="225"/>
      <c r="V15354" s="223"/>
      <c r="W15354" s="225"/>
      <c r="AE15354" s="200"/>
      <c r="AM15354" s="203"/>
      <c r="AT15354" s="144"/>
    </row>
    <row r="15355" spans="9:46" s="142" customFormat="1" x14ac:dyDescent="0.15">
      <c r="I15355" s="223"/>
      <c r="P15355" s="224"/>
      <c r="Q15355" s="224"/>
      <c r="R15355" s="224"/>
      <c r="T15355" s="223"/>
      <c r="U15355" s="225"/>
      <c r="V15355" s="223"/>
      <c r="W15355" s="225"/>
      <c r="AE15355" s="200"/>
      <c r="AM15355" s="203"/>
      <c r="AT15355" s="144"/>
    </row>
    <row r="15356" spans="9:46" s="142" customFormat="1" x14ac:dyDescent="0.15">
      <c r="I15356" s="223"/>
      <c r="P15356" s="224"/>
      <c r="Q15356" s="224"/>
      <c r="R15356" s="224"/>
      <c r="T15356" s="223"/>
      <c r="U15356" s="225"/>
      <c r="V15356" s="223"/>
      <c r="W15356" s="225"/>
      <c r="AE15356" s="200"/>
      <c r="AM15356" s="203"/>
      <c r="AT15356" s="144"/>
    </row>
    <row r="15357" spans="9:46" s="142" customFormat="1" x14ac:dyDescent="0.15">
      <c r="I15357" s="223"/>
      <c r="P15357" s="224"/>
      <c r="Q15357" s="224"/>
      <c r="R15357" s="224"/>
      <c r="T15357" s="223"/>
      <c r="U15357" s="225"/>
      <c r="V15357" s="223"/>
      <c r="W15357" s="225"/>
      <c r="AE15357" s="200"/>
      <c r="AM15357" s="203"/>
      <c r="AT15357" s="144"/>
    </row>
    <row r="15358" spans="9:46" s="142" customFormat="1" x14ac:dyDescent="0.15">
      <c r="I15358" s="223"/>
      <c r="P15358" s="224"/>
      <c r="Q15358" s="224"/>
      <c r="R15358" s="224"/>
      <c r="T15358" s="223"/>
      <c r="U15358" s="225"/>
      <c r="V15358" s="223"/>
      <c r="W15358" s="225"/>
      <c r="AE15358" s="200"/>
      <c r="AM15358" s="203"/>
      <c r="AT15358" s="144"/>
    </row>
    <row r="15359" spans="9:46" s="142" customFormat="1" x14ac:dyDescent="0.15">
      <c r="I15359" s="223"/>
      <c r="P15359" s="224"/>
      <c r="Q15359" s="224"/>
      <c r="R15359" s="224"/>
      <c r="T15359" s="223"/>
      <c r="U15359" s="225"/>
      <c r="V15359" s="223"/>
      <c r="W15359" s="225"/>
      <c r="AE15359" s="200"/>
      <c r="AM15359" s="203"/>
      <c r="AT15359" s="144"/>
    </row>
    <row r="15360" spans="9:46" s="142" customFormat="1" x14ac:dyDescent="0.15">
      <c r="I15360" s="223"/>
      <c r="P15360" s="224"/>
      <c r="Q15360" s="224"/>
      <c r="R15360" s="224"/>
      <c r="T15360" s="223"/>
      <c r="U15360" s="225"/>
      <c r="V15360" s="223"/>
      <c r="W15360" s="225"/>
      <c r="AE15360" s="200"/>
      <c r="AM15360" s="203"/>
      <c r="AT15360" s="144"/>
    </row>
    <row r="15361" spans="9:46" s="142" customFormat="1" x14ac:dyDescent="0.15">
      <c r="I15361" s="223"/>
      <c r="P15361" s="224"/>
      <c r="Q15361" s="224"/>
      <c r="R15361" s="224"/>
      <c r="T15361" s="223"/>
      <c r="U15361" s="225"/>
      <c r="V15361" s="223"/>
      <c r="W15361" s="225"/>
      <c r="AE15361" s="200"/>
      <c r="AM15361" s="203"/>
      <c r="AT15361" s="144"/>
    </row>
    <row r="15362" spans="9:46" s="142" customFormat="1" x14ac:dyDescent="0.15">
      <c r="I15362" s="223"/>
      <c r="P15362" s="224"/>
      <c r="Q15362" s="224"/>
      <c r="R15362" s="224"/>
      <c r="T15362" s="223"/>
      <c r="U15362" s="225"/>
      <c r="V15362" s="223"/>
      <c r="W15362" s="225"/>
      <c r="AE15362" s="200"/>
      <c r="AM15362" s="203"/>
      <c r="AT15362" s="144"/>
    </row>
    <row r="15363" spans="9:46" s="142" customFormat="1" x14ac:dyDescent="0.15">
      <c r="I15363" s="223"/>
      <c r="P15363" s="224"/>
      <c r="Q15363" s="224"/>
      <c r="R15363" s="224"/>
      <c r="T15363" s="223"/>
      <c r="U15363" s="225"/>
      <c r="V15363" s="223"/>
      <c r="W15363" s="225"/>
      <c r="AE15363" s="200"/>
      <c r="AM15363" s="203"/>
      <c r="AT15363" s="144"/>
    </row>
    <row r="15364" spans="9:46" s="142" customFormat="1" x14ac:dyDescent="0.15">
      <c r="I15364" s="223"/>
      <c r="P15364" s="224"/>
      <c r="Q15364" s="224"/>
      <c r="R15364" s="224"/>
      <c r="T15364" s="223"/>
      <c r="U15364" s="225"/>
      <c r="V15364" s="223"/>
      <c r="W15364" s="225"/>
      <c r="AE15364" s="200"/>
      <c r="AM15364" s="203"/>
      <c r="AT15364" s="144"/>
    </row>
    <row r="15365" spans="9:46" s="142" customFormat="1" x14ac:dyDescent="0.15">
      <c r="I15365" s="223"/>
      <c r="P15365" s="224"/>
      <c r="Q15365" s="224"/>
      <c r="R15365" s="224"/>
      <c r="T15365" s="223"/>
      <c r="U15365" s="225"/>
      <c r="V15365" s="223"/>
      <c r="W15365" s="225"/>
      <c r="AE15365" s="200"/>
      <c r="AM15365" s="203"/>
      <c r="AT15365" s="144"/>
    </row>
    <row r="15366" spans="9:46" s="142" customFormat="1" x14ac:dyDescent="0.15">
      <c r="I15366" s="223"/>
      <c r="P15366" s="224"/>
      <c r="Q15366" s="224"/>
      <c r="R15366" s="224"/>
      <c r="T15366" s="223"/>
      <c r="U15366" s="225"/>
      <c r="V15366" s="223"/>
      <c r="W15366" s="225"/>
      <c r="AE15366" s="200"/>
      <c r="AM15366" s="203"/>
      <c r="AT15366" s="144"/>
    </row>
    <row r="15367" spans="9:46" s="142" customFormat="1" x14ac:dyDescent="0.15">
      <c r="I15367" s="223"/>
      <c r="P15367" s="224"/>
      <c r="Q15367" s="224"/>
      <c r="R15367" s="224"/>
      <c r="T15367" s="223"/>
      <c r="U15367" s="225"/>
      <c r="V15367" s="223"/>
      <c r="W15367" s="225"/>
      <c r="AE15367" s="200"/>
      <c r="AM15367" s="203"/>
      <c r="AT15367" s="144"/>
    </row>
    <row r="15368" spans="9:46" s="142" customFormat="1" x14ac:dyDescent="0.15">
      <c r="I15368" s="223"/>
      <c r="P15368" s="224"/>
      <c r="Q15368" s="224"/>
      <c r="R15368" s="224"/>
      <c r="T15368" s="223"/>
      <c r="U15368" s="225"/>
      <c r="V15368" s="223"/>
      <c r="W15368" s="225"/>
      <c r="AE15368" s="200"/>
      <c r="AM15368" s="203"/>
      <c r="AT15368" s="144"/>
    </row>
    <row r="15369" spans="9:46" s="142" customFormat="1" x14ac:dyDescent="0.15">
      <c r="I15369" s="223"/>
      <c r="P15369" s="224"/>
      <c r="Q15369" s="224"/>
      <c r="R15369" s="224"/>
      <c r="T15369" s="223"/>
      <c r="U15369" s="225"/>
      <c r="V15369" s="223"/>
      <c r="W15369" s="225"/>
      <c r="AE15369" s="200"/>
      <c r="AM15369" s="203"/>
      <c r="AT15369" s="144"/>
    </row>
    <row r="15370" spans="9:46" s="142" customFormat="1" x14ac:dyDescent="0.15">
      <c r="I15370" s="223"/>
      <c r="P15370" s="224"/>
      <c r="Q15370" s="224"/>
      <c r="R15370" s="224"/>
      <c r="T15370" s="223"/>
      <c r="U15370" s="225"/>
      <c r="V15370" s="223"/>
      <c r="W15370" s="225"/>
      <c r="AE15370" s="200"/>
      <c r="AM15370" s="203"/>
      <c r="AT15370" s="144"/>
    </row>
    <row r="15371" spans="9:46" s="142" customFormat="1" x14ac:dyDescent="0.15">
      <c r="I15371" s="223"/>
      <c r="P15371" s="224"/>
      <c r="Q15371" s="224"/>
      <c r="R15371" s="224"/>
      <c r="T15371" s="223"/>
      <c r="U15371" s="225"/>
      <c r="V15371" s="223"/>
      <c r="W15371" s="225"/>
      <c r="AE15371" s="200"/>
      <c r="AM15371" s="203"/>
      <c r="AT15371" s="144"/>
    </row>
    <row r="15372" spans="9:46" s="142" customFormat="1" x14ac:dyDescent="0.15">
      <c r="I15372" s="223"/>
      <c r="P15372" s="224"/>
      <c r="Q15372" s="224"/>
      <c r="R15372" s="224"/>
      <c r="T15372" s="223"/>
      <c r="U15372" s="225"/>
      <c r="V15372" s="223"/>
      <c r="W15372" s="225"/>
      <c r="AE15372" s="200"/>
      <c r="AM15372" s="203"/>
      <c r="AT15372" s="144"/>
    </row>
    <row r="15373" spans="9:46" s="142" customFormat="1" x14ac:dyDescent="0.15">
      <c r="I15373" s="223"/>
      <c r="P15373" s="224"/>
      <c r="Q15373" s="224"/>
      <c r="R15373" s="224"/>
      <c r="T15373" s="223"/>
      <c r="U15373" s="225"/>
      <c r="V15373" s="223"/>
      <c r="W15373" s="225"/>
      <c r="AE15373" s="200"/>
      <c r="AM15373" s="203"/>
      <c r="AT15373" s="144"/>
    </row>
    <row r="15374" spans="9:46" s="142" customFormat="1" x14ac:dyDescent="0.15">
      <c r="I15374" s="223"/>
      <c r="P15374" s="224"/>
      <c r="Q15374" s="224"/>
      <c r="R15374" s="224"/>
      <c r="T15374" s="223"/>
      <c r="U15374" s="225"/>
      <c r="V15374" s="223"/>
      <c r="W15374" s="225"/>
      <c r="AE15374" s="200"/>
      <c r="AM15374" s="203"/>
      <c r="AT15374" s="144"/>
    </row>
    <row r="15375" spans="9:46" s="142" customFormat="1" x14ac:dyDescent="0.15">
      <c r="I15375" s="223"/>
      <c r="P15375" s="224"/>
      <c r="Q15375" s="224"/>
      <c r="R15375" s="224"/>
      <c r="T15375" s="223"/>
      <c r="U15375" s="225"/>
      <c r="V15375" s="223"/>
      <c r="W15375" s="225"/>
      <c r="AE15375" s="200"/>
      <c r="AM15375" s="203"/>
      <c r="AT15375" s="144"/>
    </row>
    <row r="15376" spans="9:46" s="142" customFormat="1" x14ac:dyDescent="0.15">
      <c r="I15376" s="223"/>
      <c r="P15376" s="224"/>
      <c r="Q15376" s="224"/>
      <c r="R15376" s="224"/>
      <c r="T15376" s="223"/>
      <c r="U15376" s="225"/>
      <c r="V15376" s="223"/>
      <c r="W15376" s="225"/>
      <c r="AE15376" s="200"/>
      <c r="AM15376" s="203"/>
      <c r="AT15376" s="144"/>
    </row>
    <row r="15377" spans="9:46" s="142" customFormat="1" x14ac:dyDescent="0.15">
      <c r="I15377" s="223"/>
      <c r="P15377" s="224"/>
      <c r="Q15377" s="224"/>
      <c r="R15377" s="224"/>
      <c r="T15377" s="223"/>
      <c r="U15377" s="225"/>
      <c r="V15377" s="223"/>
      <c r="W15377" s="225"/>
      <c r="AE15377" s="200"/>
      <c r="AM15377" s="203"/>
      <c r="AT15377" s="144"/>
    </row>
    <row r="15378" spans="9:46" s="142" customFormat="1" x14ac:dyDescent="0.15">
      <c r="I15378" s="223"/>
      <c r="P15378" s="224"/>
      <c r="Q15378" s="224"/>
      <c r="R15378" s="224"/>
      <c r="T15378" s="223"/>
      <c r="U15378" s="225"/>
      <c r="V15378" s="223"/>
      <c r="W15378" s="225"/>
      <c r="AE15378" s="200"/>
      <c r="AM15378" s="203"/>
      <c r="AT15378" s="144"/>
    </row>
    <row r="15379" spans="9:46" s="142" customFormat="1" x14ac:dyDescent="0.15">
      <c r="I15379" s="223"/>
      <c r="P15379" s="224"/>
      <c r="Q15379" s="224"/>
      <c r="R15379" s="224"/>
      <c r="T15379" s="223"/>
      <c r="U15379" s="225"/>
      <c r="V15379" s="223"/>
      <c r="W15379" s="225"/>
      <c r="AE15379" s="200"/>
      <c r="AM15379" s="203"/>
      <c r="AT15379" s="144"/>
    </row>
    <row r="15380" spans="9:46" s="142" customFormat="1" x14ac:dyDescent="0.15">
      <c r="I15380" s="223"/>
      <c r="P15380" s="224"/>
      <c r="Q15380" s="224"/>
      <c r="R15380" s="224"/>
      <c r="T15380" s="223"/>
      <c r="U15380" s="225"/>
      <c r="V15380" s="223"/>
      <c r="W15380" s="225"/>
      <c r="AE15380" s="200"/>
      <c r="AM15380" s="203"/>
      <c r="AT15380" s="144"/>
    </row>
    <row r="15381" spans="9:46" s="142" customFormat="1" x14ac:dyDescent="0.15">
      <c r="I15381" s="223"/>
      <c r="P15381" s="224"/>
      <c r="Q15381" s="224"/>
      <c r="R15381" s="224"/>
      <c r="T15381" s="223"/>
      <c r="U15381" s="225"/>
      <c r="V15381" s="223"/>
      <c r="W15381" s="225"/>
      <c r="AE15381" s="200"/>
      <c r="AM15381" s="203"/>
      <c r="AT15381" s="144"/>
    </row>
    <row r="15382" spans="9:46" s="142" customFormat="1" x14ac:dyDescent="0.15">
      <c r="I15382" s="223"/>
      <c r="P15382" s="224"/>
      <c r="Q15382" s="224"/>
      <c r="R15382" s="224"/>
      <c r="T15382" s="223"/>
      <c r="U15382" s="225"/>
      <c r="V15382" s="223"/>
      <c r="W15382" s="225"/>
      <c r="AE15382" s="200"/>
      <c r="AM15382" s="203"/>
      <c r="AT15382" s="144"/>
    </row>
    <row r="15383" spans="9:46" s="142" customFormat="1" x14ac:dyDescent="0.15">
      <c r="I15383" s="223"/>
      <c r="P15383" s="224"/>
      <c r="Q15383" s="224"/>
      <c r="R15383" s="224"/>
      <c r="T15383" s="223"/>
      <c r="U15383" s="225"/>
      <c r="V15383" s="223"/>
      <c r="W15383" s="225"/>
      <c r="AE15383" s="200"/>
      <c r="AM15383" s="203"/>
      <c r="AT15383" s="144"/>
    </row>
    <row r="15384" spans="9:46" s="142" customFormat="1" x14ac:dyDescent="0.15">
      <c r="I15384" s="223"/>
      <c r="P15384" s="224"/>
      <c r="Q15384" s="224"/>
      <c r="R15384" s="224"/>
      <c r="T15384" s="223"/>
      <c r="U15384" s="225"/>
      <c r="V15384" s="223"/>
      <c r="W15384" s="225"/>
      <c r="AE15384" s="200"/>
      <c r="AM15384" s="203"/>
      <c r="AT15384" s="144"/>
    </row>
    <row r="15385" spans="9:46" s="142" customFormat="1" x14ac:dyDescent="0.15">
      <c r="I15385" s="223"/>
      <c r="P15385" s="224"/>
      <c r="Q15385" s="224"/>
      <c r="R15385" s="224"/>
      <c r="T15385" s="223"/>
      <c r="U15385" s="225"/>
      <c r="V15385" s="223"/>
      <c r="W15385" s="225"/>
      <c r="AE15385" s="200"/>
      <c r="AM15385" s="203"/>
      <c r="AT15385" s="144"/>
    </row>
    <row r="15386" spans="9:46" s="142" customFormat="1" x14ac:dyDescent="0.15">
      <c r="I15386" s="223"/>
      <c r="P15386" s="224"/>
      <c r="Q15386" s="224"/>
      <c r="R15386" s="224"/>
      <c r="T15386" s="223"/>
      <c r="U15386" s="225"/>
      <c r="V15386" s="223"/>
      <c r="W15386" s="225"/>
      <c r="AE15386" s="200"/>
      <c r="AM15386" s="203"/>
      <c r="AT15386" s="144"/>
    </row>
    <row r="15387" spans="9:46" s="142" customFormat="1" x14ac:dyDescent="0.15">
      <c r="I15387" s="223"/>
      <c r="P15387" s="224"/>
      <c r="Q15387" s="224"/>
      <c r="R15387" s="224"/>
      <c r="T15387" s="223"/>
      <c r="U15387" s="225"/>
      <c r="V15387" s="223"/>
      <c r="W15387" s="225"/>
      <c r="AE15387" s="200"/>
      <c r="AM15387" s="203"/>
      <c r="AT15387" s="144"/>
    </row>
    <row r="15388" spans="9:46" s="142" customFormat="1" x14ac:dyDescent="0.15">
      <c r="I15388" s="223"/>
      <c r="P15388" s="224"/>
      <c r="Q15388" s="224"/>
      <c r="R15388" s="224"/>
      <c r="T15388" s="223"/>
      <c r="U15388" s="225"/>
      <c r="V15388" s="223"/>
      <c r="W15388" s="225"/>
      <c r="AE15388" s="200"/>
      <c r="AM15388" s="203"/>
      <c r="AT15388" s="144"/>
    </row>
    <row r="15389" spans="9:46" s="142" customFormat="1" x14ac:dyDescent="0.15">
      <c r="I15389" s="223"/>
      <c r="P15389" s="224"/>
      <c r="Q15389" s="224"/>
      <c r="R15389" s="224"/>
      <c r="T15389" s="223"/>
      <c r="U15389" s="225"/>
      <c r="V15389" s="223"/>
      <c r="W15389" s="225"/>
      <c r="AE15389" s="200"/>
      <c r="AM15389" s="203"/>
      <c r="AT15389" s="144"/>
    </row>
    <row r="15390" spans="9:46" s="142" customFormat="1" x14ac:dyDescent="0.15">
      <c r="I15390" s="223"/>
      <c r="P15390" s="224"/>
      <c r="Q15390" s="224"/>
      <c r="R15390" s="224"/>
      <c r="T15390" s="223"/>
      <c r="U15390" s="225"/>
      <c r="V15390" s="223"/>
      <c r="W15390" s="225"/>
      <c r="AE15390" s="200"/>
      <c r="AM15390" s="203"/>
      <c r="AT15390" s="144"/>
    </row>
    <row r="15391" spans="9:46" s="142" customFormat="1" x14ac:dyDescent="0.15">
      <c r="I15391" s="223"/>
      <c r="P15391" s="224"/>
      <c r="Q15391" s="224"/>
      <c r="R15391" s="224"/>
      <c r="T15391" s="223"/>
      <c r="U15391" s="225"/>
      <c r="V15391" s="223"/>
      <c r="W15391" s="225"/>
      <c r="AE15391" s="200"/>
      <c r="AM15391" s="203"/>
      <c r="AT15391" s="144"/>
    </row>
    <row r="15392" spans="9:46" s="142" customFormat="1" x14ac:dyDescent="0.15">
      <c r="I15392" s="223"/>
      <c r="P15392" s="224"/>
      <c r="Q15392" s="224"/>
      <c r="R15392" s="224"/>
      <c r="T15392" s="223"/>
      <c r="U15392" s="225"/>
      <c r="V15392" s="223"/>
      <c r="W15392" s="225"/>
      <c r="AE15392" s="200"/>
      <c r="AM15392" s="203"/>
      <c r="AT15392" s="144"/>
    </row>
    <row r="15393" spans="9:46" s="142" customFormat="1" x14ac:dyDescent="0.15">
      <c r="I15393" s="223"/>
      <c r="P15393" s="224"/>
      <c r="Q15393" s="224"/>
      <c r="R15393" s="224"/>
      <c r="T15393" s="223"/>
      <c r="U15393" s="225"/>
      <c r="V15393" s="223"/>
      <c r="W15393" s="225"/>
      <c r="AE15393" s="200"/>
      <c r="AM15393" s="203"/>
      <c r="AT15393" s="144"/>
    </row>
    <row r="15394" spans="9:46" s="142" customFormat="1" x14ac:dyDescent="0.15">
      <c r="I15394" s="223"/>
      <c r="P15394" s="224"/>
      <c r="Q15394" s="224"/>
      <c r="R15394" s="224"/>
      <c r="T15394" s="223"/>
      <c r="U15394" s="225"/>
      <c r="V15394" s="223"/>
      <c r="W15394" s="225"/>
      <c r="AE15394" s="200"/>
      <c r="AM15394" s="203"/>
      <c r="AT15394" s="144"/>
    </row>
    <row r="15395" spans="9:46" s="142" customFormat="1" x14ac:dyDescent="0.15">
      <c r="I15395" s="223"/>
      <c r="P15395" s="224"/>
      <c r="Q15395" s="224"/>
      <c r="R15395" s="224"/>
      <c r="T15395" s="223"/>
      <c r="U15395" s="225"/>
      <c r="V15395" s="223"/>
      <c r="W15395" s="225"/>
      <c r="AE15395" s="200"/>
      <c r="AM15395" s="203"/>
      <c r="AT15395" s="144"/>
    </row>
    <row r="15396" spans="9:46" s="142" customFormat="1" x14ac:dyDescent="0.15">
      <c r="I15396" s="223"/>
      <c r="P15396" s="224"/>
      <c r="Q15396" s="224"/>
      <c r="R15396" s="224"/>
      <c r="T15396" s="223"/>
      <c r="U15396" s="225"/>
      <c r="V15396" s="223"/>
      <c r="W15396" s="225"/>
      <c r="AE15396" s="200"/>
      <c r="AM15396" s="203"/>
      <c r="AT15396" s="144"/>
    </row>
    <row r="15397" spans="9:46" s="142" customFormat="1" x14ac:dyDescent="0.15">
      <c r="I15397" s="223"/>
      <c r="P15397" s="224"/>
      <c r="Q15397" s="224"/>
      <c r="R15397" s="224"/>
      <c r="T15397" s="223"/>
      <c r="U15397" s="225"/>
      <c r="V15397" s="223"/>
      <c r="W15397" s="225"/>
      <c r="AE15397" s="200"/>
      <c r="AM15397" s="203"/>
      <c r="AT15397" s="144"/>
    </row>
    <row r="15398" spans="9:46" s="142" customFormat="1" x14ac:dyDescent="0.15">
      <c r="I15398" s="223"/>
      <c r="P15398" s="224"/>
      <c r="Q15398" s="224"/>
      <c r="R15398" s="224"/>
      <c r="T15398" s="223"/>
      <c r="U15398" s="225"/>
      <c r="V15398" s="223"/>
      <c r="W15398" s="225"/>
      <c r="AE15398" s="200"/>
      <c r="AM15398" s="203"/>
      <c r="AT15398" s="144"/>
    </row>
    <row r="15399" spans="9:46" s="142" customFormat="1" x14ac:dyDescent="0.15">
      <c r="I15399" s="223"/>
      <c r="P15399" s="224"/>
      <c r="Q15399" s="224"/>
      <c r="R15399" s="224"/>
      <c r="T15399" s="223"/>
      <c r="U15399" s="225"/>
      <c r="V15399" s="223"/>
      <c r="W15399" s="225"/>
      <c r="AE15399" s="200"/>
      <c r="AM15399" s="203"/>
      <c r="AT15399" s="144"/>
    </row>
    <row r="15400" spans="9:46" s="142" customFormat="1" x14ac:dyDescent="0.15">
      <c r="I15400" s="223"/>
      <c r="P15400" s="224"/>
      <c r="Q15400" s="224"/>
      <c r="R15400" s="224"/>
      <c r="T15400" s="223"/>
      <c r="U15400" s="225"/>
      <c r="V15400" s="223"/>
      <c r="W15400" s="225"/>
      <c r="AE15400" s="200"/>
      <c r="AM15400" s="203"/>
      <c r="AT15400" s="144"/>
    </row>
    <row r="15401" spans="9:46" s="142" customFormat="1" x14ac:dyDescent="0.15">
      <c r="I15401" s="223"/>
      <c r="P15401" s="224"/>
      <c r="Q15401" s="224"/>
      <c r="R15401" s="224"/>
      <c r="T15401" s="223"/>
      <c r="U15401" s="225"/>
      <c r="V15401" s="223"/>
      <c r="W15401" s="225"/>
      <c r="AE15401" s="200"/>
      <c r="AM15401" s="203"/>
      <c r="AT15401" s="144"/>
    </row>
    <row r="15402" spans="9:46" s="142" customFormat="1" x14ac:dyDescent="0.15">
      <c r="I15402" s="223"/>
      <c r="P15402" s="224"/>
      <c r="Q15402" s="224"/>
      <c r="R15402" s="224"/>
      <c r="T15402" s="223"/>
      <c r="U15402" s="225"/>
      <c r="V15402" s="223"/>
      <c r="W15402" s="225"/>
      <c r="AE15402" s="200"/>
      <c r="AM15402" s="203"/>
      <c r="AT15402" s="144"/>
    </row>
    <row r="15403" spans="9:46" s="142" customFormat="1" x14ac:dyDescent="0.15">
      <c r="I15403" s="223"/>
      <c r="P15403" s="224"/>
      <c r="Q15403" s="224"/>
      <c r="R15403" s="224"/>
      <c r="T15403" s="223"/>
      <c r="U15403" s="225"/>
      <c r="V15403" s="223"/>
      <c r="W15403" s="225"/>
      <c r="AE15403" s="200"/>
      <c r="AM15403" s="203"/>
      <c r="AT15403" s="144"/>
    </row>
    <row r="15404" spans="9:46" s="142" customFormat="1" x14ac:dyDescent="0.15">
      <c r="I15404" s="223"/>
      <c r="P15404" s="224"/>
      <c r="Q15404" s="224"/>
      <c r="R15404" s="224"/>
      <c r="T15404" s="223"/>
      <c r="U15404" s="225"/>
      <c r="V15404" s="223"/>
      <c r="W15404" s="225"/>
      <c r="AE15404" s="200"/>
      <c r="AM15404" s="203"/>
      <c r="AT15404" s="144"/>
    </row>
    <row r="15405" spans="9:46" s="142" customFormat="1" x14ac:dyDescent="0.15">
      <c r="I15405" s="223"/>
      <c r="P15405" s="224"/>
      <c r="Q15405" s="224"/>
      <c r="R15405" s="224"/>
      <c r="T15405" s="223"/>
      <c r="U15405" s="225"/>
      <c r="V15405" s="223"/>
      <c r="W15405" s="225"/>
      <c r="AE15405" s="200"/>
      <c r="AM15405" s="203"/>
      <c r="AT15405" s="144"/>
    </row>
    <row r="15406" spans="9:46" s="142" customFormat="1" x14ac:dyDescent="0.15">
      <c r="I15406" s="223"/>
      <c r="P15406" s="224"/>
      <c r="Q15406" s="224"/>
      <c r="R15406" s="224"/>
      <c r="T15406" s="223"/>
      <c r="U15406" s="225"/>
      <c r="V15406" s="223"/>
      <c r="W15406" s="225"/>
      <c r="AE15406" s="200"/>
      <c r="AM15406" s="203"/>
      <c r="AT15406" s="144"/>
    </row>
    <row r="15407" spans="9:46" s="142" customFormat="1" x14ac:dyDescent="0.15">
      <c r="I15407" s="223"/>
      <c r="P15407" s="224"/>
      <c r="Q15407" s="224"/>
      <c r="R15407" s="224"/>
      <c r="T15407" s="223"/>
      <c r="U15407" s="225"/>
      <c r="V15407" s="223"/>
      <c r="W15407" s="225"/>
      <c r="AE15407" s="200"/>
      <c r="AM15407" s="203"/>
      <c r="AT15407" s="144"/>
    </row>
    <row r="15408" spans="9:46" s="142" customFormat="1" x14ac:dyDescent="0.15">
      <c r="I15408" s="223"/>
      <c r="P15408" s="224"/>
      <c r="Q15408" s="224"/>
      <c r="R15408" s="224"/>
      <c r="T15408" s="223"/>
      <c r="U15408" s="225"/>
      <c r="V15408" s="223"/>
      <c r="W15408" s="225"/>
      <c r="AE15408" s="200"/>
      <c r="AM15408" s="203"/>
      <c r="AT15408" s="144"/>
    </row>
    <row r="15409" spans="9:46" s="142" customFormat="1" x14ac:dyDescent="0.15">
      <c r="I15409" s="223"/>
      <c r="P15409" s="224"/>
      <c r="Q15409" s="224"/>
      <c r="R15409" s="224"/>
      <c r="T15409" s="223"/>
      <c r="U15409" s="225"/>
      <c r="V15409" s="223"/>
      <c r="W15409" s="225"/>
      <c r="AE15409" s="200"/>
      <c r="AM15409" s="203"/>
      <c r="AT15409" s="144"/>
    </row>
    <row r="15410" spans="9:46" s="142" customFormat="1" x14ac:dyDescent="0.15">
      <c r="I15410" s="223"/>
      <c r="P15410" s="224"/>
      <c r="Q15410" s="224"/>
      <c r="R15410" s="224"/>
      <c r="T15410" s="223"/>
      <c r="U15410" s="225"/>
      <c r="V15410" s="223"/>
      <c r="W15410" s="225"/>
      <c r="AE15410" s="200"/>
      <c r="AM15410" s="203"/>
      <c r="AT15410" s="144"/>
    </row>
    <row r="15411" spans="9:46" s="142" customFormat="1" x14ac:dyDescent="0.15">
      <c r="I15411" s="223"/>
      <c r="P15411" s="224"/>
      <c r="Q15411" s="224"/>
      <c r="R15411" s="224"/>
      <c r="T15411" s="223"/>
      <c r="U15411" s="225"/>
      <c r="V15411" s="223"/>
      <c r="W15411" s="225"/>
      <c r="AE15411" s="200"/>
      <c r="AM15411" s="203"/>
      <c r="AT15411" s="144"/>
    </row>
    <row r="15412" spans="9:46" s="142" customFormat="1" x14ac:dyDescent="0.15">
      <c r="I15412" s="223"/>
      <c r="P15412" s="224"/>
      <c r="Q15412" s="224"/>
      <c r="R15412" s="224"/>
      <c r="T15412" s="223"/>
      <c r="U15412" s="225"/>
      <c r="V15412" s="223"/>
      <c r="W15412" s="225"/>
      <c r="AE15412" s="200"/>
      <c r="AM15412" s="203"/>
      <c r="AT15412" s="144"/>
    </row>
    <row r="15413" spans="9:46" s="142" customFormat="1" x14ac:dyDescent="0.15">
      <c r="I15413" s="223"/>
      <c r="P15413" s="224"/>
      <c r="Q15413" s="224"/>
      <c r="R15413" s="224"/>
      <c r="T15413" s="223"/>
      <c r="U15413" s="225"/>
      <c r="V15413" s="223"/>
      <c r="W15413" s="225"/>
      <c r="AE15413" s="200"/>
      <c r="AM15413" s="203"/>
      <c r="AT15413" s="144"/>
    </row>
    <row r="15414" spans="9:46" s="142" customFormat="1" x14ac:dyDescent="0.15">
      <c r="I15414" s="223"/>
      <c r="P15414" s="224"/>
      <c r="Q15414" s="224"/>
      <c r="R15414" s="224"/>
      <c r="T15414" s="223"/>
      <c r="U15414" s="225"/>
      <c r="V15414" s="223"/>
      <c r="W15414" s="225"/>
      <c r="AE15414" s="200"/>
      <c r="AM15414" s="203"/>
      <c r="AT15414" s="144"/>
    </row>
    <row r="15415" spans="9:46" s="142" customFormat="1" x14ac:dyDescent="0.15">
      <c r="I15415" s="223"/>
      <c r="P15415" s="224"/>
      <c r="Q15415" s="224"/>
      <c r="R15415" s="224"/>
      <c r="T15415" s="223"/>
      <c r="U15415" s="225"/>
      <c r="V15415" s="223"/>
      <c r="W15415" s="225"/>
      <c r="AE15415" s="200"/>
      <c r="AM15415" s="203"/>
      <c r="AT15415" s="144"/>
    </row>
    <row r="15416" spans="9:46" s="142" customFormat="1" x14ac:dyDescent="0.15">
      <c r="I15416" s="223"/>
      <c r="P15416" s="224"/>
      <c r="Q15416" s="224"/>
      <c r="R15416" s="224"/>
      <c r="T15416" s="223"/>
      <c r="U15416" s="225"/>
      <c r="V15416" s="223"/>
      <c r="W15416" s="225"/>
      <c r="AE15416" s="200"/>
      <c r="AM15416" s="203"/>
      <c r="AT15416" s="144"/>
    </row>
    <row r="15417" spans="9:46" s="142" customFormat="1" x14ac:dyDescent="0.15">
      <c r="I15417" s="223"/>
      <c r="P15417" s="224"/>
      <c r="Q15417" s="224"/>
      <c r="R15417" s="224"/>
      <c r="T15417" s="223"/>
      <c r="U15417" s="225"/>
      <c r="V15417" s="223"/>
      <c r="W15417" s="225"/>
      <c r="AE15417" s="200"/>
      <c r="AM15417" s="203"/>
      <c r="AT15417" s="144"/>
    </row>
    <row r="15418" spans="9:46" s="142" customFormat="1" x14ac:dyDescent="0.15">
      <c r="I15418" s="223"/>
      <c r="P15418" s="224"/>
      <c r="Q15418" s="224"/>
      <c r="R15418" s="224"/>
      <c r="T15418" s="223"/>
      <c r="U15418" s="225"/>
      <c r="V15418" s="223"/>
      <c r="W15418" s="225"/>
      <c r="AE15418" s="200"/>
      <c r="AM15418" s="203"/>
      <c r="AT15418" s="144"/>
    </row>
    <row r="15419" spans="9:46" s="142" customFormat="1" x14ac:dyDescent="0.15">
      <c r="I15419" s="223"/>
      <c r="P15419" s="224"/>
      <c r="Q15419" s="224"/>
      <c r="R15419" s="224"/>
      <c r="T15419" s="223"/>
      <c r="U15419" s="225"/>
      <c r="V15419" s="223"/>
      <c r="W15419" s="225"/>
      <c r="AE15419" s="200"/>
      <c r="AM15419" s="203"/>
      <c r="AT15419" s="144"/>
    </row>
    <row r="15420" spans="9:46" s="142" customFormat="1" x14ac:dyDescent="0.15">
      <c r="I15420" s="223"/>
      <c r="P15420" s="224"/>
      <c r="Q15420" s="224"/>
      <c r="R15420" s="224"/>
      <c r="T15420" s="223"/>
      <c r="U15420" s="225"/>
      <c r="V15420" s="223"/>
      <c r="W15420" s="225"/>
      <c r="AE15420" s="200"/>
      <c r="AM15420" s="203"/>
      <c r="AT15420" s="144"/>
    </row>
    <row r="15421" spans="9:46" s="142" customFormat="1" x14ac:dyDescent="0.15">
      <c r="I15421" s="223"/>
      <c r="P15421" s="224"/>
      <c r="Q15421" s="224"/>
      <c r="R15421" s="224"/>
      <c r="T15421" s="223"/>
      <c r="U15421" s="225"/>
      <c r="V15421" s="223"/>
      <c r="W15421" s="225"/>
      <c r="AE15421" s="200"/>
      <c r="AM15421" s="203"/>
      <c r="AT15421" s="144"/>
    </row>
    <row r="15422" spans="9:46" s="142" customFormat="1" x14ac:dyDescent="0.15">
      <c r="I15422" s="223"/>
      <c r="P15422" s="224"/>
      <c r="Q15422" s="224"/>
      <c r="R15422" s="224"/>
      <c r="T15422" s="223"/>
      <c r="U15422" s="225"/>
      <c r="V15422" s="223"/>
      <c r="W15422" s="225"/>
      <c r="AE15422" s="200"/>
      <c r="AM15422" s="203"/>
      <c r="AT15422" s="144"/>
    </row>
    <row r="15423" spans="9:46" s="142" customFormat="1" x14ac:dyDescent="0.15">
      <c r="I15423" s="223"/>
      <c r="P15423" s="224"/>
      <c r="Q15423" s="224"/>
      <c r="R15423" s="224"/>
      <c r="T15423" s="223"/>
      <c r="U15423" s="225"/>
      <c r="V15423" s="223"/>
      <c r="W15423" s="225"/>
      <c r="AE15423" s="200"/>
      <c r="AM15423" s="203"/>
      <c r="AT15423" s="144"/>
    </row>
    <row r="15424" spans="9:46" s="142" customFormat="1" x14ac:dyDescent="0.15">
      <c r="I15424" s="223"/>
      <c r="P15424" s="224"/>
      <c r="Q15424" s="224"/>
      <c r="R15424" s="224"/>
      <c r="T15424" s="223"/>
      <c r="U15424" s="225"/>
      <c r="V15424" s="223"/>
      <c r="W15424" s="225"/>
      <c r="AE15424" s="200"/>
      <c r="AM15424" s="203"/>
      <c r="AT15424" s="144"/>
    </row>
    <row r="15425" spans="9:46" s="142" customFormat="1" x14ac:dyDescent="0.15">
      <c r="I15425" s="223"/>
      <c r="P15425" s="224"/>
      <c r="Q15425" s="224"/>
      <c r="R15425" s="224"/>
      <c r="T15425" s="223"/>
      <c r="U15425" s="225"/>
      <c r="V15425" s="223"/>
      <c r="W15425" s="225"/>
      <c r="AE15425" s="200"/>
      <c r="AM15425" s="203"/>
      <c r="AT15425" s="144"/>
    </row>
    <row r="15426" spans="9:46" s="142" customFormat="1" x14ac:dyDescent="0.15">
      <c r="I15426" s="223"/>
      <c r="P15426" s="224"/>
      <c r="Q15426" s="224"/>
      <c r="R15426" s="224"/>
      <c r="T15426" s="223"/>
      <c r="U15426" s="225"/>
      <c r="V15426" s="223"/>
      <c r="W15426" s="225"/>
      <c r="AE15426" s="200"/>
      <c r="AM15426" s="203"/>
      <c r="AT15426" s="144"/>
    </row>
    <row r="15427" spans="9:46" s="142" customFormat="1" x14ac:dyDescent="0.15">
      <c r="I15427" s="223"/>
      <c r="P15427" s="224"/>
      <c r="Q15427" s="224"/>
      <c r="R15427" s="224"/>
      <c r="T15427" s="223"/>
      <c r="U15427" s="225"/>
      <c r="V15427" s="223"/>
      <c r="W15427" s="225"/>
      <c r="AE15427" s="200"/>
      <c r="AM15427" s="203"/>
      <c r="AT15427" s="144"/>
    </row>
    <row r="15428" spans="9:46" s="142" customFormat="1" x14ac:dyDescent="0.15">
      <c r="I15428" s="223"/>
      <c r="P15428" s="224"/>
      <c r="Q15428" s="224"/>
      <c r="R15428" s="224"/>
      <c r="T15428" s="223"/>
      <c r="U15428" s="225"/>
      <c r="V15428" s="223"/>
      <c r="W15428" s="225"/>
      <c r="AE15428" s="200"/>
      <c r="AM15428" s="203"/>
      <c r="AT15428" s="144"/>
    </row>
    <row r="15429" spans="9:46" s="142" customFormat="1" x14ac:dyDescent="0.15">
      <c r="I15429" s="223"/>
      <c r="P15429" s="224"/>
      <c r="Q15429" s="224"/>
      <c r="R15429" s="224"/>
      <c r="T15429" s="223"/>
      <c r="U15429" s="225"/>
      <c r="V15429" s="223"/>
      <c r="W15429" s="225"/>
      <c r="AE15429" s="200"/>
      <c r="AM15429" s="203"/>
      <c r="AT15429" s="144"/>
    </row>
    <row r="15430" spans="9:46" s="142" customFormat="1" x14ac:dyDescent="0.15">
      <c r="I15430" s="223"/>
      <c r="P15430" s="224"/>
      <c r="Q15430" s="224"/>
      <c r="R15430" s="224"/>
      <c r="T15430" s="223"/>
      <c r="U15430" s="225"/>
      <c r="V15430" s="223"/>
      <c r="W15430" s="225"/>
      <c r="AE15430" s="200"/>
      <c r="AM15430" s="203"/>
      <c r="AT15430" s="144"/>
    </row>
    <row r="15431" spans="9:46" s="142" customFormat="1" x14ac:dyDescent="0.15">
      <c r="I15431" s="223"/>
      <c r="P15431" s="224"/>
      <c r="Q15431" s="224"/>
      <c r="R15431" s="224"/>
      <c r="T15431" s="223"/>
      <c r="U15431" s="225"/>
      <c r="V15431" s="223"/>
      <c r="W15431" s="225"/>
      <c r="AE15431" s="200"/>
      <c r="AM15431" s="203"/>
      <c r="AT15431" s="144"/>
    </row>
    <row r="15432" spans="9:46" s="142" customFormat="1" x14ac:dyDescent="0.15">
      <c r="I15432" s="223"/>
      <c r="P15432" s="224"/>
      <c r="Q15432" s="224"/>
      <c r="R15432" s="224"/>
      <c r="T15432" s="223"/>
      <c r="U15432" s="225"/>
      <c r="V15432" s="223"/>
      <c r="W15432" s="225"/>
      <c r="AE15432" s="200"/>
      <c r="AM15432" s="203"/>
      <c r="AT15432" s="144"/>
    </row>
    <row r="15433" spans="9:46" s="142" customFormat="1" x14ac:dyDescent="0.15">
      <c r="I15433" s="223"/>
      <c r="P15433" s="224"/>
      <c r="Q15433" s="224"/>
      <c r="R15433" s="224"/>
      <c r="T15433" s="223"/>
      <c r="U15433" s="225"/>
      <c r="V15433" s="223"/>
      <c r="W15433" s="225"/>
      <c r="AE15433" s="200"/>
      <c r="AM15433" s="203"/>
      <c r="AT15433" s="144"/>
    </row>
    <row r="15434" spans="9:46" s="142" customFormat="1" x14ac:dyDescent="0.15">
      <c r="I15434" s="223"/>
      <c r="P15434" s="224"/>
      <c r="Q15434" s="224"/>
      <c r="R15434" s="224"/>
      <c r="T15434" s="223"/>
      <c r="U15434" s="225"/>
      <c r="V15434" s="223"/>
      <c r="W15434" s="225"/>
      <c r="AE15434" s="200"/>
      <c r="AM15434" s="203"/>
      <c r="AT15434" s="144"/>
    </row>
    <row r="15435" spans="9:46" s="142" customFormat="1" x14ac:dyDescent="0.15">
      <c r="I15435" s="223"/>
      <c r="P15435" s="224"/>
      <c r="Q15435" s="224"/>
      <c r="R15435" s="224"/>
      <c r="T15435" s="223"/>
      <c r="U15435" s="225"/>
      <c r="V15435" s="223"/>
      <c r="W15435" s="225"/>
      <c r="AE15435" s="200"/>
      <c r="AM15435" s="203"/>
      <c r="AT15435" s="144"/>
    </row>
    <row r="15436" spans="9:46" s="142" customFormat="1" x14ac:dyDescent="0.15">
      <c r="I15436" s="223"/>
      <c r="P15436" s="224"/>
      <c r="Q15436" s="224"/>
      <c r="R15436" s="224"/>
      <c r="T15436" s="223"/>
      <c r="U15436" s="225"/>
      <c r="V15436" s="223"/>
      <c r="W15436" s="225"/>
      <c r="AE15436" s="200"/>
      <c r="AM15436" s="203"/>
      <c r="AT15436" s="144"/>
    </row>
    <row r="15437" spans="9:46" s="142" customFormat="1" x14ac:dyDescent="0.15">
      <c r="I15437" s="223"/>
      <c r="P15437" s="224"/>
      <c r="Q15437" s="224"/>
      <c r="R15437" s="224"/>
      <c r="T15437" s="223"/>
      <c r="U15437" s="225"/>
      <c r="V15437" s="223"/>
      <c r="W15437" s="225"/>
      <c r="AE15437" s="200"/>
      <c r="AM15437" s="203"/>
      <c r="AT15437" s="144"/>
    </row>
    <row r="15438" spans="9:46" s="142" customFormat="1" x14ac:dyDescent="0.15">
      <c r="I15438" s="223"/>
      <c r="P15438" s="224"/>
      <c r="Q15438" s="224"/>
      <c r="R15438" s="224"/>
      <c r="T15438" s="223"/>
      <c r="U15438" s="225"/>
      <c r="V15438" s="223"/>
      <c r="W15438" s="225"/>
      <c r="AE15438" s="200"/>
      <c r="AM15438" s="203"/>
      <c r="AT15438" s="144"/>
    </row>
    <row r="15439" spans="9:46" s="142" customFormat="1" x14ac:dyDescent="0.15">
      <c r="I15439" s="223"/>
      <c r="P15439" s="224"/>
      <c r="Q15439" s="224"/>
      <c r="R15439" s="224"/>
      <c r="T15439" s="223"/>
      <c r="U15439" s="225"/>
      <c r="V15439" s="223"/>
      <c r="W15439" s="225"/>
      <c r="AE15439" s="200"/>
      <c r="AM15439" s="203"/>
      <c r="AT15439" s="144"/>
    </row>
    <row r="15440" spans="9:46" s="142" customFormat="1" x14ac:dyDescent="0.15">
      <c r="I15440" s="223"/>
      <c r="P15440" s="224"/>
      <c r="Q15440" s="224"/>
      <c r="R15440" s="224"/>
      <c r="T15440" s="223"/>
      <c r="U15440" s="225"/>
      <c r="V15440" s="223"/>
      <c r="W15440" s="225"/>
      <c r="AE15440" s="200"/>
      <c r="AM15440" s="203"/>
      <c r="AT15440" s="144"/>
    </row>
    <row r="15441" spans="9:46" s="142" customFormat="1" x14ac:dyDescent="0.15">
      <c r="I15441" s="223"/>
      <c r="P15441" s="224"/>
      <c r="Q15441" s="224"/>
      <c r="R15441" s="224"/>
      <c r="T15441" s="223"/>
      <c r="U15441" s="225"/>
      <c r="V15441" s="223"/>
      <c r="W15441" s="225"/>
      <c r="AE15441" s="200"/>
      <c r="AM15441" s="203"/>
      <c r="AT15441" s="144"/>
    </row>
    <row r="15442" spans="9:46" s="142" customFormat="1" x14ac:dyDescent="0.15">
      <c r="I15442" s="223"/>
      <c r="P15442" s="224"/>
      <c r="Q15442" s="224"/>
      <c r="R15442" s="224"/>
      <c r="T15442" s="223"/>
      <c r="U15442" s="225"/>
      <c r="V15442" s="223"/>
      <c r="W15442" s="225"/>
      <c r="AE15442" s="200"/>
      <c r="AM15442" s="203"/>
      <c r="AT15442" s="144"/>
    </row>
    <row r="15443" spans="9:46" s="142" customFormat="1" x14ac:dyDescent="0.15">
      <c r="I15443" s="223"/>
      <c r="P15443" s="224"/>
      <c r="Q15443" s="224"/>
      <c r="R15443" s="224"/>
      <c r="T15443" s="223"/>
      <c r="U15443" s="225"/>
      <c r="V15443" s="223"/>
      <c r="W15443" s="225"/>
      <c r="AE15443" s="200"/>
      <c r="AM15443" s="203"/>
      <c r="AT15443" s="144"/>
    </row>
    <row r="15444" spans="9:46" s="142" customFormat="1" x14ac:dyDescent="0.15">
      <c r="I15444" s="223"/>
      <c r="P15444" s="224"/>
      <c r="Q15444" s="224"/>
      <c r="R15444" s="224"/>
      <c r="T15444" s="223"/>
      <c r="U15444" s="225"/>
      <c r="V15444" s="223"/>
      <c r="W15444" s="225"/>
      <c r="AE15444" s="200"/>
      <c r="AM15444" s="203"/>
      <c r="AT15444" s="144"/>
    </row>
    <row r="15445" spans="9:46" s="142" customFormat="1" x14ac:dyDescent="0.15">
      <c r="I15445" s="223"/>
      <c r="P15445" s="224"/>
      <c r="Q15445" s="224"/>
      <c r="R15445" s="224"/>
      <c r="T15445" s="223"/>
      <c r="U15445" s="225"/>
      <c r="V15445" s="223"/>
      <c r="W15445" s="225"/>
      <c r="AE15445" s="200"/>
      <c r="AM15445" s="203"/>
      <c r="AT15445" s="144"/>
    </row>
    <row r="15446" spans="9:46" s="142" customFormat="1" x14ac:dyDescent="0.15">
      <c r="I15446" s="223"/>
      <c r="P15446" s="224"/>
      <c r="Q15446" s="224"/>
      <c r="R15446" s="224"/>
      <c r="T15446" s="223"/>
      <c r="U15446" s="225"/>
      <c r="V15446" s="223"/>
      <c r="W15446" s="225"/>
      <c r="AE15446" s="200"/>
      <c r="AM15446" s="203"/>
      <c r="AT15446" s="144"/>
    </row>
    <row r="15447" spans="9:46" s="142" customFormat="1" x14ac:dyDescent="0.15">
      <c r="I15447" s="223"/>
      <c r="P15447" s="224"/>
      <c r="Q15447" s="224"/>
      <c r="R15447" s="224"/>
      <c r="T15447" s="223"/>
      <c r="U15447" s="225"/>
      <c r="V15447" s="223"/>
      <c r="W15447" s="225"/>
      <c r="AE15447" s="200"/>
      <c r="AM15447" s="203"/>
      <c r="AT15447" s="144"/>
    </row>
    <row r="15448" spans="9:46" s="142" customFormat="1" x14ac:dyDescent="0.15">
      <c r="I15448" s="223"/>
      <c r="P15448" s="224"/>
      <c r="Q15448" s="224"/>
      <c r="R15448" s="224"/>
      <c r="T15448" s="223"/>
      <c r="U15448" s="225"/>
      <c r="V15448" s="223"/>
      <c r="W15448" s="225"/>
      <c r="AE15448" s="200"/>
      <c r="AM15448" s="203"/>
      <c r="AT15448" s="144"/>
    </row>
    <row r="15449" spans="9:46" s="142" customFormat="1" x14ac:dyDescent="0.15">
      <c r="I15449" s="223"/>
      <c r="P15449" s="224"/>
      <c r="Q15449" s="224"/>
      <c r="R15449" s="224"/>
      <c r="T15449" s="223"/>
      <c r="U15449" s="225"/>
      <c r="V15449" s="223"/>
      <c r="W15449" s="225"/>
      <c r="AE15449" s="200"/>
      <c r="AM15449" s="203"/>
      <c r="AT15449" s="144"/>
    </row>
    <row r="15450" spans="9:46" s="142" customFormat="1" x14ac:dyDescent="0.15">
      <c r="I15450" s="223"/>
      <c r="P15450" s="224"/>
      <c r="Q15450" s="224"/>
      <c r="R15450" s="224"/>
      <c r="T15450" s="223"/>
      <c r="U15450" s="225"/>
      <c r="V15450" s="223"/>
      <c r="W15450" s="225"/>
      <c r="AE15450" s="200"/>
      <c r="AM15450" s="203"/>
      <c r="AT15450" s="144"/>
    </row>
    <row r="15451" spans="9:46" s="142" customFormat="1" x14ac:dyDescent="0.15">
      <c r="I15451" s="223"/>
      <c r="P15451" s="224"/>
      <c r="Q15451" s="224"/>
      <c r="R15451" s="224"/>
      <c r="T15451" s="223"/>
      <c r="U15451" s="225"/>
      <c r="V15451" s="223"/>
      <c r="W15451" s="225"/>
      <c r="AE15451" s="200"/>
      <c r="AM15451" s="203"/>
      <c r="AT15451" s="144"/>
    </row>
    <row r="15452" spans="9:46" s="142" customFormat="1" x14ac:dyDescent="0.15">
      <c r="I15452" s="223"/>
      <c r="P15452" s="224"/>
      <c r="Q15452" s="224"/>
      <c r="R15452" s="224"/>
      <c r="T15452" s="223"/>
      <c r="U15452" s="225"/>
      <c r="V15452" s="223"/>
      <c r="W15452" s="225"/>
      <c r="AE15452" s="200"/>
      <c r="AM15452" s="203"/>
      <c r="AT15452" s="144"/>
    </row>
    <row r="15453" spans="9:46" s="142" customFormat="1" x14ac:dyDescent="0.15">
      <c r="I15453" s="223"/>
      <c r="P15453" s="224"/>
      <c r="Q15453" s="224"/>
      <c r="R15453" s="224"/>
      <c r="T15453" s="223"/>
      <c r="U15453" s="225"/>
      <c r="V15453" s="223"/>
      <c r="W15453" s="225"/>
      <c r="AE15453" s="200"/>
      <c r="AM15453" s="203"/>
      <c r="AT15453" s="144"/>
    </row>
    <row r="15454" spans="9:46" s="142" customFormat="1" x14ac:dyDescent="0.15">
      <c r="I15454" s="223"/>
      <c r="P15454" s="224"/>
      <c r="Q15454" s="224"/>
      <c r="R15454" s="224"/>
      <c r="T15454" s="223"/>
      <c r="U15454" s="225"/>
      <c r="V15454" s="223"/>
      <c r="W15454" s="225"/>
      <c r="AE15454" s="200"/>
      <c r="AM15454" s="203"/>
      <c r="AT15454" s="144"/>
    </row>
    <row r="15455" spans="9:46" s="142" customFormat="1" x14ac:dyDescent="0.15">
      <c r="I15455" s="223"/>
      <c r="P15455" s="224"/>
      <c r="Q15455" s="224"/>
      <c r="R15455" s="224"/>
      <c r="T15455" s="223"/>
      <c r="U15455" s="225"/>
      <c r="V15455" s="223"/>
      <c r="W15455" s="225"/>
      <c r="AE15455" s="200"/>
      <c r="AM15455" s="203"/>
      <c r="AT15455" s="144"/>
    </row>
    <row r="15456" spans="9:46" s="142" customFormat="1" x14ac:dyDescent="0.15">
      <c r="I15456" s="223"/>
      <c r="P15456" s="224"/>
      <c r="Q15456" s="224"/>
      <c r="R15456" s="224"/>
      <c r="T15456" s="223"/>
      <c r="U15456" s="225"/>
      <c r="V15456" s="223"/>
      <c r="W15456" s="225"/>
      <c r="AE15456" s="200"/>
      <c r="AM15456" s="203"/>
      <c r="AT15456" s="144"/>
    </row>
    <row r="15457" spans="9:46" s="142" customFormat="1" x14ac:dyDescent="0.15">
      <c r="I15457" s="223"/>
      <c r="P15457" s="224"/>
      <c r="Q15457" s="224"/>
      <c r="R15457" s="224"/>
      <c r="T15457" s="223"/>
      <c r="U15457" s="225"/>
      <c r="V15457" s="223"/>
      <c r="W15457" s="225"/>
      <c r="AE15457" s="200"/>
      <c r="AM15457" s="203"/>
      <c r="AT15457" s="144"/>
    </row>
    <row r="15458" spans="9:46" s="142" customFormat="1" x14ac:dyDescent="0.15">
      <c r="I15458" s="223"/>
      <c r="P15458" s="224"/>
      <c r="Q15458" s="224"/>
      <c r="R15458" s="224"/>
      <c r="T15458" s="223"/>
      <c r="U15458" s="225"/>
      <c r="V15458" s="223"/>
      <c r="W15458" s="225"/>
      <c r="AE15458" s="200"/>
      <c r="AM15458" s="203"/>
      <c r="AT15458" s="144"/>
    </row>
    <row r="15459" spans="9:46" s="142" customFormat="1" x14ac:dyDescent="0.15">
      <c r="I15459" s="223"/>
      <c r="P15459" s="224"/>
      <c r="Q15459" s="224"/>
      <c r="R15459" s="224"/>
      <c r="T15459" s="223"/>
      <c r="U15459" s="225"/>
      <c r="V15459" s="223"/>
      <c r="W15459" s="225"/>
      <c r="AE15459" s="200"/>
      <c r="AM15459" s="203"/>
      <c r="AT15459" s="144"/>
    </row>
    <row r="15460" spans="9:46" s="142" customFormat="1" x14ac:dyDescent="0.15">
      <c r="I15460" s="223"/>
      <c r="P15460" s="224"/>
      <c r="Q15460" s="224"/>
      <c r="R15460" s="224"/>
      <c r="T15460" s="223"/>
      <c r="U15460" s="225"/>
      <c r="V15460" s="223"/>
      <c r="W15460" s="225"/>
      <c r="AE15460" s="200"/>
      <c r="AM15460" s="203"/>
      <c r="AT15460" s="144"/>
    </row>
    <row r="15461" spans="9:46" s="142" customFormat="1" x14ac:dyDescent="0.15">
      <c r="I15461" s="223"/>
      <c r="P15461" s="224"/>
      <c r="Q15461" s="224"/>
      <c r="R15461" s="224"/>
      <c r="T15461" s="223"/>
      <c r="U15461" s="225"/>
      <c r="V15461" s="223"/>
      <c r="W15461" s="225"/>
      <c r="AE15461" s="200"/>
      <c r="AM15461" s="203"/>
      <c r="AT15461" s="144"/>
    </row>
    <row r="15462" spans="9:46" s="142" customFormat="1" x14ac:dyDescent="0.15">
      <c r="I15462" s="223"/>
      <c r="P15462" s="224"/>
      <c r="Q15462" s="224"/>
      <c r="R15462" s="224"/>
      <c r="T15462" s="223"/>
      <c r="U15462" s="225"/>
      <c r="V15462" s="223"/>
      <c r="W15462" s="225"/>
      <c r="AE15462" s="200"/>
      <c r="AM15462" s="203"/>
      <c r="AT15462" s="144"/>
    </row>
    <row r="15463" spans="9:46" s="142" customFormat="1" x14ac:dyDescent="0.15">
      <c r="I15463" s="223"/>
      <c r="P15463" s="224"/>
      <c r="Q15463" s="224"/>
      <c r="R15463" s="224"/>
      <c r="T15463" s="223"/>
      <c r="U15463" s="225"/>
      <c r="V15463" s="223"/>
      <c r="W15463" s="225"/>
      <c r="AE15463" s="200"/>
      <c r="AM15463" s="203"/>
      <c r="AT15463" s="144"/>
    </row>
    <row r="15464" spans="9:46" s="142" customFormat="1" x14ac:dyDescent="0.15">
      <c r="I15464" s="223"/>
      <c r="P15464" s="224"/>
      <c r="Q15464" s="224"/>
      <c r="R15464" s="224"/>
      <c r="T15464" s="223"/>
      <c r="U15464" s="225"/>
      <c r="V15464" s="223"/>
      <c r="W15464" s="225"/>
      <c r="AE15464" s="200"/>
      <c r="AM15464" s="203"/>
      <c r="AT15464" s="144"/>
    </row>
    <row r="15465" spans="9:46" s="142" customFormat="1" x14ac:dyDescent="0.15">
      <c r="I15465" s="223"/>
      <c r="P15465" s="224"/>
      <c r="Q15465" s="224"/>
      <c r="R15465" s="224"/>
      <c r="T15465" s="223"/>
      <c r="U15465" s="225"/>
      <c r="V15465" s="223"/>
      <c r="W15465" s="225"/>
      <c r="AE15465" s="200"/>
      <c r="AM15465" s="203"/>
      <c r="AT15465" s="144"/>
    </row>
    <row r="15466" spans="9:46" s="142" customFormat="1" x14ac:dyDescent="0.15">
      <c r="I15466" s="223"/>
      <c r="P15466" s="224"/>
      <c r="Q15466" s="224"/>
      <c r="R15466" s="224"/>
      <c r="T15466" s="223"/>
      <c r="U15466" s="225"/>
      <c r="V15466" s="223"/>
      <c r="W15466" s="225"/>
      <c r="AE15466" s="200"/>
      <c r="AM15466" s="203"/>
      <c r="AT15466" s="144"/>
    </row>
    <row r="15467" spans="9:46" s="142" customFormat="1" x14ac:dyDescent="0.15">
      <c r="I15467" s="223"/>
      <c r="P15467" s="224"/>
      <c r="Q15467" s="224"/>
      <c r="R15467" s="224"/>
      <c r="T15467" s="223"/>
      <c r="U15467" s="225"/>
      <c r="V15467" s="223"/>
      <c r="W15467" s="225"/>
      <c r="AE15467" s="200"/>
      <c r="AM15467" s="203"/>
      <c r="AT15467" s="144"/>
    </row>
    <row r="15468" spans="9:46" s="142" customFormat="1" x14ac:dyDescent="0.15">
      <c r="I15468" s="223"/>
      <c r="P15468" s="224"/>
      <c r="Q15468" s="224"/>
      <c r="R15468" s="224"/>
      <c r="T15468" s="223"/>
      <c r="U15468" s="225"/>
      <c r="V15468" s="223"/>
      <c r="W15468" s="225"/>
      <c r="AE15468" s="200"/>
      <c r="AM15468" s="203"/>
      <c r="AT15468" s="144"/>
    </row>
    <row r="15469" spans="9:46" s="142" customFormat="1" x14ac:dyDescent="0.15">
      <c r="I15469" s="223"/>
      <c r="P15469" s="224"/>
      <c r="Q15469" s="224"/>
      <c r="R15469" s="224"/>
      <c r="T15469" s="223"/>
      <c r="U15469" s="225"/>
      <c r="V15469" s="223"/>
      <c r="W15469" s="225"/>
      <c r="AE15469" s="200"/>
      <c r="AM15469" s="203"/>
      <c r="AT15469" s="144"/>
    </row>
    <row r="15470" spans="9:46" s="142" customFormat="1" x14ac:dyDescent="0.15">
      <c r="I15470" s="223"/>
      <c r="P15470" s="224"/>
      <c r="Q15470" s="224"/>
      <c r="R15470" s="224"/>
      <c r="T15470" s="223"/>
      <c r="U15470" s="225"/>
      <c r="V15470" s="223"/>
      <c r="W15470" s="225"/>
      <c r="AE15470" s="200"/>
      <c r="AM15470" s="203"/>
      <c r="AT15470" s="144"/>
    </row>
    <row r="15471" spans="9:46" s="142" customFormat="1" x14ac:dyDescent="0.15">
      <c r="I15471" s="223"/>
      <c r="P15471" s="224"/>
      <c r="Q15471" s="224"/>
      <c r="R15471" s="224"/>
      <c r="T15471" s="223"/>
      <c r="U15471" s="225"/>
      <c r="V15471" s="223"/>
      <c r="W15471" s="225"/>
      <c r="AE15471" s="200"/>
      <c r="AM15471" s="203"/>
      <c r="AT15471" s="144"/>
    </row>
    <row r="15472" spans="9:46" s="142" customFormat="1" x14ac:dyDescent="0.15">
      <c r="I15472" s="223"/>
      <c r="P15472" s="224"/>
      <c r="Q15472" s="224"/>
      <c r="R15472" s="224"/>
      <c r="T15472" s="223"/>
      <c r="U15472" s="225"/>
      <c r="V15472" s="223"/>
      <c r="W15472" s="225"/>
      <c r="AE15472" s="200"/>
      <c r="AM15472" s="203"/>
      <c r="AT15472" s="144"/>
    </row>
    <row r="15473" spans="9:46" s="142" customFormat="1" x14ac:dyDescent="0.15">
      <c r="I15473" s="223"/>
      <c r="P15473" s="224"/>
      <c r="Q15473" s="224"/>
      <c r="R15473" s="224"/>
      <c r="T15473" s="223"/>
      <c r="U15473" s="225"/>
      <c r="V15473" s="223"/>
      <c r="W15473" s="225"/>
      <c r="AE15473" s="200"/>
      <c r="AM15473" s="203"/>
      <c r="AT15473" s="144"/>
    </row>
    <row r="15474" spans="9:46" s="142" customFormat="1" x14ac:dyDescent="0.15">
      <c r="I15474" s="223"/>
      <c r="P15474" s="224"/>
      <c r="Q15474" s="224"/>
      <c r="R15474" s="224"/>
      <c r="T15474" s="223"/>
      <c r="U15474" s="225"/>
      <c r="V15474" s="223"/>
      <c r="W15474" s="225"/>
      <c r="AE15474" s="200"/>
      <c r="AM15474" s="203"/>
      <c r="AT15474" s="144"/>
    </row>
    <row r="15475" spans="9:46" s="142" customFormat="1" x14ac:dyDescent="0.15">
      <c r="I15475" s="223"/>
      <c r="P15475" s="224"/>
      <c r="Q15475" s="224"/>
      <c r="R15475" s="224"/>
      <c r="T15475" s="223"/>
      <c r="U15475" s="225"/>
      <c r="V15475" s="223"/>
      <c r="W15475" s="225"/>
      <c r="AE15475" s="200"/>
      <c r="AM15475" s="203"/>
      <c r="AT15475" s="144"/>
    </row>
    <row r="15476" spans="9:46" s="142" customFormat="1" x14ac:dyDescent="0.15">
      <c r="I15476" s="223"/>
      <c r="P15476" s="224"/>
      <c r="Q15476" s="224"/>
      <c r="R15476" s="224"/>
      <c r="T15476" s="223"/>
      <c r="U15476" s="225"/>
      <c r="V15476" s="223"/>
      <c r="W15476" s="225"/>
      <c r="AE15476" s="200"/>
      <c r="AM15476" s="203"/>
      <c r="AT15476" s="144"/>
    </row>
    <row r="15477" spans="9:46" s="142" customFormat="1" x14ac:dyDescent="0.15">
      <c r="I15477" s="223"/>
      <c r="P15477" s="224"/>
      <c r="Q15477" s="224"/>
      <c r="R15477" s="224"/>
      <c r="T15477" s="223"/>
      <c r="U15477" s="225"/>
      <c r="V15477" s="223"/>
      <c r="W15477" s="225"/>
      <c r="AE15477" s="200"/>
      <c r="AM15477" s="203"/>
      <c r="AT15477" s="144"/>
    </row>
    <row r="15478" spans="9:46" s="142" customFormat="1" x14ac:dyDescent="0.15">
      <c r="I15478" s="223"/>
      <c r="P15478" s="224"/>
      <c r="Q15478" s="224"/>
      <c r="R15478" s="224"/>
      <c r="T15478" s="223"/>
      <c r="U15478" s="225"/>
      <c r="V15478" s="223"/>
      <c r="W15478" s="225"/>
      <c r="AE15478" s="200"/>
      <c r="AM15478" s="203"/>
      <c r="AT15478" s="144"/>
    </row>
    <row r="15479" spans="9:46" s="142" customFormat="1" x14ac:dyDescent="0.15">
      <c r="I15479" s="223"/>
      <c r="P15479" s="224"/>
      <c r="Q15479" s="224"/>
      <c r="R15479" s="224"/>
      <c r="T15479" s="223"/>
      <c r="U15479" s="225"/>
      <c r="V15479" s="223"/>
      <c r="W15479" s="225"/>
      <c r="AE15479" s="200"/>
      <c r="AM15479" s="203"/>
      <c r="AT15479" s="144"/>
    </row>
    <row r="15480" spans="9:46" s="142" customFormat="1" x14ac:dyDescent="0.15">
      <c r="I15480" s="223"/>
      <c r="P15480" s="224"/>
      <c r="Q15480" s="224"/>
      <c r="R15480" s="224"/>
      <c r="T15480" s="223"/>
      <c r="U15480" s="225"/>
      <c r="V15480" s="223"/>
      <c r="W15480" s="225"/>
      <c r="AE15480" s="200"/>
      <c r="AM15480" s="203"/>
      <c r="AT15480" s="144"/>
    </row>
    <row r="15481" spans="9:46" s="142" customFormat="1" x14ac:dyDescent="0.15">
      <c r="I15481" s="223"/>
      <c r="P15481" s="224"/>
      <c r="Q15481" s="224"/>
      <c r="R15481" s="224"/>
      <c r="T15481" s="223"/>
      <c r="U15481" s="225"/>
      <c r="V15481" s="223"/>
      <c r="W15481" s="225"/>
      <c r="AE15481" s="200"/>
      <c r="AM15481" s="203"/>
      <c r="AT15481" s="144"/>
    </row>
    <row r="15482" spans="9:46" s="142" customFormat="1" x14ac:dyDescent="0.15">
      <c r="I15482" s="223"/>
      <c r="P15482" s="224"/>
      <c r="Q15482" s="224"/>
      <c r="R15482" s="224"/>
      <c r="T15482" s="223"/>
      <c r="U15482" s="225"/>
      <c r="V15482" s="223"/>
      <c r="W15482" s="225"/>
      <c r="AE15482" s="200"/>
      <c r="AM15482" s="203"/>
      <c r="AT15482" s="144"/>
    </row>
    <row r="15483" spans="9:46" s="142" customFormat="1" x14ac:dyDescent="0.15">
      <c r="I15483" s="223"/>
      <c r="P15483" s="224"/>
      <c r="Q15483" s="224"/>
      <c r="R15483" s="224"/>
      <c r="T15483" s="223"/>
      <c r="U15483" s="225"/>
      <c r="V15483" s="223"/>
      <c r="W15483" s="225"/>
      <c r="AE15483" s="200"/>
      <c r="AM15483" s="203"/>
      <c r="AT15483" s="144"/>
    </row>
    <row r="15484" spans="9:46" s="142" customFormat="1" x14ac:dyDescent="0.15">
      <c r="I15484" s="223"/>
      <c r="P15484" s="224"/>
      <c r="Q15484" s="224"/>
      <c r="R15484" s="224"/>
      <c r="T15484" s="223"/>
      <c r="U15484" s="225"/>
      <c r="V15484" s="223"/>
      <c r="W15484" s="225"/>
      <c r="AE15484" s="200"/>
      <c r="AM15484" s="203"/>
      <c r="AT15484" s="144"/>
    </row>
    <row r="15485" spans="9:46" s="142" customFormat="1" x14ac:dyDescent="0.15">
      <c r="I15485" s="223"/>
      <c r="P15485" s="224"/>
      <c r="Q15485" s="224"/>
      <c r="R15485" s="224"/>
      <c r="T15485" s="223"/>
      <c r="U15485" s="225"/>
      <c r="V15485" s="223"/>
      <c r="W15485" s="225"/>
      <c r="AE15485" s="200"/>
      <c r="AM15485" s="203"/>
      <c r="AT15485" s="144"/>
    </row>
    <row r="15486" spans="9:46" s="142" customFormat="1" x14ac:dyDescent="0.15">
      <c r="I15486" s="223"/>
      <c r="P15486" s="224"/>
      <c r="Q15486" s="224"/>
      <c r="R15486" s="224"/>
      <c r="T15486" s="223"/>
      <c r="U15486" s="225"/>
      <c r="V15486" s="223"/>
      <c r="W15486" s="225"/>
      <c r="AE15486" s="200"/>
      <c r="AM15486" s="203"/>
      <c r="AT15486" s="144"/>
    </row>
    <row r="15487" spans="9:46" s="142" customFormat="1" x14ac:dyDescent="0.15">
      <c r="I15487" s="223"/>
      <c r="P15487" s="224"/>
      <c r="Q15487" s="224"/>
      <c r="R15487" s="224"/>
      <c r="T15487" s="223"/>
      <c r="U15487" s="225"/>
      <c r="V15487" s="223"/>
      <c r="W15487" s="225"/>
      <c r="AE15487" s="200"/>
      <c r="AM15487" s="203"/>
      <c r="AT15487" s="144"/>
    </row>
    <row r="15488" spans="9:46" s="142" customFormat="1" x14ac:dyDescent="0.15">
      <c r="I15488" s="223"/>
      <c r="P15488" s="224"/>
      <c r="Q15488" s="224"/>
      <c r="R15488" s="224"/>
      <c r="T15488" s="223"/>
      <c r="U15488" s="225"/>
      <c r="V15488" s="223"/>
      <c r="W15488" s="225"/>
      <c r="AE15488" s="200"/>
      <c r="AM15488" s="203"/>
      <c r="AT15488" s="144"/>
    </row>
    <row r="15489" spans="9:46" s="142" customFormat="1" x14ac:dyDescent="0.15">
      <c r="I15489" s="223"/>
      <c r="P15489" s="224"/>
      <c r="Q15489" s="224"/>
      <c r="R15489" s="224"/>
      <c r="T15489" s="223"/>
      <c r="U15489" s="225"/>
      <c r="V15489" s="223"/>
      <c r="W15489" s="225"/>
      <c r="AE15489" s="200"/>
      <c r="AM15489" s="203"/>
      <c r="AT15489" s="144"/>
    </row>
    <row r="15490" spans="9:46" s="142" customFormat="1" x14ac:dyDescent="0.15">
      <c r="I15490" s="223"/>
      <c r="P15490" s="224"/>
      <c r="Q15490" s="224"/>
      <c r="R15490" s="224"/>
      <c r="T15490" s="223"/>
      <c r="U15490" s="225"/>
      <c r="V15490" s="223"/>
      <c r="W15490" s="225"/>
      <c r="AE15490" s="200"/>
      <c r="AM15490" s="203"/>
      <c r="AT15490" s="144"/>
    </row>
    <row r="15491" spans="9:46" s="142" customFormat="1" x14ac:dyDescent="0.15">
      <c r="I15491" s="223"/>
      <c r="P15491" s="224"/>
      <c r="Q15491" s="224"/>
      <c r="R15491" s="224"/>
      <c r="T15491" s="223"/>
      <c r="U15491" s="225"/>
      <c r="V15491" s="223"/>
      <c r="W15491" s="225"/>
      <c r="AE15491" s="200"/>
      <c r="AM15491" s="203"/>
      <c r="AT15491" s="144"/>
    </row>
    <row r="15492" spans="9:46" s="142" customFormat="1" x14ac:dyDescent="0.15">
      <c r="I15492" s="223"/>
      <c r="P15492" s="224"/>
      <c r="Q15492" s="224"/>
      <c r="R15492" s="224"/>
      <c r="T15492" s="223"/>
      <c r="U15492" s="225"/>
      <c r="V15492" s="223"/>
      <c r="W15492" s="225"/>
      <c r="AE15492" s="200"/>
      <c r="AM15492" s="203"/>
      <c r="AT15492" s="144"/>
    </row>
    <row r="15493" spans="9:46" s="142" customFormat="1" x14ac:dyDescent="0.15">
      <c r="I15493" s="223"/>
      <c r="P15493" s="224"/>
      <c r="Q15493" s="224"/>
      <c r="R15493" s="224"/>
      <c r="T15493" s="223"/>
      <c r="U15493" s="225"/>
      <c r="V15493" s="223"/>
      <c r="W15493" s="225"/>
      <c r="AE15493" s="200"/>
      <c r="AM15493" s="203"/>
      <c r="AT15493" s="144"/>
    </row>
    <row r="15494" spans="9:46" s="142" customFormat="1" x14ac:dyDescent="0.15">
      <c r="I15494" s="223"/>
      <c r="P15494" s="224"/>
      <c r="Q15494" s="224"/>
      <c r="R15494" s="224"/>
      <c r="T15494" s="223"/>
      <c r="U15494" s="225"/>
      <c r="V15494" s="223"/>
      <c r="W15494" s="225"/>
      <c r="AE15494" s="200"/>
      <c r="AM15494" s="203"/>
      <c r="AT15494" s="144"/>
    </row>
    <row r="15495" spans="9:46" s="142" customFormat="1" x14ac:dyDescent="0.15">
      <c r="I15495" s="223"/>
      <c r="P15495" s="224"/>
      <c r="Q15495" s="224"/>
      <c r="R15495" s="224"/>
      <c r="T15495" s="223"/>
      <c r="U15495" s="225"/>
      <c r="V15495" s="223"/>
      <c r="W15495" s="225"/>
      <c r="AE15495" s="200"/>
      <c r="AM15495" s="203"/>
      <c r="AT15495" s="144"/>
    </row>
    <row r="15496" spans="9:46" s="142" customFormat="1" x14ac:dyDescent="0.15">
      <c r="I15496" s="223"/>
      <c r="P15496" s="224"/>
      <c r="Q15496" s="224"/>
      <c r="R15496" s="224"/>
      <c r="T15496" s="223"/>
      <c r="U15496" s="225"/>
      <c r="V15496" s="223"/>
      <c r="W15496" s="225"/>
      <c r="AE15496" s="200"/>
      <c r="AM15496" s="203"/>
      <c r="AT15496" s="144"/>
    </row>
    <row r="15497" spans="9:46" s="142" customFormat="1" x14ac:dyDescent="0.15">
      <c r="I15497" s="223"/>
      <c r="P15497" s="224"/>
      <c r="Q15497" s="224"/>
      <c r="R15497" s="224"/>
      <c r="T15497" s="223"/>
      <c r="U15497" s="225"/>
      <c r="V15497" s="223"/>
      <c r="W15497" s="225"/>
      <c r="AE15497" s="200"/>
      <c r="AM15497" s="203"/>
      <c r="AT15497" s="144"/>
    </row>
    <row r="15498" spans="9:46" s="142" customFormat="1" x14ac:dyDescent="0.15">
      <c r="I15498" s="223"/>
      <c r="P15498" s="224"/>
      <c r="Q15498" s="224"/>
      <c r="R15498" s="224"/>
      <c r="T15498" s="223"/>
      <c r="U15498" s="225"/>
      <c r="V15498" s="223"/>
      <c r="W15498" s="225"/>
      <c r="AE15498" s="200"/>
      <c r="AM15498" s="203"/>
      <c r="AT15498" s="144"/>
    </row>
    <row r="15499" spans="9:46" s="142" customFormat="1" x14ac:dyDescent="0.15">
      <c r="I15499" s="223"/>
      <c r="P15499" s="224"/>
      <c r="Q15499" s="224"/>
      <c r="R15499" s="224"/>
      <c r="T15499" s="223"/>
      <c r="U15499" s="225"/>
      <c r="V15499" s="223"/>
      <c r="W15499" s="225"/>
      <c r="AE15499" s="200"/>
      <c r="AM15499" s="203"/>
      <c r="AT15499" s="144"/>
    </row>
    <row r="15500" spans="9:46" s="142" customFormat="1" x14ac:dyDescent="0.15">
      <c r="I15500" s="223"/>
      <c r="P15500" s="224"/>
      <c r="Q15500" s="224"/>
      <c r="R15500" s="224"/>
      <c r="T15500" s="223"/>
      <c r="U15500" s="225"/>
      <c r="V15500" s="223"/>
      <c r="W15500" s="225"/>
      <c r="AE15500" s="200"/>
      <c r="AM15500" s="203"/>
      <c r="AT15500" s="144"/>
    </row>
    <row r="15501" spans="9:46" s="142" customFormat="1" x14ac:dyDescent="0.15">
      <c r="I15501" s="223"/>
      <c r="P15501" s="224"/>
      <c r="Q15501" s="224"/>
      <c r="R15501" s="224"/>
      <c r="T15501" s="223"/>
      <c r="U15501" s="225"/>
      <c r="V15501" s="223"/>
      <c r="W15501" s="225"/>
      <c r="AE15501" s="200"/>
      <c r="AM15501" s="203"/>
      <c r="AT15501" s="144"/>
    </row>
    <row r="15502" spans="9:46" s="142" customFormat="1" x14ac:dyDescent="0.15">
      <c r="I15502" s="223"/>
      <c r="P15502" s="224"/>
      <c r="Q15502" s="224"/>
      <c r="R15502" s="224"/>
      <c r="T15502" s="223"/>
      <c r="U15502" s="225"/>
      <c r="V15502" s="223"/>
      <c r="W15502" s="225"/>
      <c r="AE15502" s="200"/>
      <c r="AM15502" s="203"/>
      <c r="AT15502" s="144"/>
    </row>
    <row r="15503" spans="9:46" s="142" customFormat="1" x14ac:dyDescent="0.15">
      <c r="I15503" s="223"/>
      <c r="P15503" s="224"/>
      <c r="Q15503" s="224"/>
      <c r="R15503" s="224"/>
      <c r="T15503" s="223"/>
      <c r="U15503" s="225"/>
      <c r="V15503" s="223"/>
      <c r="W15503" s="225"/>
      <c r="AE15503" s="200"/>
      <c r="AM15503" s="203"/>
      <c r="AT15503" s="144"/>
    </row>
    <row r="15504" spans="9:46" s="142" customFormat="1" x14ac:dyDescent="0.15">
      <c r="I15504" s="223"/>
      <c r="P15504" s="224"/>
      <c r="Q15504" s="224"/>
      <c r="R15504" s="224"/>
      <c r="T15504" s="223"/>
      <c r="U15504" s="225"/>
      <c r="V15504" s="223"/>
      <c r="W15504" s="225"/>
      <c r="AE15504" s="200"/>
      <c r="AM15504" s="203"/>
      <c r="AT15504" s="144"/>
    </row>
    <row r="15505" spans="9:46" s="142" customFormat="1" x14ac:dyDescent="0.15">
      <c r="I15505" s="223"/>
      <c r="P15505" s="224"/>
      <c r="Q15505" s="224"/>
      <c r="R15505" s="224"/>
      <c r="T15505" s="223"/>
      <c r="U15505" s="225"/>
      <c r="V15505" s="223"/>
      <c r="W15505" s="225"/>
      <c r="AE15505" s="200"/>
      <c r="AM15505" s="203"/>
      <c r="AT15505" s="144"/>
    </row>
    <row r="15506" spans="9:46" s="142" customFormat="1" x14ac:dyDescent="0.15">
      <c r="I15506" s="223"/>
      <c r="P15506" s="224"/>
      <c r="Q15506" s="224"/>
      <c r="R15506" s="224"/>
      <c r="T15506" s="223"/>
      <c r="U15506" s="225"/>
      <c r="V15506" s="223"/>
      <c r="W15506" s="225"/>
      <c r="AE15506" s="200"/>
      <c r="AM15506" s="203"/>
      <c r="AT15506" s="144"/>
    </row>
    <row r="15507" spans="9:46" s="142" customFormat="1" x14ac:dyDescent="0.15">
      <c r="I15507" s="223"/>
      <c r="P15507" s="224"/>
      <c r="Q15507" s="224"/>
      <c r="R15507" s="224"/>
      <c r="T15507" s="223"/>
      <c r="U15507" s="225"/>
      <c r="V15507" s="223"/>
      <c r="W15507" s="225"/>
      <c r="AE15507" s="200"/>
      <c r="AM15507" s="203"/>
      <c r="AT15507" s="144"/>
    </row>
    <row r="15508" spans="9:46" s="142" customFormat="1" x14ac:dyDescent="0.15">
      <c r="I15508" s="223"/>
      <c r="P15508" s="224"/>
      <c r="Q15508" s="224"/>
      <c r="R15508" s="224"/>
      <c r="T15508" s="223"/>
      <c r="U15508" s="225"/>
      <c r="V15508" s="223"/>
      <c r="W15508" s="225"/>
      <c r="AE15508" s="200"/>
      <c r="AM15508" s="203"/>
      <c r="AT15508" s="144"/>
    </row>
    <row r="15509" spans="9:46" s="142" customFormat="1" x14ac:dyDescent="0.15">
      <c r="I15509" s="223"/>
      <c r="P15509" s="224"/>
      <c r="Q15509" s="224"/>
      <c r="R15509" s="224"/>
      <c r="T15509" s="223"/>
      <c r="U15509" s="225"/>
      <c r="V15509" s="223"/>
      <c r="W15509" s="225"/>
      <c r="AE15509" s="200"/>
      <c r="AM15509" s="203"/>
      <c r="AT15509" s="144"/>
    </row>
    <row r="15510" spans="9:46" s="142" customFormat="1" x14ac:dyDescent="0.15">
      <c r="I15510" s="223"/>
      <c r="P15510" s="224"/>
      <c r="Q15510" s="224"/>
      <c r="R15510" s="224"/>
      <c r="T15510" s="223"/>
      <c r="U15510" s="225"/>
      <c r="V15510" s="223"/>
      <c r="W15510" s="225"/>
      <c r="AE15510" s="200"/>
      <c r="AM15510" s="203"/>
      <c r="AT15510" s="144"/>
    </row>
    <row r="15511" spans="9:46" s="142" customFormat="1" x14ac:dyDescent="0.15">
      <c r="I15511" s="223"/>
      <c r="P15511" s="224"/>
      <c r="Q15511" s="224"/>
      <c r="R15511" s="224"/>
      <c r="T15511" s="223"/>
      <c r="U15511" s="225"/>
      <c r="V15511" s="223"/>
      <c r="W15511" s="225"/>
      <c r="AE15511" s="200"/>
      <c r="AM15511" s="203"/>
      <c r="AT15511" s="144"/>
    </row>
    <row r="15512" spans="9:46" s="142" customFormat="1" x14ac:dyDescent="0.15">
      <c r="I15512" s="223"/>
      <c r="P15512" s="224"/>
      <c r="Q15512" s="224"/>
      <c r="R15512" s="224"/>
      <c r="T15512" s="223"/>
      <c r="U15512" s="225"/>
      <c r="V15512" s="223"/>
      <c r="W15512" s="225"/>
      <c r="AE15512" s="200"/>
      <c r="AM15512" s="203"/>
      <c r="AT15512" s="144"/>
    </row>
    <row r="15513" spans="9:46" s="142" customFormat="1" x14ac:dyDescent="0.15">
      <c r="I15513" s="223"/>
      <c r="P15513" s="224"/>
      <c r="Q15513" s="224"/>
      <c r="R15513" s="224"/>
      <c r="T15513" s="223"/>
      <c r="U15513" s="225"/>
      <c r="V15513" s="223"/>
      <c r="W15513" s="225"/>
      <c r="AE15513" s="200"/>
      <c r="AM15513" s="203"/>
      <c r="AT15513" s="144"/>
    </row>
    <row r="15514" spans="9:46" s="142" customFormat="1" x14ac:dyDescent="0.15">
      <c r="I15514" s="223"/>
      <c r="P15514" s="224"/>
      <c r="Q15514" s="224"/>
      <c r="R15514" s="224"/>
      <c r="T15514" s="223"/>
      <c r="U15514" s="225"/>
      <c r="V15514" s="223"/>
      <c r="W15514" s="225"/>
      <c r="AE15514" s="200"/>
      <c r="AM15514" s="203"/>
      <c r="AT15514" s="144"/>
    </row>
    <row r="15515" spans="9:46" s="142" customFormat="1" x14ac:dyDescent="0.15">
      <c r="I15515" s="223"/>
      <c r="P15515" s="224"/>
      <c r="Q15515" s="224"/>
      <c r="R15515" s="224"/>
      <c r="T15515" s="223"/>
      <c r="U15515" s="225"/>
      <c r="V15515" s="223"/>
      <c r="W15515" s="225"/>
      <c r="AE15515" s="200"/>
      <c r="AM15515" s="203"/>
      <c r="AT15515" s="144"/>
    </row>
    <row r="15516" spans="9:46" s="142" customFormat="1" x14ac:dyDescent="0.15">
      <c r="I15516" s="223"/>
      <c r="P15516" s="224"/>
      <c r="Q15516" s="224"/>
      <c r="R15516" s="224"/>
      <c r="T15516" s="223"/>
      <c r="U15516" s="225"/>
      <c r="V15516" s="223"/>
      <c r="W15516" s="225"/>
      <c r="AE15516" s="200"/>
      <c r="AM15516" s="203"/>
      <c r="AT15516" s="144"/>
    </row>
    <row r="15517" spans="9:46" s="142" customFormat="1" x14ac:dyDescent="0.15">
      <c r="I15517" s="223"/>
      <c r="P15517" s="224"/>
      <c r="Q15517" s="224"/>
      <c r="R15517" s="224"/>
      <c r="T15517" s="223"/>
      <c r="U15517" s="225"/>
      <c r="V15517" s="223"/>
      <c r="W15517" s="225"/>
      <c r="AE15517" s="200"/>
      <c r="AM15517" s="203"/>
      <c r="AT15517" s="144"/>
    </row>
    <row r="15518" spans="9:46" s="142" customFormat="1" x14ac:dyDescent="0.15">
      <c r="I15518" s="223"/>
      <c r="P15518" s="224"/>
      <c r="Q15518" s="224"/>
      <c r="R15518" s="224"/>
      <c r="T15518" s="223"/>
      <c r="U15518" s="225"/>
      <c r="V15518" s="223"/>
      <c r="W15518" s="225"/>
      <c r="AE15518" s="200"/>
      <c r="AM15518" s="203"/>
      <c r="AT15518" s="144"/>
    </row>
    <row r="15519" spans="9:46" s="142" customFormat="1" x14ac:dyDescent="0.15">
      <c r="I15519" s="223"/>
      <c r="P15519" s="224"/>
      <c r="Q15519" s="224"/>
      <c r="R15519" s="224"/>
      <c r="T15519" s="223"/>
      <c r="U15519" s="225"/>
      <c r="V15519" s="223"/>
      <c r="W15519" s="225"/>
      <c r="AE15519" s="200"/>
      <c r="AM15519" s="203"/>
      <c r="AT15519" s="144"/>
    </row>
    <row r="15520" spans="9:46" s="142" customFormat="1" x14ac:dyDescent="0.15">
      <c r="I15520" s="223"/>
      <c r="P15520" s="224"/>
      <c r="Q15520" s="224"/>
      <c r="R15520" s="224"/>
      <c r="T15520" s="223"/>
      <c r="U15520" s="225"/>
      <c r="V15520" s="223"/>
      <c r="W15520" s="225"/>
      <c r="AE15520" s="200"/>
      <c r="AM15520" s="203"/>
      <c r="AT15520" s="144"/>
    </row>
    <row r="15521" spans="9:46" s="142" customFormat="1" x14ac:dyDescent="0.15">
      <c r="I15521" s="223"/>
      <c r="P15521" s="224"/>
      <c r="Q15521" s="224"/>
      <c r="R15521" s="224"/>
      <c r="T15521" s="223"/>
      <c r="U15521" s="225"/>
      <c r="V15521" s="223"/>
      <c r="W15521" s="225"/>
      <c r="AE15521" s="200"/>
      <c r="AM15521" s="203"/>
      <c r="AT15521" s="144"/>
    </row>
    <row r="15522" spans="9:46" s="142" customFormat="1" x14ac:dyDescent="0.15">
      <c r="I15522" s="223"/>
      <c r="P15522" s="224"/>
      <c r="Q15522" s="224"/>
      <c r="R15522" s="224"/>
      <c r="T15522" s="223"/>
      <c r="U15522" s="225"/>
      <c r="V15522" s="223"/>
      <c r="W15522" s="225"/>
      <c r="AE15522" s="200"/>
      <c r="AM15522" s="203"/>
      <c r="AT15522" s="144"/>
    </row>
    <row r="15523" spans="9:46" s="142" customFormat="1" x14ac:dyDescent="0.15">
      <c r="I15523" s="223"/>
      <c r="P15523" s="224"/>
      <c r="Q15523" s="224"/>
      <c r="R15523" s="224"/>
      <c r="T15523" s="223"/>
      <c r="U15523" s="225"/>
      <c r="V15523" s="223"/>
      <c r="W15523" s="225"/>
      <c r="AE15523" s="200"/>
      <c r="AM15523" s="203"/>
      <c r="AT15523" s="144"/>
    </row>
    <row r="15524" spans="9:46" s="142" customFormat="1" x14ac:dyDescent="0.15">
      <c r="I15524" s="223"/>
      <c r="P15524" s="224"/>
      <c r="Q15524" s="224"/>
      <c r="R15524" s="224"/>
      <c r="T15524" s="223"/>
      <c r="U15524" s="225"/>
      <c r="V15524" s="223"/>
      <c r="W15524" s="225"/>
      <c r="AE15524" s="200"/>
      <c r="AM15524" s="203"/>
      <c r="AT15524" s="144"/>
    </row>
    <row r="15525" spans="9:46" s="142" customFormat="1" x14ac:dyDescent="0.15">
      <c r="I15525" s="223"/>
      <c r="P15525" s="224"/>
      <c r="Q15525" s="224"/>
      <c r="R15525" s="224"/>
      <c r="T15525" s="223"/>
      <c r="U15525" s="225"/>
      <c r="V15525" s="223"/>
      <c r="W15525" s="225"/>
      <c r="AE15525" s="200"/>
      <c r="AM15525" s="203"/>
      <c r="AT15525" s="144"/>
    </row>
    <row r="15526" spans="9:46" s="142" customFormat="1" x14ac:dyDescent="0.15">
      <c r="I15526" s="223"/>
      <c r="P15526" s="224"/>
      <c r="Q15526" s="224"/>
      <c r="R15526" s="224"/>
      <c r="T15526" s="223"/>
      <c r="U15526" s="225"/>
      <c r="V15526" s="223"/>
      <c r="W15526" s="225"/>
      <c r="AE15526" s="200"/>
      <c r="AM15526" s="203"/>
      <c r="AT15526" s="144"/>
    </row>
    <row r="15527" spans="9:46" s="142" customFormat="1" x14ac:dyDescent="0.15">
      <c r="I15527" s="223"/>
      <c r="P15527" s="224"/>
      <c r="Q15527" s="224"/>
      <c r="R15527" s="224"/>
      <c r="T15527" s="223"/>
      <c r="U15527" s="225"/>
      <c r="V15527" s="223"/>
      <c r="W15527" s="225"/>
      <c r="AE15527" s="200"/>
      <c r="AM15527" s="203"/>
      <c r="AT15527" s="144"/>
    </row>
    <row r="15528" spans="9:46" s="142" customFormat="1" x14ac:dyDescent="0.15">
      <c r="I15528" s="223"/>
      <c r="P15528" s="224"/>
      <c r="Q15528" s="224"/>
      <c r="R15528" s="224"/>
      <c r="T15528" s="223"/>
      <c r="U15528" s="225"/>
      <c r="V15528" s="223"/>
      <c r="W15528" s="225"/>
      <c r="AE15528" s="200"/>
      <c r="AM15528" s="203"/>
      <c r="AT15528" s="144"/>
    </row>
    <row r="15529" spans="9:46" s="142" customFormat="1" x14ac:dyDescent="0.15">
      <c r="I15529" s="223"/>
      <c r="P15529" s="224"/>
      <c r="Q15529" s="224"/>
      <c r="R15529" s="224"/>
      <c r="T15529" s="223"/>
      <c r="U15529" s="225"/>
      <c r="V15529" s="223"/>
      <c r="W15529" s="225"/>
      <c r="AE15529" s="200"/>
      <c r="AM15529" s="203"/>
      <c r="AT15529" s="144"/>
    </row>
    <row r="15530" spans="9:46" s="142" customFormat="1" x14ac:dyDescent="0.15">
      <c r="I15530" s="223"/>
      <c r="P15530" s="224"/>
      <c r="Q15530" s="224"/>
      <c r="R15530" s="224"/>
      <c r="T15530" s="223"/>
      <c r="U15530" s="225"/>
      <c r="V15530" s="223"/>
      <c r="W15530" s="225"/>
      <c r="AE15530" s="200"/>
      <c r="AM15530" s="203"/>
      <c r="AT15530" s="144"/>
    </row>
    <row r="15531" spans="9:46" s="142" customFormat="1" x14ac:dyDescent="0.15">
      <c r="I15531" s="223"/>
      <c r="P15531" s="224"/>
      <c r="Q15531" s="224"/>
      <c r="R15531" s="224"/>
      <c r="T15531" s="223"/>
      <c r="U15531" s="225"/>
      <c r="V15531" s="223"/>
      <c r="W15531" s="225"/>
      <c r="AE15531" s="200"/>
      <c r="AM15531" s="203"/>
      <c r="AT15531" s="144"/>
    </row>
    <row r="15532" spans="9:46" s="142" customFormat="1" x14ac:dyDescent="0.15">
      <c r="I15532" s="223"/>
      <c r="P15532" s="224"/>
      <c r="Q15532" s="224"/>
      <c r="R15532" s="224"/>
      <c r="T15532" s="223"/>
      <c r="U15532" s="225"/>
      <c r="V15532" s="223"/>
      <c r="W15532" s="225"/>
      <c r="AE15532" s="200"/>
      <c r="AM15532" s="203"/>
      <c r="AT15532" s="144"/>
    </row>
    <row r="15533" spans="9:46" s="142" customFormat="1" x14ac:dyDescent="0.15">
      <c r="I15533" s="223"/>
      <c r="P15533" s="224"/>
      <c r="Q15533" s="224"/>
      <c r="R15533" s="224"/>
      <c r="T15533" s="223"/>
      <c r="U15533" s="225"/>
      <c r="V15533" s="223"/>
      <c r="W15533" s="225"/>
      <c r="AE15533" s="200"/>
      <c r="AM15533" s="203"/>
      <c r="AT15533" s="144"/>
    </row>
    <row r="15534" spans="9:46" s="142" customFormat="1" x14ac:dyDescent="0.15">
      <c r="I15534" s="223"/>
      <c r="P15534" s="224"/>
      <c r="Q15534" s="224"/>
      <c r="R15534" s="224"/>
      <c r="T15534" s="223"/>
      <c r="U15534" s="225"/>
      <c r="V15534" s="223"/>
      <c r="W15534" s="225"/>
      <c r="AE15534" s="200"/>
      <c r="AM15534" s="203"/>
      <c r="AT15534" s="144"/>
    </row>
    <row r="15535" spans="9:46" s="142" customFormat="1" x14ac:dyDescent="0.15">
      <c r="I15535" s="223"/>
      <c r="P15535" s="224"/>
      <c r="Q15535" s="224"/>
      <c r="R15535" s="224"/>
      <c r="T15535" s="223"/>
      <c r="U15535" s="225"/>
      <c r="V15535" s="223"/>
      <c r="W15535" s="225"/>
      <c r="AE15535" s="200"/>
      <c r="AM15535" s="203"/>
      <c r="AT15535" s="144"/>
    </row>
    <row r="15536" spans="9:46" s="142" customFormat="1" x14ac:dyDescent="0.15">
      <c r="I15536" s="223"/>
      <c r="P15536" s="224"/>
      <c r="Q15536" s="224"/>
      <c r="R15536" s="224"/>
      <c r="T15536" s="223"/>
      <c r="U15536" s="225"/>
      <c r="V15536" s="223"/>
      <c r="W15536" s="225"/>
      <c r="AE15536" s="200"/>
      <c r="AM15536" s="203"/>
      <c r="AT15536" s="144"/>
    </row>
    <row r="15537" spans="9:46" s="142" customFormat="1" x14ac:dyDescent="0.15">
      <c r="I15537" s="223"/>
      <c r="P15537" s="224"/>
      <c r="Q15537" s="224"/>
      <c r="R15537" s="224"/>
      <c r="T15537" s="223"/>
      <c r="U15537" s="225"/>
      <c r="V15537" s="223"/>
      <c r="W15537" s="225"/>
      <c r="AE15537" s="200"/>
      <c r="AM15537" s="203"/>
      <c r="AT15537" s="144"/>
    </row>
    <row r="15538" spans="9:46" s="142" customFormat="1" x14ac:dyDescent="0.15">
      <c r="I15538" s="223"/>
      <c r="P15538" s="224"/>
      <c r="Q15538" s="224"/>
      <c r="R15538" s="224"/>
      <c r="T15538" s="223"/>
      <c r="U15538" s="225"/>
      <c r="V15538" s="223"/>
      <c r="W15538" s="225"/>
      <c r="AE15538" s="200"/>
      <c r="AM15538" s="203"/>
      <c r="AT15538" s="144"/>
    </row>
    <row r="15539" spans="9:46" s="142" customFormat="1" x14ac:dyDescent="0.15">
      <c r="I15539" s="223"/>
      <c r="P15539" s="224"/>
      <c r="Q15539" s="224"/>
      <c r="R15539" s="224"/>
      <c r="T15539" s="223"/>
      <c r="U15539" s="225"/>
      <c r="V15539" s="223"/>
      <c r="W15539" s="225"/>
      <c r="AE15539" s="200"/>
      <c r="AM15539" s="203"/>
      <c r="AT15539" s="144"/>
    </row>
    <row r="15540" spans="9:46" s="142" customFormat="1" x14ac:dyDescent="0.15">
      <c r="I15540" s="223"/>
      <c r="P15540" s="224"/>
      <c r="Q15540" s="224"/>
      <c r="R15540" s="224"/>
      <c r="T15540" s="223"/>
      <c r="U15540" s="225"/>
      <c r="V15540" s="223"/>
      <c r="W15540" s="225"/>
      <c r="AE15540" s="200"/>
      <c r="AM15540" s="203"/>
      <c r="AT15540" s="144"/>
    </row>
    <row r="15541" spans="9:46" s="142" customFormat="1" x14ac:dyDescent="0.15">
      <c r="I15541" s="223"/>
      <c r="P15541" s="224"/>
      <c r="Q15541" s="224"/>
      <c r="R15541" s="224"/>
      <c r="T15541" s="223"/>
      <c r="U15541" s="225"/>
      <c r="V15541" s="223"/>
      <c r="W15541" s="225"/>
      <c r="AE15541" s="200"/>
      <c r="AM15541" s="203"/>
      <c r="AT15541" s="144"/>
    </row>
    <row r="15542" spans="9:46" s="142" customFormat="1" x14ac:dyDescent="0.15">
      <c r="I15542" s="223"/>
      <c r="P15542" s="224"/>
      <c r="Q15542" s="224"/>
      <c r="R15542" s="224"/>
      <c r="T15542" s="223"/>
      <c r="U15542" s="225"/>
      <c r="V15542" s="223"/>
      <c r="W15542" s="225"/>
      <c r="AE15542" s="200"/>
      <c r="AM15542" s="203"/>
      <c r="AT15542" s="144"/>
    </row>
    <row r="15543" spans="9:46" s="142" customFormat="1" x14ac:dyDescent="0.15">
      <c r="I15543" s="223"/>
      <c r="P15543" s="224"/>
      <c r="Q15543" s="224"/>
      <c r="R15543" s="224"/>
      <c r="T15543" s="223"/>
      <c r="U15543" s="225"/>
      <c r="V15543" s="223"/>
      <c r="W15543" s="225"/>
      <c r="AE15543" s="200"/>
      <c r="AM15543" s="203"/>
      <c r="AT15543" s="144"/>
    </row>
    <row r="15544" spans="9:46" s="142" customFormat="1" x14ac:dyDescent="0.15">
      <c r="I15544" s="223"/>
      <c r="P15544" s="224"/>
      <c r="Q15544" s="224"/>
      <c r="R15544" s="224"/>
      <c r="T15544" s="223"/>
      <c r="U15544" s="225"/>
      <c r="V15544" s="223"/>
      <c r="W15544" s="225"/>
      <c r="AE15544" s="200"/>
      <c r="AM15544" s="203"/>
      <c r="AT15544" s="144"/>
    </row>
    <row r="15545" spans="9:46" s="142" customFormat="1" x14ac:dyDescent="0.15">
      <c r="I15545" s="223"/>
      <c r="P15545" s="224"/>
      <c r="Q15545" s="224"/>
      <c r="R15545" s="224"/>
      <c r="T15545" s="223"/>
      <c r="U15545" s="225"/>
      <c r="V15545" s="223"/>
      <c r="W15545" s="225"/>
      <c r="AE15545" s="200"/>
      <c r="AM15545" s="203"/>
      <c r="AT15545" s="144"/>
    </row>
    <row r="15546" spans="9:46" s="142" customFormat="1" x14ac:dyDescent="0.15">
      <c r="I15546" s="223"/>
      <c r="P15546" s="224"/>
      <c r="Q15546" s="224"/>
      <c r="R15546" s="224"/>
      <c r="T15546" s="223"/>
      <c r="U15546" s="225"/>
      <c r="V15546" s="223"/>
      <c r="W15546" s="225"/>
      <c r="AE15546" s="200"/>
      <c r="AM15546" s="203"/>
      <c r="AT15546" s="144"/>
    </row>
    <row r="15547" spans="9:46" s="142" customFormat="1" x14ac:dyDescent="0.15">
      <c r="I15547" s="223"/>
      <c r="P15547" s="224"/>
      <c r="Q15547" s="224"/>
      <c r="R15547" s="224"/>
      <c r="T15547" s="223"/>
      <c r="U15547" s="225"/>
      <c r="V15547" s="223"/>
      <c r="W15547" s="225"/>
      <c r="AE15547" s="200"/>
      <c r="AM15547" s="203"/>
      <c r="AT15547" s="144"/>
    </row>
    <row r="15548" spans="9:46" s="142" customFormat="1" x14ac:dyDescent="0.15">
      <c r="I15548" s="223"/>
      <c r="P15548" s="224"/>
      <c r="Q15548" s="224"/>
      <c r="R15548" s="224"/>
      <c r="T15548" s="223"/>
      <c r="U15548" s="225"/>
      <c r="V15548" s="223"/>
      <c r="W15548" s="225"/>
      <c r="AE15548" s="200"/>
      <c r="AM15548" s="203"/>
      <c r="AT15548" s="144"/>
    </row>
    <row r="15549" spans="9:46" s="142" customFormat="1" x14ac:dyDescent="0.15">
      <c r="I15549" s="223"/>
      <c r="P15549" s="224"/>
      <c r="Q15549" s="224"/>
      <c r="R15549" s="224"/>
      <c r="T15549" s="223"/>
      <c r="U15549" s="225"/>
      <c r="V15549" s="223"/>
      <c r="W15549" s="225"/>
      <c r="AE15549" s="200"/>
      <c r="AM15549" s="203"/>
      <c r="AT15549" s="144"/>
    </row>
    <row r="15550" spans="9:46" s="142" customFormat="1" x14ac:dyDescent="0.15">
      <c r="I15550" s="223"/>
      <c r="P15550" s="224"/>
      <c r="Q15550" s="224"/>
      <c r="R15550" s="224"/>
      <c r="T15550" s="223"/>
      <c r="U15550" s="225"/>
      <c r="V15550" s="223"/>
      <c r="W15550" s="225"/>
      <c r="AE15550" s="200"/>
      <c r="AM15550" s="203"/>
      <c r="AT15550" s="144"/>
    </row>
    <row r="15551" spans="9:46" s="142" customFormat="1" x14ac:dyDescent="0.15">
      <c r="I15551" s="223"/>
      <c r="P15551" s="224"/>
      <c r="Q15551" s="224"/>
      <c r="R15551" s="224"/>
      <c r="T15551" s="223"/>
      <c r="U15551" s="225"/>
      <c r="V15551" s="223"/>
      <c r="W15551" s="225"/>
      <c r="AE15551" s="200"/>
      <c r="AM15551" s="203"/>
      <c r="AT15551" s="144"/>
    </row>
    <row r="15552" spans="9:46" s="142" customFormat="1" x14ac:dyDescent="0.15">
      <c r="I15552" s="223"/>
      <c r="P15552" s="224"/>
      <c r="Q15552" s="224"/>
      <c r="R15552" s="224"/>
      <c r="T15552" s="223"/>
      <c r="U15552" s="225"/>
      <c r="V15552" s="223"/>
      <c r="W15552" s="225"/>
      <c r="AE15552" s="200"/>
      <c r="AM15552" s="203"/>
      <c r="AT15552" s="144"/>
    </row>
    <row r="15553" spans="9:46" s="142" customFormat="1" x14ac:dyDescent="0.15">
      <c r="I15553" s="223"/>
      <c r="P15553" s="224"/>
      <c r="Q15553" s="224"/>
      <c r="R15553" s="224"/>
      <c r="T15553" s="223"/>
      <c r="U15553" s="225"/>
      <c r="V15553" s="223"/>
      <c r="W15553" s="225"/>
      <c r="AE15553" s="200"/>
      <c r="AM15553" s="203"/>
      <c r="AT15553" s="144"/>
    </row>
    <row r="15554" spans="9:46" s="142" customFormat="1" x14ac:dyDescent="0.15">
      <c r="I15554" s="223"/>
      <c r="P15554" s="224"/>
      <c r="Q15554" s="224"/>
      <c r="R15554" s="224"/>
      <c r="T15554" s="223"/>
      <c r="U15554" s="225"/>
      <c r="V15554" s="223"/>
      <c r="W15554" s="225"/>
      <c r="AE15554" s="200"/>
      <c r="AM15554" s="203"/>
      <c r="AT15554" s="144"/>
    </row>
    <row r="15555" spans="9:46" s="142" customFormat="1" x14ac:dyDescent="0.15">
      <c r="I15555" s="223"/>
      <c r="P15555" s="224"/>
      <c r="Q15555" s="224"/>
      <c r="R15555" s="224"/>
      <c r="T15555" s="223"/>
      <c r="U15555" s="225"/>
      <c r="V15555" s="223"/>
      <c r="W15555" s="225"/>
      <c r="AE15555" s="200"/>
      <c r="AM15555" s="203"/>
      <c r="AT15555" s="144"/>
    </row>
    <row r="15556" spans="9:46" s="142" customFormat="1" x14ac:dyDescent="0.15">
      <c r="I15556" s="223"/>
      <c r="P15556" s="224"/>
      <c r="Q15556" s="224"/>
      <c r="R15556" s="224"/>
      <c r="T15556" s="223"/>
      <c r="U15556" s="225"/>
      <c r="V15556" s="223"/>
      <c r="W15556" s="225"/>
      <c r="AE15556" s="200"/>
      <c r="AM15556" s="203"/>
      <c r="AT15556" s="144"/>
    </row>
    <row r="15557" spans="9:46" s="142" customFormat="1" x14ac:dyDescent="0.15">
      <c r="I15557" s="223"/>
      <c r="P15557" s="224"/>
      <c r="Q15557" s="224"/>
      <c r="R15557" s="224"/>
      <c r="T15557" s="223"/>
      <c r="U15557" s="225"/>
      <c r="V15557" s="223"/>
      <c r="W15557" s="225"/>
      <c r="AE15557" s="200"/>
      <c r="AM15557" s="203"/>
      <c r="AT15557" s="144"/>
    </row>
    <row r="15558" spans="9:46" s="142" customFormat="1" x14ac:dyDescent="0.15">
      <c r="I15558" s="223"/>
      <c r="P15558" s="224"/>
      <c r="Q15558" s="224"/>
      <c r="R15558" s="224"/>
      <c r="T15558" s="223"/>
      <c r="U15558" s="225"/>
      <c r="V15558" s="223"/>
      <c r="W15558" s="225"/>
      <c r="AE15558" s="200"/>
      <c r="AM15558" s="203"/>
      <c r="AT15558" s="144"/>
    </row>
    <row r="15559" spans="9:46" s="142" customFormat="1" x14ac:dyDescent="0.15">
      <c r="I15559" s="223"/>
      <c r="P15559" s="224"/>
      <c r="Q15559" s="224"/>
      <c r="R15559" s="224"/>
      <c r="T15559" s="223"/>
      <c r="U15559" s="225"/>
      <c r="V15559" s="223"/>
      <c r="W15559" s="225"/>
      <c r="AE15559" s="200"/>
      <c r="AM15559" s="203"/>
      <c r="AT15559" s="144"/>
    </row>
    <row r="15560" spans="9:46" s="142" customFormat="1" x14ac:dyDescent="0.15">
      <c r="I15560" s="223"/>
      <c r="P15560" s="224"/>
      <c r="Q15560" s="224"/>
      <c r="R15560" s="224"/>
      <c r="T15560" s="223"/>
      <c r="U15560" s="225"/>
      <c r="V15560" s="223"/>
      <c r="W15560" s="225"/>
      <c r="AE15560" s="200"/>
      <c r="AM15560" s="203"/>
      <c r="AT15560" s="144"/>
    </row>
    <row r="15561" spans="9:46" s="142" customFormat="1" x14ac:dyDescent="0.15">
      <c r="I15561" s="223"/>
      <c r="P15561" s="224"/>
      <c r="Q15561" s="224"/>
      <c r="R15561" s="224"/>
      <c r="T15561" s="223"/>
      <c r="U15561" s="225"/>
      <c r="V15561" s="223"/>
      <c r="W15561" s="225"/>
      <c r="AE15561" s="200"/>
      <c r="AM15561" s="203"/>
      <c r="AT15561" s="144"/>
    </row>
    <row r="15562" spans="9:46" s="142" customFormat="1" x14ac:dyDescent="0.15">
      <c r="I15562" s="223"/>
      <c r="P15562" s="224"/>
      <c r="Q15562" s="224"/>
      <c r="R15562" s="224"/>
      <c r="T15562" s="223"/>
      <c r="U15562" s="225"/>
      <c r="V15562" s="223"/>
      <c r="W15562" s="225"/>
      <c r="AE15562" s="200"/>
      <c r="AM15562" s="203"/>
      <c r="AT15562" s="144"/>
    </row>
    <row r="15563" spans="9:46" s="142" customFormat="1" x14ac:dyDescent="0.15">
      <c r="I15563" s="223"/>
      <c r="P15563" s="224"/>
      <c r="Q15563" s="224"/>
      <c r="R15563" s="224"/>
      <c r="T15563" s="223"/>
      <c r="U15563" s="225"/>
      <c r="V15563" s="223"/>
      <c r="W15563" s="225"/>
      <c r="AE15563" s="200"/>
      <c r="AM15563" s="203"/>
      <c r="AT15563" s="144"/>
    </row>
    <row r="15564" spans="9:46" s="142" customFormat="1" x14ac:dyDescent="0.15">
      <c r="I15564" s="223"/>
      <c r="P15564" s="224"/>
      <c r="Q15564" s="224"/>
      <c r="R15564" s="224"/>
      <c r="T15564" s="223"/>
      <c r="U15564" s="225"/>
      <c r="V15564" s="223"/>
      <c r="W15564" s="225"/>
      <c r="AE15564" s="200"/>
      <c r="AM15564" s="203"/>
      <c r="AT15564" s="144"/>
    </row>
    <row r="15565" spans="9:46" s="142" customFormat="1" x14ac:dyDescent="0.15">
      <c r="I15565" s="223"/>
      <c r="P15565" s="224"/>
      <c r="Q15565" s="224"/>
      <c r="R15565" s="224"/>
      <c r="T15565" s="223"/>
      <c r="U15565" s="225"/>
      <c r="V15565" s="223"/>
      <c r="W15565" s="225"/>
      <c r="AE15565" s="200"/>
      <c r="AM15565" s="203"/>
      <c r="AT15565" s="144"/>
    </row>
    <row r="15566" spans="9:46" s="142" customFormat="1" x14ac:dyDescent="0.15">
      <c r="I15566" s="223"/>
      <c r="P15566" s="224"/>
      <c r="Q15566" s="224"/>
      <c r="R15566" s="224"/>
      <c r="T15566" s="223"/>
      <c r="U15566" s="225"/>
      <c r="V15566" s="223"/>
      <c r="W15566" s="225"/>
      <c r="AE15566" s="200"/>
      <c r="AM15566" s="203"/>
      <c r="AT15566" s="144"/>
    </row>
    <row r="15567" spans="9:46" s="142" customFormat="1" x14ac:dyDescent="0.15">
      <c r="I15567" s="223"/>
      <c r="P15567" s="224"/>
      <c r="Q15567" s="224"/>
      <c r="R15567" s="224"/>
      <c r="T15567" s="223"/>
      <c r="U15567" s="225"/>
      <c r="V15567" s="223"/>
      <c r="W15567" s="225"/>
      <c r="AE15567" s="200"/>
      <c r="AM15567" s="203"/>
      <c r="AT15567" s="144"/>
    </row>
    <row r="15568" spans="9:46" s="142" customFormat="1" x14ac:dyDescent="0.15">
      <c r="I15568" s="223"/>
      <c r="P15568" s="224"/>
      <c r="Q15568" s="224"/>
      <c r="R15568" s="224"/>
      <c r="T15568" s="223"/>
      <c r="U15568" s="225"/>
      <c r="V15568" s="223"/>
      <c r="W15568" s="225"/>
      <c r="AE15568" s="200"/>
      <c r="AM15568" s="203"/>
      <c r="AT15568" s="144"/>
    </row>
    <row r="15569" spans="9:46" s="142" customFormat="1" x14ac:dyDescent="0.15">
      <c r="I15569" s="223"/>
      <c r="P15569" s="224"/>
      <c r="Q15569" s="224"/>
      <c r="R15569" s="224"/>
      <c r="T15569" s="223"/>
      <c r="U15569" s="225"/>
      <c r="V15569" s="223"/>
      <c r="W15569" s="225"/>
      <c r="AE15569" s="200"/>
      <c r="AM15569" s="203"/>
      <c r="AT15569" s="144"/>
    </row>
    <row r="15570" spans="9:46" s="142" customFormat="1" x14ac:dyDescent="0.15">
      <c r="I15570" s="223"/>
      <c r="P15570" s="224"/>
      <c r="Q15570" s="224"/>
      <c r="R15570" s="224"/>
      <c r="T15570" s="223"/>
      <c r="U15570" s="225"/>
      <c r="V15570" s="223"/>
      <c r="W15570" s="225"/>
      <c r="AE15570" s="200"/>
      <c r="AM15570" s="203"/>
      <c r="AT15570" s="144"/>
    </row>
    <row r="15571" spans="9:46" s="142" customFormat="1" x14ac:dyDescent="0.15">
      <c r="I15571" s="223"/>
      <c r="P15571" s="224"/>
      <c r="Q15571" s="224"/>
      <c r="R15571" s="224"/>
      <c r="T15571" s="223"/>
      <c r="U15571" s="225"/>
      <c r="V15571" s="223"/>
      <c r="W15571" s="225"/>
      <c r="AE15571" s="200"/>
      <c r="AM15571" s="203"/>
      <c r="AT15571" s="144"/>
    </row>
    <row r="15572" spans="9:46" s="142" customFormat="1" x14ac:dyDescent="0.15">
      <c r="I15572" s="223"/>
      <c r="P15572" s="224"/>
      <c r="Q15572" s="224"/>
      <c r="R15572" s="224"/>
      <c r="T15572" s="223"/>
      <c r="U15572" s="225"/>
      <c r="V15572" s="223"/>
      <c r="W15572" s="225"/>
      <c r="AE15572" s="200"/>
      <c r="AM15572" s="203"/>
      <c r="AT15572" s="144"/>
    </row>
    <row r="15573" spans="9:46" s="142" customFormat="1" x14ac:dyDescent="0.15">
      <c r="I15573" s="223"/>
      <c r="P15573" s="224"/>
      <c r="Q15573" s="224"/>
      <c r="R15573" s="224"/>
      <c r="T15573" s="223"/>
      <c r="U15573" s="225"/>
      <c r="V15573" s="223"/>
      <c r="W15573" s="225"/>
      <c r="AE15573" s="200"/>
      <c r="AM15573" s="203"/>
      <c r="AT15573" s="144"/>
    </row>
    <row r="15574" spans="9:46" s="142" customFormat="1" x14ac:dyDescent="0.15">
      <c r="I15574" s="223"/>
      <c r="P15574" s="224"/>
      <c r="Q15574" s="224"/>
      <c r="R15574" s="224"/>
      <c r="T15574" s="223"/>
      <c r="U15574" s="225"/>
      <c r="V15574" s="223"/>
      <c r="W15574" s="225"/>
      <c r="AE15574" s="200"/>
      <c r="AM15574" s="203"/>
      <c r="AT15574" s="144"/>
    </row>
    <row r="15575" spans="9:46" s="142" customFormat="1" x14ac:dyDescent="0.15">
      <c r="I15575" s="223"/>
      <c r="P15575" s="224"/>
      <c r="Q15575" s="224"/>
      <c r="R15575" s="224"/>
      <c r="T15575" s="223"/>
      <c r="U15575" s="225"/>
      <c r="V15575" s="223"/>
      <c r="W15575" s="225"/>
      <c r="AE15575" s="200"/>
      <c r="AM15575" s="203"/>
      <c r="AT15575" s="144"/>
    </row>
    <row r="15576" spans="9:46" s="142" customFormat="1" x14ac:dyDescent="0.15">
      <c r="I15576" s="223"/>
      <c r="P15576" s="224"/>
      <c r="Q15576" s="224"/>
      <c r="R15576" s="224"/>
      <c r="T15576" s="223"/>
      <c r="U15576" s="225"/>
      <c r="V15576" s="223"/>
      <c r="W15576" s="225"/>
      <c r="AE15576" s="200"/>
      <c r="AM15576" s="203"/>
      <c r="AT15576" s="144"/>
    </row>
    <row r="15577" spans="9:46" s="142" customFormat="1" x14ac:dyDescent="0.15">
      <c r="I15577" s="223"/>
      <c r="P15577" s="224"/>
      <c r="Q15577" s="224"/>
      <c r="R15577" s="224"/>
      <c r="T15577" s="223"/>
      <c r="U15577" s="225"/>
      <c r="V15577" s="223"/>
      <c r="W15577" s="225"/>
      <c r="AE15577" s="200"/>
      <c r="AM15577" s="203"/>
      <c r="AT15577" s="144"/>
    </row>
    <row r="15578" spans="9:46" s="142" customFormat="1" x14ac:dyDescent="0.15">
      <c r="I15578" s="223"/>
      <c r="P15578" s="224"/>
      <c r="Q15578" s="224"/>
      <c r="R15578" s="224"/>
      <c r="T15578" s="223"/>
      <c r="U15578" s="225"/>
      <c r="V15578" s="223"/>
      <c r="W15578" s="225"/>
      <c r="AE15578" s="200"/>
      <c r="AM15578" s="203"/>
      <c r="AT15578" s="144"/>
    </row>
    <row r="15579" spans="9:46" s="142" customFormat="1" x14ac:dyDescent="0.15">
      <c r="I15579" s="223"/>
      <c r="P15579" s="224"/>
      <c r="Q15579" s="224"/>
      <c r="R15579" s="224"/>
      <c r="T15579" s="223"/>
      <c r="U15579" s="225"/>
      <c r="V15579" s="223"/>
      <c r="W15579" s="225"/>
      <c r="AE15579" s="200"/>
      <c r="AM15579" s="203"/>
      <c r="AT15579" s="144"/>
    </row>
    <row r="15580" spans="9:46" s="142" customFormat="1" x14ac:dyDescent="0.15">
      <c r="I15580" s="223"/>
      <c r="P15580" s="224"/>
      <c r="Q15580" s="224"/>
      <c r="R15580" s="224"/>
      <c r="T15580" s="223"/>
      <c r="U15580" s="225"/>
      <c r="V15580" s="223"/>
      <c r="W15580" s="225"/>
      <c r="AE15580" s="200"/>
      <c r="AM15580" s="203"/>
      <c r="AT15580" s="144"/>
    </row>
    <row r="15581" spans="9:46" s="142" customFormat="1" x14ac:dyDescent="0.15">
      <c r="I15581" s="223"/>
      <c r="P15581" s="224"/>
      <c r="Q15581" s="224"/>
      <c r="R15581" s="224"/>
      <c r="T15581" s="223"/>
      <c r="U15581" s="225"/>
      <c r="V15581" s="223"/>
      <c r="W15581" s="225"/>
      <c r="AE15581" s="200"/>
      <c r="AM15581" s="203"/>
      <c r="AT15581" s="144"/>
    </row>
    <row r="15582" spans="9:46" s="142" customFormat="1" x14ac:dyDescent="0.15">
      <c r="I15582" s="223"/>
      <c r="P15582" s="224"/>
      <c r="Q15582" s="224"/>
      <c r="R15582" s="224"/>
      <c r="T15582" s="223"/>
      <c r="U15582" s="225"/>
      <c r="V15582" s="223"/>
      <c r="W15582" s="225"/>
      <c r="AE15582" s="200"/>
      <c r="AM15582" s="203"/>
      <c r="AT15582" s="144"/>
    </row>
    <row r="15583" spans="9:46" s="142" customFormat="1" x14ac:dyDescent="0.15">
      <c r="I15583" s="223"/>
      <c r="P15583" s="224"/>
      <c r="Q15583" s="224"/>
      <c r="R15583" s="224"/>
      <c r="T15583" s="223"/>
      <c r="U15583" s="225"/>
      <c r="V15583" s="223"/>
      <c r="W15583" s="225"/>
      <c r="AE15583" s="200"/>
      <c r="AM15583" s="203"/>
      <c r="AT15583" s="144"/>
    </row>
    <row r="15584" spans="9:46" s="142" customFormat="1" x14ac:dyDescent="0.15">
      <c r="I15584" s="223"/>
      <c r="P15584" s="224"/>
      <c r="Q15584" s="224"/>
      <c r="R15584" s="224"/>
      <c r="T15584" s="223"/>
      <c r="U15584" s="225"/>
      <c r="V15584" s="223"/>
      <c r="W15584" s="225"/>
      <c r="AE15584" s="200"/>
      <c r="AM15584" s="203"/>
      <c r="AT15584" s="144"/>
    </row>
    <row r="15585" spans="9:46" s="142" customFormat="1" x14ac:dyDescent="0.15">
      <c r="I15585" s="223"/>
      <c r="P15585" s="224"/>
      <c r="Q15585" s="224"/>
      <c r="R15585" s="224"/>
      <c r="T15585" s="223"/>
      <c r="U15585" s="225"/>
      <c r="V15585" s="223"/>
      <c r="W15585" s="225"/>
      <c r="AE15585" s="200"/>
      <c r="AM15585" s="203"/>
      <c r="AT15585" s="144"/>
    </row>
    <row r="15586" spans="9:46" s="142" customFormat="1" x14ac:dyDescent="0.15">
      <c r="I15586" s="223"/>
      <c r="P15586" s="224"/>
      <c r="Q15586" s="224"/>
      <c r="R15586" s="224"/>
      <c r="T15586" s="223"/>
      <c r="U15586" s="225"/>
      <c r="V15586" s="223"/>
      <c r="W15586" s="225"/>
      <c r="AE15586" s="200"/>
      <c r="AM15586" s="203"/>
      <c r="AT15586" s="144"/>
    </row>
    <row r="15587" spans="9:46" s="142" customFormat="1" x14ac:dyDescent="0.15">
      <c r="I15587" s="223"/>
      <c r="P15587" s="224"/>
      <c r="Q15587" s="224"/>
      <c r="R15587" s="224"/>
      <c r="T15587" s="223"/>
      <c r="U15587" s="225"/>
      <c r="V15587" s="223"/>
      <c r="W15587" s="225"/>
      <c r="AE15587" s="200"/>
      <c r="AM15587" s="203"/>
      <c r="AT15587" s="144"/>
    </row>
    <row r="15588" spans="9:46" s="142" customFormat="1" x14ac:dyDescent="0.15">
      <c r="I15588" s="223"/>
      <c r="P15588" s="224"/>
      <c r="Q15588" s="224"/>
      <c r="R15588" s="224"/>
      <c r="T15588" s="223"/>
      <c r="U15588" s="225"/>
      <c r="V15588" s="223"/>
      <c r="W15588" s="225"/>
      <c r="AE15588" s="200"/>
      <c r="AM15588" s="203"/>
      <c r="AT15588" s="144"/>
    </row>
    <row r="15589" spans="9:46" s="142" customFormat="1" x14ac:dyDescent="0.15">
      <c r="I15589" s="223"/>
      <c r="P15589" s="224"/>
      <c r="Q15589" s="224"/>
      <c r="R15589" s="224"/>
      <c r="T15589" s="223"/>
      <c r="U15589" s="225"/>
      <c r="V15589" s="223"/>
      <c r="W15589" s="225"/>
      <c r="AE15589" s="200"/>
      <c r="AM15589" s="203"/>
      <c r="AT15589" s="144"/>
    </row>
    <row r="15590" spans="9:46" s="142" customFormat="1" x14ac:dyDescent="0.15">
      <c r="I15590" s="223"/>
      <c r="P15590" s="224"/>
      <c r="Q15590" s="224"/>
      <c r="R15590" s="224"/>
      <c r="T15590" s="223"/>
      <c r="U15590" s="225"/>
      <c r="V15590" s="223"/>
      <c r="W15590" s="225"/>
      <c r="AE15590" s="200"/>
      <c r="AM15590" s="203"/>
      <c r="AT15590" s="144"/>
    </row>
    <row r="15591" spans="9:46" s="142" customFormat="1" x14ac:dyDescent="0.15">
      <c r="I15591" s="223"/>
      <c r="P15591" s="224"/>
      <c r="Q15591" s="224"/>
      <c r="R15591" s="224"/>
      <c r="T15591" s="223"/>
      <c r="U15591" s="225"/>
      <c r="V15591" s="223"/>
      <c r="W15591" s="225"/>
      <c r="AE15591" s="200"/>
      <c r="AM15591" s="203"/>
      <c r="AT15591" s="144"/>
    </row>
    <row r="15592" spans="9:46" s="142" customFormat="1" x14ac:dyDescent="0.15">
      <c r="I15592" s="223"/>
      <c r="P15592" s="224"/>
      <c r="Q15592" s="224"/>
      <c r="R15592" s="224"/>
      <c r="T15592" s="223"/>
      <c r="U15592" s="225"/>
      <c r="V15592" s="223"/>
      <c r="W15592" s="225"/>
      <c r="AE15592" s="200"/>
      <c r="AM15592" s="203"/>
      <c r="AT15592" s="144"/>
    </row>
    <row r="15593" spans="9:46" s="142" customFormat="1" x14ac:dyDescent="0.15">
      <c r="I15593" s="223"/>
      <c r="P15593" s="224"/>
      <c r="Q15593" s="224"/>
      <c r="R15593" s="224"/>
      <c r="T15593" s="223"/>
      <c r="U15593" s="225"/>
      <c r="V15593" s="223"/>
      <c r="W15593" s="225"/>
      <c r="AE15593" s="200"/>
      <c r="AM15593" s="203"/>
      <c r="AT15593" s="144"/>
    </row>
    <row r="15594" spans="9:46" s="142" customFormat="1" x14ac:dyDescent="0.15">
      <c r="I15594" s="223"/>
      <c r="P15594" s="224"/>
      <c r="Q15594" s="224"/>
      <c r="R15594" s="224"/>
      <c r="T15594" s="223"/>
      <c r="U15594" s="225"/>
      <c r="V15594" s="223"/>
      <c r="W15594" s="225"/>
      <c r="AE15594" s="200"/>
      <c r="AM15594" s="203"/>
      <c r="AT15594" s="144"/>
    </row>
    <row r="15595" spans="9:46" s="142" customFormat="1" x14ac:dyDescent="0.15">
      <c r="I15595" s="223"/>
      <c r="P15595" s="224"/>
      <c r="Q15595" s="224"/>
      <c r="R15595" s="224"/>
      <c r="T15595" s="223"/>
      <c r="U15595" s="225"/>
      <c r="V15595" s="223"/>
      <c r="W15595" s="225"/>
      <c r="AE15595" s="200"/>
      <c r="AM15595" s="203"/>
      <c r="AT15595" s="144"/>
    </row>
    <row r="15596" spans="9:46" s="142" customFormat="1" x14ac:dyDescent="0.15">
      <c r="I15596" s="223"/>
      <c r="P15596" s="224"/>
      <c r="Q15596" s="224"/>
      <c r="R15596" s="224"/>
      <c r="T15596" s="223"/>
      <c r="U15596" s="225"/>
      <c r="V15596" s="223"/>
      <c r="W15596" s="225"/>
      <c r="AE15596" s="200"/>
      <c r="AM15596" s="203"/>
      <c r="AT15596" s="144"/>
    </row>
    <row r="15597" spans="9:46" s="142" customFormat="1" x14ac:dyDescent="0.15">
      <c r="I15597" s="223"/>
      <c r="P15597" s="224"/>
      <c r="Q15597" s="224"/>
      <c r="R15597" s="224"/>
      <c r="T15597" s="223"/>
      <c r="U15597" s="225"/>
      <c r="V15597" s="223"/>
      <c r="W15597" s="225"/>
      <c r="AE15597" s="200"/>
      <c r="AM15597" s="203"/>
      <c r="AT15597" s="144"/>
    </row>
    <row r="15598" spans="9:46" s="142" customFormat="1" x14ac:dyDescent="0.15">
      <c r="I15598" s="223"/>
      <c r="P15598" s="224"/>
      <c r="Q15598" s="224"/>
      <c r="R15598" s="224"/>
      <c r="T15598" s="223"/>
      <c r="U15598" s="225"/>
      <c r="V15598" s="223"/>
      <c r="W15598" s="225"/>
      <c r="AE15598" s="200"/>
      <c r="AM15598" s="203"/>
      <c r="AT15598" s="144"/>
    </row>
    <row r="15599" spans="9:46" s="142" customFormat="1" x14ac:dyDescent="0.15">
      <c r="I15599" s="223"/>
      <c r="P15599" s="224"/>
      <c r="Q15599" s="224"/>
      <c r="R15599" s="224"/>
      <c r="T15599" s="223"/>
      <c r="U15599" s="225"/>
      <c r="V15599" s="223"/>
      <c r="W15599" s="225"/>
      <c r="AE15599" s="200"/>
      <c r="AM15599" s="203"/>
      <c r="AT15599" s="144"/>
    </row>
    <row r="15600" spans="9:46" s="142" customFormat="1" x14ac:dyDescent="0.15">
      <c r="I15600" s="223"/>
      <c r="P15600" s="224"/>
      <c r="Q15600" s="224"/>
      <c r="R15600" s="224"/>
      <c r="T15600" s="223"/>
      <c r="U15600" s="225"/>
      <c r="V15600" s="223"/>
      <c r="W15600" s="225"/>
      <c r="AE15600" s="200"/>
      <c r="AM15600" s="203"/>
      <c r="AT15600" s="144"/>
    </row>
    <row r="15601" spans="9:46" s="142" customFormat="1" x14ac:dyDescent="0.15">
      <c r="I15601" s="223"/>
      <c r="P15601" s="224"/>
      <c r="Q15601" s="224"/>
      <c r="R15601" s="224"/>
      <c r="T15601" s="223"/>
      <c r="U15601" s="225"/>
      <c r="V15601" s="223"/>
      <c r="W15601" s="225"/>
      <c r="AE15601" s="200"/>
      <c r="AM15601" s="203"/>
      <c r="AT15601" s="144"/>
    </row>
    <row r="15602" spans="9:46" s="142" customFormat="1" x14ac:dyDescent="0.15">
      <c r="I15602" s="223"/>
      <c r="P15602" s="224"/>
      <c r="Q15602" s="224"/>
      <c r="R15602" s="224"/>
      <c r="T15602" s="223"/>
      <c r="U15602" s="225"/>
      <c r="V15602" s="223"/>
      <c r="W15602" s="225"/>
      <c r="AE15602" s="200"/>
      <c r="AM15602" s="203"/>
      <c r="AT15602" s="144"/>
    </row>
    <row r="15603" spans="9:46" s="142" customFormat="1" x14ac:dyDescent="0.15">
      <c r="I15603" s="223"/>
      <c r="P15603" s="224"/>
      <c r="Q15603" s="224"/>
      <c r="R15603" s="224"/>
      <c r="T15603" s="223"/>
      <c r="U15603" s="225"/>
      <c r="V15603" s="223"/>
      <c r="W15603" s="225"/>
      <c r="AE15603" s="200"/>
      <c r="AM15603" s="203"/>
      <c r="AT15603" s="144"/>
    </row>
    <row r="15604" spans="9:46" s="142" customFormat="1" x14ac:dyDescent="0.15">
      <c r="I15604" s="223"/>
      <c r="P15604" s="224"/>
      <c r="Q15604" s="224"/>
      <c r="R15604" s="224"/>
      <c r="T15604" s="223"/>
      <c r="U15604" s="225"/>
      <c r="V15604" s="223"/>
      <c r="W15604" s="225"/>
      <c r="AE15604" s="200"/>
      <c r="AM15604" s="203"/>
      <c r="AT15604" s="144"/>
    </row>
    <row r="15605" spans="9:46" s="142" customFormat="1" x14ac:dyDescent="0.15">
      <c r="I15605" s="223"/>
      <c r="P15605" s="224"/>
      <c r="Q15605" s="224"/>
      <c r="R15605" s="224"/>
      <c r="T15605" s="223"/>
      <c r="U15605" s="225"/>
      <c r="V15605" s="223"/>
      <c r="W15605" s="225"/>
      <c r="AE15605" s="200"/>
      <c r="AM15605" s="203"/>
      <c r="AT15605" s="144"/>
    </row>
    <row r="15606" spans="9:46" s="142" customFormat="1" x14ac:dyDescent="0.15">
      <c r="I15606" s="223"/>
      <c r="P15606" s="224"/>
      <c r="Q15606" s="224"/>
      <c r="R15606" s="224"/>
      <c r="T15606" s="223"/>
      <c r="U15606" s="225"/>
      <c r="V15606" s="223"/>
      <c r="W15606" s="225"/>
      <c r="AE15606" s="200"/>
      <c r="AM15606" s="203"/>
      <c r="AT15606" s="144"/>
    </row>
    <row r="15607" spans="9:46" s="142" customFormat="1" x14ac:dyDescent="0.15">
      <c r="I15607" s="223"/>
      <c r="P15607" s="224"/>
      <c r="Q15607" s="224"/>
      <c r="R15607" s="224"/>
      <c r="T15607" s="223"/>
      <c r="U15607" s="225"/>
      <c r="V15607" s="223"/>
      <c r="W15607" s="225"/>
      <c r="AE15607" s="200"/>
      <c r="AM15607" s="203"/>
      <c r="AT15607" s="144"/>
    </row>
    <row r="15608" spans="9:46" s="142" customFormat="1" x14ac:dyDescent="0.15">
      <c r="I15608" s="223"/>
      <c r="P15608" s="224"/>
      <c r="Q15608" s="224"/>
      <c r="R15608" s="224"/>
      <c r="T15608" s="223"/>
      <c r="U15608" s="225"/>
      <c r="V15608" s="223"/>
      <c r="W15608" s="225"/>
      <c r="AE15608" s="200"/>
      <c r="AM15608" s="203"/>
      <c r="AT15608" s="144"/>
    </row>
    <row r="15609" spans="9:46" s="142" customFormat="1" x14ac:dyDescent="0.15">
      <c r="I15609" s="223"/>
      <c r="P15609" s="224"/>
      <c r="Q15609" s="224"/>
      <c r="R15609" s="224"/>
      <c r="T15609" s="223"/>
      <c r="U15609" s="225"/>
      <c r="V15609" s="223"/>
      <c r="W15609" s="225"/>
      <c r="AE15609" s="200"/>
      <c r="AM15609" s="203"/>
      <c r="AT15609" s="144"/>
    </row>
    <row r="15610" spans="9:46" s="142" customFormat="1" x14ac:dyDescent="0.15">
      <c r="I15610" s="223"/>
      <c r="P15610" s="224"/>
      <c r="Q15610" s="224"/>
      <c r="R15610" s="224"/>
      <c r="T15610" s="223"/>
      <c r="U15610" s="225"/>
      <c r="V15610" s="223"/>
      <c r="W15610" s="225"/>
      <c r="AE15610" s="200"/>
      <c r="AM15610" s="203"/>
      <c r="AT15610" s="144"/>
    </row>
    <row r="15611" spans="9:46" s="142" customFormat="1" x14ac:dyDescent="0.15">
      <c r="I15611" s="223"/>
      <c r="P15611" s="224"/>
      <c r="Q15611" s="224"/>
      <c r="R15611" s="224"/>
      <c r="T15611" s="223"/>
      <c r="U15611" s="225"/>
      <c r="V15611" s="223"/>
      <c r="W15611" s="225"/>
      <c r="AE15611" s="200"/>
      <c r="AM15611" s="203"/>
      <c r="AT15611" s="144"/>
    </row>
    <row r="15612" spans="9:46" s="142" customFormat="1" x14ac:dyDescent="0.15">
      <c r="I15612" s="223"/>
      <c r="P15612" s="224"/>
      <c r="Q15612" s="224"/>
      <c r="R15612" s="224"/>
      <c r="T15612" s="223"/>
      <c r="U15612" s="225"/>
      <c r="V15612" s="223"/>
      <c r="W15612" s="225"/>
      <c r="AE15612" s="200"/>
      <c r="AM15612" s="203"/>
      <c r="AT15612" s="144"/>
    </row>
    <row r="15613" spans="9:46" s="142" customFormat="1" x14ac:dyDescent="0.15">
      <c r="I15613" s="223"/>
      <c r="P15613" s="224"/>
      <c r="Q15613" s="224"/>
      <c r="R15613" s="224"/>
      <c r="T15613" s="223"/>
      <c r="U15613" s="225"/>
      <c r="V15613" s="223"/>
      <c r="W15613" s="225"/>
      <c r="AE15613" s="200"/>
      <c r="AM15613" s="203"/>
      <c r="AT15613" s="144"/>
    </row>
    <row r="15614" spans="9:46" s="142" customFormat="1" x14ac:dyDescent="0.15">
      <c r="I15614" s="223"/>
      <c r="P15614" s="224"/>
      <c r="Q15614" s="224"/>
      <c r="R15614" s="224"/>
      <c r="T15614" s="223"/>
      <c r="U15614" s="225"/>
      <c r="V15614" s="223"/>
      <c r="W15614" s="225"/>
      <c r="AE15614" s="200"/>
      <c r="AM15614" s="203"/>
      <c r="AT15614" s="144"/>
    </row>
    <row r="15615" spans="9:46" s="142" customFormat="1" x14ac:dyDescent="0.15">
      <c r="I15615" s="223"/>
      <c r="P15615" s="224"/>
      <c r="Q15615" s="224"/>
      <c r="R15615" s="224"/>
      <c r="T15615" s="223"/>
      <c r="U15615" s="225"/>
      <c r="V15615" s="223"/>
      <c r="W15615" s="225"/>
      <c r="AE15615" s="200"/>
      <c r="AM15615" s="203"/>
      <c r="AT15615" s="144"/>
    </row>
    <row r="15616" spans="9:46" s="142" customFormat="1" x14ac:dyDescent="0.15">
      <c r="I15616" s="223"/>
      <c r="P15616" s="224"/>
      <c r="Q15616" s="224"/>
      <c r="R15616" s="224"/>
      <c r="T15616" s="223"/>
      <c r="U15616" s="225"/>
      <c r="V15616" s="223"/>
      <c r="W15616" s="225"/>
      <c r="AE15616" s="200"/>
      <c r="AM15616" s="203"/>
      <c r="AT15616" s="144"/>
    </row>
    <row r="15617" spans="9:46" s="142" customFormat="1" x14ac:dyDescent="0.15">
      <c r="I15617" s="223"/>
      <c r="P15617" s="224"/>
      <c r="Q15617" s="224"/>
      <c r="R15617" s="224"/>
      <c r="T15617" s="223"/>
      <c r="U15617" s="225"/>
      <c r="V15617" s="223"/>
      <c r="W15617" s="225"/>
      <c r="AE15617" s="200"/>
      <c r="AM15617" s="203"/>
      <c r="AT15617" s="144"/>
    </row>
    <row r="15618" spans="9:46" s="142" customFormat="1" x14ac:dyDescent="0.15">
      <c r="I15618" s="223"/>
      <c r="P15618" s="224"/>
      <c r="Q15618" s="224"/>
      <c r="R15618" s="224"/>
      <c r="T15618" s="223"/>
      <c r="U15618" s="225"/>
      <c r="V15618" s="223"/>
      <c r="W15618" s="225"/>
      <c r="AE15618" s="200"/>
      <c r="AM15618" s="203"/>
      <c r="AT15618" s="144"/>
    </row>
    <row r="15619" spans="9:46" s="142" customFormat="1" x14ac:dyDescent="0.15">
      <c r="I15619" s="223"/>
      <c r="P15619" s="224"/>
      <c r="Q15619" s="224"/>
      <c r="R15619" s="224"/>
      <c r="T15619" s="223"/>
      <c r="U15619" s="225"/>
      <c r="V15619" s="223"/>
      <c r="W15619" s="225"/>
      <c r="AE15619" s="200"/>
      <c r="AM15619" s="203"/>
      <c r="AT15619" s="144"/>
    </row>
    <row r="15620" spans="9:46" s="142" customFormat="1" x14ac:dyDescent="0.15">
      <c r="I15620" s="223"/>
      <c r="P15620" s="224"/>
      <c r="Q15620" s="224"/>
      <c r="R15620" s="224"/>
      <c r="T15620" s="223"/>
      <c r="U15620" s="225"/>
      <c r="V15620" s="223"/>
      <c r="W15620" s="225"/>
      <c r="AE15620" s="200"/>
      <c r="AM15620" s="203"/>
      <c r="AT15620" s="144"/>
    </row>
    <row r="15621" spans="9:46" s="142" customFormat="1" x14ac:dyDescent="0.15">
      <c r="I15621" s="223"/>
      <c r="P15621" s="224"/>
      <c r="Q15621" s="224"/>
      <c r="R15621" s="224"/>
      <c r="T15621" s="223"/>
      <c r="U15621" s="225"/>
      <c r="V15621" s="223"/>
      <c r="W15621" s="225"/>
      <c r="AE15621" s="200"/>
      <c r="AM15621" s="203"/>
      <c r="AT15621" s="144"/>
    </row>
    <row r="15622" spans="9:46" s="142" customFormat="1" x14ac:dyDescent="0.15">
      <c r="I15622" s="223"/>
      <c r="P15622" s="224"/>
      <c r="Q15622" s="224"/>
      <c r="R15622" s="224"/>
      <c r="T15622" s="223"/>
      <c r="U15622" s="225"/>
      <c r="V15622" s="223"/>
      <c r="W15622" s="225"/>
      <c r="AE15622" s="200"/>
      <c r="AM15622" s="203"/>
      <c r="AT15622" s="144"/>
    </row>
    <row r="15623" spans="9:46" s="142" customFormat="1" x14ac:dyDescent="0.15">
      <c r="I15623" s="223"/>
      <c r="P15623" s="224"/>
      <c r="Q15623" s="224"/>
      <c r="R15623" s="224"/>
      <c r="T15623" s="223"/>
      <c r="U15623" s="225"/>
      <c r="V15623" s="223"/>
      <c r="W15623" s="225"/>
      <c r="AE15623" s="200"/>
      <c r="AM15623" s="203"/>
      <c r="AT15623" s="144"/>
    </row>
    <row r="15624" spans="9:46" s="142" customFormat="1" x14ac:dyDescent="0.15">
      <c r="I15624" s="223"/>
      <c r="P15624" s="224"/>
      <c r="Q15624" s="224"/>
      <c r="R15624" s="224"/>
      <c r="T15624" s="223"/>
      <c r="U15624" s="225"/>
      <c r="V15624" s="223"/>
      <c r="W15624" s="225"/>
      <c r="AE15624" s="200"/>
      <c r="AM15624" s="203"/>
      <c r="AT15624" s="144"/>
    </row>
    <row r="15625" spans="9:46" s="142" customFormat="1" x14ac:dyDescent="0.15">
      <c r="I15625" s="223"/>
      <c r="P15625" s="224"/>
      <c r="Q15625" s="224"/>
      <c r="R15625" s="224"/>
      <c r="T15625" s="223"/>
      <c r="U15625" s="225"/>
      <c r="V15625" s="223"/>
      <c r="W15625" s="225"/>
      <c r="AE15625" s="200"/>
      <c r="AM15625" s="203"/>
      <c r="AT15625" s="144"/>
    </row>
    <row r="15626" spans="9:46" s="142" customFormat="1" x14ac:dyDescent="0.15">
      <c r="I15626" s="223"/>
      <c r="P15626" s="224"/>
      <c r="Q15626" s="224"/>
      <c r="R15626" s="224"/>
      <c r="T15626" s="223"/>
      <c r="U15626" s="225"/>
      <c r="V15626" s="223"/>
      <c r="W15626" s="225"/>
      <c r="AE15626" s="200"/>
      <c r="AM15626" s="203"/>
      <c r="AT15626" s="144"/>
    </row>
    <row r="15627" spans="9:46" s="142" customFormat="1" x14ac:dyDescent="0.15">
      <c r="I15627" s="223"/>
      <c r="P15627" s="224"/>
      <c r="Q15627" s="224"/>
      <c r="R15627" s="224"/>
      <c r="T15627" s="223"/>
      <c r="U15627" s="225"/>
      <c r="V15627" s="223"/>
      <c r="W15627" s="225"/>
      <c r="AE15627" s="200"/>
      <c r="AM15627" s="203"/>
      <c r="AT15627" s="144"/>
    </row>
    <row r="15628" spans="9:46" s="142" customFormat="1" x14ac:dyDescent="0.15">
      <c r="I15628" s="223"/>
      <c r="P15628" s="224"/>
      <c r="Q15628" s="224"/>
      <c r="R15628" s="224"/>
      <c r="T15628" s="223"/>
      <c r="U15628" s="225"/>
      <c r="V15628" s="223"/>
      <c r="W15628" s="225"/>
      <c r="AE15628" s="200"/>
      <c r="AM15628" s="203"/>
      <c r="AT15628" s="144"/>
    </row>
    <row r="15629" spans="9:46" s="142" customFormat="1" x14ac:dyDescent="0.15">
      <c r="I15629" s="223"/>
      <c r="P15629" s="224"/>
      <c r="Q15629" s="224"/>
      <c r="R15629" s="224"/>
      <c r="T15629" s="223"/>
      <c r="U15629" s="225"/>
      <c r="V15629" s="223"/>
      <c r="W15629" s="225"/>
      <c r="AE15629" s="200"/>
      <c r="AM15629" s="203"/>
      <c r="AT15629" s="144"/>
    </row>
    <row r="15630" spans="9:46" s="142" customFormat="1" x14ac:dyDescent="0.15">
      <c r="I15630" s="223"/>
      <c r="P15630" s="224"/>
      <c r="Q15630" s="224"/>
      <c r="R15630" s="224"/>
      <c r="T15630" s="223"/>
      <c r="U15630" s="225"/>
      <c r="V15630" s="223"/>
      <c r="W15630" s="225"/>
      <c r="AE15630" s="200"/>
      <c r="AM15630" s="203"/>
      <c r="AT15630" s="144"/>
    </row>
    <row r="15631" spans="9:46" s="142" customFormat="1" x14ac:dyDescent="0.15">
      <c r="I15631" s="223"/>
      <c r="P15631" s="224"/>
      <c r="Q15631" s="224"/>
      <c r="R15631" s="224"/>
      <c r="T15631" s="223"/>
      <c r="U15631" s="225"/>
      <c r="V15631" s="223"/>
      <c r="W15631" s="225"/>
      <c r="AE15631" s="200"/>
      <c r="AM15631" s="203"/>
      <c r="AT15631" s="144"/>
    </row>
    <row r="15632" spans="9:46" s="142" customFormat="1" x14ac:dyDescent="0.15">
      <c r="I15632" s="223"/>
      <c r="P15632" s="224"/>
      <c r="Q15632" s="224"/>
      <c r="R15632" s="224"/>
      <c r="T15632" s="223"/>
      <c r="U15632" s="225"/>
      <c r="V15632" s="223"/>
      <c r="W15632" s="225"/>
      <c r="AE15632" s="200"/>
      <c r="AM15632" s="203"/>
      <c r="AT15632" s="144"/>
    </row>
    <row r="15633" spans="9:46" s="142" customFormat="1" x14ac:dyDescent="0.15">
      <c r="I15633" s="223"/>
      <c r="P15633" s="224"/>
      <c r="Q15633" s="224"/>
      <c r="R15633" s="224"/>
      <c r="T15633" s="223"/>
      <c r="U15633" s="225"/>
      <c r="V15633" s="223"/>
      <c r="W15633" s="225"/>
      <c r="AE15633" s="200"/>
      <c r="AM15633" s="203"/>
      <c r="AT15633" s="144"/>
    </row>
    <row r="15634" spans="9:46" s="142" customFormat="1" x14ac:dyDescent="0.15">
      <c r="I15634" s="223"/>
      <c r="P15634" s="224"/>
      <c r="Q15634" s="224"/>
      <c r="R15634" s="224"/>
      <c r="T15634" s="223"/>
      <c r="U15634" s="225"/>
      <c r="V15634" s="223"/>
      <c r="W15634" s="225"/>
      <c r="AE15634" s="200"/>
      <c r="AM15634" s="203"/>
      <c r="AT15634" s="144"/>
    </row>
    <row r="15635" spans="9:46" s="142" customFormat="1" x14ac:dyDescent="0.15">
      <c r="I15635" s="223"/>
      <c r="P15635" s="224"/>
      <c r="Q15635" s="224"/>
      <c r="R15635" s="224"/>
      <c r="T15635" s="223"/>
      <c r="U15635" s="225"/>
      <c r="V15635" s="223"/>
      <c r="W15635" s="225"/>
      <c r="AE15635" s="200"/>
      <c r="AM15635" s="203"/>
      <c r="AT15635" s="144"/>
    </row>
    <row r="15636" spans="9:46" s="142" customFormat="1" x14ac:dyDescent="0.15">
      <c r="I15636" s="223"/>
      <c r="P15636" s="224"/>
      <c r="Q15636" s="224"/>
      <c r="R15636" s="224"/>
      <c r="T15636" s="223"/>
      <c r="U15636" s="225"/>
      <c r="V15636" s="223"/>
      <c r="W15636" s="225"/>
      <c r="AE15636" s="200"/>
      <c r="AM15636" s="203"/>
      <c r="AT15636" s="144"/>
    </row>
    <row r="15637" spans="9:46" s="142" customFormat="1" x14ac:dyDescent="0.15">
      <c r="I15637" s="223"/>
      <c r="P15637" s="224"/>
      <c r="Q15637" s="224"/>
      <c r="R15637" s="224"/>
      <c r="T15637" s="223"/>
      <c r="U15637" s="225"/>
      <c r="V15637" s="223"/>
      <c r="W15637" s="225"/>
      <c r="AE15637" s="200"/>
      <c r="AM15637" s="203"/>
      <c r="AT15637" s="144"/>
    </row>
    <row r="15638" spans="9:46" s="142" customFormat="1" x14ac:dyDescent="0.15">
      <c r="I15638" s="223"/>
      <c r="P15638" s="224"/>
      <c r="Q15638" s="224"/>
      <c r="R15638" s="224"/>
      <c r="T15638" s="223"/>
      <c r="U15638" s="225"/>
      <c r="V15638" s="223"/>
      <c r="W15638" s="225"/>
      <c r="AE15638" s="200"/>
      <c r="AM15638" s="203"/>
      <c r="AT15638" s="144"/>
    </row>
    <row r="15639" spans="9:46" s="142" customFormat="1" x14ac:dyDescent="0.15">
      <c r="I15639" s="223"/>
      <c r="P15639" s="224"/>
      <c r="Q15639" s="224"/>
      <c r="R15639" s="224"/>
      <c r="T15639" s="223"/>
      <c r="U15639" s="225"/>
      <c r="V15639" s="223"/>
      <c r="W15639" s="225"/>
      <c r="AE15639" s="200"/>
      <c r="AM15639" s="203"/>
      <c r="AT15639" s="144"/>
    </row>
    <row r="15640" spans="9:46" s="142" customFormat="1" x14ac:dyDescent="0.15">
      <c r="I15640" s="223"/>
      <c r="P15640" s="224"/>
      <c r="Q15640" s="224"/>
      <c r="R15640" s="224"/>
      <c r="T15640" s="223"/>
      <c r="U15640" s="225"/>
      <c r="V15640" s="223"/>
      <c r="W15640" s="225"/>
      <c r="AE15640" s="200"/>
      <c r="AM15640" s="203"/>
      <c r="AT15640" s="144"/>
    </row>
    <row r="15641" spans="9:46" s="142" customFormat="1" x14ac:dyDescent="0.15">
      <c r="I15641" s="223"/>
      <c r="P15641" s="224"/>
      <c r="Q15641" s="224"/>
      <c r="R15641" s="224"/>
      <c r="T15641" s="223"/>
      <c r="U15641" s="225"/>
      <c r="V15641" s="223"/>
      <c r="W15641" s="225"/>
      <c r="AE15641" s="200"/>
      <c r="AM15641" s="203"/>
      <c r="AT15641" s="144"/>
    </row>
    <row r="15642" spans="9:46" s="142" customFormat="1" x14ac:dyDescent="0.15">
      <c r="I15642" s="223"/>
      <c r="P15642" s="224"/>
      <c r="Q15642" s="224"/>
      <c r="R15642" s="224"/>
      <c r="T15642" s="223"/>
      <c r="U15642" s="225"/>
      <c r="V15642" s="223"/>
      <c r="W15642" s="225"/>
      <c r="AE15642" s="200"/>
      <c r="AM15642" s="203"/>
      <c r="AT15642" s="144"/>
    </row>
    <row r="15643" spans="9:46" s="142" customFormat="1" x14ac:dyDescent="0.15">
      <c r="I15643" s="223"/>
      <c r="P15643" s="224"/>
      <c r="Q15643" s="224"/>
      <c r="R15643" s="224"/>
      <c r="T15643" s="223"/>
      <c r="U15643" s="225"/>
      <c r="V15643" s="223"/>
      <c r="W15643" s="225"/>
      <c r="AE15643" s="200"/>
      <c r="AM15643" s="203"/>
      <c r="AT15643" s="144"/>
    </row>
    <row r="15644" spans="9:46" s="142" customFormat="1" x14ac:dyDescent="0.15">
      <c r="I15644" s="223"/>
      <c r="P15644" s="224"/>
      <c r="Q15644" s="224"/>
      <c r="R15644" s="224"/>
      <c r="T15644" s="223"/>
      <c r="U15644" s="225"/>
      <c r="V15644" s="223"/>
      <c r="W15644" s="225"/>
      <c r="AE15644" s="200"/>
      <c r="AM15644" s="203"/>
      <c r="AT15644" s="144"/>
    </row>
    <row r="15645" spans="9:46" s="142" customFormat="1" x14ac:dyDescent="0.15">
      <c r="I15645" s="223"/>
      <c r="P15645" s="224"/>
      <c r="Q15645" s="224"/>
      <c r="R15645" s="224"/>
      <c r="T15645" s="223"/>
      <c r="U15645" s="225"/>
      <c r="V15645" s="223"/>
      <c r="W15645" s="225"/>
      <c r="AE15645" s="200"/>
      <c r="AM15645" s="203"/>
      <c r="AT15645" s="144"/>
    </row>
    <row r="15646" spans="9:46" s="142" customFormat="1" x14ac:dyDescent="0.15">
      <c r="I15646" s="223"/>
      <c r="P15646" s="224"/>
      <c r="Q15646" s="224"/>
      <c r="R15646" s="224"/>
      <c r="T15646" s="223"/>
      <c r="U15646" s="225"/>
      <c r="V15646" s="223"/>
      <c r="W15646" s="225"/>
      <c r="AE15646" s="200"/>
      <c r="AM15646" s="203"/>
      <c r="AT15646" s="144"/>
    </row>
    <row r="15647" spans="9:46" s="142" customFormat="1" x14ac:dyDescent="0.15">
      <c r="I15647" s="223"/>
      <c r="P15647" s="224"/>
      <c r="Q15647" s="224"/>
      <c r="R15647" s="224"/>
      <c r="T15647" s="223"/>
      <c r="U15647" s="225"/>
      <c r="V15647" s="223"/>
      <c r="W15647" s="225"/>
      <c r="AE15647" s="200"/>
      <c r="AM15647" s="203"/>
      <c r="AT15647" s="144"/>
    </row>
    <row r="15648" spans="9:46" s="142" customFormat="1" x14ac:dyDescent="0.15">
      <c r="I15648" s="223"/>
      <c r="P15648" s="224"/>
      <c r="Q15648" s="224"/>
      <c r="R15648" s="224"/>
      <c r="T15648" s="223"/>
      <c r="U15648" s="225"/>
      <c r="V15648" s="223"/>
      <c r="W15648" s="225"/>
      <c r="AE15648" s="200"/>
      <c r="AM15648" s="203"/>
      <c r="AT15648" s="144"/>
    </row>
    <row r="15649" spans="9:46" s="142" customFormat="1" x14ac:dyDescent="0.15">
      <c r="I15649" s="223"/>
      <c r="P15649" s="224"/>
      <c r="Q15649" s="224"/>
      <c r="R15649" s="224"/>
      <c r="T15649" s="223"/>
      <c r="U15649" s="225"/>
      <c r="V15649" s="223"/>
      <c r="W15649" s="225"/>
      <c r="AE15649" s="200"/>
      <c r="AM15649" s="203"/>
      <c r="AT15649" s="144"/>
    </row>
    <row r="15650" spans="9:46" s="142" customFormat="1" x14ac:dyDescent="0.15">
      <c r="I15650" s="223"/>
      <c r="P15650" s="224"/>
      <c r="Q15650" s="224"/>
      <c r="R15650" s="224"/>
      <c r="T15650" s="223"/>
      <c r="U15650" s="225"/>
      <c r="V15650" s="223"/>
      <c r="W15650" s="225"/>
      <c r="AE15650" s="200"/>
      <c r="AM15650" s="203"/>
      <c r="AT15650" s="144"/>
    </row>
    <row r="15651" spans="9:46" s="142" customFormat="1" x14ac:dyDescent="0.15">
      <c r="I15651" s="223"/>
      <c r="P15651" s="224"/>
      <c r="Q15651" s="224"/>
      <c r="R15651" s="224"/>
      <c r="T15651" s="223"/>
      <c r="U15651" s="225"/>
      <c r="V15651" s="223"/>
      <c r="W15651" s="225"/>
      <c r="AE15651" s="200"/>
      <c r="AM15651" s="203"/>
      <c r="AT15651" s="144"/>
    </row>
    <row r="15652" spans="9:46" s="142" customFormat="1" x14ac:dyDescent="0.15">
      <c r="I15652" s="223"/>
      <c r="P15652" s="224"/>
      <c r="Q15652" s="224"/>
      <c r="R15652" s="224"/>
      <c r="T15652" s="223"/>
      <c r="U15652" s="225"/>
      <c r="V15652" s="223"/>
      <c r="W15652" s="225"/>
      <c r="AE15652" s="200"/>
      <c r="AM15652" s="203"/>
      <c r="AT15652" s="144"/>
    </row>
    <row r="15653" spans="9:46" s="142" customFormat="1" x14ac:dyDescent="0.15">
      <c r="I15653" s="223"/>
      <c r="P15653" s="224"/>
      <c r="Q15653" s="224"/>
      <c r="R15653" s="224"/>
      <c r="T15653" s="223"/>
      <c r="U15653" s="225"/>
      <c r="V15653" s="223"/>
      <c r="W15653" s="225"/>
      <c r="AE15653" s="200"/>
      <c r="AM15653" s="203"/>
      <c r="AT15653" s="144"/>
    </row>
    <row r="15654" spans="9:46" s="142" customFormat="1" x14ac:dyDescent="0.15">
      <c r="I15654" s="223"/>
      <c r="P15654" s="224"/>
      <c r="Q15654" s="224"/>
      <c r="R15654" s="224"/>
      <c r="T15654" s="223"/>
      <c r="U15654" s="225"/>
      <c r="V15654" s="223"/>
      <c r="W15654" s="225"/>
      <c r="AE15654" s="200"/>
      <c r="AM15654" s="203"/>
      <c r="AT15654" s="144"/>
    </row>
    <row r="15655" spans="9:46" s="142" customFormat="1" x14ac:dyDescent="0.15">
      <c r="I15655" s="223"/>
      <c r="P15655" s="224"/>
      <c r="Q15655" s="224"/>
      <c r="R15655" s="224"/>
      <c r="T15655" s="223"/>
      <c r="U15655" s="225"/>
      <c r="V15655" s="223"/>
      <c r="W15655" s="225"/>
      <c r="AE15655" s="200"/>
      <c r="AM15655" s="203"/>
      <c r="AT15655" s="144"/>
    </row>
    <row r="15656" spans="9:46" s="142" customFormat="1" x14ac:dyDescent="0.15">
      <c r="I15656" s="223"/>
      <c r="P15656" s="224"/>
      <c r="Q15656" s="224"/>
      <c r="R15656" s="224"/>
      <c r="T15656" s="223"/>
      <c r="U15656" s="225"/>
      <c r="V15656" s="223"/>
      <c r="W15656" s="225"/>
      <c r="AE15656" s="200"/>
      <c r="AM15656" s="203"/>
      <c r="AT15656" s="144"/>
    </row>
    <row r="15657" spans="9:46" s="142" customFormat="1" x14ac:dyDescent="0.15">
      <c r="I15657" s="223"/>
      <c r="P15657" s="224"/>
      <c r="Q15657" s="224"/>
      <c r="R15657" s="224"/>
      <c r="T15657" s="223"/>
      <c r="U15657" s="225"/>
      <c r="V15657" s="223"/>
      <c r="W15657" s="225"/>
      <c r="AE15657" s="200"/>
      <c r="AM15657" s="203"/>
      <c r="AT15657" s="144"/>
    </row>
    <row r="15658" spans="9:46" s="142" customFormat="1" x14ac:dyDescent="0.15">
      <c r="I15658" s="223"/>
      <c r="P15658" s="224"/>
      <c r="Q15658" s="224"/>
      <c r="R15658" s="224"/>
      <c r="T15658" s="223"/>
      <c r="U15658" s="225"/>
      <c r="V15658" s="223"/>
      <c r="W15658" s="225"/>
      <c r="AE15658" s="200"/>
      <c r="AM15658" s="203"/>
      <c r="AT15658" s="144"/>
    </row>
    <row r="15659" spans="9:46" s="142" customFormat="1" x14ac:dyDescent="0.15">
      <c r="I15659" s="223"/>
      <c r="P15659" s="224"/>
      <c r="Q15659" s="224"/>
      <c r="R15659" s="224"/>
      <c r="T15659" s="223"/>
      <c r="U15659" s="225"/>
      <c r="V15659" s="223"/>
      <c r="W15659" s="225"/>
      <c r="AE15659" s="200"/>
      <c r="AM15659" s="203"/>
      <c r="AT15659" s="144"/>
    </row>
    <row r="15660" spans="9:46" s="142" customFormat="1" x14ac:dyDescent="0.15">
      <c r="I15660" s="223"/>
      <c r="P15660" s="224"/>
      <c r="Q15660" s="224"/>
      <c r="R15660" s="224"/>
      <c r="T15660" s="223"/>
      <c r="U15660" s="225"/>
      <c r="V15660" s="223"/>
      <c r="W15660" s="225"/>
      <c r="AE15660" s="200"/>
      <c r="AM15660" s="203"/>
      <c r="AT15660" s="144"/>
    </row>
    <row r="15661" spans="9:46" s="142" customFormat="1" x14ac:dyDescent="0.15">
      <c r="I15661" s="223"/>
      <c r="P15661" s="224"/>
      <c r="Q15661" s="224"/>
      <c r="R15661" s="224"/>
      <c r="T15661" s="223"/>
      <c r="U15661" s="225"/>
      <c r="V15661" s="223"/>
      <c r="W15661" s="225"/>
      <c r="AE15661" s="200"/>
      <c r="AM15661" s="203"/>
      <c r="AT15661" s="144"/>
    </row>
    <row r="15662" spans="9:46" s="142" customFormat="1" x14ac:dyDescent="0.15">
      <c r="I15662" s="223"/>
      <c r="P15662" s="224"/>
      <c r="Q15662" s="224"/>
      <c r="R15662" s="224"/>
      <c r="T15662" s="223"/>
      <c r="U15662" s="225"/>
      <c r="V15662" s="223"/>
      <c r="W15662" s="225"/>
      <c r="AE15662" s="200"/>
      <c r="AM15662" s="203"/>
      <c r="AT15662" s="144"/>
    </row>
    <row r="15663" spans="9:46" s="142" customFormat="1" x14ac:dyDescent="0.15">
      <c r="I15663" s="223"/>
      <c r="P15663" s="224"/>
      <c r="Q15663" s="224"/>
      <c r="R15663" s="224"/>
      <c r="T15663" s="223"/>
      <c r="U15663" s="225"/>
      <c r="V15663" s="223"/>
      <c r="W15663" s="225"/>
      <c r="AE15663" s="200"/>
      <c r="AM15663" s="203"/>
      <c r="AT15663" s="144"/>
    </row>
    <row r="15664" spans="9:46" s="142" customFormat="1" x14ac:dyDescent="0.15">
      <c r="I15664" s="223"/>
      <c r="P15664" s="224"/>
      <c r="Q15664" s="224"/>
      <c r="R15664" s="224"/>
      <c r="T15664" s="223"/>
      <c r="U15664" s="225"/>
      <c r="V15664" s="223"/>
      <c r="W15664" s="225"/>
      <c r="AE15664" s="200"/>
      <c r="AM15664" s="203"/>
      <c r="AT15664" s="144"/>
    </row>
    <row r="15665" spans="9:46" s="142" customFormat="1" x14ac:dyDescent="0.15">
      <c r="I15665" s="223"/>
      <c r="P15665" s="224"/>
      <c r="Q15665" s="224"/>
      <c r="R15665" s="224"/>
      <c r="T15665" s="223"/>
      <c r="U15665" s="225"/>
      <c r="V15665" s="223"/>
      <c r="W15665" s="225"/>
      <c r="AE15665" s="200"/>
      <c r="AM15665" s="203"/>
      <c r="AT15665" s="144"/>
    </row>
    <row r="15666" spans="9:46" s="142" customFormat="1" x14ac:dyDescent="0.15">
      <c r="I15666" s="223"/>
      <c r="P15666" s="224"/>
      <c r="Q15666" s="224"/>
      <c r="R15666" s="224"/>
      <c r="T15666" s="223"/>
      <c r="U15666" s="225"/>
      <c r="V15666" s="223"/>
      <c r="W15666" s="225"/>
      <c r="AE15666" s="200"/>
      <c r="AM15666" s="203"/>
      <c r="AT15666" s="144"/>
    </row>
    <row r="15667" spans="9:46" s="142" customFormat="1" x14ac:dyDescent="0.15">
      <c r="I15667" s="223"/>
      <c r="P15667" s="224"/>
      <c r="Q15667" s="224"/>
      <c r="R15667" s="224"/>
      <c r="T15667" s="223"/>
      <c r="U15667" s="225"/>
      <c r="V15667" s="223"/>
      <c r="W15667" s="225"/>
      <c r="AE15667" s="200"/>
      <c r="AM15667" s="203"/>
      <c r="AT15667" s="144"/>
    </row>
    <row r="15668" spans="9:46" s="142" customFormat="1" x14ac:dyDescent="0.15">
      <c r="I15668" s="223"/>
      <c r="P15668" s="224"/>
      <c r="Q15668" s="224"/>
      <c r="R15668" s="224"/>
      <c r="T15668" s="223"/>
      <c r="U15668" s="225"/>
      <c r="V15668" s="223"/>
      <c r="W15668" s="225"/>
      <c r="AE15668" s="200"/>
      <c r="AM15668" s="203"/>
      <c r="AT15668" s="144"/>
    </row>
    <row r="15669" spans="9:46" s="142" customFormat="1" x14ac:dyDescent="0.15">
      <c r="I15669" s="223"/>
      <c r="P15669" s="224"/>
      <c r="Q15669" s="224"/>
      <c r="R15669" s="224"/>
      <c r="T15669" s="223"/>
      <c r="U15669" s="225"/>
      <c r="V15669" s="223"/>
      <c r="W15669" s="225"/>
      <c r="AE15669" s="200"/>
      <c r="AM15669" s="203"/>
      <c r="AT15669" s="144"/>
    </row>
    <row r="15670" spans="9:46" s="142" customFormat="1" x14ac:dyDescent="0.15">
      <c r="I15670" s="223"/>
      <c r="P15670" s="224"/>
      <c r="Q15670" s="224"/>
      <c r="R15670" s="224"/>
      <c r="T15670" s="223"/>
      <c r="U15670" s="225"/>
      <c r="V15670" s="223"/>
      <c r="W15670" s="225"/>
      <c r="AE15670" s="200"/>
      <c r="AM15670" s="203"/>
      <c r="AT15670" s="144"/>
    </row>
    <row r="15671" spans="9:46" s="142" customFormat="1" x14ac:dyDescent="0.15">
      <c r="I15671" s="223"/>
      <c r="P15671" s="224"/>
      <c r="Q15671" s="224"/>
      <c r="R15671" s="224"/>
      <c r="T15671" s="223"/>
      <c r="U15671" s="225"/>
      <c r="V15671" s="223"/>
      <c r="W15671" s="225"/>
      <c r="AE15671" s="200"/>
      <c r="AM15671" s="203"/>
      <c r="AT15671" s="144"/>
    </row>
    <row r="15672" spans="9:46" s="142" customFormat="1" x14ac:dyDescent="0.15">
      <c r="I15672" s="223"/>
      <c r="P15672" s="224"/>
      <c r="Q15672" s="224"/>
      <c r="R15672" s="224"/>
      <c r="T15672" s="223"/>
      <c r="U15672" s="225"/>
      <c r="V15672" s="223"/>
      <c r="W15672" s="225"/>
      <c r="AE15672" s="200"/>
      <c r="AM15672" s="203"/>
      <c r="AT15672" s="144"/>
    </row>
    <row r="15673" spans="9:46" s="142" customFormat="1" x14ac:dyDescent="0.15">
      <c r="I15673" s="223"/>
      <c r="P15673" s="224"/>
      <c r="Q15673" s="224"/>
      <c r="R15673" s="224"/>
      <c r="T15673" s="223"/>
      <c r="U15673" s="225"/>
      <c r="V15673" s="223"/>
      <c r="W15673" s="225"/>
      <c r="AE15673" s="200"/>
      <c r="AM15673" s="203"/>
      <c r="AT15673" s="144"/>
    </row>
    <row r="15674" spans="9:46" s="142" customFormat="1" x14ac:dyDescent="0.15">
      <c r="I15674" s="223"/>
      <c r="P15674" s="224"/>
      <c r="Q15674" s="224"/>
      <c r="R15674" s="224"/>
      <c r="T15674" s="223"/>
      <c r="U15674" s="225"/>
      <c r="V15674" s="223"/>
      <c r="W15674" s="225"/>
      <c r="AE15674" s="200"/>
      <c r="AM15674" s="203"/>
      <c r="AT15674" s="144"/>
    </row>
    <row r="15675" spans="9:46" s="142" customFormat="1" x14ac:dyDescent="0.15">
      <c r="I15675" s="223"/>
      <c r="P15675" s="224"/>
      <c r="Q15675" s="224"/>
      <c r="R15675" s="224"/>
      <c r="T15675" s="223"/>
      <c r="U15675" s="225"/>
      <c r="V15675" s="223"/>
      <c r="W15675" s="225"/>
      <c r="AE15675" s="200"/>
      <c r="AM15675" s="203"/>
      <c r="AT15675" s="144"/>
    </row>
    <row r="15676" spans="9:46" s="142" customFormat="1" x14ac:dyDescent="0.15">
      <c r="I15676" s="223"/>
      <c r="P15676" s="224"/>
      <c r="Q15676" s="224"/>
      <c r="R15676" s="224"/>
      <c r="T15676" s="223"/>
      <c r="U15676" s="225"/>
      <c r="V15676" s="223"/>
      <c r="W15676" s="225"/>
      <c r="AE15676" s="200"/>
      <c r="AM15676" s="203"/>
      <c r="AT15676" s="144"/>
    </row>
    <row r="15677" spans="9:46" s="142" customFormat="1" x14ac:dyDescent="0.15">
      <c r="I15677" s="223"/>
      <c r="P15677" s="224"/>
      <c r="Q15677" s="224"/>
      <c r="R15677" s="224"/>
      <c r="T15677" s="223"/>
      <c r="U15677" s="225"/>
      <c r="V15677" s="223"/>
      <c r="W15677" s="225"/>
      <c r="AE15677" s="200"/>
      <c r="AM15677" s="203"/>
      <c r="AT15677" s="144"/>
    </row>
    <row r="15678" spans="9:46" s="142" customFormat="1" x14ac:dyDescent="0.15">
      <c r="I15678" s="223"/>
      <c r="P15678" s="224"/>
      <c r="Q15678" s="224"/>
      <c r="R15678" s="224"/>
      <c r="T15678" s="223"/>
      <c r="U15678" s="225"/>
      <c r="V15678" s="223"/>
      <c r="W15678" s="225"/>
      <c r="AE15678" s="200"/>
      <c r="AM15678" s="203"/>
      <c r="AT15678" s="144"/>
    </row>
    <row r="15679" spans="9:46" s="142" customFormat="1" x14ac:dyDescent="0.15">
      <c r="I15679" s="223"/>
      <c r="P15679" s="224"/>
      <c r="Q15679" s="224"/>
      <c r="R15679" s="224"/>
      <c r="T15679" s="223"/>
      <c r="U15679" s="225"/>
      <c r="V15679" s="223"/>
      <c r="W15679" s="225"/>
      <c r="AE15679" s="200"/>
      <c r="AM15679" s="203"/>
      <c r="AT15679" s="144"/>
    </row>
    <row r="15680" spans="9:46" s="142" customFormat="1" x14ac:dyDescent="0.15">
      <c r="I15680" s="223"/>
      <c r="P15680" s="224"/>
      <c r="Q15680" s="224"/>
      <c r="R15680" s="224"/>
      <c r="T15680" s="223"/>
      <c r="U15680" s="225"/>
      <c r="V15680" s="223"/>
      <c r="W15680" s="225"/>
      <c r="AE15680" s="200"/>
      <c r="AM15680" s="203"/>
      <c r="AT15680" s="144"/>
    </row>
    <row r="15681" spans="9:46" s="142" customFormat="1" x14ac:dyDescent="0.15">
      <c r="I15681" s="223"/>
      <c r="P15681" s="224"/>
      <c r="Q15681" s="224"/>
      <c r="R15681" s="224"/>
      <c r="T15681" s="223"/>
      <c r="U15681" s="225"/>
      <c r="V15681" s="223"/>
      <c r="W15681" s="225"/>
      <c r="AE15681" s="200"/>
      <c r="AM15681" s="203"/>
      <c r="AT15681" s="144"/>
    </row>
    <row r="15682" spans="9:46" s="142" customFormat="1" x14ac:dyDescent="0.15">
      <c r="I15682" s="223"/>
      <c r="P15682" s="224"/>
      <c r="Q15682" s="224"/>
      <c r="R15682" s="224"/>
      <c r="T15682" s="223"/>
      <c r="U15682" s="225"/>
      <c r="V15682" s="223"/>
      <c r="W15682" s="225"/>
      <c r="AE15682" s="200"/>
      <c r="AM15682" s="203"/>
      <c r="AT15682" s="144"/>
    </row>
    <row r="15683" spans="9:46" s="142" customFormat="1" x14ac:dyDescent="0.15">
      <c r="I15683" s="223"/>
      <c r="P15683" s="224"/>
      <c r="Q15683" s="224"/>
      <c r="R15683" s="224"/>
      <c r="T15683" s="223"/>
      <c r="U15683" s="225"/>
      <c r="V15683" s="223"/>
      <c r="W15683" s="225"/>
      <c r="AE15683" s="200"/>
      <c r="AM15683" s="203"/>
      <c r="AT15683" s="144"/>
    </row>
    <row r="15684" spans="9:46" s="142" customFormat="1" x14ac:dyDescent="0.15">
      <c r="I15684" s="223"/>
      <c r="P15684" s="224"/>
      <c r="Q15684" s="224"/>
      <c r="R15684" s="224"/>
      <c r="T15684" s="223"/>
      <c r="U15684" s="225"/>
      <c r="V15684" s="223"/>
      <c r="W15684" s="225"/>
      <c r="AE15684" s="200"/>
      <c r="AM15684" s="203"/>
      <c r="AT15684" s="144"/>
    </row>
    <row r="15685" spans="9:46" s="142" customFormat="1" x14ac:dyDescent="0.15">
      <c r="I15685" s="223"/>
      <c r="P15685" s="224"/>
      <c r="Q15685" s="224"/>
      <c r="R15685" s="224"/>
      <c r="T15685" s="223"/>
      <c r="U15685" s="225"/>
      <c r="V15685" s="223"/>
      <c r="W15685" s="225"/>
      <c r="AE15685" s="200"/>
      <c r="AM15685" s="203"/>
      <c r="AT15685" s="144"/>
    </row>
    <row r="15686" spans="9:46" s="142" customFormat="1" x14ac:dyDescent="0.15">
      <c r="I15686" s="223"/>
      <c r="P15686" s="224"/>
      <c r="Q15686" s="224"/>
      <c r="R15686" s="224"/>
      <c r="T15686" s="223"/>
      <c r="U15686" s="225"/>
      <c r="V15686" s="223"/>
      <c r="W15686" s="225"/>
      <c r="AE15686" s="200"/>
      <c r="AM15686" s="203"/>
      <c r="AT15686" s="144"/>
    </row>
    <row r="15687" spans="9:46" s="142" customFormat="1" x14ac:dyDescent="0.15">
      <c r="I15687" s="223"/>
      <c r="P15687" s="224"/>
      <c r="Q15687" s="224"/>
      <c r="R15687" s="224"/>
      <c r="T15687" s="223"/>
      <c r="U15687" s="225"/>
      <c r="V15687" s="223"/>
      <c r="W15687" s="225"/>
      <c r="AE15687" s="200"/>
      <c r="AM15687" s="203"/>
      <c r="AT15687" s="144"/>
    </row>
    <row r="15688" spans="9:46" s="142" customFormat="1" x14ac:dyDescent="0.15">
      <c r="I15688" s="223"/>
      <c r="P15688" s="224"/>
      <c r="Q15688" s="224"/>
      <c r="R15688" s="224"/>
      <c r="T15688" s="223"/>
      <c r="U15688" s="225"/>
      <c r="V15688" s="223"/>
      <c r="W15688" s="225"/>
      <c r="AE15688" s="200"/>
      <c r="AM15688" s="203"/>
      <c r="AT15688" s="144"/>
    </row>
    <row r="15689" spans="9:46" s="142" customFormat="1" x14ac:dyDescent="0.15">
      <c r="I15689" s="223"/>
      <c r="P15689" s="224"/>
      <c r="Q15689" s="224"/>
      <c r="R15689" s="224"/>
      <c r="T15689" s="223"/>
      <c r="U15689" s="225"/>
      <c r="V15689" s="223"/>
      <c r="W15689" s="225"/>
      <c r="AE15689" s="200"/>
      <c r="AM15689" s="203"/>
      <c r="AT15689" s="144"/>
    </row>
    <row r="15690" spans="9:46" s="142" customFormat="1" x14ac:dyDescent="0.15">
      <c r="I15690" s="223"/>
      <c r="P15690" s="224"/>
      <c r="Q15690" s="224"/>
      <c r="R15690" s="224"/>
      <c r="T15690" s="223"/>
      <c r="U15690" s="225"/>
      <c r="V15690" s="223"/>
      <c r="W15690" s="225"/>
      <c r="AE15690" s="200"/>
      <c r="AM15690" s="203"/>
      <c r="AT15690" s="144"/>
    </row>
    <row r="15691" spans="9:46" s="142" customFormat="1" x14ac:dyDescent="0.15">
      <c r="I15691" s="223"/>
      <c r="P15691" s="224"/>
      <c r="Q15691" s="224"/>
      <c r="R15691" s="224"/>
      <c r="T15691" s="223"/>
      <c r="U15691" s="225"/>
      <c r="V15691" s="223"/>
      <c r="W15691" s="225"/>
      <c r="AE15691" s="200"/>
      <c r="AM15691" s="203"/>
      <c r="AT15691" s="144"/>
    </row>
    <row r="15692" spans="9:46" s="142" customFormat="1" x14ac:dyDescent="0.15">
      <c r="I15692" s="223"/>
      <c r="P15692" s="224"/>
      <c r="Q15692" s="224"/>
      <c r="R15692" s="224"/>
      <c r="T15692" s="223"/>
      <c r="U15692" s="225"/>
      <c r="V15692" s="223"/>
      <c r="W15692" s="225"/>
      <c r="AE15692" s="200"/>
      <c r="AM15692" s="203"/>
      <c r="AT15692" s="144"/>
    </row>
    <row r="15693" spans="9:46" s="142" customFormat="1" x14ac:dyDescent="0.15">
      <c r="I15693" s="223"/>
      <c r="P15693" s="224"/>
      <c r="Q15693" s="224"/>
      <c r="R15693" s="224"/>
      <c r="T15693" s="223"/>
      <c r="U15693" s="225"/>
      <c r="V15693" s="223"/>
      <c r="W15693" s="225"/>
      <c r="AE15693" s="200"/>
      <c r="AM15693" s="203"/>
      <c r="AT15693" s="144"/>
    </row>
    <row r="15694" spans="9:46" s="142" customFormat="1" x14ac:dyDescent="0.15">
      <c r="I15694" s="223"/>
      <c r="P15694" s="224"/>
      <c r="Q15694" s="224"/>
      <c r="R15694" s="224"/>
      <c r="T15694" s="223"/>
      <c r="U15694" s="225"/>
      <c r="V15694" s="223"/>
      <c r="W15694" s="225"/>
      <c r="AE15694" s="200"/>
      <c r="AM15694" s="203"/>
      <c r="AT15694" s="144"/>
    </row>
    <row r="15695" spans="9:46" s="142" customFormat="1" x14ac:dyDescent="0.15">
      <c r="I15695" s="223"/>
      <c r="P15695" s="224"/>
      <c r="Q15695" s="224"/>
      <c r="R15695" s="224"/>
      <c r="T15695" s="223"/>
      <c r="U15695" s="225"/>
      <c r="V15695" s="223"/>
      <c r="W15695" s="225"/>
      <c r="AE15695" s="200"/>
      <c r="AM15695" s="203"/>
      <c r="AT15695" s="144"/>
    </row>
    <row r="15696" spans="9:46" s="142" customFormat="1" x14ac:dyDescent="0.15">
      <c r="I15696" s="223"/>
      <c r="P15696" s="224"/>
      <c r="Q15696" s="224"/>
      <c r="R15696" s="224"/>
      <c r="T15696" s="223"/>
      <c r="U15696" s="225"/>
      <c r="V15696" s="223"/>
      <c r="W15696" s="225"/>
      <c r="AE15696" s="200"/>
      <c r="AM15696" s="203"/>
      <c r="AT15696" s="144"/>
    </row>
    <row r="15697" spans="9:46" s="142" customFormat="1" x14ac:dyDescent="0.15">
      <c r="I15697" s="223"/>
      <c r="P15697" s="224"/>
      <c r="Q15697" s="224"/>
      <c r="R15697" s="224"/>
      <c r="T15697" s="223"/>
      <c r="U15697" s="225"/>
      <c r="V15697" s="223"/>
      <c r="W15697" s="225"/>
      <c r="AE15697" s="200"/>
      <c r="AM15697" s="203"/>
      <c r="AT15697" s="144"/>
    </row>
    <row r="15698" spans="9:46" s="142" customFormat="1" x14ac:dyDescent="0.15">
      <c r="I15698" s="223"/>
      <c r="P15698" s="224"/>
      <c r="Q15698" s="224"/>
      <c r="R15698" s="224"/>
      <c r="T15698" s="223"/>
      <c r="U15698" s="225"/>
      <c r="V15698" s="223"/>
      <c r="W15698" s="225"/>
      <c r="AE15698" s="200"/>
      <c r="AM15698" s="203"/>
      <c r="AT15698" s="144"/>
    </row>
    <row r="15699" spans="9:46" s="142" customFormat="1" x14ac:dyDescent="0.15">
      <c r="I15699" s="223"/>
      <c r="P15699" s="224"/>
      <c r="Q15699" s="224"/>
      <c r="R15699" s="224"/>
      <c r="T15699" s="223"/>
      <c r="U15699" s="225"/>
      <c r="V15699" s="223"/>
      <c r="W15699" s="225"/>
      <c r="AE15699" s="200"/>
      <c r="AM15699" s="203"/>
      <c r="AT15699" s="144"/>
    </row>
    <row r="15700" spans="9:46" s="142" customFormat="1" x14ac:dyDescent="0.15">
      <c r="I15700" s="223"/>
      <c r="P15700" s="224"/>
      <c r="Q15700" s="224"/>
      <c r="R15700" s="224"/>
      <c r="T15700" s="223"/>
      <c r="U15700" s="225"/>
      <c r="V15700" s="223"/>
      <c r="W15700" s="225"/>
      <c r="AE15700" s="200"/>
      <c r="AM15700" s="203"/>
      <c r="AT15700" s="144"/>
    </row>
    <row r="15701" spans="9:46" s="142" customFormat="1" x14ac:dyDescent="0.15">
      <c r="I15701" s="223"/>
      <c r="P15701" s="224"/>
      <c r="Q15701" s="224"/>
      <c r="R15701" s="224"/>
      <c r="T15701" s="223"/>
      <c r="U15701" s="225"/>
      <c r="V15701" s="223"/>
      <c r="W15701" s="225"/>
      <c r="AE15701" s="200"/>
      <c r="AM15701" s="203"/>
      <c r="AT15701" s="144"/>
    </row>
    <row r="15702" spans="9:46" s="142" customFormat="1" x14ac:dyDescent="0.15">
      <c r="I15702" s="223"/>
      <c r="P15702" s="224"/>
      <c r="Q15702" s="224"/>
      <c r="R15702" s="224"/>
      <c r="T15702" s="223"/>
      <c r="U15702" s="225"/>
      <c r="V15702" s="223"/>
      <c r="W15702" s="225"/>
      <c r="AE15702" s="200"/>
      <c r="AM15702" s="203"/>
      <c r="AT15702" s="144"/>
    </row>
    <row r="15703" spans="9:46" s="142" customFormat="1" x14ac:dyDescent="0.15">
      <c r="I15703" s="223"/>
      <c r="P15703" s="224"/>
      <c r="Q15703" s="224"/>
      <c r="R15703" s="224"/>
      <c r="T15703" s="223"/>
      <c r="U15703" s="225"/>
      <c r="V15703" s="223"/>
      <c r="W15703" s="225"/>
      <c r="AE15703" s="200"/>
      <c r="AM15703" s="203"/>
      <c r="AT15703" s="144"/>
    </row>
    <row r="15704" spans="9:46" s="142" customFormat="1" x14ac:dyDescent="0.15">
      <c r="I15704" s="223"/>
      <c r="P15704" s="224"/>
      <c r="Q15704" s="224"/>
      <c r="R15704" s="224"/>
      <c r="T15704" s="223"/>
      <c r="U15704" s="225"/>
      <c r="V15704" s="223"/>
      <c r="W15704" s="225"/>
      <c r="AE15704" s="200"/>
      <c r="AM15704" s="203"/>
      <c r="AT15704" s="144"/>
    </row>
    <row r="15705" spans="9:46" s="142" customFormat="1" x14ac:dyDescent="0.15">
      <c r="I15705" s="223"/>
      <c r="P15705" s="224"/>
      <c r="Q15705" s="224"/>
      <c r="R15705" s="224"/>
      <c r="T15705" s="223"/>
      <c r="U15705" s="225"/>
      <c r="V15705" s="223"/>
      <c r="W15705" s="225"/>
      <c r="AE15705" s="200"/>
      <c r="AM15705" s="203"/>
      <c r="AT15705" s="144"/>
    </row>
    <row r="15706" spans="9:46" s="142" customFormat="1" x14ac:dyDescent="0.15">
      <c r="I15706" s="223"/>
      <c r="P15706" s="224"/>
      <c r="Q15706" s="224"/>
      <c r="R15706" s="224"/>
      <c r="T15706" s="223"/>
      <c r="U15706" s="225"/>
      <c r="V15706" s="223"/>
      <c r="W15706" s="225"/>
      <c r="AE15706" s="200"/>
      <c r="AM15706" s="203"/>
      <c r="AT15706" s="144"/>
    </row>
    <row r="15707" spans="9:46" s="142" customFormat="1" x14ac:dyDescent="0.15">
      <c r="I15707" s="223"/>
      <c r="P15707" s="224"/>
      <c r="Q15707" s="224"/>
      <c r="R15707" s="224"/>
      <c r="T15707" s="223"/>
      <c r="U15707" s="225"/>
      <c r="V15707" s="223"/>
      <c r="W15707" s="225"/>
      <c r="AE15707" s="200"/>
      <c r="AM15707" s="203"/>
      <c r="AT15707" s="144"/>
    </row>
    <row r="15708" spans="9:46" s="142" customFormat="1" x14ac:dyDescent="0.15">
      <c r="I15708" s="223"/>
      <c r="P15708" s="224"/>
      <c r="Q15708" s="224"/>
      <c r="R15708" s="224"/>
      <c r="T15708" s="223"/>
      <c r="U15708" s="225"/>
      <c r="V15708" s="223"/>
      <c r="W15708" s="225"/>
      <c r="AE15708" s="200"/>
      <c r="AM15708" s="203"/>
      <c r="AT15708" s="144"/>
    </row>
    <row r="15709" spans="9:46" s="142" customFormat="1" x14ac:dyDescent="0.15">
      <c r="I15709" s="223"/>
      <c r="P15709" s="224"/>
      <c r="Q15709" s="224"/>
      <c r="R15709" s="224"/>
      <c r="T15709" s="223"/>
      <c r="U15709" s="225"/>
      <c r="V15709" s="223"/>
      <c r="W15709" s="225"/>
      <c r="AE15709" s="200"/>
      <c r="AM15709" s="203"/>
      <c r="AT15709" s="144"/>
    </row>
    <row r="15710" spans="9:46" s="142" customFormat="1" x14ac:dyDescent="0.15">
      <c r="I15710" s="223"/>
      <c r="P15710" s="224"/>
      <c r="Q15710" s="224"/>
      <c r="R15710" s="224"/>
      <c r="T15710" s="223"/>
      <c r="U15710" s="225"/>
      <c r="V15710" s="223"/>
      <c r="W15710" s="225"/>
      <c r="AE15710" s="200"/>
      <c r="AM15710" s="203"/>
      <c r="AT15710" s="144"/>
    </row>
    <row r="15711" spans="9:46" s="142" customFormat="1" x14ac:dyDescent="0.15">
      <c r="I15711" s="223"/>
      <c r="P15711" s="224"/>
      <c r="Q15711" s="224"/>
      <c r="R15711" s="224"/>
      <c r="T15711" s="223"/>
      <c r="U15711" s="225"/>
      <c r="V15711" s="223"/>
      <c r="W15711" s="225"/>
      <c r="AE15711" s="200"/>
      <c r="AM15711" s="203"/>
      <c r="AT15711" s="144"/>
    </row>
    <row r="15712" spans="9:46" s="142" customFormat="1" x14ac:dyDescent="0.15">
      <c r="I15712" s="223"/>
      <c r="P15712" s="224"/>
      <c r="Q15712" s="224"/>
      <c r="R15712" s="224"/>
      <c r="T15712" s="223"/>
      <c r="U15712" s="225"/>
      <c r="V15712" s="223"/>
      <c r="W15712" s="225"/>
      <c r="AE15712" s="200"/>
      <c r="AM15712" s="203"/>
      <c r="AT15712" s="144"/>
    </row>
    <row r="15713" spans="9:46" s="142" customFormat="1" x14ac:dyDescent="0.15">
      <c r="I15713" s="223"/>
      <c r="P15713" s="224"/>
      <c r="Q15713" s="224"/>
      <c r="R15713" s="224"/>
      <c r="T15713" s="223"/>
      <c r="U15713" s="225"/>
      <c r="V15713" s="223"/>
      <c r="W15713" s="225"/>
      <c r="AE15713" s="200"/>
      <c r="AM15713" s="203"/>
      <c r="AT15713" s="144"/>
    </row>
    <row r="15714" spans="9:46" s="142" customFormat="1" x14ac:dyDescent="0.15">
      <c r="I15714" s="223"/>
      <c r="P15714" s="224"/>
      <c r="Q15714" s="224"/>
      <c r="R15714" s="224"/>
      <c r="T15714" s="223"/>
      <c r="U15714" s="225"/>
      <c r="V15714" s="223"/>
      <c r="W15714" s="225"/>
      <c r="AE15714" s="200"/>
      <c r="AM15714" s="203"/>
      <c r="AT15714" s="144"/>
    </row>
    <row r="15715" spans="9:46" s="142" customFormat="1" x14ac:dyDescent="0.15">
      <c r="I15715" s="223"/>
      <c r="P15715" s="224"/>
      <c r="Q15715" s="224"/>
      <c r="R15715" s="224"/>
      <c r="T15715" s="223"/>
      <c r="U15715" s="225"/>
      <c r="V15715" s="223"/>
      <c r="W15715" s="225"/>
      <c r="AE15715" s="200"/>
      <c r="AM15715" s="203"/>
      <c r="AT15715" s="144"/>
    </row>
    <row r="15716" spans="9:46" s="142" customFormat="1" x14ac:dyDescent="0.15">
      <c r="I15716" s="223"/>
      <c r="P15716" s="224"/>
      <c r="Q15716" s="224"/>
      <c r="R15716" s="224"/>
      <c r="T15716" s="223"/>
      <c r="U15716" s="225"/>
      <c r="V15716" s="223"/>
      <c r="W15716" s="225"/>
      <c r="AE15716" s="200"/>
      <c r="AM15716" s="203"/>
      <c r="AT15716" s="144"/>
    </row>
    <row r="15717" spans="9:46" s="142" customFormat="1" x14ac:dyDescent="0.15">
      <c r="I15717" s="223"/>
      <c r="P15717" s="224"/>
      <c r="Q15717" s="224"/>
      <c r="R15717" s="224"/>
      <c r="T15717" s="223"/>
      <c r="U15717" s="225"/>
      <c r="V15717" s="223"/>
      <c r="W15717" s="225"/>
      <c r="AE15717" s="200"/>
      <c r="AM15717" s="203"/>
      <c r="AT15717" s="144"/>
    </row>
    <row r="15718" spans="9:46" s="142" customFormat="1" x14ac:dyDescent="0.15">
      <c r="I15718" s="223"/>
      <c r="P15718" s="224"/>
      <c r="Q15718" s="224"/>
      <c r="R15718" s="224"/>
      <c r="T15718" s="223"/>
      <c r="U15718" s="225"/>
      <c r="V15718" s="223"/>
      <c r="W15718" s="225"/>
      <c r="AE15718" s="200"/>
      <c r="AM15718" s="203"/>
      <c r="AT15718" s="144"/>
    </row>
    <row r="15719" spans="9:46" s="142" customFormat="1" x14ac:dyDescent="0.15">
      <c r="I15719" s="223"/>
      <c r="P15719" s="224"/>
      <c r="Q15719" s="224"/>
      <c r="R15719" s="224"/>
      <c r="T15719" s="223"/>
      <c r="U15719" s="225"/>
      <c r="V15719" s="223"/>
      <c r="W15719" s="225"/>
      <c r="AE15719" s="200"/>
      <c r="AM15719" s="203"/>
      <c r="AT15719" s="144"/>
    </row>
    <row r="15720" spans="9:46" s="142" customFormat="1" x14ac:dyDescent="0.15">
      <c r="I15720" s="223"/>
      <c r="P15720" s="224"/>
      <c r="Q15720" s="224"/>
      <c r="R15720" s="224"/>
      <c r="T15720" s="223"/>
      <c r="U15720" s="225"/>
      <c r="V15720" s="223"/>
      <c r="W15720" s="225"/>
      <c r="AE15720" s="200"/>
      <c r="AM15720" s="203"/>
      <c r="AT15720" s="144"/>
    </row>
    <row r="15721" spans="9:46" s="142" customFormat="1" x14ac:dyDescent="0.15">
      <c r="I15721" s="223"/>
      <c r="P15721" s="224"/>
      <c r="Q15721" s="224"/>
      <c r="R15721" s="224"/>
      <c r="T15721" s="223"/>
      <c r="U15721" s="225"/>
      <c r="V15721" s="223"/>
      <c r="W15721" s="225"/>
      <c r="AE15721" s="200"/>
      <c r="AM15721" s="203"/>
      <c r="AT15721" s="144"/>
    </row>
    <row r="15722" spans="9:46" s="142" customFormat="1" x14ac:dyDescent="0.15">
      <c r="I15722" s="223"/>
      <c r="P15722" s="224"/>
      <c r="Q15722" s="224"/>
      <c r="R15722" s="224"/>
      <c r="T15722" s="223"/>
      <c r="U15722" s="225"/>
      <c r="V15722" s="223"/>
      <c r="W15722" s="225"/>
      <c r="AE15722" s="200"/>
      <c r="AM15722" s="203"/>
      <c r="AT15722" s="144"/>
    </row>
    <row r="15723" spans="9:46" s="142" customFormat="1" x14ac:dyDescent="0.15">
      <c r="I15723" s="223"/>
      <c r="P15723" s="224"/>
      <c r="Q15723" s="224"/>
      <c r="R15723" s="224"/>
      <c r="T15723" s="223"/>
      <c r="U15723" s="225"/>
      <c r="V15723" s="223"/>
      <c r="W15723" s="225"/>
      <c r="AE15723" s="200"/>
      <c r="AM15723" s="203"/>
      <c r="AT15723" s="144"/>
    </row>
    <row r="15724" spans="9:46" s="142" customFormat="1" x14ac:dyDescent="0.15">
      <c r="I15724" s="223"/>
      <c r="P15724" s="224"/>
      <c r="Q15724" s="224"/>
      <c r="R15724" s="224"/>
      <c r="T15724" s="223"/>
      <c r="U15724" s="225"/>
      <c r="V15724" s="223"/>
      <c r="W15724" s="225"/>
      <c r="AE15724" s="200"/>
      <c r="AM15724" s="203"/>
      <c r="AT15724" s="144"/>
    </row>
    <row r="15725" spans="9:46" s="142" customFormat="1" x14ac:dyDescent="0.15">
      <c r="I15725" s="223"/>
      <c r="P15725" s="224"/>
      <c r="Q15725" s="224"/>
      <c r="R15725" s="224"/>
      <c r="T15725" s="223"/>
      <c r="U15725" s="225"/>
      <c r="V15725" s="223"/>
      <c r="W15725" s="225"/>
      <c r="AE15725" s="200"/>
      <c r="AM15725" s="203"/>
      <c r="AT15725" s="144"/>
    </row>
    <row r="15726" spans="9:46" s="142" customFormat="1" x14ac:dyDescent="0.15">
      <c r="I15726" s="223"/>
      <c r="P15726" s="224"/>
      <c r="Q15726" s="224"/>
      <c r="R15726" s="224"/>
      <c r="T15726" s="223"/>
      <c r="U15726" s="225"/>
      <c r="V15726" s="223"/>
      <c r="W15726" s="225"/>
      <c r="AE15726" s="200"/>
      <c r="AM15726" s="203"/>
      <c r="AT15726" s="144"/>
    </row>
    <row r="15727" spans="9:46" s="142" customFormat="1" x14ac:dyDescent="0.15">
      <c r="I15727" s="223"/>
      <c r="P15727" s="224"/>
      <c r="Q15727" s="224"/>
      <c r="R15727" s="224"/>
      <c r="T15727" s="223"/>
      <c r="U15727" s="225"/>
      <c r="V15727" s="223"/>
      <c r="W15727" s="225"/>
      <c r="AE15727" s="200"/>
      <c r="AM15727" s="203"/>
      <c r="AT15727" s="144"/>
    </row>
    <row r="15728" spans="9:46" s="142" customFormat="1" x14ac:dyDescent="0.15">
      <c r="I15728" s="223"/>
      <c r="P15728" s="224"/>
      <c r="Q15728" s="224"/>
      <c r="R15728" s="224"/>
      <c r="T15728" s="223"/>
      <c r="U15728" s="225"/>
      <c r="V15728" s="223"/>
      <c r="W15728" s="225"/>
      <c r="AE15728" s="200"/>
      <c r="AM15728" s="203"/>
      <c r="AT15728" s="144"/>
    </row>
    <row r="15729" spans="9:46" s="142" customFormat="1" x14ac:dyDescent="0.15">
      <c r="I15729" s="223"/>
      <c r="P15729" s="224"/>
      <c r="Q15729" s="224"/>
      <c r="R15729" s="224"/>
      <c r="T15729" s="223"/>
      <c r="U15729" s="225"/>
      <c r="V15729" s="223"/>
      <c r="W15729" s="225"/>
      <c r="AE15729" s="200"/>
      <c r="AM15729" s="203"/>
      <c r="AT15729" s="144"/>
    </row>
    <row r="15730" spans="9:46" s="142" customFormat="1" x14ac:dyDescent="0.15">
      <c r="I15730" s="223"/>
      <c r="P15730" s="224"/>
      <c r="Q15730" s="224"/>
      <c r="R15730" s="224"/>
      <c r="T15730" s="223"/>
      <c r="U15730" s="225"/>
      <c r="V15730" s="223"/>
      <c r="W15730" s="225"/>
      <c r="AE15730" s="200"/>
      <c r="AM15730" s="203"/>
      <c r="AT15730" s="144"/>
    </row>
    <row r="15731" spans="9:46" s="142" customFormat="1" x14ac:dyDescent="0.15">
      <c r="I15731" s="223"/>
      <c r="P15731" s="224"/>
      <c r="Q15731" s="224"/>
      <c r="R15731" s="224"/>
      <c r="T15731" s="223"/>
      <c r="U15731" s="225"/>
      <c r="V15731" s="223"/>
      <c r="W15731" s="225"/>
      <c r="AE15731" s="200"/>
      <c r="AM15731" s="203"/>
      <c r="AT15731" s="144"/>
    </row>
    <row r="15732" spans="9:46" s="142" customFormat="1" x14ac:dyDescent="0.15">
      <c r="I15732" s="223"/>
      <c r="P15732" s="224"/>
      <c r="Q15732" s="224"/>
      <c r="R15732" s="224"/>
      <c r="T15732" s="223"/>
      <c r="U15732" s="225"/>
      <c r="V15732" s="223"/>
      <c r="W15732" s="225"/>
      <c r="AE15732" s="200"/>
      <c r="AM15732" s="203"/>
      <c r="AT15732" s="144"/>
    </row>
    <row r="15733" spans="9:46" s="142" customFormat="1" x14ac:dyDescent="0.15">
      <c r="I15733" s="223"/>
      <c r="P15733" s="224"/>
      <c r="Q15733" s="224"/>
      <c r="R15733" s="224"/>
      <c r="T15733" s="223"/>
      <c r="U15733" s="225"/>
      <c r="V15733" s="223"/>
      <c r="W15733" s="225"/>
      <c r="AE15733" s="200"/>
      <c r="AM15733" s="203"/>
      <c r="AT15733" s="144"/>
    </row>
    <row r="15734" spans="9:46" s="142" customFormat="1" x14ac:dyDescent="0.15">
      <c r="I15734" s="223"/>
      <c r="P15734" s="224"/>
      <c r="Q15734" s="224"/>
      <c r="R15734" s="224"/>
      <c r="T15734" s="223"/>
      <c r="U15734" s="225"/>
      <c r="V15734" s="223"/>
      <c r="W15734" s="225"/>
      <c r="AE15734" s="200"/>
      <c r="AM15734" s="203"/>
      <c r="AT15734" s="144"/>
    </row>
    <row r="15735" spans="9:46" s="142" customFormat="1" x14ac:dyDescent="0.15">
      <c r="I15735" s="223"/>
      <c r="P15735" s="224"/>
      <c r="Q15735" s="224"/>
      <c r="R15735" s="224"/>
      <c r="T15735" s="223"/>
      <c r="U15735" s="225"/>
      <c r="V15735" s="223"/>
      <c r="W15735" s="225"/>
      <c r="AE15735" s="200"/>
      <c r="AM15735" s="203"/>
      <c r="AT15735" s="144"/>
    </row>
    <row r="15736" spans="9:46" s="142" customFormat="1" x14ac:dyDescent="0.15">
      <c r="I15736" s="223"/>
      <c r="P15736" s="224"/>
      <c r="Q15736" s="224"/>
      <c r="R15736" s="224"/>
      <c r="T15736" s="223"/>
      <c r="U15736" s="225"/>
      <c r="V15736" s="223"/>
      <c r="W15736" s="225"/>
      <c r="AE15736" s="200"/>
      <c r="AM15736" s="203"/>
      <c r="AT15736" s="144"/>
    </row>
    <row r="15737" spans="9:46" s="142" customFormat="1" x14ac:dyDescent="0.15">
      <c r="I15737" s="223"/>
      <c r="P15737" s="224"/>
      <c r="Q15737" s="224"/>
      <c r="R15737" s="224"/>
      <c r="T15737" s="223"/>
      <c r="U15737" s="225"/>
      <c r="V15737" s="223"/>
      <c r="W15737" s="225"/>
      <c r="AE15737" s="200"/>
      <c r="AM15737" s="203"/>
      <c r="AT15737" s="144"/>
    </row>
    <row r="15738" spans="9:46" s="142" customFormat="1" x14ac:dyDescent="0.15">
      <c r="I15738" s="223"/>
      <c r="P15738" s="224"/>
      <c r="Q15738" s="224"/>
      <c r="R15738" s="224"/>
      <c r="T15738" s="223"/>
      <c r="U15738" s="225"/>
      <c r="V15738" s="223"/>
      <c r="W15738" s="225"/>
      <c r="AE15738" s="200"/>
      <c r="AM15738" s="203"/>
      <c r="AT15738" s="144"/>
    </row>
    <row r="15739" spans="9:46" s="142" customFormat="1" x14ac:dyDescent="0.15">
      <c r="I15739" s="223"/>
      <c r="P15739" s="224"/>
      <c r="Q15739" s="224"/>
      <c r="R15739" s="224"/>
      <c r="T15739" s="223"/>
      <c r="U15739" s="225"/>
      <c r="V15739" s="223"/>
      <c r="W15739" s="225"/>
      <c r="AE15739" s="200"/>
      <c r="AM15739" s="203"/>
      <c r="AT15739" s="144"/>
    </row>
    <row r="15740" spans="9:46" s="142" customFormat="1" x14ac:dyDescent="0.15">
      <c r="I15740" s="223"/>
      <c r="P15740" s="224"/>
      <c r="Q15740" s="224"/>
      <c r="R15740" s="224"/>
      <c r="T15740" s="223"/>
      <c r="U15740" s="225"/>
      <c r="V15740" s="223"/>
      <c r="W15740" s="225"/>
      <c r="AE15740" s="200"/>
      <c r="AM15740" s="203"/>
      <c r="AT15740" s="144"/>
    </row>
    <row r="15741" spans="9:46" s="142" customFormat="1" x14ac:dyDescent="0.15">
      <c r="I15741" s="223"/>
      <c r="P15741" s="224"/>
      <c r="Q15741" s="224"/>
      <c r="R15741" s="224"/>
      <c r="T15741" s="223"/>
      <c r="U15741" s="225"/>
      <c r="V15741" s="223"/>
      <c r="W15741" s="225"/>
      <c r="AE15741" s="200"/>
      <c r="AM15741" s="203"/>
      <c r="AT15741" s="144"/>
    </row>
    <row r="15742" spans="9:46" s="142" customFormat="1" x14ac:dyDescent="0.15">
      <c r="I15742" s="223"/>
      <c r="P15742" s="224"/>
      <c r="Q15742" s="224"/>
      <c r="R15742" s="224"/>
      <c r="T15742" s="223"/>
      <c r="U15742" s="225"/>
      <c r="V15742" s="223"/>
      <c r="W15742" s="225"/>
      <c r="AE15742" s="200"/>
      <c r="AM15742" s="203"/>
      <c r="AT15742" s="144"/>
    </row>
    <row r="15743" spans="9:46" s="142" customFormat="1" x14ac:dyDescent="0.15">
      <c r="I15743" s="223"/>
      <c r="P15743" s="224"/>
      <c r="Q15743" s="224"/>
      <c r="R15743" s="224"/>
      <c r="T15743" s="223"/>
      <c r="U15743" s="225"/>
      <c r="V15743" s="223"/>
      <c r="W15743" s="225"/>
      <c r="AE15743" s="200"/>
      <c r="AM15743" s="203"/>
      <c r="AT15743" s="144"/>
    </row>
    <row r="15744" spans="9:46" s="142" customFormat="1" x14ac:dyDescent="0.15">
      <c r="I15744" s="223"/>
      <c r="P15744" s="224"/>
      <c r="Q15744" s="224"/>
      <c r="R15744" s="224"/>
      <c r="T15744" s="223"/>
      <c r="U15744" s="225"/>
      <c r="V15744" s="223"/>
      <c r="W15744" s="225"/>
      <c r="AE15744" s="200"/>
      <c r="AM15744" s="203"/>
      <c r="AT15744" s="144"/>
    </row>
    <row r="15745" spans="9:46" s="142" customFormat="1" x14ac:dyDescent="0.15">
      <c r="I15745" s="223"/>
      <c r="P15745" s="224"/>
      <c r="Q15745" s="224"/>
      <c r="R15745" s="224"/>
      <c r="T15745" s="223"/>
      <c r="U15745" s="225"/>
      <c r="V15745" s="223"/>
      <c r="W15745" s="225"/>
      <c r="AE15745" s="200"/>
      <c r="AM15745" s="203"/>
      <c r="AT15745" s="144"/>
    </row>
    <row r="15746" spans="9:46" s="142" customFormat="1" x14ac:dyDescent="0.15">
      <c r="I15746" s="223"/>
      <c r="P15746" s="224"/>
      <c r="Q15746" s="224"/>
      <c r="R15746" s="224"/>
      <c r="T15746" s="223"/>
      <c r="U15746" s="225"/>
      <c r="V15746" s="223"/>
      <c r="W15746" s="225"/>
      <c r="AE15746" s="200"/>
      <c r="AM15746" s="203"/>
      <c r="AT15746" s="144"/>
    </row>
    <row r="15747" spans="9:46" s="142" customFormat="1" x14ac:dyDescent="0.15">
      <c r="I15747" s="223"/>
      <c r="P15747" s="224"/>
      <c r="Q15747" s="224"/>
      <c r="R15747" s="224"/>
      <c r="T15747" s="223"/>
      <c r="U15747" s="225"/>
      <c r="V15747" s="223"/>
      <c r="W15747" s="225"/>
      <c r="AE15747" s="200"/>
      <c r="AM15747" s="203"/>
      <c r="AT15747" s="144"/>
    </row>
    <row r="15748" spans="9:46" s="142" customFormat="1" x14ac:dyDescent="0.15">
      <c r="I15748" s="223"/>
      <c r="P15748" s="224"/>
      <c r="Q15748" s="224"/>
      <c r="R15748" s="224"/>
      <c r="T15748" s="223"/>
      <c r="U15748" s="225"/>
      <c r="V15748" s="223"/>
      <c r="W15748" s="225"/>
      <c r="AE15748" s="200"/>
      <c r="AM15748" s="203"/>
      <c r="AT15748" s="144"/>
    </row>
    <row r="15749" spans="9:46" s="142" customFormat="1" x14ac:dyDescent="0.15">
      <c r="I15749" s="223"/>
      <c r="P15749" s="224"/>
      <c r="Q15749" s="224"/>
      <c r="R15749" s="224"/>
      <c r="T15749" s="223"/>
      <c r="U15749" s="225"/>
      <c r="V15749" s="223"/>
      <c r="W15749" s="225"/>
      <c r="AE15749" s="200"/>
      <c r="AM15749" s="203"/>
      <c r="AT15749" s="144"/>
    </row>
    <row r="15750" spans="9:46" s="142" customFormat="1" x14ac:dyDescent="0.15">
      <c r="I15750" s="223"/>
      <c r="P15750" s="224"/>
      <c r="Q15750" s="224"/>
      <c r="R15750" s="224"/>
      <c r="T15750" s="223"/>
      <c r="U15750" s="225"/>
      <c r="V15750" s="223"/>
      <c r="W15750" s="225"/>
      <c r="AE15750" s="200"/>
      <c r="AM15750" s="203"/>
      <c r="AT15750" s="144"/>
    </row>
    <row r="15751" spans="9:46" s="142" customFormat="1" x14ac:dyDescent="0.15">
      <c r="I15751" s="223"/>
      <c r="P15751" s="224"/>
      <c r="Q15751" s="224"/>
      <c r="R15751" s="224"/>
      <c r="T15751" s="223"/>
      <c r="U15751" s="225"/>
      <c r="V15751" s="223"/>
      <c r="W15751" s="225"/>
      <c r="AE15751" s="200"/>
      <c r="AM15751" s="203"/>
      <c r="AT15751" s="144"/>
    </row>
    <row r="15752" spans="9:46" s="142" customFormat="1" x14ac:dyDescent="0.15">
      <c r="I15752" s="223"/>
      <c r="P15752" s="224"/>
      <c r="Q15752" s="224"/>
      <c r="R15752" s="224"/>
      <c r="T15752" s="223"/>
      <c r="U15752" s="225"/>
      <c r="V15752" s="223"/>
      <c r="W15752" s="225"/>
      <c r="AE15752" s="200"/>
      <c r="AM15752" s="203"/>
      <c r="AT15752" s="144"/>
    </row>
    <row r="15753" spans="9:46" s="142" customFormat="1" x14ac:dyDescent="0.15">
      <c r="I15753" s="223"/>
      <c r="P15753" s="224"/>
      <c r="Q15753" s="224"/>
      <c r="R15753" s="224"/>
      <c r="T15753" s="223"/>
      <c r="U15753" s="225"/>
      <c r="V15753" s="223"/>
      <c r="W15753" s="225"/>
      <c r="AE15753" s="200"/>
      <c r="AM15753" s="203"/>
      <c r="AT15753" s="144"/>
    </row>
    <row r="15754" spans="9:46" s="142" customFormat="1" x14ac:dyDescent="0.15">
      <c r="I15754" s="223"/>
      <c r="P15754" s="224"/>
      <c r="Q15754" s="224"/>
      <c r="R15754" s="224"/>
      <c r="T15754" s="223"/>
      <c r="U15754" s="225"/>
      <c r="V15754" s="223"/>
      <c r="W15754" s="225"/>
      <c r="AE15754" s="200"/>
      <c r="AM15754" s="203"/>
      <c r="AT15754" s="144"/>
    </row>
    <row r="15755" spans="9:46" s="142" customFormat="1" x14ac:dyDescent="0.15">
      <c r="I15755" s="223"/>
      <c r="P15755" s="224"/>
      <c r="Q15755" s="224"/>
      <c r="R15755" s="224"/>
      <c r="T15755" s="223"/>
      <c r="U15755" s="225"/>
      <c r="V15755" s="223"/>
      <c r="W15755" s="225"/>
      <c r="AE15755" s="200"/>
      <c r="AM15755" s="203"/>
      <c r="AT15755" s="144"/>
    </row>
    <row r="15756" spans="9:46" s="142" customFormat="1" x14ac:dyDescent="0.15">
      <c r="I15756" s="223"/>
      <c r="P15756" s="224"/>
      <c r="Q15756" s="224"/>
      <c r="R15756" s="224"/>
      <c r="T15756" s="223"/>
      <c r="U15756" s="225"/>
      <c r="V15756" s="223"/>
      <c r="W15756" s="225"/>
      <c r="AE15756" s="200"/>
      <c r="AM15756" s="203"/>
      <c r="AT15756" s="144"/>
    </row>
    <row r="15757" spans="9:46" s="142" customFormat="1" x14ac:dyDescent="0.15">
      <c r="I15757" s="223"/>
      <c r="P15757" s="224"/>
      <c r="Q15757" s="224"/>
      <c r="R15757" s="224"/>
      <c r="T15757" s="223"/>
      <c r="U15757" s="225"/>
      <c r="V15757" s="223"/>
      <c r="W15757" s="225"/>
      <c r="AE15757" s="200"/>
      <c r="AM15757" s="203"/>
      <c r="AT15757" s="144"/>
    </row>
    <row r="15758" spans="9:46" s="142" customFormat="1" x14ac:dyDescent="0.15">
      <c r="I15758" s="223"/>
      <c r="P15758" s="224"/>
      <c r="Q15758" s="224"/>
      <c r="R15758" s="224"/>
      <c r="T15758" s="223"/>
      <c r="U15758" s="225"/>
      <c r="V15758" s="223"/>
      <c r="W15758" s="225"/>
      <c r="AE15758" s="200"/>
      <c r="AM15758" s="203"/>
      <c r="AT15758" s="144"/>
    </row>
    <row r="15759" spans="9:46" s="142" customFormat="1" x14ac:dyDescent="0.15">
      <c r="I15759" s="223"/>
      <c r="P15759" s="224"/>
      <c r="Q15759" s="224"/>
      <c r="R15759" s="224"/>
      <c r="T15759" s="223"/>
      <c r="U15759" s="225"/>
      <c r="V15759" s="223"/>
      <c r="W15759" s="225"/>
      <c r="AE15759" s="200"/>
      <c r="AM15759" s="203"/>
      <c r="AT15759" s="144"/>
    </row>
    <row r="15760" spans="9:46" s="142" customFormat="1" x14ac:dyDescent="0.15">
      <c r="I15760" s="223"/>
      <c r="P15760" s="224"/>
      <c r="Q15760" s="224"/>
      <c r="R15760" s="224"/>
      <c r="T15760" s="223"/>
      <c r="U15760" s="225"/>
      <c r="V15760" s="223"/>
      <c r="W15760" s="225"/>
      <c r="AE15760" s="200"/>
      <c r="AM15760" s="203"/>
      <c r="AT15760" s="144"/>
    </row>
    <row r="15761" spans="9:46" s="142" customFormat="1" x14ac:dyDescent="0.15">
      <c r="I15761" s="223"/>
      <c r="P15761" s="224"/>
      <c r="Q15761" s="224"/>
      <c r="R15761" s="224"/>
      <c r="T15761" s="223"/>
      <c r="U15761" s="225"/>
      <c r="V15761" s="223"/>
      <c r="W15761" s="225"/>
      <c r="AE15761" s="200"/>
      <c r="AM15761" s="203"/>
      <c r="AT15761" s="144"/>
    </row>
    <row r="15762" spans="9:46" s="142" customFormat="1" x14ac:dyDescent="0.15">
      <c r="I15762" s="223"/>
      <c r="P15762" s="224"/>
      <c r="Q15762" s="224"/>
      <c r="R15762" s="224"/>
      <c r="T15762" s="223"/>
      <c r="U15762" s="225"/>
      <c r="V15762" s="223"/>
      <c r="W15762" s="225"/>
      <c r="AE15762" s="200"/>
      <c r="AM15762" s="203"/>
      <c r="AT15762" s="144"/>
    </row>
    <row r="15763" spans="9:46" s="142" customFormat="1" x14ac:dyDescent="0.15">
      <c r="I15763" s="223"/>
      <c r="P15763" s="224"/>
      <c r="Q15763" s="224"/>
      <c r="R15763" s="224"/>
      <c r="T15763" s="223"/>
      <c r="U15763" s="225"/>
      <c r="V15763" s="223"/>
      <c r="W15763" s="225"/>
      <c r="AE15763" s="200"/>
      <c r="AM15763" s="203"/>
      <c r="AT15763" s="144"/>
    </row>
    <row r="15764" spans="9:46" s="142" customFormat="1" x14ac:dyDescent="0.15">
      <c r="I15764" s="223"/>
      <c r="P15764" s="224"/>
      <c r="Q15764" s="224"/>
      <c r="R15764" s="224"/>
      <c r="T15764" s="223"/>
      <c r="U15764" s="225"/>
      <c r="V15764" s="223"/>
      <c r="W15764" s="225"/>
      <c r="AE15764" s="200"/>
      <c r="AM15764" s="203"/>
      <c r="AT15764" s="144"/>
    </row>
    <row r="15765" spans="9:46" s="142" customFormat="1" x14ac:dyDescent="0.15">
      <c r="I15765" s="223"/>
      <c r="P15765" s="224"/>
      <c r="Q15765" s="224"/>
      <c r="R15765" s="224"/>
      <c r="T15765" s="223"/>
      <c r="U15765" s="225"/>
      <c r="V15765" s="223"/>
      <c r="W15765" s="225"/>
      <c r="AE15765" s="200"/>
      <c r="AM15765" s="203"/>
      <c r="AT15765" s="144"/>
    </row>
    <row r="15766" spans="9:46" s="142" customFormat="1" x14ac:dyDescent="0.15">
      <c r="I15766" s="223"/>
      <c r="P15766" s="224"/>
      <c r="Q15766" s="224"/>
      <c r="R15766" s="224"/>
      <c r="T15766" s="223"/>
      <c r="U15766" s="225"/>
      <c r="V15766" s="223"/>
      <c r="W15766" s="225"/>
      <c r="AE15766" s="200"/>
      <c r="AM15766" s="203"/>
      <c r="AT15766" s="144"/>
    </row>
    <row r="15767" spans="9:46" s="142" customFormat="1" x14ac:dyDescent="0.15">
      <c r="I15767" s="223"/>
      <c r="P15767" s="224"/>
      <c r="Q15767" s="224"/>
      <c r="R15767" s="224"/>
      <c r="T15767" s="223"/>
      <c r="U15767" s="225"/>
      <c r="V15767" s="223"/>
      <c r="W15767" s="225"/>
      <c r="AE15767" s="200"/>
      <c r="AM15767" s="203"/>
      <c r="AT15767" s="144"/>
    </row>
    <row r="15768" spans="9:46" s="142" customFormat="1" x14ac:dyDescent="0.15">
      <c r="I15768" s="223"/>
      <c r="P15768" s="224"/>
      <c r="Q15768" s="224"/>
      <c r="R15768" s="224"/>
      <c r="T15768" s="223"/>
      <c r="U15768" s="225"/>
      <c r="V15768" s="223"/>
      <c r="W15768" s="225"/>
      <c r="AE15768" s="200"/>
      <c r="AM15768" s="203"/>
      <c r="AT15768" s="144"/>
    </row>
    <row r="15769" spans="9:46" s="142" customFormat="1" x14ac:dyDescent="0.15">
      <c r="I15769" s="223"/>
      <c r="P15769" s="224"/>
      <c r="Q15769" s="224"/>
      <c r="R15769" s="224"/>
      <c r="T15769" s="223"/>
      <c r="U15769" s="225"/>
      <c r="V15769" s="223"/>
      <c r="W15769" s="225"/>
      <c r="AE15769" s="200"/>
      <c r="AM15769" s="203"/>
      <c r="AT15769" s="144"/>
    </row>
    <row r="15770" spans="9:46" s="142" customFormat="1" x14ac:dyDescent="0.15">
      <c r="I15770" s="223"/>
      <c r="P15770" s="224"/>
      <c r="Q15770" s="224"/>
      <c r="R15770" s="224"/>
      <c r="T15770" s="223"/>
      <c r="U15770" s="225"/>
      <c r="V15770" s="223"/>
      <c r="W15770" s="225"/>
      <c r="AE15770" s="200"/>
      <c r="AM15770" s="203"/>
      <c r="AT15770" s="144"/>
    </row>
    <row r="15771" spans="9:46" s="142" customFormat="1" x14ac:dyDescent="0.15">
      <c r="I15771" s="223"/>
      <c r="P15771" s="224"/>
      <c r="Q15771" s="224"/>
      <c r="R15771" s="224"/>
      <c r="T15771" s="223"/>
      <c r="U15771" s="225"/>
      <c r="V15771" s="223"/>
      <c r="W15771" s="225"/>
      <c r="AE15771" s="200"/>
      <c r="AM15771" s="203"/>
      <c r="AT15771" s="144"/>
    </row>
    <row r="15772" spans="9:46" s="142" customFormat="1" x14ac:dyDescent="0.15">
      <c r="I15772" s="223"/>
      <c r="P15772" s="224"/>
      <c r="Q15772" s="224"/>
      <c r="R15772" s="224"/>
      <c r="T15772" s="223"/>
      <c r="U15772" s="225"/>
      <c r="V15772" s="223"/>
      <c r="W15772" s="225"/>
      <c r="AE15772" s="200"/>
      <c r="AM15772" s="203"/>
      <c r="AT15772" s="144"/>
    </row>
    <row r="15773" spans="9:46" s="142" customFormat="1" x14ac:dyDescent="0.15">
      <c r="I15773" s="223"/>
      <c r="P15773" s="224"/>
      <c r="Q15773" s="224"/>
      <c r="R15773" s="224"/>
      <c r="T15773" s="223"/>
      <c r="U15773" s="225"/>
      <c r="V15773" s="223"/>
      <c r="W15773" s="225"/>
      <c r="AE15773" s="200"/>
      <c r="AM15773" s="203"/>
      <c r="AT15773" s="144"/>
    </row>
    <row r="15774" spans="9:46" s="142" customFormat="1" x14ac:dyDescent="0.15">
      <c r="I15774" s="223"/>
      <c r="P15774" s="224"/>
      <c r="Q15774" s="224"/>
      <c r="R15774" s="224"/>
      <c r="T15774" s="223"/>
      <c r="U15774" s="225"/>
      <c r="V15774" s="223"/>
      <c r="W15774" s="225"/>
      <c r="AE15774" s="200"/>
      <c r="AM15774" s="203"/>
      <c r="AT15774" s="144"/>
    </row>
    <row r="15775" spans="9:46" s="142" customFormat="1" x14ac:dyDescent="0.15">
      <c r="I15775" s="223"/>
      <c r="P15775" s="224"/>
      <c r="Q15775" s="224"/>
      <c r="R15775" s="224"/>
      <c r="T15775" s="223"/>
      <c r="U15775" s="225"/>
      <c r="V15775" s="223"/>
      <c r="W15775" s="225"/>
      <c r="AE15775" s="200"/>
      <c r="AM15775" s="203"/>
      <c r="AT15775" s="144"/>
    </row>
    <row r="15776" spans="9:46" s="142" customFormat="1" x14ac:dyDescent="0.15">
      <c r="I15776" s="223"/>
      <c r="P15776" s="224"/>
      <c r="Q15776" s="224"/>
      <c r="R15776" s="224"/>
      <c r="T15776" s="223"/>
      <c r="U15776" s="225"/>
      <c r="V15776" s="223"/>
      <c r="W15776" s="225"/>
      <c r="AE15776" s="200"/>
      <c r="AM15776" s="203"/>
      <c r="AT15776" s="144"/>
    </row>
    <row r="15777" spans="9:46" s="142" customFormat="1" x14ac:dyDescent="0.15">
      <c r="I15777" s="223"/>
      <c r="P15777" s="224"/>
      <c r="Q15777" s="224"/>
      <c r="R15777" s="224"/>
      <c r="T15777" s="223"/>
      <c r="U15777" s="225"/>
      <c r="V15777" s="223"/>
      <c r="W15777" s="225"/>
      <c r="AE15777" s="200"/>
      <c r="AM15777" s="203"/>
      <c r="AT15777" s="144"/>
    </row>
    <row r="15778" spans="9:46" s="142" customFormat="1" x14ac:dyDescent="0.15">
      <c r="I15778" s="223"/>
      <c r="P15778" s="224"/>
      <c r="Q15778" s="224"/>
      <c r="R15778" s="224"/>
      <c r="T15778" s="223"/>
      <c r="U15778" s="225"/>
      <c r="V15778" s="223"/>
      <c r="W15778" s="225"/>
      <c r="AE15778" s="200"/>
      <c r="AM15778" s="203"/>
      <c r="AT15778" s="144"/>
    </row>
    <row r="15779" spans="9:46" s="142" customFormat="1" x14ac:dyDescent="0.15">
      <c r="I15779" s="223"/>
      <c r="P15779" s="224"/>
      <c r="Q15779" s="224"/>
      <c r="R15779" s="224"/>
      <c r="T15779" s="223"/>
      <c r="U15779" s="225"/>
      <c r="V15779" s="223"/>
      <c r="W15779" s="225"/>
      <c r="AE15779" s="200"/>
      <c r="AM15779" s="203"/>
      <c r="AT15779" s="144"/>
    </row>
    <row r="15780" spans="9:46" s="142" customFormat="1" x14ac:dyDescent="0.15">
      <c r="I15780" s="223"/>
      <c r="P15780" s="224"/>
      <c r="Q15780" s="224"/>
      <c r="R15780" s="224"/>
      <c r="T15780" s="223"/>
      <c r="U15780" s="225"/>
      <c r="V15780" s="223"/>
      <c r="W15780" s="225"/>
      <c r="AE15780" s="200"/>
      <c r="AM15780" s="203"/>
      <c r="AT15780" s="144"/>
    </row>
    <row r="15781" spans="9:46" s="142" customFormat="1" x14ac:dyDescent="0.15">
      <c r="I15781" s="223"/>
      <c r="P15781" s="224"/>
      <c r="Q15781" s="224"/>
      <c r="R15781" s="224"/>
      <c r="T15781" s="223"/>
      <c r="U15781" s="225"/>
      <c r="V15781" s="223"/>
      <c r="W15781" s="225"/>
      <c r="AE15781" s="200"/>
      <c r="AM15781" s="203"/>
      <c r="AT15781" s="144"/>
    </row>
    <row r="15782" spans="9:46" s="142" customFormat="1" x14ac:dyDescent="0.15">
      <c r="I15782" s="223"/>
      <c r="P15782" s="224"/>
      <c r="Q15782" s="224"/>
      <c r="R15782" s="224"/>
      <c r="T15782" s="223"/>
      <c r="U15782" s="225"/>
      <c r="V15782" s="223"/>
      <c r="W15782" s="225"/>
      <c r="AE15782" s="200"/>
      <c r="AM15782" s="203"/>
      <c r="AT15782" s="144"/>
    </row>
    <row r="15783" spans="9:46" s="142" customFormat="1" x14ac:dyDescent="0.15">
      <c r="I15783" s="223"/>
      <c r="P15783" s="224"/>
      <c r="Q15783" s="224"/>
      <c r="R15783" s="224"/>
      <c r="T15783" s="223"/>
      <c r="U15783" s="225"/>
      <c r="V15783" s="223"/>
      <c r="W15783" s="225"/>
      <c r="AE15783" s="200"/>
      <c r="AM15783" s="203"/>
      <c r="AT15783" s="144"/>
    </row>
    <row r="15784" spans="9:46" s="142" customFormat="1" x14ac:dyDescent="0.15">
      <c r="I15784" s="223"/>
      <c r="P15784" s="224"/>
      <c r="Q15784" s="224"/>
      <c r="R15784" s="224"/>
      <c r="T15784" s="223"/>
      <c r="U15784" s="225"/>
      <c r="V15784" s="223"/>
      <c r="W15784" s="225"/>
      <c r="AE15784" s="200"/>
      <c r="AM15784" s="203"/>
      <c r="AT15784" s="144"/>
    </row>
    <row r="15785" spans="9:46" s="142" customFormat="1" x14ac:dyDescent="0.15">
      <c r="I15785" s="223"/>
      <c r="P15785" s="224"/>
      <c r="Q15785" s="224"/>
      <c r="R15785" s="224"/>
      <c r="T15785" s="223"/>
      <c r="U15785" s="225"/>
      <c r="V15785" s="223"/>
      <c r="W15785" s="225"/>
      <c r="AE15785" s="200"/>
      <c r="AM15785" s="203"/>
      <c r="AT15785" s="144"/>
    </row>
    <row r="15786" spans="9:46" s="142" customFormat="1" x14ac:dyDescent="0.15">
      <c r="I15786" s="223"/>
      <c r="P15786" s="224"/>
      <c r="Q15786" s="224"/>
      <c r="R15786" s="224"/>
      <c r="T15786" s="223"/>
      <c r="U15786" s="225"/>
      <c r="V15786" s="223"/>
      <c r="W15786" s="225"/>
      <c r="AE15786" s="200"/>
      <c r="AM15786" s="203"/>
      <c r="AT15786" s="144"/>
    </row>
    <row r="15787" spans="9:46" s="142" customFormat="1" x14ac:dyDescent="0.15">
      <c r="I15787" s="223"/>
      <c r="P15787" s="224"/>
      <c r="Q15787" s="224"/>
      <c r="R15787" s="224"/>
      <c r="T15787" s="223"/>
      <c r="U15787" s="225"/>
      <c r="V15787" s="223"/>
      <c r="W15787" s="225"/>
      <c r="AE15787" s="200"/>
      <c r="AM15787" s="203"/>
      <c r="AT15787" s="144"/>
    </row>
    <row r="15788" spans="9:46" s="142" customFormat="1" x14ac:dyDescent="0.15">
      <c r="I15788" s="223"/>
      <c r="P15788" s="224"/>
      <c r="Q15788" s="224"/>
      <c r="R15788" s="224"/>
      <c r="T15788" s="223"/>
      <c r="U15788" s="225"/>
      <c r="V15788" s="223"/>
      <c r="W15788" s="225"/>
      <c r="AE15788" s="200"/>
      <c r="AM15788" s="203"/>
      <c r="AT15788" s="144"/>
    </row>
    <row r="15789" spans="9:46" s="142" customFormat="1" x14ac:dyDescent="0.15">
      <c r="I15789" s="223"/>
      <c r="P15789" s="224"/>
      <c r="Q15789" s="224"/>
      <c r="R15789" s="224"/>
      <c r="T15789" s="223"/>
      <c r="U15789" s="225"/>
      <c r="V15789" s="223"/>
      <c r="W15789" s="225"/>
      <c r="AE15789" s="200"/>
      <c r="AM15789" s="203"/>
      <c r="AT15789" s="144"/>
    </row>
    <row r="15790" spans="9:46" s="142" customFormat="1" x14ac:dyDescent="0.15">
      <c r="I15790" s="223"/>
      <c r="P15790" s="224"/>
      <c r="Q15790" s="224"/>
      <c r="R15790" s="224"/>
      <c r="T15790" s="223"/>
      <c r="U15790" s="225"/>
      <c r="V15790" s="223"/>
      <c r="W15790" s="225"/>
      <c r="AE15790" s="200"/>
      <c r="AM15790" s="203"/>
      <c r="AT15790" s="144"/>
    </row>
    <row r="15791" spans="9:46" s="142" customFormat="1" x14ac:dyDescent="0.15">
      <c r="I15791" s="223"/>
      <c r="P15791" s="224"/>
      <c r="Q15791" s="224"/>
      <c r="R15791" s="224"/>
      <c r="T15791" s="223"/>
      <c r="U15791" s="225"/>
      <c r="V15791" s="223"/>
      <c r="W15791" s="225"/>
      <c r="AE15791" s="200"/>
      <c r="AM15791" s="203"/>
      <c r="AT15791" s="144"/>
    </row>
    <row r="15792" spans="9:46" s="142" customFormat="1" x14ac:dyDescent="0.15">
      <c r="I15792" s="223"/>
      <c r="P15792" s="224"/>
      <c r="Q15792" s="224"/>
      <c r="R15792" s="224"/>
      <c r="T15792" s="223"/>
      <c r="U15792" s="225"/>
      <c r="V15792" s="223"/>
      <c r="W15792" s="225"/>
      <c r="AE15792" s="200"/>
      <c r="AM15792" s="203"/>
      <c r="AT15792" s="144"/>
    </row>
    <row r="15793" spans="9:46" s="142" customFormat="1" x14ac:dyDescent="0.15">
      <c r="I15793" s="223"/>
      <c r="P15793" s="224"/>
      <c r="Q15793" s="224"/>
      <c r="R15793" s="224"/>
      <c r="T15793" s="223"/>
      <c r="U15793" s="225"/>
      <c r="V15793" s="223"/>
      <c r="W15793" s="225"/>
      <c r="AE15793" s="200"/>
      <c r="AM15793" s="203"/>
      <c r="AT15793" s="144"/>
    </row>
    <row r="15794" spans="9:46" s="142" customFormat="1" x14ac:dyDescent="0.15">
      <c r="I15794" s="223"/>
      <c r="P15794" s="224"/>
      <c r="Q15794" s="224"/>
      <c r="R15794" s="224"/>
      <c r="T15794" s="223"/>
      <c r="U15794" s="225"/>
      <c r="V15794" s="223"/>
      <c r="W15794" s="225"/>
      <c r="AE15794" s="200"/>
      <c r="AM15794" s="203"/>
      <c r="AT15794" s="144"/>
    </row>
    <row r="15795" spans="9:46" s="142" customFormat="1" x14ac:dyDescent="0.15">
      <c r="I15795" s="223"/>
      <c r="P15795" s="224"/>
      <c r="Q15795" s="224"/>
      <c r="R15795" s="224"/>
      <c r="T15795" s="223"/>
      <c r="U15795" s="225"/>
      <c r="V15795" s="223"/>
      <c r="W15795" s="225"/>
      <c r="AE15795" s="200"/>
      <c r="AM15795" s="203"/>
      <c r="AT15795" s="144"/>
    </row>
    <row r="15796" spans="9:46" s="142" customFormat="1" x14ac:dyDescent="0.15">
      <c r="I15796" s="223"/>
      <c r="P15796" s="224"/>
      <c r="Q15796" s="224"/>
      <c r="R15796" s="224"/>
      <c r="T15796" s="223"/>
      <c r="U15796" s="225"/>
      <c r="V15796" s="223"/>
      <c r="W15796" s="225"/>
      <c r="AE15796" s="200"/>
      <c r="AM15796" s="203"/>
      <c r="AT15796" s="144"/>
    </row>
    <row r="15797" spans="9:46" s="142" customFormat="1" x14ac:dyDescent="0.15">
      <c r="I15797" s="223"/>
      <c r="P15797" s="224"/>
      <c r="Q15797" s="224"/>
      <c r="R15797" s="224"/>
      <c r="T15797" s="223"/>
      <c r="U15797" s="225"/>
      <c r="V15797" s="223"/>
      <c r="W15797" s="225"/>
      <c r="AE15797" s="200"/>
      <c r="AM15797" s="203"/>
      <c r="AT15797" s="144"/>
    </row>
    <row r="15798" spans="9:46" s="142" customFormat="1" x14ac:dyDescent="0.15">
      <c r="I15798" s="223"/>
      <c r="P15798" s="224"/>
      <c r="Q15798" s="224"/>
      <c r="R15798" s="224"/>
      <c r="T15798" s="223"/>
      <c r="U15798" s="225"/>
      <c r="V15798" s="223"/>
      <c r="W15798" s="225"/>
      <c r="AE15798" s="200"/>
      <c r="AM15798" s="203"/>
      <c r="AT15798" s="144"/>
    </row>
    <row r="15799" spans="9:46" s="142" customFormat="1" x14ac:dyDescent="0.15">
      <c r="I15799" s="223"/>
      <c r="P15799" s="224"/>
      <c r="Q15799" s="224"/>
      <c r="R15799" s="224"/>
      <c r="T15799" s="223"/>
      <c r="U15799" s="225"/>
      <c r="V15799" s="223"/>
      <c r="W15799" s="225"/>
      <c r="AE15799" s="200"/>
      <c r="AM15799" s="203"/>
      <c r="AT15799" s="144"/>
    </row>
    <row r="15800" spans="9:46" s="142" customFormat="1" x14ac:dyDescent="0.15">
      <c r="I15800" s="223"/>
      <c r="P15800" s="224"/>
      <c r="Q15800" s="224"/>
      <c r="R15800" s="224"/>
      <c r="T15800" s="223"/>
      <c r="U15800" s="225"/>
      <c r="V15800" s="223"/>
      <c r="W15800" s="225"/>
      <c r="AE15800" s="200"/>
      <c r="AM15800" s="203"/>
      <c r="AT15800" s="144"/>
    </row>
    <row r="15801" spans="9:46" s="142" customFormat="1" x14ac:dyDescent="0.15">
      <c r="I15801" s="223"/>
      <c r="P15801" s="224"/>
      <c r="Q15801" s="224"/>
      <c r="R15801" s="224"/>
      <c r="T15801" s="223"/>
      <c r="U15801" s="225"/>
      <c r="V15801" s="223"/>
      <c r="W15801" s="225"/>
      <c r="AE15801" s="200"/>
      <c r="AM15801" s="203"/>
      <c r="AT15801" s="144"/>
    </row>
    <row r="15802" spans="9:46" s="142" customFormat="1" x14ac:dyDescent="0.15">
      <c r="I15802" s="223"/>
      <c r="P15802" s="224"/>
      <c r="Q15802" s="224"/>
      <c r="R15802" s="224"/>
      <c r="T15802" s="223"/>
      <c r="U15802" s="225"/>
      <c r="V15802" s="223"/>
      <c r="W15802" s="225"/>
      <c r="AE15802" s="200"/>
      <c r="AM15802" s="203"/>
      <c r="AT15802" s="144"/>
    </row>
    <row r="15803" spans="9:46" s="142" customFormat="1" x14ac:dyDescent="0.15">
      <c r="I15803" s="223"/>
      <c r="P15803" s="224"/>
      <c r="Q15803" s="224"/>
      <c r="R15803" s="224"/>
      <c r="T15803" s="223"/>
      <c r="U15803" s="225"/>
      <c r="V15803" s="223"/>
      <c r="W15803" s="225"/>
      <c r="AE15803" s="200"/>
      <c r="AM15803" s="203"/>
      <c r="AT15803" s="144"/>
    </row>
    <row r="15804" spans="9:46" s="142" customFormat="1" x14ac:dyDescent="0.15">
      <c r="I15804" s="223"/>
      <c r="P15804" s="224"/>
      <c r="Q15804" s="224"/>
      <c r="R15804" s="224"/>
      <c r="T15804" s="223"/>
      <c r="U15804" s="225"/>
      <c r="V15804" s="223"/>
      <c r="W15804" s="225"/>
      <c r="AE15804" s="200"/>
      <c r="AM15804" s="203"/>
      <c r="AT15804" s="144"/>
    </row>
    <row r="15805" spans="9:46" s="142" customFormat="1" x14ac:dyDescent="0.15">
      <c r="I15805" s="223"/>
      <c r="P15805" s="224"/>
      <c r="Q15805" s="224"/>
      <c r="R15805" s="224"/>
      <c r="T15805" s="223"/>
      <c r="U15805" s="225"/>
      <c r="V15805" s="223"/>
      <c r="W15805" s="225"/>
      <c r="AE15805" s="200"/>
      <c r="AM15805" s="203"/>
      <c r="AT15805" s="144"/>
    </row>
    <row r="15806" spans="9:46" s="142" customFormat="1" x14ac:dyDescent="0.15">
      <c r="I15806" s="223"/>
      <c r="P15806" s="224"/>
      <c r="Q15806" s="224"/>
      <c r="R15806" s="224"/>
      <c r="T15806" s="223"/>
      <c r="U15806" s="225"/>
      <c r="V15806" s="223"/>
      <c r="W15806" s="225"/>
      <c r="AE15806" s="200"/>
      <c r="AM15806" s="203"/>
      <c r="AT15806" s="144"/>
    </row>
    <row r="15807" spans="9:46" s="142" customFormat="1" x14ac:dyDescent="0.15">
      <c r="I15807" s="223"/>
      <c r="P15807" s="224"/>
      <c r="Q15807" s="224"/>
      <c r="R15807" s="224"/>
      <c r="T15807" s="223"/>
      <c r="U15807" s="225"/>
      <c r="V15807" s="223"/>
      <c r="W15807" s="225"/>
      <c r="AE15807" s="200"/>
      <c r="AM15807" s="203"/>
      <c r="AT15807" s="144"/>
    </row>
    <row r="15808" spans="9:46" s="142" customFormat="1" x14ac:dyDescent="0.15">
      <c r="I15808" s="223"/>
      <c r="P15808" s="224"/>
      <c r="Q15808" s="224"/>
      <c r="R15808" s="224"/>
      <c r="T15808" s="223"/>
      <c r="U15808" s="225"/>
      <c r="V15808" s="223"/>
      <c r="W15808" s="225"/>
      <c r="AE15808" s="200"/>
      <c r="AM15808" s="203"/>
      <c r="AT15808" s="144"/>
    </row>
    <row r="15809" spans="9:46" s="142" customFormat="1" x14ac:dyDescent="0.15">
      <c r="I15809" s="223"/>
      <c r="P15809" s="224"/>
      <c r="Q15809" s="224"/>
      <c r="R15809" s="224"/>
      <c r="T15809" s="223"/>
      <c r="U15809" s="225"/>
      <c r="V15809" s="223"/>
      <c r="W15809" s="225"/>
      <c r="AE15809" s="200"/>
      <c r="AM15809" s="203"/>
      <c r="AT15809" s="144"/>
    </row>
    <row r="15810" spans="9:46" s="142" customFormat="1" x14ac:dyDescent="0.15">
      <c r="I15810" s="223"/>
      <c r="P15810" s="224"/>
      <c r="Q15810" s="224"/>
      <c r="R15810" s="224"/>
      <c r="T15810" s="223"/>
      <c r="U15810" s="225"/>
      <c r="V15810" s="223"/>
      <c r="W15810" s="225"/>
      <c r="AE15810" s="200"/>
      <c r="AM15810" s="203"/>
      <c r="AT15810" s="144"/>
    </row>
    <row r="15811" spans="9:46" s="142" customFormat="1" x14ac:dyDescent="0.15">
      <c r="I15811" s="223"/>
      <c r="P15811" s="224"/>
      <c r="Q15811" s="224"/>
      <c r="R15811" s="224"/>
      <c r="T15811" s="223"/>
      <c r="U15811" s="225"/>
      <c r="V15811" s="223"/>
      <c r="W15811" s="225"/>
      <c r="AE15811" s="200"/>
      <c r="AM15811" s="203"/>
      <c r="AT15811" s="144"/>
    </row>
    <row r="15812" spans="9:46" s="142" customFormat="1" x14ac:dyDescent="0.15">
      <c r="I15812" s="223"/>
      <c r="P15812" s="224"/>
      <c r="Q15812" s="224"/>
      <c r="R15812" s="224"/>
      <c r="T15812" s="223"/>
      <c r="U15812" s="225"/>
      <c r="V15812" s="223"/>
      <c r="W15812" s="225"/>
      <c r="AE15812" s="200"/>
      <c r="AM15812" s="203"/>
      <c r="AT15812" s="144"/>
    </row>
    <row r="15813" spans="9:46" s="142" customFormat="1" x14ac:dyDescent="0.15">
      <c r="I15813" s="223"/>
      <c r="P15813" s="224"/>
      <c r="Q15813" s="224"/>
      <c r="R15813" s="224"/>
      <c r="T15813" s="223"/>
      <c r="U15813" s="225"/>
      <c r="V15813" s="223"/>
      <c r="W15813" s="225"/>
      <c r="AE15813" s="200"/>
      <c r="AM15813" s="203"/>
      <c r="AT15813" s="144"/>
    </row>
    <row r="15814" spans="9:46" s="142" customFormat="1" x14ac:dyDescent="0.15">
      <c r="I15814" s="223"/>
      <c r="P15814" s="224"/>
      <c r="Q15814" s="224"/>
      <c r="R15814" s="224"/>
      <c r="T15814" s="223"/>
      <c r="U15814" s="225"/>
      <c r="V15814" s="223"/>
      <c r="W15814" s="225"/>
      <c r="AE15814" s="200"/>
      <c r="AM15814" s="203"/>
      <c r="AT15814" s="144"/>
    </row>
    <row r="15815" spans="9:46" s="142" customFormat="1" x14ac:dyDescent="0.15">
      <c r="I15815" s="223"/>
      <c r="P15815" s="224"/>
      <c r="Q15815" s="224"/>
      <c r="R15815" s="224"/>
      <c r="T15815" s="223"/>
      <c r="U15815" s="225"/>
      <c r="V15815" s="223"/>
      <c r="W15815" s="225"/>
      <c r="AE15815" s="200"/>
      <c r="AM15815" s="203"/>
      <c r="AT15815" s="144"/>
    </row>
    <row r="15816" spans="9:46" s="142" customFormat="1" x14ac:dyDescent="0.15">
      <c r="I15816" s="223"/>
      <c r="P15816" s="224"/>
      <c r="Q15816" s="224"/>
      <c r="R15816" s="224"/>
      <c r="T15816" s="223"/>
      <c r="U15816" s="225"/>
      <c r="V15816" s="223"/>
      <c r="W15816" s="225"/>
      <c r="AE15816" s="200"/>
      <c r="AM15816" s="203"/>
      <c r="AT15816" s="144"/>
    </row>
    <row r="15817" spans="9:46" s="142" customFormat="1" x14ac:dyDescent="0.15">
      <c r="I15817" s="223"/>
      <c r="P15817" s="224"/>
      <c r="Q15817" s="224"/>
      <c r="R15817" s="224"/>
      <c r="T15817" s="223"/>
      <c r="U15817" s="225"/>
      <c r="V15817" s="223"/>
      <c r="W15817" s="225"/>
      <c r="AE15817" s="200"/>
      <c r="AM15817" s="203"/>
      <c r="AT15817" s="144"/>
    </row>
    <row r="15818" spans="9:46" s="142" customFormat="1" x14ac:dyDescent="0.15">
      <c r="I15818" s="223"/>
      <c r="P15818" s="224"/>
      <c r="Q15818" s="224"/>
      <c r="R15818" s="224"/>
      <c r="T15818" s="223"/>
      <c r="U15818" s="225"/>
      <c r="V15818" s="223"/>
      <c r="W15818" s="225"/>
      <c r="AE15818" s="200"/>
      <c r="AM15818" s="203"/>
      <c r="AT15818" s="144"/>
    </row>
    <row r="15819" spans="9:46" s="142" customFormat="1" x14ac:dyDescent="0.15">
      <c r="I15819" s="223"/>
      <c r="P15819" s="224"/>
      <c r="Q15819" s="224"/>
      <c r="R15819" s="224"/>
      <c r="T15819" s="223"/>
      <c r="U15819" s="225"/>
      <c r="V15819" s="223"/>
      <c r="W15819" s="225"/>
      <c r="AE15819" s="200"/>
      <c r="AM15819" s="203"/>
      <c r="AT15819" s="144"/>
    </row>
    <row r="15820" spans="9:46" s="142" customFormat="1" x14ac:dyDescent="0.15">
      <c r="I15820" s="223"/>
      <c r="P15820" s="224"/>
      <c r="Q15820" s="224"/>
      <c r="R15820" s="224"/>
      <c r="T15820" s="223"/>
      <c r="U15820" s="225"/>
      <c r="V15820" s="223"/>
      <c r="W15820" s="225"/>
      <c r="AE15820" s="200"/>
      <c r="AM15820" s="203"/>
      <c r="AT15820" s="144"/>
    </row>
    <row r="15821" spans="9:46" s="142" customFormat="1" x14ac:dyDescent="0.15">
      <c r="I15821" s="223"/>
      <c r="P15821" s="224"/>
      <c r="Q15821" s="224"/>
      <c r="R15821" s="224"/>
      <c r="T15821" s="223"/>
      <c r="U15821" s="225"/>
      <c r="V15821" s="223"/>
      <c r="W15821" s="225"/>
      <c r="AE15821" s="200"/>
      <c r="AM15821" s="203"/>
      <c r="AT15821" s="144"/>
    </row>
    <row r="15822" spans="9:46" s="142" customFormat="1" x14ac:dyDescent="0.15">
      <c r="I15822" s="223"/>
      <c r="P15822" s="224"/>
      <c r="Q15822" s="224"/>
      <c r="R15822" s="224"/>
      <c r="T15822" s="223"/>
      <c r="U15822" s="225"/>
      <c r="V15822" s="223"/>
      <c r="W15822" s="225"/>
      <c r="AE15822" s="200"/>
      <c r="AM15822" s="203"/>
      <c r="AT15822" s="144"/>
    </row>
    <row r="15823" spans="9:46" s="142" customFormat="1" x14ac:dyDescent="0.15">
      <c r="I15823" s="223"/>
      <c r="P15823" s="224"/>
      <c r="Q15823" s="224"/>
      <c r="R15823" s="224"/>
      <c r="T15823" s="223"/>
      <c r="U15823" s="225"/>
      <c r="V15823" s="223"/>
      <c r="W15823" s="225"/>
      <c r="AE15823" s="200"/>
      <c r="AM15823" s="203"/>
      <c r="AT15823" s="144"/>
    </row>
    <row r="15824" spans="9:46" s="142" customFormat="1" x14ac:dyDescent="0.15">
      <c r="I15824" s="223"/>
      <c r="P15824" s="224"/>
      <c r="Q15824" s="224"/>
      <c r="R15824" s="224"/>
      <c r="T15824" s="223"/>
      <c r="U15824" s="225"/>
      <c r="V15824" s="223"/>
      <c r="W15824" s="225"/>
      <c r="AE15824" s="200"/>
      <c r="AM15824" s="203"/>
      <c r="AT15824" s="144"/>
    </row>
    <row r="15825" spans="9:46" s="142" customFormat="1" x14ac:dyDescent="0.15">
      <c r="I15825" s="223"/>
      <c r="P15825" s="224"/>
      <c r="Q15825" s="224"/>
      <c r="R15825" s="224"/>
      <c r="T15825" s="223"/>
      <c r="U15825" s="225"/>
      <c r="V15825" s="223"/>
      <c r="W15825" s="225"/>
      <c r="AE15825" s="200"/>
      <c r="AM15825" s="203"/>
      <c r="AT15825" s="144"/>
    </row>
    <row r="15826" spans="9:46" s="142" customFormat="1" x14ac:dyDescent="0.15">
      <c r="I15826" s="223"/>
      <c r="P15826" s="224"/>
      <c r="Q15826" s="224"/>
      <c r="R15826" s="224"/>
      <c r="T15826" s="223"/>
      <c r="U15826" s="225"/>
      <c r="V15826" s="223"/>
      <c r="W15826" s="225"/>
      <c r="AE15826" s="200"/>
      <c r="AM15826" s="203"/>
      <c r="AT15826" s="144"/>
    </row>
    <row r="15827" spans="9:46" s="142" customFormat="1" x14ac:dyDescent="0.15">
      <c r="I15827" s="223"/>
      <c r="P15827" s="224"/>
      <c r="Q15827" s="224"/>
      <c r="R15827" s="224"/>
      <c r="T15827" s="223"/>
      <c r="U15827" s="225"/>
      <c r="V15827" s="223"/>
      <c r="W15827" s="225"/>
      <c r="AE15827" s="200"/>
      <c r="AM15827" s="203"/>
      <c r="AT15827" s="144"/>
    </row>
    <row r="15828" spans="9:46" s="142" customFormat="1" x14ac:dyDescent="0.15">
      <c r="I15828" s="223"/>
      <c r="P15828" s="224"/>
      <c r="Q15828" s="224"/>
      <c r="R15828" s="224"/>
      <c r="T15828" s="223"/>
      <c r="U15828" s="225"/>
      <c r="V15828" s="223"/>
      <c r="W15828" s="225"/>
      <c r="AE15828" s="200"/>
      <c r="AM15828" s="203"/>
      <c r="AT15828" s="144"/>
    </row>
    <row r="15829" spans="9:46" s="142" customFormat="1" x14ac:dyDescent="0.15">
      <c r="I15829" s="223"/>
      <c r="P15829" s="224"/>
      <c r="Q15829" s="224"/>
      <c r="R15829" s="224"/>
      <c r="T15829" s="223"/>
      <c r="U15829" s="225"/>
      <c r="V15829" s="223"/>
      <c r="W15829" s="225"/>
      <c r="AE15829" s="200"/>
      <c r="AM15829" s="203"/>
      <c r="AT15829" s="144"/>
    </row>
    <row r="15830" spans="9:46" s="142" customFormat="1" x14ac:dyDescent="0.15">
      <c r="I15830" s="223"/>
      <c r="P15830" s="224"/>
      <c r="Q15830" s="224"/>
      <c r="R15830" s="224"/>
      <c r="T15830" s="223"/>
      <c r="U15830" s="225"/>
      <c r="V15830" s="223"/>
      <c r="W15830" s="225"/>
      <c r="AE15830" s="200"/>
      <c r="AM15830" s="203"/>
      <c r="AT15830" s="144"/>
    </row>
    <row r="15831" spans="9:46" s="142" customFormat="1" x14ac:dyDescent="0.15">
      <c r="I15831" s="223"/>
      <c r="P15831" s="224"/>
      <c r="Q15831" s="224"/>
      <c r="R15831" s="224"/>
      <c r="T15831" s="223"/>
      <c r="U15831" s="225"/>
      <c r="V15831" s="223"/>
      <c r="W15831" s="225"/>
      <c r="AE15831" s="200"/>
      <c r="AM15831" s="203"/>
      <c r="AT15831" s="144"/>
    </row>
    <row r="15832" spans="9:46" s="142" customFormat="1" x14ac:dyDescent="0.15">
      <c r="I15832" s="223"/>
      <c r="P15832" s="224"/>
      <c r="Q15832" s="224"/>
      <c r="R15832" s="224"/>
      <c r="T15832" s="223"/>
      <c r="U15832" s="225"/>
      <c r="V15832" s="223"/>
      <c r="W15832" s="225"/>
      <c r="AE15832" s="200"/>
      <c r="AM15832" s="203"/>
      <c r="AT15832" s="144"/>
    </row>
    <row r="15833" spans="9:46" s="142" customFormat="1" x14ac:dyDescent="0.15">
      <c r="I15833" s="223"/>
      <c r="P15833" s="224"/>
      <c r="Q15833" s="224"/>
      <c r="R15833" s="224"/>
      <c r="T15833" s="223"/>
      <c r="U15833" s="225"/>
      <c r="V15833" s="223"/>
      <c r="W15833" s="225"/>
      <c r="AE15833" s="200"/>
      <c r="AM15833" s="203"/>
      <c r="AT15833" s="144"/>
    </row>
    <row r="15834" spans="9:46" s="142" customFormat="1" x14ac:dyDescent="0.15">
      <c r="I15834" s="223"/>
      <c r="P15834" s="224"/>
      <c r="Q15834" s="224"/>
      <c r="R15834" s="224"/>
      <c r="T15834" s="223"/>
      <c r="U15834" s="225"/>
      <c r="V15834" s="223"/>
      <c r="W15834" s="225"/>
      <c r="AE15834" s="200"/>
      <c r="AM15834" s="203"/>
      <c r="AT15834" s="144"/>
    </row>
    <row r="15835" spans="9:46" s="142" customFormat="1" x14ac:dyDescent="0.15">
      <c r="I15835" s="223"/>
      <c r="P15835" s="224"/>
      <c r="Q15835" s="224"/>
      <c r="R15835" s="224"/>
      <c r="T15835" s="223"/>
      <c r="U15835" s="225"/>
      <c r="V15835" s="223"/>
      <c r="W15835" s="225"/>
      <c r="AE15835" s="200"/>
      <c r="AM15835" s="203"/>
      <c r="AT15835" s="144"/>
    </row>
    <row r="15836" spans="9:46" s="142" customFormat="1" x14ac:dyDescent="0.15">
      <c r="I15836" s="223"/>
      <c r="P15836" s="224"/>
      <c r="Q15836" s="224"/>
      <c r="R15836" s="224"/>
      <c r="T15836" s="223"/>
      <c r="U15836" s="225"/>
      <c r="V15836" s="223"/>
      <c r="W15836" s="225"/>
      <c r="AE15836" s="200"/>
      <c r="AM15836" s="203"/>
      <c r="AT15836" s="144"/>
    </row>
    <row r="15837" spans="9:46" s="142" customFormat="1" x14ac:dyDescent="0.15">
      <c r="I15837" s="223"/>
      <c r="P15837" s="224"/>
      <c r="Q15837" s="224"/>
      <c r="R15837" s="224"/>
      <c r="T15837" s="223"/>
      <c r="U15837" s="225"/>
      <c r="V15837" s="223"/>
      <c r="W15837" s="225"/>
      <c r="AE15837" s="200"/>
      <c r="AM15837" s="203"/>
      <c r="AT15837" s="144"/>
    </row>
    <row r="15838" spans="9:46" s="142" customFormat="1" x14ac:dyDescent="0.15">
      <c r="I15838" s="223"/>
      <c r="P15838" s="224"/>
      <c r="Q15838" s="224"/>
      <c r="R15838" s="224"/>
      <c r="T15838" s="223"/>
      <c r="U15838" s="225"/>
      <c r="V15838" s="223"/>
      <c r="W15838" s="225"/>
      <c r="AE15838" s="200"/>
      <c r="AM15838" s="203"/>
      <c r="AT15838" s="144"/>
    </row>
    <row r="15839" spans="9:46" s="142" customFormat="1" x14ac:dyDescent="0.15">
      <c r="I15839" s="223"/>
      <c r="P15839" s="224"/>
      <c r="Q15839" s="224"/>
      <c r="R15839" s="224"/>
      <c r="T15839" s="223"/>
      <c r="U15839" s="225"/>
      <c r="V15839" s="223"/>
      <c r="W15839" s="225"/>
      <c r="AE15839" s="200"/>
      <c r="AM15839" s="203"/>
      <c r="AT15839" s="144"/>
    </row>
    <row r="15840" spans="9:46" s="142" customFormat="1" x14ac:dyDescent="0.15">
      <c r="I15840" s="223"/>
      <c r="P15840" s="224"/>
      <c r="Q15840" s="224"/>
      <c r="R15840" s="224"/>
      <c r="T15840" s="223"/>
      <c r="U15840" s="225"/>
      <c r="V15840" s="223"/>
      <c r="W15840" s="225"/>
      <c r="AE15840" s="200"/>
      <c r="AM15840" s="203"/>
      <c r="AT15840" s="144"/>
    </row>
    <row r="15841" spans="9:46" s="142" customFormat="1" x14ac:dyDescent="0.15">
      <c r="I15841" s="223"/>
      <c r="P15841" s="224"/>
      <c r="Q15841" s="224"/>
      <c r="R15841" s="224"/>
      <c r="T15841" s="223"/>
      <c r="U15841" s="225"/>
      <c r="V15841" s="223"/>
      <c r="W15841" s="225"/>
      <c r="AE15841" s="200"/>
      <c r="AM15841" s="203"/>
      <c r="AT15841" s="144"/>
    </row>
    <row r="15842" spans="9:46" s="142" customFormat="1" x14ac:dyDescent="0.15">
      <c r="I15842" s="223"/>
      <c r="P15842" s="224"/>
      <c r="Q15842" s="224"/>
      <c r="R15842" s="224"/>
      <c r="T15842" s="223"/>
      <c r="U15842" s="225"/>
      <c r="V15842" s="223"/>
      <c r="W15842" s="225"/>
      <c r="AE15842" s="200"/>
      <c r="AM15842" s="203"/>
      <c r="AT15842" s="144"/>
    </row>
    <row r="15843" spans="9:46" s="142" customFormat="1" x14ac:dyDescent="0.15">
      <c r="I15843" s="223"/>
      <c r="P15843" s="224"/>
      <c r="Q15843" s="224"/>
      <c r="R15843" s="224"/>
      <c r="T15843" s="223"/>
      <c r="U15843" s="225"/>
      <c r="V15843" s="223"/>
      <c r="W15843" s="225"/>
      <c r="AE15843" s="200"/>
      <c r="AM15843" s="203"/>
      <c r="AT15843" s="144"/>
    </row>
    <row r="15844" spans="9:46" s="142" customFormat="1" x14ac:dyDescent="0.15">
      <c r="I15844" s="223"/>
      <c r="P15844" s="224"/>
      <c r="Q15844" s="224"/>
      <c r="R15844" s="224"/>
      <c r="T15844" s="223"/>
      <c r="U15844" s="225"/>
      <c r="V15844" s="223"/>
      <c r="W15844" s="225"/>
      <c r="AE15844" s="200"/>
      <c r="AM15844" s="203"/>
      <c r="AT15844" s="144"/>
    </row>
    <row r="15845" spans="9:46" s="142" customFormat="1" x14ac:dyDescent="0.15">
      <c r="I15845" s="223"/>
      <c r="P15845" s="224"/>
      <c r="Q15845" s="224"/>
      <c r="R15845" s="224"/>
      <c r="T15845" s="223"/>
      <c r="U15845" s="225"/>
      <c r="V15845" s="223"/>
      <c r="W15845" s="225"/>
      <c r="AE15845" s="200"/>
      <c r="AM15845" s="203"/>
      <c r="AT15845" s="144"/>
    </row>
    <row r="15846" spans="9:46" s="142" customFormat="1" x14ac:dyDescent="0.15">
      <c r="I15846" s="223"/>
      <c r="P15846" s="224"/>
      <c r="Q15846" s="224"/>
      <c r="R15846" s="224"/>
      <c r="T15846" s="223"/>
      <c r="U15846" s="225"/>
      <c r="V15846" s="223"/>
      <c r="W15846" s="225"/>
      <c r="AE15846" s="200"/>
      <c r="AM15846" s="203"/>
      <c r="AT15846" s="144"/>
    </row>
    <row r="15847" spans="9:46" s="142" customFormat="1" x14ac:dyDescent="0.15">
      <c r="I15847" s="223"/>
      <c r="P15847" s="224"/>
      <c r="Q15847" s="224"/>
      <c r="R15847" s="224"/>
      <c r="T15847" s="223"/>
      <c r="U15847" s="225"/>
      <c r="V15847" s="223"/>
      <c r="W15847" s="225"/>
      <c r="AE15847" s="200"/>
      <c r="AM15847" s="203"/>
      <c r="AT15847" s="144"/>
    </row>
    <row r="15848" spans="9:46" s="142" customFormat="1" x14ac:dyDescent="0.15">
      <c r="I15848" s="223"/>
      <c r="P15848" s="224"/>
      <c r="Q15848" s="224"/>
      <c r="R15848" s="224"/>
      <c r="T15848" s="223"/>
      <c r="U15848" s="225"/>
      <c r="V15848" s="223"/>
      <c r="W15848" s="225"/>
      <c r="AE15848" s="200"/>
      <c r="AM15848" s="203"/>
      <c r="AT15848" s="144"/>
    </row>
    <row r="15849" spans="9:46" s="142" customFormat="1" x14ac:dyDescent="0.15">
      <c r="I15849" s="223"/>
      <c r="P15849" s="224"/>
      <c r="Q15849" s="224"/>
      <c r="R15849" s="224"/>
      <c r="T15849" s="223"/>
      <c r="U15849" s="225"/>
      <c r="V15849" s="223"/>
      <c r="W15849" s="225"/>
      <c r="AE15849" s="200"/>
      <c r="AM15849" s="203"/>
      <c r="AT15849" s="144"/>
    </row>
    <row r="15850" spans="9:46" s="142" customFormat="1" x14ac:dyDescent="0.15">
      <c r="I15850" s="223"/>
      <c r="P15850" s="224"/>
      <c r="Q15850" s="224"/>
      <c r="R15850" s="224"/>
      <c r="T15850" s="223"/>
      <c r="U15850" s="225"/>
      <c r="V15850" s="223"/>
      <c r="W15850" s="225"/>
      <c r="AE15850" s="200"/>
      <c r="AM15850" s="203"/>
      <c r="AT15850" s="144"/>
    </row>
    <row r="15851" spans="9:46" s="142" customFormat="1" x14ac:dyDescent="0.15">
      <c r="I15851" s="223"/>
      <c r="P15851" s="224"/>
      <c r="Q15851" s="224"/>
      <c r="R15851" s="224"/>
      <c r="T15851" s="223"/>
      <c r="U15851" s="225"/>
      <c r="V15851" s="223"/>
      <c r="W15851" s="225"/>
      <c r="AE15851" s="200"/>
      <c r="AM15851" s="203"/>
      <c r="AT15851" s="144"/>
    </row>
    <row r="15852" spans="9:46" s="142" customFormat="1" x14ac:dyDescent="0.15">
      <c r="I15852" s="223"/>
      <c r="P15852" s="224"/>
      <c r="Q15852" s="224"/>
      <c r="R15852" s="224"/>
      <c r="T15852" s="223"/>
      <c r="U15852" s="225"/>
      <c r="V15852" s="223"/>
      <c r="W15852" s="225"/>
      <c r="AE15852" s="200"/>
      <c r="AM15852" s="203"/>
      <c r="AT15852" s="144"/>
    </row>
    <row r="15853" spans="9:46" s="142" customFormat="1" x14ac:dyDescent="0.15">
      <c r="I15853" s="223"/>
      <c r="P15853" s="224"/>
      <c r="Q15853" s="224"/>
      <c r="R15853" s="224"/>
      <c r="T15853" s="223"/>
      <c r="U15853" s="225"/>
      <c r="V15853" s="223"/>
      <c r="W15853" s="225"/>
      <c r="AE15853" s="200"/>
      <c r="AM15853" s="203"/>
      <c r="AT15853" s="144"/>
    </row>
    <row r="15854" spans="9:46" s="142" customFormat="1" x14ac:dyDescent="0.15">
      <c r="I15854" s="223"/>
      <c r="P15854" s="224"/>
      <c r="Q15854" s="224"/>
      <c r="R15854" s="224"/>
      <c r="T15854" s="223"/>
      <c r="U15854" s="225"/>
      <c r="V15854" s="223"/>
      <c r="W15854" s="225"/>
      <c r="AE15854" s="200"/>
      <c r="AM15854" s="203"/>
      <c r="AT15854" s="144"/>
    </row>
    <row r="15855" spans="9:46" s="142" customFormat="1" x14ac:dyDescent="0.15">
      <c r="I15855" s="223"/>
      <c r="P15855" s="224"/>
      <c r="Q15855" s="224"/>
      <c r="R15855" s="224"/>
      <c r="T15855" s="223"/>
      <c r="U15855" s="225"/>
      <c r="V15855" s="223"/>
      <c r="W15855" s="225"/>
      <c r="AE15855" s="200"/>
      <c r="AM15855" s="203"/>
      <c r="AT15855" s="144"/>
    </row>
    <row r="15856" spans="9:46" s="142" customFormat="1" x14ac:dyDescent="0.15">
      <c r="I15856" s="223"/>
      <c r="P15856" s="224"/>
      <c r="Q15856" s="224"/>
      <c r="R15856" s="224"/>
      <c r="T15856" s="223"/>
      <c r="U15856" s="225"/>
      <c r="V15856" s="223"/>
      <c r="W15856" s="225"/>
      <c r="AE15856" s="200"/>
      <c r="AM15856" s="203"/>
      <c r="AT15856" s="144"/>
    </row>
    <row r="15857" spans="9:46" s="142" customFormat="1" x14ac:dyDescent="0.15">
      <c r="I15857" s="223"/>
      <c r="P15857" s="224"/>
      <c r="Q15857" s="224"/>
      <c r="R15857" s="224"/>
      <c r="T15857" s="223"/>
      <c r="U15857" s="225"/>
      <c r="V15857" s="223"/>
      <c r="W15857" s="225"/>
      <c r="AE15857" s="200"/>
      <c r="AM15857" s="203"/>
      <c r="AT15857" s="144"/>
    </row>
    <row r="15858" spans="9:46" s="142" customFormat="1" x14ac:dyDescent="0.15">
      <c r="I15858" s="223"/>
      <c r="P15858" s="224"/>
      <c r="Q15858" s="224"/>
      <c r="R15858" s="224"/>
      <c r="T15858" s="223"/>
      <c r="U15858" s="225"/>
      <c r="V15858" s="223"/>
      <c r="W15858" s="225"/>
      <c r="AE15858" s="200"/>
      <c r="AM15858" s="203"/>
      <c r="AT15858" s="144"/>
    </row>
    <row r="15859" spans="9:46" s="142" customFormat="1" x14ac:dyDescent="0.15">
      <c r="I15859" s="223"/>
      <c r="P15859" s="224"/>
      <c r="Q15859" s="224"/>
      <c r="R15859" s="224"/>
      <c r="T15859" s="223"/>
      <c r="U15859" s="225"/>
      <c r="V15859" s="223"/>
      <c r="W15859" s="225"/>
      <c r="AE15859" s="200"/>
      <c r="AM15859" s="203"/>
      <c r="AT15859" s="144"/>
    </row>
    <row r="15860" spans="9:46" s="142" customFormat="1" x14ac:dyDescent="0.15">
      <c r="I15860" s="223"/>
      <c r="P15860" s="224"/>
      <c r="Q15860" s="224"/>
      <c r="R15860" s="224"/>
      <c r="T15860" s="223"/>
      <c r="U15860" s="225"/>
      <c r="V15860" s="223"/>
      <c r="W15860" s="225"/>
      <c r="AE15860" s="200"/>
      <c r="AM15860" s="203"/>
      <c r="AT15860" s="144"/>
    </row>
    <row r="15861" spans="9:46" s="142" customFormat="1" x14ac:dyDescent="0.15">
      <c r="I15861" s="223"/>
      <c r="P15861" s="224"/>
      <c r="Q15861" s="224"/>
      <c r="R15861" s="224"/>
      <c r="T15861" s="223"/>
      <c r="U15861" s="225"/>
      <c r="V15861" s="223"/>
      <c r="W15861" s="225"/>
      <c r="AE15861" s="200"/>
      <c r="AM15861" s="203"/>
      <c r="AT15861" s="144"/>
    </row>
    <row r="15862" spans="9:46" s="142" customFormat="1" x14ac:dyDescent="0.15">
      <c r="I15862" s="223"/>
      <c r="P15862" s="224"/>
      <c r="Q15862" s="224"/>
      <c r="R15862" s="224"/>
      <c r="T15862" s="223"/>
      <c r="U15862" s="225"/>
      <c r="V15862" s="223"/>
      <c r="W15862" s="225"/>
      <c r="AE15862" s="200"/>
      <c r="AM15862" s="203"/>
      <c r="AT15862" s="144"/>
    </row>
    <row r="15863" spans="9:46" s="142" customFormat="1" x14ac:dyDescent="0.15">
      <c r="I15863" s="223"/>
      <c r="P15863" s="224"/>
      <c r="Q15863" s="224"/>
      <c r="R15863" s="224"/>
      <c r="T15863" s="223"/>
      <c r="U15863" s="225"/>
      <c r="V15863" s="223"/>
      <c r="W15863" s="225"/>
      <c r="AE15863" s="200"/>
      <c r="AM15863" s="203"/>
      <c r="AT15863" s="144"/>
    </row>
    <row r="15864" spans="9:46" s="142" customFormat="1" x14ac:dyDescent="0.15">
      <c r="I15864" s="223"/>
      <c r="P15864" s="224"/>
      <c r="Q15864" s="224"/>
      <c r="R15864" s="224"/>
      <c r="T15864" s="223"/>
      <c r="U15864" s="225"/>
      <c r="V15864" s="223"/>
      <c r="W15864" s="225"/>
      <c r="AE15864" s="200"/>
      <c r="AM15864" s="203"/>
      <c r="AT15864" s="144"/>
    </row>
    <row r="15865" spans="9:46" s="142" customFormat="1" x14ac:dyDescent="0.15">
      <c r="I15865" s="223"/>
      <c r="P15865" s="224"/>
      <c r="Q15865" s="224"/>
      <c r="R15865" s="224"/>
      <c r="T15865" s="223"/>
      <c r="U15865" s="225"/>
      <c r="V15865" s="223"/>
      <c r="W15865" s="225"/>
      <c r="AE15865" s="200"/>
      <c r="AM15865" s="203"/>
      <c r="AT15865" s="144"/>
    </row>
    <row r="15866" spans="9:46" s="142" customFormat="1" x14ac:dyDescent="0.15">
      <c r="I15866" s="223"/>
      <c r="P15866" s="224"/>
      <c r="Q15866" s="224"/>
      <c r="R15866" s="224"/>
      <c r="T15866" s="223"/>
      <c r="U15866" s="225"/>
      <c r="V15866" s="223"/>
      <c r="W15866" s="225"/>
      <c r="AE15866" s="200"/>
      <c r="AM15866" s="203"/>
      <c r="AT15866" s="144"/>
    </row>
    <row r="15867" spans="9:46" s="142" customFormat="1" x14ac:dyDescent="0.15">
      <c r="I15867" s="223"/>
      <c r="P15867" s="224"/>
      <c r="Q15867" s="224"/>
      <c r="R15867" s="224"/>
      <c r="T15867" s="223"/>
      <c r="U15867" s="225"/>
      <c r="V15867" s="223"/>
      <c r="W15867" s="225"/>
      <c r="AE15867" s="200"/>
      <c r="AM15867" s="203"/>
      <c r="AT15867" s="144"/>
    </row>
    <row r="15868" spans="9:46" s="142" customFormat="1" x14ac:dyDescent="0.15">
      <c r="I15868" s="223"/>
      <c r="P15868" s="224"/>
      <c r="Q15868" s="224"/>
      <c r="R15868" s="224"/>
      <c r="T15868" s="223"/>
      <c r="U15868" s="225"/>
      <c r="V15868" s="223"/>
      <c r="W15868" s="225"/>
      <c r="AE15868" s="200"/>
      <c r="AM15868" s="203"/>
      <c r="AT15868" s="144"/>
    </row>
    <row r="15869" spans="9:46" s="142" customFormat="1" x14ac:dyDescent="0.15">
      <c r="I15869" s="223"/>
      <c r="P15869" s="224"/>
      <c r="Q15869" s="224"/>
      <c r="R15869" s="224"/>
      <c r="T15869" s="223"/>
      <c r="U15869" s="225"/>
      <c r="V15869" s="223"/>
      <c r="W15869" s="225"/>
      <c r="AE15869" s="200"/>
      <c r="AM15869" s="203"/>
      <c r="AT15869" s="144"/>
    </row>
    <row r="15870" spans="9:46" s="142" customFormat="1" x14ac:dyDescent="0.15">
      <c r="I15870" s="223"/>
      <c r="P15870" s="224"/>
      <c r="Q15870" s="224"/>
      <c r="R15870" s="224"/>
      <c r="T15870" s="223"/>
      <c r="U15870" s="225"/>
      <c r="V15870" s="223"/>
      <c r="W15870" s="225"/>
      <c r="AE15870" s="200"/>
      <c r="AM15870" s="203"/>
      <c r="AT15870" s="144"/>
    </row>
    <row r="15871" spans="9:46" s="142" customFormat="1" x14ac:dyDescent="0.15">
      <c r="I15871" s="223"/>
      <c r="P15871" s="224"/>
      <c r="Q15871" s="224"/>
      <c r="R15871" s="224"/>
      <c r="T15871" s="223"/>
      <c r="U15871" s="225"/>
      <c r="V15871" s="223"/>
      <c r="W15871" s="225"/>
      <c r="AE15871" s="200"/>
      <c r="AM15871" s="203"/>
      <c r="AT15871" s="144"/>
    </row>
    <row r="15872" spans="9:46" s="142" customFormat="1" x14ac:dyDescent="0.15">
      <c r="I15872" s="223"/>
      <c r="P15872" s="224"/>
      <c r="Q15872" s="224"/>
      <c r="R15872" s="224"/>
      <c r="T15872" s="223"/>
      <c r="U15872" s="225"/>
      <c r="V15872" s="223"/>
      <c r="W15872" s="225"/>
      <c r="AE15872" s="200"/>
      <c r="AM15872" s="203"/>
      <c r="AT15872" s="144"/>
    </row>
    <row r="15873" spans="9:46" s="142" customFormat="1" x14ac:dyDescent="0.15">
      <c r="I15873" s="223"/>
      <c r="P15873" s="224"/>
      <c r="Q15873" s="224"/>
      <c r="R15873" s="224"/>
      <c r="T15873" s="223"/>
      <c r="U15873" s="225"/>
      <c r="V15873" s="223"/>
      <c r="W15873" s="225"/>
      <c r="AE15873" s="200"/>
      <c r="AM15873" s="203"/>
      <c r="AT15873" s="144"/>
    </row>
    <row r="15874" spans="9:46" s="142" customFormat="1" x14ac:dyDescent="0.15">
      <c r="I15874" s="223"/>
      <c r="P15874" s="224"/>
      <c r="Q15874" s="224"/>
      <c r="R15874" s="224"/>
      <c r="T15874" s="223"/>
      <c r="U15874" s="225"/>
      <c r="V15874" s="223"/>
      <c r="W15874" s="225"/>
      <c r="AE15874" s="200"/>
      <c r="AM15874" s="203"/>
      <c r="AT15874" s="144"/>
    </row>
    <row r="15875" spans="9:46" s="142" customFormat="1" x14ac:dyDescent="0.15">
      <c r="I15875" s="223"/>
      <c r="P15875" s="224"/>
      <c r="Q15875" s="224"/>
      <c r="R15875" s="224"/>
      <c r="T15875" s="223"/>
      <c r="U15875" s="225"/>
      <c r="V15875" s="223"/>
      <c r="W15875" s="225"/>
      <c r="AE15875" s="200"/>
      <c r="AM15875" s="203"/>
      <c r="AT15875" s="144"/>
    </row>
    <row r="15876" spans="9:46" s="142" customFormat="1" x14ac:dyDescent="0.15">
      <c r="I15876" s="223"/>
      <c r="P15876" s="224"/>
      <c r="Q15876" s="224"/>
      <c r="R15876" s="224"/>
      <c r="T15876" s="223"/>
      <c r="U15876" s="225"/>
      <c r="V15876" s="223"/>
      <c r="W15876" s="225"/>
      <c r="AE15876" s="200"/>
      <c r="AM15876" s="203"/>
      <c r="AT15876" s="144"/>
    </row>
    <row r="15877" spans="9:46" s="142" customFormat="1" x14ac:dyDescent="0.15">
      <c r="I15877" s="223"/>
      <c r="P15877" s="224"/>
      <c r="Q15877" s="224"/>
      <c r="R15877" s="224"/>
      <c r="T15877" s="223"/>
      <c r="U15877" s="225"/>
      <c r="V15877" s="223"/>
      <c r="W15877" s="225"/>
      <c r="AE15877" s="200"/>
      <c r="AM15877" s="203"/>
      <c r="AT15877" s="144"/>
    </row>
    <row r="15878" spans="9:46" s="142" customFormat="1" x14ac:dyDescent="0.15">
      <c r="I15878" s="223"/>
      <c r="P15878" s="224"/>
      <c r="Q15878" s="224"/>
      <c r="R15878" s="224"/>
      <c r="T15878" s="223"/>
      <c r="U15878" s="225"/>
      <c r="V15878" s="223"/>
      <c r="W15878" s="225"/>
      <c r="AE15878" s="200"/>
      <c r="AM15878" s="203"/>
      <c r="AT15878" s="144"/>
    </row>
    <row r="15879" spans="9:46" s="142" customFormat="1" x14ac:dyDescent="0.15">
      <c r="I15879" s="223"/>
      <c r="P15879" s="224"/>
      <c r="Q15879" s="224"/>
      <c r="R15879" s="224"/>
      <c r="T15879" s="223"/>
      <c r="U15879" s="225"/>
      <c r="V15879" s="223"/>
      <c r="W15879" s="225"/>
      <c r="AE15879" s="200"/>
      <c r="AM15879" s="203"/>
      <c r="AT15879" s="144"/>
    </row>
    <row r="15880" spans="9:46" s="142" customFormat="1" x14ac:dyDescent="0.15">
      <c r="I15880" s="223"/>
      <c r="P15880" s="224"/>
      <c r="Q15880" s="224"/>
      <c r="R15880" s="224"/>
      <c r="T15880" s="223"/>
      <c r="U15880" s="225"/>
      <c r="V15880" s="223"/>
      <c r="W15880" s="225"/>
      <c r="AE15880" s="200"/>
      <c r="AM15880" s="203"/>
      <c r="AT15880" s="144"/>
    </row>
    <row r="15881" spans="9:46" s="142" customFormat="1" x14ac:dyDescent="0.15">
      <c r="I15881" s="223"/>
      <c r="P15881" s="224"/>
      <c r="Q15881" s="224"/>
      <c r="R15881" s="224"/>
      <c r="T15881" s="223"/>
      <c r="U15881" s="225"/>
      <c r="V15881" s="223"/>
      <c r="W15881" s="225"/>
      <c r="AE15881" s="200"/>
      <c r="AM15881" s="203"/>
      <c r="AT15881" s="144"/>
    </row>
    <row r="15882" spans="9:46" s="142" customFormat="1" x14ac:dyDescent="0.15">
      <c r="I15882" s="223"/>
      <c r="P15882" s="224"/>
      <c r="Q15882" s="224"/>
      <c r="R15882" s="224"/>
      <c r="T15882" s="223"/>
      <c r="U15882" s="225"/>
      <c r="V15882" s="223"/>
      <c r="W15882" s="225"/>
      <c r="AE15882" s="200"/>
      <c r="AM15882" s="203"/>
      <c r="AT15882" s="144"/>
    </row>
    <row r="15883" spans="9:46" s="142" customFormat="1" x14ac:dyDescent="0.15">
      <c r="I15883" s="223"/>
      <c r="P15883" s="224"/>
      <c r="Q15883" s="224"/>
      <c r="R15883" s="224"/>
      <c r="T15883" s="223"/>
      <c r="U15883" s="225"/>
      <c r="V15883" s="223"/>
      <c r="W15883" s="225"/>
      <c r="AE15883" s="200"/>
      <c r="AM15883" s="203"/>
      <c r="AT15883" s="144"/>
    </row>
    <row r="15884" spans="9:46" s="142" customFormat="1" x14ac:dyDescent="0.15">
      <c r="I15884" s="223"/>
      <c r="P15884" s="224"/>
      <c r="Q15884" s="224"/>
      <c r="R15884" s="224"/>
      <c r="T15884" s="223"/>
      <c r="U15884" s="225"/>
      <c r="V15884" s="223"/>
      <c r="W15884" s="225"/>
      <c r="AE15884" s="200"/>
      <c r="AM15884" s="203"/>
      <c r="AT15884" s="144"/>
    </row>
    <row r="15885" spans="9:46" s="142" customFormat="1" x14ac:dyDescent="0.15">
      <c r="I15885" s="223"/>
      <c r="P15885" s="224"/>
      <c r="Q15885" s="224"/>
      <c r="R15885" s="224"/>
      <c r="T15885" s="223"/>
      <c r="U15885" s="225"/>
      <c r="V15885" s="223"/>
      <c r="W15885" s="225"/>
      <c r="AE15885" s="200"/>
      <c r="AM15885" s="203"/>
      <c r="AT15885" s="144"/>
    </row>
    <row r="15886" spans="9:46" s="142" customFormat="1" x14ac:dyDescent="0.15">
      <c r="I15886" s="223"/>
      <c r="P15886" s="224"/>
      <c r="Q15886" s="224"/>
      <c r="R15886" s="224"/>
      <c r="T15886" s="223"/>
      <c r="U15886" s="225"/>
      <c r="V15886" s="223"/>
      <c r="W15886" s="225"/>
      <c r="AE15886" s="200"/>
      <c r="AM15886" s="203"/>
      <c r="AT15886" s="144"/>
    </row>
    <row r="15887" spans="9:46" s="142" customFormat="1" x14ac:dyDescent="0.15">
      <c r="I15887" s="223"/>
      <c r="P15887" s="224"/>
      <c r="Q15887" s="224"/>
      <c r="R15887" s="224"/>
      <c r="T15887" s="223"/>
      <c r="U15887" s="225"/>
      <c r="V15887" s="223"/>
      <c r="W15887" s="225"/>
      <c r="AE15887" s="200"/>
      <c r="AM15887" s="203"/>
      <c r="AT15887" s="144"/>
    </row>
    <row r="15888" spans="9:46" s="142" customFormat="1" x14ac:dyDescent="0.15">
      <c r="I15888" s="223"/>
      <c r="P15888" s="224"/>
      <c r="Q15888" s="224"/>
      <c r="R15888" s="224"/>
      <c r="T15888" s="223"/>
      <c r="U15888" s="225"/>
      <c r="V15888" s="223"/>
      <c r="W15888" s="225"/>
      <c r="AE15888" s="200"/>
      <c r="AM15888" s="203"/>
      <c r="AT15888" s="144"/>
    </row>
    <row r="15889" spans="9:46" s="142" customFormat="1" x14ac:dyDescent="0.15">
      <c r="I15889" s="223"/>
      <c r="P15889" s="224"/>
      <c r="Q15889" s="224"/>
      <c r="R15889" s="224"/>
      <c r="T15889" s="223"/>
      <c r="U15889" s="225"/>
      <c r="V15889" s="223"/>
      <c r="W15889" s="225"/>
      <c r="AE15889" s="200"/>
      <c r="AM15889" s="203"/>
      <c r="AT15889" s="144"/>
    </row>
    <row r="15890" spans="9:46" s="142" customFormat="1" x14ac:dyDescent="0.15">
      <c r="I15890" s="223"/>
      <c r="P15890" s="224"/>
      <c r="Q15890" s="224"/>
      <c r="R15890" s="224"/>
      <c r="T15890" s="223"/>
      <c r="U15890" s="225"/>
      <c r="V15890" s="223"/>
      <c r="W15890" s="225"/>
      <c r="AE15890" s="200"/>
      <c r="AM15890" s="203"/>
      <c r="AT15890" s="144"/>
    </row>
    <row r="15891" spans="9:46" s="142" customFormat="1" x14ac:dyDescent="0.15">
      <c r="I15891" s="223"/>
      <c r="P15891" s="224"/>
      <c r="Q15891" s="224"/>
      <c r="R15891" s="224"/>
      <c r="T15891" s="223"/>
      <c r="U15891" s="225"/>
      <c r="V15891" s="223"/>
      <c r="W15891" s="225"/>
      <c r="AE15891" s="200"/>
      <c r="AM15891" s="203"/>
      <c r="AT15891" s="144"/>
    </row>
    <row r="15892" spans="9:46" s="142" customFormat="1" x14ac:dyDescent="0.15">
      <c r="I15892" s="223"/>
      <c r="P15892" s="224"/>
      <c r="Q15892" s="224"/>
      <c r="R15892" s="224"/>
      <c r="T15892" s="223"/>
      <c r="U15892" s="225"/>
      <c r="V15892" s="223"/>
      <c r="W15892" s="225"/>
      <c r="AE15892" s="200"/>
      <c r="AM15892" s="203"/>
      <c r="AT15892" s="144"/>
    </row>
    <row r="15893" spans="9:46" s="142" customFormat="1" x14ac:dyDescent="0.15">
      <c r="I15893" s="223"/>
      <c r="P15893" s="224"/>
      <c r="Q15893" s="224"/>
      <c r="R15893" s="224"/>
      <c r="T15893" s="223"/>
      <c r="U15893" s="225"/>
      <c r="V15893" s="223"/>
      <c r="W15893" s="225"/>
      <c r="AE15893" s="200"/>
      <c r="AM15893" s="203"/>
      <c r="AT15893" s="144"/>
    </row>
    <row r="15894" spans="9:46" s="142" customFormat="1" x14ac:dyDescent="0.15">
      <c r="I15894" s="223"/>
      <c r="P15894" s="224"/>
      <c r="Q15894" s="224"/>
      <c r="R15894" s="224"/>
      <c r="T15894" s="223"/>
      <c r="U15894" s="225"/>
      <c r="V15894" s="223"/>
      <c r="W15894" s="225"/>
      <c r="AE15894" s="200"/>
      <c r="AM15894" s="203"/>
      <c r="AT15894" s="144"/>
    </row>
    <row r="15895" spans="9:46" s="142" customFormat="1" x14ac:dyDescent="0.15">
      <c r="I15895" s="223"/>
      <c r="P15895" s="224"/>
      <c r="Q15895" s="224"/>
      <c r="R15895" s="224"/>
      <c r="T15895" s="223"/>
      <c r="U15895" s="225"/>
      <c r="V15895" s="223"/>
      <c r="W15895" s="225"/>
      <c r="AE15895" s="200"/>
      <c r="AM15895" s="203"/>
      <c r="AT15895" s="144"/>
    </row>
    <row r="15896" spans="9:46" s="142" customFormat="1" x14ac:dyDescent="0.15">
      <c r="I15896" s="223"/>
      <c r="P15896" s="224"/>
      <c r="Q15896" s="224"/>
      <c r="R15896" s="224"/>
      <c r="T15896" s="223"/>
      <c r="U15896" s="225"/>
      <c r="V15896" s="223"/>
      <c r="W15896" s="225"/>
      <c r="AE15896" s="200"/>
      <c r="AM15896" s="203"/>
      <c r="AT15896" s="144"/>
    </row>
    <row r="15897" spans="9:46" s="142" customFormat="1" x14ac:dyDescent="0.15">
      <c r="I15897" s="223"/>
      <c r="P15897" s="224"/>
      <c r="Q15897" s="224"/>
      <c r="R15897" s="224"/>
      <c r="T15897" s="223"/>
      <c r="U15897" s="225"/>
      <c r="V15897" s="223"/>
      <c r="W15897" s="225"/>
      <c r="AE15897" s="200"/>
      <c r="AM15897" s="203"/>
      <c r="AT15897" s="144"/>
    </row>
    <row r="15898" spans="9:46" s="142" customFormat="1" x14ac:dyDescent="0.15">
      <c r="I15898" s="223"/>
      <c r="P15898" s="224"/>
      <c r="Q15898" s="224"/>
      <c r="R15898" s="224"/>
      <c r="T15898" s="223"/>
      <c r="U15898" s="225"/>
      <c r="V15898" s="223"/>
      <c r="W15898" s="225"/>
      <c r="AE15898" s="200"/>
      <c r="AM15898" s="203"/>
      <c r="AT15898" s="144"/>
    </row>
    <row r="15899" spans="9:46" s="142" customFormat="1" x14ac:dyDescent="0.15">
      <c r="I15899" s="223"/>
      <c r="P15899" s="224"/>
      <c r="Q15899" s="224"/>
      <c r="R15899" s="224"/>
      <c r="T15899" s="223"/>
      <c r="U15899" s="225"/>
      <c r="V15899" s="223"/>
      <c r="W15899" s="225"/>
      <c r="AE15899" s="200"/>
      <c r="AM15899" s="203"/>
      <c r="AT15899" s="144"/>
    </row>
    <row r="15900" spans="9:46" s="142" customFormat="1" x14ac:dyDescent="0.15">
      <c r="I15900" s="223"/>
      <c r="P15900" s="224"/>
      <c r="Q15900" s="224"/>
      <c r="R15900" s="224"/>
      <c r="T15900" s="223"/>
      <c r="U15900" s="225"/>
      <c r="V15900" s="223"/>
      <c r="W15900" s="225"/>
      <c r="AE15900" s="200"/>
      <c r="AM15900" s="203"/>
      <c r="AT15900" s="144"/>
    </row>
    <row r="15901" spans="9:46" s="142" customFormat="1" x14ac:dyDescent="0.15">
      <c r="I15901" s="223"/>
      <c r="P15901" s="224"/>
      <c r="Q15901" s="224"/>
      <c r="R15901" s="224"/>
      <c r="T15901" s="223"/>
      <c r="U15901" s="225"/>
      <c r="V15901" s="223"/>
      <c r="W15901" s="225"/>
      <c r="AE15901" s="200"/>
      <c r="AM15901" s="203"/>
      <c r="AT15901" s="144"/>
    </row>
    <row r="15902" spans="9:46" s="142" customFormat="1" x14ac:dyDescent="0.15">
      <c r="I15902" s="223"/>
      <c r="P15902" s="224"/>
      <c r="Q15902" s="224"/>
      <c r="R15902" s="224"/>
      <c r="T15902" s="223"/>
      <c r="U15902" s="225"/>
      <c r="V15902" s="223"/>
      <c r="W15902" s="225"/>
      <c r="AE15902" s="200"/>
      <c r="AM15902" s="203"/>
      <c r="AT15902" s="144"/>
    </row>
    <row r="15903" spans="9:46" s="142" customFormat="1" x14ac:dyDescent="0.15">
      <c r="I15903" s="223"/>
      <c r="P15903" s="224"/>
      <c r="Q15903" s="224"/>
      <c r="R15903" s="224"/>
      <c r="T15903" s="223"/>
      <c r="U15903" s="225"/>
      <c r="V15903" s="223"/>
      <c r="W15903" s="225"/>
      <c r="AE15903" s="200"/>
      <c r="AM15903" s="203"/>
      <c r="AT15903" s="144"/>
    </row>
    <row r="15904" spans="9:46" s="142" customFormat="1" x14ac:dyDescent="0.15">
      <c r="I15904" s="223"/>
      <c r="P15904" s="224"/>
      <c r="Q15904" s="224"/>
      <c r="R15904" s="224"/>
      <c r="T15904" s="223"/>
      <c r="U15904" s="225"/>
      <c r="V15904" s="223"/>
      <c r="W15904" s="225"/>
      <c r="AE15904" s="200"/>
      <c r="AM15904" s="203"/>
      <c r="AT15904" s="144"/>
    </row>
    <row r="15905" spans="9:46" s="142" customFormat="1" x14ac:dyDescent="0.15">
      <c r="I15905" s="223"/>
      <c r="P15905" s="224"/>
      <c r="Q15905" s="224"/>
      <c r="R15905" s="224"/>
      <c r="T15905" s="223"/>
      <c r="U15905" s="225"/>
      <c r="V15905" s="223"/>
      <c r="W15905" s="225"/>
      <c r="AE15905" s="200"/>
      <c r="AM15905" s="203"/>
      <c r="AT15905" s="144"/>
    </row>
    <row r="15906" spans="9:46" s="142" customFormat="1" x14ac:dyDescent="0.15">
      <c r="I15906" s="223"/>
      <c r="P15906" s="224"/>
      <c r="Q15906" s="224"/>
      <c r="R15906" s="224"/>
      <c r="T15906" s="223"/>
      <c r="U15906" s="225"/>
      <c r="V15906" s="223"/>
      <c r="W15906" s="225"/>
      <c r="AE15906" s="200"/>
      <c r="AM15906" s="203"/>
      <c r="AT15906" s="144"/>
    </row>
    <row r="15907" spans="9:46" s="142" customFormat="1" x14ac:dyDescent="0.15">
      <c r="I15907" s="223"/>
      <c r="P15907" s="224"/>
      <c r="Q15907" s="224"/>
      <c r="R15907" s="224"/>
      <c r="T15907" s="223"/>
      <c r="U15907" s="225"/>
      <c r="V15907" s="223"/>
      <c r="W15907" s="225"/>
      <c r="AE15907" s="200"/>
      <c r="AM15907" s="203"/>
      <c r="AT15907" s="144"/>
    </row>
    <row r="15908" spans="9:46" s="142" customFormat="1" x14ac:dyDescent="0.15">
      <c r="I15908" s="223"/>
      <c r="P15908" s="224"/>
      <c r="Q15908" s="224"/>
      <c r="R15908" s="224"/>
      <c r="T15908" s="223"/>
      <c r="U15908" s="225"/>
      <c r="V15908" s="223"/>
      <c r="W15908" s="225"/>
      <c r="AE15908" s="200"/>
      <c r="AM15908" s="203"/>
      <c r="AT15908" s="144"/>
    </row>
    <row r="15909" spans="9:46" s="142" customFormat="1" x14ac:dyDescent="0.15">
      <c r="I15909" s="223"/>
      <c r="P15909" s="224"/>
      <c r="Q15909" s="224"/>
      <c r="R15909" s="224"/>
      <c r="T15909" s="223"/>
      <c r="U15909" s="225"/>
      <c r="V15909" s="223"/>
      <c r="W15909" s="225"/>
      <c r="AE15909" s="200"/>
      <c r="AM15909" s="203"/>
      <c r="AT15909" s="144"/>
    </row>
    <row r="15910" spans="9:46" s="142" customFormat="1" x14ac:dyDescent="0.15">
      <c r="I15910" s="223"/>
      <c r="P15910" s="224"/>
      <c r="Q15910" s="224"/>
      <c r="R15910" s="224"/>
      <c r="T15910" s="223"/>
      <c r="U15910" s="225"/>
      <c r="V15910" s="223"/>
      <c r="W15910" s="225"/>
      <c r="AE15910" s="200"/>
      <c r="AM15910" s="203"/>
      <c r="AT15910" s="144"/>
    </row>
    <row r="15911" spans="9:46" s="142" customFormat="1" x14ac:dyDescent="0.15">
      <c r="I15911" s="223"/>
      <c r="P15911" s="224"/>
      <c r="Q15911" s="224"/>
      <c r="R15911" s="224"/>
      <c r="T15911" s="223"/>
      <c r="U15911" s="225"/>
      <c r="V15911" s="223"/>
      <c r="W15911" s="225"/>
      <c r="AE15911" s="200"/>
      <c r="AM15911" s="203"/>
      <c r="AT15911" s="144"/>
    </row>
    <row r="15912" spans="9:46" s="142" customFormat="1" x14ac:dyDescent="0.15">
      <c r="I15912" s="223"/>
      <c r="P15912" s="224"/>
      <c r="Q15912" s="224"/>
      <c r="R15912" s="224"/>
      <c r="T15912" s="223"/>
      <c r="U15912" s="225"/>
      <c r="V15912" s="223"/>
      <c r="W15912" s="225"/>
      <c r="AE15912" s="200"/>
      <c r="AM15912" s="203"/>
      <c r="AT15912" s="144"/>
    </row>
    <row r="15913" spans="9:46" s="142" customFormat="1" x14ac:dyDescent="0.15">
      <c r="I15913" s="223"/>
      <c r="P15913" s="224"/>
      <c r="Q15913" s="224"/>
      <c r="R15913" s="224"/>
      <c r="T15913" s="223"/>
      <c r="U15913" s="225"/>
      <c r="V15913" s="223"/>
      <c r="W15913" s="225"/>
      <c r="AE15913" s="200"/>
      <c r="AM15913" s="203"/>
      <c r="AT15913" s="144"/>
    </row>
    <row r="15914" spans="9:46" s="142" customFormat="1" x14ac:dyDescent="0.15">
      <c r="I15914" s="223"/>
      <c r="P15914" s="224"/>
      <c r="Q15914" s="224"/>
      <c r="R15914" s="224"/>
      <c r="T15914" s="223"/>
      <c r="U15914" s="225"/>
      <c r="V15914" s="223"/>
      <c r="W15914" s="225"/>
      <c r="AE15914" s="200"/>
      <c r="AM15914" s="203"/>
      <c r="AT15914" s="144"/>
    </row>
    <row r="15915" spans="9:46" s="142" customFormat="1" x14ac:dyDescent="0.15">
      <c r="I15915" s="223"/>
      <c r="P15915" s="224"/>
      <c r="Q15915" s="224"/>
      <c r="R15915" s="224"/>
      <c r="T15915" s="223"/>
      <c r="U15915" s="225"/>
      <c r="V15915" s="223"/>
      <c r="W15915" s="225"/>
      <c r="AE15915" s="200"/>
      <c r="AM15915" s="203"/>
      <c r="AT15915" s="144"/>
    </row>
    <row r="15916" spans="9:46" s="142" customFormat="1" x14ac:dyDescent="0.15">
      <c r="I15916" s="223"/>
      <c r="P15916" s="224"/>
      <c r="Q15916" s="224"/>
      <c r="R15916" s="224"/>
      <c r="T15916" s="223"/>
      <c r="U15916" s="225"/>
      <c r="V15916" s="223"/>
      <c r="W15916" s="225"/>
      <c r="AE15916" s="200"/>
      <c r="AM15916" s="203"/>
      <c r="AT15916" s="144"/>
    </row>
    <row r="15917" spans="9:46" s="142" customFormat="1" x14ac:dyDescent="0.15">
      <c r="I15917" s="223"/>
      <c r="P15917" s="224"/>
      <c r="Q15917" s="224"/>
      <c r="R15917" s="224"/>
      <c r="T15917" s="223"/>
      <c r="U15917" s="225"/>
      <c r="V15917" s="223"/>
      <c r="W15917" s="225"/>
      <c r="AE15917" s="200"/>
      <c r="AM15917" s="203"/>
      <c r="AT15917" s="144"/>
    </row>
    <row r="15918" spans="9:46" s="142" customFormat="1" x14ac:dyDescent="0.15">
      <c r="I15918" s="223"/>
      <c r="P15918" s="224"/>
      <c r="Q15918" s="224"/>
      <c r="R15918" s="224"/>
      <c r="T15918" s="223"/>
      <c r="U15918" s="225"/>
      <c r="V15918" s="223"/>
      <c r="W15918" s="225"/>
      <c r="AE15918" s="200"/>
      <c r="AM15918" s="203"/>
      <c r="AT15918" s="144"/>
    </row>
    <row r="15919" spans="9:46" s="142" customFormat="1" x14ac:dyDescent="0.15">
      <c r="I15919" s="223"/>
      <c r="P15919" s="224"/>
      <c r="Q15919" s="224"/>
      <c r="R15919" s="224"/>
      <c r="T15919" s="223"/>
      <c r="U15919" s="225"/>
      <c r="V15919" s="223"/>
      <c r="W15919" s="225"/>
      <c r="AE15919" s="200"/>
      <c r="AM15919" s="203"/>
      <c r="AT15919" s="144"/>
    </row>
    <row r="15920" spans="9:46" s="142" customFormat="1" x14ac:dyDescent="0.15">
      <c r="I15920" s="223"/>
      <c r="P15920" s="224"/>
      <c r="Q15920" s="224"/>
      <c r="R15920" s="224"/>
      <c r="T15920" s="223"/>
      <c r="U15920" s="225"/>
      <c r="V15920" s="223"/>
      <c r="W15920" s="225"/>
      <c r="AE15920" s="200"/>
      <c r="AM15920" s="203"/>
      <c r="AT15920" s="144"/>
    </row>
    <row r="15921" spans="9:46" s="142" customFormat="1" x14ac:dyDescent="0.15">
      <c r="I15921" s="223"/>
      <c r="P15921" s="224"/>
      <c r="Q15921" s="224"/>
      <c r="R15921" s="224"/>
      <c r="T15921" s="223"/>
      <c r="U15921" s="225"/>
      <c r="V15921" s="223"/>
      <c r="W15921" s="225"/>
      <c r="AE15921" s="200"/>
      <c r="AM15921" s="203"/>
      <c r="AT15921" s="144"/>
    </row>
    <row r="15922" spans="9:46" s="142" customFormat="1" x14ac:dyDescent="0.15">
      <c r="I15922" s="223"/>
      <c r="P15922" s="224"/>
      <c r="Q15922" s="224"/>
      <c r="R15922" s="224"/>
      <c r="T15922" s="223"/>
      <c r="U15922" s="225"/>
      <c r="V15922" s="223"/>
      <c r="W15922" s="225"/>
      <c r="AE15922" s="200"/>
      <c r="AM15922" s="203"/>
      <c r="AT15922" s="144"/>
    </row>
    <row r="15923" spans="9:46" s="142" customFormat="1" x14ac:dyDescent="0.15">
      <c r="I15923" s="223"/>
      <c r="P15923" s="224"/>
      <c r="Q15923" s="224"/>
      <c r="R15923" s="224"/>
      <c r="T15923" s="223"/>
      <c r="U15923" s="225"/>
      <c r="V15923" s="223"/>
      <c r="W15923" s="225"/>
      <c r="AE15923" s="200"/>
      <c r="AM15923" s="203"/>
      <c r="AT15923" s="144"/>
    </row>
    <row r="15924" spans="9:46" s="142" customFormat="1" x14ac:dyDescent="0.15">
      <c r="I15924" s="223"/>
      <c r="P15924" s="224"/>
      <c r="Q15924" s="224"/>
      <c r="R15924" s="224"/>
      <c r="T15924" s="223"/>
      <c r="U15924" s="225"/>
      <c r="V15924" s="223"/>
      <c r="W15924" s="225"/>
      <c r="AE15924" s="200"/>
      <c r="AM15924" s="203"/>
      <c r="AT15924" s="144"/>
    </row>
    <row r="15925" spans="9:46" s="142" customFormat="1" x14ac:dyDescent="0.15">
      <c r="I15925" s="223"/>
      <c r="P15925" s="224"/>
      <c r="Q15925" s="224"/>
      <c r="R15925" s="224"/>
      <c r="T15925" s="223"/>
      <c r="U15925" s="225"/>
      <c r="V15925" s="223"/>
      <c r="W15925" s="225"/>
      <c r="AE15925" s="200"/>
      <c r="AM15925" s="203"/>
      <c r="AT15925" s="144"/>
    </row>
    <row r="15926" spans="9:46" s="142" customFormat="1" x14ac:dyDescent="0.15">
      <c r="I15926" s="223"/>
      <c r="P15926" s="224"/>
      <c r="Q15926" s="224"/>
      <c r="R15926" s="224"/>
      <c r="T15926" s="223"/>
      <c r="U15926" s="225"/>
      <c r="V15926" s="223"/>
      <c r="W15926" s="225"/>
      <c r="AE15926" s="200"/>
      <c r="AM15926" s="203"/>
      <c r="AT15926" s="144"/>
    </row>
    <row r="15927" spans="9:46" s="142" customFormat="1" x14ac:dyDescent="0.15">
      <c r="I15927" s="223"/>
      <c r="P15927" s="224"/>
      <c r="Q15927" s="224"/>
      <c r="R15927" s="224"/>
      <c r="T15927" s="223"/>
      <c r="U15927" s="225"/>
      <c r="V15927" s="223"/>
      <c r="W15927" s="225"/>
      <c r="AE15927" s="200"/>
      <c r="AM15927" s="203"/>
      <c r="AT15927" s="144"/>
    </row>
    <row r="15928" spans="9:46" s="142" customFormat="1" x14ac:dyDescent="0.15">
      <c r="I15928" s="223"/>
      <c r="P15928" s="224"/>
      <c r="Q15928" s="224"/>
      <c r="R15928" s="224"/>
      <c r="T15928" s="223"/>
      <c r="U15928" s="225"/>
      <c r="V15928" s="223"/>
      <c r="W15928" s="225"/>
      <c r="AE15928" s="200"/>
      <c r="AM15928" s="203"/>
      <c r="AT15928" s="144"/>
    </row>
    <row r="15929" spans="9:46" s="142" customFormat="1" x14ac:dyDescent="0.15">
      <c r="I15929" s="223"/>
      <c r="P15929" s="224"/>
      <c r="Q15929" s="224"/>
      <c r="R15929" s="224"/>
      <c r="T15929" s="223"/>
      <c r="U15929" s="225"/>
      <c r="V15929" s="223"/>
      <c r="W15929" s="225"/>
      <c r="AE15929" s="200"/>
      <c r="AM15929" s="203"/>
      <c r="AT15929" s="144"/>
    </row>
    <row r="15930" spans="9:46" s="142" customFormat="1" x14ac:dyDescent="0.15">
      <c r="I15930" s="223"/>
      <c r="P15930" s="224"/>
      <c r="Q15930" s="224"/>
      <c r="R15930" s="224"/>
      <c r="T15930" s="223"/>
      <c r="U15930" s="225"/>
      <c r="V15930" s="223"/>
      <c r="W15930" s="225"/>
      <c r="AE15930" s="200"/>
      <c r="AM15930" s="203"/>
      <c r="AT15930" s="144"/>
    </row>
    <row r="15931" spans="9:46" s="142" customFormat="1" x14ac:dyDescent="0.15">
      <c r="I15931" s="223"/>
      <c r="P15931" s="224"/>
      <c r="Q15931" s="224"/>
      <c r="R15931" s="224"/>
      <c r="T15931" s="223"/>
      <c r="U15931" s="225"/>
      <c r="V15931" s="223"/>
      <c r="W15931" s="225"/>
      <c r="AE15931" s="200"/>
      <c r="AM15931" s="203"/>
      <c r="AT15931" s="144"/>
    </row>
    <row r="15932" spans="9:46" s="142" customFormat="1" x14ac:dyDescent="0.15">
      <c r="I15932" s="223"/>
      <c r="P15932" s="224"/>
      <c r="Q15932" s="224"/>
      <c r="R15932" s="224"/>
      <c r="T15932" s="223"/>
      <c r="U15932" s="225"/>
      <c r="V15932" s="223"/>
      <c r="W15932" s="225"/>
      <c r="AE15932" s="200"/>
      <c r="AM15932" s="203"/>
      <c r="AT15932" s="144"/>
    </row>
    <row r="15933" spans="9:46" s="142" customFormat="1" x14ac:dyDescent="0.15">
      <c r="I15933" s="223"/>
      <c r="P15933" s="224"/>
      <c r="Q15933" s="224"/>
      <c r="R15933" s="224"/>
      <c r="T15933" s="223"/>
      <c r="U15933" s="225"/>
      <c r="V15933" s="223"/>
      <c r="W15933" s="225"/>
      <c r="AE15933" s="200"/>
      <c r="AM15933" s="203"/>
      <c r="AT15933" s="144"/>
    </row>
    <row r="15934" spans="9:46" s="142" customFormat="1" x14ac:dyDescent="0.15">
      <c r="I15934" s="223"/>
      <c r="P15934" s="224"/>
      <c r="Q15934" s="224"/>
      <c r="R15934" s="224"/>
      <c r="T15934" s="223"/>
      <c r="U15934" s="225"/>
      <c r="V15934" s="223"/>
      <c r="W15934" s="225"/>
      <c r="AE15934" s="200"/>
      <c r="AM15934" s="203"/>
      <c r="AT15934" s="144"/>
    </row>
    <row r="15935" spans="9:46" s="142" customFormat="1" x14ac:dyDescent="0.15">
      <c r="I15935" s="223"/>
      <c r="P15935" s="224"/>
      <c r="Q15935" s="224"/>
      <c r="R15935" s="224"/>
      <c r="T15935" s="223"/>
      <c r="U15935" s="225"/>
      <c r="V15935" s="223"/>
      <c r="W15935" s="225"/>
      <c r="AE15935" s="200"/>
      <c r="AM15935" s="203"/>
      <c r="AT15935" s="144"/>
    </row>
    <row r="15936" spans="9:46" s="142" customFormat="1" x14ac:dyDescent="0.15">
      <c r="I15936" s="223"/>
      <c r="P15936" s="224"/>
      <c r="Q15936" s="224"/>
      <c r="R15936" s="224"/>
      <c r="T15936" s="223"/>
      <c r="U15936" s="225"/>
      <c r="V15936" s="223"/>
      <c r="W15936" s="225"/>
      <c r="AE15936" s="200"/>
      <c r="AM15936" s="203"/>
      <c r="AT15936" s="144"/>
    </row>
    <row r="15937" spans="9:46" s="142" customFormat="1" x14ac:dyDescent="0.15">
      <c r="I15937" s="223"/>
      <c r="P15937" s="224"/>
      <c r="Q15937" s="224"/>
      <c r="R15937" s="224"/>
      <c r="T15937" s="223"/>
      <c r="U15937" s="225"/>
      <c r="V15937" s="223"/>
      <c r="W15937" s="225"/>
      <c r="AE15937" s="200"/>
      <c r="AM15937" s="203"/>
      <c r="AT15937" s="144"/>
    </row>
    <row r="15938" spans="9:46" s="142" customFormat="1" x14ac:dyDescent="0.15">
      <c r="I15938" s="223"/>
      <c r="P15938" s="224"/>
      <c r="Q15938" s="224"/>
      <c r="R15938" s="224"/>
      <c r="T15938" s="223"/>
      <c r="U15938" s="225"/>
      <c r="V15938" s="223"/>
      <c r="W15938" s="225"/>
      <c r="AE15938" s="200"/>
      <c r="AM15938" s="203"/>
      <c r="AT15938" s="144"/>
    </row>
    <row r="15939" spans="9:46" s="142" customFormat="1" x14ac:dyDescent="0.15">
      <c r="I15939" s="223"/>
      <c r="P15939" s="224"/>
      <c r="Q15939" s="224"/>
      <c r="R15939" s="224"/>
      <c r="T15939" s="223"/>
      <c r="U15939" s="225"/>
      <c r="V15939" s="223"/>
      <c r="W15939" s="225"/>
      <c r="AE15939" s="200"/>
      <c r="AM15939" s="203"/>
      <c r="AT15939" s="144"/>
    </row>
    <row r="15940" spans="9:46" s="142" customFormat="1" x14ac:dyDescent="0.15">
      <c r="I15940" s="223"/>
      <c r="P15940" s="224"/>
      <c r="Q15940" s="224"/>
      <c r="R15940" s="224"/>
      <c r="T15940" s="223"/>
      <c r="U15940" s="225"/>
      <c r="V15940" s="223"/>
      <c r="W15940" s="225"/>
      <c r="AE15940" s="200"/>
      <c r="AM15940" s="203"/>
      <c r="AT15940" s="144"/>
    </row>
    <row r="15941" spans="9:46" s="142" customFormat="1" x14ac:dyDescent="0.15">
      <c r="I15941" s="223"/>
      <c r="P15941" s="224"/>
      <c r="Q15941" s="224"/>
      <c r="R15941" s="224"/>
      <c r="T15941" s="223"/>
      <c r="U15941" s="225"/>
      <c r="V15941" s="223"/>
      <c r="W15941" s="225"/>
      <c r="AE15941" s="200"/>
      <c r="AM15941" s="203"/>
      <c r="AT15941" s="144"/>
    </row>
    <row r="15942" spans="9:46" s="142" customFormat="1" x14ac:dyDescent="0.15">
      <c r="I15942" s="223"/>
      <c r="P15942" s="224"/>
      <c r="Q15942" s="224"/>
      <c r="R15942" s="224"/>
      <c r="T15942" s="223"/>
      <c r="U15942" s="225"/>
      <c r="V15942" s="223"/>
      <c r="W15942" s="225"/>
      <c r="AE15942" s="200"/>
      <c r="AM15942" s="203"/>
      <c r="AT15942" s="144"/>
    </row>
    <row r="15943" spans="9:46" s="142" customFormat="1" x14ac:dyDescent="0.15">
      <c r="I15943" s="223"/>
      <c r="P15943" s="224"/>
      <c r="Q15943" s="224"/>
      <c r="R15943" s="224"/>
      <c r="T15943" s="223"/>
      <c r="U15943" s="225"/>
      <c r="V15943" s="223"/>
      <c r="W15943" s="225"/>
      <c r="AE15943" s="200"/>
      <c r="AM15943" s="203"/>
      <c r="AT15943" s="144"/>
    </row>
    <row r="15944" spans="9:46" s="142" customFormat="1" x14ac:dyDescent="0.15">
      <c r="I15944" s="223"/>
      <c r="P15944" s="224"/>
      <c r="Q15944" s="224"/>
      <c r="R15944" s="224"/>
      <c r="T15944" s="223"/>
      <c r="U15944" s="225"/>
      <c r="V15944" s="223"/>
      <c r="W15944" s="225"/>
      <c r="AE15944" s="200"/>
      <c r="AM15944" s="203"/>
      <c r="AT15944" s="144"/>
    </row>
    <row r="15945" spans="9:46" s="142" customFormat="1" x14ac:dyDescent="0.15">
      <c r="I15945" s="223"/>
      <c r="P15945" s="224"/>
      <c r="Q15945" s="224"/>
      <c r="R15945" s="224"/>
      <c r="T15945" s="223"/>
      <c r="U15945" s="225"/>
      <c r="V15945" s="223"/>
      <c r="W15945" s="225"/>
      <c r="AE15945" s="200"/>
      <c r="AM15945" s="203"/>
      <c r="AT15945" s="144"/>
    </row>
    <row r="15946" spans="9:46" s="142" customFormat="1" x14ac:dyDescent="0.15">
      <c r="I15946" s="223"/>
      <c r="P15946" s="224"/>
      <c r="Q15946" s="224"/>
      <c r="R15946" s="224"/>
      <c r="T15946" s="223"/>
      <c r="U15946" s="225"/>
      <c r="V15946" s="223"/>
      <c r="W15946" s="225"/>
      <c r="AE15946" s="200"/>
      <c r="AM15946" s="203"/>
      <c r="AT15946" s="144"/>
    </row>
    <row r="15947" spans="9:46" s="142" customFormat="1" x14ac:dyDescent="0.15">
      <c r="I15947" s="223"/>
      <c r="P15947" s="224"/>
      <c r="Q15947" s="224"/>
      <c r="R15947" s="224"/>
      <c r="T15947" s="223"/>
      <c r="U15947" s="225"/>
      <c r="V15947" s="223"/>
      <c r="W15947" s="225"/>
      <c r="AE15947" s="200"/>
      <c r="AM15947" s="203"/>
      <c r="AT15947" s="144"/>
    </row>
    <row r="15948" spans="9:46" s="142" customFormat="1" x14ac:dyDescent="0.15">
      <c r="I15948" s="223"/>
      <c r="P15948" s="224"/>
      <c r="Q15948" s="224"/>
      <c r="R15948" s="224"/>
      <c r="T15948" s="223"/>
      <c r="U15948" s="225"/>
      <c r="V15948" s="223"/>
      <c r="W15948" s="225"/>
      <c r="AE15948" s="200"/>
      <c r="AM15948" s="203"/>
      <c r="AT15948" s="144"/>
    </row>
    <row r="15949" spans="9:46" s="142" customFormat="1" x14ac:dyDescent="0.15">
      <c r="I15949" s="223"/>
      <c r="P15949" s="224"/>
      <c r="Q15949" s="224"/>
      <c r="R15949" s="224"/>
      <c r="T15949" s="223"/>
      <c r="U15949" s="225"/>
      <c r="V15949" s="223"/>
      <c r="W15949" s="225"/>
      <c r="AE15949" s="200"/>
      <c r="AM15949" s="203"/>
      <c r="AT15949" s="144"/>
    </row>
    <row r="15950" spans="9:46" s="142" customFormat="1" x14ac:dyDescent="0.15">
      <c r="I15950" s="223"/>
      <c r="P15950" s="224"/>
      <c r="Q15950" s="224"/>
      <c r="R15950" s="224"/>
      <c r="T15950" s="223"/>
      <c r="U15950" s="225"/>
      <c r="V15950" s="223"/>
      <c r="W15950" s="225"/>
      <c r="AE15950" s="200"/>
      <c r="AM15950" s="203"/>
      <c r="AT15950" s="144"/>
    </row>
    <row r="15951" spans="9:46" s="142" customFormat="1" x14ac:dyDescent="0.15">
      <c r="I15951" s="223"/>
      <c r="P15951" s="224"/>
      <c r="Q15951" s="224"/>
      <c r="R15951" s="224"/>
      <c r="T15951" s="223"/>
      <c r="U15951" s="225"/>
      <c r="V15951" s="223"/>
      <c r="W15951" s="225"/>
      <c r="AE15951" s="200"/>
      <c r="AM15951" s="203"/>
      <c r="AT15951" s="144"/>
    </row>
    <row r="15952" spans="9:46" s="142" customFormat="1" x14ac:dyDescent="0.15">
      <c r="I15952" s="223"/>
      <c r="P15952" s="224"/>
      <c r="Q15952" s="224"/>
      <c r="R15952" s="224"/>
      <c r="T15952" s="223"/>
      <c r="U15952" s="225"/>
      <c r="V15952" s="223"/>
      <c r="W15952" s="225"/>
      <c r="AE15952" s="200"/>
      <c r="AM15952" s="203"/>
      <c r="AT15952" s="144"/>
    </row>
    <row r="15953" spans="9:46" s="142" customFormat="1" x14ac:dyDescent="0.15">
      <c r="I15953" s="223"/>
      <c r="P15953" s="224"/>
      <c r="Q15953" s="224"/>
      <c r="R15953" s="224"/>
      <c r="T15953" s="223"/>
      <c r="U15953" s="225"/>
      <c r="V15953" s="223"/>
      <c r="W15953" s="225"/>
      <c r="AE15953" s="200"/>
      <c r="AM15953" s="203"/>
      <c r="AT15953" s="144"/>
    </row>
    <row r="15954" spans="9:46" s="142" customFormat="1" x14ac:dyDescent="0.15">
      <c r="I15954" s="223"/>
      <c r="P15954" s="224"/>
      <c r="Q15954" s="224"/>
      <c r="R15954" s="224"/>
      <c r="T15954" s="223"/>
      <c r="U15954" s="225"/>
      <c r="V15954" s="223"/>
      <c r="W15954" s="225"/>
      <c r="AE15954" s="200"/>
      <c r="AM15954" s="203"/>
      <c r="AT15954" s="144"/>
    </row>
    <row r="15955" spans="9:46" s="142" customFormat="1" x14ac:dyDescent="0.15">
      <c r="I15955" s="223"/>
      <c r="P15955" s="224"/>
      <c r="Q15955" s="224"/>
      <c r="R15955" s="224"/>
      <c r="T15955" s="223"/>
      <c r="U15955" s="225"/>
      <c r="V15955" s="223"/>
      <c r="W15955" s="225"/>
      <c r="AE15955" s="200"/>
      <c r="AM15955" s="203"/>
      <c r="AT15955" s="144"/>
    </row>
    <row r="15956" spans="9:46" s="142" customFormat="1" x14ac:dyDescent="0.15">
      <c r="I15956" s="223"/>
      <c r="P15956" s="224"/>
      <c r="Q15956" s="224"/>
      <c r="R15956" s="224"/>
      <c r="T15956" s="223"/>
      <c r="U15956" s="225"/>
      <c r="V15956" s="223"/>
      <c r="W15956" s="225"/>
      <c r="AE15956" s="200"/>
      <c r="AM15956" s="203"/>
      <c r="AT15956" s="144"/>
    </row>
    <row r="15957" spans="9:46" s="142" customFormat="1" x14ac:dyDescent="0.15">
      <c r="I15957" s="223"/>
      <c r="P15957" s="224"/>
      <c r="Q15957" s="224"/>
      <c r="R15957" s="224"/>
      <c r="T15957" s="223"/>
      <c r="U15957" s="225"/>
      <c r="V15957" s="223"/>
      <c r="W15957" s="225"/>
      <c r="AE15957" s="200"/>
      <c r="AM15957" s="203"/>
      <c r="AT15957" s="144"/>
    </row>
    <row r="15958" spans="9:46" s="142" customFormat="1" x14ac:dyDescent="0.15">
      <c r="I15958" s="223"/>
      <c r="P15958" s="224"/>
      <c r="Q15958" s="224"/>
      <c r="R15958" s="224"/>
      <c r="T15958" s="223"/>
      <c r="U15958" s="225"/>
      <c r="V15958" s="223"/>
      <c r="W15958" s="225"/>
      <c r="AE15958" s="200"/>
      <c r="AM15958" s="203"/>
      <c r="AT15958" s="144"/>
    </row>
    <row r="15959" spans="9:46" s="142" customFormat="1" x14ac:dyDescent="0.15">
      <c r="I15959" s="223"/>
      <c r="P15959" s="224"/>
      <c r="Q15959" s="224"/>
      <c r="R15959" s="224"/>
      <c r="T15959" s="223"/>
      <c r="U15959" s="225"/>
      <c r="V15959" s="223"/>
      <c r="W15959" s="225"/>
      <c r="AE15959" s="200"/>
      <c r="AM15959" s="203"/>
      <c r="AT15959" s="144"/>
    </row>
    <row r="15960" spans="9:46" s="142" customFormat="1" x14ac:dyDescent="0.15">
      <c r="I15960" s="223"/>
      <c r="P15960" s="224"/>
      <c r="Q15960" s="224"/>
      <c r="R15960" s="224"/>
      <c r="T15960" s="223"/>
      <c r="U15960" s="225"/>
      <c r="V15960" s="223"/>
      <c r="W15960" s="225"/>
      <c r="AE15960" s="200"/>
      <c r="AM15960" s="203"/>
      <c r="AT15960" s="144"/>
    </row>
    <row r="15961" spans="9:46" s="142" customFormat="1" x14ac:dyDescent="0.15">
      <c r="I15961" s="223"/>
      <c r="P15961" s="224"/>
      <c r="Q15961" s="224"/>
      <c r="R15961" s="224"/>
      <c r="T15961" s="223"/>
      <c r="U15961" s="225"/>
      <c r="V15961" s="223"/>
      <c r="W15961" s="225"/>
      <c r="AE15961" s="200"/>
      <c r="AM15961" s="203"/>
      <c r="AT15961" s="144"/>
    </row>
    <row r="15962" spans="9:46" s="142" customFormat="1" x14ac:dyDescent="0.15">
      <c r="I15962" s="223"/>
      <c r="P15962" s="224"/>
      <c r="Q15962" s="224"/>
      <c r="R15962" s="224"/>
      <c r="T15962" s="223"/>
      <c r="U15962" s="225"/>
      <c r="V15962" s="223"/>
      <c r="W15962" s="225"/>
      <c r="AE15962" s="200"/>
      <c r="AM15962" s="203"/>
      <c r="AT15962" s="144"/>
    </row>
    <row r="15963" spans="9:46" s="142" customFormat="1" x14ac:dyDescent="0.15">
      <c r="I15963" s="223"/>
      <c r="P15963" s="224"/>
      <c r="Q15963" s="224"/>
      <c r="R15963" s="224"/>
      <c r="T15963" s="223"/>
      <c r="U15963" s="225"/>
      <c r="V15963" s="223"/>
      <c r="W15963" s="225"/>
      <c r="AE15963" s="200"/>
      <c r="AM15963" s="203"/>
      <c r="AT15963" s="144"/>
    </row>
    <row r="15964" spans="9:46" s="142" customFormat="1" x14ac:dyDescent="0.15">
      <c r="I15964" s="223"/>
      <c r="P15964" s="224"/>
      <c r="Q15964" s="224"/>
      <c r="R15964" s="224"/>
      <c r="T15964" s="223"/>
      <c r="U15964" s="225"/>
      <c r="V15964" s="223"/>
      <c r="W15964" s="225"/>
      <c r="AE15964" s="200"/>
      <c r="AM15964" s="203"/>
      <c r="AT15964" s="144"/>
    </row>
    <row r="15965" spans="9:46" s="142" customFormat="1" x14ac:dyDescent="0.15">
      <c r="I15965" s="223"/>
      <c r="P15965" s="224"/>
      <c r="Q15965" s="224"/>
      <c r="R15965" s="224"/>
      <c r="T15965" s="223"/>
      <c r="U15965" s="225"/>
      <c r="V15965" s="223"/>
      <c r="W15965" s="225"/>
      <c r="AE15965" s="200"/>
      <c r="AM15965" s="203"/>
      <c r="AT15965" s="144"/>
    </row>
    <row r="15966" spans="9:46" s="142" customFormat="1" x14ac:dyDescent="0.15">
      <c r="I15966" s="223"/>
      <c r="P15966" s="224"/>
      <c r="Q15966" s="224"/>
      <c r="R15966" s="224"/>
      <c r="T15966" s="223"/>
      <c r="U15966" s="225"/>
      <c r="V15966" s="223"/>
      <c r="W15966" s="225"/>
      <c r="AE15966" s="200"/>
      <c r="AM15966" s="203"/>
      <c r="AT15966" s="144"/>
    </row>
    <row r="15967" spans="9:46" s="142" customFormat="1" x14ac:dyDescent="0.15">
      <c r="I15967" s="223"/>
      <c r="P15967" s="224"/>
      <c r="Q15967" s="224"/>
      <c r="R15967" s="224"/>
      <c r="T15967" s="223"/>
      <c r="U15967" s="225"/>
      <c r="V15967" s="223"/>
      <c r="W15967" s="225"/>
      <c r="AE15967" s="200"/>
      <c r="AM15967" s="203"/>
      <c r="AT15967" s="144"/>
    </row>
    <row r="15968" spans="9:46" s="142" customFormat="1" x14ac:dyDescent="0.15">
      <c r="I15968" s="223"/>
      <c r="P15968" s="224"/>
      <c r="Q15968" s="224"/>
      <c r="R15968" s="224"/>
      <c r="T15968" s="223"/>
      <c r="U15968" s="225"/>
      <c r="V15968" s="223"/>
      <c r="W15968" s="225"/>
      <c r="AE15968" s="200"/>
      <c r="AM15968" s="203"/>
      <c r="AT15968" s="144"/>
    </row>
    <row r="15969" spans="9:46" s="142" customFormat="1" x14ac:dyDescent="0.15">
      <c r="I15969" s="223"/>
      <c r="P15969" s="224"/>
      <c r="Q15969" s="224"/>
      <c r="R15969" s="224"/>
      <c r="T15969" s="223"/>
      <c r="U15969" s="225"/>
      <c r="V15969" s="223"/>
      <c r="W15969" s="225"/>
      <c r="AE15969" s="200"/>
      <c r="AM15969" s="203"/>
      <c r="AT15969" s="144"/>
    </row>
    <row r="15970" spans="9:46" s="142" customFormat="1" x14ac:dyDescent="0.15">
      <c r="I15970" s="223"/>
      <c r="P15970" s="224"/>
      <c r="Q15970" s="224"/>
      <c r="R15970" s="224"/>
      <c r="T15970" s="223"/>
      <c r="U15970" s="225"/>
      <c r="V15970" s="223"/>
      <c r="W15970" s="225"/>
      <c r="AE15970" s="200"/>
      <c r="AM15970" s="203"/>
      <c r="AT15970" s="144"/>
    </row>
    <row r="15971" spans="9:46" s="142" customFormat="1" x14ac:dyDescent="0.15">
      <c r="I15971" s="223"/>
      <c r="P15971" s="224"/>
      <c r="Q15971" s="224"/>
      <c r="R15971" s="224"/>
      <c r="T15971" s="223"/>
      <c r="U15971" s="225"/>
      <c r="V15971" s="223"/>
      <c r="W15971" s="225"/>
      <c r="AE15971" s="200"/>
      <c r="AM15971" s="203"/>
      <c r="AT15971" s="144"/>
    </row>
    <row r="15972" spans="9:46" s="142" customFormat="1" x14ac:dyDescent="0.15">
      <c r="I15972" s="223"/>
      <c r="P15972" s="224"/>
      <c r="Q15972" s="224"/>
      <c r="R15972" s="224"/>
      <c r="T15972" s="223"/>
      <c r="U15972" s="225"/>
      <c r="V15972" s="223"/>
      <c r="W15972" s="225"/>
      <c r="AE15972" s="200"/>
      <c r="AM15972" s="203"/>
      <c r="AT15972" s="144"/>
    </row>
    <row r="15973" spans="9:46" s="142" customFormat="1" x14ac:dyDescent="0.15">
      <c r="I15973" s="223"/>
      <c r="P15973" s="224"/>
      <c r="Q15973" s="224"/>
      <c r="R15973" s="224"/>
      <c r="T15973" s="223"/>
      <c r="U15973" s="225"/>
      <c r="V15973" s="223"/>
      <c r="W15973" s="225"/>
      <c r="AE15973" s="200"/>
      <c r="AM15973" s="203"/>
      <c r="AT15973" s="144"/>
    </row>
    <row r="15974" spans="9:46" s="142" customFormat="1" x14ac:dyDescent="0.15">
      <c r="I15974" s="223"/>
      <c r="P15974" s="224"/>
      <c r="Q15974" s="224"/>
      <c r="R15974" s="224"/>
      <c r="T15974" s="223"/>
      <c r="U15974" s="225"/>
      <c r="V15974" s="223"/>
      <c r="W15974" s="225"/>
      <c r="AE15974" s="200"/>
      <c r="AM15974" s="203"/>
      <c r="AT15974" s="144"/>
    </row>
    <row r="15975" spans="9:46" s="142" customFormat="1" x14ac:dyDescent="0.15">
      <c r="I15975" s="223"/>
      <c r="P15975" s="224"/>
      <c r="Q15975" s="224"/>
      <c r="R15975" s="224"/>
      <c r="T15975" s="223"/>
      <c r="U15975" s="225"/>
      <c r="V15975" s="223"/>
      <c r="W15975" s="225"/>
      <c r="AE15975" s="200"/>
      <c r="AM15975" s="203"/>
      <c r="AT15975" s="144"/>
    </row>
    <row r="15976" spans="9:46" s="142" customFormat="1" x14ac:dyDescent="0.15">
      <c r="I15976" s="223"/>
      <c r="P15976" s="224"/>
      <c r="Q15976" s="224"/>
      <c r="R15976" s="224"/>
      <c r="T15976" s="223"/>
      <c r="U15976" s="225"/>
      <c r="V15976" s="223"/>
      <c r="W15976" s="225"/>
      <c r="AE15976" s="200"/>
      <c r="AM15976" s="203"/>
      <c r="AT15976" s="144"/>
    </row>
    <row r="15977" spans="9:46" s="142" customFormat="1" x14ac:dyDescent="0.15">
      <c r="I15977" s="223"/>
      <c r="P15977" s="224"/>
      <c r="Q15977" s="224"/>
      <c r="R15977" s="224"/>
      <c r="T15977" s="223"/>
      <c r="U15977" s="225"/>
      <c r="V15977" s="223"/>
      <c r="W15977" s="225"/>
      <c r="AE15977" s="200"/>
      <c r="AM15977" s="203"/>
      <c r="AT15977" s="144"/>
    </row>
    <row r="15978" spans="9:46" s="142" customFormat="1" x14ac:dyDescent="0.15">
      <c r="I15978" s="223"/>
      <c r="P15978" s="224"/>
      <c r="Q15978" s="224"/>
      <c r="R15978" s="224"/>
      <c r="T15978" s="223"/>
      <c r="U15978" s="225"/>
      <c r="V15978" s="223"/>
      <c r="W15978" s="225"/>
      <c r="AE15978" s="200"/>
      <c r="AM15978" s="203"/>
      <c r="AT15978" s="144"/>
    </row>
    <row r="15979" spans="9:46" s="142" customFormat="1" x14ac:dyDescent="0.15">
      <c r="I15979" s="223"/>
      <c r="P15979" s="224"/>
      <c r="Q15979" s="224"/>
      <c r="R15979" s="224"/>
      <c r="T15979" s="223"/>
      <c r="U15979" s="225"/>
      <c r="V15979" s="223"/>
      <c r="W15979" s="225"/>
      <c r="AE15979" s="200"/>
      <c r="AM15979" s="203"/>
      <c r="AT15979" s="144"/>
    </row>
    <row r="15980" spans="9:46" s="142" customFormat="1" x14ac:dyDescent="0.15">
      <c r="I15980" s="223"/>
      <c r="P15980" s="224"/>
      <c r="Q15980" s="224"/>
      <c r="R15980" s="224"/>
      <c r="T15980" s="223"/>
      <c r="U15980" s="225"/>
      <c r="V15980" s="223"/>
      <c r="W15980" s="225"/>
      <c r="AE15980" s="200"/>
      <c r="AM15980" s="203"/>
      <c r="AT15980" s="144"/>
    </row>
    <row r="15981" spans="9:46" s="142" customFormat="1" x14ac:dyDescent="0.15">
      <c r="I15981" s="223"/>
      <c r="P15981" s="224"/>
      <c r="Q15981" s="224"/>
      <c r="R15981" s="224"/>
      <c r="T15981" s="223"/>
      <c r="U15981" s="225"/>
      <c r="V15981" s="223"/>
      <c r="W15981" s="225"/>
      <c r="AE15981" s="200"/>
      <c r="AM15981" s="203"/>
      <c r="AT15981" s="144"/>
    </row>
    <row r="15982" spans="9:46" s="142" customFormat="1" x14ac:dyDescent="0.15">
      <c r="I15982" s="223"/>
      <c r="P15982" s="224"/>
      <c r="Q15982" s="224"/>
      <c r="R15982" s="224"/>
      <c r="T15982" s="223"/>
      <c r="U15982" s="225"/>
      <c r="V15982" s="223"/>
      <c r="W15982" s="225"/>
      <c r="AE15982" s="200"/>
      <c r="AM15982" s="203"/>
      <c r="AT15982" s="144"/>
    </row>
    <row r="15983" spans="9:46" s="142" customFormat="1" x14ac:dyDescent="0.15">
      <c r="I15983" s="223"/>
      <c r="P15983" s="224"/>
      <c r="Q15983" s="224"/>
      <c r="R15983" s="224"/>
      <c r="T15983" s="223"/>
      <c r="U15983" s="225"/>
      <c r="V15983" s="223"/>
      <c r="W15983" s="225"/>
      <c r="AE15983" s="200"/>
      <c r="AM15983" s="203"/>
      <c r="AT15983" s="144"/>
    </row>
    <row r="15984" spans="9:46" s="142" customFormat="1" x14ac:dyDescent="0.15">
      <c r="I15984" s="223"/>
      <c r="P15984" s="224"/>
      <c r="Q15984" s="224"/>
      <c r="R15984" s="224"/>
      <c r="T15984" s="223"/>
      <c r="U15984" s="225"/>
      <c r="V15984" s="223"/>
      <c r="W15984" s="225"/>
      <c r="AE15984" s="200"/>
      <c r="AM15984" s="203"/>
      <c r="AT15984" s="144"/>
    </row>
    <row r="15985" spans="9:46" s="142" customFormat="1" x14ac:dyDescent="0.15">
      <c r="I15985" s="223"/>
      <c r="P15985" s="224"/>
      <c r="Q15985" s="224"/>
      <c r="R15985" s="224"/>
      <c r="T15985" s="223"/>
      <c r="U15985" s="225"/>
      <c r="V15985" s="223"/>
      <c r="W15985" s="225"/>
      <c r="AE15985" s="200"/>
      <c r="AM15985" s="203"/>
      <c r="AT15985" s="144"/>
    </row>
    <row r="15986" spans="9:46" s="142" customFormat="1" x14ac:dyDescent="0.15">
      <c r="I15986" s="223"/>
      <c r="P15986" s="224"/>
      <c r="Q15986" s="224"/>
      <c r="R15986" s="224"/>
      <c r="T15986" s="223"/>
      <c r="U15986" s="225"/>
      <c r="V15986" s="223"/>
      <c r="W15986" s="225"/>
      <c r="AE15986" s="200"/>
      <c r="AM15986" s="203"/>
      <c r="AT15986" s="144"/>
    </row>
    <row r="15987" spans="9:46" s="142" customFormat="1" x14ac:dyDescent="0.15">
      <c r="I15987" s="223"/>
      <c r="P15987" s="224"/>
      <c r="Q15987" s="224"/>
      <c r="R15987" s="224"/>
      <c r="T15987" s="223"/>
      <c r="U15987" s="225"/>
      <c r="V15987" s="223"/>
      <c r="W15987" s="225"/>
      <c r="AE15987" s="200"/>
      <c r="AM15987" s="203"/>
      <c r="AT15987" s="144"/>
    </row>
    <row r="15988" spans="9:46" s="142" customFormat="1" x14ac:dyDescent="0.15">
      <c r="I15988" s="223"/>
      <c r="P15988" s="224"/>
      <c r="Q15988" s="224"/>
      <c r="R15988" s="224"/>
      <c r="T15988" s="223"/>
      <c r="U15988" s="225"/>
      <c r="V15988" s="223"/>
      <c r="W15988" s="225"/>
      <c r="AE15988" s="200"/>
      <c r="AM15988" s="203"/>
      <c r="AT15988" s="144"/>
    </row>
    <row r="15989" spans="9:46" s="142" customFormat="1" x14ac:dyDescent="0.15">
      <c r="I15989" s="223"/>
      <c r="P15989" s="224"/>
      <c r="Q15989" s="224"/>
      <c r="R15989" s="224"/>
      <c r="T15989" s="223"/>
      <c r="U15989" s="225"/>
      <c r="V15989" s="223"/>
      <c r="W15989" s="225"/>
      <c r="AE15989" s="200"/>
      <c r="AM15989" s="203"/>
      <c r="AT15989" s="144"/>
    </row>
    <row r="15990" spans="9:46" s="142" customFormat="1" x14ac:dyDescent="0.15">
      <c r="I15990" s="223"/>
      <c r="P15990" s="224"/>
      <c r="Q15990" s="224"/>
      <c r="R15990" s="224"/>
      <c r="T15990" s="223"/>
      <c r="U15990" s="225"/>
      <c r="V15990" s="223"/>
      <c r="W15990" s="225"/>
      <c r="AE15990" s="200"/>
      <c r="AM15990" s="203"/>
      <c r="AT15990" s="144"/>
    </row>
    <row r="15991" spans="9:46" s="142" customFormat="1" x14ac:dyDescent="0.15">
      <c r="I15991" s="223"/>
      <c r="P15991" s="224"/>
      <c r="Q15991" s="224"/>
      <c r="R15991" s="224"/>
      <c r="T15991" s="223"/>
      <c r="U15991" s="225"/>
      <c r="V15991" s="223"/>
      <c r="W15991" s="225"/>
      <c r="AE15991" s="200"/>
      <c r="AM15991" s="203"/>
      <c r="AT15991" s="144"/>
    </row>
    <row r="15992" spans="9:46" s="142" customFormat="1" x14ac:dyDescent="0.15">
      <c r="I15992" s="223"/>
      <c r="P15992" s="224"/>
      <c r="Q15992" s="224"/>
      <c r="R15992" s="224"/>
      <c r="T15992" s="223"/>
      <c r="U15992" s="225"/>
      <c r="V15992" s="223"/>
      <c r="W15992" s="225"/>
      <c r="AE15992" s="200"/>
      <c r="AM15992" s="203"/>
      <c r="AT15992" s="144"/>
    </row>
    <row r="15993" spans="9:46" s="142" customFormat="1" x14ac:dyDescent="0.15">
      <c r="I15993" s="223"/>
      <c r="P15993" s="224"/>
      <c r="Q15993" s="224"/>
      <c r="R15993" s="224"/>
      <c r="T15993" s="223"/>
      <c r="U15993" s="225"/>
      <c r="V15993" s="223"/>
      <c r="W15993" s="225"/>
      <c r="AE15993" s="200"/>
      <c r="AM15993" s="203"/>
      <c r="AT15993" s="144"/>
    </row>
    <row r="15994" spans="9:46" s="142" customFormat="1" x14ac:dyDescent="0.15">
      <c r="I15994" s="223"/>
      <c r="P15994" s="224"/>
      <c r="Q15994" s="224"/>
      <c r="R15994" s="224"/>
      <c r="T15994" s="223"/>
      <c r="U15994" s="225"/>
      <c r="V15994" s="223"/>
      <c r="W15994" s="225"/>
      <c r="AE15994" s="200"/>
      <c r="AM15994" s="203"/>
      <c r="AT15994" s="144"/>
    </row>
    <row r="15995" spans="9:46" s="142" customFormat="1" x14ac:dyDescent="0.15">
      <c r="I15995" s="223"/>
      <c r="P15995" s="224"/>
      <c r="Q15995" s="224"/>
      <c r="R15995" s="224"/>
      <c r="T15995" s="223"/>
      <c r="U15995" s="225"/>
      <c r="V15995" s="223"/>
      <c r="W15995" s="225"/>
      <c r="AE15995" s="200"/>
      <c r="AM15995" s="203"/>
      <c r="AT15995" s="144"/>
    </row>
    <row r="15996" spans="9:46" s="142" customFormat="1" x14ac:dyDescent="0.15">
      <c r="I15996" s="223"/>
      <c r="P15996" s="224"/>
      <c r="Q15996" s="224"/>
      <c r="R15996" s="224"/>
      <c r="T15996" s="223"/>
      <c r="U15996" s="225"/>
      <c r="V15996" s="223"/>
      <c r="W15996" s="225"/>
      <c r="AE15996" s="200"/>
      <c r="AM15996" s="203"/>
      <c r="AT15996" s="144"/>
    </row>
    <row r="15997" spans="9:46" s="142" customFormat="1" x14ac:dyDescent="0.15">
      <c r="I15997" s="223"/>
      <c r="P15997" s="224"/>
      <c r="Q15997" s="224"/>
      <c r="R15997" s="224"/>
      <c r="T15997" s="223"/>
      <c r="U15997" s="225"/>
      <c r="V15997" s="223"/>
      <c r="W15997" s="225"/>
      <c r="AE15997" s="200"/>
      <c r="AM15997" s="203"/>
      <c r="AT15997" s="144"/>
    </row>
    <row r="15998" spans="9:46" s="142" customFormat="1" x14ac:dyDescent="0.15">
      <c r="I15998" s="223"/>
      <c r="P15998" s="224"/>
      <c r="Q15998" s="224"/>
      <c r="R15998" s="224"/>
      <c r="T15998" s="223"/>
      <c r="U15998" s="225"/>
      <c r="V15998" s="223"/>
      <c r="W15998" s="225"/>
      <c r="AE15998" s="200"/>
      <c r="AM15998" s="203"/>
      <c r="AT15998" s="144"/>
    </row>
    <row r="15999" spans="9:46" s="142" customFormat="1" x14ac:dyDescent="0.15">
      <c r="I15999" s="223"/>
      <c r="P15999" s="224"/>
      <c r="Q15999" s="224"/>
      <c r="R15999" s="224"/>
      <c r="T15999" s="223"/>
      <c r="U15999" s="225"/>
      <c r="V15999" s="223"/>
      <c r="W15999" s="225"/>
      <c r="AE15999" s="200"/>
      <c r="AM15999" s="203"/>
      <c r="AT15999" s="144"/>
    </row>
    <row r="16000" spans="9:46" s="142" customFormat="1" x14ac:dyDescent="0.15">
      <c r="I16000" s="223"/>
      <c r="P16000" s="224"/>
      <c r="Q16000" s="224"/>
      <c r="R16000" s="224"/>
      <c r="T16000" s="223"/>
      <c r="U16000" s="225"/>
      <c r="V16000" s="223"/>
      <c r="W16000" s="225"/>
      <c r="AE16000" s="200"/>
      <c r="AM16000" s="203"/>
      <c r="AT16000" s="144"/>
    </row>
    <row r="16001" spans="9:46" s="142" customFormat="1" x14ac:dyDescent="0.15">
      <c r="I16001" s="223"/>
      <c r="P16001" s="224"/>
      <c r="Q16001" s="224"/>
      <c r="R16001" s="224"/>
      <c r="T16001" s="223"/>
      <c r="U16001" s="225"/>
      <c r="V16001" s="223"/>
      <c r="W16001" s="225"/>
      <c r="AE16001" s="200"/>
      <c r="AM16001" s="203"/>
      <c r="AT16001" s="144"/>
    </row>
    <row r="16002" spans="9:46" s="142" customFormat="1" x14ac:dyDescent="0.15">
      <c r="I16002" s="223"/>
      <c r="P16002" s="224"/>
      <c r="Q16002" s="224"/>
      <c r="R16002" s="224"/>
      <c r="T16002" s="223"/>
      <c r="U16002" s="225"/>
      <c r="V16002" s="223"/>
      <c r="W16002" s="225"/>
      <c r="AE16002" s="200"/>
      <c r="AM16002" s="203"/>
      <c r="AT16002" s="144"/>
    </row>
    <row r="16003" spans="9:46" s="142" customFormat="1" x14ac:dyDescent="0.15">
      <c r="I16003" s="223"/>
      <c r="P16003" s="224"/>
      <c r="Q16003" s="224"/>
      <c r="R16003" s="224"/>
      <c r="T16003" s="223"/>
      <c r="U16003" s="225"/>
      <c r="V16003" s="223"/>
      <c r="W16003" s="225"/>
      <c r="AE16003" s="200"/>
      <c r="AM16003" s="203"/>
      <c r="AT16003" s="144"/>
    </row>
    <row r="16004" spans="9:46" s="142" customFormat="1" x14ac:dyDescent="0.15">
      <c r="I16004" s="223"/>
      <c r="P16004" s="224"/>
      <c r="Q16004" s="224"/>
      <c r="R16004" s="224"/>
      <c r="T16004" s="223"/>
      <c r="U16004" s="225"/>
      <c r="V16004" s="223"/>
      <c r="W16004" s="225"/>
      <c r="AE16004" s="200"/>
      <c r="AM16004" s="203"/>
      <c r="AT16004" s="144"/>
    </row>
    <row r="16005" spans="9:46" s="142" customFormat="1" x14ac:dyDescent="0.15">
      <c r="I16005" s="223"/>
      <c r="P16005" s="224"/>
      <c r="Q16005" s="224"/>
      <c r="R16005" s="224"/>
      <c r="T16005" s="223"/>
      <c r="U16005" s="225"/>
      <c r="V16005" s="223"/>
      <c r="W16005" s="225"/>
      <c r="AE16005" s="200"/>
      <c r="AM16005" s="203"/>
      <c r="AT16005" s="144"/>
    </row>
    <row r="16006" spans="9:46" s="142" customFormat="1" x14ac:dyDescent="0.15">
      <c r="I16006" s="223"/>
      <c r="P16006" s="224"/>
      <c r="Q16006" s="224"/>
      <c r="R16006" s="224"/>
      <c r="T16006" s="223"/>
      <c r="U16006" s="225"/>
      <c r="V16006" s="223"/>
      <c r="W16006" s="225"/>
      <c r="AE16006" s="200"/>
      <c r="AM16006" s="203"/>
      <c r="AT16006" s="144"/>
    </row>
    <row r="16007" spans="9:46" s="142" customFormat="1" x14ac:dyDescent="0.15">
      <c r="I16007" s="223"/>
      <c r="P16007" s="224"/>
      <c r="Q16007" s="224"/>
      <c r="R16007" s="224"/>
      <c r="T16007" s="223"/>
      <c r="U16007" s="225"/>
      <c r="V16007" s="223"/>
      <c r="W16007" s="225"/>
      <c r="AE16007" s="200"/>
      <c r="AM16007" s="203"/>
      <c r="AT16007" s="144"/>
    </row>
    <row r="16008" spans="9:46" s="142" customFormat="1" x14ac:dyDescent="0.15">
      <c r="I16008" s="223"/>
      <c r="P16008" s="224"/>
      <c r="Q16008" s="224"/>
      <c r="R16008" s="224"/>
      <c r="T16008" s="223"/>
      <c r="U16008" s="225"/>
      <c r="V16008" s="223"/>
      <c r="W16008" s="225"/>
      <c r="AE16008" s="200"/>
      <c r="AM16008" s="203"/>
      <c r="AT16008" s="144"/>
    </row>
    <row r="16009" spans="9:46" s="142" customFormat="1" x14ac:dyDescent="0.15">
      <c r="I16009" s="223"/>
      <c r="P16009" s="224"/>
      <c r="Q16009" s="224"/>
      <c r="R16009" s="224"/>
      <c r="T16009" s="223"/>
      <c r="U16009" s="225"/>
      <c r="V16009" s="223"/>
      <c r="W16009" s="225"/>
      <c r="AE16009" s="200"/>
      <c r="AM16009" s="203"/>
      <c r="AT16009" s="144"/>
    </row>
    <row r="16010" spans="9:46" s="142" customFormat="1" x14ac:dyDescent="0.15">
      <c r="I16010" s="223"/>
      <c r="P16010" s="224"/>
      <c r="Q16010" s="224"/>
      <c r="R16010" s="224"/>
      <c r="T16010" s="223"/>
      <c r="U16010" s="225"/>
      <c r="V16010" s="223"/>
      <c r="W16010" s="225"/>
      <c r="AE16010" s="200"/>
      <c r="AM16010" s="203"/>
      <c r="AT16010" s="144"/>
    </row>
    <row r="16011" spans="9:46" s="142" customFormat="1" x14ac:dyDescent="0.15">
      <c r="I16011" s="223"/>
      <c r="P16011" s="224"/>
      <c r="Q16011" s="224"/>
      <c r="R16011" s="224"/>
      <c r="T16011" s="223"/>
      <c r="U16011" s="225"/>
      <c r="V16011" s="223"/>
      <c r="W16011" s="225"/>
      <c r="AE16011" s="200"/>
      <c r="AM16011" s="203"/>
      <c r="AT16011" s="144"/>
    </row>
    <row r="16012" spans="9:46" s="142" customFormat="1" x14ac:dyDescent="0.15">
      <c r="I16012" s="223"/>
      <c r="P16012" s="224"/>
      <c r="Q16012" s="224"/>
      <c r="R16012" s="224"/>
      <c r="T16012" s="223"/>
      <c r="U16012" s="225"/>
      <c r="V16012" s="223"/>
      <c r="W16012" s="225"/>
      <c r="AE16012" s="200"/>
      <c r="AM16012" s="203"/>
      <c r="AT16012" s="144"/>
    </row>
    <row r="16013" spans="9:46" s="142" customFormat="1" x14ac:dyDescent="0.15">
      <c r="I16013" s="223"/>
      <c r="P16013" s="224"/>
      <c r="Q16013" s="224"/>
      <c r="R16013" s="224"/>
      <c r="T16013" s="223"/>
      <c r="U16013" s="225"/>
      <c r="V16013" s="223"/>
      <c r="W16013" s="225"/>
      <c r="AE16013" s="200"/>
      <c r="AM16013" s="203"/>
      <c r="AT16013" s="144"/>
    </row>
    <row r="16014" spans="9:46" s="142" customFormat="1" x14ac:dyDescent="0.15">
      <c r="I16014" s="223"/>
      <c r="P16014" s="224"/>
      <c r="Q16014" s="224"/>
      <c r="R16014" s="224"/>
      <c r="T16014" s="223"/>
      <c r="U16014" s="225"/>
      <c r="V16014" s="223"/>
      <c r="W16014" s="225"/>
      <c r="AE16014" s="200"/>
      <c r="AM16014" s="203"/>
      <c r="AT16014" s="144"/>
    </row>
    <row r="16015" spans="9:46" s="142" customFormat="1" x14ac:dyDescent="0.15">
      <c r="I16015" s="223"/>
      <c r="P16015" s="224"/>
      <c r="Q16015" s="224"/>
      <c r="R16015" s="224"/>
      <c r="T16015" s="223"/>
      <c r="U16015" s="225"/>
      <c r="V16015" s="223"/>
      <c r="W16015" s="225"/>
      <c r="AE16015" s="200"/>
      <c r="AM16015" s="203"/>
      <c r="AT16015" s="144"/>
    </row>
    <row r="16016" spans="9:46" s="142" customFormat="1" x14ac:dyDescent="0.15">
      <c r="I16016" s="223"/>
      <c r="P16016" s="224"/>
      <c r="Q16016" s="224"/>
      <c r="R16016" s="224"/>
      <c r="T16016" s="223"/>
      <c r="U16016" s="225"/>
      <c r="V16016" s="223"/>
      <c r="W16016" s="225"/>
      <c r="AE16016" s="200"/>
      <c r="AM16016" s="203"/>
      <c r="AT16016" s="144"/>
    </row>
    <row r="16017" spans="9:46" s="142" customFormat="1" x14ac:dyDescent="0.15">
      <c r="I16017" s="223"/>
      <c r="P16017" s="224"/>
      <c r="Q16017" s="224"/>
      <c r="R16017" s="224"/>
      <c r="T16017" s="223"/>
      <c r="U16017" s="225"/>
      <c r="V16017" s="223"/>
      <c r="W16017" s="225"/>
      <c r="AE16017" s="200"/>
      <c r="AM16017" s="203"/>
      <c r="AT16017" s="144"/>
    </row>
    <row r="16018" spans="9:46" s="142" customFormat="1" x14ac:dyDescent="0.15">
      <c r="I16018" s="223"/>
      <c r="P16018" s="224"/>
      <c r="Q16018" s="224"/>
      <c r="R16018" s="224"/>
      <c r="T16018" s="223"/>
      <c r="U16018" s="225"/>
      <c r="V16018" s="223"/>
      <c r="W16018" s="225"/>
      <c r="AE16018" s="200"/>
      <c r="AM16018" s="203"/>
      <c r="AT16018" s="144"/>
    </row>
    <row r="16019" spans="9:46" s="142" customFormat="1" x14ac:dyDescent="0.15">
      <c r="I16019" s="223"/>
      <c r="P16019" s="224"/>
      <c r="Q16019" s="224"/>
      <c r="R16019" s="224"/>
      <c r="T16019" s="223"/>
      <c r="U16019" s="225"/>
      <c r="V16019" s="223"/>
      <c r="W16019" s="225"/>
      <c r="AE16019" s="200"/>
      <c r="AM16019" s="203"/>
      <c r="AT16019" s="144"/>
    </row>
    <row r="16020" spans="9:46" s="142" customFormat="1" x14ac:dyDescent="0.15">
      <c r="I16020" s="223"/>
      <c r="P16020" s="224"/>
      <c r="Q16020" s="224"/>
      <c r="R16020" s="224"/>
      <c r="T16020" s="223"/>
      <c r="U16020" s="225"/>
      <c r="V16020" s="223"/>
      <c r="W16020" s="225"/>
      <c r="AE16020" s="200"/>
      <c r="AM16020" s="203"/>
      <c r="AT16020" s="144"/>
    </row>
    <row r="16021" spans="9:46" s="142" customFormat="1" x14ac:dyDescent="0.15">
      <c r="I16021" s="223"/>
      <c r="P16021" s="224"/>
      <c r="Q16021" s="224"/>
      <c r="R16021" s="224"/>
      <c r="T16021" s="223"/>
      <c r="U16021" s="225"/>
      <c r="V16021" s="223"/>
      <c r="W16021" s="225"/>
      <c r="AE16021" s="200"/>
      <c r="AM16021" s="203"/>
      <c r="AT16021" s="144"/>
    </row>
    <row r="16022" spans="9:46" s="142" customFormat="1" x14ac:dyDescent="0.15">
      <c r="I16022" s="223"/>
      <c r="P16022" s="224"/>
      <c r="Q16022" s="224"/>
      <c r="R16022" s="224"/>
      <c r="T16022" s="223"/>
      <c r="U16022" s="225"/>
      <c r="V16022" s="223"/>
      <c r="W16022" s="225"/>
      <c r="AE16022" s="200"/>
      <c r="AM16022" s="203"/>
      <c r="AT16022" s="144"/>
    </row>
    <row r="16023" spans="9:46" s="142" customFormat="1" x14ac:dyDescent="0.15">
      <c r="I16023" s="223"/>
      <c r="P16023" s="224"/>
      <c r="Q16023" s="224"/>
      <c r="R16023" s="224"/>
      <c r="T16023" s="223"/>
      <c r="U16023" s="225"/>
      <c r="V16023" s="223"/>
      <c r="W16023" s="225"/>
      <c r="AE16023" s="200"/>
      <c r="AM16023" s="203"/>
      <c r="AT16023" s="144"/>
    </row>
    <row r="16024" spans="9:46" s="142" customFormat="1" x14ac:dyDescent="0.15">
      <c r="I16024" s="223"/>
      <c r="P16024" s="224"/>
      <c r="Q16024" s="224"/>
      <c r="R16024" s="224"/>
      <c r="T16024" s="223"/>
      <c r="U16024" s="225"/>
      <c r="V16024" s="223"/>
      <c r="W16024" s="225"/>
      <c r="AE16024" s="200"/>
      <c r="AM16024" s="203"/>
      <c r="AT16024" s="144"/>
    </row>
    <row r="16025" spans="9:46" s="142" customFormat="1" x14ac:dyDescent="0.15">
      <c r="I16025" s="223"/>
      <c r="P16025" s="224"/>
      <c r="Q16025" s="224"/>
      <c r="R16025" s="224"/>
      <c r="T16025" s="223"/>
      <c r="U16025" s="225"/>
      <c r="V16025" s="223"/>
      <c r="W16025" s="225"/>
      <c r="AE16025" s="200"/>
      <c r="AM16025" s="203"/>
      <c r="AT16025" s="144"/>
    </row>
    <row r="16026" spans="9:46" s="142" customFormat="1" x14ac:dyDescent="0.15">
      <c r="I16026" s="223"/>
      <c r="P16026" s="224"/>
      <c r="Q16026" s="224"/>
      <c r="R16026" s="224"/>
      <c r="T16026" s="223"/>
      <c r="U16026" s="225"/>
      <c r="V16026" s="223"/>
      <c r="W16026" s="225"/>
      <c r="AE16026" s="200"/>
      <c r="AM16026" s="203"/>
      <c r="AT16026" s="144"/>
    </row>
    <row r="16027" spans="9:46" s="142" customFormat="1" x14ac:dyDescent="0.15">
      <c r="I16027" s="223"/>
      <c r="P16027" s="224"/>
      <c r="Q16027" s="224"/>
      <c r="R16027" s="224"/>
      <c r="T16027" s="223"/>
      <c r="U16027" s="225"/>
      <c r="V16027" s="223"/>
      <c r="W16027" s="225"/>
      <c r="AE16027" s="200"/>
      <c r="AM16027" s="203"/>
      <c r="AT16027" s="144"/>
    </row>
    <row r="16028" spans="9:46" s="142" customFormat="1" x14ac:dyDescent="0.15">
      <c r="I16028" s="223"/>
      <c r="P16028" s="224"/>
      <c r="Q16028" s="224"/>
      <c r="R16028" s="224"/>
      <c r="T16028" s="223"/>
      <c r="U16028" s="225"/>
      <c r="V16028" s="223"/>
      <c r="W16028" s="225"/>
      <c r="AE16028" s="200"/>
      <c r="AM16028" s="203"/>
      <c r="AT16028" s="144"/>
    </row>
    <row r="16029" spans="9:46" s="142" customFormat="1" x14ac:dyDescent="0.15">
      <c r="I16029" s="223"/>
      <c r="P16029" s="224"/>
      <c r="Q16029" s="224"/>
      <c r="R16029" s="224"/>
      <c r="T16029" s="223"/>
      <c r="U16029" s="225"/>
      <c r="V16029" s="223"/>
      <c r="W16029" s="225"/>
      <c r="AE16029" s="200"/>
      <c r="AM16029" s="203"/>
      <c r="AT16029" s="144"/>
    </row>
    <row r="16030" spans="9:46" s="142" customFormat="1" x14ac:dyDescent="0.15">
      <c r="I16030" s="223"/>
      <c r="P16030" s="224"/>
      <c r="Q16030" s="224"/>
      <c r="R16030" s="224"/>
      <c r="T16030" s="223"/>
      <c r="U16030" s="225"/>
      <c r="V16030" s="223"/>
      <c r="W16030" s="225"/>
      <c r="AE16030" s="200"/>
      <c r="AM16030" s="203"/>
      <c r="AT16030" s="144"/>
    </row>
    <row r="16031" spans="9:46" s="142" customFormat="1" x14ac:dyDescent="0.15">
      <c r="I16031" s="223"/>
      <c r="P16031" s="224"/>
      <c r="Q16031" s="224"/>
      <c r="R16031" s="224"/>
      <c r="T16031" s="223"/>
      <c r="U16031" s="225"/>
      <c r="V16031" s="223"/>
      <c r="W16031" s="225"/>
      <c r="AE16031" s="200"/>
      <c r="AM16031" s="203"/>
      <c r="AT16031" s="144"/>
    </row>
    <row r="16032" spans="9:46" s="142" customFormat="1" x14ac:dyDescent="0.15">
      <c r="I16032" s="223"/>
      <c r="P16032" s="224"/>
      <c r="Q16032" s="224"/>
      <c r="R16032" s="224"/>
      <c r="T16032" s="223"/>
      <c r="U16032" s="225"/>
      <c r="V16032" s="223"/>
      <c r="W16032" s="225"/>
      <c r="AE16032" s="200"/>
      <c r="AM16032" s="203"/>
      <c r="AT16032" s="144"/>
    </row>
    <row r="16033" spans="9:46" s="142" customFormat="1" x14ac:dyDescent="0.15">
      <c r="I16033" s="223"/>
      <c r="P16033" s="224"/>
      <c r="Q16033" s="224"/>
      <c r="R16033" s="224"/>
      <c r="T16033" s="223"/>
      <c r="U16033" s="225"/>
      <c r="V16033" s="223"/>
      <c r="W16033" s="225"/>
      <c r="AE16033" s="200"/>
      <c r="AM16033" s="203"/>
      <c r="AT16033" s="144"/>
    </row>
    <row r="16034" spans="9:46" s="142" customFormat="1" x14ac:dyDescent="0.15">
      <c r="I16034" s="223"/>
      <c r="P16034" s="224"/>
      <c r="Q16034" s="224"/>
      <c r="R16034" s="224"/>
      <c r="T16034" s="223"/>
      <c r="U16034" s="225"/>
      <c r="V16034" s="223"/>
      <c r="W16034" s="225"/>
      <c r="AE16034" s="200"/>
      <c r="AM16034" s="203"/>
      <c r="AT16034" s="144"/>
    </row>
    <row r="16035" spans="9:46" s="142" customFormat="1" x14ac:dyDescent="0.15">
      <c r="I16035" s="223"/>
      <c r="P16035" s="224"/>
      <c r="Q16035" s="224"/>
      <c r="R16035" s="224"/>
      <c r="T16035" s="223"/>
      <c r="U16035" s="225"/>
      <c r="V16035" s="223"/>
      <c r="W16035" s="225"/>
      <c r="AE16035" s="200"/>
      <c r="AM16035" s="203"/>
      <c r="AT16035" s="144"/>
    </row>
    <row r="16036" spans="9:46" s="142" customFormat="1" x14ac:dyDescent="0.15">
      <c r="I16036" s="223"/>
      <c r="P16036" s="224"/>
      <c r="Q16036" s="224"/>
      <c r="R16036" s="224"/>
      <c r="T16036" s="223"/>
      <c r="U16036" s="225"/>
      <c r="V16036" s="223"/>
      <c r="W16036" s="225"/>
      <c r="AE16036" s="200"/>
      <c r="AM16036" s="203"/>
      <c r="AT16036" s="144"/>
    </row>
    <row r="16037" spans="9:46" s="142" customFormat="1" x14ac:dyDescent="0.15">
      <c r="I16037" s="223"/>
      <c r="P16037" s="224"/>
      <c r="Q16037" s="224"/>
      <c r="R16037" s="224"/>
      <c r="T16037" s="223"/>
      <c r="U16037" s="225"/>
      <c r="V16037" s="223"/>
      <c r="W16037" s="225"/>
      <c r="AE16037" s="200"/>
      <c r="AM16037" s="203"/>
      <c r="AT16037" s="144"/>
    </row>
    <row r="16038" spans="9:46" s="142" customFormat="1" x14ac:dyDescent="0.15">
      <c r="I16038" s="223"/>
      <c r="P16038" s="224"/>
      <c r="Q16038" s="224"/>
      <c r="R16038" s="224"/>
      <c r="T16038" s="223"/>
      <c r="U16038" s="225"/>
      <c r="V16038" s="223"/>
      <c r="W16038" s="225"/>
      <c r="AE16038" s="200"/>
      <c r="AM16038" s="203"/>
      <c r="AT16038" s="144"/>
    </row>
    <row r="16039" spans="9:46" s="142" customFormat="1" x14ac:dyDescent="0.15">
      <c r="I16039" s="223"/>
      <c r="P16039" s="224"/>
      <c r="Q16039" s="224"/>
      <c r="R16039" s="224"/>
      <c r="T16039" s="223"/>
      <c r="U16039" s="225"/>
      <c r="V16039" s="223"/>
      <c r="W16039" s="225"/>
      <c r="AE16039" s="200"/>
      <c r="AM16039" s="203"/>
      <c r="AT16039" s="144"/>
    </row>
    <row r="16040" spans="9:46" s="142" customFormat="1" x14ac:dyDescent="0.15">
      <c r="I16040" s="223"/>
      <c r="P16040" s="224"/>
      <c r="Q16040" s="224"/>
      <c r="R16040" s="224"/>
      <c r="T16040" s="223"/>
      <c r="U16040" s="225"/>
      <c r="V16040" s="223"/>
      <c r="W16040" s="225"/>
      <c r="AE16040" s="200"/>
      <c r="AM16040" s="203"/>
      <c r="AT16040" s="144"/>
    </row>
    <row r="16041" spans="9:46" s="142" customFormat="1" x14ac:dyDescent="0.15">
      <c r="I16041" s="223"/>
      <c r="P16041" s="224"/>
      <c r="Q16041" s="224"/>
      <c r="R16041" s="224"/>
      <c r="T16041" s="223"/>
      <c r="U16041" s="225"/>
      <c r="V16041" s="223"/>
      <c r="W16041" s="225"/>
      <c r="AE16041" s="200"/>
      <c r="AM16041" s="203"/>
      <c r="AT16041" s="144"/>
    </row>
    <row r="16042" spans="9:46" s="142" customFormat="1" x14ac:dyDescent="0.15">
      <c r="I16042" s="223"/>
      <c r="P16042" s="224"/>
      <c r="Q16042" s="224"/>
      <c r="R16042" s="224"/>
      <c r="T16042" s="223"/>
      <c r="U16042" s="225"/>
      <c r="V16042" s="223"/>
      <c r="W16042" s="225"/>
      <c r="AE16042" s="200"/>
      <c r="AM16042" s="203"/>
      <c r="AT16042" s="144"/>
    </row>
    <row r="16043" spans="9:46" s="142" customFormat="1" x14ac:dyDescent="0.15">
      <c r="I16043" s="223"/>
      <c r="P16043" s="224"/>
      <c r="Q16043" s="224"/>
      <c r="R16043" s="224"/>
      <c r="T16043" s="223"/>
      <c r="U16043" s="225"/>
      <c r="V16043" s="223"/>
      <c r="W16043" s="225"/>
      <c r="AE16043" s="200"/>
      <c r="AM16043" s="203"/>
      <c r="AT16043" s="144"/>
    </row>
    <row r="16044" spans="9:46" s="142" customFormat="1" x14ac:dyDescent="0.15">
      <c r="I16044" s="223"/>
      <c r="P16044" s="224"/>
      <c r="Q16044" s="224"/>
      <c r="R16044" s="224"/>
      <c r="T16044" s="223"/>
      <c r="U16044" s="225"/>
      <c r="V16044" s="223"/>
      <c r="W16044" s="225"/>
      <c r="AE16044" s="200"/>
      <c r="AM16044" s="203"/>
      <c r="AT16044" s="144"/>
    </row>
    <row r="16045" spans="9:46" s="142" customFormat="1" x14ac:dyDescent="0.15">
      <c r="I16045" s="223"/>
      <c r="P16045" s="224"/>
      <c r="Q16045" s="224"/>
      <c r="R16045" s="224"/>
      <c r="T16045" s="223"/>
      <c r="U16045" s="225"/>
      <c r="V16045" s="223"/>
      <c r="W16045" s="225"/>
      <c r="AE16045" s="200"/>
      <c r="AM16045" s="203"/>
      <c r="AT16045" s="144"/>
    </row>
    <row r="16046" spans="9:46" s="142" customFormat="1" x14ac:dyDescent="0.15">
      <c r="I16046" s="223"/>
      <c r="P16046" s="224"/>
      <c r="Q16046" s="224"/>
      <c r="R16046" s="224"/>
      <c r="T16046" s="223"/>
      <c r="U16046" s="225"/>
      <c r="V16046" s="223"/>
      <c r="W16046" s="225"/>
      <c r="AE16046" s="200"/>
      <c r="AM16046" s="203"/>
      <c r="AT16046" s="144"/>
    </row>
    <row r="16047" spans="9:46" s="142" customFormat="1" x14ac:dyDescent="0.15">
      <c r="I16047" s="223"/>
      <c r="P16047" s="224"/>
      <c r="Q16047" s="224"/>
      <c r="R16047" s="224"/>
      <c r="T16047" s="223"/>
      <c r="U16047" s="225"/>
      <c r="V16047" s="223"/>
      <c r="W16047" s="225"/>
      <c r="AE16047" s="200"/>
      <c r="AM16047" s="203"/>
      <c r="AT16047" s="144"/>
    </row>
    <row r="16048" spans="9:46" s="142" customFormat="1" x14ac:dyDescent="0.15">
      <c r="I16048" s="223"/>
      <c r="P16048" s="224"/>
      <c r="Q16048" s="224"/>
      <c r="R16048" s="224"/>
      <c r="T16048" s="223"/>
      <c r="U16048" s="225"/>
      <c r="V16048" s="223"/>
      <c r="W16048" s="225"/>
      <c r="AE16048" s="200"/>
      <c r="AM16048" s="203"/>
      <c r="AT16048" s="144"/>
    </row>
    <row r="16049" spans="9:46" s="142" customFormat="1" x14ac:dyDescent="0.15">
      <c r="I16049" s="223"/>
      <c r="P16049" s="224"/>
      <c r="Q16049" s="224"/>
      <c r="R16049" s="224"/>
      <c r="T16049" s="223"/>
      <c r="U16049" s="225"/>
      <c r="V16049" s="223"/>
      <c r="W16049" s="225"/>
      <c r="AE16049" s="200"/>
      <c r="AM16049" s="203"/>
      <c r="AT16049" s="144"/>
    </row>
    <row r="16050" spans="9:46" s="142" customFormat="1" x14ac:dyDescent="0.15">
      <c r="I16050" s="223"/>
      <c r="P16050" s="224"/>
      <c r="Q16050" s="224"/>
      <c r="R16050" s="224"/>
      <c r="T16050" s="223"/>
      <c r="U16050" s="225"/>
      <c r="V16050" s="223"/>
      <c r="W16050" s="225"/>
      <c r="AE16050" s="200"/>
      <c r="AM16050" s="203"/>
      <c r="AT16050" s="144"/>
    </row>
    <row r="16051" spans="9:46" s="142" customFormat="1" x14ac:dyDescent="0.15">
      <c r="I16051" s="223"/>
      <c r="P16051" s="224"/>
      <c r="Q16051" s="224"/>
      <c r="R16051" s="224"/>
      <c r="T16051" s="223"/>
      <c r="U16051" s="225"/>
      <c r="V16051" s="223"/>
      <c r="W16051" s="225"/>
      <c r="AE16051" s="200"/>
      <c r="AM16051" s="203"/>
      <c r="AT16051" s="144"/>
    </row>
    <row r="16052" spans="9:46" s="142" customFormat="1" x14ac:dyDescent="0.15">
      <c r="I16052" s="223"/>
      <c r="P16052" s="224"/>
      <c r="Q16052" s="224"/>
      <c r="R16052" s="224"/>
      <c r="T16052" s="223"/>
      <c r="U16052" s="225"/>
      <c r="V16052" s="223"/>
      <c r="W16052" s="225"/>
      <c r="AE16052" s="200"/>
      <c r="AM16052" s="203"/>
      <c r="AT16052" s="144"/>
    </row>
    <row r="16053" spans="9:46" s="142" customFormat="1" x14ac:dyDescent="0.15">
      <c r="I16053" s="223"/>
      <c r="P16053" s="224"/>
      <c r="Q16053" s="224"/>
      <c r="R16053" s="224"/>
      <c r="T16053" s="223"/>
      <c r="U16053" s="225"/>
      <c r="V16053" s="223"/>
      <c r="W16053" s="225"/>
      <c r="AE16053" s="200"/>
      <c r="AM16053" s="203"/>
      <c r="AT16053" s="144"/>
    </row>
    <row r="16054" spans="9:46" s="142" customFormat="1" x14ac:dyDescent="0.15">
      <c r="I16054" s="223"/>
      <c r="P16054" s="224"/>
      <c r="Q16054" s="224"/>
      <c r="R16054" s="224"/>
      <c r="T16054" s="223"/>
      <c r="U16054" s="225"/>
      <c r="V16054" s="223"/>
      <c r="W16054" s="225"/>
      <c r="AE16054" s="200"/>
      <c r="AM16054" s="203"/>
      <c r="AT16054" s="144"/>
    </row>
    <row r="16055" spans="9:46" s="142" customFormat="1" x14ac:dyDescent="0.15">
      <c r="I16055" s="223"/>
      <c r="P16055" s="224"/>
      <c r="Q16055" s="224"/>
      <c r="R16055" s="224"/>
      <c r="T16055" s="223"/>
      <c r="U16055" s="225"/>
      <c r="V16055" s="223"/>
      <c r="W16055" s="225"/>
      <c r="AE16055" s="200"/>
      <c r="AM16055" s="203"/>
      <c r="AT16055" s="144"/>
    </row>
    <row r="16056" spans="9:46" s="142" customFormat="1" x14ac:dyDescent="0.15">
      <c r="I16056" s="223"/>
      <c r="P16056" s="224"/>
      <c r="Q16056" s="224"/>
      <c r="R16056" s="224"/>
      <c r="T16056" s="223"/>
      <c r="U16056" s="225"/>
      <c r="V16056" s="223"/>
      <c r="W16056" s="225"/>
      <c r="AE16056" s="200"/>
      <c r="AM16056" s="203"/>
      <c r="AT16056" s="144"/>
    </row>
    <row r="16057" spans="9:46" s="142" customFormat="1" x14ac:dyDescent="0.15">
      <c r="I16057" s="223"/>
      <c r="P16057" s="224"/>
      <c r="Q16057" s="224"/>
      <c r="R16057" s="224"/>
      <c r="T16057" s="223"/>
      <c r="U16057" s="225"/>
      <c r="V16057" s="223"/>
      <c r="W16057" s="225"/>
      <c r="AE16057" s="200"/>
      <c r="AM16057" s="203"/>
      <c r="AT16057" s="144"/>
    </row>
    <row r="16058" spans="9:46" s="142" customFormat="1" x14ac:dyDescent="0.15">
      <c r="I16058" s="223"/>
      <c r="P16058" s="224"/>
      <c r="Q16058" s="224"/>
      <c r="R16058" s="224"/>
      <c r="T16058" s="223"/>
      <c r="U16058" s="225"/>
      <c r="V16058" s="223"/>
      <c r="W16058" s="225"/>
      <c r="AE16058" s="200"/>
      <c r="AM16058" s="203"/>
      <c r="AT16058" s="144"/>
    </row>
    <row r="16059" spans="9:46" s="142" customFormat="1" x14ac:dyDescent="0.15">
      <c r="I16059" s="223"/>
      <c r="P16059" s="224"/>
      <c r="Q16059" s="224"/>
      <c r="R16059" s="224"/>
      <c r="T16059" s="223"/>
      <c r="U16059" s="225"/>
      <c r="V16059" s="223"/>
      <c r="W16059" s="225"/>
      <c r="AE16059" s="200"/>
      <c r="AM16059" s="203"/>
      <c r="AT16059" s="144"/>
    </row>
    <row r="16060" spans="9:46" s="142" customFormat="1" x14ac:dyDescent="0.15">
      <c r="I16060" s="223"/>
      <c r="P16060" s="224"/>
      <c r="Q16060" s="224"/>
      <c r="R16060" s="224"/>
      <c r="T16060" s="223"/>
      <c r="U16060" s="225"/>
      <c r="V16060" s="223"/>
      <c r="W16060" s="225"/>
      <c r="AE16060" s="200"/>
      <c r="AM16060" s="203"/>
      <c r="AT16060" s="144"/>
    </row>
    <row r="16061" spans="9:46" s="142" customFormat="1" x14ac:dyDescent="0.15">
      <c r="I16061" s="223"/>
      <c r="P16061" s="224"/>
      <c r="Q16061" s="224"/>
      <c r="R16061" s="224"/>
      <c r="T16061" s="223"/>
      <c r="U16061" s="225"/>
      <c r="V16061" s="223"/>
      <c r="W16061" s="225"/>
      <c r="AE16061" s="200"/>
      <c r="AM16061" s="203"/>
      <c r="AT16061" s="144"/>
    </row>
    <row r="16062" spans="9:46" s="142" customFormat="1" x14ac:dyDescent="0.15">
      <c r="I16062" s="223"/>
      <c r="P16062" s="224"/>
      <c r="Q16062" s="224"/>
      <c r="R16062" s="224"/>
      <c r="T16062" s="223"/>
      <c r="U16062" s="225"/>
      <c r="V16062" s="223"/>
      <c r="W16062" s="225"/>
      <c r="AE16062" s="200"/>
      <c r="AM16062" s="203"/>
      <c r="AT16062" s="144"/>
    </row>
    <row r="16063" spans="9:46" s="142" customFormat="1" x14ac:dyDescent="0.15">
      <c r="I16063" s="223"/>
      <c r="P16063" s="224"/>
      <c r="Q16063" s="224"/>
      <c r="R16063" s="224"/>
      <c r="T16063" s="223"/>
      <c r="U16063" s="225"/>
      <c r="V16063" s="223"/>
      <c r="W16063" s="225"/>
      <c r="AE16063" s="200"/>
      <c r="AM16063" s="203"/>
      <c r="AT16063" s="144"/>
    </row>
    <row r="16064" spans="9:46" s="142" customFormat="1" x14ac:dyDescent="0.15">
      <c r="I16064" s="223"/>
      <c r="P16064" s="224"/>
      <c r="Q16064" s="224"/>
      <c r="R16064" s="224"/>
      <c r="T16064" s="223"/>
      <c r="U16064" s="225"/>
      <c r="V16064" s="223"/>
      <c r="W16064" s="225"/>
      <c r="AE16064" s="200"/>
      <c r="AM16064" s="203"/>
      <c r="AT16064" s="144"/>
    </row>
    <row r="16065" spans="9:46" s="142" customFormat="1" x14ac:dyDescent="0.15">
      <c r="I16065" s="223"/>
      <c r="P16065" s="224"/>
      <c r="Q16065" s="224"/>
      <c r="R16065" s="224"/>
      <c r="T16065" s="223"/>
      <c r="U16065" s="225"/>
      <c r="V16065" s="223"/>
      <c r="W16065" s="225"/>
      <c r="AE16065" s="200"/>
      <c r="AM16065" s="203"/>
      <c r="AT16065" s="144"/>
    </row>
    <row r="16066" spans="9:46" s="142" customFormat="1" x14ac:dyDescent="0.15">
      <c r="I16066" s="223"/>
      <c r="P16066" s="224"/>
      <c r="Q16066" s="224"/>
      <c r="R16066" s="224"/>
      <c r="T16066" s="223"/>
      <c r="U16066" s="225"/>
      <c r="V16066" s="223"/>
      <c r="W16066" s="225"/>
      <c r="AE16066" s="200"/>
      <c r="AM16066" s="203"/>
      <c r="AT16066" s="144"/>
    </row>
    <row r="16067" spans="9:46" s="142" customFormat="1" x14ac:dyDescent="0.15">
      <c r="I16067" s="223"/>
      <c r="P16067" s="224"/>
      <c r="Q16067" s="224"/>
      <c r="R16067" s="224"/>
      <c r="T16067" s="223"/>
      <c r="U16067" s="225"/>
      <c r="V16067" s="223"/>
      <c r="W16067" s="225"/>
      <c r="AE16067" s="200"/>
      <c r="AM16067" s="203"/>
      <c r="AT16067" s="144"/>
    </row>
    <row r="16068" spans="9:46" s="142" customFormat="1" x14ac:dyDescent="0.15">
      <c r="I16068" s="223"/>
      <c r="P16068" s="224"/>
      <c r="Q16068" s="224"/>
      <c r="R16068" s="224"/>
      <c r="T16068" s="223"/>
      <c r="U16068" s="225"/>
      <c r="V16068" s="223"/>
      <c r="W16068" s="225"/>
      <c r="AE16068" s="200"/>
      <c r="AM16068" s="203"/>
      <c r="AT16068" s="144"/>
    </row>
    <row r="16069" spans="9:46" s="142" customFormat="1" x14ac:dyDescent="0.15">
      <c r="I16069" s="223"/>
      <c r="P16069" s="224"/>
      <c r="Q16069" s="224"/>
      <c r="R16069" s="224"/>
      <c r="T16069" s="223"/>
      <c r="U16069" s="225"/>
      <c r="V16069" s="223"/>
      <c r="W16069" s="225"/>
      <c r="AE16069" s="200"/>
      <c r="AM16069" s="203"/>
      <c r="AT16069" s="144"/>
    </row>
    <row r="16070" spans="9:46" s="142" customFormat="1" x14ac:dyDescent="0.15">
      <c r="I16070" s="223"/>
      <c r="P16070" s="224"/>
      <c r="Q16070" s="224"/>
      <c r="R16070" s="224"/>
      <c r="T16070" s="223"/>
      <c r="U16070" s="225"/>
      <c r="V16070" s="223"/>
      <c r="W16070" s="225"/>
      <c r="AE16070" s="200"/>
      <c r="AM16070" s="203"/>
      <c r="AT16070" s="144"/>
    </row>
    <row r="16071" spans="9:46" s="142" customFormat="1" x14ac:dyDescent="0.15">
      <c r="I16071" s="223"/>
      <c r="P16071" s="224"/>
      <c r="Q16071" s="224"/>
      <c r="R16071" s="224"/>
      <c r="T16071" s="223"/>
      <c r="U16071" s="225"/>
      <c r="V16071" s="223"/>
      <c r="W16071" s="225"/>
      <c r="AE16071" s="200"/>
      <c r="AM16071" s="203"/>
      <c r="AT16071" s="144"/>
    </row>
    <row r="16072" spans="9:46" s="142" customFormat="1" x14ac:dyDescent="0.15">
      <c r="I16072" s="223"/>
      <c r="P16072" s="224"/>
      <c r="Q16072" s="224"/>
      <c r="R16072" s="224"/>
      <c r="T16072" s="223"/>
      <c r="U16072" s="225"/>
      <c r="V16072" s="223"/>
      <c r="W16072" s="225"/>
      <c r="AE16072" s="200"/>
      <c r="AM16072" s="203"/>
      <c r="AT16072" s="144"/>
    </row>
    <row r="16073" spans="9:46" s="142" customFormat="1" x14ac:dyDescent="0.15">
      <c r="I16073" s="223"/>
      <c r="P16073" s="224"/>
      <c r="Q16073" s="224"/>
      <c r="R16073" s="224"/>
      <c r="T16073" s="223"/>
      <c r="U16073" s="225"/>
      <c r="V16073" s="223"/>
      <c r="W16073" s="225"/>
      <c r="AE16073" s="200"/>
      <c r="AM16073" s="203"/>
      <c r="AT16073" s="144"/>
    </row>
    <row r="16074" spans="9:46" s="142" customFormat="1" x14ac:dyDescent="0.15">
      <c r="I16074" s="223"/>
      <c r="P16074" s="224"/>
      <c r="Q16074" s="224"/>
      <c r="R16074" s="224"/>
      <c r="T16074" s="223"/>
      <c r="U16074" s="225"/>
      <c r="V16074" s="223"/>
      <c r="W16074" s="225"/>
      <c r="AE16074" s="200"/>
      <c r="AM16074" s="203"/>
      <c r="AT16074" s="144"/>
    </row>
    <row r="16075" spans="9:46" s="142" customFormat="1" x14ac:dyDescent="0.15">
      <c r="I16075" s="223"/>
      <c r="P16075" s="224"/>
      <c r="Q16075" s="224"/>
      <c r="R16075" s="224"/>
      <c r="T16075" s="223"/>
      <c r="U16075" s="225"/>
      <c r="V16075" s="223"/>
      <c r="W16075" s="225"/>
      <c r="AE16075" s="200"/>
      <c r="AM16075" s="203"/>
      <c r="AT16075" s="144"/>
    </row>
    <row r="16076" spans="9:46" s="142" customFormat="1" x14ac:dyDescent="0.15">
      <c r="I16076" s="223"/>
      <c r="P16076" s="224"/>
      <c r="Q16076" s="224"/>
      <c r="R16076" s="224"/>
      <c r="T16076" s="223"/>
      <c r="U16076" s="225"/>
      <c r="V16076" s="223"/>
      <c r="W16076" s="225"/>
      <c r="AE16076" s="200"/>
      <c r="AM16076" s="203"/>
      <c r="AT16076" s="144"/>
    </row>
    <row r="16077" spans="9:46" s="142" customFormat="1" x14ac:dyDescent="0.15">
      <c r="I16077" s="223"/>
      <c r="P16077" s="224"/>
      <c r="Q16077" s="224"/>
      <c r="R16077" s="224"/>
      <c r="T16077" s="223"/>
      <c r="U16077" s="225"/>
      <c r="V16077" s="223"/>
      <c r="W16077" s="225"/>
      <c r="AE16077" s="200"/>
      <c r="AM16077" s="203"/>
      <c r="AT16077" s="144"/>
    </row>
    <row r="16078" spans="9:46" s="142" customFormat="1" x14ac:dyDescent="0.15">
      <c r="I16078" s="223"/>
      <c r="P16078" s="224"/>
      <c r="Q16078" s="224"/>
      <c r="R16078" s="224"/>
      <c r="T16078" s="223"/>
      <c r="U16078" s="225"/>
      <c r="V16078" s="223"/>
      <c r="W16078" s="225"/>
      <c r="AE16078" s="200"/>
      <c r="AM16078" s="203"/>
      <c r="AT16078" s="144"/>
    </row>
    <row r="16079" spans="9:46" s="142" customFormat="1" x14ac:dyDescent="0.15">
      <c r="I16079" s="223"/>
      <c r="P16079" s="224"/>
      <c r="Q16079" s="224"/>
      <c r="R16079" s="224"/>
      <c r="T16079" s="223"/>
      <c r="U16079" s="225"/>
      <c r="V16079" s="223"/>
      <c r="W16079" s="225"/>
      <c r="AE16079" s="200"/>
      <c r="AM16079" s="203"/>
      <c r="AT16079" s="144"/>
    </row>
    <row r="16080" spans="9:46" s="142" customFormat="1" x14ac:dyDescent="0.15">
      <c r="I16080" s="223"/>
      <c r="P16080" s="224"/>
      <c r="Q16080" s="224"/>
      <c r="R16080" s="224"/>
      <c r="T16080" s="223"/>
      <c r="U16080" s="225"/>
      <c r="V16080" s="223"/>
      <c r="W16080" s="225"/>
      <c r="AE16080" s="200"/>
      <c r="AM16080" s="203"/>
      <c r="AT16080" s="144"/>
    </row>
    <row r="16081" spans="9:46" s="142" customFormat="1" x14ac:dyDescent="0.15">
      <c r="I16081" s="223"/>
      <c r="P16081" s="224"/>
      <c r="Q16081" s="224"/>
      <c r="R16081" s="224"/>
      <c r="T16081" s="223"/>
      <c r="U16081" s="225"/>
      <c r="V16081" s="223"/>
      <c r="W16081" s="225"/>
      <c r="AE16081" s="200"/>
      <c r="AM16081" s="203"/>
      <c r="AT16081" s="144"/>
    </row>
    <row r="16082" spans="9:46" s="142" customFormat="1" x14ac:dyDescent="0.15">
      <c r="I16082" s="223"/>
      <c r="P16082" s="224"/>
      <c r="Q16082" s="224"/>
      <c r="R16082" s="224"/>
      <c r="T16082" s="223"/>
      <c r="U16082" s="225"/>
      <c r="V16082" s="223"/>
      <c r="W16082" s="225"/>
      <c r="AE16082" s="200"/>
      <c r="AM16082" s="203"/>
      <c r="AT16082" s="144"/>
    </row>
    <row r="16083" spans="9:46" s="142" customFormat="1" x14ac:dyDescent="0.15">
      <c r="I16083" s="223"/>
      <c r="P16083" s="224"/>
      <c r="Q16083" s="224"/>
      <c r="R16083" s="224"/>
      <c r="T16083" s="223"/>
      <c r="U16083" s="225"/>
      <c r="V16083" s="223"/>
      <c r="W16083" s="225"/>
      <c r="AE16083" s="200"/>
      <c r="AM16083" s="203"/>
      <c r="AT16083" s="144"/>
    </row>
    <row r="16084" spans="9:46" s="142" customFormat="1" x14ac:dyDescent="0.15">
      <c r="I16084" s="223"/>
      <c r="P16084" s="224"/>
      <c r="Q16084" s="224"/>
      <c r="R16084" s="224"/>
      <c r="T16084" s="223"/>
      <c r="U16084" s="225"/>
      <c r="V16084" s="223"/>
      <c r="W16084" s="225"/>
      <c r="AE16084" s="200"/>
      <c r="AM16084" s="203"/>
      <c r="AT16084" s="144"/>
    </row>
    <row r="16085" spans="9:46" s="142" customFormat="1" x14ac:dyDescent="0.15">
      <c r="I16085" s="223"/>
      <c r="P16085" s="224"/>
      <c r="Q16085" s="224"/>
      <c r="R16085" s="224"/>
      <c r="T16085" s="223"/>
      <c r="U16085" s="225"/>
      <c r="V16085" s="223"/>
      <c r="W16085" s="225"/>
      <c r="AE16085" s="200"/>
      <c r="AM16085" s="203"/>
      <c r="AT16085" s="144"/>
    </row>
    <row r="16086" spans="9:46" s="142" customFormat="1" x14ac:dyDescent="0.15">
      <c r="I16086" s="223"/>
      <c r="P16086" s="224"/>
      <c r="Q16086" s="224"/>
      <c r="R16086" s="224"/>
      <c r="T16086" s="223"/>
      <c r="U16086" s="225"/>
      <c r="V16086" s="223"/>
      <c r="W16086" s="225"/>
      <c r="AE16086" s="200"/>
      <c r="AM16086" s="203"/>
      <c r="AT16086" s="144"/>
    </row>
    <row r="16087" spans="9:46" s="142" customFormat="1" x14ac:dyDescent="0.15">
      <c r="I16087" s="223"/>
      <c r="P16087" s="224"/>
      <c r="Q16087" s="224"/>
      <c r="R16087" s="224"/>
      <c r="T16087" s="223"/>
      <c r="U16087" s="225"/>
      <c r="V16087" s="223"/>
      <c r="W16087" s="225"/>
      <c r="AE16087" s="200"/>
      <c r="AM16087" s="203"/>
      <c r="AT16087" s="144"/>
    </row>
    <row r="16088" spans="9:46" s="142" customFormat="1" x14ac:dyDescent="0.15">
      <c r="I16088" s="223"/>
      <c r="P16088" s="224"/>
      <c r="Q16088" s="224"/>
      <c r="R16088" s="224"/>
      <c r="T16088" s="223"/>
      <c r="U16088" s="225"/>
      <c r="V16088" s="223"/>
      <c r="W16088" s="225"/>
      <c r="AE16088" s="200"/>
      <c r="AM16088" s="203"/>
      <c r="AT16088" s="144"/>
    </row>
    <row r="16089" spans="9:46" s="142" customFormat="1" x14ac:dyDescent="0.15">
      <c r="I16089" s="223"/>
      <c r="P16089" s="224"/>
      <c r="Q16089" s="224"/>
      <c r="R16089" s="224"/>
      <c r="T16089" s="223"/>
      <c r="U16089" s="225"/>
      <c r="V16089" s="223"/>
      <c r="W16089" s="225"/>
      <c r="AE16089" s="200"/>
      <c r="AM16089" s="203"/>
      <c r="AT16089" s="144"/>
    </row>
    <row r="16090" spans="9:46" s="142" customFormat="1" x14ac:dyDescent="0.15">
      <c r="I16090" s="223"/>
      <c r="P16090" s="224"/>
      <c r="Q16090" s="224"/>
      <c r="R16090" s="224"/>
      <c r="T16090" s="223"/>
      <c r="U16090" s="225"/>
      <c r="V16090" s="223"/>
      <c r="W16090" s="225"/>
      <c r="AE16090" s="200"/>
      <c r="AM16090" s="203"/>
      <c r="AT16090" s="144"/>
    </row>
    <row r="16091" spans="9:46" s="142" customFormat="1" x14ac:dyDescent="0.15">
      <c r="I16091" s="223"/>
      <c r="P16091" s="224"/>
      <c r="Q16091" s="224"/>
      <c r="R16091" s="224"/>
      <c r="T16091" s="223"/>
      <c r="U16091" s="225"/>
      <c r="V16091" s="223"/>
      <c r="W16091" s="225"/>
      <c r="AE16091" s="200"/>
      <c r="AM16091" s="203"/>
      <c r="AT16091" s="144"/>
    </row>
    <row r="16092" spans="9:46" s="142" customFormat="1" x14ac:dyDescent="0.15">
      <c r="I16092" s="223"/>
      <c r="P16092" s="224"/>
      <c r="Q16092" s="224"/>
      <c r="R16092" s="224"/>
      <c r="T16092" s="223"/>
      <c r="U16092" s="225"/>
      <c r="V16092" s="223"/>
      <c r="W16092" s="225"/>
      <c r="AE16092" s="200"/>
      <c r="AM16092" s="203"/>
      <c r="AT16092" s="144"/>
    </row>
    <row r="16093" spans="9:46" s="142" customFormat="1" x14ac:dyDescent="0.15">
      <c r="I16093" s="223"/>
      <c r="P16093" s="224"/>
      <c r="Q16093" s="224"/>
      <c r="R16093" s="224"/>
      <c r="T16093" s="223"/>
      <c r="U16093" s="225"/>
      <c r="V16093" s="223"/>
      <c r="W16093" s="225"/>
      <c r="AE16093" s="200"/>
      <c r="AM16093" s="203"/>
      <c r="AT16093" s="144"/>
    </row>
    <row r="16094" spans="9:46" s="142" customFormat="1" x14ac:dyDescent="0.15">
      <c r="I16094" s="223"/>
      <c r="P16094" s="224"/>
      <c r="Q16094" s="224"/>
      <c r="R16094" s="224"/>
      <c r="T16094" s="223"/>
      <c r="U16094" s="225"/>
      <c r="V16094" s="223"/>
      <c r="W16094" s="225"/>
      <c r="AE16094" s="200"/>
      <c r="AM16094" s="203"/>
      <c r="AT16094" s="144"/>
    </row>
    <row r="16095" spans="9:46" s="142" customFormat="1" x14ac:dyDescent="0.15">
      <c r="I16095" s="223"/>
      <c r="P16095" s="224"/>
      <c r="Q16095" s="224"/>
      <c r="R16095" s="224"/>
      <c r="T16095" s="223"/>
      <c r="U16095" s="225"/>
      <c r="V16095" s="223"/>
      <c r="W16095" s="225"/>
      <c r="AE16095" s="200"/>
      <c r="AM16095" s="203"/>
      <c r="AT16095" s="144"/>
    </row>
    <row r="16096" spans="9:46" s="142" customFormat="1" x14ac:dyDescent="0.15">
      <c r="I16096" s="223"/>
      <c r="P16096" s="224"/>
      <c r="Q16096" s="224"/>
      <c r="R16096" s="224"/>
      <c r="T16096" s="223"/>
      <c r="U16096" s="225"/>
      <c r="V16096" s="223"/>
      <c r="W16096" s="225"/>
      <c r="AE16096" s="200"/>
      <c r="AM16096" s="203"/>
      <c r="AT16096" s="144"/>
    </row>
    <row r="16097" spans="9:46" s="142" customFormat="1" x14ac:dyDescent="0.15">
      <c r="I16097" s="223"/>
      <c r="P16097" s="224"/>
      <c r="Q16097" s="224"/>
      <c r="R16097" s="224"/>
      <c r="T16097" s="223"/>
      <c r="U16097" s="225"/>
      <c r="V16097" s="223"/>
      <c r="W16097" s="225"/>
      <c r="AE16097" s="200"/>
      <c r="AM16097" s="203"/>
      <c r="AT16097" s="144"/>
    </row>
    <row r="16098" spans="9:46" s="142" customFormat="1" x14ac:dyDescent="0.15">
      <c r="I16098" s="223"/>
      <c r="P16098" s="224"/>
      <c r="Q16098" s="224"/>
      <c r="R16098" s="224"/>
      <c r="T16098" s="223"/>
      <c r="U16098" s="225"/>
      <c r="V16098" s="223"/>
      <c r="W16098" s="225"/>
      <c r="AE16098" s="200"/>
      <c r="AM16098" s="203"/>
      <c r="AT16098" s="144"/>
    </row>
    <row r="16099" spans="9:46" s="142" customFormat="1" x14ac:dyDescent="0.15">
      <c r="I16099" s="223"/>
      <c r="P16099" s="224"/>
      <c r="Q16099" s="224"/>
      <c r="R16099" s="224"/>
      <c r="T16099" s="223"/>
      <c r="U16099" s="225"/>
      <c r="V16099" s="223"/>
      <c r="W16099" s="225"/>
      <c r="AE16099" s="200"/>
      <c r="AM16099" s="203"/>
      <c r="AT16099" s="144"/>
    </row>
    <row r="16100" spans="9:46" s="142" customFormat="1" x14ac:dyDescent="0.15">
      <c r="I16100" s="223"/>
      <c r="P16100" s="224"/>
      <c r="Q16100" s="224"/>
      <c r="R16100" s="224"/>
      <c r="T16100" s="223"/>
      <c r="U16100" s="225"/>
      <c r="V16100" s="223"/>
      <c r="W16100" s="225"/>
      <c r="AE16100" s="200"/>
      <c r="AM16100" s="203"/>
      <c r="AT16100" s="144"/>
    </row>
    <row r="16101" spans="9:46" s="142" customFormat="1" x14ac:dyDescent="0.15">
      <c r="I16101" s="223"/>
      <c r="P16101" s="224"/>
      <c r="Q16101" s="224"/>
      <c r="R16101" s="224"/>
      <c r="T16101" s="223"/>
      <c r="U16101" s="225"/>
      <c r="V16101" s="223"/>
      <c r="W16101" s="225"/>
      <c r="AE16101" s="200"/>
      <c r="AM16101" s="203"/>
      <c r="AT16101" s="144"/>
    </row>
    <row r="16102" spans="9:46" s="142" customFormat="1" x14ac:dyDescent="0.15">
      <c r="I16102" s="223"/>
      <c r="P16102" s="224"/>
      <c r="Q16102" s="224"/>
      <c r="R16102" s="224"/>
      <c r="T16102" s="223"/>
      <c r="U16102" s="225"/>
      <c r="V16102" s="223"/>
      <c r="W16102" s="225"/>
      <c r="AE16102" s="200"/>
      <c r="AM16102" s="203"/>
      <c r="AT16102" s="144"/>
    </row>
    <row r="16103" spans="9:46" s="142" customFormat="1" x14ac:dyDescent="0.15">
      <c r="I16103" s="223"/>
      <c r="P16103" s="224"/>
      <c r="Q16103" s="224"/>
      <c r="R16103" s="224"/>
      <c r="T16103" s="223"/>
      <c r="U16103" s="225"/>
      <c r="V16103" s="223"/>
      <c r="W16103" s="225"/>
      <c r="AE16103" s="200"/>
      <c r="AM16103" s="203"/>
      <c r="AT16103" s="144"/>
    </row>
    <row r="16104" spans="9:46" s="142" customFormat="1" x14ac:dyDescent="0.15">
      <c r="I16104" s="223"/>
      <c r="P16104" s="224"/>
      <c r="Q16104" s="224"/>
      <c r="R16104" s="224"/>
      <c r="T16104" s="223"/>
      <c r="U16104" s="225"/>
      <c r="V16104" s="223"/>
      <c r="W16104" s="225"/>
      <c r="AE16104" s="200"/>
      <c r="AM16104" s="203"/>
      <c r="AT16104" s="144"/>
    </row>
    <row r="16105" spans="9:46" s="142" customFormat="1" x14ac:dyDescent="0.15">
      <c r="I16105" s="223"/>
      <c r="P16105" s="224"/>
      <c r="Q16105" s="224"/>
      <c r="R16105" s="224"/>
      <c r="T16105" s="223"/>
      <c r="U16105" s="225"/>
      <c r="V16105" s="223"/>
      <c r="W16105" s="225"/>
      <c r="AE16105" s="200"/>
      <c r="AM16105" s="203"/>
      <c r="AT16105" s="144"/>
    </row>
    <row r="16106" spans="9:46" s="142" customFormat="1" x14ac:dyDescent="0.15">
      <c r="I16106" s="223"/>
      <c r="P16106" s="224"/>
      <c r="Q16106" s="224"/>
      <c r="R16106" s="224"/>
      <c r="T16106" s="223"/>
      <c r="U16106" s="225"/>
      <c r="V16106" s="223"/>
      <c r="W16106" s="225"/>
      <c r="AE16106" s="200"/>
      <c r="AM16106" s="203"/>
      <c r="AT16106" s="144"/>
    </row>
    <row r="16107" spans="9:46" s="142" customFormat="1" x14ac:dyDescent="0.15">
      <c r="I16107" s="223"/>
      <c r="P16107" s="224"/>
      <c r="Q16107" s="224"/>
      <c r="R16107" s="224"/>
      <c r="T16107" s="223"/>
      <c r="U16107" s="225"/>
      <c r="V16107" s="223"/>
      <c r="W16107" s="225"/>
      <c r="AE16107" s="200"/>
      <c r="AM16107" s="203"/>
      <c r="AT16107" s="144"/>
    </row>
    <row r="16108" spans="9:46" s="142" customFormat="1" x14ac:dyDescent="0.15">
      <c r="I16108" s="223"/>
      <c r="P16108" s="224"/>
      <c r="Q16108" s="224"/>
      <c r="R16108" s="224"/>
      <c r="T16108" s="223"/>
      <c r="U16108" s="225"/>
      <c r="V16108" s="223"/>
      <c r="W16108" s="225"/>
      <c r="AE16108" s="200"/>
      <c r="AM16108" s="203"/>
      <c r="AT16108" s="144"/>
    </row>
    <row r="16109" spans="9:46" s="142" customFormat="1" x14ac:dyDescent="0.15">
      <c r="I16109" s="223"/>
      <c r="P16109" s="224"/>
      <c r="Q16109" s="224"/>
      <c r="R16109" s="224"/>
      <c r="T16109" s="223"/>
      <c r="U16109" s="225"/>
      <c r="V16109" s="223"/>
      <c r="W16109" s="225"/>
      <c r="AE16109" s="200"/>
      <c r="AM16109" s="203"/>
      <c r="AT16109" s="144"/>
    </row>
    <row r="16110" spans="9:46" s="142" customFormat="1" x14ac:dyDescent="0.15">
      <c r="I16110" s="223"/>
      <c r="P16110" s="224"/>
      <c r="Q16110" s="224"/>
      <c r="R16110" s="224"/>
      <c r="T16110" s="223"/>
      <c r="U16110" s="225"/>
      <c r="V16110" s="223"/>
      <c r="W16110" s="225"/>
      <c r="AE16110" s="200"/>
      <c r="AM16110" s="203"/>
      <c r="AT16110" s="144"/>
    </row>
    <row r="16111" spans="9:46" s="142" customFormat="1" x14ac:dyDescent="0.15">
      <c r="I16111" s="223"/>
      <c r="P16111" s="224"/>
      <c r="Q16111" s="224"/>
      <c r="R16111" s="224"/>
      <c r="T16111" s="223"/>
      <c r="U16111" s="225"/>
      <c r="V16111" s="223"/>
      <c r="W16111" s="225"/>
      <c r="AE16111" s="200"/>
      <c r="AM16111" s="203"/>
      <c r="AT16111" s="144"/>
    </row>
    <row r="16112" spans="9:46" s="142" customFormat="1" x14ac:dyDescent="0.15">
      <c r="I16112" s="223"/>
      <c r="P16112" s="224"/>
      <c r="Q16112" s="224"/>
      <c r="R16112" s="224"/>
      <c r="T16112" s="223"/>
      <c r="U16112" s="225"/>
      <c r="V16112" s="223"/>
      <c r="W16112" s="225"/>
      <c r="AE16112" s="200"/>
      <c r="AM16112" s="203"/>
      <c r="AT16112" s="144"/>
    </row>
    <row r="16113" spans="9:46" s="142" customFormat="1" x14ac:dyDescent="0.15">
      <c r="I16113" s="223"/>
      <c r="P16113" s="224"/>
      <c r="Q16113" s="224"/>
      <c r="R16113" s="224"/>
      <c r="T16113" s="223"/>
      <c r="U16113" s="225"/>
      <c r="V16113" s="223"/>
      <c r="W16113" s="225"/>
      <c r="AE16113" s="200"/>
      <c r="AM16113" s="203"/>
      <c r="AT16113" s="144"/>
    </row>
    <row r="16114" spans="9:46" s="142" customFormat="1" x14ac:dyDescent="0.15">
      <c r="I16114" s="223"/>
      <c r="P16114" s="224"/>
      <c r="Q16114" s="224"/>
      <c r="R16114" s="224"/>
      <c r="T16114" s="223"/>
      <c r="U16114" s="225"/>
      <c r="V16114" s="223"/>
      <c r="W16114" s="225"/>
      <c r="AE16114" s="200"/>
      <c r="AM16114" s="203"/>
      <c r="AT16114" s="144"/>
    </row>
    <row r="16115" spans="9:46" s="142" customFormat="1" x14ac:dyDescent="0.15">
      <c r="I16115" s="223"/>
      <c r="P16115" s="224"/>
      <c r="Q16115" s="224"/>
      <c r="R16115" s="224"/>
      <c r="T16115" s="223"/>
      <c r="U16115" s="225"/>
      <c r="V16115" s="223"/>
      <c r="W16115" s="225"/>
      <c r="AE16115" s="200"/>
      <c r="AM16115" s="203"/>
      <c r="AT16115" s="144"/>
    </row>
    <row r="16116" spans="9:46" s="142" customFormat="1" x14ac:dyDescent="0.15">
      <c r="I16116" s="223"/>
      <c r="P16116" s="224"/>
      <c r="Q16116" s="224"/>
      <c r="R16116" s="224"/>
      <c r="T16116" s="223"/>
      <c r="U16116" s="225"/>
      <c r="V16116" s="223"/>
      <c r="W16116" s="225"/>
      <c r="AE16116" s="200"/>
      <c r="AM16116" s="203"/>
      <c r="AT16116" s="144"/>
    </row>
    <row r="16117" spans="9:46" s="142" customFormat="1" x14ac:dyDescent="0.15">
      <c r="I16117" s="223"/>
      <c r="P16117" s="224"/>
      <c r="Q16117" s="224"/>
      <c r="R16117" s="224"/>
      <c r="T16117" s="223"/>
      <c r="U16117" s="225"/>
      <c r="V16117" s="223"/>
      <c r="W16117" s="225"/>
      <c r="AE16117" s="200"/>
      <c r="AM16117" s="203"/>
      <c r="AT16117" s="144"/>
    </row>
    <row r="16118" spans="9:46" s="142" customFormat="1" x14ac:dyDescent="0.15">
      <c r="I16118" s="223"/>
      <c r="P16118" s="224"/>
      <c r="Q16118" s="224"/>
      <c r="R16118" s="224"/>
      <c r="T16118" s="223"/>
      <c r="U16118" s="225"/>
      <c r="V16118" s="223"/>
      <c r="W16118" s="225"/>
      <c r="AE16118" s="200"/>
      <c r="AM16118" s="203"/>
      <c r="AT16118" s="144"/>
    </row>
    <row r="16119" spans="9:46" s="142" customFormat="1" x14ac:dyDescent="0.15">
      <c r="I16119" s="223"/>
      <c r="P16119" s="224"/>
      <c r="Q16119" s="224"/>
      <c r="R16119" s="224"/>
      <c r="T16119" s="223"/>
      <c r="U16119" s="225"/>
      <c r="V16119" s="223"/>
      <c r="W16119" s="225"/>
      <c r="AE16119" s="200"/>
      <c r="AM16119" s="203"/>
      <c r="AT16119" s="144"/>
    </row>
    <row r="16120" spans="9:46" s="142" customFormat="1" x14ac:dyDescent="0.15">
      <c r="I16120" s="223"/>
      <c r="P16120" s="224"/>
      <c r="Q16120" s="224"/>
      <c r="R16120" s="224"/>
      <c r="T16120" s="223"/>
      <c r="U16120" s="225"/>
      <c r="V16120" s="223"/>
      <c r="W16120" s="225"/>
      <c r="AE16120" s="200"/>
      <c r="AM16120" s="203"/>
      <c r="AT16120" s="144"/>
    </row>
    <row r="16121" spans="9:46" s="142" customFormat="1" x14ac:dyDescent="0.15">
      <c r="I16121" s="223"/>
      <c r="P16121" s="224"/>
      <c r="Q16121" s="224"/>
      <c r="R16121" s="224"/>
      <c r="T16121" s="223"/>
      <c r="U16121" s="225"/>
      <c r="V16121" s="223"/>
      <c r="W16121" s="225"/>
      <c r="AE16121" s="200"/>
      <c r="AM16121" s="203"/>
      <c r="AT16121" s="144"/>
    </row>
    <row r="16122" spans="9:46" s="142" customFormat="1" x14ac:dyDescent="0.15">
      <c r="I16122" s="223"/>
      <c r="P16122" s="224"/>
      <c r="Q16122" s="224"/>
      <c r="R16122" s="224"/>
      <c r="T16122" s="223"/>
      <c r="U16122" s="225"/>
      <c r="V16122" s="223"/>
      <c r="W16122" s="225"/>
      <c r="AE16122" s="200"/>
      <c r="AM16122" s="203"/>
      <c r="AT16122" s="144"/>
    </row>
    <row r="16123" spans="9:46" s="142" customFormat="1" x14ac:dyDescent="0.15">
      <c r="I16123" s="223"/>
      <c r="P16123" s="224"/>
      <c r="Q16123" s="224"/>
      <c r="R16123" s="224"/>
      <c r="T16123" s="223"/>
      <c r="U16123" s="225"/>
      <c r="V16123" s="223"/>
      <c r="W16123" s="225"/>
      <c r="AE16123" s="200"/>
      <c r="AM16123" s="203"/>
      <c r="AT16123" s="144"/>
    </row>
    <row r="16124" spans="9:46" s="142" customFormat="1" x14ac:dyDescent="0.15">
      <c r="I16124" s="223"/>
      <c r="P16124" s="224"/>
      <c r="Q16124" s="224"/>
      <c r="R16124" s="224"/>
      <c r="T16124" s="223"/>
      <c r="U16124" s="225"/>
      <c r="V16124" s="223"/>
      <c r="W16124" s="225"/>
      <c r="AE16124" s="200"/>
      <c r="AM16124" s="203"/>
      <c r="AT16124" s="144"/>
    </row>
    <row r="16125" spans="9:46" s="142" customFormat="1" x14ac:dyDescent="0.15">
      <c r="I16125" s="223"/>
      <c r="P16125" s="224"/>
      <c r="Q16125" s="224"/>
      <c r="R16125" s="224"/>
      <c r="T16125" s="223"/>
      <c r="U16125" s="225"/>
      <c r="V16125" s="223"/>
      <c r="W16125" s="225"/>
      <c r="AE16125" s="200"/>
      <c r="AM16125" s="203"/>
      <c r="AT16125" s="144"/>
    </row>
    <row r="16126" spans="9:46" s="142" customFormat="1" x14ac:dyDescent="0.15">
      <c r="I16126" s="223"/>
      <c r="P16126" s="224"/>
      <c r="Q16126" s="224"/>
      <c r="R16126" s="224"/>
      <c r="T16126" s="223"/>
      <c r="U16126" s="225"/>
      <c r="V16126" s="223"/>
      <c r="W16126" s="225"/>
      <c r="AE16126" s="200"/>
      <c r="AM16126" s="203"/>
      <c r="AT16126" s="144"/>
    </row>
    <row r="16127" spans="9:46" s="142" customFormat="1" x14ac:dyDescent="0.15">
      <c r="I16127" s="223"/>
      <c r="P16127" s="224"/>
      <c r="Q16127" s="224"/>
      <c r="R16127" s="224"/>
      <c r="T16127" s="223"/>
      <c r="U16127" s="225"/>
      <c r="V16127" s="223"/>
      <c r="W16127" s="225"/>
      <c r="AE16127" s="200"/>
      <c r="AM16127" s="203"/>
      <c r="AT16127" s="144"/>
    </row>
    <row r="16128" spans="9:46" s="142" customFormat="1" x14ac:dyDescent="0.15">
      <c r="I16128" s="223"/>
      <c r="P16128" s="224"/>
      <c r="Q16128" s="224"/>
      <c r="R16128" s="224"/>
      <c r="T16128" s="223"/>
      <c r="U16128" s="225"/>
      <c r="V16128" s="223"/>
      <c r="W16128" s="225"/>
      <c r="AE16128" s="200"/>
      <c r="AM16128" s="203"/>
      <c r="AT16128" s="144"/>
    </row>
    <row r="16129" spans="9:46" s="142" customFormat="1" x14ac:dyDescent="0.15">
      <c r="I16129" s="223"/>
      <c r="P16129" s="224"/>
      <c r="Q16129" s="224"/>
      <c r="R16129" s="224"/>
      <c r="T16129" s="223"/>
      <c r="U16129" s="225"/>
      <c r="V16129" s="223"/>
      <c r="W16129" s="225"/>
      <c r="AE16129" s="200"/>
      <c r="AM16129" s="203"/>
      <c r="AT16129" s="144"/>
    </row>
    <row r="16130" spans="9:46" s="142" customFormat="1" x14ac:dyDescent="0.15">
      <c r="I16130" s="223"/>
      <c r="P16130" s="224"/>
      <c r="Q16130" s="224"/>
      <c r="R16130" s="224"/>
      <c r="T16130" s="223"/>
      <c r="U16130" s="225"/>
      <c r="V16130" s="223"/>
      <c r="W16130" s="225"/>
      <c r="AE16130" s="200"/>
      <c r="AM16130" s="203"/>
      <c r="AT16130" s="144"/>
    </row>
    <row r="16131" spans="9:46" s="142" customFormat="1" x14ac:dyDescent="0.15">
      <c r="I16131" s="223"/>
      <c r="P16131" s="224"/>
      <c r="Q16131" s="224"/>
      <c r="R16131" s="224"/>
      <c r="T16131" s="223"/>
      <c r="U16131" s="225"/>
      <c r="V16131" s="223"/>
      <c r="W16131" s="225"/>
      <c r="AE16131" s="200"/>
      <c r="AM16131" s="203"/>
      <c r="AT16131" s="144"/>
    </row>
    <row r="16132" spans="9:46" s="142" customFormat="1" x14ac:dyDescent="0.15">
      <c r="I16132" s="223"/>
      <c r="P16132" s="224"/>
      <c r="Q16132" s="224"/>
      <c r="R16132" s="224"/>
      <c r="T16132" s="223"/>
      <c r="U16132" s="225"/>
      <c r="V16132" s="223"/>
      <c r="W16132" s="225"/>
      <c r="AE16132" s="200"/>
      <c r="AM16132" s="203"/>
      <c r="AT16132" s="144"/>
    </row>
    <row r="16133" spans="9:46" s="142" customFormat="1" x14ac:dyDescent="0.15">
      <c r="I16133" s="223"/>
      <c r="P16133" s="224"/>
      <c r="Q16133" s="224"/>
      <c r="R16133" s="224"/>
      <c r="T16133" s="223"/>
      <c r="U16133" s="225"/>
      <c r="V16133" s="223"/>
      <c r="W16133" s="225"/>
      <c r="AE16133" s="200"/>
      <c r="AM16133" s="203"/>
      <c r="AT16133" s="144"/>
    </row>
    <row r="16134" spans="9:46" s="142" customFormat="1" x14ac:dyDescent="0.15">
      <c r="I16134" s="223"/>
      <c r="P16134" s="224"/>
      <c r="Q16134" s="224"/>
      <c r="R16134" s="224"/>
      <c r="T16134" s="223"/>
      <c r="U16134" s="225"/>
      <c r="V16134" s="223"/>
      <c r="W16134" s="225"/>
      <c r="AE16134" s="200"/>
      <c r="AM16134" s="203"/>
      <c r="AT16134" s="144"/>
    </row>
    <row r="16135" spans="9:46" s="142" customFormat="1" x14ac:dyDescent="0.15">
      <c r="I16135" s="223"/>
      <c r="P16135" s="224"/>
      <c r="Q16135" s="224"/>
      <c r="R16135" s="224"/>
      <c r="T16135" s="223"/>
      <c r="U16135" s="225"/>
      <c r="V16135" s="223"/>
      <c r="W16135" s="225"/>
      <c r="AE16135" s="200"/>
      <c r="AM16135" s="203"/>
      <c r="AT16135" s="144"/>
    </row>
    <row r="16136" spans="9:46" s="142" customFormat="1" x14ac:dyDescent="0.15">
      <c r="I16136" s="223"/>
      <c r="P16136" s="224"/>
      <c r="Q16136" s="224"/>
      <c r="R16136" s="224"/>
      <c r="T16136" s="223"/>
      <c r="U16136" s="225"/>
      <c r="V16136" s="223"/>
      <c r="W16136" s="225"/>
      <c r="AE16136" s="200"/>
      <c r="AM16136" s="203"/>
      <c r="AT16136" s="144"/>
    </row>
    <row r="16137" spans="9:46" s="142" customFormat="1" x14ac:dyDescent="0.15">
      <c r="I16137" s="223"/>
      <c r="P16137" s="224"/>
      <c r="Q16137" s="224"/>
      <c r="R16137" s="224"/>
      <c r="T16137" s="223"/>
      <c r="U16137" s="225"/>
      <c r="V16137" s="223"/>
      <c r="W16137" s="225"/>
      <c r="AE16137" s="200"/>
      <c r="AM16137" s="203"/>
      <c r="AT16137" s="144"/>
    </row>
    <row r="16138" spans="9:46" s="142" customFormat="1" x14ac:dyDescent="0.15">
      <c r="I16138" s="223"/>
      <c r="P16138" s="224"/>
      <c r="Q16138" s="224"/>
      <c r="R16138" s="224"/>
      <c r="T16138" s="223"/>
      <c r="U16138" s="225"/>
      <c r="V16138" s="223"/>
      <c r="W16138" s="225"/>
      <c r="AE16138" s="200"/>
      <c r="AM16138" s="203"/>
      <c r="AT16138" s="144"/>
    </row>
    <row r="16139" spans="9:46" s="142" customFormat="1" x14ac:dyDescent="0.15">
      <c r="I16139" s="223"/>
      <c r="P16139" s="224"/>
      <c r="Q16139" s="224"/>
      <c r="R16139" s="224"/>
      <c r="T16139" s="223"/>
      <c r="U16139" s="225"/>
      <c r="V16139" s="223"/>
      <c r="W16139" s="225"/>
      <c r="AE16139" s="200"/>
      <c r="AM16139" s="203"/>
      <c r="AT16139" s="144"/>
    </row>
    <row r="16140" spans="9:46" s="142" customFormat="1" x14ac:dyDescent="0.15">
      <c r="I16140" s="223"/>
      <c r="P16140" s="224"/>
      <c r="Q16140" s="224"/>
      <c r="R16140" s="224"/>
      <c r="T16140" s="223"/>
      <c r="U16140" s="225"/>
      <c r="V16140" s="223"/>
      <c r="W16140" s="225"/>
      <c r="AE16140" s="200"/>
      <c r="AM16140" s="203"/>
      <c r="AT16140" s="144"/>
    </row>
    <row r="16141" spans="9:46" s="142" customFormat="1" x14ac:dyDescent="0.15">
      <c r="I16141" s="223"/>
      <c r="P16141" s="224"/>
      <c r="Q16141" s="224"/>
      <c r="R16141" s="224"/>
      <c r="T16141" s="223"/>
      <c r="U16141" s="225"/>
      <c r="V16141" s="223"/>
      <c r="W16141" s="225"/>
      <c r="AE16141" s="200"/>
      <c r="AM16141" s="203"/>
      <c r="AT16141" s="144"/>
    </row>
    <row r="16142" spans="9:46" s="142" customFormat="1" x14ac:dyDescent="0.15">
      <c r="I16142" s="223"/>
      <c r="P16142" s="224"/>
      <c r="Q16142" s="224"/>
      <c r="R16142" s="224"/>
      <c r="T16142" s="223"/>
      <c r="U16142" s="225"/>
      <c r="V16142" s="223"/>
      <c r="W16142" s="225"/>
      <c r="AE16142" s="200"/>
      <c r="AM16142" s="203"/>
      <c r="AT16142" s="144"/>
    </row>
    <row r="16143" spans="9:46" s="142" customFormat="1" x14ac:dyDescent="0.15">
      <c r="I16143" s="223"/>
      <c r="P16143" s="224"/>
      <c r="Q16143" s="224"/>
      <c r="R16143" s="224"/>
      <c r="T16143" s="223"/>
      <c r="U16143" s="225"/>
      <c r="V16143" s="223"/>
      <c r="W16143" s="225"/>
      <c r="AE16143" s="200"/>
      <c r="AM16143" s="203"/>
      <c r="AT16143" s="144"/>
    </row>
    <row r="16144" spans="9:46" s="142" customFormat="1" x14ac:dyDescent="0.15">
      <c r="I16144" s="223"/>
      <c r="P16144" s="224"/>
      <c r="Q16144" s="224"/>
      <c r="R16144" s="224"/>
      <c r="T16144" s="223"/>
      <c r="U16144" s="225"/>
      <c r="V16144" s="223"/>
      <c r="W16144" s="225"/>
      <c r="AE16144" s="200"/>
      <c r="AM16144" s="203"/>
      <c r="AT16144" s="144"/>
    </row>
    <row r="16145" spans="9:46" s="142" customFormat="1" x14ac:dyDescent="0.15">
      <c r="I16145" s="223"/>
      <c r="P16145" s="224"/>
      <c r="Q16145" s="224"/>
      <c r="R16145" s="224"/>
      <c r="T16145" s="223"/>
      <c r="U16145" s="225"/>
      <c r="V16145" s="223"/>
      <c r="W16145" s="225"/>
      <c r="AE16145" s="200"/>
      <c r="AM16145" s="203"/>
      <c r="AT16145" s="144"/>
    </row>
    <row r="16146" spans="9:46" s="142" customFormat="1" x14ac:dyDescent="0.15">
      <c r="I16146" s="223"/>
      <c r="P16146" s="224"/>
      <c r="Q16146" s="224"/>
      <c r="R16146" s="224"/>
      <c r="T16146" s="223"/>
      <c r="U16146" s="225"/>
      <c r="V16146" s="223"/>
      <c r="W16146" s="225"/>
      <c r="AE16146" s="200"/>
      <c r="AM16146" s="203"/>
      <c r="AT16146" s="144"/>
    </row>
    <row r="16147" spans="9:46" s="142" customFormat="1" x14ac:dyDescent="0.15">
      <c r="I16147" s="223"/>
      <c r="P16147" s="224"/>
      <c r="Q16147" s="224"/>
      <c r="R16147" s="224"/>
      <c r="T16147" s="223"/>
      <c r="U16147" s="225"/>
      <c r="V16147" s="223"/>
      <c r="W16147" s="225"/>
      <c r="AE16147" s="200"/>
      <c r="AM16147" s="203"/>
      <c r="AT16147" s="144"/>
    </row>
    <row r="16148" spans="9:46" s="142" customFormat="1" x14ac:dyDescent="0.15">
      <c r="I16148" s="223"/>
      <c r="P16148" s="224"/>
      <c r="Q16148" s="224"/>
      <c r="R16148" s="224"/>
      <c r="T16148" s="223"/>
      <c r="U16148" s="225"/>
      <c r="V16148" s="223"/>
      <c r="W16148" s="225"/>
      <c r="AE16148" s="200"/>
      <c r="AM16148" s="203"/>
      <c r="AT16148" s="144"/>
    </row>
    <row r="16149" spans="9:46" s="142" customFormat="1" x14ac:dyDescent="0.15">
      <c r="I16149" s="223"/>
      <c r="P16149" s="224"/>
      <c r="Q16149" s="224"/>
      <c r="R16149" s="224"/>
      <c r="T16149" s="223"/>
      <c r="U16149" s="225"/>
      <c r="V16149" s="223"/>
      <c r="W16149" s="225"/>
      <c r="AE16149" s="200"/>
      <c r="AM16149" s="203"/>
      <c r="AT16149" s="144"/>
    </row>
    <row r="16150" spans="9:46" s="142" customFormat="1" x14ac:dyDescent="0.15">
      <c r="I16150" s="223"/>
      <c r="P16150" s="224"/>
      <c r="Q16150" s="224"/>
      <c r="R16150" s="224"/>
      <c r="T16150" s="223"/>
      <c r="U16150" s="225"/>
      <c r="V16150" s="223"/>
      <c r="W16150" s="225"/>
      <c r="AE16150" s="200"/>
      <c r="AM16150" s="203"/>
      <c r="AT16150" s="144"/>
    </row>
    <row r="16151" spans="9:46" s="142" customFormat="1" x14ac:dyDescent="0.15">
      <c r="I16151" s="223"/>
      <c r="P16151" s="224"/>
      <c r="Q16151" s="224"/>
      <c r="R16151" s="224"/>
      <c r="T16151" s="223"/>
      <c r="U16151" s="225"/>
      <c r="V16151" s="223"/>
      <c r="W16151" s="225"/>
      <c r="AE16151" s="200"/>
      <c r="AM16151" s="203"/>
      <c r="AT16151" s="144"/>
    </row>
    <row r="16152" spans="9:46" s="142" customFormat="1" x14ac:dyDescent="0.15">
      <c r="I16152" s="223"/>
      <c r="P16152" s="224"/>
      <c r="Q16152" s="224"/>
      <c r="R16152" s="224"/>
      <c r="T16152" s="223"/>
      <c r="U16152" s="225"/>
      <c r="V16152" s="223"/>
      <c r="W16152" s="225"/>
      <c r="AE16152" s="200"/>
      <c r="AM16152" s="203"/>
      <c r="AT16152" s="144"/>
    </row>
    <row r="16153" spans="9:46" s="142" customFormat="1" x14ac:dyDescent="0.15">
      <c r="I16153" s="223"/>
      <c r="P16153" s="224"/>
      <c r="Q16153" s="224"/>
      <c r="R16153" s="224"/>
      <c r="T16153" s="223"/>
      <c r="U16153" s="225"/>
      <c r="V16153" s="223"/>
      <c r="W16153" s="225"/>
      <c r="AE16153" s="200"/>
      <c r="AM16153" s="203"/>
      <c r="AT16153" s="144"/>
    </row>
    <row r="16154" spans="9:46" s="142" customFormat="1" x14ac:dyDescent="0.15">
      <c r="I16154" s="223"/>
      <c r="P16154" s="224"/>
      <c r="Q16154" s="224"/>
      <c r="R16154" s="224"/>
      <c r="T16154" s="223"/>
      <c r="U16154" s="225"/>
      <c r="V16154" s="223"/>
      <c r="W16154" s="225"/>
      <c r="AE16154" s="200"/>
      <c r="AM16154" s="203"/>
      <c r="AT16154" s="144"/>
    </row>
    <row r="16155" spans="9:46" s="142" customFormat="1" x14ac:dyDescent="0.15">
      <c r="I16155" s="223"/>
      <c r="P16155" s="224"/>
      <c r="Q16155" s="224"/>
      <c r="R16155" s="224"/>
      <c r="T16155" s="223"/>
      <c r="U16155" s="225"/>
      <c r="V16155" s="223"/>
      <c r="W16155" s="225"/>
      <c r="AE16155" s="200"/>
      <c r="AM16155" s="203"/>
      <c r="AT16155" s="144"/>
    </row>
    <row r="16156" spans="9:46" s="142" customFormat="1" x14ac:dyDescent="0.15">
      <c r="I16156" s="223"/>
      <c r="P16156" s="224"/>
      <c r="Q16156" s="224"/>
      <c r="R16156" s="224"/>
      <c r="T16156" s="223"/>
      <c r="U16156" s="225"/>
      <c r="V16156" s="223"/>
      <c r="W16156" s="225"/>
      <c r="AE16156" s="200"/>
      <c r="AM16156" s="203"/>
      <c r="AT16156" s="144"/>
    </row>
    <row r="16157" spans="9:46" s="142" customFormat="1" x14ac:dyDescent="0.15">
      <c r="I16157" s="223"/>
      <c r="P16157" s="224"/>
      <c r="Q16157" s="224"/>
      <c r="R16157" s="224"/>
      <c r="T16157" s="223"/>
      <c r="U16157" s="225"/>
      <c r="V16157" s="223"/>
      <c r="W16157" s="225"/>
      <c r="AE16157" s="200"/>
      <c r="AM16157" s="203"/>
      <c r="AT16157" s="144"/>
    </row>
    <row r="16158" spans="9:46" s="142" customFormat="1" x14ac:dyDescent="0.15">
      <c r="I16158" s="223"/>
      <c r="P16158" s="224"/>
      <c r="Q16158" s="224"/>
      <c r="R16158" s="224"/>
      <c r="T16158" s="223"/>
      <c r="U16158" s="225"/>
      <c r="V16158" s="223"/>
      <c r="W16158" s="225"/>
      <c r="AE16158" s="200"/>
      <c r="AM16158" s="203"/>
      <c r="AT16158" s="144"/>
    </row>
    <row r="16159" spans="9:46" s="142" customFormat="1" x14ac:dyDescent="0.15">
      <c r="I16159" s="223"/>
      <c r="P16159" s="224"/>
      <c r="Q16159" s="224"/>
      <c r="R16159" s="224"/>
      <c r="T16159" s="223"/>
      <c r="U16159" s="225"/>
      <c r="V16159" s="223"/>
      <c r="W16159" s="225"/>
      <c r="AE16159" s="200"/>
      <c r="AM16159" s="203"/>
      <c r="AT16159" s="144"/>
    </row>
    <row r="16160" spans="9:46" s="142" customFormat="1" x14ac:dyDescent="0.15">
      <c r="I16160" s="223"/>
      <c r="P16160" s="224"/>
      <c r="Q16160" s="224"/>
      <c r="R16160" s="224"/>
      <c r="T16160" s="223"/>
      <c r="U16160" s="225"/>
      <c r="V16160" s="223"/>
      <c r="W16160" s="225"/>
      <c r="AE16160" s="200"/>
      <c r="AM16160" s="203"/>
      <c r="AT16160" s="144"/>
    </row>
    <row r="16161" spans="9:46" s="142" customFormat="1" x14ac:dyDescent="0.15">
      <c r="I16161" s="223"/>
      <c r="P16161" s="224"/>
      <c r="Q16161" s="224"/>
      <c r="R16161" s="224"/>
      <c r="T16161" s="223"/>
      <c r="U16161" s="225"/>
      <c r="V16161" s="223"/>
      <c r="W16161" s="225"/>
      <c r="AE16161" s="200"/>
      <c r="AM16161" s="203"/>
      <c r="AT16161" s="144"/>
    </row>
    <row r="16162" spans="9:46" s="142" customFormat="1" x14ac:dyDescent="0.15">
      <c r="I16162" s="223"/>
      <c r="P16162" s="224"/>
      <c r="Q16162" s="224"/>
      <c r="R16162" s="224"/>
      <c r="T16162" s="223"/>
      <c r="U16162" s="225"/>
      <c r="V16162" s="223"/>
      <c r="W16162" s="225"/>
      <c r="AE16162" s="200"/>
      <c r="AM16162" s="203"/>
      <c r="AT16162" s="144"/>
    </row>
    <row r="16163" spans="9:46" s="142" customFormat="1" x14ac:dyDescent="0.15">
      <c r="I16163" s="223"/>
      <c r="P16163" s="224"/>
      <c r="Q16163" s="224"/>
      <c r="R16163" s="224"/>
      <c r="T16163" s="223"/>
      <c r="U16163" s="225"/>
      <c r="V16163" s="223"/>
      <c r="W16163" s="225"/>
      <c r="AE16163" s="200"/>
      <c r="AM16163" s="203"/>
      <c r="AT16163" s="144"/>
    </row>
    <row r="16164" spans="9:46" s="142" customFormat="1" x14ac:dyDescent="0.15">
      <c r="I16164" s="223"/>
      <c r="P16164" s="224"/>
      <c r="Q16164" s="224"/>
      <c r="R16164" s="224"/>
      <c r="T16164" s="223"/>
      <c r="U16164" s="225"/>
      <c r="V16164" s="223"/>
      <c r="W16164" s="225"/>
      <c r="AE16164" s="200"/>
      <c r="AM16164" s="203"/>
      <c r="AT16164" s="144"/>
    </row>
    <row r="16165" spans="9:46" s="142" customFormat="1" x14ac:dyDescent="0.15">
      <c r="I16165" s="223"/>
      <c r="P16165" s="224"/>
      <c r="Q16165" s="224"/>
      <c r="R16165" s="224"/>
      <c r="T16165" s="223"/>
      <c r="U16165" s="225"/>
      <c r="V16165" s="223"/>
      <c r="W16165" s="225"/>
      <c r="AE16165" s="200"/>
      <c r="AM16165" s="203"/>
      <c r="AT16165" s="144"/>
    </row>
    <row r="16166" spans="9:46" s="142" customFormat="1" x14ac:dyDescent="0.15">
      <c r="I16166" s="223"/>
      <c r="P16166" s="224"/>
      <c r="Q16166" s="224"/>
      <c r="R16166" s="224"/>
      <c r="T16166" s="223"/>
      <c r="U16166" s="225"/>
      <c r="V16166" s="223"/>
      <c r="W16166" s="225"/>
      <c r="AE16166" s="200"/>
      <c r="AM16166" s="203"/>
      <c r="AT16166" s="144"/>
    </row>
    <row r="16167" spans="9:46" s="142" customFormat="1" x14ac:dyDescent="0.15">
      <c r="I16167" s="223"/>
      <c r="P16167" s="224"/>
      <c r="Q16167" s="224"/>
      <c r="R16167" s="224"/>
      <c r="T16167" s="223"/>
      <c r="U16167" s="225"/>
      <c r="V16167" s="223"/>
      <c r="W16167" s="225"/>
      <c r="AE16167" s="200"/>
      <c r="AM16167" s="203"/>
      <c r="AT16167" s="144"/>
    </row>
    <row r="16168" spans="9:46" s="142" customFormat="1" x14ac:dyDescent="0.15">
      <c r="I16168" s="223"/>
      <c r="P16168" s="224"/>
      <c r="Q16168" s="224"/>
      <c r="R16168" s="224"/>
      <c r="T16168" s="223"/>
      <c r="U16168" s="225"/>
      <c r="V16168" s="223"/>
      <c r="W16168" s="225"/>
      <c r="AE16168" s="200"/>
      <c r="AM16168" s="203"/>
      <c r="AT16168" s="144"/>
    </row>
    <row r="16169" spans="9:46" s="142" customFormat="1" x14ac:dyDescent="0.15">
      <c r="I16169" s="223"/>
      <c r="P16169" s="224"/>
      <c r="Q16169" s="224"/>
      <c r="R16169" s="224"/>
      <c r="T16169" s="223"/>
      <c r="U16169" s="225"/>
      <c r="V16169" s="223"/>
      <c r="W16169" s="225"/>
      <c r="AE16169" s="200"/>
      <c r="AM16169" s="203"/>
      <c r="AT16169" s="144"/>
    </row>
    <row r="16170" spans="9:46" s="142" customFormat="1" x14ac:dyDescent="0.15">
      <c r="I16170" s="223"/>
      <c r="P16170" s="224"/>
      <c r="Q16170" s="224"/>
      <c r="R16170" s="224"/>
      <c r="T16170" s="223"/>
      <c r="U16170" s="225"/>
      <c r="V16170" s="223"/>
      <c r="W16170" s="225"/>
      <c r="AE16170" s="200"/>
      <c r="AM16170" s="203"/>
      <c r="AT16170" s="144"/>
    </row>
    <row r="16171" spans="9:46" s="142" customFormat="1" x14ac:dyDescent="0.15">
      <c r="I16171" s="223"/>
      <c r="P16171" s="224"/>
      <c r="Q16171" s="224"/>
      <c r="R16171" s="224"/>
      <c r="T16171" s="223"/>
      <c r="U16171" s="225"/>
      <c r="V16171" s="223"/>
      <c r="W16171" s="225"/>
      <c r="AE16171" s="200"/>
      <c r="AM16171" s="203"/>
      <c r="AT16171" s="144"/>
    </row>
    <row r="16172" spans="9:46" s="142" customFormat="1" x14ac:dyDescent="0.15">
      <c r="I16172" s="223"/>
      <c r="P16172" s="224"/>
      <c r="Q16172" s="224"/>
      <c r="R16172" s="224"/>
      <c r="T16172" s="223"/>
      <c r="U16172" s="225"/>
      <c r="V16172" s="223"/>
      <c r="W16172" s="225"/>
      <c r="AE16172" s="200"/>
      <c r="AM16172" s="203"/>
      <c r="AT16172" s="144"/>
    </row>
    <row r="16173" spans="9:46" s="142" customFormat="1" x14ac:dyDescent="0.15">
      <c r="I16173" s="223"/>
      <c r="P16173" s="224"/>
      <c r="Q16173" s="224"/>
      <c r="R16173" s="224"/>
      <c r="T16173" s="223"/>
      <c r="U16173" s="225"/>
      <c r="V16173" s="223"/>
      <c r="W16173" s="225"/>
      <c r="AE16173" s="200"/>
      <c r="AM16173" s="203"/>
      <c r="AT16173" s="144"/>
    </row>
    <row r="16174" spans="9:46" s="142" customFormat="1" x14ac:dyDescent="0.15">
      <c r="I16174" s="223"/>
      <c r="P16174" s="224"/>
      <c r="Q16174" s="224"/>
      <c r="R16174" s="224"/>
      <c r="T16174" s="223"/>
      <c r="U16174" s="225"/>
      <c r="V16174" s="223"/>
      <c r="W16174" s="225"/>
      <c r="AE16174" s="200"/>
      <c r="AM16174" s="203"/>
      <c r="AT16174" s="144"/>
    </row>
    <row r="16175" spans="9:46" s="142" customFormat="1" x14ac:dyDescent="0.15">
      <c r="I16175" s="223"/>
      <c r="P16175" s="224"/>
      <c r="Q16175" s="224"/>
      <c r="R16175" s="224"/>
      <c r="T16175" s="223"/>
      <c r="U16175" s="225"/>
      <c r="V16175" s="223"/>
      <c r="W16175" s="225"/>
      <c r="AE16175" s="200"/>
      <c r="AM16175" s="203"/>
      <c r="AT16175" s="144"/>
    </row>
    <row r="16176" spans="9:46" s="142" customFormat="1" x14ac:dyDescent="0.15">
      <c r="I16176" s="223"/>
      <c r="P16176" s="224"/>
      <c r="Q16176" s="224"/>
      <c r="R16176" s="224"/>
      <c r="T16176" s="223"/>
      <c r="U16176" s="225"/>
      <c r="V16176" s="223"/>
      <c r="W16176" s="225"/>
      <c r="AE16176" s="200"/>
      <c r="AM16176" s="203"/>
      <c r="AT16176" s="144"/>
    </row>
    <row r="16177" spans="9:46" s="142" customFormat="1" x14ac:dyDescent="0.15">
      <c r="I16177" s="223"/>
      <c r="P16177" s="224"/>
      <c r="Q16177" s="224"/>
      <c r="R16177" s="224"/>
      <c r="T16177" s="223"/>
      <c r="U16177" s="225"/>
      <c r="V16177" s="223"/>
      <c r="W16177" s="225"/>
      <c r="AE16177" s="200"/>
      <c r="AM16177" s="203"/>
      <c r="AT16177" s="144"/>
    </row>
    <row r="16178" spans="9:46" s="142" customFormat="1" x14ac:dyDescent="0.15">
      <c r="I16178" s="223"/>
      <c r="P16178" s="224"/>
      <c r="Q16178" s="224"/>
      <c r="R16178" s="224"/>
      <c r="T16178" s="223"/>
      <c r="U16178" s="225"/>
      <c r="V16178" s="223"/>
      <c r="W16178" s="225"/>
      <c r="AE16178" s="200"/>
      <c r="AM16178" s="203"/>
      <c r="AT16178" s="144"/>
    </row>
    <row r="16179" spans="9:46" s="142" customFormat="1" x14ac:dyDescent="0.15">
      <c r="I16179" s="223"/>
      <c r="P16179" s="224"/>
      <c r="Q16179" s="224"/>
      <c r="R16179" s="224"/>
      <c r="T16179" s="223"/>
      <c r="U16179" s="225"/>
      <c r="V16179" s="223"/>
      <c r="W16179" s="225"/>
      <c r="AE16179" s="200"/>
      <c r="AM16179" s="203"/>
      <c r="AT16179" s="144"/>
    </row>
    <row r="16180" spans="9:46" s="142" customFormat="1" x14ac:dyDescent="0.15">
      <c r="I16180" s="223"/>
      <c r="P16180" s="224"/>
      <c r="Q16180" s="224"/>
      <c r="R16180" s="224"/>
      <c r="T16180" s="223"/>
      <c r="U16180" s="225"/>
      <c r="V16180" s="223"/>
      <c r="W16180" s="225"/>
      <c r="AE16180" s="200"/>
      <c r="AM16180" s="203"/>
      <c r="AT16180" s="144"/>
    </row>
    <row r="16181" spans="9:46" s="142" customFormat="1" x14ac:dyDescent="0.15">
      <c r="I16181" s="223"/>
      <c r="P16181" s="224"/>
      <c r="Q16181" s="224"/>
      <c r="R16181" s="224"/>
      <c r="T16181" s="223"/>
      <c r="U16181" s="225"/>
      <c r="V16181" s="223"/>
      <c r="W16181" s="225"/>
      <c r="AE16181" s="200"/>
      <c r="AM16181" s="203"/>
      <c r="AT16181" s="144"/>
    </row>
    <row r="16182" spans="9:46" s="142" customFormat="1" x14ac:dyDescent="0.15">
      <c r="I16182" s="223"/>
      <c r="P16182" s="224"/>
      <c r="Q16182" s="224"/>
      <c r="R16182" s="224"/>
      <c r="T16182" s="223"/>
      <c r="U16182" s="225"/>
      <c r="V16182" s="223"/>
      <c r="W16182" s="225"/>
      <c r="AE16182" s="200"/>
      <c r="AM16182" s="203"/>
      <c r="AT16182" s="144"/>
    </row>
    <row r="16183" spans="9:46" s="142" customFormat="1" x14ac:dyDescent="0.15">
      <c r="I16183" s="223"/>
      <c r="P16183" s="224"/>
      <c r="Q16183" s="224"/>
      <c r="R16183" s="224"/>
      <c r="T16183" s="223"/>
      <c r="U16183" s="225"/>
      <c r="V16183" s="223"/>
      <c r="W16183" s="225"/>
      <c r="AE16183" s="200"/>
      <c r="AM16183" s="203"/>
      <c r="AT16183" s="144"/>
    </row>
    <row r="16184" spans="9:46" s="142" customFormat="1" x14ac:dyDescent="0.15">
      <c r="I16184" s="223"/>
      <c r="P16184" s="224"/>
      <c r="Q16184" s="224"/>
      <c r="R16184" s="224"/>
      <c r="T16184" s="223"/>
      <c r="U16184" s="225"/>
      <c r="V16184" s="223"/>
      <c r="W16184" s="225"/>
      <c r="AE16184" s="200"/>
      <c r="AM16184" s="203"/>
      <c r="AT16184" s="144"/>
    </row>
    <row r="16185" spans="9:46" s="142" customFormat="1" x14ac:dyDescent="0.15">
      <c r="I16185" s="223"/>
      <c r="P16185" s="224"/>
      <c r="Q16185" s="224"/>
      <c r="R16185" s="224"/>
      <c r="T16185" s="223"/>
      <c r="U16185" s="225"/>
      <c r="V16185" s="223"/>
      <c r="W16185" s="225"/>
      <c r="AE16185" s="200"/>
      <c r="AM16185" s="203"/>
      <c r="AT16185" s="144"/>
    </row>
    <row r="16186" spans="9:46" s="142" customFormat="1" x14ac:dyDescent="0.15">
      <c r="I16186" s="223"/>
      <c r="P16186" s="224"/>
      <c r="Q16186" s="224"/>
      <c r="R16186" s="224"/>
      <c r="T16186" s="223"/>
      <c r="U16186" s="225"/>
      <c r="V16186" s="223"/>
      <c r="W16186" s="225"/>
      <c r="AE16186" s="200"/>
      <c r="AM16186" s="203"/>
      <c r="AT16186" s="144"/>
    </row>
    <row r="16187" spans="9:46" s="142" customFormat="1" x14ac:dyDescent="0.15">
      <c r="I16187" s="223"/>
      <c r="P16187" s="224"/>
      <c r="Q16187" s="224"/>
      <c r="R16187" s="224"/>
      <c r="T16187" s="223"/>
      <c r="U16187" s="225"/>
      <c r="V16187" s="223"/>
      <c r="W16187" s="225"/>
      <c r="AE16187" s="200"/>
      <c r="AM16187" s="203"/>
      <c r="AT16187" s="144"/>
    </row>
    <row r="16188" spans="9:46" s="142" customFormat="1" x14ac:dyDescent="0.15">
      <c r="I16188" s="223"/>
      <c r="P16188" s="224"/>
      <c r="Q16188" s="224"/>
      <c r="R16188" s="224"/>
      <c r="T16188" s="223"/>
      <c r="U16188" s="225"/>
      <c r="V16188" s="223"/>
      <c r="W16188" s="225"/>
      <c r="AE16188" s="200"/>
      <c r="AM16188" s="203"/>
      <c r="AT16188" s="144"/>
    </row>
    <row r="16189" spans="9:46" s="142" customFormat="1" x14ac:dyDescent="0.15">
      <c r="I16189" s="223"/>
      <c r="P16189" s="224"/>
      <c r="Q16189" s="224"/>
      <c r="R16189" s="224"/>
      <c r="T16189" s="223"/>
      <c r="U16189" s="225"/>
      <c r="V16189" s="223"/>
      <c r="W16189" s="225"/>
      <c r="AE16189" s="200"/>
      <c r="AM16189" s="203"/>
      <c r="AT16189" s="144"/>
    </row>
    <row r="16190" spans="9:46" s="142" customFormat="1" x14ac:dyDescent="0.15">
      <c r="I16190" s="223"/>
      <c r="P16190" s="224"/>
      <c r="Q16190" s="224"/>
      <c r="R16190" s="224"/>
      <c r="T16190" s="223"/>
      <c r="U16190" s="225"/>
      <c r="V16190" s="223"/>
      <c r="W16190" s="225"/>
      <c r="AE16190" s="200"/>
      <c r="AM16190" s="203"/>
      <c r="AT16190" s="144"/>
    </row>
    <row r="16191" spans="9:46" s="142" customFormat="1" x14ac:dyDescent="0.15">
      <c r="I16191" s="223"/>
      <c r="P16191" s="224"/>
      <c r="Q16191" s="224"/>
      <c r="R16191" s="224"/>
      <c r="T16191" s="223"/>
      <c r="U16191" s="225"/>
      <c r="V16191" s="223"/>
      <c r="W16191" s="225"/>
      <c r="AE16191" s="200"/>
      <c r="AM16191" s="203"/>
      <c r="AT16191" s="144"/>
    </row>
    <row r="16192" spans="9:46" s="142" customFormat="1" x14ac:dyDescent="0.15">
      <c r="I16192" s="223"/>
      <c r="P16192" s="224"/>
      <c r="Q16192" s="224"/>
      <c r="R16192" s="224"/>
      <c r="T16192" s="223"/>
      <c r="U16192" s="225"/>
      <c r="V16192" s="223"/>
      <c r="W16192" s="225"/>
      <c r="AE16192" s="200"/>
      <c r="AM16192" s="203"/>
      <c r="AT16192" s="144"/>
    </row>
    <row r="16193" spans="9:46" s="142" customFormat="1" x14ac:dyDescent="0.15">
      <c r="I16193" s="223"/>
      <c r="P16193" s="224"/>
      <c r="Q16193" s="224"/>
      <c r="R16193" s="224"/>
      <c r="T16193" s="223"/>
      <c r="U16193" s="225"/>
      <c r="V16193" s="223"/>
      <c r="W16193" s="225"/>
      <c r="AE16193" s="200"/>
      <c r="AM16193" s="203"/>
      <c r="AT16193" s="144"/>
    </row>
    <row r="16194" spans="9:46" s="142" customFormat="1" x14ac:dyDescent="0.15">
      <c r="I16194" s="223"/>
      <c r="P16194" s="224"/>
      <c r="Q16194" s="224"/>
      <c r="R16194" s="224"/>
      <c r="T16194" s="223"/>
      <c r="U16194" s="225"/>
      <c r="V16194" s="223"/>
      <c r="W16194" s="225"/>
      <c r="AE16194" s="200"/>
      <c r="AM16194" s="203"/>
      <c r="AT16194" s="144"/>
    </row>
    <row r="16195" spans="9:46" s="142" customFormat="1" x14ac:dyDescent="0.15">
      <c r="I16195" s="223"/>
      <c r="P16195" s="224"/>
      <c r="Q16195" s="224"/>
      <c r="R16195" s="224"/>
      <c r="T16195" s="223"/>
      <c r="U16195" s="225"/>
      <c r="V16195" s="223"/>
      <c r="W16195" s="225"/>
      <c r="AE16195" s="200"/>
      <c r="AM16195" s="203"/>
      <c r="AT16195" s="144"/>
    </row>
    <row r="16196" spans="9:46" s="142" customFormat="1" x14ac:dyDescent="0.15">
      <c r="I16196" s="223"/>
      <c r="P16196" s="224"/>
      <c r="Q16196" s="224"/>
      <c r="R16196" s="224"/>
      <c r="T16196" s="223"/>
      <c r="U16196" s="225"/>
      <c r="V16196" s="223"/>
      <c r="W16196" s="225"/>
      <c r="AE16196" s="200"/>
      <c r="AM16196" s="203"/>
      <c r="AT16196" s="144"/>
    </row>
    <row r="16197" spans="9:46" s="142" customFormat="1" x14ac:dyDescent="0.15">
      <c r="I16197" s="223"/>
      <c r="P16197" s="224"/>
      <c r="Q16197" s="224"/>
      <c r="R16197" s="224"/>
      <c r="T16197" s="223"/>
      <c r="U16197" s="225"/>
      <c r="V16197" s="223"/>
      <c r="W16197" s="225"/>
      <c r="AE16197" s="200"/>
      <c r="AM16197" s="203"/>
      <c r="AT16197" s="144"/>
    </row>
    <row r="16198" spans="9:46" s="142" customFormat="1" x14ac:dyDescent="0.15">
      <c r="I16198" s="223"/>
      <c r="P16198" s="224"/>
      <c r="Q16198" s="224"/>
      <c r="R16198" s="224"/>
      <c r="T16198" s="223"/>
      <c r="U16198" s="225"/>
      <c r="V16198" s="223"/>
      <c r="W16198" s="225"/>
      <c r="AE16198" s="200"/>
      <c r="AM16198" s="203"/>
      <c r="AT16198" s="144"/>
    </row>
    <row r="16199" spans="9:46" s="142" customFormat="1" x14ac:dyDescent="0.15">
      <c r="I16199" s="223"/>
      <c r="P16199" s="224"/>
      <c r="Q16199" s="224"/>
      <c r="R16199" s="224"/>
      <c r="T16199" s="223"/>
      <c r="U16199" s="225"/>
      <c r="V16199" s="223"/>
      <c r="W16199" s="225"/>
      <c r="AE16199" s="200"/>
      <c r="AM16199" s="203"/>
      <c r="AT16199" s="144"/>
    </row>
    <row r="16200" spans="9:46" s="142" customFormat="1" x14ac:dyDescent="0.15">
      <c r="I16200" s="223"/>
      <c r="P16200" s="224"/>
      <c r="Q16200" s="224"/>
      <c r="R16200" s="224"/>
      <c r="T16200" s="223"/>
      <c r="U16200" s="225"/>
      <c r="V16200" s="223"/>
      <c r="W16200" s="225"/>
      <c r="AE16200" s="200"/>
      <c r="AM16200" s="203"/>
      <c r="AT16200" s="144"/>
    </row>
    <row r="16201" spans="9:46" s="142" customFormat="1" x14ac:dyDescent="0.15">
      <c r="I16201" s="223"/>
      <c r="P16201" s="224"/>
      <c r="Q16201" s="224"/>
      <c r="R16201" s="224"/>
      <c r="T16201" s="223"/>
      <c r="U16201" s="225"/>
      <c r="V16201" s="223"/>
      <c r="W16201" s="225"/>
      <c r="AE16201" s="200"/>
      <c r="AM16201" s="203"/>
      <c r="AT16201" s="144"/>
    </row>
    <row r="16202" spans="9:46" s="142" customFormat="1" x14ac:dyDescent="0.15">
      <c r="I16202" s="223"/>
      <c r="P16202" s="224"/>
      <c r="Q16202" s="224"/>
      <c r="R16202" s="224"/>
      <c r="T16202" s="223"/>
      <c r="U16202" s="225"/>
      <c r="V16202" s="223"/>
      <c r="W16202" s="225"/>
      <c r="AE16202" s="200"/>
      <c r="AM16202" s="203"/>
      <c r="AT16202" s="144"/>
    </row>
    <row r="16203" spans="9:46" s="142" customFormat="1" x14ac:dyDescent="0.15">
      <c r="I16203" s="223"/>
      <c r="P16203" s="224"/>
      <c r="Q16203" s="224"/>
      <c r="R16203" s="224"/>
      <c r="T16203" s="223"/>
      <c r="U16203" s="225"/>
      <c r="V16203" s="223"/>
      <c r="W16203" s="225"/>
      <c r="AE16203" s="200"/>
      <c r="AM16203" s="203"/>
      <c r="AT16203" s="144"/>
    </row>
    <row r="16204" spans="9:46" s="142" customFormat="1" x14ac:dyDescent="0.15">
      <c r="I16204" s="223"/>
      <c r="P16204" s="224"/>
      <c r="Q16204" s="224"/>
      <c r="R16204" s="224"/>
      <c r="T16204" s="223"/>
      <c r="U16204" s="225"/>
      <c r="V16204" s="223"/>
      <c r="W16204" s="225"/>
      <c r="AE16204" s="200"/>
      <c r="AM16204" s="203"/>
      <c r="AT16204" s="144"/>
    </row>
    <row r="16205" spans="9:46" s="142" customFormat="1" x14ac:dyDescent="0.15">
      <c r="I16205" s="223"/>
      <c r="P16205" s="224"/>
      <c r="Q16205" s="224"/>
      <c r="R16205" s="224"/>
      <c r="T16205" s="223"/>
      <c r="U16205" s="225"/>
      <c r="V16205" s="223"/>
      <c r="W16205" s="225"/>
      <c r="AE16205" s="200"/>
      <c r="AM16205" s="203"/>
      <c r="AT16205" s="144"/>
    </row>
    <row r="16206" spans="9:46" s="142" customFormat="1" x14ac:dyDescent="0.15">
      <c r="I16206" s="223"/>
      <c r="P16206" s="224"/>
      <c r="Q16206" s="224"/>
      <c r="R16206" s="224"/>
      <c r="T16206" s="223"/>
      <c r="U16206" s="225"/>
      <c r="V16206" s="223"/>
      <c r="W16206" s="225"/>
      <c r="AE16206" s="200"/>
      <c r="AM16206" s="203"/>
      <c r="AT16206" s="144"/>
    </row>
    <row r="16207" spans="9:46" s="142" customFormat="1" x14ac:dyDescent="0.15">
      <c r="I16207" s="223"/>
      <c r="P16207" s="224"/>
      <c r="Q16207" s="224"/>
      <c r="R16207" s="224"/>
      <c r="T16207" s="223"/>
      <c r="U16207" s="225"/>
      <c r="V16207" s="223"/>
      <c r="W16207" s="225"/>
      <c r="AE16207" s="200"/>
      <c r="AM16207" s="203"/>
      <c r="AT16207" s="144"/>
    </row>
    <row r="16208" spans="9:46" s="142" customFormat="1" x14ac:dyDescent="0.15">
      <c r="I16208" s="223"/>
      <c r="P16208" s="224"/>
      <c r="Q16208" s="224"/>
      <c r="R16208" s="224"/>
      <c r="T16208" s="223"/>
      <c r="U16208" s="225"/>
      <c r="V16208" s="223"/>
      <c r="W16208" s="225"/>
      <c r="AE16208" s="200"/>
      <c r="AM16208" s="203"/>
      <c r="AT16208" s="144"/>
    </row>
    <row r="16209" spans="9:46" s="142" customFormat="1" x14ac:dyDescent="0.15">
      <c r="I16209" s="223"/>
      <c r="P16209" s="224"/>
      <c r="Q16209" s="224"/>
      <c r="R16209" s="224"/>
      <c r="T16209" s="223"/>
      <c r="U16209" s="225"/>
      <c r="V16209" s="223"/>
      <c r="W16209" s="225"/>
      <c r="AE16209" s="200"/>
      <c r="AM16209" s="203"/>
      <c r="AT16209" s="144"/>
    </row>
    <row r="16210" spans="9:46" s="142" customFormat="1" x14ac:dyDescent="0.15">
      <c r="I16210" s="223"/>
      <c r="P16210" s="224"/>
      <c r="Q16210" s="224"/>
      <c r="R16210" s="224"/>
      <c r="T16210" s="223"/>
      <c r="U16210" s="225"/>
      <c r="V16210" s="223"/>
      <c r="W16210" s="225"/>
      <c r="AE16210" s="200"/>
      <c r="AM16210" s="203"/>
      <c r="AT16210" s="144"/>
    </row>
    <row r="16211" spans="9:46" s="142" customFormat="1" x14ac:dyDescent="0.15">
      <c r="I16211" s="223"/>
      <c r="P16211" s="224"/>
      <c r="Q16211" s="224"/>
      <c r="R16211" s="224"/>
      <c r="T16211" s="223"/>
      <c r="U16211" s="225"/>
      <c r="V16211" s="223"/>
      <c r="W16211" s="225"/>
      <c r="AE16211" s="200"/>
      <c r="AM16211" s="203"/>
      <c r="AT16211" s="144"/>
    </row>
    <row r="16212" spans="9:46" s="142" customFormat="1" x14ac:dyDescent="0.15">
      <c r="I16212" s="223"/>
      <c r="P16212" s="224"/>
      <c r="Q16212" s="224"/>
      <c r="R16212" s="224"/>
      <c r="T16212" s="223"/>
      <c r="U16212" s="225"/>
      <c r="V16212" s="223"/>
      <c r="W16212" s="225"/>
      <c r="AE16212" s="200"/>
      <c r="AM16212" s="203"/>
      <c r="AT16212" s="144"/>
    </row>
    <row r="16213" spans="9:46" s="142" customFormat="1" x14ac:dyDescent="0.15">
      <c r="I16213" s="223"/>
      <c r="P16213" s="224"/>
      <c r="Q16213" s="224"/>
      <c r="R16213" s="224"/>
      <c r="T16213" s="223"/>
      <c r="U16213" s="225"/>
      <c r="V16213" s="223"/>
      <c r="W16213" s="225"/>
      <c r="AE16213" s="200"/>
      <c r="AM16213" s="203"/>
      <c r="AT16213" s="144"/>
    </row>
    <row r="16214" spans="9:46" s="142" customFormat="1" x14ac:dyDescent="0.15">
      <c r="I16214" s="223"/>
      <c r="P16214" s="224"/>
      <c r="Q16214" s="224"/>
      <c r="R16214" s="224"/>
      <c r="T16214" s="223"/>
      <c r="U16214" s="225"/>
      <c r="V16214" s="223"/>
      <c r="W16214" s="225"/>
      <c r="AE16214" s="200"/>
      <c r="AM16214" s="203"/>
      <c r="AT16214" s="144"/>
    </row>
    <row r="16215" spans="9:46" s="142" customFormat="1" x14ac:dyDescent="0.15">
      <c r="I16215" s="223"/>
      <c r="P16215" s="224"/>
      <c r="Q16215" s="224"/>
      <c r="R16215" s="224"/>
      <c r="T16215" s="223"/>
      <c r="U16215" s="225"/>
      <c r="V16215" s="223"/>
      <c r="W16215" s="225"/>
      <c r="AE16215" s="200"/>
      <c r="AM16215" s="203"/>
      <c r="AT16215" s="144"/>
    </row>
    <row r="16216" spans="9:46" s="142" customFormat="1" x14ac:dyDescent="0.15">
      <c r="I16216" s="223"/>
      <c r="P16216" s="224"/>
      <c r="Q16216" s="224"/>
      <c r="R16216" s="224"/>
      <c r="T16216" s="223"/>
      <c r="U16216" s="225"/>
      <c r="V16216" s="223"/>
      <c r="W16216" s="225"/>
      <c r="AE16216" s="200"/>
      <c r="AM16216" s="203"/>
      <c r="AT16216" s="144"/>
    </row>
    <row r="16217" spans="9:46" s="142" customFormat="1" x14ac:dyDescent="0.15">
      <c r="I16217" s="223"/>
      <c r="P16217" s="224"/>
      <c r="Q16217" s="224"/>
      <c r="R16217" s="224"/>
      <c r="T16217" s="223"/>
      <c r="U16217" s="225"/>
      <c r="V16217" s="223"/>
      <c r="W16217" s="225"/>
      <c r="AE16217" s="200"/>
      <c r="AM16217" s="203"/>
      <c r="AT16217" s="144"/>
    </row>
    <row r="16218" spans="9:46" s="142" customFormat="1" x14ac:dyDescent="0.15">
      <c r="I16218" s="223"/>
      <c r="P16218" s="224"/>
      <c r="Q16218" s="224"/>
      <c r="R16218" s="224"/>
      <c r="T16218" s="223"/>
      <c r="U16218" s="225"/>
      <c r="V16218" s="223"/>
      <c r="W16218" s="225"/>
      <c r="AE16218" s="200"/>
      <c r="AM16218" s="203"/>
      <c r="AT16218" s="144"/>
    </row>
    <row r="16219" spans="9:46" s="142" customFormat="1" x14ac:dyDescent="0.15">
      <c r="I16219" s="223"/>
      <c r="P16219" s="224"/>
      <c r="Q16219" s="224"/>
      <c r="R16219" s="224"/>
      <c r="T16219" s="223"/>
      <c r="U16219" s="225"/>
      <c r="V16219" s="223"/>
      <c r="W16219" s="225"/>
      <c r="AE16219" s="200"/>
      <c r="AM16219" s="203"/>
      <c r="AT16219" s="144"/>
    </row>
    <row r="16220" spans="9:46" s="142" customFormat="1" x14ac:dyDescent="0.15">
      <c r="I16220" s="223"/>
      <c r="P16220" s="224"/>
      <c r="Q16220" s="224"/>
      <c r="R16220" s="224"/>
      <c r="T16220" s="223"/>
      <c r="U16220" s="225"/>
      <c r="V16220" s="223"/>
      <c r="W16220" s="225"/>
      <c r="AE16220" s="200"/>
      <c r="AM16220" s="203"/>
      <c r="AT16220" s="144"/>
    </row>
    <row r="16221" spans="9:46" s="142" customFormat="1" x14ac:dyDescent="0.15">
      <c r="I16221" s="223"/>
      <c r="P16221" s="224"/>
      <c r="Q16221" s="224"/>
      <c r="R16221" s="224"/>
      <c r="T16221" s="223"/>
      <c r="U16221" s="225"/>
      <c r="V16221" s="223"/>
      <c r="W16221" s="225"/>
      <c r="AE16221" s="200"/>
      <c r="AM16221" s="203"/>
      <c r="AT16221" s="144"/>
    </row>
    <row r="16222" spans="9:46" s="142" customFormat="1" x14ac:dyDescent="0.15">
      <c r="I16222" s="223"/>
      <c r="P16222" s="224"/>
      <c r="Q16222" s="224"/>
      <c r="R16222" s="224"/>
      <c r="T16222" s="223"/>
      <c r="U16222" s="225"/>
      <c r="V16222" s="223"/>
      <c r="W16222" s="225"/>
      <c r="AE16222" s="200"/>
      <c r="AM16222" s="203"/>
      <c r="AT16222" s="144"/>
    </row>
    <row r="16223" spans="9:46" s="142" customFormat="1" x14ac:dyDescent="0.15">
      <c r="I16223" s="223"/>
      <c r="P16223" s="224"/>
      <c r="Q16223" s="224"/>
      <c r="R16223" s="224"/>
      <c r="T16223" s="223"/>
      <c r="U16223" s="225"/>
      <c r="V16223" s="223"/>
      <c r="W16223" s="225"/>
      <c r="AE16223" s="200"/>
      <c r="AM16223" s="203"/>
      <c r="AT16223" s="144"/>
    </row>
    <row r="16224" spans="9:46" s="142" customFormat="1" x14ac:dyDescent="0.15">
      <c r="I16224" s="223"/>
      <c r="P16224" s="224"/>
      <c r="Q16224" s="224"/>
      <c r="R16224" s="224"/>
      <c r="T16224" s="223"/>
      <c r="U16224" s="225"/>
      <c r="V16224" s="223"/>
      <c r="W16224" s="225"/>
      <c r="AE16224" s="200"/>
      <c r="AM16224" s="203"/>
      <c r="AT16224" s="144"/>
    </row>
    <row r="16225" spans="9:46" s="142" customFormat="1" x14ac:dyDescent="0.15">
      <c r="I16225" s="223"/>
      <c r="P16225" s="224"/>
      <c r="Q16225" s="224"/>
      <c r="R16225" s="224"/>
      <c r="T16225" s="223"/>
      <c r="U16225" s="225"/>
      <c r="V16225" s="223"/>
      <c r="W16225" s="225"/>
      <c r="AE16225" s="200"/>
      <c r="AM16225" s="203"/>
      <c r="AT16225" s="144"/>
    </row>
    <row r="16226" spans="9:46" s="142" customFormat="1" x14ac:dyDescent="0.15">
      <c r="I16226" s="223"/>
      <c r="P16226" s="224"/>
      <c r="Q16226" s="224"/>
      <c r="R16226" s="224"/>
      <c r="T16226" s="223"/>
      <c r="U16226" s="225"/>
      <c r="V16226" s="223"/>
      <c r="W16226" s="225"/>
      <c r="AE16226" s="200"/>
      <c r="AM16226" s="203"/>
      <c r="AT16226" s="144"/>
    </row>
    <row r="16227" spans="9:46" s="142" customFormat="1" x14ac:dyDescent="0.15">
      <c r="I16227" s="223"/>
      <c r="P16227" s="224"/>
      <c r="Q16227" s="224"/>
      <c r="R16227" s="224"/>
      <c r="T16227" s="223"/>
      <c r="U16227" s="225"/>
      <c r="V16227" s="223"/>
      <c r="W16227" s="225"/>
      <c r="AE16227" s="200"/>
      <c r="AM16227" s="203"/>
      <c r="AT16227" s="144"/>
    </row>
    <row r="16228" spans="9:46" s="142" customFormat="1" x14ac:dyDescent="0.15">
      <c r="I16228" s="223"/>
      <c r="P16228" s="224"/>
      <c r="Q16228" s="224"/>
      <c r="R16228" s="224"/>
      <c r="T16228" s="223"/>
      <c r="U16228" s="225"/>
      <c r="V16228" s="223"/>
      <c r="W16228" s="225"/>
      <c r="AE16228" s="200"/>
      <c r="AM16228" s="203"/>
      <c r="AT16228" s="144"/>
    </row>
    <row r="16229" spans="9:46" s="142" customFormat="1" x14ac:dyDescent="0.15">
      <c r="I16229" s="223"/>
      <c r="P16229" s="224"/>
      <c r="Q16229" s="224"/>
      <c r="R16229" s="224"/>
      <c r="T16229" s="223"/>
      <c r="U16229" s="225"/>
      <c r="V16229" s="223"/>
      <c r="W16229" s="225"/>
      <c r="AE16229" s="200"/>
      <c r="AM16229" s="203"/>
      <c r="AT16229" s="144"/>
    </row>
    <row r="16230" spans="9:46" s="142" customFormat="1" x14ac:dyDescent="0.15">
      <c r="I16230" s="223"/>
      <c r="P16230" s="224"/>
      <c r="Q16230" s="224"/>
      <c r="R16230" s="224"/>
      <c r="T16230" s="223"/>
      <c r="U16230" s="225"/>
      <c r="V16230" s="223"/>
      <c r="W16230" s="225"/>
      <c r="AE16230" s="200"/>
      <c r="AM16230" s="203"/>
      <c r="AT16230" s="144"/>
    </row>
    <row r="16231" spans="9:46" s="142" customFormat="1" x14ac:dyDescent="0.15">
      <c r="I16231" s="223"/>
      <c r="P16231" s="224"/>
      <c r="Q16231" s="224"/>
      <c r="R16231" s="224"/>
      <c r="T16231" s="223"/>
      <c r="U16231" s="225"/>
      <c r="V16231" s="223"/>
      <c r="W16231" s="225"/>
      <c r="AE16231" s="200"/>
      <c r="AM16231" s="203"/>
      <c r="AT16231" s="144"/>
    </row>
    <row r="16232" spans="9:46" s="142" customFormat="1" x14ac:dyDescent="0.15">
      <c r="I16232" s="223"/>
      <c r="P16232" s="224"/>
      <c r="Q16232" s="224"/>
      <c r="R16232" s="224"/>
      <c r="T16232" s="223"/>
      <c r="U16232" s="225"/>
      <c r="V16232" s="223"/>
      <c r="W16232" s="225"/>
      <c r="AE16232" s="200"/>
      <c r="AM16232" s="203"/>
      <c r="AT16232" s="144"/>
    </row>
    <row r="16233" spans="9:46" s="142" customFormat="1" x14ac:dyDescent="0.15">
      <c r="I16233" s="223"/>
      <c r="P16233" s="224"/>
      <c r="Q16233" s="224"/>
      <c r="R16233" s="224"/>
      <c r="T16233" s="223"/>
      <c r="U16233" s="225"/>
      <c r="V16233" s="223"/>
      <c r="W16233" s="225"/>
      <c r="AE16233" s="200"/>
      <c r="AM16233" s="203"/>
      <c r="AT16233" s="144"/>
    </row>
    <row r="16234" spans="9:46" s="142" customFormat="1" x14ac:dyDescent="0.15">
      <c r="I16234" s="223"/>
      <c r="P16234" s="224"/>
      <c r="Q16234" s="224"/>
      <c r="R16234" s="224"/>
      <c r="T16234" s="223"/>
      <c r="U16234" s="225"/>
      <c r="V16234" s="223"/>
      <c r="W16234" s="225"/>
      <c r="AE16234" s="200"/>
      <c r="AM16234" s="203"/>
      <c r="AT16234" s="144"/>
    </row>
    <row r="16235" spans="9:46" s="142" customFormat="1" x14ac:dyDescent="0.15">
      <c r="I16235" s="223"/>
      <c r="P16235" s="224"/>
      <c r="Q16235" s="224"/>
      <c r="R16235" s="224"/>
      <c r="T16235" s="223"/>
      <c r="U16235" s="225"/>
      <c r="V16235" s="223"/>
      <c r="W16235" s="225"/>
      <c r="AE16235" s="200"/>
      <c r="AM16235" s="203"/>
      <c r="AT16235" s="144"/>
    </row>
    <row r="16236" spans="9:46" s="142" customFormat="1" x14ac:dyDescent="0.15">
      <c r="I16236" s="223"/>
      <c r="P16236" s="224"/>
      <c r="Q16236" s="224"/>
      <c r="R16236" s="224"/>
      <c r="T16236" s="223"/>
      <c r="U16236" s="225"/>
      <c r="V16236" s="223"/>
      <c r="W16236" s="225"/>
      <c r="AE16236" s="200"/>
      <c r="AM16236" s="203"/>
      <c r="AT16236" s="144"/>
    </row>
    <row r="16237" spans="9:46" s="142" customFormat="1" x14ac:dyDescent="0.15">
      <c r="I16237" s="223"/>
      <c r="P16237" s="224"/>
      <c r="Q16237" s="224"/>
      <c r="R16237" s="224"/>
      <c r="T16237" s="223"/>
      <c r="U16237" s="225"/>
      <c r="V16237" s="223"/>
      <c r="W16237" s="225"/>
      <c r="AE16237" s="200"/>
      <c r="AM16237" s="203"/>
      <c r="AT16237" s="144"/>
    </row>
    <row r="16238" spans="9:46" s="142" customFormat="1" x14ac:dyDescent="0.15">
      <c r="I16238" s="223"/>
      <c r="P16238" s="224"/>
      <c r="Q16238" s="224"/>
      <c r="R16238" s="224"/>
      <c r="T16238" s="223"/>
      <c r="U16238" s="225"/>
      <c r="V16238" s="223"/>
      <c r="W16238" s="225"/>
      <c r="AE16238" s="200"/>
      <c r="AM16238" s="203"/>
      <c r="AT16238" s="144"/>
    </row>
    <row r="16239" spans="9:46" s="142" customFormat="1" x14ac:dyDescent="0.15">
      <c r="I16239" s="223"/>
      <c r="P16239" s="224"/>
      <c r="Q16239" s="224"/>
      <c r="R16239" s="224"/>
      <c r="T16239" s="223"/>
      <c r="U16239" s="225"/>
      <c r="V16239" s="223"/>
      <c r="W16239" s="225"/>
      <c r="AE16239" s="200"/>
      <c r="AM16239" s="203"/>
      <c r="AT16239" s="144"/>
    </row>
    <row r="16240" spans="9:46" s="142" customFormat="1" x14ac:dyDescent="0.15">
      <c r="I16240" s="223"/>
      <c r="P16240" s="224"/>
      <c r="Q16240" s="224"/>
      <c r="R16240" s="224"/>
      <c r="T16240" s="223"/>
      <c r="U16240" s="225"/>
      <c r="V16240" s="223"/>
      <c r="W16240" s="225"/>
      <c r="AE16240" s="200"/>
      <c r="AM16240" s="203"/>
      <c r="AT16240" s="144"/>
    </row>
    <row r="16241" spans="9:46" s="142" customFormat="1" x14ac:dyDescent="0.15">
      <c r="I16241" s="223"/>
      <c r="P16241" s="224"/>
      <c r="Q16241" s="224"/>
      <c r="R16241" s="224"/>
      <c r="T16241" s="223"/>
      <c r="U16241" s="225"/>
      <c r="V16241" s="223"/>
      <c r="W16241" s="225"/>
      <c r="AE16241" s="200"/>
      <c r="AM16241" s="203"/>
      <c r="AT16241" s="144"/>
    </row>
    <row r="16242" spans="9:46" s="142" customFormat="1" x14ac:dyDescent="0.15">
      <c r="I16242" s="223"/>
      <c r="P16242" s="224"/>
      <c r="Q16242" s="224"/>
      <c r="R16242" s="224"/>
      <c r="T16242" s="223"/>
      <c r="U16242" s="225"/>
      <c r="V16242" s="223"/>
      <c r="W16242" s="225"/>
      <c r="AE16242" s="200"/>
      <c r="AM16242" s="203"/>
      <c r="AT16242" s="144"/>
    </row>
    <row r="16243" spans="9:46" s="142" customFormat="1" x14ac:dyDescent="0.15">
      <c r="I16243" s="223"/>
      <c r="P16243" s="224"/>
      <c r="Q16243" s="224"/>
      <c r="R16243" s="224"/>
      <c r="T16243" s="223"/>
      <c r="U16243" s="225"/>
      <c r="V16243" s="223"/>
      <c r="W16243" s="225"/>
      <c r="AE16243" s="200"/>
      <c r="AM16243" s="203"/>
      <c r="AT16243" s="144"/>
    </row>
    <row r="16244" spans="9:46" s="142" customFormat="1" x14ac:dyDescent="0.15">
      <c r="I16244" s="223"/>
      <c r="P16244" s="224"/>
      <c r="Q16244" s="224"/>
      <c r="R16244" s="224"/>
      <c r="T16244" s="223"/>
      <c r="U16244" s="225"/>
      <c r="V16244" s="223"/>
      <c r="W16244" s="225"/>
      <c r="AE16244" s="200"/>
      <c r="AM16244" s="203"/>
      <c r="AT16244" s="144"/>
    </row>
    <row r="16245" spans="9:46" s="142" customFormat="1" x14ac:dyDescent="0.15">
      <c r="I16245" s="223"/>
      <c r="P16245" s="224"/>
      <c r="Q16245" s="224"/>
      <c r="R16245" s="224"/>
      <c r="T16245" s="223"/>
      <c r="U16245" s="225"/>
      <c r="V16245" s="223"/>
      <c r="W16245" s="225"/>
      <c r="AE16245" s="200"/>
      <c r="AM16245" s="203"/>
      <c r="AT16245" s="144"/>
    </row>
    <row r="16246" spans="9:46" s="142" customFormat="1" x14ac:dyDescent="0.15">
      <c r="I16246" s="223"/>
      <c r="P16246" s="224"/>
      <c r="Q16246" s="224"/>
      <c r="R16246" s="224"/>
      <c r="T16246" s="223"/>
      <c r="U16246" s="225"/>
      <c r="V16246" s="223"/>
      <c r="W16246" s="225"/>
      <c r="AE16246" s="200"/>
      <c r="AM16246" s="203"/>
      <c r="AT16246" s="144"/>
    </row>
    <row r="16247" spans="9:46" s="142" customFormat="1" x14ac:dyDescent="0.15">
      <c r="I16247" s="223"/>
      <c r="P16247" s="224"/>
      <c r="Q16247" s="224"/>
      <c r="R16247" s="224"/>
      <c r="T16247" s="223"/>
      <c r="U16247" s="225"/>
      <c r="V16247" s="223"/>
      <c r="W16247" s="225"/>
      <c r="AE16247" s="200"/>
      <c r="AM16247" s="203"/>
      <c r="AT16247" s="144"/>
    </row>
    <row r="16248" spans="9:46" s="142" customFormat="1" x14ac:dyDescent="0.15">
      <c r="I16248" s="223"/>
      <c r="P16248" s="224"/>
      <c r="Q16248" s="224"/>
      <c r="R16248" s="224"/>
      <c r="T16248" s="223"/>
      <c r="U16248" s="225"/>
      <c r="V16248" s="223"/>
      <c r="W16248" s="225"/>
      <c r="AE16248" s="200"/>
      <c r="AM16248" s="203"/>
      <c r="AT16248" s="144"/>
    </row>
    <row r="16249" spans="9:46" s="142" customFormat="1" x14ac:dyDescent="0.15">
      <c r="I16249" s="223"/>
      <c r="P16249" s="224"/>
      <c r="Q16249" s="224"/>
      <c r="R16249" s="224"/>
      <c r="T16249" s="223"/>
      <c r="U16249" s="225"/>
      <c r="V16249" s="223"/>
      <c r="W16249" s="225"/>
      <c r="AE16249" s="200"/>
      <c r="AM16249" s="203"/>
      <c r="AT16249" s="144"/>
    </row>
    <row r="16250" spans="9:46" s="142" customFormat="1" x14ac:dyDescent="0.15">
      <c r="I16250" s="223"/>
      <c r="P16250" s="224"/>
      <c r="Q16250" s="224"/>
      <c r="R16250" s="224"/>
      <c r="T16250" s="223"/>
      <c r="U16250" s="225"/>
      <c r="V16250" s="223"/>
      <c r="W16250" s="225"/>
      <c r="AE16250" s="200"/>
      <c r="AM16250" s="203"/>
      <c r="AT16250" s="144"/>
    </row>
    <row r="16251" spans="9:46" s="142" customFormat="1" x14ac:dyDescent="0.15">
      <c r="I16251" s="223"/>
      <c r="P16251" s="224"/>
      <c r="Q16251" s="224"/>
      <c r="R16251" s="224"/>
      <c r="T16251" s="223"/>
      <c r="U16251" s="225"/>
      <c r="V16251" s="223"/>
      <c r="W16251" s="225"/>
      <c r="AE16251" s="200"/>
      <c r="AM16251" s="203"/>
      <c r="AT16251" s="144"/>
    </row>
    <row r="16252" spans="9:46" s="142" customFormat="1" x14ac:dyDescent="0.15">
      <c r="I16252" s="223"/>
      <c r="P16252" s="224"/>
      <c r="Q16252" s="224"/>
      <c r="R16252" s="224"/>
      <c r="T16252" s="223"/>
      <c r="U16252" s="225"/>
      <c r="V16252" s="223"/>
      <c r="W16252" s="225"/>
      <c r="AE16252" s="200"/>
      <c r="AM16252" s="203"/>
      <c r="AT16252" s="144"/>
    </row>
    <row r="16253" spans="9:46" s="142" customFormat="1" x14ac:dyDescent="0.15">
      <c r="I16253" s="223"/>
      <c r="P16253" s="224"/>
      <c r="Q16253" s="224"/>
      <c r="R16253" s="224"/>
      <c r="T16253" s="223"/>
      <c r="U16253" s="225"/>
      <c r="V16253" s="223"/>
      <c r="W16253" s="225"/>
      <c r="AE16253" s="200"/>
      <c r="AM16253" s="203"/>
      <c r="AT16253" s="144"/>
    </row>
    <row r="16254" spans="9:46" s="142" customFormat="1" x14ac:dyDescent="0.15">
      <c r="I16254" s="223"/>
      <c r="P16254" s="224"/>
      <c r="Q16254" s="224"/>
      <c r="R16254" s="224"/>
      <c r="T16254" s="223"/>
      <c r="U16254" s="225"/>
      <c r="V16254" s="223"/>
      <c r="W16254" s="225"/>
      <c r="AE16254" s="200"/>
      <c r="AM16254" s="203"/>
      <c r="AT16254" s="144"/>
    </row>
    <row r="16255" spans="9:46" s="142" customFormat="1" x14ac:dyDescent="0.15">
      <c r="I16255" s="223"/>
      <c r="P16255" s="224"/>
      <c r="Q16255" s="224"/>
      <c r="R16255" s="224"/>
      <c r="T16255" s="223"/>
      <c r="U16255" s="225"/>
      <c r="V16255" s="223"/>
      <c r="W16255" s="225"/>
      <c r="AE16255" s="200"/>
      <c r="AM16255" s="203"/>
      <c r="AT16255" s="144"/>
    </row>
    <row r="16256" spans="9:46" s="142" customFormat="1" x14ac:dyDescent="0.15">
      <c r="I16256" s="223"/>
      <c r="P16256" s="224"/>
      <c r="Q16256" s="224"/>
      <c r="R16256" s="224"/>
      <c r="T16256" s="223"/>
      <c r="U16256" s="225"/>
      <c r="V16256" s="223"/>
      <c r="W16256" s="225"/>
      <c r="AE16256" s="200"/>
      <c r="AM16256" s="203"/>
      <c r="AT16256" s="144"/>
    </row>
    <row r="16257" spans="9:46" s="142" customFormat="1" x14ac:dyDescent="0.15">
      <c r="I16257" s="223"/>
      <c r="P16257" s="224"/>
      <c r="Q16257" s="224"/>
      <c r="R16257" s="224"/>
      <c r="T16257" s="223"/>
      <c r="U16257" s="225"/>
      <c r="V16257" s="223"/>
      <c r="W16257" s="225"/>
      <c r="AE16257" s="200"/>
      <c r="AM16257" s="203"/>
      <c r="AT16257" s="144"/>
    </row>
    <row r="16258" spans="9:46" s="142" customFormat="1" x14ac:dyDescent="0.15">
      <c r="I16258" s="223"/>
      <c r="P16258" s="224"/>
      <c r="Q16258" s="224"/>
      <c r="R16258" s="224"/>
      <c r="T16258" s="223"/>
      <c r="U16258" s="225"/>
      <c r="V16258" s="223"/>
      <c r="W16258" s="225"/>
      <c r="AE16258" s="200"/>
      <c r="AM16258" s="203"/>
      <c r="AT16258" s="144"/>
    </row>
    <row r="16259" spans="9:46" s="142" customFormat="1" x14ac:dyDescent="0.15">
      <c r="I16259" s="223"/>
      <c r="P16259" s="224"/>
      <c r="Q16259" s="224"/>
      <c r="R16259" s="224"/>
      <c r="T16259" s="223"/>
      <c r="U16259" s="225"/>
      <c r="V16259" s="223"/>
      <c r="W16259" s="225"/>
      <c r="AE16259" s="200"/>
      <c r="AM16259" s="203"/>
      <c r="AT16259" s="144"/>
    </row>
    <row r="16260" spans="9:46" s="142" customFormat="1" x14ac:dyDescent="0.15">
      <c r="I16260" s="223"/>
      <c r="P16260" s="224"/>
      <c r="Q16260" s="224"/>
      <c r="R16260" s="224"/>
      <c r="T16260" s="223"/>
      <c r="U16260" s="225"/>
      <c r="V16260" s="223"/>
      <c r="W16260" s="225"/>
      <c r="AE16260" s="200"/>
      <c r="AM16260" s="203"/>
      <c r="AT16260" s="144"/>
    </row>
    <row r="16261" spans="9:46" s="142" customFormat="1" x14ac:dyDescent="0.15">
      <c r="I16261" s="223"/>
      <c r="P16261" s="224"/>
      <c r="Q16261" s="224"/>
      <c r="R16261" s="224"/>
      <c r="T16261" s="223"/>
      <c r="U16261" s="225"/>
      <c r="V16261" s="223"/>
      <c r="W16261" s="225"/>
      <c r="AE16261" s="200"/>
      <c r="AM16261" s="203"/>
      <c r="AT16261" s="144"/>
    </row>
    <row r="16262" spans="9:46" s="142" customFormat="1" x14ac:dyDescent="0.15">
      <c r="I16262" s="223"/>
      <c r="P16262" s="224"/>
      <c r="Q16262" s="224"/>
      <c r="R16262" s="224"/>
      <c r="T16262" s="223"/>
      <c r="U16262" s="225"/>
      <c r="V16262" s="223"/>
      <c r="W16262" s="225"/>
      <c r="AE16262" s="200"/>
      <c r="AM16262" s="203"/>
      <c r="AT16262" s="144"/>
    </row>
    <row r="16263" spans="9:46" s="142" customFormat="1" x14ac:dyDescent="0.15">
      <c r="I16263" s="223"/>
      <c r="P16263" s="224"/>
      <c r="Q16263" s="224"/>
      <c r="R16263" s="224"/>
      <c r="T16263" s="223"/>
      <c r="U16263" s="225"/>
      <c r="V16263" s="223"/>
      <c r="W16263" s="225"/>
      <c r="AE16263" s="200"/>
      <c r="AM16263" s="203"/>
      <c r="AT16263" s="144"/>
    </row>
    <row r="16264" spans="9:46" s="142" customFormat="1" x14ac:dyDescent="0.15">
      <c r="I16264" s="223"/>
      <c r="P16264" s="224"/>
      <c r="Q16264" s="224"/>
      <c r="R16264" s="224"/>
      <c r="T16264" s="223"/>
      <c r="U16264" s="225"/>
      <c r="V16264" s="223"/>
      <c r="W16264" s="225"/>
      <c r="AE16264" s="200"/>
      <c r="AM16264" s="203"/>
      <c r="AT16264" s="144"/>
    </row>
    <row r="16265" spans="9:46" s="142" customFormat="1" x14ac:dyDescent="0.15">
      <c r="I16265" s="223"/>
      <c r="P16265" s="224"/>
      <c r="Q16265" s="224"/>
      <c r="R16265" s="224"/>
      <c r="T16265" s="223"/>
      <c r="U16265" s="225"/>
      <c r="V16265" s="223"/>
      <c r="W16265" s="225"/>
      <c r="AE16265" s="200"/>
      <c r="AM16265" s="203"/>
      <c r="AT16265" s="144"/>
    </row>
    <row r="16266" spans="9:46" s="142" customFormat="1" x14ac:dyDescent="0.15">
      <c r="I16266" s="223"/>
      <c r="P16266" s="224"/>
      <c r="Q16266" s="224"/>
      <c r="R16266" s="224"/>
      <c r="T16266" s="223"/>
      <c r="U16266" s="225"/>
      <c r="V16266" s="223"/>
      <c r="W16266" s="225"/>
      <c r="AE16266" s="200"/>
      <c r="AM16266" s="203"/>
      <c r="AT16266" s="144"/>
    </row>
    <row r="16267" spans="9:46" s="142" customFormat="1" x14ac:dyDescent="0.15">
      <c r="I16267" s="223"/>
      <c r="P16267" s="224"/>
      <c r="Q16267" s="224"/>
      <c r="R16267" s="224"/>
      <c r="T16267" s="223"/>
      <c r="U16267" s="225"/>
      <c r="V16267" s="223"/>
      <c r="W16267" s="225"/>
      <c r="AE16267" s="200"/>
      <c r="AM16267" s="203"/>
      <c r="AT16267" s="144"/>
    </row>
    <row r="16268" spans="9:46" s="142" customFormat="1" x14ac:dyDescent="0.15">
      <c r="I16268" s="223"/>
      <c r="P16268" s="224"/>
      <c r="Q16268" s="224"/>
      <c r="R16268" s="224"/>
      <c r="T16268" s="223"/>
      <c r="U16268" s="225"/>
      <c r="V16268" s="223"/>
      <c r="W16268" s="225"/>
      <c r="AE16268" s="200"/>
      <c r="AM16268" s="203"/>
      <c r="AT16268" s="144"/>
    </row>
    <row r="16269" spans="9:46" s="142" customFormat="1" x14ac:dyDescent="0.15">
      <c r="I16269" s="223"/>
      <c r="P16269" s="224"/>
      <c r="Q16269" s="224"/>
      <c r="R16269" s="224"/>
      <c r="T16269" s="223"/>
      <c r="U16269" s="225"/>
      <c r="V16269" s="223"/>
      <c r="W16269" s="225"/>
      <c r="AE16269" s="200"/>
      <c r="AM16269" s="203"/>
      <c r="AT16269" s="144"/>
    </row>
    <row r="16270" spans="9:46" s="142" customFormat="1" x14ac:dyDescent="0.15">
      <c r="I16270" s="223"/>
      <c r="P16270" s="224"/>
      <c r="Q16270" s="224"/>
      <c r="R16270" s="224"/>
      <c r="T16270" s="223"/>
      <c r="U16270" s="225"/>
      <c r="V16270" s="223"/>
      <c r="W16270" s="225"/>
      <c r="AE16270" s="200"/>
      <c r="AM16270" s="203"/>
      <c r="AT16270" s="144"/>
    </row>
    <row r="16271" spans="9:46" s="142" customFormat="1" x14ac:dyDescent="0.15">
      <c r="I16271" s="223"/>
      <c r="P16271" s="224"/>
      <c r="Q16271" s="224"/>
      <c r="R16271" s="224"/>
      <c r="T16271" s="223"/>
      <c r="U16271" s="225"/>
      <c r="V16271" s="223"/>
      <c r="W16271" s="225"/>
      <c r="AE16271" s="200"/>
      <c r="AM16271" s="203"/>
      <c r="AT16271" s="144"/>
    </row>
    <row r="16272" spans="9:46" s="142" customFormat="1" x14ac:dyDescent="0.15">
      <c r="I16272" s="223"/>
      <c r="P16272" s="224"/>
      <c r="Q16272" s="224"/>
      <c r="R16272" s="224"/>
      <c r="T16272" s="223"/>
      <c r="U16272" s="225"/>
      <c r="V16272" s="223"/>
      <c r="W16272" s="225"/>
      <c r="AE16272" s="200"/>
      <c r="AM16272" s="203"/>
      <c r="AT16272" s="144"/>
    </row>
    <row r="16273" spans="9:46" s="142" customFormat="1" x14ac:dyDescent="0.15">
      <c r="I16273" s="223"/>
      <c r="P16273" s="224"/>
      <c r="Q16273" s="224"/>
      <c r="R16273" s="224"/>
      <c r="T16273" s="223"/>
      <c r="U16273" s="225"/>
      <c r="V16273" s="223"/>
      <c r="W16273" s="225"/>
      <c r="AE16273" s="200"/>
      <c r="AM16273" s="203"/>
      <c r="AT16273" s="144"/>
    </row>
    <row r="16274" spans="9:46" s="142" customFormat="1" x14ac:dyDescent="0.15">
      <c r="I16274" s="223"/>
      <c r="P16274" s="224"/>
      <c r="Q16274" s="224"/>
      <c r="R16274" s="224"/>
      <c r="T16274" s="223"/>
      <c r="U16274" s="225"/>
      <c r="V16274" s="223"/>
      <c r="W16274" s="225"/>
      <c r="AE16274" s="200"/>
      <c r="AM16274" s="203"/>
      <c r="AT16274" s="144"/>
    </row>
    <row r="16275" spans="9:46" s="142" customFormat="1" x14ac:dyDescent="0.15">
      <c r="I16275" s="223"/>
      <c r="P16275" s="224"/>
      <c r="Q16275" s="224"/>
      <c r="R16275" s="224"/>
      <c r="T16275" s="223"/>
      <c r="U16275" s="225"/>
      <c r="V16275" s="223"/>
      <c r="W16275" s="225"/>
      <c r="AE16275" s="200"/>
      <c r="AM16275" s="203"/>
      <c r="AT16275" s="144"/>
    </row>
    <row r="16276" spans="9:46" s="142" customFormat="1" x14ac:dyDescent="0.15">
      <c r="I16276" s="223"/>
      <c r="P16276" s="224"/>
      <c r="Q16276" s="224"/>
      <c r="R16276" s="224"/>
      <c r="T16276" s="223"/>
      <c r="U16276" s="225"/>
      <c r="V16276" s="223"/>
      <c r="W16276" s="225"/>
      <c r="AE16276" s="200"/>
      <c r="AM16276" s="203"/>
      <c r="AT16276" s="144"/>
    </row>
    <row r="16277" spans="9:46" s="142" customFormat="1" x14ac:dyDescent="0.15">
      <c r="I16277" s="223"/>
      <c r="P16277" s="224"/>
      <c r="Q16277" s="224"/>
      <c r="R16277" s="224"/>
      <c r="T16277" s="223"/>
      <c r="U16277" s="225"/>
      <c r="V16277" s="223"/>
      <c r="W16277" s="225"/>
      <c r="AE16277" s="200"/>
      <c r="AM16277" s="203"/>
      <c r="AT16277" s="144"/>
    </row>
    <row r="16278" spans="9:46" s="142" customFormat="1" x14ac:dyDescent="0.15">
      <c r="I16278" s="223"/>
      <c r="P16278" s="224"/>
      <c r="Q16278" s="224"/>
      <c r="R16278" s="224"/>
      <c r="T16278" s="223"/>
      <c r="U16278" s="225"/>
      <c r="V16278" s="223"/>
      <c r="W16278" s="225"/>
      <c r="AE16278" s="200"/>
      <c r="AM16278" s="203"/>
      <c r="AT16278" s="144"/>
    </row>
    <row r="16279" spans="9:46" s="142" customFormat="1" x14ac:dyDescent="0.15">
      <c r="I16279" s="223"/>
      <c r="P16279" s="224"/>
      <c r="Q16279" s="224"/>
      <c r="R16279" s="224"/>
      <c r="T16279" s="223"/>
      <c r="U16279" s="225"/>
      <c r="V16279" s="223"/>
      <c r="W16279" s="225"/>
      <c r="AE16279" s="200"/>
      <c r="AM16279" s="203"/>
      <c r="AT16279" s="144"/>
    </row>
    <row r="16280" spans="9:46" s="142" customFormat="1" x14ac:dyDescent="0.15">
      <c r="I16280" s="223"/>
      <c r="P16280" s="224"/>
      <c r="Q16280" s="224"/>
      <c r="R16280" s="224"/>
      <c r="T16280" s="223"/>
      <c r="U16280" s="225"/>
      <c r="V16280" s="223"/>
      <c r="W16280" s="225"/>
      <c r="AE16280" s="200"/>
      <c r="AM16280" s="203"/>
      <c r="AT16280" s="144"/>
    </row>
    <row r="16281" spans="9:46" s="142" customFormat="1" x14ac:dyDescent="0.15">
      <c r="I16281" s="223"/>
      <c r="P16281" s="224"/>
      <c r="Q16281" s="224"/>
      <c r="R16281" s="224"/>
      <c r="T16281" s="223"/>
      <c r="U16281" s="225"/>
      <c r="V16281" s="223"/>
      <c r="W16281" s="225"/>
      <c r="AE16281" s="200"/>
      <c r="AM16281" s="203"/>
      <c r="AT16281" s="144"/>
    </row>
    <row r="16282" spans="9:46" s="142" customFormat="1" x14ac:dyDescent="0.15">
      <c r="I16282" s="223"/>
      <c r="P16282" s="224"/>
      <c r="Q16282" s="224"/>
      <c r="R16282" s="224"/>
      <c r="T16282" s="223"/>
      <c r="U16282" s="225"/>
      <c r="V16282" s="223"/>
      <c r="W16282" s="225"/>
      <c r="AE16282" s="200"/>
      <c r="AM16282" s="203"/>
      <c r="AT16282" s="144"/>
    </row>
    <row r="16283" spans="9:46" s="142" customFormat="1" x14ac:dyDescent="0.15">
      <c r="I16283" s="223"/>
      <c r="P16283" s="224"/>
      <c r="Q16283" s="224"/>
      <c r="R16283" s="224"/>
      <c r="T16283" s="223"/>
      <c r="U16283" s="225"/>
      <c r="V16283" s="223"/>
      <c r="W16283" s="225"/>
      <c r="AE16283" s="200"/>
      <c r="AM16283" s="203"/>
      <c r="AT16283" s="144"/>
    </row>
    <row r="16284" spans="9:46" s="142" customFormat="1" x14ac:dyDescent="0.15">
      <c r="I16284" s="223"/>
      <c r="P16284" s="224"/>
      <c r="Q16284" s="224"/>
      <c r="R16284" s="224"/>
      <c r="T16284" s="223"/>
      <c r="U16284" s="225"/>
      <c r="V16284" s="223"/>
      <c r="W16284" s="225"/>
      <c r="AE16284" s="200"/>
      <c r="AM16284" s="203"/>
      <c r="AT16284" s="144"/>
    </row>
    <row r="16285" spans="9:46" s="142" customFormat="1" x14ac:dyDescent="0.15">
      <c r="I16285" s="223"/>
      <c r="P16285" s="224"/>
      <c r="Q16285" s="224"/>
      <c r="R16285" s="224"/>
      <c r="T16285" s="223"/>
      <c r="U16285" s="225"/>
      <c r="V16285" s="223"/>
      <c r="W16285" s="225"/>
      <c r="AE16285" s="200"/>
      <c r="AM16285" s="203"/>
      <c r="AT16285" s="144"/>
    </row>
    <row r="16286" spans="9:46" s="142" customFormat="1" x14ac:dyDescent="0.15">
      <c r="I16286" s="223"/>
      <c r="P16286" s="224"/>
      <c r="Q16286" s="224"/>
      <c r="R16286" s="224"/>
      <c r="T16286" s="223"/>
      <c r="U16286" s="225"/>
      <c r="V16286" s="223"/>
      <c r="W16286" s="225"/>
      <c r="AE16286" s="200"/>
      <c r="AM16286" s="203"/>
      <c r="AT16286" s="144"/>
    </row>
    <row r="16287" spans="9:46" s="142" customFormat="1" x14ac:dyDescent="0.15">
      <c r="I16287" s="223"/>
      <c r="P16287" s="224"/>
      <c r="Q16287" s="224"/>
      <c r="R16287" s="224"/>
      <c r="T16287" s="223"/>
      <c r="U16287" s="225"/>
      <c r="V16287" s="223"/>
      <c r="W16287" s="225"/>
      <c r="AE16287" s="200"/>
      <c r="AM16287" s="203"/>
      <c r="AT16287" s="144"/>
    </row>
    <row r="16288" spans="9:46" s="142" customFormat="1" x14ac:dyDescent="0.15">
      <c r="I16288" s="223"/>
      <c r="P16288" s="224"/>
      <c r="Q16288" s="224"/>
      <c r="R16288" s="224"/>
      <c r="T16288" s="223"/>
      <c r="U16288" s="225"/>
      <c r="V16288" s="223"/>
      <c r="W16288" s="225"/>
      <c r="AE16288" s="200"/>
      <c r="AM16288" s="203"/>
      <c r="AT16288" s="144"/>
    </row>
    <row r="16289" spans="9:46" s="142" customFormat="1" x14ac:dyDescent="0.15">
      <c r="I16289" s="223"/>
      <c r="P16289" s="224"/>
      <c r="Q16289" s="224"/>
      <c r="R16289" s="224"/>
      <c r="T16289" s="223"/>
      <c r="U16289" s="225"/>
      <c r="V16289" s="223"/>
      <c r="W16289" s="225"/>
      <c r="AE16289" s="200"/>
      <c r="AM16289" s="203"/>
      <c r="AT16289" s="144"/>
    </row>
    <row r="16290" spans="9:46" s="142" customFormat="1" x14ac:dyDescent="0.15">
      <c r="I16290" s="223"/>
      <c r="P16290" s="224"/>
      <c r="Q16290" s="224"/>
      <c r="R16290" s="224"/>
      <c r="T16290" s="223"/>
      <c r="U16290" s="225"/>
      <c r="V16290" s="223"/>
      <c r="W16290" s="225"/>
      <c r="AE16290" s="200"/>
      <c r="AM16290" s="203"/>
      <c r="AT16290" s="144"/>
    </row>
    <row r="16291" spans="9:46" s="142" customFormat="1" x14ac:dyDescent="0.15">
      <c r="I16291" s="223"/>
      <c r="P16291" s="224"/>
      <c r="Q16291" s="224"/>
      <c r="R16291" s="224"/>
      <c r="T16291" s="223"/>
      <c r="U16291" s="225"/>
      <c r="V16291" s="223"/>
      <c r="W16291" s="225"/>
      <c r="AE16291" s="200"/>
      <c r="AM16291" s="203"/>
      <c r="AT16291" s="144"/>
    </row>
    <row r="16292" spans="9:46" s="142" customFormat="1" x14ac:dyDescent="0.15">
      <c r="I16292" s="223"/>
      <c r="P16292" s="224"/>
      <c r="Q16292" s="224"/>
      <c r="R16292" s="224"/>
      <c r="T16292" s="223"/>
      <c r="U16292" s="225"/>
      <c r="V16292" s="223"/>
      <c r="W16292" s="225"/>
      <c r="AE16292" s="200"/>
      <c r="AM16292" s="203"/>
      <c r="AT16292" s="144"/>
    </row>
    <row r="16293" spans="9:46" s="142" customFormat="1" x14ac:dyDescent="0.15">
      <c r="I16293" s="223"/>
      <c r="P16293" s="224"/>
      <c r="Q16293" s="224"/>
      <c r="R16293" s="224"/>
      <c r="T16293" s="223"/>
      <c r="U16293" s="225"/>
      <c r="V16293" s="223"/>
      <c r="W16293" s="225"/>
      <c r="AE16293" s="200"/>
      <c r="AM16293" s="203"/>
      <c r="AT16293" s="144"/>
    </row>
    <row r="16294" spans="9:46" s="142" customFormat="1" x14ac:dyDescent="0.15">
      <c r="I16294" s="223"/>
      <c r="P16294" s="224"/>
      <c r="Q16294" s="224"/>
      <c r="R16294" s="224"/>
      <c r="T16294" s="223"/>
      <c r="U16294" s="225"/>
      <c r="V16294" s="223"/>
      <c r="W16294" s="225"/>
      <c r="AE16294" s="200"/>
      <c r="AM16294" s="203"/>
      <c r="AT16294" s="144"/>
    </row>
    <row r="16295" spans="9:46" s="142" customFormat="1" x14ac:dyDescent="0.15">
      <c r="I16295" s="223"/>
      <c r="P16295" s="224"/>
      <c r="Q16295" s="224"/>
      <c r="R16295" s="224"/>
      <c r="T16295" s="223"/>
      <c r="U16295" s="225"/>
      <c r="V16295" s="223"/>
      <c r="W16295" s="225"/>
      <c r="AE16295" s="200"/>
      <c r="AM16295" s="203"/>
      <c r="AT16295" s="144"/>
    </row>
    <row r="16296" spans="9:46" s="142" customFormat="1" x14ac:dyDescent="0.15">
      <c r="I16296" s="223"/>
      <c r="P16296" s="224"/>
      <c r="Q16296" s="224"/>
      <c r="R16296" s="224"/>
      <c r="T16296" s="223"/>
      <c r="U16296" s="225"/>
      <c r="V16296" s="223"/>
      <c r="W16296" s="225"/>
      <c r="AE16296" s="200"/>
      <c r="AM16296" s="203"/>
      <c r="AT16296" s="144"/>
    </row>
    <row r="16297" spans="9:46" s="142" customFormat="1" x14ac:dyDescent="0.15">
      <c r="I16297" s="223"/>
      <c r="P16297" s="224"/>
      <c r="Q16297" s="224"/>
      <c r="R16297" s="224"/>
      <c r="T16297" s="223"/>
      <c r="U16297" s="225"/>
      <c r="V16297" s="223"/>
      <c r="W16297" s="225"/>
      <c r="AE16297" s="200"/>
      <c r="AM16297" s="203"/>
      <c r="AT16297" s="144"/>
    </row>
    <row r="16298" spans="9:46" s="142" customFormat="1" x14ac:dyDescent="0.15">
      <c r="I16298" s="223"/>
      <c r="P16298" s="224"/>
      <c r="Q16298" s="224"/>
      <c r="R16298" s="224"/>
      <c r="T16298" s="223"/>
      <c r="U16298" s="225"/>
      <c r="V16298" s="223"/>
      <c r="W16298" s="225"/>
      <c r="AE16298" s="200"/>
      <c r="AM16298" s="203"/>
      <c r="AT16298" s="144"/>
    </row>
    <row r="16299" spans="9:46" s="142" customFormat="1" x14ac:dyDescent="0.15">
      <c r="I16299" s="223"/>
      <c r="P16299" s="224"/>
      <c r="Q16299" s="224"/>
      <c r="R16299" s="224"/>
      <c r="T16299" s="223"/>
      <c r="U16299" s="225"/>
      <c r="V16299" s="223"/>
      <c r="W16299" s="225"/>
      <c r="AE16299" s="200"/>
      <c r="AM16299" s="203"/>
      <c r="AT16299" s="144"/>
    </row>
    <row r="16300" spans="9:46" s="142" customFormat="1" x14ac:dyDescent="0.15">
      <c r="I16300" s="223"/>
      <c r="P16300" s="224"/>
      <c r="Q16300" s="224"/>
      <c r="R16300" s="224"/>
      <c r="T16300" s="223"/>
      <c r="U16300" s="225"/>
      <c r="V16300" s="223"/>
      <c r="W16300" s="225"/>
      <c r="AE16300" s="200"/>
      <c r="AM16300" s="203"/>
      <c r="AT16300" s="144"/>
    </row>
    <row r="16301" spans="9:46" s="142" customFormat="1" x14ac:dyDescent="0.15">
      <c r="I16301" s="223"/>
      <c r="P16301" s="224"/>
      <c r="Q16301" s="224"/>
      <c r="R16301" s="224"/>
      <c r="T16301" s="223"/>
      <c r="U16301" s="225"/>
      <c r="V16301" s="223"/>
      <c r="W16301" s="225"/>
      <c r="AE16301" s="200"/>
      <c r="AM16301" s="203"/>
      <c r="AT16301" s="144"/>
    </row>
    <row r="16302" spans="9:46" s="142" customFormat="1" x14ac:dyDescent="0.15">
      <c r="I16302" s="223"/>
      <c r="P16302" s="224"/>
      <c r="Q16302" s="224"/>
      <c r="R16302" s="224"/>
      <c r="T16302" s="223"/>
      <c r="U16302" s="225"/>
      <c r="V16302" s="223"/>
      <c r="W16302" s="225"/>
      <c r="AE16302" s="200"/>
      <c r="AM16302" s="203"/>
      <c r="AT16302" s="144"/>
    </row>
    <row r="16303" spans="9:46" s="142" customFormat="1" x14ac:dyDescent="0.15">
      <c r="I16303" s="223"/>
      <c r="P16303" s="224"/>
      <c r="Q16303" s="224"/>
      <c r="R16303" s="224"/>
      <c r="T16303" s="223"/>
      <c r="U16303" s="225"/>
      <c r="V16303" s="223"/>
      <c r="W16303" s="225"/>
      <c r="AE16303" s="200"/>
      <c r="AM16303" s="203"/>
      <c r="AT16303" s="144"/>
    </row>
    <row r="16304" spans="9:46" s="142" customFormat="1" x14ac:dyDescent="0.15">
      <c r="I16304" s="223"/>
      <c r="P16304" s="224"/>
      <c r="Q16304" s="224"/>
      <c r="R16304" s="224"/>
      <c r="T16304" s="223"/>
      <c r="U16304" s="225"/>
      <c r="V16304" s="223"/>
      <c r="W16304" s="225"/>
      <c r="AE16304" s="200"/>
      <c r="AM16304" s="203"/>
      <c r="AT16304" s="144"/>
    </row>
    <row r="16305" spans="9:46" s="142" customFormat="1" x14ac:dyDescent="0.15">
      <c r="I16305" s="223"/>
      <c r="P16305" s="224"/>
      <c r="Q16305" s="224"/>
      <c r="R16305" s="224"/>
      <c r="T16305" s="223"/>
      <c r="U16305" s="225"/>
      <c r="V16305" s="223"/>
      <c r="W16305" s="225"/>
      <c r="AE16305" s="200"/>
      <c r="AM16305" s="203"/>
      <c r="AT16305" s="144"/>
    </row>
    <row r="16306" spans="9:46" s="142" customFormat="1" x14ac:dyDescent="0.15">
      <c r="I16306" s="223"/>
      <c r="P16306" s="224"/>
      <c r="Q16306" s="224"/>
      <c r="R16306" s="224"/>
      <c r="T16306" s="223"/>
      <c r="U16306" s="225"/>
      <c r="V16306" s="223"/>
      <c r="W16306" s="225"/>
      <c r="AE16306" s="200"/>
      <c r="AM16306" s="203"/>
      <c r="AT16306" s="144"/>
    </row>
    <row r="16307" spans="9:46" s="142" customFormat="1" x14ac:dyDescent="0.15">
      <c r="I16307" s="223"/>
      <c r="P16307" s="224"/>
      <c r="Q16307" s="224"/>
      <c r="R16307" s="224"/>
      <c r="T16307" s="223"/>
      <c r="U16307" s="225"/>
      <c r="V16307" s="223"/>
      <c r="W16307" s="225"/>
      <c r="AE16307" s="200"/>
      <c r="AM16307" s="203"/>
      <c r="AT16307" s="144"/>
    </row>
    <row r="16308" spans="9:46" s="142" customFormat="1" x14ac:dyDescent="0.15">
      <c r="I16308" s="223"/>
      <c r="P16308" s="224"/>
      <c r="Q16308" s="224"/>
      <c r="R16308" s="224"/>
      <c r="T16308" s="223"/>
      <c r="U16308" s="225"/>
      <c r="V16308" s="223"/>
      <c r="W16308" s="225"/>
      <c r="AE16308" s="200"/>
      <c r="AM16308" s="203"/>
      <c r="AT16308" s="144"/>
    </row>
    <row r="16309" spans="9:46" s="142" customFormat="1" x14ac:dyDescent="0.15">
      <c r="I16309" s="223"/>
      <c r="P16309" s="224"/>
      <c r="Q16309" s="224"/>
      <c r="R16309" s="224"/>
      <c r="T16309" s="223"/>
      <c r="U16309" s="225"/>
      <c r="V16309" s="223"/>
      <c r="W16309" s="225"/>
      <c r="AE16309" s="200"/>
      <c r="AM16309" s="203"/>
      <c r="AT16309" s="144"/>
    </row>
    <row r="16310" spans="9:46" s="142" customFormat="1" x14ac:dyDescent="0.15">
      <c r="I16310" s="223"/>
      <c r="P16310" s="224"/>
      <c r="Q16310" s="224"/>
      <c r="R16310" s="224"/>
      <c r="T16310" s="223"/>
      <c r="U16310" s="225"/>
      <c r="V16310" s="223"/>
      <c r="W16310" s="225"/>
      <c r="AE16310" s="200"/>
      <c r="AM16310" s="203"/>
      <c r="AT16310" s="144"/>
    </row>
    <row r="16311" spans="9:46" s="142" customFormat="1" x14ac:dyDescent="0.15">
      <c r="I16311" s="223"/>
      <c r="P16311" s="224"/>
      <c r="Q16311" s="224"/>
      <c r="R16311" s="224"/>
      <c r="T16311" s="223"/>
      <c r="U16311" s="225"/>
      <c r="V16311" s="223"/>
      <c r="W16311" s="225"/>
      <c r="AE16311" s="200"/>
      <c r="AM16311" s="203"/>
      <c r="AT16311" s="144"/>
    </row>
    <row r="16312" spans="9:46" s="142" customFormat="1" x14ac:dyDescent="0.15">
      <c r="I16312" s="223"/>
      <c r="P16312" s="224"/>
      <c r="Q16312" s="224"/>
      <c r="R16312" s="224"/>
      <c r="T16312" s="223"/>
      <c r="U16312" s="225"/>
      <c r="V16312" s="223"/>
      <c r="W16312" s="225"/>
      <c r="AE16312" s="200"/>
      <c r="AM16312" s="203"/>
      <c r="AT16312" s="144"/>
    </row>
    <row r="16313" spans="9:46" s="142" customFormat="1" x14ac:dyDescent="0.15">
      <c r="I16313" s="223"/>
      <c r="P16313" s="224"/>
      <c r="Q16313" s="224"/>
      <c r="R16313" s="224"/>
      <c r="T16313" s="223"/>
      <c r="U16313" s="225"/>
      <c r="V16313" s="223"/>
      <c r="W16313" s="225"/>
      <c r="AE16313" s="200"/>
      <c r="AM16313" s="203"/>
      <c r="AT16313" s="144"/>
    </row>
    <row r="16314" spans="9:46" s="142" customFormat="1" x14ac:dyDescent="0.15">
      <c r="I16314" s="223"/>
      <c r="P16314" s="224"/>
      <c r="Q16314" s="224"/>
      <c r="R16314" s="224"/>
      <c r="T16314" s="223"/>
      <c r="U16314" s="225"/>
      <c r="V16314" s="223"/>
      <c r="W16314" s="225"/>
      <c r="AE16314" s="200"/>
      <c r="AM16314" s="203"/>
      <c r="AT16314" s="144"/>
    </row>
    <row r="16315" spans="9:46" s="142" customFormat="1" x14ac:dyDescent="0.15">
      <c r="I16315" s="223"/>
      <c r="P16315" s="224"/>
      <c r="Q16315" s="224"/>
      <c r="R16315" s="224"/>
      <c r="T16315" s="223"/>
      <c r="U16315" s="225"/>
      <c r="V16315" s="223"/>
      <c r="W16315" s="225"/>
      <c r="AE16315" s="200"/>
      <c r="AM16315" s="203"/>
      <c r="AT16315" s="144"/>
    </row>
    <row r="16316" spans="9:46" s="142" customFormat="1" x14ac:dyDescent="0.15">
      <c r="I16316" s="223"/>
      <c r="P16316" s="224"/>
      <c r="Q16316" s="224"/>
      <c r="R16316" s="224"/>
      <c r="T16316" s="223"/>
      <c r="U16316" s="225"/>
      <c r="V16316" s="223"/>
      <c r="W16316" s="225"/>
      <c r="AE16316" s="200"/>
      <c r="AM16316" s="203"/>
      <c r="AT16316" s="144"/>
    </row>
    <row r="16317" spans="9:46" s="142" customFormat="1" x14ac:dyDescent="0.15">
      <c r="I16317" s="223"/>
      <c r="P16317" s="224"/>
      <c r="Q16317" s="224"/>
      <c r="R16317" s="224"/>
      <c r="T16317" s="223"/>
      <c r="U16317" s="225"/>
      <c r="V16317" s="223"/>
      <c r="W16317" s="225"/>
      <c r="AE16317" s="200"/>
      <c r="AM16317" s="203"/>
      <c r="AT16317" s="144"/>
    </row>
    <row r="16318" spans="9:46" s="142" customFormat="1" x14ac:dyDescent="0.15">
      <c r="I16318" s="223"/>
      <c r="P16318" s="224"/>
      <c r="Q16318" s="224"/>
      <c r="R16318" s="224"/>
      <c r="T16318" s="223"/>
      <c r="U16318" s="225"/>
      <c r="V16318" s="223"/>
      <c r="W16318" s="225"/>
      <c r="AE16318" s="200"/>
      <c r="AM16318" s="203"/>
      <c r="AT16318" s="144"/>
    </row>
    <row r="16319" spans="9:46" s="142" customFormat="1" x14ac:dyDescent="0.15">
      <c r="I16319" s="223"/>
      <c r="P16319" s="224"/>
      <c r="Q16319" s="224"/>
      <c r="R16319" s="224"/>
      <c r="T16319" s="223"/>
      <c r="U16319" s="225"/>
      <c r="V16319" s="223"/>
      <c r="W16319" s="225"/>
      <c r="AE16319" s="200"/>
      <c r="AM16319" s="203"/>
      <c r="AT16319" s="144"/>
    </row>
    <row r="16320" spans="9:46" s="142" customFormat="1" x14ac:dyDescent="0.15">
      <c r="I16320" s="223"/>
      <c r="P16320" s="224"/>
      <c r="Q16320" s="224"/>
      <c r="R16320" s="224"/>
      <c r="T16320" s="223"/>
      <c r="U16320" s="225"/>
      <c r="V16320" s="223"/>
      <c r="W16320" s="225"/>
      <c r="AE16320" s="200"/>
      <c r="AM16320" s="203"/>
      <c r="AT16320" s="144"/>
    </row>
    <row r="16321" spans="9:46" s="142" customFormat="1" x14ac:dyDescent="0.15">
      <c r="I16321" s="223"/>
      <c r="P16321" s="224"/>
      <c r="Q16321" s="224"/>
      <c r="R16321" s="224"/>
      <c r="T16321" s="223"/>
      <c r="U16321" s="225"/>
      <c r="V16321" s="223"/>
      <c r="W16321" s="225"/>
      <c r="AE16321" s="200"/>
      <c r="AM16321" s="203"/>
      <c r="AT16321" s="144"/>
    </row>
    <row r="16322" spans="9:46" s="142" customFormat="1" x14ac:dyDescent="0.15">
      <c r="I16322" s="223"/>
      <c r="P16322" s="224"/>
      <c r="Q16322" s="224"/>
      <c r="R16322" s="224"/>
      <c r="T16322" s="223"/>
      <c r="U16322" s="225"/>
      <c r="V16322" s="223"/>
      <c r="W16322" s="225"/>
      <c r="AE16322" s="200"/>
      <c r="AM16322" s="203"/>
      <c r="AT16322" s="144"/>
    </row>
    <row r="16323" spans="9:46" s="142" customFormat="1" x14ac:dyDescent="0.15">
      <c r="I16323" s="223"/>
      <c r="P16323" s="224"/>
      <c r="Q16323" s="224"/>
      <c r="R16323" s="224"/>
      <c r="T16323" s="223"/>
      <c r="U16323" s="225"/>
      <c r="V16323" s="223"/>
      <c r="W16323" s="225"/>
      <c r="AE16323" s="200"/>
      <c r="AM16323" s="203"/>
      <c r="AT16323" s="144"/>
    </row>
    <row r="16324" spans="9:46" s="142" customFormat="1" x14ac:dyDescent="0.15">
      <c r="I16324" s="223"/>
      <c r="P16324" s="224"/>
      <c r="Q16324" s="224"/>
      <c r="R16324" s="224"/>
      <c r="T16324" s="223"/>
      <c r="U16324" s="225"/>
      <c r="V16324" s="223"/>
      <c r="W16324" s="225"/>
      <c r="AE16324" s="200"/>
      <c r="AM16324" s="203"/>
      <c r="AT16324" s="144"/>
    </row>
    <row r="16325" spans="9:46" s="142" customFormat="1" x14ac:dyDescent="0.15">
      <c r="I16325" s="223"/>
      <c r="P16325" s="224"/>
      <c r="Q16325" s="224"/>
      <c r="R16325" s="224"/>
      <c r="T16325" s="223"/>
      <c r="U16325" s="225"/>
      <c r="V16325" s="223"/>
      <c r="W16325" s="225"/>
      <c r="AE16325" s="200"/>
      <c r="AM16325" s="203"/>
      <c r="AT16325" s="144"/>
    </row>
    <row r="16326" spans="9:46" s="142" customFormat="1" x14ac:dyDescent="0.15">
      <c r="I16326" s="223"/>
      <c r="P16326" s="224"/>
      <c r="Q16326" s="224"/>
      <c r="R16326" s="224"/>
      <c r="T16326" s="223"/>
      <c r="U16326" s="225"/>
      <c r="V16326" s="223"/>
      <c r="W16326" s="225"/>
      <c r="AE16326" s="200"/>
      <c r="AM16326" s="203"/>
      <c r="AT16326" s="144"/>
    </row>
    <row r="16327" spans="9:46" s="142" customFormat="1" x14ac:dyDescent="0.15">
      <c r="I16327" s="223"/>
      <c r="P16327" s="224"/>
      <c r="Q16327" s="224"/>
      <c r="R16327" s="224"/>
      <c r="T16327" s="223"/>
      <c r="U16327" s="225"/>
      <c r="V16327" s="223"/>
      <c r="W16327" s="225"/>
      <c r="AE16327" s="200"/>
      <c r="AM16327" s="203"/>
      <c r="AT16327" s="144"/>
    </row>
    <row r="16328" spans="9:46" s="142" customFormat="1" x14ac:dyDescent="0.15">
      <c r="I16328" s="223"/>
      <c r="P16328" s="224"/>
      <c r="Q16328" s="224"/>
      <c r="R16328" s="224"/>
      <c r="T16328" s="223"/>
      <c r="U16328" s="225"/>
      <c r="V16328" s="223"/>
      <c r="W16328" s="225"/>
      <c r="AE16328" s="200"/>
      <c r="AM16328" s="203"/>
      <c r="AT16328" s="144"/>
    </row>
    <row r="16329" spans="9:46" s="142" customFormat="1" x14ac:dyDescent="0.15">
      <c r="I16329" s="223"/>
      <c r="P16329" s="224"/>
      <c r="Q16329" s="224"/>
      <c r="R16329" s="224"/>
      <c r="T16329" s="223"/>
      <c r="U16329" s="225"/>
      <c r="V16329" s="223"/>
      <c r="W16329" s="225"/>
      <c r="AE16329" s="200"/>
      <c r="AM16329" s="203"/>
      <c r="AT16329" s="144"/>
    </row>
    <row r="16330" spans="9:46" s="142" customFormat="1" x14ac:dyDescent="0.15">
      <c r="I16330" s="223"/>
      <c r="P16330" s="224"/>
      <c r="Q16330" s="224"/>
      <c r="R16330" s="224"/>
      <c r="T16330" s="223"/>
      <c r="U16330" s="225"/>
      <c r="V16330" s="223"/>
      <c r="W16330" s="225"/>
      <c r="AE16330" s="200"/>
      <c r="AM16330" s="203"/>
      <c r="AT16330" s="144"/>
    </row>
    <row r="16331" spans="9:46" s="142" customFormat="1" x14ac:dyDescent="0.15">
      <c r="I16331" s="223"/>
      <c r="P16331" s="224"/>
      <c r="Q16331" s="224"/>
      <c r="R16331" s="224"/>
      <c r="T16331" s="223"/>
      <c r="U16331" s="225"/>
      <c r="V16331" s="223"/>
      <c r="W16331" s="225"/>
      <c r="AE16331" s="200"/>
      <c r="AM16331" s="203"/>
      <c r="AT16331" s="144"/>
    </row>
    <row r="16332" spans="9:46" s="142" customFormat="1" x14ac:dyDescent="0.15">
      <c r="I16332" s="223"/>
      <c r="P16332" s="224"/>
      <c r="Q16332" s="224"/>
      <c r="R16332" s="224"/>
      <c r="T16332" s="223"/>
      <c r="U16332" s="225"/>
      <c r="V16332" s="223"/>
      <c r="W16332" s="225"/>
      <c r="AE16332" s="200"/>
      <c r="AM16332" s="203"/>
      <c r="AT16332" s="144"/>
    </row>
    <row r="16333" spans="9:46" s="142" customFormat="1" x14ac:dyDescent="0.15">
      <c r="I16333" s="223"/>
      <c r="P16333" s="224"/>
      <c r="Q16333" s="224"/>
      <c r="R16333" s="224"/>
      <c r="T16333" s="223"/>
      <c r="U16333" s="225"/>
      <c r="V16333" s="223"/>
      <c r="W16333" s="225"/>
      <c r="AE16333" s="200"/>
      <c r="AM16333" s="203"/>
      <c r="AT16333" s="144"/>
    </row>
    <row r="16334" spans="9:46" s="142" customFormat="1" x14ac:dyDescent="0.15">
      <c r="I16334" s="223"/>
      <c r="P16334" s="224"/>
      <c r="Q16334" s="224"/>
      <c r="R16334" s="224"/>
      <c r="T16334" s="223"/>
      <c r="U16334" s="225"/>
      <c r="V16334" s="223"/>
      <c r="W16334" s="225"/>
      <c r="AE16334" s="200"/>
      <c r="AM16334" s="203"/>
      <c r="AT16334" s="144"/>
    </row>
    <row r="16335" spans="9:46" s="142" customFormat="1" x14ac:dyDescent="0.15">
      <c r="I16335" s="223"/>
      <c r="P16335" s="224"/>
      <c r="Q16335" s="224"/>
      <c r="R16335" s="224"/>
      <c r="T16335" s="223"/>
      <c r="U16335" s="225"/>
      <c r="V16335" s="223"/>
      <c r="W16335" s="225"/>
      <c r="AE16335" s="200"/>
      <c r="AM16335" s="203"/>
      <c r="AT16335" s="144"/>
    </row>
    <row r="16336" spans="9:46" s="142" customFormat="1" x14ac:dyDescent="0.15">
      <c r="I16336" s="223"/>
      <c r="P16336" s="224"/>
      <c r="Q16336" s="224"/>
      <c r="R16336" s="224"/>
      <c r="T16336" s="223"/>
      <c r="U16336" s="225"/>
      <c r="V16336" s="223"/>
      <c r="W16336" s="225"/>
      <c r="AE16336" s="200"/>
      <c r="AM16336" s="203"/>
      <c r="AT16336" s="144"/>
    </row>
    <row r="16337" spans="9:46" s="142" customFormat="1" x14ac:dyDescent="0.15">
      <c r="I16337" s="223"/>
      <c r="P16337" s="224"/>
      <c r="Q16337" s="224"/>
      <c r="R16337" s="224"/>
      <c r="T16337" s="223"/>
      <c r="U16337" s="225"/>
      <c r="V16337" s="223"/>
      <c r="W16337" s="225"/>
      <c r="AE16337" s="200"/>
      <c r="AM16337" s="203"/>
      <c r="AT16337" s="144"/>
    </row>
    <row r="16338" spans="9:46" s="142" customFormat="1" x14ac:dyDescent="0.15">
      <c r="I16338" s="223"/>
      <c r="P16338" s="224"/>
      <c r="Q16338" s="224"/>
      <c r="R16338" s="224"/>
      <c r="T16338" s="223"/>
      <c r="U16338" s="225"/>
      <c r="V16338" s="223"/>
      <c r="W16338" s="225"/>
      <c r="AE16338" s="200"/>
      <c r="AM16338" s="203"/>
      <c r="AT16338" s="144"/>
    </row>
    <row r="16339" spans="9:46" s="142" customFormat="1" x14ac:dyDescent="0.15">
      <c r="I16339" s="223"/>
      <c r="P16339" s="224"/>
      <c r="Q16339" s="224"/>
      <c r="R16339" s="224"/>
      <c r="T16339" s="223"/>
      <c r="U16339" s="225"/>
      <c r="V16339" s="223"/>
      <c r="W16339" s="225"/>
      <c r="AE16339" s="200"/>
      <c r="AM16339" s="203"/>
      <c r="AT16339" s="144"/>
    </row>
    <row r="16340" spans="9:46" s="142" customFormat="1" x14ac:dyDescent="0.15">
      <c r="I16340" s="223"/>
      <c r="P16340" s="224"/>
      <c r="Q16340" s="224"/>
      <c r="R16340" s="224"/>
      <c r="T16340" s="223"/>
      <c r="U16340" s="225"/>
      <c r="V16340" s="223"/>
      <c r="W16340" s="225"/>
      <c r="AE16340" s="200"/>
      <c r="AM16340" s="203"/>
      <c r="AT16340" s="144"/>
    </row>
    <row r="16341" spans="9:46" s="142" customFormat="1" x14ac:dyDescent="0.15">
      <c r="I16341" s="223"/>
      <c r="P16341" s="224"/>
      <c r="Q16341" s="224"/>
      <c r="R16341" s="224"/>
      <c r="T16341" s="223"/>
      <c r="U16341" s="225"/>
      <c r="V16341" s="223"/>
      <c r="W16341" s="225"/>
      <c r="AE16341" s="200"/>
      <c r="AM16341" s="203"/>
      <c r="AT16341" s="144"/>
    </row>
    <row r="16342" spans="9:46" s="142" customFormat="1" x14ac:dyDescent="0.15">
      <c r="I16342" s="223"/>
      <c r="P16342" s="224"/>
      <c r="Q16342" s="224"/>
      <c r="R16342" s="224"/>
      <c r="T16342" s="223"/>
      <c r="U16342" s="225"/>
      <c r="V16342" s="223"/>
      <c r="W16342" s="225"/>
      <c r="AE16342" s="200"/>
      <c r="AM16342" s="203"/>
      <c r="AT16342" s="144"/>
    </row>
    <row r="16343" spans="9:46" s="142" customFormat="1" x14ac:dyDescent="0.15">
      <c r="I16343" s="223"/>
      <c r="P16343" s="224"/>
      <c r="Q16343" s="224"/>
      <c r="R16343" s="224"/>
      <c r="T16343" s="223"/>
      <c r="U16343" s="225"/>
      <c r="V16343" s="223"/>
      <c r="W16343" s="225"/>
      <c r="AE16343" s="200"/>
      <c r="AM16343" s="203"/>
      <c r="AT16343" s="144"/>
    </row>
    <row r="16344" spans="9:46" s="142" customFormat="1" x14ac:dyDescent="0.15">
      <c r="I16344" s="223"/>
      <c r="P16344" s="224"/>
      <c r="Q16344" s="224"/>
      <c r="R16344" s="224"/>
      <c r="T16344" s="223"/>
      <c r="U16344" s="225"/>
      <c r="V16344" s="223"/>
      <c r="W16344" s="225"/>
      <c r="AE16344" s="200"/>
      <c r="AM16344" s="203"/>
      <c r="AT16344" s="144"/>
    </row>
    <row r="16345" spans="9:46" s="142" customFormat="1" x14ac:dyDescent="0.15">
      <c r="I16345" s="223"/>
      <c r="P16345" s="224"/>
      <c r="Q16345" s="224"/>
      <c r="R16345" s="224"/>
      <c r="T16345" s="223"/>
      <c r="U16345" s="225"/>
      <c r="V16345" s="223"/>
      <c r="W16345" s="225"/>
      <c r="AE16345" s="200"/>
      <c r="AM16345" s="203"/>
      <c r="AT16345" s="144"/>
    </row>
    <row r="16346" spans="9:46" s="142" customFormat="1" x14ac:dyDescent="0.15">
      <c r="I16346" s="223"/>
      <c r="P16346" s="224"/>
      <c r="Q16346" s="224"/>
      <c r="R16346" s="224"/>
      <c r="T16346" s="223"/>
      <c r="U16346" s="225"/>
      <c r="V16346" s="223"/>
      <c r="W16346" s="225"/>
      <c r="AE16346" s="200"/>
      <c r="AM16346" s="203"/>
      <c r="AT16346" s="144"/>
    </row>
    <row r="16347" spans="9:46" s="142" customFormat="1" x14ac:dyDescent="0.15">
      <c r="I16347" s="223"/>
      <c r="P16347" s="224"/>
      <c r="Q16347" s="224"/>
      <c r="R16347" s="224"/>
      <c r="T16347" s="223"/>
      <c r="U16347" s="225"/>
      <c r="V16347" s="223"/>
      <c r="W16347" s="225"/>
      <c r="AE16347" s="200"/>
      <c r="AM16347" s="203"/>
      <c r="AT16347" s="144"/>
    </row>
    <row r="16348" spans="9:46" s="142" customFormat="1" x14ac:dyDescent="0.15">
      <c r="I16348" s="223"/>
      <c r="P16348" s="224"/>
      <c r="Q16348" s="224"/>
      <c r="R16348" s="224"/>
      <c r="T16348" s="223"/>
      <c r="U16348" s="225"/>
      <c r="V16348" s="223"/>
      <c r="W16348" s="225"/>
      <c r="AE16348" s="200"/>
      <c r="AM16348" s="203"/>
      <c r="AT16348" s="144"/>
    </row>
    <row r="16349" spans="9:46" s="142" customFormat="1" x14ac:dyDescent="0.15">
      <c r="I16349" s="223"/>
      <c r="P16349" s="224"/>
      <c r="Q16349" s="224"/>
      <c r="R16349" s="224"/>
      <c r="T16349" s="223"/>
      <c r="U16349" s="225"/>
      <c r="V16349" s="223"/>
      <c r="W16349" s="225"/>
      <c r="AE16349" s="200"/>
      <c r="AM16349" s="203"/>
      <c r="AT16349" s="144"/>
    </row>
    <row r="16350" spans="9:46" s="142" customFormat="1" x14ac:dyDescent="0.15">
      <c r="I16350" s="223"/>
      <c r="P16350" s="224"/>
      <c r="Q16350" s="224"/>
      <c r="R16350" s="224"/>
      <c r="T16350" s="223"/>
      <c r="U16350" s="225"/>
      <c r="V16350" s="223"/>
      <c r="W16350" s="225"/>
      <c r="AE16350" s="200"/>
      <c r="AM16350" s="203"/>
      <c r="AT16350" s="144"/>
    </row>
    <row r="16351" spans="9:46" s="142" customFormat="1" x14ac:dyDescent="0.15">
      <c r="I16351" s="223"/>
      <c r="P16351" s="224"/>
      <c r="Q16351" s="224"/>
      <c r="R16351" s="224"/>
      <c r="T16351" s="223"/>
      <c r="U16351" s="225"/>
      <c r="V16351" s="223"/>
      <c r="W16351" s="225"/>
      <c r="AE16351" s="200"/>
      <c r="AM16351" s="203"/>
      <c r="AT16351" s="144"/>
    </row>
    <row r="16352" spans="9:46" s="142" customFormat="1" x14ac:dyDescent="0.15">
      <c r="I16352" s="223"/>
      <c r="P16352" s="224"/>
      <c r="Q16352" s="224"/>
      <c r="R16352" s="224"/>
      <c r="T16352" s="223"/>
      <c r="U16352" s="225"/>
      <c r="V16352" s="223"/>
      <c r="W16352" s="225"/>
      <c r="AE16352" s="200"/>
      <c r="AM16352" s="203"/>
      <c r="AT16352" s="144"/>
    </row>
    <row r="16353" spans="9:46" s="142" customFormat="1" x14ac:dyDescent="0.15">
      <c r="I16353" s="223"/>
      <c r="P16353" s="224"/>
      <c r="Q16353" s="224"/>
      <c r="R16353" s="224"/>
      <c r="T16353" s="223"/>
      <c r="U16353" s="225"/>
      <c r="V16353" s="223"/>
      <c r="W16353" s="225"/>
      <c r="AE16353" s="200"/>
      <c r="AM16353" s="203"/>
      <c r="AT16353" s="144"/>
    </row>
    <row r="16354" spans="9:46" s="142" customFormat="1" x14ac:dyDescent="0.15">
      <c r="I16354" s="223"/>
      <c r="P16354" s="224"/>
      <c r="Q16354" s="224"/>
      <c r="R16354" s="224"/>
      <c r="T16354" s="223"/>
      <c r="U16354" s="225"/>
      <c r="V16354" s="223"/>
      <c r="W16354" s="225"/>
      <c r="AE16354" s="200"/>
      <c r="AM16354" s="203"/>
      <c r="AT16354" s="144"/>
    </row>
    <row r="16355" spans="9:46" s="142" customFormat="1" x14ac:dyDescent="0.15">
      <c r="I16355" s="223"/>
      <c r="P16355" s="224"/>
      <c r="Q16355" s="224"/>
      <c r="R16355" s="224"/>
      <c r="T16355" s="223"/>
      <c r="U16355" s="225"/>
      <c r="V16355" s="223"/>
      <c r="W16355" s="225"/>
      <c r="AE16355" s="200"/>
      <c r="AM16355" s="203"/>
      <c r="AT16355" s="144"/>
    </row>
    <row r="16356" spans="9:46" s="142" customFormat="1" x14ac:dyDescent="0.15">
      <c r="I16356" s="223"/>
      <c r="P16356" s="224"/>
      <c r="Q16356" s="224"/>
      <c r="R16356" s="224"/>
      <c r="T16356" s="223"/>
      <c r="U16356" s="225"/>
      <c r="V16356" s="223"/>
      <c r="W16356" s="225"/>
      <c r="AE16356" s="200"/>
      <c r="AM16356" s="203"/>
      <c r="AT16356" s="144"/>
    </row>
    <row r="16357" spans="9:46" s="142" customFormat="1" x14ac:dyDescent="0.15">
      <c r="I16357" s="223"/>
      <c r="P16357" s="224"/>
      <c r="Q16357" s="224"/>
      <c r="R16357" s="224"/>
      <c r="T16357" s="223"/>
      <c r="U16357" s="225"/>
      <c r="V16357" s="223"/>
      <c r="W16357" s="225"/>
      <c r="AE16357" s="200"/>
      <c r="AM16357" s="203"/>
      <c r="AT16357" s="144"/>
    </row>
    <row r="16358" spans="9:46" s="142" customFormat="1" x14ac:dyDescent="0.15">
      <c r="I16358" s="223"/>
      <c r="P16358" s="224"/>
      <c r="Q16358" s="224"/>
      <c r="R16358" s="224"/>
      <c r="T16358" s="223"/>
      <c r="U16358" s="225"/>
      <c r="V16358" s="223"/>
      <c r="W16358" s="225"/>
      <c r="AE16358" s="200"/>
      <c r="AM16358" s="203"/>
      <c r="AT16358" s="144"/>
    </row>
    <row r="16359" spans="9:46" s="142" customFormat="1" x14ac:dyDescent="0.15">
      <c r="I16359" s="223"/>
      <c r="P16359" s="224"/>
      <c r="Q16359" s="224"/>
      <c r="R16359" s="224"/>
      <c r="T16359" s="223"/>
      <c r="U16359" s="225"/>
      <c r="V16359" s="223"/>
      <c r="W16359" s="225"/>
      <c r="AE16359" s="200"/>
      <c r="AM16359" s="203"/>
      <c r="AT16359" s="144"/>
    </row>
    <row r="16360" spans="9:46" s="142" customFormat="1" x14ac:dyDescent="0.15">
      <c r="I16360" s="223"/>
      <c r="P16360" s="224"/>
      <c r="Q16360" s="224"/>
      <c r="R16360" s="224"/>
      <c r="T16360" s="223"/>
      <c r="U16360" s="225"/>
      <c r="V16360" s="223"/>
      <c r="W16360" s="225"/>
      <c r="AE16360" s="200"/>
      <c r="AM16360" s="203"/>
      <c r="AT16360" s="144"/>
    </row>
    <row r="16361" spans="9:46" s="142" customFormat="1" x14ac:dyDescent="0.15">
      <c r="I16361" s="223"/>
      <c r="P16361" s="224"/>
      <c r="Q16361" s="224"/>
      <c r="R16361" s="224"/>
      <c r="T16361" s="223"/>
      <c r="U16361" s="225"/>
      <c r="V16361" s="223"/>
      <c r="W16361" s="225"/>
      <c r="AE16361" s="200"/>
      <c r="AM16361" s="203"/>
      <c r="AT16361" s="144"/>
    </row>
    <row r="16362" spans="9:46" s="142" customFormat="1" x14ac:dyDescent="0.15">
      <c r="I16362" s="223"/>
      <c r="P16362" s="224"/>
      <c r="Q16362" s="224"/>
      <c r="R16362" s="224"/>
      <c r="T16362" s="223"/>
      <c r="U16362" s="225"/>
      <c r="V16362" s="223"/>
      <c r="W16362" s="225"/>
      <c r="AE16362" s="200"/>
      <c r="AM16362" s="203"/>
      <c r="AT16362" s="144"/>
    </row>
    <row r="16363" spans="9:46" s="142" customFormat="1" x14ac:dyDescent="0.15">
      <c r="I16363" s="223"/>
      <c r="P16363" s="224"/>
      <c r="Q16363" s="224"/>
      <c r="R16363" s="224"/>
      <c r="T16363" s="223"/>
      <c r="U16363" s="225"/>
      <c r="V16363" s="223"/>
      <c r="W16363" s="225"/>
      <c r="AE16363" s="200"/>
      <c r="AM16363" s="203"/>
      <c r="AT16363" s="144"/>
    </row>
    <row r="16364" spans="9:46" s="142" customFormat="1" x14ac:dyDescent="0.15">
      <c r="I16364" s="223"/>
      <c r="P16364" s="224"/>
      <c r="Q16364" s="224"/>
      <c r="R16364" s="224"/>
      <c r="T16364" s="223"/>
      <c r="U16364" s="225"/>
      <c r="V16364" s="223"/>
      <c r="W16364" s="225"/>
      <c r="AE16364" s="200"/>
      <c r="AM16364" s="203"/>
      <c r="AT16364" s="144"/>
    </row>
    <row r="16365" spans="9:46" s="142" customFormat="1" x14ac:dyDescent="0.15">
      <c r="I16365" s="223"/>
      <c r="P16365" s="224"/>
      <c r="Q16365" s="224"/>
      <c r="R16365" s="224"/>
      <c r="T16365" s="223"/>
      <c r="U16365" s="225"/>
      <c r="V16365" s="223"/>
      <c r="W16365" s="225"/>
      <c r="AE16365" s="200"/>
      <c r="AM16365" s="203"/>
      <c r="AT16365" s="144"/>
    </row>
    <row r="16366" spans="9:46" s="142" customFormat="1" x14ac:dyDescent="0.15">
      <c r="I16366" s="223"/>
      <c r="P16366" s="224"/>
      <c r="Q16366" s="224"/>
      <c r="R16366" s="224"/>
      <c r="T16366" s="223"/>
      <c r="U16366" s="225"/>
      <c r="V16366" s="223"/>
      <c r="W16366" s="225"/>
      <c r="AE16366" s="200"/>
      <c r="AM16366" s="203"/>
      <c r="AT16366" s="144"/>
    </row>
    <row r="16367" spans="9:46" s="142" customFormat="1" x14ac:dyDescent="0.15">
      <c r="I16367" s="223"/>
      <c r="P16367" s="224"/>
      <c r="Q16367" s="224"/>
      <c r="R16367" s="224"/>
      <c r="T16367" s="223"/>
      <c r="U16367" s="225"/>
      <c r="V16367" s="223"/>
      <c r="W16367" s="225"/>
      <c r="AE16367" s="200"/>
      <c r="AM16367" s="203"/>
      <c r="AT16367" s="144"/>
    </row>
    <row r="16368" spans="9:46" s="142" customFormat="1" x14ac:dyDescent="0.15">
      <c r="I16368" s="223"/>
      <c r="P16368" s="224"/>
      <c r="Q16368" s="224"/>
      <c r="R16368" s="224"/>
      <c r="T16368" s="223"/>
      <c r="U16368" s="225"/>
      <c r="V16368" s="223"/>
      <c r="W16368" s="225"/>
      <c r="AE16368" s="200"/>
      <c r="AM16368" s="203"/>
      <c r="AT16368" s="144"/>
    </row>
    <row r="16369" spans="9:46" s="142" customFormat="1" x14ac:dyDescent="0.15">
      <c r="I16369" s="223"/>
      <c r="P16369" s="224"/>
      <c r="Q16369" s="224"/>
      <c r="R16369" s="224"/>
      <c r="T16369" s="223"/>
      <c r="U16369" s="225"/>
      <c r="V16369" s="223"/>
      <c r="W16369" s="225"/>
      <c r="AE16369" s="200"/>
      <c r="AM16369" s="203"/>
      <c r="AT16369" s="144"/>
    </row>
    <row r="16370" spans="9:46" s="142" customFormat="1" x14ac:dyDescent="0.15">
      <c r="I16370" s="223"/>
      <c r="P16370" s="224"/>
      <c r="Q16370" s="224"/>
      <c r="R16370" s="224"/>
      <c r="T16370" s="223"/>
      <c r="U16370" s="225"/>
      <c r="V16370" s="223"/>
      <c r="W16370" s="225"/>
      <c r="AE16370" s="200"/>
      <c r="AM16370" s="203"/>
      <c r="AT16370" s="144"/>
    </row>
    <row r="16371" spans="9:46" s="142" customFormat="1" x14ac:dyDescent="0.15">
      <c r="I16371" s="223"/>
      <c r="P16371" s="224"/>
      <c r="Q16371" s="224"/>
      <c r="R16371" s="224"/>
      <c r="T16371" s="223"/>
      <c r="U16371" s="225"/>
      <c r="V16371" s="223"/>
      <c r="W16371" s="225"/>
      <c r="AE16371" s="200"/>
      <c r="AM16371" s="203"/>
      <c r="AT16371" s="144"/>
    </row>
    <row r="16372" spans="9:46" s="142" customFormat="1" x14ac:dyDescent="0.15">
      <c r="I16372" s="223"/>
      <c r="P16372" s="224"/>
      <c r="Q16372" s="224"/>
      <c r="R16372" s="224"/>
      <c r="T16372" s="223"/>
      <c r="U16372" s="225"/>
      <c r="V16372" s="223"/>
      <c r="W16372" s="225"/>
      <c r="AE16372" s="200"/>
      <c r="AM16372" s="203"/>
      <c r="AT16372" s="144"/>
    </row>
    <row r="16373" spans="9:46" s="142" customFormat="1" x14ac:dyDescent="0.15">
      <c r="I16373" s="223"/>
      <c r="P16373" s="224"/>
      <c r="Q16373" s="224"/>
      <c r="R16373" s="224"/>
      <c r="T16373" s="223"/>
      <c r="U16373" s="225"/>
      <c r="V16373" s="223"/>
      <c r="W16373" s="225"/>
      <c r="AE16373" s="200"/>
      <c r="AM16373" s="203"/>
      <c r="AT16373" s="144"/>
    </row>
    <row r="16374" spans="9:46" s="142" customFormat="1" x14ac:dyDescent="0.15">
      <c r="I16374" s="223"/>
      <c r="P16374" s="224"/>
      <c r="Q16374" s="224"/>
      <c r="R16374" s="224"/>
      <c r="T16374" s="223"/>
      <c r="U16374" s="225"/>
      <c r="V16374" s="223"/>
      <c r="W16374" s="225"/>
      <c r="AE16374" s="200"/>
      <c r="AM16374" s="203"/>
      <c r="AT16374" s="144"/>
    </row>
    <row r="16375" spans="9:46" s="142" customFormat="1" x14ac:dyDescent="0.15">
      <c r="I16375" s="223"/>
      <c r="P16375" s="224"/>
      <c r="Q16375" s="224"/>
      <c r="R16375" s="224"/>
      <c r="T16375" s="223"/>
      <c r="U16375" s="225"/>
      <c r="V16375" s="223"/>
      <c r="W16375" s="225"/>
      <c r="AE16375" s="200"/>
      <c r="AM16375" s="203"/>
      <c r="AT16375" s="144"/>
    </row>
    <row r="16376" spans="9:46" s="142" customFormat="1" x14ac:dyDescent="0.15">
      <c r="I16376" s="223"/>
      <c r="P16376" s="224"/>
      <c r="Q16376" s="224"/>
      <c r="R16376" s="224"/>
      <c r="T16376" s="223"/>
      <c r="U16376" s="225"/>
      <c r="V16376" s="223"/>
      <c r="W16376" s="225"/>
      <c r="AE16376" s="200"/>
      <c r="AM16376" s="203"/>
      <c r="AT16376" s="144"/>
    </row>
    <row r="16377" spans="9:46" s="142" customFormat="1" x14ac:dyDescent="0.15">
      <c r="I16377" s="223"/>
      <c r="P16377" s="224"/>
      <c r="Q16377" s="224"/>
      <c r="R16377" s="224"/>
      <c r="T16377" s="223"/>
      <c r="U16377" s="225"/>
      <c r="V16377" s="223"/>
      <c r="W16377" s="225"/>
      <c r="AE16377" s="200"/>
      <c r="AM16377" s="203"/>
      <c r="AT16377" s="144"/>
    </row>
    <row r="16378" spans="9:46" s="142" customFormat="1" x14ac:dyDescent="0.15">
      <c r="I16378" s="223"/>
      <c r="P16378" s="224"/>
      <c r="Q16378" s="224"/>
      <c r="R16378" s="224"/>
      <c r="T16378" s="223"/>
      <c r="U16378" s="225"/>
      <c r="V16378" s="223"/>
      <c r="W16378" s="225"/>
      <c r="AE16378" s="200"/>
      <c r="AM16378" s="203"/>
      <c r="AT16378" s="144"/>
    </row>
    <row r="16379" spans="9:46" s="142" customFormat="1" x14ac:dyDescent="0.15">
      <c r="I16379" s="223"/>
      <c r="P16379" s="224"/>
      <c r="Q16379" s="224"/>
      <c r="R16379" s="224"/>
      <c r="T16379" s="223"/>
      <c r="U16379" s="225"/>
      <c r="V16379" s="223"/>
      <c r="W16379" s="225"/>
      <c r="AE16379" s="200"/>
      <c r="AM16379" s="203"/>
      <c r="AT16379" s="144"/>
    </row>
    <row r="16380" spans="9:46" s="142" customFormat="1" x14ac:dyDescent="0.15">
      <c r="I16380" s="223"/>
      <c r="P16380" s="224"/>
      <c r="Q16380" s="224"/>
      <c r="R16380" s="224"/>
      <c r="T16380" s="223"/>
      <c r="U16380" s="225"/>
      <c r="V16380" s="223"/>
      <c r="W16380" s="225"/>
      <c r="AE16380" s="200"/>
      <c r="AM16380" s="203"/>
      <c r="AT16380" s="144"/>
    </row>
    <row r="16381" spans="9:46" s="142" customFormat="1" x14ac:dyDescent="0.15">
      <c r="I16381" s="223"/>
      <c r="P16381" s="224"/>
      <c r="Q16381" s="224"/>
      <c r="R16381" s="224"/>
      <c r="T16381" s="223"/>
      <c r="U16381" s="225"/>
      <c r="V16381" s="223"/>
      <c r="W16381" s="225"/>
      <c r="AE16381" s="200"/>
      <c r="AM16381" s="203"/>
      <c r="AT16381" s="144"/>
    </row>
    <row r="16382" spans="9:46" s="142" customFormat="1" x14ac:dyDescent="0.15">
      <c r="I16382" s="223"/>
      <c r="P16382" s="224"/>
      <c r="Q16382" s="224"/>
      <c r="R16382" s="224"/>
      <c r="T16382" s="223"/>
      <c r="U16382" s="225"/>
      <c r="V16382" s="223"/>
      <c r="W16382" s="225"/>
      <c r="AE16382" s="200"/>
      <c r="AM16382" s="203"/>
      <c r="AT16382" s="144"/>
    </row>
    <row r="16383" spans="9:46" s="142" customFormat="1" x14ac:dyDescent="0.15">
      <c r="I16383" s="223"/>
      <c r="P16383" s="224"/>
      <c r="Q16383" s="224"/>
      <c r="R16383" s="224"/>
      <c r="T16383" s="223"/>
      <c r="U16383" s="225"/>
      <c r="V16383" s="223"/>
      <c r="W16383" s="225"/>
      <c r="AE16383" s="200"/>
      <c r="AM16383" s="203"/>
      <c r="AT16383" s="144"/>
    </row>
    <row r="16384" spans="9:46" s="142" customFormat="1" x14ac:dyDescent="0.15">
      <c r="I16384" s="223"/>
      <c r="P16384" s="224"/>
      <c r="Q16384" s="224"/>
      <c r="R16384" s="224"/>
      <c r="T16384" s="223"/>
      <c r="U16384" s="225"/>
      <c r="V16384" s="223"/>
      <c r="W16384" s="225"/>
      <c r="AE16384" s="200"/>
      <c r="AM16384" s="203"/>
      <c r="AT16384" s="144"/>
    </row>
    <row r="16385" spans="9:46" s="142" customFormat="1" x14ac:dyDescent="0.15">
      <c r="I16385" s="223"/>
      <c r="P16385" s="224"/>
      <c r="Q16385" s="224"/>
      <c r="R16385" s="224"/>
      <c r="T16385" s="223"/>
      <c r="U16385" s="225"/>
      <c r="V16385" s="223"/>
      <c r="W16385" s="225"/>
      <c r="AE16385" s="200"/>
      <c r="AM16385" s="203"/>
      <c r="AT16385" s="144"/>
    </row>
    <row r="16386" spans="9:46" s="142" customFormat="1" x14ac:dyDescent="0.15">
      <c r="I16386" s="223"/>
      <c r="P16386" s="224"/>
      <c r="Q16386" s="224"/>
      <c r="R16386" s="224"/>
      <c r="T16386" s="223"/>
      <c r="U16386" s="225"/>
      <c r="V16386" s="223"/>
      <c r="W16386" s="225"/>
      <c r="AE16386" s="200"/>
      <c r="AM16386" s="203"/>
      <c r="AT16386" s="144"/>
    </row>
    <row r="16387" spans="9:46" s="142" customFormat="1" x14ac:dyDescent="0.15">
      <c r="I16387" s="223"/>
      <c r="P16387" s="224"/>
      <c r="Q16387" s="224"/>
      <c r="R16387" s="224"/>
      <c r="T16387" s="223"/>
      <c r="U16387" s="225"/>
      <c r="V16387" s="223"/>
      <c r="W16387" s="225"/>
      <c r="AE16387" s="200"/>
      <c r="AM16387" s="203"/>
      <c r="AT16387" s="144"/>
    </row>
    <row r="16388" spans="9:46" s="142" customFormat="1" x14ac:dyDescent="0.15">
      <c r="I16388" s="223"/>
      <c r="P16388" s="224"/>
      <c r="Q16388" s="224"/>
      <c r="R16388" s="224"/>
      <c r="T16388" s="223"/>
      <c r="U16388" s="225"/>
      <c r="V16388" s="223"/>
      <c r="W16388" s="225"/>
      <c r="AE16388" s="200"/>
      <c r="AM16388" s="203"/>
      <c r="AT16388" s="144"/>
    </row>
    <row r="16389" spans="9:46" s="142" customFormat="1" x14ac:dyDescent="0.15">
      <c r="I16389" s="223"/>
      <c r="P16389" s="224"/>
      <c r="Q16389" s="224"/>
      <c r="R16389" s="224"/>
      <c r="T16389" s="223"/>
      <c r="U16389" s="225"/>
      <c r="V16389" s="223"/>
      <c r="W16389" s="225"/>
      <c r="AE16389" s="200"/>
      <c r="AM16389" s="203"/>
      <c r="AT16389" s="144"/>
    </row>
    <row r="16390" spans="9:46" s="142" customFormat="1" x14ac:dyDescent="0.15">
      <c r="I16390" s="223"/>
      <c r="P16390" s="224"/>
      <c r="Q16390" s="224"/>
      <c r="R16390" s="224"/>
      <c r="T16390" s="223"/>
      <c r="U16390" s="225"/>
      <c r="V16390" s="223"/>
      <c r="W16390" s="225"/>
      <c r="AE16390" s="200"/>
      <c r="AM16390" s="203"/>
      <c r="AT16390" s="144"/>
    </row>
    <row r="16391" spans="9:46" s="142" customFormat="1" x14ac:dyDescent="0.15">
      <c r="I16391" s="223"/>
      <c r="P16391" s="224"/>
      <c r="Q16391" s="224"/>
      <c r="R16391" s="224"/>
      <c r="T16391" s="223"/>
      <c r="U16391" s="225"/>
      <c r="V16391" s="223"/>
      <c r="W16391" s="225"/>
      <c r="AE16391" s="200"/>
      <c r="AM16391" s="203"/>
      <c r="AT16391" s="144"/>
    </row>
    <row r="16392" spans="9:46" s="142" customFormat="1" x14ac:dyDescent="0.15">
      <c r="I16392" s="223"/>
      <c r="P16392" s="224"/>
      <c r="Q16392" s="224"/>
      <c r="R16392" s="224"/>
      <c r="T16392" s="223"/>
      <c r="U16392" s="225"/>
      <c r="V16392" s="223"/>
      <c r="W16392" s="225"/>
      <c r="AE16392" s="200"/>
      <c r="AM16392" s="203"/>
      <c r="AT16392" s="144"/>
    </row>
    <row r="16393" spans="9:46" s="142" customFormat="1" x14ac:dyDescent="0.15">
      <c r="I16393" s="223"/>
      <c r="P16393" s="224"/>
      <c r="Q16393" s="224"/>
      <c r="R16393" s="224"/>
      <c r="T16393" s="223"/>
      <c r="U16393" s="225"/>
      <c r="V16393" s="223"/>
      <c r="W16393" s="225"/>
      <c r="AE16393" s="200"/>
      <c r="AM16393" s="203"/>
      <c r="AT16393" s="144"/>
    </row>
    <row r="16394" spans="9:46" s="142" customFormat="1" x14ac:dyDescent="0.15">
      <c r="I16394" s="223"/>
      <c r="P16394" s="224"/>
      <c r="Q16394" s="224"/>
      <c r="R16394" s="224"/>
      <c r="T16394" s="223"/>
      <c r="U16394" s="225"/>
      <c r="V16394" s="223"/>
      <c r="W16394" s="225"/>
      <c r="AE16394" s="200"/>
      <c r="AM16394" s="203"/>
      <c r="AT16394" s="144"/>
    </row>
    <row r="16395" spans="9:46" s="142" customFormat="1" x14ac:dyDescent="0.15">
      <c r="I16395" s="223"/>
      <c r="P16395" s="224"/>
      <c r="Q16395" s="224"/>
      <c r="R16395" s="224"/>
      <c r="T16395" s="223"/>
      <c r="U16395" s="225"/>
      <c r="V16395" s="223"/>
      <c r="W16395" s="225"/>
      <c r="AE16395" s="200"/>
      <c r="AM16395" s="203"/>
      <c r="AT16395" s="144"/>
    </row>
    <row r="16396" spans="9:46" s="142" customFormat="1" x14ac:dyDescent="0.15">
      <c r="I16396" s="223"/>
      <c r="P16396" s="224"/>
      <c r="Q16396" s="224"/>
      <c r="R16396" s="224"/>
      <c r="T16396" s="223"/>
      <c r="U16396" s="225"/>
      <c r="V16396" s="223"/>
      <c r="W16396" s="225"/>
      <c r="AE16396" s="200"/>
      <c r="AM16396" s="203"/>
      <c r="AT16396" s="144"/>
    </row>
    <row r="16397" spans="9:46" s="142" customFormat="1" x14ac:dyDescent="0.15">
      <c r="I16397" s="223"/>
      <c r="P16397" s="224"/>
      <c r="Q16397" s="224"/>
      <c r="R16397" s="224"/>
      <c r="T16397" s="223"/>
      <c r="U16397" s="225"/>
      <c r="V16397" s="223"/>
      <c r="W16397" s="225"/>
      <c r="AE16397" s="200"/>
      <c r="AM16397" s="203"/>
      <c r="AT16397" s="144"/>
    </row>
    <row r="16398" spans="9:46" s="142" customFormat="1" x14ac:dyDescent="0.15">
      <c r="I16398" s="223"/>
      <c r="P16398" s="224"/>
      <c r="Q16398" s="224"/>
      <c r="R16398" s="224"/>
      <c r="T16398" s="223"/>
      <c r="U16398" s="225"/>
      <c r="V16398" s="223"/>
      <c r="W16398" s="225"/>
      <c r="AE16398" s="200"/>
      <c r="AM16398" s="203"/>
      <c r="AT16398" s="144"/>
    </row>
    <row r="16399" spans="9:46" s="142" customFormat="1" x14ac:dyDescent="0.15">
      <c r="I16399" s="223"/>
      <c r="P16399" s="224"/>
      <c r="Q16399" s="224"/>
      <c r="R16399" s="224"/>
      <c r="T16399" s="223"/>
      <c r="U16399" s="225"/>
      <c r="V16399" s="223"/>
      <c r="W16399" s="225"/>
      <c r="AE16399" s="200"/>
      <c r="AM16399" s="203"/>
      <c r="AT16399" s="144"/>
    </row>
    <row r="16400" spans="9:46" s="142" customFormat="1" x14ac:dyDescent="0.15">
      <c r="I16400" s="223"/>
      <c r="P16400" s="224"/>
      <c r="Q16400" s="224"/>
      <c r="R16400" s="224"/>
      <c r="T16400" s="223"/>
      <c r="U16400" s="225"/>
      <c r="V16400" s="223"/>
      <c r="W16400" s="225"/>
      <c r="AE16400" s="200"/>
      <c r="AM16400" s="203"/>
      <c r="AT16400" s="144"/>
    </row>
    <row r="16401" spans="9:46" s="142" customFormat="1" x14ac:dyDescent="0.15">
      <c r="I16401" s="223"/>
      <c r="P16401" s="224"/>
      <c r="Q16401" s="224"/>
      <c r="R16401" s="224"/>
      <c r="T16401" s="223"/>
      <c r="U16401" s="225"/>
      <c r="V16401" s="223"/>
      <c r="W16401" s="225"/>
      <c r="AE16401" s="200"/>
      <c r="AM16401" s="203"/>
      <c r="AT16401" s="144"/>
    </row>
    <row r="16402" spans="9:46" s="142" customFormat="1" x14ac:dyDescent="0.15">
      <c r="I16402" s="223"/>
      <c r="P16402" s="224"/>
      <c r="Q16402" s="224"/>
      <c r="R16402" s="224"/>
      <c r="T16402" s="223"/>
      <c r="U16402" s="225"/>
      <c r="V16402" s="223"/>
      <c r="W16402" s="225"/>
      <c r="AE16402" s="200"/>
      <c r="AM16402" s="203"/>
      <c r="AT16402" s="144"/>
    </row>
    <row r="16403" spans="9:46" s="142" customFormat="1" x14ac:dyDescent="0.15">
      <c r="I16403" s="223"/>
      <c r="P16403" s="224"/>
      <c r="Q16403" s="224"/>
      <c r="R16403" s="224"/>
      <c r="T16403" s="223"/>
      <c r="U16403" s="225"/>
      <c r="V16403" s="223"/>
      <c r="W16403" s="225"/>
      <c r="AE16403" s="200"/>
      <c r="AM16403" s="203"/>
      <c r="AT16403" s="144"/>
    </row>
    <row r="16404" spans="9:46" s="142" customFormat="1" x14ac:dyDescent="0.15">
      <c r="I16404" s="223"/>
      <c r="P16404" s="224"/>
      <c r="Q16404" s="224"/>
      <c r="R16404" s="224"/>
      <c r="T16404" s="223"/>
      <c r="U16404" s="225"/>
      <c r="V16404" s="223"/>
      <c r="W16404" s="225"/>
      <c r="AE16404" s="200"/>
      <c r="AM16404" s="203"/>
      <c r="AT16404" s="144"/>
    </row>
    <row r="16405" spans="9:46" s="142" customFormat="1" x14ac:dyDescent="0.15">
      <c r="I16405" s="223"/>
      <c r="P16405" s="224"/>
      <c r="Q16405" s="224"/>
      <c r="R16405" s="224"/>
      <c r="T16405" s="223"/>
      <c r="U16405" s="225"/>
      <c r="V16405" s="223"/>
      <c r="W16405" s="225"/>
      <c r="AE16405" s="200"/>
      <c r="AM16405" s="203"/>
      <c r="AT16405" s="144"/>
    </row>
    <row r="16406" spans="9:46" s="142" customFormat="1" x14ac:dyDescent="0.15">
      <c r="I16406" s="223"/>
      <c r="P16406" s="224"/>
      <c r="Q16406" s="224"/>
      <c r="R16406" s="224"/>
      <c r="T16406" s="223"/>
      <c r="U16406" s="225"/>
      <c r="V16406" s="223"/>
      <c r="W16406" s="225"/>
      <c r="AE16406" s="200"/>
      <c r="AM16406" s="203"/>
      <c r="AT16406" s="144"/>
    </row>
    <row r="16407" spans="9:46" s="142" customFormat="1" x14ac:dyDescent="0.15">
      <c r="I16407" s="223"/>
      <c r="P16407" s="224"/>
      <c r="Q16407" s="224"/>
      <c r="R16407" s="224"/>
      <c r="T16407" s="223"/>
      <c r="U16407" s="225"/>
      <c r="V16407" s="223"/>
      <c r="W16407" s="225"/>
      <c r="AE16407" s="200"/>
      <c r="AM16407" s="203"/>
      <c r="AT16407" s="144"/>
    </row>
    <row r="16408" spans="9:46" s="142" customFormat="1" x14ac:dyDescent="0.15">
      <c r="I16408" s="223"/>
      <c r="P16408" s="224"/>
      <c r="Q16408" s="224"/>
      <c r="R16408" s="224"/>
      <c r="T16408" s="223"/>
      <c r="U16408" s="225"/>
      <c r="V16408" s="223"/>
      <c r="W16408" s="225"/>
      <c r="AE16408" s="200"/>
      <c r="AM16408" s="203"/>
      <c r="AT16408" s="144"/>
    </row>
    <row r="16409" spans="9:46" s="142" customFormat="1" x14ac:dyDescent="0.15">
      <c r="I16409" s="223"/>
      <c r="P16409" s="224"/>
      <c r="Q16409" s="224"/>
      <c r="R16409" s="224"/>
      <c r="T16409" s="223"/>
      <c r="U16409" s="225"/>
      <c r="V16409" s="223"/>
      <c r="W16409" s="225"/>
      <c r="AE16409" s="200"/>
      <c r="AM16409" s="203"/>
      <c r="AT16409" s="144"/>
    </row>
    <row r="16410" spans="9:46" s="142" customFormat="1" x14ac:dyDescent="0.15">
      <c r="I16410" s="223"/>
      <c r="P16410" s="224"/>
      <c r="Q16410" s="224"/>
      <c r="R16410" s="224"/>
      <c r="T16410" s="223"/>
      <c r="U16410" s="225"/>
      <c r="V16410" s="223"/>
      <c r="W16410" s="225"/>
      <c r="AE16410" s="200"/>
      <c r="AM16410" s="203"/>
      <c r="AT16410" s="144"/>
    </row>
    <row r="16411" spans="9:46" s="142" customFormat="1" x14ac:dyDescent="0.15">
      <c r="I16411" s="223"/>
      <c r="P16411" s="224"/>
      <c r="Q16411" s="224"/>
      <c r="R16411" s="224"/>
      <c r="T16411" s="223"/>
      <c r="U16411" s="225"/>
      <c r="V16411" s="223"/>
      <c r="W16411" s="225"/>
      <c r="AE16411" s="200"/>
      <c r="AM16411" s="203"/>
      <c r="AT16411" s="144"/>
    </row>
    <row r="16412" spans="9:46" s="142" customFormat="1" x14ac:dyDescent="0.15">
      <c r="I16412" s="223"/>
      <c r="P16412" s="224"/>
      <c r="Q16412" s="224"/>
      <c r="R16412" s="224"/>
      <c r="T16412" s="223"/>
      <c r="U16412" s="225"/>
      <c r="V16412" s="223"/>
      <c r="W16412" s="225"/>
      <c r="AE16412" s="200"/>
      <c r="AM16412" s="203"/>
      <c r="AT16412" s="144"/>
    </row>
    <row r="16413" spans="9:46" s="142" customFormat="1" x14ac:dyDescent="0.15">
      <c r="I16413" s="223"/>
      <c r="P16413" s="224"/>
      <c r="Q16413" s="224"/>
      <c r="R16413" s="224"/>
      <c r="T16413" s="223"/>
      <c r="U16413" s="225"/>
      <c r="V16413" s="223"/>
      <c r="W16413" s="225"/>
      <c r="AE16413" s="200"/>
      <c r="AM16413" s="203"/>
      <c r="AT16413" s="144"/>
    </row>
    <row r="16414" spans="9:46" s="142" customFormat="1" x14ac:dyDescent="0.15">
      <c r="I16414" s="223"/>
      <c r="P16414" s="224"/>
      <c r="Q16414" s="224"/>
      <c r="R16414" s="224"/>
      <c r="T16414" s="223"/>
      <c r="U16414" s="225"/>
      <c r="V16414" s="223"/>
      <c r="W16414" s="225"/>
      <c r="AE16414" s="200"/>
      <c r="AM16414" s="203"/>
      <c r="AT16414" s="144"/>
    </row>
    <row r="16415" spans="9:46" s="142" customFormat="1" x14ac:dyDescent="0.15">
      <c r="I16415" s="223"/>
      <c r="P16415" s="224"/>
      <c r="Q16415" s="224"/>
      <c r="R16415" s="224"/>
      <c r="T16415" s="223"/>
      <c r="U16415" s="225"/>
      <c r="V16415" s="223"/>
      <c r="W16415" s="225"/>
      <c r="AE16415" s="200"/>
      <c r="AM16415" s="203"/>
      <c r="AT16415" s="144"/>
    </row>
    <row r="16416" spans="9:46" s="142" customFormat="1" x14ac:dyDescent="0.15">
      <c r="I16416" s="223"/>
      <c r="P16416" s="224"/>
      <c r="Q16416" s="224"/>
      <c r="R16416" s="224"/>
      <c r="T16416" s="223"/>
      <c r="U16416" s="225"/>
      <c r="V16416" s="223"/>
      <c r="W16416" s="225"/>
      <c r="AE16416" s="200"/>
      <c r="AM16416" s="203"/>
      <c r="AT16416" s="144"/>
    </row>
    <row r="16417" spans="9:46" s="142" customFormat="1" x14ac:dyDescent="0.15">
      <c r="I16417" s="223"/>
      <c r="P16417" s="224"/>
      <c r="Q16417" s="224"/>
      <c r="R16417" s="224"/>
      <c r="T16417" s="223"/>
      <c r="U16417" s="225"/>
      <c r="V16417" s="223"/>
      <c r="W16417" s="225"/>
      <c r="AE16417" s="200"/>
      <c r="AM16417" s="203"/>
      <c r="AT16417" s="144"/>
    </row>
    <row r="16418" spans="9:46" s="142" customFormat="1" x14ac:dyDescent="0.15">
      <c r="I16418" s="223"/>
      <c r="P16418" s="224"/>
      <c r="Q16418" s="224"/>
      <c r="R16418" s="224"/>
      <c r="T16418" s="223"/>
      <c r="U16418" s="225"/>
      <c r="V16418" s="223"/>
      <c r="W16418" s="225"/>
      <c r="AE16418" s="200"/>
      <c r="AM16418" s="203"/>
      <c r="AT16418" s="144"/>
    </row>
    <row r="16419" spans="9:46" s="142" customFormat="1" x14ac:dyDescent="0.15">
      <c r="I16419" s="223"/>
      <c r="P16419" s="224"/>
      <c r="Q16419" s="224"/>
      <c r="R16419" s="224"/>
      <c r="T16419" s="223"/>
      <c r="U16419" s="225"/>
      <c r="V16419" s="223"/>
      <c r="W16419" s="225"/>
      <c r="AE16419" s="200"/>
      <c r="AM16419" s="203"/>
      <c r="AT16419" s="144"/>
    </row>
    <row r="16420" spans="9:46" s="142" customFormat="1" x14ac:dyDescent="0.15">
      <c r="I16420" s="223"/>
      <c r="P16420" s="224"/>
      <c r="Q16420" s="224"/>
      <c r="R16420" s="224"/>
      <c r="T16420" s="223"/>
      <c r="U16420" s="225"/>
      <c r="V16420" s="223"/>
      <c r="W16420" s="225"/>
      <c r="AE16420" s="200"/>
      <c r="AM16420" s="203"/>
      <c r="AT16420" s="144"/>
    </row>
    <row r="16421" spans="9:46" s="142" customFormat="1" x14ac:dyDescent="0.15">
      <c r="I16421" s="223"/>
      <c r="P16421" s="224"/>
      <c r="Q16421" s="224"/>
      <c r="R16421" s="224"/>
      <c r="T16421" s="223"/>
      <c r="U16421" s="225"/>
      <c r="V16421" s="223"/>
      <c r="W16421" s="225"/>
      <c r="AE16421" s="200"/>
      <c r="AM16421" s="203"/>
      <c r="AT16421" s="144"/>
    </row>
    <row r="16422" spans="9:46" s="142" customFormat="1" x14ac:dyDescent="0.15">
      <c r="I16422" s="223"/>
      <c r="P16422" s="224"/>
      <c r="Q16422" s="224"/>
      <c r="R16422" s="224"/>
      <c r="T16422" s="223"/>
      <c r="U16422" s="225"/>
      <c r="V16422" s="223"/>
      <c r="W16422" s="225"/>
      <c r="AE16422" s="200"/>
      <c r="AM16422" s="203"/>
      <c r="AT16422" s="144"/>
    </row>
    <row r="16423" spans="9:46" s="142" customFormat="1" x14ac:dyDescent="0.15">
      <c r="I16423" s="223"/>
      <c r="P16423" s="224"/>
      <c r="Q16423" s="224"/>
      <c r="R16423" s="224"/>
      <c r="T16423" s="223"/>
      <c r="U16423" s="225"/>
      <c r="V16423" s="223"/>
      <c r="W16423" s="225"/>
      <c r="AE16423" s="200"/>
      <c r="AM16423" s="203"/>
      <c r="AT16423" s="144"/>
    </row>
    <row r="16424" spans="9:46" s="142" customFormat="1" x14ac:dyDescent="0.15">
      <c r="I16424" s="223"/>
      <c r="P16424" s="224"/>
      <c r="Q16424" s="224"/>
      <c r="R16424" s="224"/>
      <c r="T16424" s="223"/>
      <c r="U16424" s="225"/>
      <c r="V16424" s="223"/>
      <c r="W16424" s="225"/>
      <c r="AE16424" s="200"/>
      <c r="AM16424" s="203"/>
      <c r="AT16424" s="144"/>
    </row>
    <row r="16425" spans="9:46" s="142" customFormat="1" x14ac:dyDescent="0.15">
      <c r="I16425" s="223"/>
      <c r="P16425" s="224"/>
      <c r="Q16425" s="224"/>
      <c r="R16425" s="224"/>
      <c r="T16425" s="223"/>
      <c r="U16425" s="225"/>
      <c r="V16425" s="223"/>
      <c r="W16425" s="225"/>
      <c r="AE16425" s="200"/>
      <c r="AM16425" s="203"/>
      <c r="AT16425" s="144"/>
    </row>
    <row r="16426" spans="9:46" s="142" customFormat="1" x14ac:dyDescent="0.15">
      <c r="I16426" s="223"/>
      <c r="P16426" s="224"/>
      <c r="Q16426" s="224"/>
      <c r="R16426" s="224"/>
      <c r="T16426" s="223"/>
      <c r="U16426" s="225"/>
      <c r="V16426" s="223"/>
      <c r="W16426" s="225"/>
      <c r="AE16426" s="200"/>
      <c r="AM16426" s="203"/>
      <c r="AT16426" s="144"/>
    </row>
    <row r="16427" spans="9:46" s="142" customFormat="1" x14ac:dyDescent="0.15">
      <c r="I16427" s="223"/>
      <c r="P16427" s="224"/>
      <c r="Q16427" s="224"/>
      <c r="R16427" s="224"/>
      <c r="T16427" s="223"/>
      <c r="U16427" s="225"/>
      <c r="V16427" s="223"/>
      <c r="W16427" s="225"/>
      <c r="AE16427" s="200"/>
      <c r="AM16427" s="203"/>
      <c r="AT16427" s="144"/>
    </row>
    <row r="16428" spans="9:46" s="142" customFormat="1" x14ac:dyDescent="0.15">
      <c r="I16428" s="223"/>
      <c r="P16428" s="224"/>
      <c r="Q16428" s="224"/>
      <c r="R16428" s="224"/>
      <c r="T16428" s="223"/>
      <c r="U16428" s="225"/>
      <c r="V16428" s="223"/>
      <c r="W16428" s="225"/>
      <c r="AE16428" s="200"/>
      <c r="AM16428" s="203"/>
      <c r="AT16428" s="144"/>
    </row>
    <row r="16429" spans="9:46" s="142" customFormat="1" x14ac:dyDescent="0.15">
      <c r="I16429" s="223"/>
      <c r="P16429" s="224"/>
      <c r="Q16429" s="224"/>
      <c r="R16429" s="224"/>
      <c r="T16429" s="223"/>
      <c r="U16429" s="225"/>
      <c r="V16429" s="223"/>
      <c r="W16429" s="225"/>
      <c r="AE16429" s="200"/>
      <c r="AM16429" s="203"/>
      <c r="AT16429" s="144"/>
    </row>
    <row r="16430" spans="9:46" s="142" customFormat="1" x14ac:dyDescent="0.15">
      <c r="I16430" s="223"/>
      <c r="P16430" s="224"/>
      <c r="Q16430" s="224"/>
      <c r="R16430" s="224"/>
      <c r="T16430" s="223"/>
      <c r="U16430" s="225"/>
      <c r="V16430" s="223"/>
      <c r="W16430" s="225"/>
      <c r="AE16430" s="200"/>
      <c r="AM16430" s="203"/>
      <c r="AT16430" s="144"/>
    </row>
    <row r="16431" spans="9:46" s="142" customFormat="1" x14ac:dyDescent="0.15">
      <c r="I16431" s="223"/>
      <c r="P16431" s="224"/>
      <c r="Q16431" s="224"/>
      <c r="R16431" s="224"/>
      <c r="T16431" s="223"/>
      <c r="U16431" s="225"/>
      <c r="V16431" s="223"/>
      <c r="W16431" s="225"/>
      <c r="AE16431" s="200"/>
      <c r="AM16431" s="203"/>
      <c r="AT16431" s="144"/>
    </row>
    <row r="16432" spans="9:46" s="142" customFormat="1" x14ac:dyDescent="0.15">
      <c r="I16432" s="223"/>
      <c r="P16432" s="224"/>
      <c r="Q16432" s="224"/>
      <c r="R16432" s="224"/>
      <c r="T16432" s="223"/>
      <c r="U16432" s="225"/>
      <c r="V16432" s="223"/>
      <c r="W16432" s="225"/>
      <c r="AE16432" s="200"/>
      <c r="AM16432" s="203"/>
      <c r="AT16432" s="144"/>
    </row>
    <row r="16433" spans="9:46" s="142" customFormat="1" x14ac:dyDescent="0.15">
      <c r="I16433" s="223"/>
      <c r="P16433" s="224"/>
      <c r="Q16433" s="224"/>
      <c r="R16433" s="224"/>
      <c r="T16433" s="223"/>
      <c r="U16433" s="225"/>
      <c r="V16433" s="223"/>
      <c r="W16433" s="225"/>
      <c r="AE16433" s="200"/>
      <c r="AM16433" s="203"/>
      <c r="AT16433" s="144"/>
    </row>
    <row r="16434" spans="9:46" s="142" customFormat="1" x14ac:dyDescent="0.15">
      <c r="I16434" s="223"/>
      <c r="P16434" s="224"/>
      <c r="Q16434" s="224"/>
      <c r="R16434" s="224"/>
      <c r="T16434" s="223"/>
      <c r="U16434" s="225"/>
      <c r="V16434" s="223"/>
      <c r="W16434" s="225"/>
      <c r="AE16434" s="200"/>
      <c r="AM16434" s="203"/>
      <c r="AT16434" s="144"/>
    </row>
    <row r="16435" spans="9:46" s="142" customFormat="1" x14ac:dyDescent="0.15">
      <c r="I16435" s="223"/>
      <c r="P16435" s="224"/>
      <c r="Q16435" s="224"/>
      <c r="R16435" s="224"/>
      <c r="T16435" s="223"/>
      <c r="U16435" s="225"/>
      <c r="V16435" s="223"/>
      <c r="W16435" s="225"/>
      <c r="AE16435" s="200"/>
      <c r="AM16435" s="203"/>
      <c r="AT16435" s="144"/>
    </row>
    <row r="16436" spans="9:46" s="142" customFormat="1" x14ac:dyDescent="0.15">
      <c r="I16436" s="223"/>
      <c r="P16436" s="224"/>
      <c r="Q16436" s="224"/>
      <c r="R16436" s="224"/>
      <c r="T16436" s="223"/>
      <c r="U16436" s="225"/>
      <c r="V16436" s="223"/>
      <c r="W16436" s="225"/>
      <c r="AE16436" s="200"/>
      <c r="AM16436" s="203"/>
      <c r="AT16436" s="144"/>
    </row>
    <row r="16437" spans="9:46" s="142" customFormat="1" x14ac:dyDescent="0.15">
      <c r="I16437" s="223"/>
      <c r="P16437" s="224"/>
      <c r="Q16437" s="224"/>
      <c r="R16437" s="224"/>
      <c r="T16437" s="223"/>
      <c r="U16437" s="225"/>
      <c r="V16437" s="223"/>
      <c r="W16437" s="225"/>
      <c r="AE16437" s="200"/>
      <c r="AM16437" s="203"/>
      <c r="AT16437" s="144"/>
    </row>
    <row r="16438" spans="9:46" s="142" customFormat="1" x14ac:dyDescent="0.15">
      <c r="I16438" s="223"/>
      <c r="P16438" s="224"/>
      <c r="Q16438" s="224"/>
      <c r="R16438" s="224"/>
      <c r="T16438" s="223"/>
      <c r="U16438" s="225"/>
      <c r="V16438" s="223"/>
      <c r="W16438" s="225"/>
      <c r="AE16438" s="200"/>
      <c r="AM16438" s="203"/>
      <c r="AT16438" s="144"/>
    </row>
    <row r="16439" spans="9:46" s="142" customFormat="1" x14ac:dyDescent="0.15">
      <c r="I16439" s="223"/>
      <c r="P16439" s="224"/>
      <c r="Q16439" s="224"/>
      <c r="R16439" s="224"/>
      <c r="T16439" s="223"/>
      <c r="U16439" s="225"/>
      <c r="V16439" s="223"/>
      <c r="W16439" s="225"/>
      <c r="AE16439" s="200"/>
      <c r="AM16439" s="203"/>
      <c r="AT16439" s="144"/>
    </row>
    <row r="16440" spans="9:46" s="142" customFormat="1" x14ac:dyDescent="0.15">
      <c r="I16440" s="223"/>
      <c r="P16440" s="224"/>
      <c r="Q16440" s="224"/>
      <c r="R16440" s="224"/>
      <c r="T16440" s="223"/>
      <c r="U16440" s="225"/>
      <c r="V16440" s="223"/>
      <c r="W16440" s="225"/>
      <c r="AE16440" s="200"/>
      <c r="AM16440" s="203"/>
      <c r="AT16440" s="144"/>
    </row>
    <row r="16441" spans="9:46" s="142" customFormat="1" x14ac:dyDescent="0.15">
      <c r="I16441" s="223"/>
      <c r="P16441" s="224"/>
      <c r="Q16441" s="224"/>
      <c r="R16441" s="224"/>
      <c r="T16441" s="223"/>
      <c r="U16441" s="225"/>
      <c r="V16441" s="223"/>
      <c r="W16441" s="225"/>
      <c r="AE16441" s="200"/>
      <c r="AM16441" s="203"/>
      <c r="AT16441" s="144"/>
    </row>
    <row r="16442" spans="9:46" s="142" customFormat="1" x14ac:dyDescent="0.15">
      <c r="I16442" s="223"/>
      <c r="P16442" s="224"/>
      <c r="Q16442" s="224"/>
      <c r="R16442" s="224"/>
      <c r="T16442" s="223"/>
      <c r="U16442" s="225"/>
      <c r="V16442" s="223"/>
      <c r="W16442" s="225"/>
      <c r="AE16442" s="200"/>
      <c r="AM16442" s="203"/>
      <c r="AT16442" s="144"/>
    </row>
    <row r="16443" spans="9:46" s="142" customFormat="1" x14ac:dyDescent="0.15">
      <c r="I16443" s="223"/>
      <c r="P16443" s="224"/>
      <c r="Q16443" s="224"/>
      <c r="R16443" s="224"/>
      <c r="T16443" s="223"/>
      <c r="U16443" s="225"/>
      <c r="V16443" s="223"/>
      <c r="W16443" s="225"/>
      <c r="AE16443" s="200"/>
      <c r="AM16443" s="203"/>
      <c r="AT16443" s="144"/>
    </row>
    <row r="16444" spans="9:46" s="142" customFormat="1" x14ac:dyDescent="0.15">
      <c r="I16444" s="223"/>
      <c r="P16444" s="224"/>
      <c r="Q16444" s="224"/>
      <c r="R16444" s="224"/>
      <c r="T16444" s="223"/>
      <c r="U16444" s="225"/>
      <c r="V16444" s="223"/>
      <c r="W16444" s="225"/>
      <c r="AE16444" s="200"/>
      <c r="AM16444" s="203"/>
      <c r="AT16444" s="144"/>
    </row>
    <row r="16445" spans="9:46" s="142" customFormat="1" x14ac:dyDescent="0.15">
      <c r="I16445" s="223"/>
      <c r="P16445" s="224"/>
      <c r="Q16445" s="224"/>
      <c r="R16445" s="224"/>
      <c r="T16445" s="223"/>
      <c r="U16445" s="225"/>
      <c r="V16445" s="223"/>
      <c r="W16445" s="225"/>
      <c r="AE16445" s="200"/>
      <c r="AM16445" s="203"/>
      <c r="AT16445" s="144"/>
    </row>
    <row r="16446" spans="9:46" s="142" customFormat="1" x14ac:dyDescent="0.15">
      <c r="I16446" s="223"/>
      <c r="P16446" s="224"/>
      <c r="Q16446" s="224"/>
      <c r="R16446" s="224"/>
      <c r="T16446" s="223"/>
      <c r="U16446" s="225"/>
      <c r="V16446" s="223"/>
      <c r="W16446" s="225"/>
      <c r="AE16446" s="200"/>
      <c r="AM16446" s="203"/>
      <c r="AT16446" s="144"/>
    </row>
    <row r="16447" spans="9:46" s="142" customFormat="1" x14ac:dyDescent="0.15">
      <c r="I16447" s="223"/>
      <c r="P16447" s="224"/>
      <c r="Q16447" s="224"/>
      <c r="R16447" s="224"/>
      <c r="T16447" s="223"/>
      <c r="U16447" s="225"/>
      <c r="V16447" s="223"/>
      <c r="W16447" s="225"/>
      <c r="AE16447" s="200"/>
      <c r="AM16447" s="203"/>
      <c r="AT16447" s="144"/>
    </row>
    <row r="16448" spans="9:46" s="142" customFormat="1" x14ac:dyDescent="0.15">
      <c r="I16448" s="223"/>
      <c r="P16448" s="224"/>
      <c r="Q16448" s="224"/>
      <c r="R16448" s="224"/>
      <c r="T16448" s="223"/>
      <c r="U16448" s="225"/>
      <c r="V16448" s="223"/>
      <c r="W16448" s="225"/>
      <c r="AE16448" s="200"/>
      <c r="AM16448" s="203"/>
      <c r="AT16448" s="144"/>
    </row>
    <row r="16449" spans="9:46" s="142" customFormat="1" x14ac:dyDescent="0.15">
      <c r="I16449" s="223"/>
      <c r="P16449" s="224"/>
      <c r="Q16449" s="224"/>
      <c r="R16449" s="224"/>
      <c r="T16449" s="223"/>
      <c r="U16449" s="225"/>
      <c r="V16449" s="223"/>
      <c r="W16449" s="225"/>
      <c r="AE16449" s="200"/>
      <c r="AM16449" s="203"/>
      <c r="AT16449" s="144"/>
    </row>
    <row r="16450" spans="9:46" s="142" customFormat="1" x14ac:dyDescent="0.15">
      <c r="I16450" s="223"/>
      <c r="P16450" s="224"/>
      <c r="Q16450" s="224"/>
      <c r="R16450" s="224"/>
      <c r="T16450" s="223"/>
      <c r="U16450" s="225"/>
      <c r="V16450" s="223"/>
      <c r="W16450" s="225"/>
      <c r="AE16450" s="200"/>
      <c r="AM16450" s="203"/>
      <c r="AT16450" s="144"/>
    </row>
    <row r="16451" spans="9:46" s="142" customFormat="1" x14ac:dyDescent="0.15">
      <c r="I16451" s="223"/>
      <c r="P16451" s="224"/>
      <c r="Q16451" s="224"/>
      <c r="R16451" s="224"/>
      <c r="T16451" s="223"/>
      <c r="U16451" s="225"/>
      <c r="V16451" s="223"/>
      <c r="W16451" s="225"/>
      <c r="AE16451" s="200"/>
      <c r="AM16451" s="203"/>
      <c r="AT16451" s="144"/>
    </row>
    <row r="16452" spans="9:46" s="142" customFormat="1" x14ac:dyDescent="0.15">
      <c r="I16452" s="223"/>
      <c r="P16452" s="224"/>
      <c r="Q16452" s="224"/>
      <c r="R16452" s="224"/>
      <c r="T16452" s="223"/>
      <c r="U16452" s="225"/>
      <c r="V16452" s="223"/>
      <c r="W16452" s="225"/>
      <c r="AE16452" s="200"/>
      <c r="AM16452" s="203"/>
      <c r="AT16452" s="144"/>
    </row>
    <row r="16453" spans="9:46" s="142" customFormat="1" x14ac:dyDescent="0.15">
      <c r="I16453" s="223"/>
      <c r="P16453" s="224"/>
      <c r="Q16453" s="224"/>
      <c r="R16453" s="224"/>
      <c r="T16453" s="223"/>
      <c r="U16453" s="225"/>
      <c r="V16453" s="223"/>
      <c r="W16453" s="225"/>
      <c r="AE16453" s="200"/>
      <c r="AM16453" s="203"/>
      <c r="AT16453" s="144"/>
    </row>
    <row r="16454" spans="9:46" s="142" customFormat="1" x14ac:dyDescent="0.15">
      <c r="I16454" s="223"/>
      <c r="P16454" s="224"/>
      <c r="Q16454" s="224"/>
      <c r="R16454" s="224"/>
      <c r="T16454" s="223"/>
      <c r="U16454" s="225"/>
      <c r="V16454" s="223"/>
      <c r="W16454" s="225"/>
      <c r="AE16454" s="200"/>
      <c r="AM16454" s="203"/>
      <c r="AT16454" s="144"/>
    </row>
    <row r="16455" spans="9:46" s="142" customFormat="1" x14ac:dyDescent="0.15">
      <c r="I16455" s="223"/>
      <c r="P16455" s="224"/>
      <c r="Q16455" s="224"/>
      <c r="R16455" s="224"/>
      <c r="T16455" s="223"/>
      <c r="U16455" s="225"/>
      <c r="V16455" s="223"/>
      <c r="W16455" s="225"/>
      <c r="AE16455" s="200"/>
      <c r="AM16455" s="203"/>
      <c r="AT16455" s="144"/>
    </row>
    <row r="16456" spans="9:46" s="142" customFormat="1" x14ac:dyDescent="0.15">
      <c r="I16456" s="223"/>
      <c r="P16456" s="224"/>
      <c r="Q16456" s="224"/>
      <c r="R16456" s="224"/>
      <c r="T16456" s="223"/>
      <c r="U16456" s="225"/>
      <c r="V16456" s="223"/>
      <c r="W16456" s="225"/>
      <c r="AE16456" s="200"/>
      <c r="AM16456" s="203"/>
      <c r="AT16456" s="144"/>
    </row>
    <row r="16457" spans="9:46" s="142" customFormat="1" x14ac:dyDescent="0.15">
      <c r="I16457" s="223"/>
      <c r="P16457" s="224"/>
      <c r="Q16457" s="224"/>
      <c r="R16457" s="224"/>
      <c r="T16457" s="223"/>
      <c r="U16457" s="225"/>
      <c r="V16457" s="223"/>
      <c r="W16457" s="225"/>
      <c r="AE16457" s="200"/>
      <c r="AM16457" s="203"/>
      <c r="AT16457" s="144"/>
    </row>
    <row r="16458" spans="9:46" s="142" customFormat="1" x14ac:dyDescent="0.15">
      <c r="I16458" s="223"/>
      <c r="P16458" s="224"/>
      <c r="Q16458" s="224"/>
      <c r="R16458" s="224"/>
      <c r="T16458" s="223"/>
      <c r="U16458" s="225"/>
      <c r="V16458" s="223"/>
      <c r="W16458" s="225"/>
      <c r="AE16458" s="200"/>
      <c r="AM16458" s="203"/>
      <c r="AT16458" s="144"/>
    </row>
    <row r="16459" spans="9:46" s="142" customFormat="1" x14ac:dyDescent="0.15">
      <c r="I16459" s="223"/>
      <c r="P16459" s="224"/>
      <c r="Q16459" s="224"/>
      <c r="R16459" s="224"/>
      <c r="T16459" s="223"/>
      <c r="U16459" s="225"/>
      <c r="V16459" s="223"/>
      <c r="W16459" s="225"/>
      <c r="AE16459" s="200"/>
      <c r="AM16459" s="203"/>
      <c r="AT16459" s="144"/>
    </row>
    <row r="16460" spans="9:46" s="142" customFormat="1" x14ac:dyDescent="0.15">
      <c r="I16460" s="223"/>
      <c r="P16460" s="224"/>
      <c r="Q16460" s="224"/>
      <c r="R16460" s="224"/>
      <c r="T16460" s="223"/>
      <c r="U16460" s="225"/>
      <c r="V16460" s="223"/>
      <c r="W16460" s="225"/>
      <c r="AE16460" s="200"/>
      <c r="AM16460" s="203"/>
      <c r="AT16460" s="144"/>
    </row>
    <row r="16461" spans="9:46" s="142" customFormat="1" x14ac:dyDescent="0.15">
      <c r="I16461" s="223"/>
      <c r="P16461" s="224"/>
      <c r="Q16461" s="224"/>
      <c r="R16461" s="224"/>
      <c r="T16461" s="223"/>
      <c r="U16461" s="225"/>
      <c r="V16461" s="223"/>
      <c r="W16461" s="225"/>
      <c r="AE16461" s="200"/>
      <c r="AM16461" s="203"/>
      <c r="AT16461" s="144"/>
    </row>
    <row r="16462" spans="9:46" s="142" customFormat="1" x14ac:dyDescent="0.15">
      <c r="I16462" s="223"/>
      <c r="P16462" s="224"/>
      <c r="Q16462" s="224"/>
      <c r="R16462" s="224"/>
      <c r="T16462" s="223"/>
      <c r="U16462" s="225"/>
      <c r="V16462" s="223"/>
      <c r="W16462" s="225"/>
      <c r="AE16462" s="200"/>
      <c r="AM16462" s="203"/>
      <c r="AT16462" s="144"/>
    </row>
    <row r="16463" spans="9:46" s="142" customFormat="1" x14ac:dyDescent="0.15">
      <c r="I16463" s="223"/>
      <c r="P16463" s="224"/>
      <c r="Q16463" s="224"/>
      <c r="R16463" s="224"/>
      <c r="T16463" s="223"/>
      <c r="U16463" s="225"/>
      <c r="V16463" s="223"/>
      <c r="W16463" s="225"/>
      <c r="AE16463" s="200"/>
      <c r="AM16463" s="203"/>
      <c r="AT16463" s="144"/>
    </row>
    <row r="16464" spans="9:46" s="142" customFormat="1" x14ac:dyDescent="0.15">
      <c r="I16464" s="223"/>
      <c r="P16464" s="224"/>
      <c r="Q16464" s="224"/>
      <c r="R16464" s="224"/>
      <c r="T16464" s="223"/>
      <c r="U16464" s="225"/>
      <c r="V16464" s="223"/>
      <c r="W16464" s="225"/>
      <c r="AE16464" s="200"/>
      <c r="AM16464" s="203"/>
      <c r="AT16464" s="144"/>
    </row>
    <row r="16465" spans="9:46" s="142" customFormat="1" x14ac:dyDescent="0.15">
      <c r="I16465" s="223"/>
      <c r="P16465" s="224"/>
      <c r="Q16465" s="224"/>
      <c r="R16465" s="224"/>
      <c r="T16465" s="223"/>
      <c r="U16465" s="225"/>
      <c r="V16465" s="223"/>
      <c r="W16465" s="225"/>
      <c r="AE16465" s="200"/>
      <c r="AM16465" s="203"/>
      <c r="AT16465" s="144"/>
    </row>
    <row r="16466" spans="9:46" s="142" customFormat="1" x14ac:dyDescent="0.15">
      <c r="I16466" s="223"/>
      <c r="P16466" s="224"/>
      <c r="Q16466" s="224"/>
      <c r="R16466" s="224"/>
      <c r="T16466" s="223"/>
      <c r="U16466" s="225"/>
      <c r="V16466" s="223"/>
      <c r="W16466" s="225"/>
      <c r="AE16466" s="200"/>
      <c r="AM16466" s="203"/>
      <c r="AT16466" s="144"/>
    </row>
    <row r="16467" spans="9:46" s="142" customFormat="1" x14ac:dyDescent="0.15">
      <c r="I16467" s="223"/>
      <c r="P16467" s="224"/>
      <c r="Q16467" s="224"/>
      <c r="R16467" s="224"/>
      <c r="T16467" s="223"/>
      <c r="U16467" s="225"/>
      <c r="V16467" s="223"/>
      <c r="W16467" s="225"/>
      <c r="AE16467" s="200"/>
      <c r="AM16467" s="203"/>
      <c r="AT16467" s="144"/>
    </row>
    <row r="16468" spans="9:46" s="142" customFormat="1" x14ac:dyDescent="0.15">
      <c r="I16468" s="223"/>
      <c r="P16468" s="224"/>
      <c r="Q16468" s="224"/>
      <c r="R16468" s="224"/>
      <c r="T16468" s="223"/>
      <c r="U16468" s="225"/>
      <c r="V16468" s="223"/>
      <c r="W16468" s="225"/>
      <c r="AE16468" s="200"/>
      <c r="AM16468" s="203"/>
      <c r="AT16468" s="144"/>
    </row>
    <row r="16469" spans="9:46" s="142" customFormat="1" x14ac:dyDescent="0.15">
      <c r="I16469" s="223"/>
      <c r="P16469" s="224"/>
      <c r="Q16469" s="224"/>
      <c r="R16469" s="224"/>
      <c r="T16469" s="223"/>
      <c r="U16469" s="225"/>
      <c r="V16469" s="223"/>
      <c r="W16469" s="225"/>
      <c r="AE16469" s="200"/>
      <c r="AM16469" s="203"/>
      <c r="AT16469" s="144"/>
    </row>
    <row r="16470" spans="9:46" s="142" customFormat="1" x14ac:dyDescent="0.15">
      <c r="I16470" s="223"/>
      <c r="P16470" s="224"/>
      <c r="Q16470" s="224"/>
      <c r="R16470" s="224"/>
      <c r="T16470" s="223"/>
      <c r="U16470" s="225"/>
      <c r="V16470" s="223"/>
      <c r="W16470" s="225"/>
      <c r="AE16470" s="200"/>
      <c r="AM16470" s="203"/>
      <c r="AT16470" s="144"/>
    </row>
    <row r="16471" spans="9:46" s="142" customFormat="1" x14ac:dyDescent="0.15">
      <c r="I16471" s="223"/>
      <c r="P16471" s="224"/>
      <c r="Q16471" s="224"/>
      <c r="R16471" s="224"/>
      <c r="T16471" s="223"/>
      <c r="U16471" s="225"/>
      <c r="V16471" s="223"/>
      <c r="W16471" s="225"/>
      <c r="AE16471" s="200"/>
      <c r="AM16471" s="203"/>
      <c r="AT16471" s="144"/>
    </row>
    <row r="16472" spans="9:46" s="142" customFormat="1" x14ac:dyDescent="0.15">
      <c r="I16472" s="223"/>
      <c r="P16472" s="224"/>
      <c r="Q16472" s="224"/>
      <c r="R16472" s="224"/>
      <c r="T16472" s="223"/>
      <c r="U16472" s="225"/>
      <c r="V16472" s="223"/>
      <c r="W16472" s="225"/>
      <c r="AE16472" s="200"/>
      <c r="AM16472" s="203"/>
      <c r="AT16472" s="144"/>
    </row>
    <row r="16473" spans="9:46" s="142" customFormat="1" x14ac:dyDescent="0.15">
      <c r="I16473" s="223"/>
      <c r="P16473" s="224"/>
      <c r="Q16473" s="224"/>
      <c r="R16473" s="224"/>
      <c r="T16473" s="223"/>
      <c r="U16473" s="225"/>
      <c r="V16473" s="223"/>
      <c r="W16473" s="225"/>
      <c r="AE16473" s="200"/>
      <c r="AM16473" s="203"/>
      <c r="AT16473" s="144"/>
    </row>
    <row r="16474" spans="9:46" s="142" customFormat="1" x14ac:dyDescent="0.15">
      <c r="I16474" s="223"/>
      <c r="P16474" s="224"/>
      <c r="Q16474" s="224"/>
      <c r="R16474" s="224"/>
      <c r="T16474" s="223"/>
      <c r="U16474" s="225"/>
      <c r="V16474" s="223"/>
      <c r="W16474" s="225"/>
      <c r="AE16474" s="200"/>
      <c r="AM16474" s="203"/>
      <c r="AT16474" s="144"/>
    </row>
    <row r="16475" spans="9:46" s="142" customFormat="1" x14ac:dyDescent="0.15">
      <c r="I16475" s="223"/>
      <c r="P16475" s="224"/>
      <c r="Q16475" s="224"/>
      <c r="R16475" s="224"/>
      <c r="T16475" s="223"/>
      <c r="U16475" s="225"/>
      <c r="V16475" s="223"/>
      <c r="W16475" s="225"/>
      <c r="AE16475" s="200"/>
      <c r="AM16475" s="203"/>
      <c r="AT16475" s="144"/>
    </row>
    <row r="16476" spans="9:46" s="142" customFormat="1" x14ac:dyDescent="0.15">
      <c r="I16476" s="223"/>
      <c r="P16476" s="224"/>
      <c r="Q16476" s="224"/>
      <c r="R16476" s="224"/>
      <c r="T16476" s="223"/>
      <c r="U16476" s="225"/>
      <c r="V16476" s="223"/>
      <c r="W16476" s="225"/>
      <c r="AE16476" s="200"/>
      <c r="AM16476" s="203"/>
      <c r="AT16476" s="144"/>
    </row>
    <row r="16477" spans="9:46" s="142" customFormat="1" x14ac:dyDescent="0.15">
      <c r="I16477" s="223"/>
      <c r="P16477" s="224"/>
      <c r="Q16477" s="224"/>
      <c r="R16477" s="224"/>
      <c r="T16477" s="223"/>
      <c r="U16477" s="225"/>
      <c r="V16477" s="223"/>
      <c r="W16477" s="225"/>
      <c r="AE16477" s="200"/>
      <c r="AM16477" s="203"/>
      <c r="AT16477" s="144"/>
    </row>
    <row r="16478" spans="9:46" s="142" customFormat="1" x14ac:dyDescent="0.15">
      <c r="I16478" s="223"/>
      <c r="P16478" s="224"/>
      <c r="Q16478" s="224"/>
      <c r="R16478" s="224"/>
      <c r="T16478" s="223"/>
      <c r="U16478" s="225"/>
      <c r="V16478" s="223"/>
      <c r="W16478" s="225"/>
      <c r="AE16478" s="200"/>
      <c r="AM16478" s="203"/>
      <c r="AT16478" s="144"/>
    </row>
    <row r="16479" spans="9:46" s="142" customFormat="1" x14ac:dyDescent="0.15">
      <c r="I16479" s="223"/>
      <c r="P16479" s="224"/>
      <c r="Q16479" s="224"/>
      <c r="R16479" s="224"/>
      <c r="T16479" s="223"/>
      <c r="U16479" s="225"/>
      <c r="V16479" s="223"/>
      <c r="W16479" s="225"/>
      <c r="AE16479" s="200"/>
      <c r="AM16479" s="203"/>
      <c r="AT16479" s="144"/>
    </row>
    <row r="16480" spans="9:46" s="142" customFormat="1" x14ac:dyDescent="0.15">
      <c r="I16480" s="223"/>
      <c r="P16480" s="224"/>
      <c r="Q16480" s="224"/>
      <c r="R16480" s="224"/>
      <c r="T16480" s="223"/>
      <c r="U16480" s="225"/>
      <c r="V16480" s="223"/>
      <c r="W16480" s="225"/>
      <c r="AE16480" s="200"/>
      <c r="AM16480" s="203"/>
      <c r="AT16480" s="144"/>
    </row>
    <row r="16481" spans="9:46" s="142" customFormat="1" x14ac:dyDescent="0.15">
      <c r="I16481" s="223"/>
      <c r="P16481" s="224"/>
      <c r="Q16481" s="224"/>
      <c r="R16481" s="224"/>
      <c r="T16481" s="223"/>
      <c r="U16481" s="225"/>
      <c r="V16481" s="223"/>
      <c r="W16481" s="225"/>
      <c r="AE16481" s="200"/>
      <c r="AM16481" s="203"/>
      <c r="AT16481" s="144"/>
    </row>
    <row r="16482" spans="9:46" s="142" customFormat="1" x14ac:dyDescent="0.15">
      <c r="I16482" s="223"/>
      <c r="P16482" s="224"/>
      <c r="Q16482" s="224"/>
      <c r="R16482" s="224"/>
      <c r="T16482" s="223"/>
      <c r="U16482" s="225"/>
      <c r="V16482" s="223"/>
      <c r="W16482" s="225"/>
      <c r="AE16482" s="200"/>
      <c r="AM16482" s="203"/>
      <c r="AT16482" s="144"/>
    </row>
    <row r="16483" spans="9:46" s="142" customFormat="1" x14ac:dyDescent="0.15">
      <c r="I16483" s="223"/>
      <c r="P16483" s="224"/>
      <c r="Q16483" s="224"/>
      <c r="R16483" s="224"/>
      <c r="T16483" s="223"/>
      <c r="U16483" s="225"/>
      <c r="V16483" s="223"/>
      <c r="W16483" s="225"/>
      <c r="AE16483" s="200"/>
      <c r="AM16483" s="203"/>
      <c r="AT16483" s="144"/>
    </row>
    <row r="16484" spans="9:46" s="142" customFormat="1" x14ac:dyDescent="0.15">
      <c r="I16484" s="223"/>
      <c r="P16484" s="224"/>
      <c r="Q16484" s="224"/>
      <c r="R16484" s="224"/>
      <c r="T16484" s="223"/>
      <c r="U16484" s="225"/>
      <c r="V16484" s="223"/>
      <c r="W16484" s="225"/>
      <c r="AE16484" s="200"/>
      <c r="AM16484" s="203"/>
      <c r="AT16484" s="144"/>
    </row>
    <row r="16485" spans="9:46" s="142" customFormat="1" x14ac:dyDescent="0.15">
      <c r="I16485" s="223"/>
      <c r="P16485" s="224"/>
      <c r="Q16485" s="224"/>
      <c r="R16485" s="224"/>
      <c r="T16485" s="223"/>
      <c r="U16485" s="225"/>
      <c r="V16485" s="223"/>
      <c r="W16485" s="225"/>
      <c r="AE16485" s="200"/>
      <c r="AM16485" s="203"/>
      <c r="AT16485" s="144"/>
    </row>
    <row r="16486" spans="9:46" s="142" customFormat="1" x14ac:dyDescent="0.15">
      <c r="I16486" s="223"/>
      <c r="P16486" s="224"/>
      <c r="Q16486" s="224"/>
      <c r="R16486" s="224"/>
      <c r="T16486" s="223"/>
      <c r="U16486" s="225"/>
      <c r="V16486" s="223"/>
      <c r="W16486" s="225"/>
      <c r="AE16486" s="200"/>
      <c r="AM16486" s="203"/>
      <c r="AT16486" s="144"/>
    </row>
    <row r="16487" spans="9:46" s="142" customFormat="1" x14ac:dyDescent="0.15">
      <c r="I16487" s="223"/>
      <c r="P16487" s="224"/>
      <c r="Q16487" s="224"/>
      <c r="R16487" s="224"/>
      <c r="T16487" s="223"/>
      <c r="U16487" s="225"/>
      <c r="V16487" s="223"/>
      <c r="W16487" s="225"/>
      <c r="AE16487" s="200"/>
      <c r="AM16487" s="203"/>
      <c r="AT16487" s="144"/>
    </row>
    <row r="16488" spans="9:46" s="142" customFormat="1" x14ac:dyDescent="0.15">
      <c r="I16488" s="223"/>
      <c r="P16488" s="224"/>
      <c r="Q16488" s="224"/>
      <c r="R16488" s="224"/>
      <c r="T16488" s="223"/>
      <c r="U16488" s="225"/>
      <c r="V16488" s="223"/>
      <c r="W16488" s="225"/>
      <c r="AE16488" s="200"/>
      <c r="AM16488" s="203"/>
      <c r="AT16488" s="144"/>
    </row>
    <row r="16489" spans="9:46" s="142" customFormat="1" x14ac:dyDescent="0.15">
      <c r="I16489" s="223"/>
      <c r="P16489" s="224"/>
      <c r="Q16489" s="224"/>
      <c r="R16489" s="224"/>
      <c r="T16489" s="223"/>
      <c r="U16489" s="225"/>
      <c r="V16489" s="223"/>
      <c r="W16489" s="225"/>
      <c r="AE16489" s="200"/>
      <c r="AM16489" s="203"/>
      <c r="AT16489" s="144"/>
    </row>
    <row r="16490" spans="9:46" s="142" customFormat="1" x14ac:dyDescent="0.15">
      <c r="I16490" s="223"/>
      <c r="P16490" s="224"/>
      <c r="Q16490" s="224"/>
      <c r="R16490" s="224"/>
      <c r="T16490" s="223"/>
      <c r="U16490" s="225"/>
      <c r="V16490" s="223"/>
      <c r="W16490" s="225"/>
      <c r="AE16490" s="200"/>
      <c r="AM16490" s="203"/>
      <c r="AT16490" s="144"/>
    </row>
    <row r="16491" spans="9:46" s="142" customFormat="1" x14ac:dyDescent="0.15">
      <c r="I16491" s="223"/>
      <c r="P16491" s="224"/>
      <c r="Q16491" s="224"/>
      <c r="R16491" s="224"/>
      <c r="T16491" s="223"/>
      <c r="U16491" s="225"/>
      <c r="V16491" s="223"/>
      <c r="W16491" s="225"/>
      <c r="AE16491" s="200"/>
      <c r="AM16491" s="203"/>
      <c r="AT16491" s="144"/>
    </row>
    <row r="16492" spans="9:46" s="142" customFormat="1" x14ac:dyDescent="0.15">
      <c r="I16492" s="223"/>
      <c r="P16492" s="224"/>
      <c r="Q16492" s="224"/>
      <c r="R16492" s="224"/>
      <c r="T16492" s="223"/>
      <c r="U16492" s="225"/>
      <c r="V16492" s="223"/>
      <c r="W16492" s="225"/>
      <c r="AE16492" s="200"/>
      <c r="AM16492" s="203"/>
      <c r="AT16492" s="144"/>
    </row>
    <row r="16493" spans="9:46" s="142" customFormat="1" x14ac:dyDescent="0.15">
      <c r="I16493" s="223"/>
      <c r="P16493" s="224"/>
      <c r="Q16493" s="224"/>
      <c r="R16493" s="224"/>
      <c r="T16493" s="223"/>
      <c r="U16493" s="225"/>
      <c r="V16493" s="223"/>
      <c r="W16493" s="225"/>
      <c r="AE16493" s="200"/>
      <c r="AM16493" s="203"/>
      <c r="AT16493" s="144"/>
    </row>
    <row r="16494" spans="9:46" s="142" customFormat="1" x14ac:dyDescent="0.15">
      <c r="I16494" s="223"/>
      <c r="P16494" s="224"/>
      <c r="Q16494" s="224"/>
      <c r="R16494" s="224"/>
      <c r="T16494" s="223"/>
      <c r="U16494" s="225"/>
      <c r="V16494" s="223"/>
      <c r="W16494" s="225"/>
      <c r="AE16494" s="200"/>
      <c r="AM16494" s="203"/>
      <c r="AT16494" s="144"/>
    </row>
    <row r="16495" spans="9:46" s="142" customFormat="1" x14ac:dyDescent="0.15">
      <c r="I16495" s="223"/>
      <c r="P16495" s="224"/>
      <c r="Q16495" s="224"/>
      <c r="R16495" s="224"/>
      <c r="T16495" s="223"/>
      <c r="U16495" s="225"/>
      <c r="V16495" s="223"/>
      <c r="W16495" s="225"/>
      <c r="AE16495" s="200"/>
      <c r="AM16495" s="203"/>
      <c r="AT16495" s="144"/>
    </row>
    <row r="16496" spans="9:46" s="142" customFormat="1" x14ac:dyDescent="0.15">
      <c r="I16496" s="223"/>
      <c r="P16496" s="224"/>
      <c r="Q16496" s="224"/>
      <c r="R16496" s="224"/>
      <c r="T16496" s="223"/>
      <c r="U16496" s="225"/>
      <c r="V16496" s="223"/>
      <c r="W16496" s="225"/>
      <c r="AE16496" s="200"/>
      <c r="AM16496" s="203"/>
      <c r="AT16496" s="144"/>
    </row>
    <row r="16497" spans="9:46" s="142" customFormat="1" x14ac:dyDescent="0.15">
      <c r="I16497" s="223"/>
      <c r="P16497" s="224"/>
      <c r="Q16497" s="224"/>
      <c r="R16497" s="224"/>
      <c r="T16497" s="223"/>
      <c r="U16497" s="225"/>
      <c r="V16497" s="223"/>
      <c r="W16497" s="225"/>
      <c r="AE16497" s="200"/>
      <c r="AM16497" s="203"/>
      <c r="AT16497" s="144"/>
    </row>
    <row r="16498" spans="9:46" s="142" customFormat="1" x14ac:dyDescent="0.15">
      <c r="I16498" s="223"/>
      <c r="P16498" s="224"/>
      <c r="Q16498" s="224"/>
      <c r="R16498" s="224"/>
      <c r="T16498" s="223"/>
      <c r="U16498" s="225"/>
      <c r="V16498" s="223"/>
      <c r="W16498" s="225"/>
      <c r="AE16498" s="200"/>
      <c r="AM16498" s="203"/>
      <c r="AT16498" s="144"/>
    </row>
    <row r="16499" spans="9:46" s="142" customFormat="1" x14ac:dyDescent="0.15">
      <c r="I16499" s="223"/>
      <c r="P16499" s="224"/>
      <c r="Q16499" s="224"/>
      <c r="R16499" s="224"/>
      <c r="T16499" s="223"/>
      <c r="U16499" s="225"/>
      <c r="V16499" s="223"/>
      <c r="W16499" s="225"/>
      <c r="AE16499" s="200"/>
      <c r="AM16499" s="203"/>
      <c r="AT16499" s="144"/>
    </row>
    <row r="16500" spans="9:46" s="142" customFormat="1" x14ac:dyDescent="0.15">
      <c r="I16500" s="223"/>
      <c r="P16500" s="224"/>
      <c r="Q16500" s="224"/>
      <c r="R16500" s="224"/>
      <c r="T16500" s="223"/>
      <c r="U16500" s="225"/>
      <c r="V16500" s="223"/>
      <c r="W16500" s="225"/>
      <c r="AE16500" s="200"/>
      <c r="AM16500" s="203"/>
      <c r="AT16500" s="144"/>
    </row>
    <row r="16501" spans="9:46" s="142" customFormat="1" x14ac:dyDescent="0.15">
      <c r="I16501" s="223"/>
      <c r="P16501" s="224"/>
      <c r="Q16501" s="224"/>
      <c r="R16501" s="224"/>
      <c r="T16501" s="223"/>
      <c r="U16501" s="225"/>
      <c r="V16501" s="223"/>
      <c r="W16501" s="225"/>
      <c r="AE16501" s="200"/>
      <c r="AM16501" s="203"/>
      <c r="AT16501" s="144"/>
    </row>
    <row r="16502" spans="9:46" s="142" customFormat="1" x14ac:dyDescent="0.15">
      <c r="I16502" s="223"/>
      <c r="P16502" s="224"/>
      <c r="Q16502" s="224"/>
      <c r="R16502" s="224"/>
      <c r="T16502" s="223"/>
      <c r="U16502" s="225"/>
      <c r="V16502" s="223"/>
      <c r="W16502" s="225"/>
      <c r="AE16502" s="200"/>
      <c r="AM16502" s="203"/>
      <c r="AT16502" s="144"/>
    </row>
    <row r="16503" spans="9:46" s="142" customFormat="1" x14ac:dyDescent="0.15">
      <c r="I16503" s="223"/>
      <c r="P16503" s="224"/>
      <c r="Q16503" s="224"/>
      <c r="R16503" s="224"/>
      <c r="T16503" s="223"/>
      <c r="U16503" s="225"/>
      <c r="V16503" s="223"/>
      <c r="W16503" s="225"/>
      <c r="AE16503" s="200"/>
      <c r="AM16503" s="203"/>
      <c r="AT16503" s="144"/>
    </row>
    <row r="16504" spans="9:46" s="142" customFormat="1" x14ac:dyDescent="0.15">
      <c r="I16504" s="223"/>
      <c r="P16504" s="224"/>
      <c r="Q16504" s="224"/>
      <c r="R16504" s="224"/>
      <c r="T16504" s="223"/>
      <c r="U16504" s="225"/>
      <c r="V16504" s="223"/>
      <c r="W16504" s="225"/>
      <c r="AE16504" s="200"/>
      <c r="AM16504" s="203"/>
      <c r="AT16504" s="144"/>
    </row>
    <row r="16505" spans="9:46" s="142" customFormat="1" x14ac:dyDescent="0.15">
      <c r="I16505" s="223"/>
      <c r="P16505" s="224"/>
      <c r="Q16505" s="224"/>
      <c r="R16505" s="224"/>
      <c r="T16505" s="223"/>
      <c r="U16505" s="225"/>
      <c r="V16505" s="223"/>
      <c r="W16505" s="225"/>
      <c r="AE16505" s="200"/>
      <c r="AM16505" s="203"/>
      <c r="AT16505" s="144"/>
    </row>
    <row r="16506" spans="9:46" s="142" customFormat="1" x14ac:dyDescent="0.15">
      <c r="I16506" s="223"/>
      <c r="P16506" s="224"/>
      <c r="Q16506" s="224"/>
      <c r="R16506" s="224"/>
      <c r="T16506" s="223"/>
      <c r="U16506" s="225"/>
      <c r="V16506" s="223"/>
      <c r="W16506" s="225"/>
      <c r="AE16506" s="200"/>
      <c r="AM16506" s="203"/>
      <c r="AT16506" s="144"/>
    </row>
    <row r="16507" spans="9:46" s="142" customFormat="1" x14ac:dyDescent="0.15">
      <c r="I16507" s="223"/>
      <c r="P16507" s="224"/>
      <c r="Q16507" s="224"/>
      <c r="R16507" s="224"/>
      <c r="T16507" s="223"/>
      <c r="U16507" s="225"/>
      <c r="V16507" s="223"/>
      <c r="W16507" s="225"/>
      <c r="AE16507" s="200"/>
      <c r="AM16507" s="203"/>
      <c r="AT16507" s="144"/>
    </row>
    <row r="16508" spans="9:46" s="142" customFormat="1" x14ac:dyDescent="0.15">
      <c r="I16508" s="223"/>
      <c r="P16508" s="224"/>
      <c r="Q16508" s="224"/>
      <c r="R16508" s="224"/>
      <c r="T16508" s="223"/>
      <c r="U16508" s="225"/>
      <c r="V16508" s="223"/>
      <c r="W16508" s="225"/>
      <c r="AE16508" s="200"/>
      <c r="AM16508" s="203"/>
      <c r="AT16508" s="144"/>
    </row>
    <row r="16509" spans="9:46" s="142" customFormat="1" x14ac:dyDescent="0.15">
      <c r="I16509" s="223"/>
      <c r="P16509" s="224"/>
      <c r="Q16509" s="224"/>
      <c r="R16509" s="224"/>
      <c r="T16509" s="223"/>
      <c r="U16509" s="225"/>
      <c r="V16509" s="223"/>
      <c r="W16509" s="225"/>
      <c r="AE16509" s="200"/>
      <c r="AM16509" s="203"/>
      <c r="AT16509" s="144"/>
    </row>
    <row r="16510" spans="9:46" s="142" customFormat="1" x14ac:dyDescent="0.15">
      <c r="I16510" s="223"/>
      <c r="P16510" s="224"/>
      <c r="Q16510" s="224"/>
      <c r="R16510" s="224"/>
      <c r="T16510" s="223"/>
      <c r="U16510" s="225"/>
      <c r="V16510" s="223"/>
      <c r="W16510" s="225"/>
      <c r="AE16510" s="200"/>
      <c r="AM16510" s="203"/>
      <c r="AT16510" s="144"/>
    </row>
    <row r="16511" spans="9:46" s="142" customFormat="1" x14ac:dyDescent="0.15">
      <c r="I16511" s="223"/>
      <c r="P16511" s="224"/>
      <c r="Q16511" s="224"/>
      <c r="R16511" s="224"/>
      <c r="T16511" s="223"/>
      <c r="U16511" s="225"/>
      <c r="V16511" s="223"/>
      <c r="W16511" s="225"/>
      <c r="AE16511" s="200"/>
      <c r="AM16511" s="203"/>
      <c r="AT16511" s="144"/>
    </row>
    <row r="16512" spans="9:46" s="142" customFormat="1" x14ac:dyDescent="0.15">
      <c r="I16512" s="223"/>
      <c r="P16512" s="224"/>
      <c r="Q16512" s="224"/>
      <c r="R16512" s="224"/>
      <c r="T16512" s="223"/>
      <c r="U16512" s="225"/>
      <c r="V16512" s="223"/>
      <c r="W16512" s="225"/>
      <c r="AE16512" s="200"/>
      <c r="AM16512" s="203"/>
      <c r="AT16512" s="144"/>
    </row>
    <row r="16513" spans="9:46" s="142" customFormat="1" x14ac:dyDescent="0.15">
      <c r="I16513" s="223"/>
      <c r="P16513" s="224"/>
      <c r="Q16513" s="224"/>
      <c r="R16513" s="224"/>
      <c r="T16513" s="223"/>
      <c r="U16513" s="225"/>
      <c r="V16513" s="223"/>
      <c r="W16513" s="225"/>
      <c r="AE16513" s="200"/>
      <c r="AM16513" s="203"/>
      <c r="AT16513" s="144"/>
    </row>
    <row r="16514" spans="9:46" s="142" customFormat="1" x14ac:dyDescent="0.15">
      <c r="I16514" s="223"/>
      <c r="P16514" s="224"/>
      <c r="Q16514" s="224"/>
      <c r="R16514" s="224"/>
      <c r="T16514" s="223"/>
      <c r="U16514" s="225"/>
      <c r="V16514" s="223"/>
      <c r="W16514" s="225"/>
      <c r="AE16514" s="200"/>
      <c r="AM16514" s="203"/>
      <c r="AT16514" s="144"/>
    </row>
    <row r="16515" spans="9:46" s="142" customFormat="1" x14ac:dyDescent="0.15">
      <c r="I16515" s="223"/>
      <c r="P16515" s="224"/>
      <c r="Q16515" s="224"/>
      <c r="R16515" s="224"/>
      <c r="T16515" s="223"/>
      <c r="U16515" s="225"/>
      <c r="V16515" s="223"/>
      <c r="W16515" s="225"/>
      <c r="AE16515" s="200"/>
      <c r="AM16515" s="203"/>
      <c r="AT16515" s="144"/>
    </row>
    <row r="16516" spans="9:46" s="142" customFormat="1" x14ac:dyDescent="0.15">
      <c r="I16516" s="223"/>
      <c r="P16516" s="224"/>
      <c r="Q16516" s="224"/>
      <c r="R16516" s="224"/>
      <c r="T16516" s="223"/>
      <c r="U16516" s="225"/>
      <c r="V16516" s="223"/>
      <c r="W16516" s="225"/>
      <c r="AE16516" s="200"/>
      <c r="AM16516" s="203"/>
      <c r="AT16516" s="144"/>
    </row>
    <row r="16517" spans="9:46" s="142" customFormat="1" x14ac:dyDescent="0.15">
      <c r="I16517" s="223"/>
      <c r="P16517" s="224"/>
      <c r="Q16517" s="224"/>
      <c r="R16517" s="224"/>
      <c r="T16517" s="223"/>
      <c r="U16517" s="225"/>
      <c r="V16517" s="223"/>
      <c r="W16517" s="225"/>
      <c r="AE16517" s="200"/>
      <c r="AM16517" s="203"/>
      <c r="AT16517" s="144"/>
    </row>
    <row r="16518" spans="9:46" s="142" customFormat="1" x14ac:dyDescent="0.15">
      <c r="I16518" s="223"/>
      <c r="P16518" s="224"/>
      <c r="Q16518" s="224"/>
      <c r="R16518" s="224"/>
      <c r="T16518" s="223"/>
      <c r="U16518" s="225"/>
      <c r="V16518" s="223"/>
      <c r="W16518" s="225"/>
      <c r="AE16518" s="200"/>
      <c r="AM16518" s="203"/>
      <c r="AT16518" s="144"/>
    </row>
    <row r="16519" spans="9:46" s="142" customFormat="1" x14ac:dyDescent="0.15">
      <c r="I16519" s="223"/>
      <c r="P16519" s="224"/>
      <c r="Q16519" s="224"/>
      <c r="R16519" s="224"/>
      <c r="T16519" s="223"/>
      <c r="U16519" s="225"/>
      <c r="V16519" s="223"/>
      <c r="W16519" s="225"/>
      <c r="AE16519" s="200"/>
      <c r="AM16519" s="203"/>
      <c r="AT16519" s="144"/>
    </row>
    <row r="16520" spans="9:46" s="142" customFormat="1" x14ac:dyDescent="0.15">
      <c r="I16520" s="223"/>
      <c r="P16520" s="224"/>
      <c r="Q16520" s="224"/>
      <c r="R16520" s="224"/>
      <c r="T16520" s="223"/>
      <c r="U16520" s="225"/>
      <c r="V16520" s="223"/>
      <c r="W16520" s="225"/>
      <c r="AE16520" s="200"/>
      <c r="AM16520" s="203"/>
      <c r="AT16520" s="144"/>
    </row>
    <row r="16521" spans="9:46" s="142" customFormat="1" x14ac:dyDescent="0.15">
      <c r="I16521" s="223"/>
      <c r="P16521" s="224"/>
      <c r="Q16521" s="224"/>
      <c r="R16521" s="224"/>
      <c r="T16521" s="223"/>
      <c r="U16521" s="225"/>
      <c r="V16521" s="223"/>
      <c r="W16521" s="225"/>
      <c r="AE16521" s="200"/>
      <c r="AM16521" s="203"/>
      <c r="AT16521" s="144"/>
    </row>
    <row r="16522" spans="9:46" s="142" customFormat="1" x14ac:dyDescent="0.15">
      <c r="I16522" s="223"/>
      <c r="P16522" s="224"/>
      <c r="Q16522" s="224"/>
      <c r="R16522" s="224"/>
      <c r="T16522" s="223"/>
      <c r="U16522" s="225"/>
      <c r="V16522" s="223"/>
      <c r="W16522" s="225"/>
      <c r="AE16522" s="200"/>
      <c r="AM16522" s="203"/>
      <c r="AT16522" s="144"/>
    </row>
    <row r="16523" spans="9:46" s="142" customFormat="1" x14ac:dyDescent="0.15">
      <c r="I16523" s="223"/>
      <c r="P16523" s="224"/>
      <c r="Q16523" s="224"/>
      <c r="R16523" s="224"/>
      <c r="T16523" s="223"/>
      <c r="U16523" s="225"/>
      <c r="V16523" s="223"/>
      <c r="W16523" s="225"/>
      <c r="AE16523" s="200"/>
      <c r="AM16523" s="203"/>
      <c r="AT16523" s="144"/>
    </row>
    <row r="16524" spans="9:46" s="142" customFormat="1" x14ac:dyDescent="0.15">
      <c r="I16524" s="223"/>
      <c r="P16524" s="224"/>
      <c r="Q16524" s="224"/>
      <c r="R16524" s="224"/>
      <c r="T16524" s="223"/>
      <c r="U16524" s="225"/>
      <c r="V16524" s="223"/>
      <c r="W16524" s="225"/>
      <c r="AE16524" s="200"/>
      <c r="AM16524" s="203"/>
      <c r="AT16524" s="144"/>
    </row>
    <row r="16525" spans="9:46" s="142" customFormat="1" x14ac:dyDescent="0.15">
      <c r="I16525" s="223"/>
      <c r="P16525" s="224"/>
      <c r="Q16525" s="224"/>
      <c r="R16525" s="224"/>
      <c r="T16525" s="223"/>
      <c r="U16525" s="225"/>
      <c r="V16525" s="223"/>
      <c r="W16525" s="225"/>
      <c r="AE16525" s="200"/>
      <c r="AM16525" s="203"/>
      <c r="AT16525" s="144"/>
    </row>
    <row r="16526" spans="9:46" s="142" customFormat="1" x14ac:dyDescent="0.15">
      <c r="I16526" s="223"/>
      <c r="P16526" s="224"/>
      <c r="Q16526" s="224"/>
      <c r="R16526" s="224"/>
      <c r="T16526" s="223"/>
      <c r="U16526" s="225"/>
      <c r="V16526" s="223"/>
      <c r="W16526" s="225"/>
      <c r="AE16526" s="200"/>
      <c r="AM16526" s="203"/>
      <c r="AT16526" s="144"/>
    </row>
    <row r="16527" spans="9:46" s="142" customFormat="1" x14ac:dyDescent="0.15">
      <c r="I16527" s="223"/>
      <c r="P16527" s="224"/>
      <c r="Q16527" s="224"/>
      <c r="R16527" s="224"/>
      <c r="T16527" s="223"/>
      <c r="U16527" s="225"/>
      <c r="V16527" s="223"/>
      <c r="W16527" s="225"/>
      <c r="AE16527" s="200"/>
      <c r="AM16527" s="203"/>
      <c r="AT16527" s="144"/>
    </row>
    <row r="16528" spans="9:46" s="142" customFormat="1" x14ac:dyDescent="0.15">
      <c r="I16528" s="223"/>
      <c r="P16528" s="224"/>
      <c r="Q16528" s="224"/>
      <c r="R16528" s="224"/>
      <c r="T16528" s="223"/>
      <c r="U16528" s="225"/>
      <c r="V16528" s="223"/>
      <c r="W16528" s="225"/>
      <c r="AE16528" s="200"/>
      <c r="AM16528" s="203"/>
      <c r="AT16528" s="144"/>
    </row>
    <row r="16529" spans="9:46" s="142" customFormat="1" x14ac:dyDescent="0.15">
      <c r="I16529" s="223"/>
      <c r="P16529" s="224"/>
      <c r="Q16529" s="224"/>
      <c r="R16529" s="224"/>
      <c r="T16529" s="223"/>
      <c r="U16529" s="225"/>
      <c r="V16529" s="223"/>
      <c r="W16529" s="225"/>
      <c r="AE16529" s="200"/>
      <c r="AM16529" s="203"/>
      <c r="AT16529" s="144"/>
    </row>
    <row r="16530" spans="9:46" s="142" customFormat="1" x14ac:dyDescent="0.15">
      <c r="I16530" s="223"/>
      <c r="P16530" s="224"/>
      <c r="Q16530" s="224"/>
      <c r="R16530" s="224"/>
      <c r="T16530" s="223"/>
      <c r="U16530" s="225"/>
      <c r="V16530" s="223"/>
      <c r="W16530" s="225"/>
      <c r="AE16530" s="200"/>
      <c r="AM16530" s="203"/>
      <c r="AT16530" s="144"/>
    </row>
    <row r="16531" spans="9:46" s="142" customFormat="1" x14ac:dyDescent="0.15">
      <c r="I16531" s="223"/>
      <c r="P16531" s="224"/>
      <c r="Q16531" s="224"/>
      <c r="R16531" s="224"/>
      <c r="T16531" s="223"/>
      <c r="U16531" s="225"/>
      <c r="V16531" s="223"/>
      <c r="W16531" s="225"/>
      <c r="AE16531" s="200"/>
      <c r="AM16531" s="203"/>
      <c r="AT16531" s="144"/>
    </row>
    <row r="16532" spans="9:46" s="142" customFormat="1" x14ac:dyDescent="0.15">
      <c r="I16532" s="223"/>
      <c r="P16532" s="224"/>
      <c r="Q16532" s="224"/>
      <c r="R16532" s="224"/>
      <c r="T16532" s="223"/>
      <c r="U16532" s="225"/>
      <c r="V16532" s="223"/>
      <c r="W16532" s="225"/>
      <c r="AE16532" s="200"/>
      <c r="AM16532" s="203"/>
      <c r="AT16532" s="144"/>
    </row>
    <row r="16533" spans="9:46" s="142" customFormat="1" x14ac:dyDescent="0.15">
      <c r="I16533" s="223"/>
      <c r="P16533" s="224"/>
      <c r="Q16533" s="224"/>
      <c r="R16533" s="224"/>
      <c r="T16533" s="223"/>
      <c r="U16533" s="225"/>
      <c r="V16533" s="223"/>
      <c r="W16533" s="225"/>
      <c r="AE16533" s="200"/>
      <c r="AM16533" s="203"/>
      <c r="AT16533" s="144"/>
    </row>
    <row r="16534" spans="9:46" s="142" customFormat="1" x14ac:dyDescent="0.15">
      <c r="I16534" s="223"/>
      <c r="P16534" s="224"/>
      <c r="Q16534" s="224"/>
      <c r="R16534" s="224"/>
      <c r="T16534" s="223"/>
      <c r="U16534" s="225"/>
      <c r="V16534" s="223"/>
      <c r="W16534" s="225"/>
      <c r="AE16534" s="200"/>
      <c r="AM16534" s="203"/>
      <c r="AT16534" s="144"/>
    </row>
    <row r="16535" spans="9:46" s="142" customFormat="1" x14ac:dyDescent="0.15">
      <c r="I16535" s="223"/>
      <c r="P16535" s="224"/>
      <c r="Q16535" s="224"/>
      <c r="R16535" s="224"/>
      <c r="T16535" s="223"/>
      <c r="U16535" s="225"/>
      <c r="V16535" s="223"/>
      <c r="W16535" s="225"/>
      <c r="AE16535" s="200"/>
      <c r="AM16535" s="203"/>
      <c r="AT16535" s="144"/>
    </row>
    <row r="16536" spans="9:46" s="142" customFormat="1" x14ac:dyDescent="0.15">
      <c r="I16536" s="223"/>
      <c r="P16536" s="224"/>
      <c r="Q16536" s="224"/>
      <c r="R16536" s="224"/>
      <c r="T16536" s="223"/>
      <c r="U16536" s="225"/>
      <c r="V16536" s="223"/>
      <c r="W16536" s="225"/>
      <c r="AE16536" s="200"/>
      <c r="AM16536" s="203"/>
      <c r="AT16536" s="144"/>
    </row>
    <row r="16537" spans="9:46" s="142" customFormat="1" x14ac:dyDescent="0.15">
      <c r="I16537" s="223"/>
      <c r="P16537" s="224"/>
      <c r="Q16537" s="224"/>
      <c r="R16537" s="224"/>
      <c r="T16537" s="223"/>
      <c r="U16537" s="225"/>
      <c r="V16537" s="223"/>
      <c r="W16537" s="225"/>
      <c r="AE16537" s="200"/>
      <c r="AM16537" s="203"/>
      <c r="AT16537" s="144"/>
    </row>
    <row r="16538" spans="9:46" s="142" customFormat="1" x14ac:dyDescent="0.15">
      <c r="I16538" s="223"/>
      <c r="P16538" s="224"/>
      <c r="Q16538" s="224"/>
      <c r="R16538" s="224"/>
      <c r="T16538" s="223"/>
      <c r="U16538" s="225"/>
      <c r="V16538" s="223"/>
      <c r="W16538" s="225"/>
      <c r="AE16538" s="200"/>
      <c r="AM16538" s="203"/>
      <c r="AT16538" s="144"/>
    </row>
    <row r="16539" spans="9:46" s="142" customFormat="1" x14ac:dyDescent="0.15">
      <c r="I16539" s="223"/>
      <c r="P16539" s="224"/>
      <c r="Q16539" s="224"/>
      <c r="R16539" s="224"/>
      <c r="T16539" s="223"/>
      <c r="U16539" s="225"/>
      <c r="V16539" s="223"/>
      <c r="W16539" s="225"/>
      <c r="AE16539" s="200"/>
      <c r="AM16539" s="203"/>
      <c r="AT16539" s="144"/>
    </row>
    <row r="16540" spans="9:46" s="142" customFormat="1" x14ac:dyDescent="0.15">
      <c r="I16540" s="223"/>
      <c r="P16540" s="224"/>
      <c r="Q16540" s="224"/>
      <c r="R16540" s="224"/>
      <c r="T16540" s="223"/>
      <c r="U16540" s="225"/>
      <c r="V16540" s="223"/>
      <c r="W16540" s="225"/>
      <c r="AE16540" s="200"/>
      <c r="AM16540" s="203"/>
      <c r="AT16540" s="144"/>
    </row>
    <row r="16541" spans="9:46" s="142" customFormat="1" x14ac:dyDescent="0.15">
      <c r="I16541" s="223"/>
      <c r="P16541" s="224"/>
      <c r="Q16541" s="224"/>
      <c r="R16541" s="224"/>
      <c r="T16541" s="223"/>
      <c r="U16541" s="225"/>
      <c r="V16541" s="223"/>
      <c r="W16541" s="225"/>
      <c r="AE16541" s="200"/>
      <c r="AM16541" s="203"/>
      <c r="AT16541" s="144"/>
    </row>
    <row r="16542" spans="9:46" s="142" customFormat="1" x14ac:dyDescent="0.15">
      <c r="I16542" s="223"/>
      <c r="P16542" s="224"/>
      <c r="Q16542" s="224"/>
      <c r="R16542" s="224"/>
      <c r="T16542" s="223"/>
      <c r="U16542" s="225"/>
      <c r="V16542" s="223"/>
      <c r="W16542" s="225"/>
      <c r="AE16542" s="200"/>
      <c r="AM16542" s="203"/>
      <c r="AT16542" s="144"/>
    </row>
    <row r="16543" spans="9:46" s="142" customFormat="1" x14ac:dyDescent="0.15">
      <c r="I16543" s="223"/>
      <c r="P16543" s="224"/>
      <c r="Q16543" s="224"/>
      <c r="R16543" s="224"/>
      <c r="T16543" s="223"/>
      <c r="U16543" s="225"/>
      <c r="V16543" s="223"/>
      <c r="W16543" s="225"/>
      <c r="AE16543" s="200"/>
      <c r="AM16543" s="203"/>
      <c r="AT16543" s="144"/>
    </row>
    <row r="16544" spans="9:46" s="142" customFormat="1" x14ac:dyDescent="0.15">
      <c r="I16544" s="223"/>
      <c r="P16544" s="224"/>
      <c r="Q16544" s="224"/>
      <c r="R16544" s="224"/>
      <c r="T16544" s="223"/>
      <c r="U16544" s="225"/>
      <c r="V16544" s="223"/>
      <c r="W16544" s="225"/>
      <c r="AE16544" s="200"/>
      <c r="AM16544" s="203"/>
      <c r="AT16544" s="144"/>
    </row>
    <row r="16545" spans="9:46" s="142" customFormat="1" x14ac:dyDescent="0.15">
      <c r="I16545" s="223"/>
      <c r="P16545" s="224"/>
      <c r="Q16545" s="224"/>
      <c r="R16545" s="224"/>
      <c r="T16545" s="223"/>
      <c r="U16545" s="225"/>
      <c r="V16545" s="223"/>
      <c r="W16545" s="225"/>
      <c r="AE16545" s="200"/>
      <c r="AM16545" s="203"/>
      <c r="AT16545" s="144"/>
    </row>
    <row r="16546" spans="9:46" s="142" customFormat="1" x14ac:dyDescent="0.15">
      <c r="I16546" s="223"/>
      <c r="P16546" s="224"/>
      <c r="Q16546" s="224"/>
      <c r="R16546" s="224"/>
      <c r="T16546" s="223"/>
      <c r="U16546" s="225"/>
      <c r="V16546" s="223"/>
      <c r="W16546" s="225"/>
      <c r="AE16546" s="200"/>
      <c r="AM16546" s="203"/>
      <c r="AT16546" s="144"/>
    </row>
    <row r="16547" spans="9:46" s="142" customFormat="1" x14ac:dyDescent="0.15">
      <c r="I16547" s="223"/>
      <c r="P16547" s="224"/>
      <c r="Q16547" s="224"/>
      <c r="R16547" s="224"/>
      <c r="T16547" s="223"/>
      <c r="U16547" s="225"/>
      <c r="V16547" s="223"/>
      <c r="W16547" s="225"/>
      <c r="AE16547" s="200"/>
      <c r="AM16547" s="203"/>
      <c r="AT16547" s="144"/>
    </row>
    <row r="16548" spans="9:46" s="142" customFormat="1" x14ac:dyDescent="0.15">
      <c r="I16548" s="223"/>
      <c r="P16548" s="224"/>
      <c r="Q16548" s="224"/>
      <c r="R16548" s="224"/>
      <c r="T16548" s="223"/>
      <c r="U16548" s="225"/>
      <c r="V16548" s="223"/>
      <c r="W16548" s="225"/>
      <c r="AE16548" s="200"/>
      <c r="AM16548" s="203"/>
      <c r="AT16548" s="144"/>
    </row>
    <row r="16549" spans="9:46" s="142" customFormat="1" x14ac:dyDescent="0.15">
      <c r="I16549" s="223"/>
      <c r="P16549" s="224"/>
      <c r="Q16549" s="224"/>
      <c r="R16549" s="224"/>
      <c r="T16549" s="223"/>
      <c r="U16549" s="225"/>
      <c r="V16549" s="223"/>
      <c r="W16549" s="225"/>
      <c r="AE16549" s="200"/>
      <c r="AM16549" s="203"/>
      <c r="AT16549" s="144"/>
    </row>
    <row r="16550" spans="9:46" s="142" customFormat="1" x14ac:dyDescent="0.15">
      <c r="I16550" s="223"/>
      <c r="P16550" s="224"/>
      <c r="Q16550" s="224"/>
      <c r="R16550" s="224"/>
      <c r="T16550" s="223"/>
      <c r="U16550" s="225"/>
      <c r="V16550" s="223"/>
      <c r="W16550" s="225"/>
      <c r="AE16550" s="200"/>
      <c r="AM16550" s="203"/>
      <c r="AT16550" s="144"/>
    </row>
    <row r="16551" spans="9:46" s="142" customFormat="1" x14ac:dyDescent="0.15">
      <c r="I16551" s="223"/>
      <c r="P16551" s="224"/>
      <c r="Q16551" s="224"/>
      <c r="R16551" s="224"/>
      <c r="T16551" s="223"/>
      <c r="U16551" s="225"/>
      <c r="V16551" s="223"/>
      <c r="W16551" s="225"/>
      <c r="AE16551" s="200"/>
      <c r="AM16551" s="203"/>
      <c r="AT16551" s="144"/>
    </row>
    <row r="16552" spans="9:46" s="142" customFormat="1" x14ac:dyDescent="0.15">
      <c r="I16552" s="223"/>
      <c r="P16552" s="224"/>
      <c r="Q16552" s="224"/>
      <c r="R16552" s="224"/>
      <c r="T16552" s="223"/>
      <c r="U16552" s="225"/>
      <c r="V16552" s="223"/>
      <c r="W16552" s="225"/>
      <c r="AE16552" s="200"/>
      <c r="AM16552" s="203"/>
      <c r="AT16552" s="144"/>
    </row>
    <row r="16553" spans="9:46" s="142" customFormat="1" x14ac:dyDescent="0.15">
      <c r="I16553" s="223"/>
      <c r="P16553" s="224"/>
      <c r="Q16553" s="224"/>
      <c r="R16553" s="224"/>
      <c r="T16553" s="223"/>
      <c r="U16553" s="225"/>
      <c r="V16553" s="223"/>
      <c r="W16553" s="225"/>
      <c r="AE16553" s="200"/>
      <c r="AM16553" s="203"/>
      <c r="AT16553" s="144"/>
    </row>
    <row r="16554" spans="9:46" s="142" customFormat="1" x14ac:dyDescent="0.15">
      <c r="I16554" s="223"/>
      <c r="P16554" s="224"/>
      <c r="Q16554" s="224"/>
      <c r="R16554" s="224"/>
      <c r="T16554" s="223"/>
      <c r="U16554" s="225"/>
      <c r="V16554" s="223"/>
      <c r="W16554" s="225"/>
      <c r="AE16554" s="200"/>
      <c r="AM16554" s="203"/>
      <c r="AT16554" s="144"/>
    </row>
    <row r="16555" spans="9:46" s="142" customFormat="1" x14ac:dyDescent="0.15">
      <c r="I16555" s="223"/>
      <c r="P16555" s="224"/>
      <c r="Q16555" s="224"/>
      <c r="R16555" s="224"/>
      <c r="T16555" s="223"/>
      <c r="U16555" s="225"/>
      <c r="V16555" s="223"/>
      <c r="W16555" s="225"/>
      <c r="AE16555" s="200"/>
      <c r="AM16555" s="203"/>
      <c r="AT16555" s="144"/>
    </row>
    <row r="16556" spans="9:46" s="142" customFormat="1" x14ac:dyDescent="0.15">
      <c r="I16556" s="223"/>
      <c r="P16556" s="224"/>
      <c r="Q16556" s="224"/>
      <c r="R16556" s="224"/>
      <c r="T16556" s="223"/>
      <c r="U16556" s="225"/>
      <c r="V16556" s="223"/>
      <c r="W16556" s="225"/>
      <c r="AE16556" s="200"/>
      <c r="AM16556" s="203"/>
      <c r="AT16556" s="144"/>
    </row>
    <row r="16557" spans="9:46" s="142" customFormat="1" x14ac:dyDescent="0.15">
      <c r="I16557" s="223"/>
      <c r="P16557" s="224"/>
      <c r="Q16557" s="224"/>
      <c r="R16557" s="224"/>
      <c r="T16557" s="223"/>
      <c r="U16557" s="225"/>
      <c r="V16557" s="223"/>
      <c r="W16557" s="225"/>
      <c r="AE16557" s="200"/>
      <c r="AM16557" s="203"/>
      <c r="AT16557" s="144"/>
    </row>
    <row r="16558" spans="9:46" s="142" customFormat="1" x14ac:dyDescent="0.15">
      <c r="I16558" s="223"/>
      <c r="P16558" s="224"/>
      <c r="Q16558" s="224"/>
      <c r="R16558" s="224"/>
      <c r="T16558" s="223"/>
      <c r="U16558" s="225"/>
      <c r="V16558" s="223"/>
      <c r="W16558" s="225"/>
      <c r="AE16558" s="200"/>
      <c r="AM16558" s="203"/>
      <c r="AT16558" s="144"/>
    </row>
    <row r="16559" spans="9:46" s="142" customFormat="1" x14ac:dyDescent="0.15">
      <c r="I16559" s="223"/>
      <c r="P16559" s="224"/>
      <c r="Q16559" s="224"/>
      <c r="R16559" s="224"/>
      <c r="T16559" s="223"/>
      <c r="U16559" s="225"/>
      <c r="V16559" s="223"/>
      <c r="W16559" s="225"/>
      <c r="AE16559" s="200"/>
      <c r="AM16559" s="203"/>
      <c r="AT16559" s="144"/>
    </row>
    <row r="16560" spans="9:46" s="142" customFormat="1" x14ac:dyDescent="0.15">
      <c r="I16560" s="223"/>
      <c r="P16560" s="224"/>
      <c r="Q16560" s="224"/>
      <c r="R16560" s="224"/>
      <c r="T16560" s="223"/>
      <c r="U16560" s="225"/>
      <c r="V16560" s="223"/>
      <c r="W16560" s="225"/>
      <c r="AE16560" s="200"/>
      <c r="AM16560" s="203"/>
      <c r="AT16560" s="144"/>
    </row>
    <row r="16561" spans="9:46" s="142" customFormat="1" x14ac:dyDescent="0.15">
      <c r="I16561" s="223"/>
      <c r="P16561" s="224"/>
      <c r="Q16561" s="224"/>
      <c r="R16561" s="224"/>
      <c r="T16561" s="223"/>
      <c r="U16561" s="225"/>
      <c r="V16561" s="223"/>
      <c r="W16561" s="225"/>
      <c r="AE16561" s="200"/>
      <c r="AM16561" s="203"/>
      <c r="AT16561" s="144"/>
    </row>
    <row r="16562" spans="9:46" s="142" customFormat="1" x14ac:dyDescent="0.15">
      <c r="I16562" s="223"/>
      <c r="P16562" s="224"/>
      <c r="Q16562" s="224"/>
      <c r="R16562" s="224"/>
      <c r="T16562" s="223"/>
      <c r="U16562" s="225"/>
      <c r="V16562" s="223"/>
      <c r="W16562" s="225"/>
      <c r="AE16562" s="200"/>
      <c r="AM16562" s="203"/>
      <c r="AT16562" s="144"/>
    </row>
    <row r="16563" spans="9:46" s="142" customFormat="1" x14ac:dyDescent="0.15">
      <c r="I16563" s="223"/>
      <c r="P16563" s="224"/>
      <c r="Q16563" s="224"/>
      <c r="R16563" s="224"/>
      <c r="T16563" s="223"/>
      <c r="U16563" s="225"/>
      <c r="V16563" s="223"/>
      <c r="W16563" s="225"/>
      <c r="AE16563" s="200"/>
      <c r="AM16563" s="203"/>
      <c r="AT16563" s="144"/>
    </row>
    <row r="16564" spans="9:46" s="142" customFormat="1" x14ac:dyDescent="0.15">
      <c r="I16564" s="223"/>
      <c r="P16564" s="224"/>
      <c r="Q16564" s="224"/>
      <c r="R16564" s="224"/>
      <c r="T16564" s="223"/>
      <c r="U16564" s="225"/>
      <c r="V16564" s="223"/>
      <c r="W16564" s="225"/>
      <c r="AE16564" s="200"/>
      <c r="AM16564" s="203"/>
      <c r="AT16564" s="144"/>
    </row>
    <row r="16565" spans="9:46" s="142" customFormat="1" x14ac:dyDescent="0.15">
      <c r="I16565" s="223"/>
      <c r="P16565" s="224"/>
      <c r="Q16565" s="224"/>
      <c r="R16565" s="224"/>
      <c r="T16565" s="223"/>
      <c r="U16565" s="225"/>
      <c r="V16565" s="223"/>
      <c r="W16565" s="225"/>
      <c r="AE16565" s="200"/>
      <c r="AM16565" s="203"/>
      <c r="AT16565" s="144"/>
    </row>
    <row r="16566" spans="9:46" s="142" customFormat="1" x14ac:dyDescent="0.15">
      <c r="I16566" s="223"/>
      <c r="P16566" s="224"/>
      <c r="Q16566" s="224"/>
      <c r="R16566" s="224"/>
      <c r="T16566" s="223"/>
      <c r="U16566" s="225"/>
      <c r="V16566" s="223"/>
      <c r="W16566" s="225"/>
      <c r="AE16566" s="200"/>
      <c r="AM16566" s="203"/>
      <c r="AT16566" s="144"/>
    </row>
    <row r="16567" spans="9:46" s="142" customFormat="1" x14ac:dyDescent="0.15">
      <c r="I16567" s="223"/>
      <c r="P16567" s="224"/>
      <c r="Q16567" s="224"/>
      <c r="R16567" s="224"/>
      <c r="T16567" s="223"/>
      <c r="U16567" s="225"/>
      <c r="V16567" s="223"/>
      <c r="W16567" s="225"/>
      <c r="AE16567" s="200"/>
      <c r="AM16567" s="203"/>
      <c r="AT16567" s="144"/>
    </row>
    <row r="16568" spans="9:46" s="142" customFormat="1" x14ac:dyDescent="0.15">
      <c r="I16568" s="223"/>
      <c r="P16568" s="224"/>
      <c r="Q16568" s="224"/>
      <c r="R16568" s="224"/>
      <c r="T16568" s="223"/>
      <c r="U16568" s="225"/>
      <c r="V16568" s="223"/>
      <c r="W16568" s="225"/>
      <c r="AE16568" s="200"/>
      <c r="AM16568" s="203"/>
      <c r="AT16568" s="144"/>
    </row>
    <row r="16569" spans="9:46" s="142" customFormat="1" x14ac:dyDescent="0.15">
      <c r="I16569" s="223"/>
      <c r="P16569" s="224"/>
      <c r="Q16569" s="224"/>
      <c r="R16569" s="224"/>
      <c r="T16569" s="223"/>
      <c r="U16569" s="225"/>
      <c r="V16569" s="223"/>
      <c r="W16569" s="225"/>
      <c r="AE16569" s="200"/>
      <c r="AM16569" s="203"/>
      <c r="AT16569" s="144"/>
    </row>
    <row r="16570" spans="9:46" s="142" customFormat="1" x14ac:dyDescent="0.15">
      <c r="I16570" s="223"/>
      <c r="P16570" s="224"/>
      <c r="Q16570" s="224"/>
      <c r="R16570" s="224"/>
      <c r="T16570" s="223"/>
      <c r="U16570" s="225"/>
      <c r="V16570" s="223"/>
      <c r="W16570" s="225"/>
      <c r="AE16570" s="200"/>
      <c r="AM16570" s="203"/>
      <c r="AT16570" s="144"/>
    </row>
    <row r="16571" spans="9:46" s="142" customFormat="1" x14ac:dyDescent="0.15">
      <c r="I16571" s="223"/>
      <c r="P16571" s="224"/>
      <c r="Q16571" s="224"/>
      <c r="R16571" s="224"/>
      <c r="T16571" s="223"/>
      <c r="U16571" s="225"/>
      <c r="V16571" s="223"/>
      <c r="W16571" s="225"/>
      <c r="AE16571" s="200"/>
      <c r="AM16571" s="203"/>
      <c r="AT16571" s="144"/>
    </row>
    <row r="16572" spans="9:46" s="142" customFormat="1" x14ac:dyDescent="0.15">
      <c r="I16572" s="223"/>
      <c r="P16572" s="224"/>
      <c r="Q16572" s="224"/>
      <c r="R16572" s="224"/>
      <c r="T16572" s="223"/>
      <c r="U16572" s="225"/>
      <c r="V16572" s="223"/>
      <c r="W16572" s="225"/>
      <c r="AE16572" s="200"/>
      <c r="AM16572" s="203"/>
      <c r="AT16572" s="144"/>
    </row>
    <row r="16573" spans="9:46" s="142" customFormat="1" x14ac:dyDescent="0.15">
      <c r="I16573" s="223"/>
      <c r="P16573" s="224"/>
      <c r="Q16573" s="224"/>
      <c r="R16573" s="224"/>
      <c r="T16573" s="223"/>
      <c r="U16573" s="225"/>
      <c r="V16573" s="223"/>
      <c r="W16573" s="225"/>
      <c r="AE16573" s="200"/>
      <c r="AM16573" s="203"/>
      <c r="AT16573" s="144"/>
    </row>
    <row r="16574" spans="9:46" s="142" customFormat="1" x14ac:dyDescent="0.15">
      <c r="I16574" s="223"/>
      <c r="P16574" s="224"/>
      <c r="Q16574" s="224"/>
      <c r="R16574" s="224"/>
      <c r="T16574" s="223"/>
      <c r="U16574" s="225"/>
      <c r="V16574" s="223"/>
      <c r="W16574" s="225"/>
      <c r="AE16574" s="200"/>
      <c r="AM16574" s="203"/>
      <c r="AT16574" s="144"/>
    </row>
    <row r="16575" spans="9:46" s="142" customFormat="1" x14ac:dyDescent="0.15">
      <c r="I16575" s="223"/>
      <c r="P16575" s="224"/>
      <c r="Q16575" s="224"/>
      <c r="R16575" s="224"/>
      <c r="T16575" s="223"/>
      <c r="U16575" s="225"/>
      <c r="V16575" s="223"/>
      <c r="W16575" s="225"/>
      <c r="AE16575" s="200"/>
      <c r="AM16575" s="203"/>
      <c r="AT16575" s="144"/>
    </row>
    <row r="16576" spans="9:46" s="142" customFormat="1" x14ac:dyDescent="0.15">
      <c r="I16576" s="223"/>
      <c r="P16576" s="224"/>
      <c r="Q16576" s="224"/>
      <c r="R16576" s="224"/>
      <c r="T16576" s="223"/>
      <c r="U16576" s="225"/>
      <c r="V16576" s="223"/>
      <c r="W16576" s="225"/>
      <c r="AE16576" s="200"/>
      <c r="AM16576" s="203"/>
      <c r="AT16576" s="144"/>
    </row>
    <row r="16577" spans="9:46" s="142" customFormat="1" x14ac:dyDescent="0.15">
      <c r="I16577" s="223"/>
      <c r="P16577" s="224"/>
      <c r="Q16577" s="224"/>
      <c r="R16577" s="224"/>
      <c r="T16577" s="223"/>
      <c r="U16577" s="225"/>
      <c r="V16577" s="223"/>
      <c r="W16577" s="225"/>
      <c r="AE16577" s="200"/>
      <c r="AM16577" s="203"/>
      <c r="AT16577" s="144"/>
    </row>
    <row r="16578" spans="9:46" s="142" customFormat="1" x14ac:dyDescent="0.15">
      <c r="I16578" s="223"/>
      <c r="P16578" s="224"/>
      <c r="Q16578" s="224"/>
      <c r="R16578" s="224"/>
      <c r="T16578" s="223"/>
      <c r="U16578" s="225"/>
      <c r="V16578" s="223"/>
      <c r="W16578" s="225"/>
      <c r="AE16578" s="200"/>
      <c r="AM16578" s="203"/>
      <c r="AT16578" s="144"/>
    </row>
    <row r="16579" spans="9:46" s="142" customFormat="1" x14ac:dyDescent="0.15">
      <c r="I16579" s="223"/>
      <c r="P16579" s="224"/>
      <c r="Q16579" s="224"/>
      <c r="R16579" s="224"/>
      <c r="T16579" s="223"/>
      <c r="U16579" s="225"/>
      <c r="V16579" s="223"/>
      <c r="W16579" s="225"/>
      <c r="AE16579" s="200"/>
      <c r="AM16579" s="203"/>
      <c r="AT16579" s="144"/>
    </row>
    <row r="16580" spans="9:46" s="142" customFormat="1" x14ac:dyDescent="0.15">
      <c r="I16580" s="223"/>
      <c r="P16580" s="224"/>
      <c r="Q16580" s="224"/>
      <c r="R16580" s="224"/>
      <c r="T16580" s="223"/>
      <c r="U16580" s="225"/>
      <c r="V16580" s="223"/>
      <c r="W16580" s="225"/>
      <c r="AE16580" s="200"/>
      <c r="AM16580" s="203"/>
      <c r="AT16580" s="144"/>
    </row>
    <row r="16581" spans="9:46" s="142" customFormat="1" x14ac:dyDescent="0.15">
      <c r="I16581" s="223"/>
      <c r="P16581" s="224"/>
      <c r="Q16581" s="224"/>
      <c r="R16581" s="224"/>
      <c r="T16581" s="223"/>
      <c r="U16581" s="225"/>
      <c r="V16581" s="223"/>
      <c r="W16581" s="225"/>
      <c r="AE16581" s="200"/>
      <c r="AM16581" s="203"/>
      <c r="AT16581" s="144"/>
    </row>
    <row r="16582" spans="9:46" s="142" customFormat="1" x14ac:dyDescent="0.15">
      <c r="I16582" s="223"/>
      <c r="P16582" s="224"/>
      <c r="Q16582" s="224"/>
      <c r="R16582" s="224"/>
      <c r="T16582" s="223"/>
      <c r="U16582" s="225"/>
      <c r="V16582" s="223"/>
      <c r="W16582" s="225"/>
      <c r="AE16582" s="200"/>
      <c r="AM16582" s="203"/>
      <c r="AT16582" s="144"/>
    </row>
    <row r="16583" spans="9:46" s="142" customFormat="1" x14ac:dyDescent="0.15">
      <c r="I16583" s="223"/>
      <c r="P16583" s="224"/>
      <c r="Q16583" s="224"/>
      <c r="R16583" s="224"/>
      <c r="T16583" s="223"/>
      <c r="U16583" s="225"/>
      <c r="V16583" s="223"/>
      <c r="W16583" s="225"/>
      <c r="AE16583" s="200"/>
      <c r="AM16583" s="203"/>
      <c r="AT16583" s="144"/>
    </row>
    <row r="16584" spans="9:46" s="142" customFormat="1" x14ac:dyDescent="0.15">
      <c r="I16584" s="223"/>
      <c r="P16584" s="224"/>
      <c r="Q16584" s="224"/>
      <c r="R16584" s="224"/>
      <c r="T16584" s="223"/>
      <c r="U16584" s="225"/>
      <c r="V16584" s="223"/>
      <c r="W16584" s="225"/>
      <c r="AE16584" s="200"/>
      <c r="AM16584" s="203"/>
      <c r="AT16584" s="144"/>
    </row>
    <row r="16585" spans="9:46" s="142" customFormat="1" x14ac:dyDescent="0.15">
      <c r="I16585" s="223"/>
      <c r="P16585" s="224"/>
      <c r="Q16585" s="224"/>
      <c r="R16585" s="224"/>
      <c r="T16585" s="223"/>
      <c r="U16585" s="225"/>
      <c r="V16585" s="223"/>
      <c r="W16585" s="225"/>
      <c r="AE16585" s="200"/>
      <c r="AM16585" s="203"/>
      <c r="AT16585" s="144"/>
    </row>
    <row r="16586" spans="9:46" s="142" customFormat="1" x14ac:dyDescent="0.15">
      <c r="I16586" s="223"/>
      <c r="P16586" s="224"/>
      <c r="Q16586" s="224"/>
      <c r="R16586" s="224"/>
      <c r="T16586" s="223"/>
      <c r="U16586" s="225"/>
      <c r="V16586" s="223"/>
      <c r="W16586" s="225"/>
      <c r="AE16586" s="200"/>
      <c r="AM16586" s="203"/>
      <c r="AT16586" s="144"/>
    </row>
    <row r="16587" spans="9:46" s="142" customFormat="1" x14ac:dyDescent="0.15">
      <c r="I16587" s="223"/>
      <c r="P16587" s="224"/>
      <c r="Q16587" s="224"/>
      <c r="R16587" s="224"/>
      <c r="T16587" s="223"/>
      <c r="U16587" s="225"/>
      <c r="V16587" s="223"/>
      <c r="W16587" s="225"/>
      <c r="AE16587" s="200"/>
      <c r="AM16587" s="203"/>
      <c r="AT16587" s="144"/>
    </row>
    <row r="16588" spans="9:46" s="142" customFormat="1" x14ac:dyDescent="0.15">
      <c r="I16588" s="223"/>
      <c r="P16588" s="224"/>
      <c r="Q16588" s="224"/>
      <c r="R16588" s="224"/>
      <c r="T16588" s="223"/>
      <c r="U16588" s="225"/>
      <c r="V16588" s="223"/>
      <c r="W16588" s="225"/>
      <c r="AE16588" s="200"/>
      <c r="AM16588" s="203"/>
      <c r="AT16588" s="144"/>
    </row>
    <row r="16589" spans="9:46" s="142" customFormat="1" x14ac:dyDescent="0.15">
      <c r="I16589" s="223"/>
      <c r="P16589" s="224"/>
      <c r="Q16589" s="224"/>
      <c r="R16589" s="224"/>
      <c r="T16589" s="223"/>
      <c r="U16589" s="225"/>
      <c r="V16589" s="223"/>
      <c r="W16589" s="225"/>
      <c r="AE16589" s="200"/>
      <c r="AM16589" s="203"/>
      <c r="AT16589" s="144"/>
    </row>
    <row r="16590" spans="9:46" s="142" customFormat="1" x14ac:dyDescent="0.15">
      <c r="I16590" s="223"/>
      <c r="P16590" s="224"/>
      <c r="Q16590" s="224"/>
      <c r="R16590" s="224"/>
      <c r="T16590" s="223"/>
      <c r="U16590" s="225"/>
      <c r="V16590" s="223"/>
      <c r="W16590" s="225"/>
      <c r="AE16590" s="200"/>
      <c r="AM16590" s="203"/>
      <c r="AT16590" s="144"/>
    </row>
    <row r="16591" spans="9:46" s="142" customFormat="1" x14ac:dyDescent="0.15">
      <c r="I16591" s="223"/>
      <c r="P16591" s="224"/>
      <c r="Q16591" s="224"/>
      <c r="R16591" s="224"/>
      <c r="T16591" s="223"/>
      <c r="U16591" s="225"/>
      <c r="V16591" s="223"/>
      <c r="W16591" s="225"/>
      <c r="AE16591" s="200"/>
      <c r="AM16591" s="203"/>
      <c r="AT16591" s="144"/>
    </row>
    <row r="16592" spans="9:46" s="142" customFormat="1" x14ac:dyDescent="0.15">
      <c r="I16592" s="223"/>
      <c r="P16592" s="224"/>
      <c r="Q16592" s="224"/>
      <c r="R16592" s="224"/>
      <c r="T16592" s="223"/>
      <c r="U16592" s="225"/>
      <c r="V16592" s="223"/>
      <c r="W16592" s="225"/>
      <c r="AE16592" s="200"/>
      <c r="AM16592" s="203"/>
      <c r="AT16592" s="144"/>
    </row>
    <row r="16593" spans="9:46" s="142" customFormat="1" x14ac:dyDescent="0.15">
      <c r="I16593" s="223"/>
      <c r="P16593" s="224"/>
      <c r="Q16593" s="224"/>
      <c r="R16593" s="224"/>
      <c r="T16593" s="223"/>
      <c r="U16593" s="225"/>
      <c r="V16593" s="223"/>
      <c r="W16593" s="225"/>
      <c r="AE16593" s="200"/>
      <c r="AM16593" s="203"/>
      <c r="AT16593" s="144"/>
    </row>
    <row r="16594" spans="9:46" s="142" customFormat="1" x14ac:dyDescent="0.15">
      <c r="I16594" s="223"/>
      <c r="P16594" s="224"/>
      <c r="Q16594" s="224"/>
      <c r="R16594" s="224"/>
      <c r="T16594" s="223"/>
      <c r="U16594" s="225"/>
      <c r="V16594" s="223"/>
      <c r="W16594" s="225"/>
      <c r="AE16594" s="200"/>
      <c r="AM16594" s="203"/>
      <c r="AT16594" s="144"/>
    </row>
    <row r="16595" spans="9:46" s="142" customFormat="1" x14ac:dyDescent="0.15">
      <c r="I16595" s="223"/>
      <c r="P16595" s="224"/>
      <c r="Q16595" s="224"/>
      <c r="R16595" s="224"/>
      <c r="T16595" s="223"/>
      <c r="U16595" s="225"/>
      <c r="V16595" s="223"/>
      <c r="W16595" s="225"/>
      <c r="AE16595" s="200"/>
      <c r="AM16595" s="203"/>
      <c r="AT16595" s="144"/>
    </row>
    <row r="16596" spans="9:46" s="142" customFormat="1" x14ac:dyDescent="0.15">
      <c r="I16596" s="223"/>
      <c r="P16596" s="224"/>
      <c r="Q16596" s="224"/>
      <c r="R16596" s="224"/>
      <c r="T16596" s="223"/>
      <c r="U16596" s="225"/>
      <c r="V16596" s="223"/>
      <c r="W16596" s="225"/>
      <c r="AE16596" s="200"/>
      <c r="AM16596" s="203"/>
      <c r="AT16596" s="144"/>
    </row>
    <row r="16597" spans="9:46" s="142" customFormat="1" x14ac:dyDescent="0.15">
      <c r="I16597" s="223"/>
      <c r="P16597" s="224"/>
      <c r="Q16597" s="224"/>
      <c r="R16597" s="224"/>
      <c r="T16597" s="223"/>
      <c r="U16597" s="225"/>
      <c r="V16597" s="223"/>
      <c r="W16597" s="225"/>
      <c r="AE16597" s="200"/>
      <c r="AM16597" s="203"/>
      <c r="AT16597" s="144"/>
    </row>
    <row r="16598" spans="9:46" s="142" customFormat="1" x14ac:dyDescent="0.15">
      <c r="I16598" s="223"/>
      <c r="P16598" s="224"/>
      <c r="Q16598" s="224"/>
      <c r="R16598" s="224"/>
      <c r="T16598" s="223"/>
      <c r="U16598" s="225"/>
      <c r="V16598" s="223"/>
      <c r="W16598" s="225"/>
      <c r="AE16598" s="200"/>
      <c r="AM16598" s="203"/>
      <c r="AT16598" s="144"/>
    </row>
    <row r="16599" spans="9:46" s="142" customFormat="1" x14ac:dyDescent="0.15">
      <c r="I16599" s="223"/>
      <c r="P16599" s="224"/>
      <c r="Q16599" s="224"/>
      <c r="R16599" s="224"/>
      <c r="T16599" s="223"/>
      <c r="U16599" s="225"/>
      <c r="V16599" s="223"/>
      <c r="W16599" s="225"/>
      <c r="AE16599" s="200"/>
      <c r="AM16599" s="203"/>
      <c r="AT16599" s="144"/>
    </row>
    <row r="16600" spans="9:46" s="142" customFormat="1" x14ac:dyDescent="0.15">
      <c r="I16600" s="223"/>
      <c r="P16600" s="224"/>
      <c r="Q16600" s="224"/>
      <c r="R16600" s="224"/>
      <c r="T16600" s="223"/>
      <c r="U16600" s="225"/>
      <c r="V16600" s="223"/>
      <c r="W16600" s="225"/>
      <c r="AE16600" s="200"/>
      <c r="AM16600" s="203"/>
      <c r="AT16600" s="144"/>
    </row>
    <row r="16601" spans="9:46" s="142" customFormat="1" x14ac:dyDescent="0.15">
      <c r="I16601" s="223"/>
      <c r="P16601" s="224"/>
      <c r="Q16601" s="224"/>
      <c r="R16601" s="224"/>
      <c r="T16601" s="223"/>
      <c r="U16601" s="225"/>
      <c r="V16601" s="223"/>
      <c r="W16601" s="225"/>
      <c r="AE16601" s="200"/>
      <c r="AM16601" s="203"/>
      <c r="AT16601" s="144"/>
    </row>
    <row r="16602" spans="9:46" s="142" customFormat="1" x14ac:dyDescent="0.15">
      <c r="I16602" s="223"/>
      <c r="P16602" s="224"/>
      <c r="Q16602" s="224"/>
      <c r="R16602" s="224"/>
      <c r="T16602" s="223"/>
      <c r="U16602" s="225"/>
      <c r="V16602" s="223"/>
      <c r="W16602" s="225"/>
      <c r="AE16602" s="200"/>
      <c r="AM16602" s="203"/>
      <c r="AT16602" s="144"/>
    </row>
    <row r="16603" spans="9:46" s="142" customFormat="1" x14ac:dyDescent="0.15">
      <c r="I16603" s="223"/>
      <c r="P16603" s="224"/>
      <c r="Q16603" s="224"/>
      <c r="R16603" s="224"/>
      <c r="T16603" s="223"/>
      <c r="U16603" s="225"/>
      <c r="V16603" s="223"/>
      <c r="W16603" s="225"/>
      <c r="AE16603" s="200"/>
      <c r="AM16603" s="203"/>
      <c r="AT16603" s="144"/>
    </row>
    <row r="16604" spans="9:46" s="142" customFormat="1" x14ac:dyDescent="0.15">
      <c r="I16604" s="223"/>
      <c r="P16604" s="224"/>
      <c r="Q16604" s="224"/>
      <c r="R16604" s="224"/>
      <c r="T16604" s="223"/>
      <c r="U16604" s="225"/>
      <c r="V16604" s="223"/>
      <c r="W16604" s="225"/>
      <c r="AE16604" s="200"/>
      <c r="AM16604" s="203"/>
      <c r="AT16604" s="144"/>
    </row>
    <row r="16605" spans="9:46" s="142" customFormat="1" x14ac:dyDescent="0.15">
      <c r="I16605" s="223"/>
      <c r="P16605" s="224"/>
      <c r="Q16605" s="224"/>
      <c r="R16605" s="224"/>
      <c r="T16605" s="223"/>
      <c r="U16605" s="225"/>
      <c r="V16605" s="223"/>
      <c r="W16605" s="225"/>
      <c r="AE16605" s="200"/>
      <c r="AM16605" s="203"/>
      <c r="AT16605" s="144"/>
    </row>
    <row r="16606" spans="9:46" s="142" customFormat="1" x14ac:dyDescent="0.15">
      <c r="I16606" s="223"/>
      <c r="P16606" s="224"/>
      <c r="Q16606" s="224"/>
      <c r="R16606" s="224"/>
      <c r="T16606" s="223"/>
      <c r="U16606" s="225"/>
      <c r="V16606" s="223"/>
      <c r="W16606" s="225"/>
      <c r="AE16606" s="200"/>
      <c r="AM16606" s="203"/>
      <c r="AT16606" s="144"/>
    </row>
    <row r="16607" spans="9:46" s="142" customFormat="1" x14ac:dyDescent="0.15">
      <c r="I16607" s="223"/>
      <c r="P16607" s="224"/>
      <c r="Q16607" s="224"/>
      <c r="R16607" s="224"/>
      <c r="T16607" s="223"/>
      <c r="U16607" s="225"/>
      <c r="V16607" s="223"/>
      <c r="W16607" s="225"/>
      <c r="AE16607" s="200"/>
      <c r="AM16607" s="203"/>
      <c r="AT16607" s="144"/>
    </row>
    <row r="16608" spans="9:46" s="142" customFormat="1" x14ac:dyDescent="0.15">
      <c r="I16608" s="223"/>
      <c r="P16608" s="224"/>
      <c r="Q16608" s="224"/>
      <c r="R16608" s="224"/>
      <c r="T16608" s="223"/>
      <c r="U16608" s="225"/>
      <c r="V16608" s="223"/>
      <c r="W16608" s="225"/>
      <c r="AE16608" s="200"/>
      <c r="AM16608" s="203"/>
      <c r="AT16608" s="144"/>
    </row>
    <row r="16609" spans="9:46" s="142" customFormat="1" x14ac:dyDescent="0.15">
      <c r="I16609" s="223"/>
      <c r="P16609" s="224"/>
      <c r="Q16609" s="224"/>
      <c r="R16609" s="224"/>
      <c r="T16609" s="223"/>
      <c r="U16609" s="225"/>
      <c r="V16609" s="223"/>
      <c r="W16609" s="225"/>
      <c r="AE16609" s="200"/>
      <c r="AM16609" s="203"/>
      <c r="AT16609" s="144"/>
    </row>
    <row r="16610" spans="9:46" s="142" customFormat="1" x14ac:dyDescent="0.15">
      <c r="I16610" s="223"/>
      <c r="P16610" s="224"/>
      <c r="Q16610" s="224"/>
      <c r="R16610" s="224"/>
      <c r="T16610" s="223"/>
      <c r="U16610" s="225"/>
      <c r="V16610" s="223"/>
      <c r="W16610" s="225"/>
      <c r="AE16610" s="200"/>
      <c r="AM16610" s="203"/>
      <c r="AT16610" s="144"/>
    </row>
    <row r="16611" spans="9:46" s="142" customFormat="1" x14ac:dyDescent="0.15">
      <c r="I16611" s="223"/>
      <c r="P16611" s="224"/>
      <c r="Q16611" s="224"/>
      <c r="R16611" s="224"/>
      <c r="T16611" s="223"/>
      <c r="U16611" s="225"/>
      <c r="V16611" s="223"/>
      <c r="W16611" s="225"/>
      <c r="AE16611" s="200"/>
      <c r="AM16611" s="203"/>
      <c r="AT16611" s="144"/>
    </row>
    <row r="16612" spans="9:46" s="142" customFormat="1" x14ac:dyDescent="0.15">
      <c r="I16612" s="223"/>
      <c r="P16612" s="224"/>
      <c r="Q16612" s="224"/>
      <c r="R16612" s="224"/>
      <c r="T16612" s="223"/>
      <c r="U16612" s="225"/>
      <c r="V16612" s="223"/>
      <c r="W16612" s="225"/>
      <c r="AE16612" s="200"/>
      <c r="AM16612" s="203"/>
      <c r="AT16612" s="144"/>
    </row>
    <row r="16613" spans="9:46" s="142" customFormat="1" x14ac:dyDescent="0.15">
      <c r="I16613" s="223"/>
      <c r="P16613" s="224"/>
      <c r="Q16613" s="224"/>
      <c r="R16613" s="224"/>
      <c r="T16613" s="223"/>
      <c r="U16613" s="225"/>
      <c r="V16613" s="223"/>
      <c r="W16613" s="225"/>
      <c r="AE16613" s="200"/>
      <c r="AM16613" s="203"/>
      <c r="AT16613" s="144"/>
    </row>
    <row r="16614" spans="9:46" s="142" customFormat="1" x14ac:dyDescent="0.15">
      <c r="I16614" s="223"/>
      <c r="P16614" s="224"/>
      <c r="Q16614" s="224"/>
      <c r="R16614" s="224"/>
      <c r="T16614" s="223"/>
      <c r="U16614" s="225"/>
      <c r="V16614" s="223"/>
      <c r="W16614" s="225"/>
      <c r="AE16614" s="200"/>
      <c r="AM16614" s="203"/>
      <c r="AT16614" s="144"/>
    </row>
    <row r="16615" spans="9:46" s="142" customFormat="1" x14ac:dyDescent="0.15">
      <c r="I16615" s="223"/>
      <c r="P16615" s="224"/>
      <c r="Q16615" s="224"/>
      <c r="R16615" s="224"/>
      <c r="T16615" s="223"/>
      <c r="U16615" s="225"/>
      <c r="V16615" s="223"/>
      <c r="W16615" s="225"/>
      <c r="AE16615" s="200"/>
      <c r="AM16615" s="203"/>
      <c r="AT16615" s="144"/>
    </row>
    <row r="16616" spans="9:46" s="142" customFormat="1" x14ac:dyDescent="0.15">
      <c r="I16616" s="223"/>
      <c r="P16616" s="224"/>
      <c r="Q16616" s="224"/>
      <c r="R16616" s="224"/>
      <c r="T16616" s="223"/>
      <c r="U16616" s="225"/>
      <c r="V16616" s="223"/>
      <c r="W16616" s="225"/>
      <c r="AE16616" s="200"/>
      <c r="AM16616" s="203"/>
      <c r="AT16616" s="144"/>
    </row>
    <row r="16617" spans="9:46" s="142" customFormat="1" x14ac:dyDescent="0.15">
      <c r="I16617" s="223"/>
      <c r="P16617" s="224"/>
      <c r="Q16617" s="224"/>
      <c r="R16617" s="224"/>
      <c r="T16617" s="223"/>
      <c r="U16617" s="225"/>
      <c r="V16617" s="223"/>
      <c r="W16617" s="225"/>
      <c r="AE16617" s="200"/>
      <c r="AM16617" s="203"/>
      <c r="AT16617" s="144"/>
    </row>
    <row r="16618" spans="9:46" s="142" customFormat="1" x14ac:dyDescent="0.15">
      <c r="I16618" s="223"/>
      <c r="P16618" s="224"/>
      <c r="Q16618" s="224"/>
      <c r="R16618" s="224"/>
      <c r="T16618" s="223"/>
      <c r="U16618" s="225"/>
      <c r="V16618" s="223"/>
      <c r="W16618" s="225"/>
      <c r="AE16618" s="200"/>
      <c r="AM16618" s="203"/>
      <c r="AT16618" s="144"/>
    </row>
    <row r="16619" spans="9:46" s="142" customFormat="1" x14ac:dyDescent="0.15">
      <c r="I16619" s="223"/>
      <c r="P16619" s="224"/>
      <c r="Q16619" s="224"/>
      <c r="R16619" s="224"/>
      <c r="T16619" s="223"/>
      <c r="U16619" s="225"/>
      <c r="V16619" s="223"/>
      <c r="W16619" s="225"/>
      <c r="AE16619" s="200"/>
      <c r="AM16619" s="203"/>
      <c r="AT16619" s="144"/>
    </row>
    <row r="16620" spans="9:46" s="142" customFormat="1" x14ac:dyDescent="0.15">
      <c r="I16620" s="223"/>
      <c r="P16620" s="224"/>
      <c r="Q16620" s="224"/>
      <c r="R16620" s="224"/>
      <c r="T16620" s="223"/>
      <c r="U16620" s="225"/>
      <c r="V16620" s="223"/>
      <c r="W16620" s="225"/>
      <c r="AE16620" s="200"/>
      <c r="AM16620" s="203"/>
      <c r="AT16620" s="144"/>
    </row>
    <row r="16621" spans="9:46" s="142" customFormat="1" x14ac:dyDescent="0.15">
      <c r="I16621" s="223"/>
      <c r="P16621" s="224"/>
      <c r="Q16621" s="224"/>
      <c r="R16621" s="224"/>
      <c r="T16621" s="223"/>
      <c r="U16621" s="225"/>
      <c r="V16621" s="223"/>
      <c r="W16621" s="225"/>
      <c r="AE16621" s="200"/>
      <c r="AM16621" s="203"/>
      <c r="AT16621" s="144"/>
    </row>
    <row r="16622" spans="9:46" s="142" customFormat="1" x14ac:dyDescent="0.15">
      <c r="I16622" s="223"/>
      <c r="P16622" s="224"/>
      <c r="Q16622" s="224"/>
      <c r="R16622" s="224"/>
      <c r="T16622" s="223"/>
      <c r="U16622" s="225"/>
      <c r="V16622" s="223"/>
      <c r="W16622" s="225"/>
      <c r="AE16622" s="200"/>
      <c r="AM16622" s="203"/>
      <c r="AT16622" s="144"/>
    </row>
    <row r="16623" spans="9:46" s="142" customFormat="1" x14ac:dyDescent="0.15">
      <c r="I16623" s="223"/>
      <c r="P16623" s="224"/>
      <c r="Q16623" s="224"/>
      <c r="R16623" s="224"/>
      <c r="T16623" s="223"/>
      <c r="U16623" s="225"/>
      <c r="V16623" s="223"/>
      <c r="W16623" s="225"/>
      <c r="AE16623" s="200"/>
      <c r="AM16623" s="203"/>
      <c r="AT16623" s="144"/>
    </row>
    <row r="16624" spans="9:46" s="142" customFormat="1" x14ac:dyDescent="0.15">
      <c r="I16624" s="223"/>
      <c r="P16624" s="224"/>
      <c r="Q16624" s="224"/>
      <c r="R16624" s="224"/>
      <c r="T16624" s="223"/>
      <c r="U16624" s="225"/>
      <c r="V16624" s="223"/>
      <c r="W16624" s="225"/>
      <c r="AE16624" s="200"/>
      <c r="AM16624" s="203"/>
      <c r="AT16624" s="144"/>
    </row>
    <row r="16625" spans="9:46" s="142" customFormat="1" x14ac:dyDescent="0.15">
      <c r="I16625" s="223"/>
      <c r="P16625" s="224"/>
      <c r="Q16625" s="224"/>
      <c r="R16625" s="224"/>
      <c r="T16625" s="223"/>
      <c r="U16625" s="225"/>
      <c r="V16625" s="223"/>
      <c r="W16625" s="225"/>
      <c r="AE16625" s="200"/>
      <c r="AM16625" s="203"/>
      <c r="AT16625" s="144"/>
    </row>
    <row r="16626" spans="9:46" s="142" customFormat="1" x14ac:dyDescent="0.15">
      <c r="I16626" s="223"/>
      <c r="P16626" s="224"/>
      <c r="Q16626" s="224"/>
      <c r="R16626" s="224"/>
      <c r="T16626" s="223"/>
      <c r="U16626" s="225"/>
      <c r="V16626" s="223"/>
      <c r="W16626" s="225"/>
      <c r="AE16626" s="200"/>
      <c r="AM16626" s="203"/>
      <c r="AT16626" s="144"/>
    </row>
    <row r="16627" spans="9:46" s="142" customFormat="1" x14ac:dyDescent="0.15">
      <c r="I16627" s="223"/>
      <c r="P16627" s="224"/>
      <c r="Q16627" s="224"/>
      <c r="R16627" s="224"/>
      <c r="T16627" s="223"/>
      <c r="U16627" s="225"/>
      <c r="V16627" s="223"/>
      <c r="W16627" s="225"/>
      <c r="AE16627" s="200"/>
      <c r="AM16627" s="203"/>
      <c r="AT16627" s="144"/>
    </row>
    <row r="16628" spans="9:46" s="142" customFormat="1" x14ac:dyDescent="0.15">
      <c r="I16628" s="223"/>
      <c r="P16628" s="224"/>
      <c r="Q16628" s="224"/>
      <c r="R16628" s="224"/>
      <c r="T16628" s="223"/>
      <c r="U16628" s="225"/>
      <c r="V16628" s="223"/>
      <c r="W16628" s="225"/>
      <c r="AE16628" s="200"/>
      <c r="AM16628" s="203"/>
      <c r="AT16628" s="144"/>
    </row>
    <row r="16629" spans="9:46" s="142" customFormat="1" x14ac:dyDescent="0.15">
      <c r="I16629" s="223"/>
      <c r="P16629" s="224"/>
      <c r="Q16629" s="224"/>
      <c r="R16629" s="224"/>
      <c r="T16629" s="223"/>
      <c r="U16629" s="225"/>
      <c r="V16629" s="223"/>
      <c r="W16629" s="225"/>
      <c r="AE16629" s="200"/>
      <c r="AM16629" s="203"/>
      <c r="AT16629" s="144"/>
    </row>
    <row r="16630" spans="9:46" s="142" customFormat="1" x14ac:dyDescent="0.15">
      <c r="I16630" s="223"/>
      <c r="P16630" s="224"/>
      <c r="Q16630" s="224"/>
      <c r="R16630" s="224"/>
      <c r="T16630" s="223"/>
      <c r="U16630" s="225"/>
      <c r="V16630" s="223"/>
      <c r="W16630" s="225"/>
      <c r="AE16630" s="200"/>
      <c r="AM16630" s="203"/>
      <c r="AT16630" s="144"/>
    </row>
    <row r="16631" spans="9:46" s="142" customFormat="1" x14ac:dyDescent="0.15">
      <c r="I16631" s="223"/>
      <c r="P16631" s="224"/>
      <c r="Q16631" s="224"/>
      <c r="R16631" s="224"/>
      <c r="T16631" s="223"/>
      <c r="U16631" s="225"/>
      <c r="V16631" s="223"/>
      <c r="W16631" s="225"/>
      <c r="AE16631" s="200"/>
      <c r="AM16631" s="203"/>
      <c r="AT16631" s="144"/>
    </row>
    <row r="16632" spans="9:46" s="142" customFormat="1" x14ac:dyDescent="0.15">
      <c r="I16632" s="223"/>
      <c r="P16632" s="224"/>
      <c r="Q16632" s="224"/>
      <c r="R16632" s="224"/>
      <c r="T16632" s="223"/>
      <c r="U16632" s="225"/>
      <c r="V16632" s="223"/>
      <c r="W16632" s="225"/>
      <c r="AE16632" s="200"/>
      <c r="AM16632" s="203"/>
      <c r="AT16632" s="144"/>
    </row>
    <row r="16633" spans="9:46" s="142" customFormat="1" x14ac:dyDescent="0.15">
      <c r="I16633" s="223"/>
      <c r="P16633" s="224"/>
      <c r="Q16633" s="224"/>
      <c r="R16633" s="224"/>
      <c r="T16633" s="223"/>
      <c r="U16633" s="225"/>
      <c r="V16633" s="223"/>
      <c r="W16633" s="225"/>
      <c r="AE16633" s="200"/>
      <c r="AM16633" s="203"/>
      <c r="AT16633" s="144"/>
    </row>
    <row r="16634" spans="9:46" s="142" customFormat="1" x14ac:dyDescent="0.15">
      <c r="I16634" s="223"/>
      <c r="P16634" s="224"/>
      <c r="Q16634" s="224"/>
      <c r="R16634" s="224"/>
      <c r="T16634" s="223"/>
      <c r="U16634" s="225"/>
      <c r="V16634" s="223"/>
      <c r="W16634" s="225"/>
      <c r="AE16634" s="200"/>
      <c r="AM16634" s="203"/>
      <c r="AT16634" s="144"/>
    </row>
    <row r="16635" spans="9:46" s="142" customFormat="1" x14ac:dyDescent="0.15">
      <c r="I16635" s="223"/>
      <c r="P16635" s="224"/>
      <c r="Q16635" s="224"/>
      <c r="R16635" s="224"/>
      <c r="T16635" s="223"/>
      <c r="U16635" s="225"/>
      <c r="V16635" s="223"/>
      <c r="W16635" s="225"/>
      <c r="AE16635" s="200"/>
      <c r="AM16635" s="203"/>
      <c r="AT16635" s="144"/>
    </row>
    <row r="16636" spans="9:46" s="142" customFormat="1" x14ac:dyDescent="0.15">
      <c r="I16636" s="223"/>
      <c r="P16636" s="224"/>
      <c r="Q16636" s="224"/>
      <c r="R16636" s="224"/>
      <c r="T16636" s="223"/>
      <c r="U16636" s="225"/>
      <c r="V16636" s="223"/>
      <c r="W16636" s="225"/>
      <c r="AE16636" s="200"/>
      <c r="AM16636" s="203"/>
      <c r="AT16636" s="144"/>
    </row>
    <row r="16637" spans="9:46" s="142" customFormat="1" x14ac:dyDescent="0.15">
      <c r="I16637" s="223"/>
      <c r="P16637" s="224"/>
      <c r="Q16637" s="224"/>
      <c r="R16637" s="224"/>
      <c r="T16637" s="223"/>
      <c r="U16637" s="225"/>
      <c r="V16637" s="223"/>
      <c r="W16637" s="225"/>
      <c r="AE16637" s="200"/>
      <c r="AM16637" s="203"/>
      <c r="AT16637" s="144"/>
    </row>
    <row r="16638" spans="9:46" s="142" customFormat="1" x14ac:dyDescent="0.15">
      <c r="I16638" s="223"/>
      <c r="P16638" s="224"/>
      <c r="Q16638" s="224"/>
      <c r="R16638" s="224"/>
      <c r="T16638" s="223"/>
      <c r="U16638" s="225"/>
      <c r="V16638" s="223"/>
      <c r="W16638" s="225"/>
      <c r="AE16638" s="200"/>
      <c r="AM16638" s="203"/>
      <c r="AT16638" s="144"/>
    </row>
    <row r="16639" spans="9:46" s="142" customFormat="1" x14ac:dyDescent="0.15">
      <c r="I16639" s="223"/>
      <c r="P16639" s="224"/>
      <c r="Q16639" s="224"/>
      <c r="R16639" s="224"/>
      <c r="T16639" s="223"/>
      <c r="U16639" s="225"/>
      <c r="V16639" s="223"/>
      <c r="W16639" s="225"/>
      <c r="AE16639" s="200"/>
      <c r="AM16639" s="203"/>
      <c r="AT16639" s="144"/>
    </row>
    <row r="16640" spans="9:46" s="142" customFormat="1" x14ac:dyDescent="0.15">
      <c r="I16640" s="223"/>
      <c r="P16640" s="224"/>
      <c r="Q16640" s="224"/>
      <c r="R16640" s="224"/>
      <c r="T16640" s="223"/>
      <c r="U16640" s="225"/>
      <c r="V16640" s="223"/>
      <c r="W16640" s="225"/>
      <c r="AE16640" s="200"/>
      <c r="AM16640" s="203"/>
      <c r="AT16640" s="144"/>
    </row>
    <row r="16641" spans="9:46" s="142" customFormat="1" x14ac:dyDescent="0.15">
      <c r="I16641" s="223"/>
      <c r="P16641" s="224"/>
      <c r="Q16641" s="224"/>
      <c r="R16641" s="224"/>
      <c r="T16641" s="223"/>
      <c r="U16641" s="225"/>
      <c r="V16641" s="223"/>
      <c r="W16641" s="225"/>
      <c r="AE16641" s="200"/>
      <c r="AM16641" s="203"/>
      <c r="AT16641" s="144"/>
    </row>
    <row r="16642" spans="9:46" s="142" customFormat="1" x14ac:dyDescent="0.15">
      <c r="I16642" s="223"/>
      <c r="P16642" s="224"/>
      <c r="Q16642" s="224"/>
      <c r="R16642" s="224"/>
      <c r="T16642" s="223"/>
      <c r="U16642" s="225"/>
      <c r="V16642" s="223"/>
      <c r="W16642" s="225"/>
      <c r="AE16642" s="200"/>
      <c r="AM16642" s="203"/>
      <c r="AT16642" s="144"/>
    </row>
    <row r="16643" spans="9:46" s="142" customFormat="1" x14ac:dyDescent="0.15">
      <c r="I16643" s="223"/>
      <c r="P16643" s="224"/>
      <c r="Q16643" s="224"/>
      <c r="R16643" s="224"/>
      <c r="T16643" s="223"/>
      <c r="U16643" s="225"/>
      <c r="V16643" s="223"/>
      <c r="W16643" s="225"/>
      <c r="AE16643" s="200"/>
      <c r="AM16643" s="203"/>
      <c r="AT16643" s="144"/>
    </row>
    <row r="16644" spans="9:46" s="142" customFormat="1" x14ac:dyDescent="0.15">
      <c r="I16644" s="223"/>
      <c r="P16644" s="224"/>
      <c r="Q16644" s="224"/>
      <c r="R16644" s="224"/>
      <c r="T16644" s="223"/>
      <c r="U16644" s="225"/>
      <c r="V16644" s="223"/>
      <c r="W16644" s="225"/>
      <c r="AE16644" s="200"/>
      <c r="AM16644" s="203"/>
      <c r="AT16644" s="144"/>
    </row>
    <row r="16645" spans="9:46" s="142" customFormat="1" x14ac:dyDescent="0.15">
      <c r="I16645" s="223"/>
      <c r="P16645" s="224"/>
      <c r="Q16645" s="224"/>
      <c r="R16645" s="224"/>
      <c r="T16645" s="223"/>
      <c r="U16645" s="225"/>
      <c r="V16645" s="223"/>
      <c r="W16645" s="225"/>
      <c r="AE16645" s="200"/>
      <c r="AM16645" s="203"/>
      <c r="AT16645" s="144"/>
    </row>
    <row r="16646" spans="9:46" s="142" customFormat="1" x14ac:dyDescent="0.15">
      <c r="I16646" s="223"/>
      <c r="P16646" s="224"/>
      <c r="Q16646" s="224"/>
      <c r="R16646" s="224"/>
      <c r="T16646" s="223"/>
      <c r="U16646" s="225"/>
      <c r="V16646" s="223"/>
      <c r="W16646" s="225"/>
      <c r="AE16646" s="200"/>
      <c r="AM16646" s="203"/>
      <c r="AT16646" s="144"/>
    </row>
    <row r="16647" spans="9:46" s="142" customFormat="1" x14ac:dyDescent="0.15">
      <c r="I16647" s="223"/>
      <c r="P16647" s="224"/>
      <c r="Q16647" s="224"/>
      <c r="R16647" s="224"/>
      <c r="T16647" s="223"/>
      <c r="U16647" s="225"/>
      <c r="V16647" s="223"/>
      <c r="W16647" s="225"/>
      <c r="AE16647" s="200"/>
      <c r="AM16647" s="203"/>
      <c r="AT16647" s="144"/>
    </row>
    <row r="16648" spans="9:46" s="142" customFormat="1" x14ac:dyDescent="0.15">
      <c r="I16648" s="223"/>
      <c r="P16648" s="224"/>
      <c r="Q16648" s="224"/>
      <c r="R16648" s="224"/>
      <c r="T16648" s="223"/>
      <c r="U16648" s="225"/>
      <c r="V16648" s="223"/>
      <c r="W16648" s="225"/>
      <c r="AE16648" s="200"/>
      <c r="AM16648" s="203"/>
      <c r="AT16648" s="144"/>
    </row>
    <row r="16649" spans="9:46" s="142" customFormat="1" x14ac:dyDescent="0.15">
      <c r="I16649" s="223"/>
      <c r="P16649" s="224"/>
      <c r="Q16649" s="224"/>
      <c r="R16649" s="224"/>
      <c r="T16649" s="223"/>
      <c r="U16649" s="225"/>
      <c r="V16649" s="223"/>
      <c r="W16649" s="225"/>
      <c r="AE16649" s="200"/>
      <c r="AM16649" s="203"/>
      <c r="AT16649" s="144"/>
    </row>
    <row r="16650" spans="9:46" s="142" customFormat="1" x14ac:dyDescent="0.15">
      <c r="I16650" s="223"/>
      <c r="P16650" s="224"/>
      <c r="Q16650" s="224"/>
      <c r="R16650" s="224"/>
      <c r="T16650" s="223"/>
      <c r="U16650" s="225"/>
      <c r="V16650" s="223"/>
      <c r="W16650" s="225"/>
      <c r="AE16650" s="200"/>
      <c r="AM16650" s="203"/>
      <c r="AT16650" s="144"/>
    </row>
    <row r="16651" spans="9:46" s="142" customFormat="1" x14ac:dyDescent="0.15">
      <c r="I16651" s="223"/>
      <c r="P16651" s="224"/>
      <c r="Q16651" s="224"/>
      <c r="R16651" s="224"/>
      <c r="T16651" s="223"/>
      <c r="U16651" s="225"/>
      <c r="V16651" s="223"/>
      <c r="W16651" s="225"/>
      <c r="AE16651" s="200"/>
      <c r="AM16651" s="203"/>
      <c r="AT16651" s="144"/>
    </row>
    <row r="16652" spans="9:46" s="142" customFormat="1" x14ac:dyDescent="0.15">
      <c r="I16652" s="223"/>
      <c r="P16652" s="224"/>
      <c r="Q16652" s="224"/>
      <c r="R16652" s="224"/>
      <c r="T16652" s="223"/>
      <c r="U16652" s="225"/>
      <c r="V16652" s="223"/>
      <c r="W16652" s="225"/>
      <c r="AE16652" s="200"/>
      <c r="AM16652" s="203"/>
      <c r="AT16652" s="144"/>
    </row>
    <row r="16653" spans="9:46" s="142" customFormat="1" x14ac:dyDescent="0.15">
      <c r="I16653" s="223"/>
      <c r="P16653" s="224"/>
      <c r="Q16653" s="224"/>
      <c r="R16653" s="224"/>
      <c r="T16653" s="223"/>
      <c r="U16653" s="225"/>
      <c r="V16653" s="223"/>
      <c r="W16653" s="225"/>
      <c r="AE16653" s="200"/>
      <c r="AM16653" s="203"/>
      <c r="AT16653" s="144"/>
    </row>
    <row r="16654" spans="9:46" s="142" customFormat="1" x14ac:dyDescent="0.15">
      <c r="I16654" s="223"/>
      <c r="P16654" s="224"/>
      <c r="Q16654" s="224"/>
      <c r="R16654" s="224"/>
      <c r="T16654" s="223"/>
      <c r="U16654" s="225"/>
      <c r="V16654" s="223"/>
      <c r="W16654" s="225"/>
      <c r="AE16654" s="200"/>
      <c r="AM16654" s="203"/>
      <c r="AT16654" s="144"/>
    </row>
    <row r="16655" spans="9:46" s="142" customFormat="1" x14ac:dyDescent="0.15">
      <c r="I16655" s="223"/>
      <c r="P16655" s="224"/>
      <c r="Q16655" s="224"/>
      <c r="R16655" s="224"/>
      <c r="T16655" s="223"/>
      <c r="U16655" s="225"/>
      <c r="V16655" s="223"/>
      <c r="W16655" s="225"/>
      <c r="AE16655" s="200"/>
      <c r="AM16655" s="203"/>
      <c r="AT16655" s="144"/>
    </row>
    <row r="16656" spans="9:46" s="142" customFormat="1" x14ac:dyDescent="0.15">
      <c r="I16656" s="223"/>
      <c r="P16656" s="224"/>
      <c r="Q16656" s="224"/>
      <c r="R16656" s="224"/>
      <c r="T16656" s="223"/>
      <c r="U16656" s="225"/>
      <c r="V16656" s="223"/>
      <c r="W16656" s="225"/>
      <c r="AE16656" s="200"/>
      <c r="AM16656" s="203"/>
      <c r="AT16656" s="144"/>
    </row>
    <row r="16657" spans="9:46" s="142" customFormat="1" x14ac:dyDescent="0.15">
      <c r="I16657" s="223"/>
      <c r="P16657" s="224"/>
      <c r="Q16657" s="224"/>
      <c r="R16657" s="224"/>
      <c r="T16657" s="223"/>
      <c r="U16657" s="225"/>
      <c r="V16657" s="223"/>
      <c r="W16657" s="225"/>
      <c r="AE16657" s="200"/>
      <c r="AM16657" s="203"/>
      <c r="AT16657" s="144"/>
    </row>
    <row r="16658" spans="9:46" s="142" customFormat="1" x14ac:dyDescent="0.15">
      <c r="I16658" s="223"/>
      <c r="P16658" s="224"/>
      <c r="Q16658" s="224"/>
      <c r="R16658" s="224"/>
      <c r="T16658" s="223"/>
      <c r="U16658" s="225"/>
      <c r="V16658" s="223"/>
      <c r="W16658" s="225"/>
      <c r="AE16658" s="200"/>
      <c r="AM16658" s="203"/>
      <c r="AT16658" s="144"/>
    </row>
    <row r="16659" spans="9:46" s="142" customFormat="1" x14ac:dyDescent="0.15">
      <c r="I16659" s="223"/>
      <c r="P16659" s="224"/>
      <c r="Q16659" s="224"/>
      <c r="R16659" s="224"/>
      <c r="T16659" s="223"/>
      <c r="U16659" s="225"/>
      <c r="V16659" s="223"/>
      <c r="W16659" s="225"/>
      <c r="AE16659" s="200"/>
      <c r="AM16659" s="203"/>
      <c r="AT16659" s="144"/>
    </row>
    <row r="16660" spans="9:46" s="142" customFormat="1" x14ac:dyDescent="0.15">
      <c r="I16660" s="223"/>
      <c r="P16660" s="224"/>
      <c r="Q16660" s="224"/>
      <c r="R16660" s="224"/>
      <c r="T16660" s="223"/>
      <c r="U16660" s="225"/>
      <c r="V16660" s="223"/>
      <c r="W16660" s="225"/>
      <c r="AE16660" s="200"/>
      <c r="AM16660" s="203"/>
      <c r="AT16660" s="144"/>
    </row>
    <row r="16661" spans="9:46" s="142" customFormat="1" x14ac:dyDescent="0.15">
      <c r="I16661" s="223"/>
      <c r="P16661" s="224"/>
      <c r="Q16661" s="224"/>
      <c r="R16661" s="224"/>
      <c r="T16661" s="223"/>
      <c r="U16661" s="225"/>
      <c r="V16661" s="223"/>
      <c r="W16661" s="225"/>
      <c r="AE16661" s="200"/>
      <c r="AM16661" s="203"/>
      <c r="AT16661" s="144"/>
    </row>
    <row r="16662" spans="9:46" s="142" customFormat="1" x14ac:dyDescent="0.15">
      <c r="I16662" s="223"/>
      <c r="P16662" s="224"/>
      <c r="Q16662" s="224"/>
      <c r="R16662" s="224"/>
      <c r="T16662" s="223"/>
      <c r="U16662" s="225"/>
      <c r="V16662" s="223"/>
      <c r="W16662" s="225"/>
      <c r="AE16662" s="200"/>
      <c r="AM16662" s="203"/>
      <c r="AT16662" s="144"/>
    </row>
    <row r="16663" spans="9:46" s="142" customFormat="1" x14ac:dyDescent="0.15">
      <c r="I16663" s="223"/>
      <c r="P16663" s="224"/>
      <c r="Q16663" s="224"/>
      <c r="R16663" s="224"/>
      <c r="T16663" s="223"/>
      <c r="U16663" s="225"/>
      <c r="V16663" s="223"/>
      <c r="W16663" s="225"/>
      <c r="AE16663" s="200"/>
      <c r="AM16663" s="203"/>
      <c r="AT16663" s="144"/>
    </row>
    <row r="16664" spans="9:46" s="142" customFormat="1" x14ac:dyDescent="0.15">
      <c r="I16664" s="223"/>
      <c r="P16664" s="224"/>
      <c r="Q16664" s="224"/>
      <c r="R16664" s="224"/>
      <c r="T16664" s="223"/>
      <c r="U16664" s="225"/>
      <c r="V16664" s="223"/>
      <c r="W16664" s="225"/>
      <c r="AE16664" s="200"/>
      <c r="AM16664" s="203"/>
      <c r="AT16664" s="144"/>
    </row>
    <row r="16665" spans="9:46" s="142" customFormat="1" x14ac:dyDescent="0.15">
      <c r="I16665" s="223"/>
      <c r="P16665" s="224"/>
      <c r="Q16665" s="224"/>
      <c r="R16665" s="224"/>
      <c r="T16665" s="223"/>
      <c r="U16665" s="225"/>
      <c r="V16665" s="223"/>
      <c r="W16665" s="225"/>
      <c r="AE16665" s="200"/>
      <c r="AM16665" s="203"/>
      <c r="AT16665" s="144"/>
    </row>
    <row r="16666" spans="9:46" s="142" customFormat="1" x14ac:dyDescent="0.15">
      <c r="I16666" s="223"/>
      <c r="P16666" s="224"/>
      <c r="Q16666" s="224"/>
      <c r="R16666" s="224"/>
      <c r="T16666" s="223"/>
      <c r="U16666" s="225"/>
      <c r="V16666" s="223"/>
      <c r="W16666" s="225"/>
      <c r="AE16666" s="200"/>
      <c r="AM16666" s="203"/>
      <c r="AT16666" s="144"/>
    </row>
    <row r="16667" spans="9:46" s="142" customFormat="1" x14ac:dyDescent="0.15">
      <c r="I16667" s="223"/>
      <c r="P16667" s="224"/>
      <c r="Q16667" s="224"/>
      <c r="R16667" s="224"/>
      <c r="T16667" s="223"/>
      <c r="U16667" s="225"/>
      <c r="V16667" s="223"/>
      <c r="W16667" s="225"/>
      <c r="AE16667" s="200"/>
      <c r="AM16667" s="203"/>
      <c r="AT16667" s="144"/>
    </row>
    <row r="16668" spans="9:46" s="142" customFormat="1" x14ac:dyDescent="0.15">
      <c r="I16668" s="223"/>
      <c r="P16668" s="224"/>
      <c r="Q16668" s="224"/>
      <c r="R16668" s="224"/>
      <c r="T16668" s="223"/>
      <c r="U16668" s="225"/>
      <c r="V16668" s="223"/>
      <c r="W16668" s="225"/>
      <c r="AE16668" s="200"/>
      <c r="AM16668" s="203"/>
      <c r="AT16668" s="144"/>
    </row>
    <row r="16669" spans="9:46" s="142" customFormat="1" x14ac:dyDescent="0.15">
      <c r="I16669" s="223"/>
      <c r="P16669" s="224"/>
      <c r="Q16669" s="224"/>
      <c r="R16669" s="224"/>
      <c r="T16669" s="223"/>
      <c r="U16669" s="225"/>
      <c r="V16669" s="223"/>
      <c r="W16669" s="225"/>
      <c r="AE16669" s="200"/>
      <c r="AM16669" s="203"/>
      <c r="AT16669" s="144"/>
    </row>
    <row r="16670" spans="9:46" s="142" customFormat="1" x14ac:dyDescent="0.15">
      <c r="I16670" s="223"/>
      <c r="P16670" s="224"/>
      <c r="Q16670" s="224"/>
      <c r="R16670" s="224"/>
      <c r="T16670" s="223"/>
      <c r="U16670" s="225"/>
      <c r="V16670" s="223"/>
      <c r="W16670" s="225"/>
      <c r="AE16670" s="200"/>
      <c r="AM16670" s="203"/>
      <c r="AT16670" s="144"/>
    </row>
    <row r="16671" spans="9:46" s="142" customFormat="1" x14ac:dyDescent="0.15">
      <c r="I16671" s="223"/>
      <c r="P16671" s="224"/>
      <c r="Q16671" s="224"/>
      <c r="R16671" s="224"/>
      <c r="T16671" s="223"/>
      <c r="U16671" s="225"/>
      <c r="V16671" s="223"/>
      <c r="W16671" s="225"/>
      <c r="AE16671" s="200"/>
      <c r="AM16671" s="203"/>
      <c r="AT16671" s="144"/>
    </row>
    <row r="16672" spans="9:46" s="142" customFormat="1" x14ac:dyDescent="0.15">
      <c r="I16672" s="223"/>
      <c r="P16672" s="224"/>
      <c r="Q16672" s="224"/>
      <c r="R16672" s="224"/>
      <c r="T16672" s="223"/>
      <c r="U16672" s="225"/>
      <c r="V16672" s="223"/>
      <c r="W16672" s="225"/>
      <c r="AE16672" s="200"/>
      <c r="AM16672" s="203"/>
      <c r="AT16672" s="144"/>
    </row>
    <row r="16673" spans="9:46" s="142" customFormat="1" x14ac:dyDescent="0.15">
      <c r="I16673" s="223"/>
      <c r="P16673" s="224"/>
      <c r="Q16673" s="224"/>
      <c r="R16673" s="224"/>
      <c r="T16673" s="223"/>
      <c r="U16673" s="225"/>
      <c r="V16673" s="223"/>
      <c r="W16673" s="225"/>
      <c r="AE16673" s="200"/>
      <c r="AM16673" s="203"/>
      <c r="AT16673" s="144"/>
    </row>
    <row r="16674" spans="9:46" s="142" customFormat="1" x14ac:dyDescent="0.15">
      <c r="I16674" s="223"/>
      <c r="P16674" s="224"/>
      <c r="Q16674" s="224"/>
      <c r="R16674" s="224"/>
      <c r="T16674" s="223"/>
      <c r="U16674" s="225"/>
      <c r="V16674" s="223"/>
      <c r="W16674" s="225"/>
      <c r="AE16674" s="200"/>
      <c r="AM16674" s="203"/>
      <c r="AT16674" s="144"/>
    </row>
    <row r="16675" spans="9:46" s="142" customFormat="1" x14ac:dyDescent="0.15">
      <c r="I16675" s="223"/>
      <c r="P16675" s="224"/>
      <c r="Q16675" s="224"/>
      <c r="R16675" s="224"/>
      <c r="T16675" s="223"/>
      <c r="U16675" s="225"/>
      <c r="V16675" s="223"/>
      <c r="W16675" s="225"/>
      <c r="AE16675" s="200"/>
      <c r="AM16675" s="203"/>
      <c r="AT16675" s="144"/>
    </row>
    <row r="16676" spans="9:46" s="142" customFormat="1" x14ac:dyDescent="0.15">
      <c r="I16676" s="223"/>
      <c r="P16676" s="224"/>
      <c r="Q16676" s="224"/>
      <c r="R16676" s="224"/>
      <c r="T16676" s="223"/>
      <c r="U16676" s="225"/>
      <c r="V16676" s="223"/>
      <c r="W16676" s="225"/>
      <c r="AE16676" s="200"/>
      <c r="AM16676" s="203"/>
      <c r="AT16676" s="144"/>
    </row>
    <row r="16677" spans="9:46" s="142" customFormat="1" x14ac:dyDescent="0.15">
      <c r="I16677" s="223"/>
      <c r="P16677" s="224"/>
      <c r="Q16677" s="224"/>
      <c r="R16677" s="224"/>
      <c r="T16677" s="223"/>
      <c r="U16677" s="225"/>
      <c r="V16677" s="223"/>
      <c r="W16677" s="225"/>
      <c r="AE16677" s="200"/>
      <c r="AM16677" s="203"/>
      <c r="AT16677" s="144"/>
    </row>
    <row r="16678" spans="9:46" s="142" customFormat="1" x14ac:dyDescent="0.15">
      <c r="I16678" s="223"/>
      <c r="P16678" s="224"/>
      <c r="Q16678" s="224"/>
      <c r="R16678" s="224"/>
      <c r="T16678" s="223"/>
      <c r="U16678" s="225"/>
      <c r="V16678" s="223"/>
      <c r="W16678" s="225"/>
      <c r="AE16678" s="200"/>
      <c r="AM16678" s="203"/>
      <c r="AT16678" s="144"/>
    </row>
    <row r="16679" spans="9:46" s="142" customFormat="1" x14ac:dyDescent="0.15">
      <c r="I16679" s="223"/>
      <c r="P16679" s="224"/>
      <c r="Q16679" s="224"/>
      <c r="R16679" s="224"/>
      <c r="T16679" s="223"/>
      <c r="U16679" s="225"/>
      <c r="V16679" s="223"/>
      <c r="W16679" s="225"/>
      <c r="AE16679" s="200"/>
      <c r="AM16679" s="203"/>
      <c r="AT16679" s="144"/>
    </row>
    <row r="16680" spans="9:46" s="142" customFormat="1" x14ac:dyDescent="0.15">
      <c r="I16680" s="223"/>
      <c r="P16680" s="224"/>
      <c r="Q16680" s="224"/>
      <c r="R16680" s="224"/>
      <c r="T16680" s="223"/>
      <c r="U16680" s="225"/>
      <c r="V16680" s="223"/>
      <c r="W16680" s="225"/>
      <c r="AE16680" s="200"/>
      <c r="AM16680" s="203"/>
      <c r="AT16680" s="144"/>
    </row>
    <row r="16681" spans="9:46" s="142" customFormat="1" x14ac:dyDescent="0.15">
      <c r="I16681" s="223"/>
      <c r="P16681" s="224"/>
      <c r="Q16681" s="224"/>
      <c r="R16681" s="224"/>
      <c r="T16681" s="223"/>
      <c r="U16681" s="225"/>
      <c r="V16681" s="223"/>
      <c r="W16681" s="225"/>
      <c r="AE16681" s="200"/>
      <c r="AM16681" s="203"/>
      <c r="AT16681" s="144"/>
    </row>
    <row r="16682" spans="9:46" s="142" customFormat="1" x14ac:dyDescent="0.15">
      <c r="I16682" s="223"/>
      <c r="P16682" s="224"/>
      <c r="Q16682" s="224"/>
      <c r="R16682" s="224"/>
      <c r="T16682" s="223"/>
      <c r="U16682" s="225"/>
      <c r="V16682" s="223"/>
      <c r="W16682" s="225"/>
      <c r="AE16682" s="200"/>
      <c r="AM16682" s="203"/>
      <c r="AT16682" s="144"/>
    </row>
    <row r="16683" spans="9:46" s="142" customFormat="1" x14ac:dyDescent="0.15">
      <c r="I16683" s="223"/>
      <c r="P16683" s="224"/>
      <c r="Q16683" s="224"/>
      <c r="R16683" s="224"/>
      <c r="T16683" s="223"/>
      <c r="U16683" s="225"/>
      <c r="V16683" s="223"/>
      <c r="W16683" s="225"/>
      <c r="AE16683" s="200"/>
      <c r="AM16683" s="203"/>
      <c r="AT16683" s="144"/>
    </row>
    <row r="16684" spans="9:46" s="142" customFormat="1" x14ac:dyDescent="0.15">
      <c r="I16684" s="223"/>
      <c r="P16684" s="224"/>
      <c r="Q16684" s="224"/>
      <c r="R16684" s="224"/>
      <c r="T16684" s="223"/>
      <c r="U16684" s="225"/>
      <c r="V16684" s="223"/>
      <c r="W16684" s="225"/>
      <c r="AE16684" s="200"/>
      <c r="AM16684" s="203"/>
      <c r="AT16684" s="144"/>
    </row>
    <row r="16685" spans="9:46" s="142" customFormat="1" x14ac:dyDescent="0.15">
      <c r="I16685" s="223"/>
      <c r="P16685" s="224"/>
      <c r="Q16685" s="224"/>
      <c r="R16685" s="224"/>
      <c r="T16685" s="223"/>
      <c r="U16685" s="225"/>
      <c r="V16685" s="223"/>
      <c r="W16685" s="225"/>
      <c r="AE16685" s="200"/>
      <c r="AM16685" s="203"/>
      <c r="AT16685" s="144"/>
    </row>
    <row r="16686" spans="9:46" s="142" customFormat="1" x14ac:dyDescent="0.15">
      <c r="I16686" s="223"/>
      <c r="P16686" s="224"/>
      <c r="Q16686" s="224"/>
      <c r="R16686" s="224"/>
      <c r="T16686" s="223"/>
      <c r="U16686" s="225"/>
      <c r="V16686" s="223"/>
      <c r="W16686" s="225"/>
      <c r="AE16686" s="200"/>
      <c r="AM16686" s="203"/>
      <c r="AT16686" s="144"/>
    </row>
    <row r="16687" spans="9:46" s="142" customFormat="1" x14ac:dyDescent="0.15">
      <c r="I16687" s="223"/>
      <c r="P16687" s="224"/>
      <c r="Q16687" s="224"/>
      <c r="R16687" s="224"/>
      <c r="T16687" s="223"/>
      <c r="U16687" s="225"/>
      <c r="V16687" s="223"/>
      <c r="W16687" s="225"/>
      <c r="AE16687" s="200"/>
      <c r="AM16687" s="203"/>
      <c r="AT16687" s="144"/>
    </row>
    <row r="16688" spans="9:46" s="142" customFormat="1" x14ac:dyDescent="0.15">
      <c r="I16688" s="223"/>
      <c r="P16688" s="224"/>
      <c r="Q16688" s="224"/>
      <c r="R16688" s="224"/>
      <c r="T16688" s="223"/>
      <c r="U16688" s="225"/>
      <c r="V16688" s="223"/>
      <c r="W16688" s="225"/>
      <c r="AE16688" s="200"/>
      <c r="AM16688" s="203"/>
      <c r="AT16688" s="144"/>
    </row>
    <row r="16689" spans="9:46" s="142" customFormat="1" x14ac:dyDescent="0.15">
      <c r="I16689" s="223"/>
      <c r="P16689" s="224"/>
      <c r="Q16689" s="224"/>
      <c r="R16689" s="224"/>
      <c r="T16689" s="223"/>
      <c r="U16689" s="225"/>
      <c r="V16689" s="223"/>
      <c r="W16689" s="225"/>
      <c r="AE16689" s="200"/>
      <c r="AM16689" s="203"/>
      <c r="AT16689" s="144"/>
    </row>
    <row r="16690" spans="9:46" s="142" customFormat="1" x14ac:dyDescent="0.15">
      <c r="I16690" s="223"/>
      <c r="P16690" s="224"/>
      <c r="Q16690" s="224"/>
      <c r="R16690" s="224"/>
      <c r="T16690" s="223"/>
      <c r="U16690" s="225"/>
      <c r="V16690" s="223"/>
      <c r="W16690" s="225"/>
      <c r="AE16690" s="200"/>
      <c r="AM16690" s="203"/>
      <c r="AT16690" s="144"/>
    </row>
    <row r="16691" spans="9:46" s="142" customFormat="1" x14ac:dyDescent="0.15">
      <c r="I16691" s="223"/>
      <c r="P16691" s="224"/>
      <c r="Q16691" s="224"/>
      <c r="R16691" s="224"/>
      <c r="T16691" s="223"/>
      <c r="U16691" s="225"/>
      <c r="V16691" s="223"/>
      <c r="W16691" s="225"/>
      <c r="AE16691" s="200"/>
      <c r="AM16691" s="203"/>
      <c r="AT16691" s="144"/>
    </row>
    <row r="16692" spans="9:46" s="142" customFormat="1" x14ac:dyDescent="0.15">
      <c r="I16692" s="223"/>
      <c r="P16692" s="224"/>
      <c r="Q16692" s="224"/>
      <c r="R16692" s="224"/>
      <c r="T16692" s="223"/>
      <c r="U16692" s="225"/>
      <c r="V16692" s="223"/>
      <c r="W16692" s="225"/>
      <c r="AE16692" s="200"/>
      <c r="AM16692" s="203"/>
      <c r="AT16692" s="144"/>
    </row>
    <row r="16693" spans="9:46" s="142" customFormat="1" x14ac:dyDescent="0.15">
      <c r="I16693" s="223"/>
      <c r="P16693" s="224"/>
      <c r="Q16693" s="224"/>
      <c r="R16693" s="224"/>
      <c r="T16693" s="223"/>
      <c r="U16693" s="225"/>
      <c r="V16693" s="223"/>
      <c r="W16693" s="225"/>
      <c r="AE16693" s="200"/>
      <c r="AM16693" s="203"/>
      <c r="AT16693" s="144"/>
    </row>
    <row r="16694" spans="9:46" s="142" customFormat="1" x14ac:dyDescent="0.15">
      <c r="I16694" s="223"/>
      <c r="P16694" s="224"/>
      <c r="Q16694" s="224"/>
      <c r="R16694" s="224"/>
      <c r="T16694" s="223"/>
      <c r="U16694" s="225"/>
      <c r="V16694" s="223"/>
      <c r="W16694" s="225"/>
      <c r="AE16694" s="200"/>
      <c r="AM16694" s="203"/>
      <c r="AT16694" s="144"/>
    </row>
    <row r="16695" spans="9:46" s="142" customFormat="1" x14ac:dyDescent="0.15">
      <c r="I16695" s="223"/>
      <c r="P16695" s="224"/>
      <c r="Q16695" s="224"/>
      <c r="R16695" s="224"/>
      <c r="T16695" s="223"/>
      <c r="U16695" s="225"/>
      <c r="V16695" s="223"/>
      <c r="W16695" s="225"/>
      <c r="AE16695" s="200"/>
      <c r="AM16695" s="203"/>
      <c r="AT16695" s="144"/>
    </row>
    <row r="16696" spans="9:46" s="142" customFormat="1" x14ac:dyDescent="0.15">
      <c r="I16696" s="223"/>
      <c r="P16696" s="224"/>
      <c r="Q16696" s="224"/>
      <c r="R16696" s="224"/>
      <c r="T16696" s="223"/>
      <c r="U16696" s="225"/>
      <c r="V16696" s="223"/>
      <c r="W16696" s="225"/>
      <c r="AE16696" s="200"/>
      <c r="AM16696" s="203"/>
      <c r="AT16696" s="144"/>
    </row>
    <row r="16697" spans="9:46" s="142" customFormat="1" x14ac:dyDescent="0.15">
      <c r="I16697" s="223"/>
      <c r="P16697" s="224"/>
      <c r="Q16697" s="224"/>
      <c r="R16697" s="224"/>
      <c r="T16697" s="223"/>
      <c r="U16697" s="225"/>
      <c r="V16697" s="223"/>
      <c r="W16697" s="225"/>
      <c r="AE16697" s="200"/>
      <c r="AM16697" s="203"/>
      <c r="AT16697" s="144"/>
    </row>
    <row r="16698" spans="9:46" s="142" customFormat="1" x14ac:dyDescent="0.15">
      <c r="I16698" s="223"/>
      <c r="P16698" s="224"/>
      <c r="Q16698" s="224"/>
      <c r="R16698" s="224"/>
      <c r="T16698" s="223"/>
      <c r="U16698" s="225"/>
      <c r="V16698" s="223"/>
      <c r="W16698" s="225"/>
      <c r="AE16698" s="200"/>
      <c r="AM16698" s="203"/>
      <c r="AT16698" s="144"/>
    </row>
    <row r="16699" spans="9:46" s="142" customFormat="1" x14ac:dyDescent="0.15">
      <c r="I16699" s="223"/>
      <c r="P16699" s="224"/>
      <c r="Q16699" s="224"/>
      <c r="R16699" s="224"/>
      <c r="T16699" s="223"/>
      <c r="U16699" s="225"/>
      <c r="V16699" s="223"/>
      <c r="W16699" s="225"/>
      <c r="AE16699" s="200"/>
      <c r="AM16699" s="203"/>
      <c r="AT16699" s="144"/>
    </row>
    <row r="16700" spans="9:46" s="142" customFormat="1" x14ac:dyDescent="0.15">
      <c r="I16700" s="223"/>
      <c r="P16700" s="224"/>
      <c r="Q16700" s="224"/>
      <c r="R16700" s="224"/>
      <c r="T16700" s="223"/>
      <c r="U16700" s="225"/>
      <c r="V16700" s="223"/>
      <c r="W16700" s="225"/>
      <c r="AE16700" s="200"/>
      <c r="AM16700" s="203"/>
      <c r="AT16700" s="144"/>
    </row>
    <row r="16701" spans="9:46" s="142" customFormat="1" x14ac:dyDescent="0.15">
      <c r="I16701" s="223"/>
      <c r="P16701" s="224"/>
      <c r="Q16701" s="224"/>
      <c r="R16701" s="224"/>
      <c r="T16701" s="223"/>
      <c r="U16701" s="225"/>
      <c r="V16701" s="223"/>
      <c r="W16701" s="225"/>
      <c r="AE16701" s="200"/>
      <c r="AM16701" s="203"/>
      <c r="AT16701" s="144"/>
    </row>
    <row r="16702" spans="9:46" s="142" customFormat="1" x14ac:dyDescent="0.15">
      <c r="I16702" s="223"/>
      <c r="P16702" s="224"/>
      <c r="Q16702" s="224"/>
      <c r="R16702" s="224"/>
      <c r="T16702" s="223"/>
      <c r="U16702" s="225"/>
      <c r="V16702" s="223"/>
      <c r="W16702" s="225"/>
      <c r="AE16702" s="200"/>
      <c r="AM16702" s="203"/>
      <c r="AT16702" s="144"/>
    </row>
    <row r="16703" spans="9:46" s="142" customFormat="1" x14ac:dyDescent="0.15">
      <c r="I16703" s="223"/>
      <c r="P16703" s="224"/>
      <c r="Q16703" s="224"/>
      <c r="R16703" s="224"/>
      <c r="T16703" s="223"/>
      <c r="U16703" s="225"/>
      <c r="V16703" s="223"/>
      <c r="W16703" s="225"/>
      <c r="AE16703" s="200"/>
      <c r="AM16703" s="203"/>
      <c r="AT16703" s="144"/>
    </row>
    <row r="16704" spans="9:46" s="142" customFormat="1" x14ac:dyDescent="0.15">
      <c r="I16704" s="223"/>
      <c r="P16704" s="224"/>
      <c r="Q16704" s="224"/>
      <c r="R16704" s="224"/>
      <c r="T16704" s="223"/>
      <c r="U16704" s="225"/>
      <c r="V16704" s="223"/>
      <c r="W16704" s="225"/>
      <c r="AE16704" s="200"/>
      <c r="AM16704" s="203"/>
      <c r="AT16704" s="144"/>
    </row>
    <row r="16705" spans="9:46" s="142" customFormat="1" x14ac:dyDescent="0.15">
      <c r="I16705" s="223"/>
      <c r="P16705" s="224"/>
      <c r="Q16705" s="224"/>
      <c r="R16705" s="224"/>
      <c r="T16705" s="223"/>
      <c r="U16705" s="225"/>
      <c r="V16705" s="223"/>
      <c r="W16705" s="225"/>
      <c r="AE16705" s="200"/>
      <c r="AM16705" s="203"/>
      <c r="AT16705" s="144"/>
    </row>
    <row r="16706" spans="9:46" s="142" customFormat="1" x14ac:dyDescent="0.15">
      <c r="I16706" s="223"/>
      <c r="P16706" s="224"/>
      <c r="Q16706" s="224"/>
      <c r="R16706" s="224"/>
      <c r="T16706" s="223"/>
      <c r="U16706" s="225"/>
      <c r="V16706" s="223"/>
      <c r="W16706" s="225"/>
      <c r="AE16706" s="200"/>
      <c r="AM16706" s="203"/>
      <c r="AT16706" s="144"/>
    </row>
    <row r="16707" spans="9:46" s="142" customFormat="1" x14ac:dyDescent="0.15">
      <c r="I16707" s="223"/>
      <c r="P16707" s="224"/>
      <c r="Q16707" s="224"/>
      <c r="R16707" s="224"/>
      <c r="T16707" s="223"/>
      <c r="U16707" s="225"/>
      <c r="V16707" s="223"/>
      <c r="W16707" s="225"/>
      <c r="AE16707" s="200"/>
      <c r="AM16707" s="203"/>
      <c r="AT16707" s="144"/>
    </row>
    <row r="16708" spans="9:46" s="142" customFormat="1" x14ac:dyDescent="0.15">
      <c r="I16708" s="223"/>
      <c r="P16708" s="224"/>
      <c r="Q16708" s="224"/>
      <c r="R16708" s="224"/>
      <c r="T16708" s="223"/>
      <c r="U16708" s="225"/>
      <c r="V16708" s="223"/>
      <c r="W16708" s="225"/>
      <c r="AE16708" s="200"/>
      <c r="AM16708" s="203"/>
      <c r="AT16708" s="144"/>
    </row>
    <row r="16709" spans="9:46" s="142" customFormat="1" x14ac:dyDescent="0.15">
      <c r="I16709" s="223"/>
      <c r="P16709" s="224"/>
      <c r="Q16709" s="224"/>
      <c r="R16709" s="224"/>
      <c r="T16709" s="223"/>
      <c r="U16709" s="225"/>
      <c r="V16709" s="223"/>
      <c r="W16709" s="225"/>
      <c r="AE16709" s="200"/>
      <c r="AM16709" s="203"/>
      <c r="AT16709" s="144"/>
    </row>
    <row r="16710" spans="9:46" s="142" customFormat="1" x14ac:dyDescent="0.15">
      <c r="I16710" s="223"/>
      <c r="P16710" s="224"/>
      <c r="Q16710" s="224"/>
      <c r="R16710" s="224"/>
      <c r="T16710" s="223"/>
      <c r="U16710" s="225"/>
      <c r="V16710" s="223"/>
      <c r="W16710" s="225"/>
      <c r="AE16710" s="200"/>
      <c r="AM16710" s="203"/>
      <c r="AT16710" s="144"/>
    </row>
    <row r="16711" spans="9:46" s="142" customFormat="1" x14ac:dyDescent="0.15">
      <c r="I16711" s="223"/>
      <c r="P16711" s="224"/>
      <c r="Q16711" s="224"/>
      <c r="R16711" s="224"/>
      <c r="T16711" s="223"/>
      <c r="U16711" s="225"/>
      <c r="V16711" s="223"/>
      <c r="W16711" s="225"/>
      <c r="AE16711" s="200"/>
      <c r="AM16711" s="203"/>
      <c r="AT16711" s="144"/>
    </row>
    <row r="16712" spans="9:46" s="142" customFormat="1" x14ac:dyDescent="0.15">
      <c r="I16712" s="223"/>
      <c r="P16712" s="224"/>
      <c r="Q16712" s="224"/>
      <c r="R16712" s="224"/>
      <c r="T16712" s="223"/>
      <c r="U16712" s="225"/>
      <c r="V16712" s="223"/>
      <c r="W16712" s="225"/>
      <c r="AE16712" s="200"/>
      <c r="AM16712" s="203"/>
      <c r="AT16712" s="144"/>
    </row>
    <row r="16713" spans="9:46" s="142" customFormat="1" x14ac:dyDescent="0.15">
      <c r="I16713" s="223"/>
      <c r="P16713" s="224"/>
      <c r="Q16713" s="224"/>
      <c r="R16713" s="224"/>
      <c r="T16713" s="223"/>
      <c r="U16713" s="225"/>
      <c r="V16713" s="223"/>
      <c r="W16713" s="225"/>
      <c r="AE16713" s="200"/>
      <c r="AM16713" s="203"/>
      <c r="AT16713" s="144"/>
    </row>
    <row r="16714" spans="9:46" s="142" customFormat="1" x14ac:dyDescent="0.15">
      <c r="I16714" s="223"/>
      <c r="P16714" s="224"/>
      <c r="Q16714" s="224"/>
      <c r="R16714" s="224"/>
      <c r="T16714" s="223"/>
      <c r="U16714" s="225"/>
      <c r="V16714" s="223"/>
      <c r="W16714" s="225"/>
      <c r="AE16714" s="200"/>
      <c r="AM16714" s="203"/>
      <c r="AT16714" s="144"/>
    </row>
    <row r="16715" spans="9:46" s="142" customFormat="1" x14ac:dyDescent="0.15">
      <c r="I16715" s="223"/>
      <c r="P16715" s="224"/>
      <c r="Q16715" s="224"/>
      <c r="R16715" s="224"/>
      <c r="T16715" s="223"/>
      <c r="U16715" s="225"/>
      <c r="V16715" s="223"/>
      <c r="W16715" s="225"/>
      <c r="AE16715" s="200"/>
      <c r="AM16715" s="203"/>
      <c r="AT16715" s="144"/>
    </row>
    <row r="16716" spans="9:46" s="142" customFormat="1" x14ac:dyDescent="0.15">
      <c r="I16716" s="223"/>
      <c r="P16716" s="224"/>
      <c r="Q16716" s="224"/>
      <c r="R16716" s="224"/>
      <c r="T16716" s="223"/>
      <c r="U16716" s="225"/>
      <c r="V16716" s="223"/>
      <c r="W16716" s="225"/>
      <c r="AE16716" s="200"/>
      <c r="AM16716" s="203"/>
      <c r="AT16716" s="144"/>
    </row>
    <row r="16717" spans="9:46" s="142" customFormat="1" x14ac:dyDescent="0.15">
      <c r="I16717" s="223"/>
      <c r="P16717" s="224"/>
      <c r="Q16717" s="224"/>
      <c r="R16717" s="224"/>
      <c r="T16717" s="223"/>
      <c r="U16717" s="225"/>
      <c r="V16717" s="223"/>
      <c r="W16717" s="225"/>
      <c r="AE16717" s="200"/>
      <c r="AM16717" s="203"/>
      <c r="AT16717" s="144"/>
    </row>
    <row r="16718" spans="9:46" s="142" customFormat="1" x14ac:dyDescent="0.15">
      <c r="I16718" s="223"/>
      <c r="P16718" s="224"/>
      <c r="Q16718" s="224"/>
      <c r="R16718" s="224"/>
      <c r="T16718" s="223"/>
      <c r="U16718" s="225"/>
      <c r="V16718" s="223"/>
      <c r="W16718" s="225"/>
      <c r="AE16718" s="200"/>
      <c r="AM16718" s="203"/>
      <c r="AT16718" s="144"/>
    </row>
    <row r="16719" spans="9:46" s="142" customFormat="1" x14ac:dyDescent="0.15">
      <c r="I16719" s="223"/>
      <c r="P16719" s="224"/>
      <c r="Q16719" s="224"/>
      <c r="R16719" s="224"/>
      <c r="T16719" s="223"/>
      <c r="U16719" s="225"/>
      <c r="V16719" s="223"/>
      <c r="W16719" s="225"/>
      <c r="AE16719" s="200"/>
      <c r="AM16719" s="203"/>
      <c r="AT16719" s="144"/>
    </row>
    <row r="16720" spans="9:46" s="142" customFormat="1" x14ac:dyDescent="0.15">
      <c r="I16720" s="223"/>
      <c r="P16720" s="224"/>
      <c r="Q16720" s="224"/>
      <c r="R16720" s="224"/>
      <c r="T16720" s="223"/>
      <c r="U16720" s="225"/>
      <c r="V16720" s="223"/>
      <c r="W16720" s="225"/>
      <c r="AE16720" s="200"/>
      <c r="AM16720" s="203"/>
      <c r="AT16720" s="144"/>
    </row>
    <row r="16721" spans="9:46" s="142" customFormat="1" x14ac:dyDescent="0.15">
      <c r="I16721" s="223"/>
      <c r="P16721" s="224"/>
      <c r="Q16721" s="224"/>
      <c r="R16721" s="224"/>
      <c r="T16721" s="223"/>
      <c r="U16721" s="225"/>
      <c r="V16721" s="223"/>
      <c r="W16721" s="225"/>
      <c r="AE16721" s="200"/>
      <c r="AM16721" s="203"/>
      <c r="AT16721" s="144"/>
    </row>
    <row r="16722" spans="9:46" s="142" customFormat="1" x14ac:dyDescent="0.15">
      <c r="I16722" s="223"/>
      <c r="P16722" s="224"/>
      <c r="Q16722" s="224"/>
      <c r="R16722" s="224"/>
      <c r="T16722" s="223"/>
      <c r="U16722" s="225"/>
      <c r="V16722" s="223"/>
      <c r="W16722" s="225"/>
      <c r="AE16722" s="200"/>
      <c r="AM16722" s="203"/>
      <c r="AT16722" s="144"/>
    </row>
    <row r="16723" spans="9:46" s="142" customFormat="1" x14ac:dyDescent="0.15">
      <c r="I16723" s="223"/>
      <c r="P16723" s="224"/>
      <c r="Q16723" s="224"/>
      <c r="R16723" s="224"/>
      <c r="T16723" s="223"/>
      <c r="U16723" s="225"/>
      <c r="V16723" s="223"/>
      <c r="W16723" s="225"/>
      <c r="AE16723" s="200"/>
      <c r="AM16723" s="203"/>
      <c r="AT16723" s="144"/>
    </row>
    <row r="16724" spans="9:46" s="142" customFormat="1" x14ac:dyDescent="0.15">
      <c r="I16724" s="223"/>
      <c r="P16724" s="224"/>
      <c r="Q16724" s="224"/>
      <c r="R16724" s="224"/>
      <c r="T16724" s="223"/>
      <c r="U16724" s="225"/>
      <c r="V16724" s="223"/>
      <c r="W16724" s="225"/>
      <c r="AE16724" s="200"/>
      <c r="AM16724" s="203"/>
      <c r="AT16724" s="144"/>
    </row>
    <row r="16725" spans="9:46" s="142" customFormat="1" x14ac:dyDescent="0.15">
      <c r="I16725" s="223"/>
      <c r="P16725" s="224"/>
      <c r="Q16725" s="224"/>
      <c r="R16725" s="224"/>
      <c r="T16725" s="223"/>
      <c r="U16725" s="225"/>
      <c r="V16725" s="223"/>
      <c r="W16725" s="225"/>
      <c r="AE16725" s="200"/>
      <c r="AM16725" s="203"/>
      <c r="AT16725" s="144"/>
    </row>
    <row r="16726" spans="9:46" s="142" customFormat="1" x14ac:dyDescent="0.15">
      <c r="I16726" s="223"/>
      <c r="P16726" s="224"/>
      <c r="Q16726" s="224"/>
      <c r="R16726" s="224"/>
      <c r="T16726" s="223"/>
      <c r="U16726" s="225"/>
      <c r="V16726" s="223"/>
      <c r="W16726" s="225"/>
      <c r="AE16726" s="200"/>
      <c r="AM16726" s="203"/>
      <c r="AT16726" s="144"/>
    </row>
    <row r="16727" spans="9:46" s="142" customFormat="1" x14ac:dyDescent="0.15">
      <c r="I16727" s="223"/>
      <c r="P16727" s="224"/>
      <c r="Q16727" s="224"/>
      <c r="R16727" s="224"/>
      <c r="T16727" s="223"/>
      <c r="U16727" s="225"/>
      <c r="V16727" s="223"/>
      <c r="W16727" s="225"/>
      <c r="AE16727" s="200"/>
      <c r="AM16727" s="203"/>
      <c r="AT16727" s="144"/>
    </row>
    <row r="16728" spans="9:46" s="142" customFormat="1" x14ac:dyDescent="0.15">
      <c r="I16728" s="223"/>
      <c r="P16728" s="224"/>
      <c r="Q16728" s="224"/>
      <c r="R16728" s="224"/>
      <c r="T16728" s="223"/>
      <c r="U16728" s="225"/>
      <c r="V16728" s="223"/>
      <c r="W16728" s="225"/>
      <c r="AE16728" s="200"/>
      <c r="AM16728" s="203"/>
      <c r="AT16728" s="144"/>
    </row>
    <row r="16729" spans="9:46" s="142" customFormat="1" x14ac:dyDescent="0.15">
      <c r="I16729" s="223"/>
      <c r="P16729" s="224"/>
      <c r="Q16729" s="224"/>
      <c r="R16729" s="224"/>
      <c r="T16729" s="223"/>
      <c r="U16729" s="225"/>
      <c r="V16729" s="223"/>
      <c r="W16729" s="225"/>
      <c r="AE16729" s="200"/>
      <c r="AM16729" s="203"/>
      <c r="AT16729" s="144"/>
    </row>
    <row r="16730" spans="9:46" s="142" customFormat="1" x14ac:dyDescent="0.15">
      <c r="I16730" s="223"/>
      <c r="P16730" s="224"/>
      <c r="Q16730" s="224"/>
      <c r="R16730" s="224"/>
      <c r="T16730" s="223"/>
      <c r="U16730" s="225"/>
      <c r="V16730" s="223"/>
      <c r="W16730" s="225"/>
      <c r="AE16730" s="200"/>
      <c r="AM16730" s="203"/>
      <c r="AT16730" s="144"/>
    </row>
    <row r="16731" spans="9:46" s="142" customFormat="1" x14ac:dyDescent="0.15">
      <c r="I16731" s="223"/>
      <c r="P16731" s="224"/>
      <c r="Q16731" s="224"/>
      <c r="R16731" s="224"/>
      <c r="T16731" s="223"/>
      <c r="U16731" s="225"/>
      <c r="V16731" s="223"/>
      <c r="W16731" s="225"/>
      <c r="AE16731" s="200"/>
      <c r="AM16731" s="203"/>
      <c r="AT16731" s="144"/>
    </row>
    <row r="16732" spans="9:46" s="142" customFormat="1" x14ac:dyDescent="0.15">
      <c r="I16732" s="223"/>
      <c r="P16732" s="224"/>
      <c r="Q16732" s="224"/>
      <c r="R16732" s="224"/>
      <c r="T16732" s="223"/>
      <c r="U16732" s="225"/>
      <c r="V16732" s="223"/>
      <c r="W16732" s="225"/>
      <c r="AE16732" s="200"/>
      <c r="AM16732" s="203"/>
      <c r="AT16732" s="144"/>
    </row>
    <row r="16733" spans="9:46" s="142" customFormat="1" x14ac:dyDescent="0.15">
      <c r="I16733" s="223"/>
      <c r="P16733" s="224"/>
      <c r="Q16733" s="224"/>
      <c r="R16733" s="224"/>
      <c r="T16733" s="223"/>
      <c r="U16733" s="225"/>
      <c r="V16733" s="223"/>
      <c r="W16733" s="225"/>
      <c r="AE16733" s="200"/>
      <c r="AM16733" s="203"/>
      <c r="AT16733" s="144"/>
    </row>
    <row r="16734" spans="9:46" s="142" customFormat="1" x14ac:dyDescent="0.15">
      <c r="I16734" s="223"/>
      <c r="P16734" s="224"/>
      <c r="Q16734" s="224"/>
      <c r="R16734" s="224"/>
      <c r="T16734" s="223"/>
      <c r="U16734" s="225"/>
      <c r="V16734" s="223"/>
      <c r="W16734" s="225"/>
      <c r="AE16734" s="200"/>
      <c r="AM16734" s="203"/>
      <c r="AT16734" s="144"/>
    </row>
    <row r="16735" spans="9:46" s="142" customFormat="1" x14ac:dyDescent="0.15">
      <c r="I16735" s="223"/>
      <c r="P16735" s="224"/>
      <c r="Q16735" s="224"/>
      <c r="R16735" s="224"/>
      <c r="T16735" s="223"/>
      <c r="U16735" s="225"/>
      <c r="V16735" s="223"/>
      <c r="W16735" s="225"/>
      <c r="AE16735" s="200"/>
      <c r="AM16735" s="203"/>
      <c r="AT16735" s="144"/>
    </row>
    <row r="16736" spans="9:46" s="142" customFormat="1" x14ac:dyDescent="0.15">
      <c r="I16736" s="223"/>
      <c r="P16736" s="224"/>
      <c r="Q16736" s="224"/>
      <c r="R16736" s="224"/>
      <c r="T16736" s="223"/>
      <c r="U16736" s="225"/>
      <c r="V16736" s="223"/>
      <c r="W16736" s="225"/>
      <c r="AE16736" s="200"/>
      <c r="AM16736" s="203"/>
      <c r="AT16736" s="144"/>
    </row>
    <row r="16737" spans="9:46" s="142" customFormat="1" x14ac:dyDescent="0.15">
      <c r="I16737" s="223"/>
      <c r="P16737" s="224"/>
      <c r="Q16737" s="224"/>
      <c r="R16737" s="224"/>
      <c r="T16737" s="223"/>
      <c r="U16737" s="225"/>
      <c r="V16737" s="223"/>
      <c r="W16737" s="225"/>
      <c r="AE16737" s="200"/>
      <c r="AM16737" s="203"/>
      <c r="AT16737" s="144"/>
    </row>
    <row r="16738" spans="9:46" s="142" customFormat="1" x14ac:dyDescent="0.15">
      <c r="I16738" s="223"/>
      <c r="P16738" s="224"/>
      <c r="Q16738" s="224"/>
      <c r="R16738" s="224"/>
      <c r="T16738" s="223"/>
      <c r="U16738" s="225"/>
      <c r="V16738" s="223"/>
      <c r="W16738" s="225"/>
      <c r="AE16738" s="200"/>
      <c r="AM16738" s="203"/>
      <c r="AT16738" s="144"/>
    </row>
    <row r="16739" spans="9:46" s="142" customFormat="1" x14ac:dyDescent="0.15">
      <c r="I16739" s="223"/>
      <c r="P16739" s="224"/>
      <c r="Q16739" s="224"/>
      <c r="R16739" s="224"/>
      <c r="T16739" s="223"/>
      <c r="U16739" s="225"/>
      <c r="V16739" s="223"/>
      <c r="W16739" s="225"/>
      <c r="AE16739" s="200"/>
      <c r="AM16739" s="203"/>
      <c r="AT16739" s="144"/>
    </row>
    <row r="16740" spans="9:46" s="142" customFormat="1" x14ac:dyDescent="0.15">
      <c r="I16740" s="223"/>
      <c r="P16740" s="224"/>
      <c r="Q16740" s="224"/>
      <c r="R16740" s="224"/>
      <c r="T16740" s="223"/>
      <c r="U16740" s="225"/>
      <c r="V16740" s="223"/>
      <c r="W16740" s="225"/>
      <c r="AE16740" s="200"/>
      <c r="AM16740" s="203"/>
      <c r="AT16740" s="144"/>
    </row>
    <row r="16741" spans="9:46" s="142" customFormat="1" x14ac:dyDescent="0.15">
      <c r="I16741" s="223"/>
      <c r="P16741" s="224"/>
      <c r="Q16741" s="224"/>
      <c r="R16741" s="224"/>
      <c r="T16741" s="223"/>
      <c r="U16741" s="225"/>
      <c r="V16741" s="223"/>
      <c r="W16741" s="225"/>
      <c r="AE16741" s="200"/>
      <c r="AM16741" s="203"/>
      <c r="AT16741" s="144"/>
    </row>
    <row r="16742" spans="9:46" s="142" customFormat="1" x14ac:dyDescent="0.15">
      <c r="I16742" s="223"/>
      <c r="P16742" s="224"/>
      <c r="Q16742" s="224"/>
      <c r="R16742" s="224"/>
      <c r="T16742" s="223"/>
      <c r="U16742" s="225"/>
      <c r="V16742" s="223"/>
      <c r="W16742" s="225"/>
      <c r="AE16742" s="200"/>
      <c r="AM16742" s="203"/>
      <c r="AT16742" s="144"/>
    </row>
    <row r="16743" spans="9:46" s="142" customFormat="1" x14ac:dyDescent="0.15">
      <c r="I16743" s="223"/>
      <c r="P16743" s="224"/>
      <c r="Q16743" s="224"/>
      <c r="R16743" s="224"/>
      <c r="T16743" s="223"/>
      <c r="U16743" s="225"/>
      <c r="V16743" s="223"/>
      <c r="W16743" s="225"/>
      <c r="AE16743" s="200"/>
      <c r="AM16743" s="203"/>
      <c r="AT16743" s="144"/>
    </row>
    <row r="16744" spans="9:46" s="142" customFormat="1" x14ac:dyDescent="0.15">
      <c r="I16744" s="223"/>
      <c r="P16744" s="224"/>
      <c r="Q16744" s="224"/>
      <c r="R16744" s="224"/>
      <c r="T16744" s="223"/>
      <c r="U16744" s="225"/>
      <c r="V16744" s="223"/>
      <c r="W16744" s="225"/>
      <c r="AE16744" s="200"/>
      <c r="AM16744" s="203"/>
      <c r="AT16744" s="144"/>
    </row>
    <row r="16745" spans="9:46" s="142" customFormat="1" x14ac:dyDescent="0.15">
      <c r="I16745" s="223"/>
      <c r="P16745" s="224"/>
      <c r="Q16745" s="224"/>
      <c r="R16745" s="224"/>
      <c r="T16745" s="223"/>
      <c r="U16745" s="225"/>
      <c r="V16745" s="223"/>
      <c r="W16745" s="225"/>
      <c r="AE16745" s="200"/>
      <c r="AM16745" s="203"/>
      <c r="AT16745" s="144"/>
    </row>
    <row r="16746" spans="9:46" s="142" customFormat="1" x14ac:dyDescent="0.15">
      <c r="I16746" s="223"/>
      <c r="P16746" s="224"/>
      <c r="Q16746" s="224"/>
      <c r="R16746" s="224"/>
      <c r="T16746" s="223"/>
      <c r="U16746" s="225"/>
      <c r="V16746" s="223"/>
      <c r="W16746" s="225"/>
      <c r="AE16746" s="200"/>
      <c r="AM16746" s="203"/>
      <c r="AT16746" s="144"/>
    </row>
    <row r="16747" spans="9:46" s="142" customFormat="1" x14ac:dyDescent="0.15">
      <c r="I16747" s="223"/>
      <c r="P16747" s="224"/>
      <c r="Q16747" s="224"/>
      <c r="R16747" s="224"/>
      <c r="T16747" s="223"/>
      <c r="U16747" s="225"/>
      <c r="V16747" s="223"/>
      <c r="W16747" s="225"/>
      <c r="AE16747" s="200"/>
      <c r="AM16747" s="203"/>
      <c r="AT16747" s="144"/>
    </row>
    <row r="16748" spans="9:46" s="142" customFormat="1" x14ac:dyDescent="0.15">
      <c r="I16748" s="223"/>
      <c r="P16748" s="224"/>
      <c r="Q16748" s="224"/>
      <c r="R16748" s="224"/>
      <c r="T16748" s="223"/>
      <c r="U16748" s="225"/>
      <c r="V16748" s="223"/>
      <c r="W16748" s="225"/>
      <c r="AE16748" s="200"/>
      <c r="AM16748" s="203"/>
      <c r="AT16748" s="144"/>
    </row>
    <row r="16749" spans="9:46" s="142" customFormat="1" x14ac:dyDescent="0.15">
      <c r="I16749" s="223"/>
      <c r="P16749" s="224"/>
      <c r="Q16749" s="224"/>
      <c r="R16749" s="224"/>
      <c r="T16749" s="223"/>
      <c r="U16749" s="225"/>
      <c r="V16749" s="223"/>
      <c r="W16749" s="225"/>
      <c r="AE16749" s="200"/>
      <c r="AM16749" s="203"/>
      <c r="AT16749" s="144"/>
    </row>
    <row r="16750" spans="9:46" s="142" customFormat="1" x14ac:dyDescent="0.15">
      <c r="I16750" s="223"/>
      <c r="P16750" s="224"/>
      <c r="Q16750" s="224"/>
      <c r="R16750" s="224"/>
      <c r="T16750" s="223"/>
      <c r="U16750" s="225"/>
      <c r="V16750" s="223"/>
      <c r="W16750" s="225"/>
      <c r="AE16750" s="200"/>
      <c r="AM16750" s="203"/>
      <c r="AT16750" s="144"/>
    </row>
    <row r="16751" spans="9:46" s="142" customFormat="1" x14ac:dyDescent="0.15">
      <c r="I16751" s="223"/>
      <c r="P16751" s="224"/>
      <c r="Q16751" s="224"/>
      <c r="R16751" s="224"/>
      <c r="T16751" s="223"/>
      <c r="U16751" s="225"/>
      <c r="V16751" s="223"/>
      <c r="W16751" s="225"/>
      <c r="AE16751" s="200"/>
      <c r="AM16751" s="203"/>
      <c r="AT16751" s="144"/>
    </row>
    <row r="16752" spans="9:46" s="142" customFormat="1" x14ac:dyDescent="0.15">
      <c r="I16752" s="223"/>
      <c r="P16752" s="224"/>
      <c r="Q16752" s="224"/>
      <c r="R16752" s="224"/>
      <c r="T16752" s="223"/>
      <c r="U16752" s="225"/>
      <c r="V16752" s="223"/>
      <c r="W16752" s="225"/>
      <c r="AE16752" s="200"/>
      <c r="AM16752" s="203"/>
      <c r="AT16752" s="144"/>
    </row>
    <row r="16753" spans="9:46" s="142" customFormat="1" x14ac:dyDescent="0.15">
      <c r="I16753" s="223"/>
      <c r="P16753" s="224"/>
      <c r="Q16753" s="224"/>
      <c r="R16753" s="224"/>
      <c r="T16753" s="223"/>
      <c r="U16753" s="225"/>
      <c r="V16753" s="223"/>
      <c r="W16753" s="225"/>
      <c r="AE16753" s="200"/>
      <c r="AM16753" s="203"/>
      <c r="AT16753" s="144"/>
    </row>
    <row r="16754" spans="9:46" s="142" customFormat="1" x14ac:dyDescent="0.15">
      <c r="I16754" s="223"/>
      <c r="P16754" s="224"/>
      <c r="Q16754" s="224"/>
      <c r="R16754" s="224"/>
      <c r="T16754" s="223"/>
      <c r="U16754" s="225"/>
      <c r="V16754" s="223"/>
      <c r="W16754" s="225"/>
      <c r="AE16754" s="200"/>
      <c r="AM16754" s="203"/>
      <c r="AT16754" s="144"/>
    </row>
    <row r="16755" spans="9:46" s="142" customFormat="1" x14ac:dyDescent="0.15">
      <c r="I16755" s="223"/>
      <c r="P16755" s="224"/>
      <c r="Q16755" s="224"/>
      <c r="R16755" s="224"/>
      <c r="T16755" s="223"/>
      <c r="U16755" s="225"/>
      <c r="V16755" s="223"/>
      <c r="W16755" s="225"/>
      <c r="AE16755" s="200"/>
      <c r="AM16755" s="203"/>
      <c r="AT16755" s="144"/>
    </row>
    <row r="16756" spans="9:46" s="142" customFormat="1" x14ac:dyDescent="0.15">
      <c r="I16756" s="223"/>
      <c r="P16756" s="224"/>
      <c r="Q16756" s="224"/>
      <c r="R16756" s="224"/>
      <c r="T16756" s="223"/>
      <c r="U16756" s="225"/>
      <c r="V16756" s="223"/>
      <c r="W16756" s="225"/>
      <c r="AE16756" s="200"/>
      <c r="AM16756" s="203"/>
      <c r="AT16756" s="144"/>
    </row>
    <row r="16757" spans="9:46" s="142" customFormat="1" x14ac:dyDescent="0.15">
      <c r="I16757" s="223"/>
      <c r="P16757" s="224"/>
      <c r="Q16757" s="224"/>
      <c r="R16757" s="224"/>
      <c r="T16757" s="223"/>
      <c r="U16757" s="225"/>
      <c r="V16757" s="223"/>
      <c r="W16757" s="225"/>
      <c r="AE16757" s="200"/>
      <c r="AM16757" s="203"/>
      <c r="AT16757" s="144"/>
    </row>
    <row r="16758" spans="9:46" s="142" customFormat="1" x14ac:dyDescent="0.15">
      <c r="I16758" s="223"/>
      <c r="P16758" s="224"/>
      <c r="Q16758" s="224"/>
      <c r="R16758" s="224"/>
      <c r="T16758" s="223"/>
      <c r="U16758" s="225"/>
      <c r="V16758" s="223"/>
      <c r="W16758" s="225"/>
      <c r="AE16758" s="200"/>
      <c r="AM16758" s="203"/>
      <c r="AT16758" s="144"/>
    </row>
    <row r="16759" spans="9:46" s="142" customFormat="1" x14ac:dyDescent="0.15">
      <c r="I16759" s="223"/>
      <c r="P16759" s="224"/>
      <c r="Q16759" s="224"/>
      <c r="R16759" s="224"/>
      <c r="T16759" s="223"/>
      <c r="U16759" s="225"/>
      <c r="V16759" s="223"/>
      <c r="W16759" s="225"/>
      <c r="AE16759" s="200"/>
      <c r="AM16759" s="203"/>
      <c r="AT16759" s="144"/>
    </row>
    <row r="16760" spans="9:46" s="142" customFormat="1" x14ac:dyDescent="0.15">
      <c r="I16760" s="223"/>
      <c r="P16760" s="224"/>
      <c r="Q16760" s="224"/>
      <c r="R16760" s="224"/>
      <c r="T16760" s="223"/>
      <c r="U16760" s="225"/>
      <c r="V16760" s="223"/>
      <c r="W16760" s="225"/>
      <c r="AE16760" s="200"/>
      <c r="AM16760" s="203"/>
      <c r="AT16760" s="144"/>
    </row>
    <row r="16761" spans="9:46" s="142" customFormat="1" x14ac:dyDescent="0.15">
      <c r="I16761" s="223"/>
      <c r="P16761" s="224"/>
      <c r="Q16761" s="224"/>
      <c r="R16761" s="224"/>
      <c r="T16761" s="223"/>
      <c r="U16761" s="225"/>
      <c r="V16761" s="223"/>
      <c r="W16761" s="225"/>
      <c r="AE16761" s="200"/>
      <c r="AM16761" s="203"/>
      <c r="AT16761" s="144"/>
    </row>
    <row r="16762" spans="9:46" s="142" customFormat="1" x14ac:dyDescent="0.15">
      <c r="I16762" s="223"/>
      <c r="P16762" s="224"/>
      <c r="Q16762" s="224"/>
      <c r="R16762" s="224"/>
      <c r="T16762" s="223"/>
      <c r="U16762" s="225"/>
      <c r="V16762" s="223"/>
      <c r="W16762" s="225"/>
      <c r="AE16762" s="200"/>
      <c r="AM16762" s="203"/>
      <c r="AT16762" s="144"/>
    </row>
    <row r="16763" spans="9:46" s="142" customFormat="1" x14ac:dyDescent="0.15">
      <c r="I16763" s="223"/>
      <c r="P16763" s="224"/>
      <c r="Q16763" s="224"/>
      <c r="R16763" s="224"/>
      <c r="T16763" s="223"/>
      <c r="U16763" s="225"/>
      <c r="V16763" s="223"/>
      <c r="W16763" s="225"/>
      <c r="AE16763" s="200"/>
      <c r="AM16763" s="203"/>
      <c r="AT16763" s="144"/>
    </row>
    <row r="16764" spans="9:46" s="142" customFormat="1" x14ac:dyDescent="0.15">
      <c r="I16764" s="223"/>
      <c r="P16764" s="224"/>
      <c r="Q16764" s="224"/>
      <c r="R16764" s="224"/>
      <c r="T16764" s="223"/>
      <c r="U16764" s="225"/>
      <c r="V16764" s="223"/>
      <c r="W16764" s="225"/>
      <c r="AE16764" s="200"/>
      <c r="AM16764" s="203"/>
      <c r="AT16764" s="144"/>
    </row>
    <row r="16765" spans="9:46" s="142" customFormat="1" x14ac:dyDescent="0.15">
      <c r="I16765" s="223"/>
      <c r="P16765" s="224"/>
      <c r="Q16765" s="224"/>
      <c r="R16765" s="224"/>
      <c r="T16765" s="223"/>
      <c r="U16765" s="225"/>
      <c r="V16765" s="223"/>
      <c r="W16765" s="225"/>
      <c r="AE16765" s="200"/>
      <c r="AM16765" s="203"/>
      <c r="AT16765" s="144"/>
    </row>
    <row r="16766" spans="9:46" s="142" customFormat="1" x14ac:dyDescent="0.15">
      <c r="I16766" s="223"/>
      <c r="P16766" s="224"/>
      <c r="Q16766" s="224"/>
      <c r="R16766" s="224"/>
      <c r="T16766" s="223"/>
      <c r="U16766" s="225"/>
      <c r="V16766" s="223"/>
      <c r="W16766" s="225"/>
      <c r="AE16766" s="200"/>
      <c r="AM16766" s="203"/>
      <c r="AT16766" s="144"/>
    </row>
    <row r="16767" spans="9:46" s="142" customFormat="1" x14ac:dyDescent="0.15">
      <c r="I16767" s="223"/>
      <c r="P16767" s="224"/>
      <c r="Q16767" s="224"/>
      <c r="R16767" s="224"/>
      <c r="T16767" s="223"/>
      <c r="U16767" s="225"/>
      <c r="V16767" s="223"/>
      <c r="W16767" s="225"/>
      <c r="AE16767" s="200"/>
      <c r="AM16767" s="203"/>
      <c r="AT16767" s="144"/>
    </row>
    <row r="16768" spans="9:46" s="142" customFormat="1" x14ac:dyDescent="0.15">
      <c r="I16768" s="223"/>
      <c r="P16768" s="224"/>
      <c r="Q16768" s="224"/>
      <c r="R16768" s="224"/>
      <c r="T16768" s="223"/>
      <c r="U16768" s="225"/>
      <c r="V16768" s="223"/>
      <c r="W16768" s="225"/>
      <c r="AE16768" s="200"/>
      <c r="AM16768" s="203"/>
      <c r="AT16768" s="144"/>
    </row>
    <row r="16769" spans="9:46" s="142" customFormat="1" x14ac:dyDescent="0.15">
      <c r="I16769" s="223"/>
      <c r="P16769" s="224"/>
      <c r="Q16769" s="224"/>
      <c r="R16769" s="224"/>
      <c r="T16769" s="223"/>
      <c r="U16769" s="225"/>
      <c r="V16769" s="223"/>
      <c r="W16769" s="225"/>
      <c r="AE16769" s="200"/>
      <c r="AM16769" s="203"/>
      <c r="AT16769" s="144"/>
    </row>
    <row r="16770" spans="9:46" s="142" customFormat="1" x14ac:dyDescent="0.15">
      <c r="I16770" s="223"/>
      <c r="P16770" s="224"/>
      <c r="Q16770" s="224"/>
      <c r="R16770" s="224"/>
      <c r="T16770" s="223"/>
      <c r="U16770" s="225"/>
      <c r="V16770" s="223"/>
      <c r="W16770" s="225"/>
      <c r="AE16770" s="200"/>
      <c r="AM16770" s="203"/>
      <c r="AT16770" s="144"/>
    </row>
    <row r="16771" spans="9:46" s="142" customFormat="1" x14ac:dyDescent="0.15">
      <c r="I16771" s="223"/>
      <c r="P16771" s="224"/>
      <c r="Q16771" s="224"/>
      <c r="R16771" s="224"/>
      <c r="T16771" s="223"/>
      <c r="U16771" s="225"/>
      <c r="V16771" s="223"/>
      <c r="W16771" s="225"/>
      <c r="AE16771" s="200"/>
      <c r="AM16771" s="203"/>
      <c r="AT16771" s="144"/>
    </row>
    <row r="16772" spans="9:46" s="142" customFormat="1" x14ac:dyDescent="0.15">
      <c r="I16772" s="223"/>
      <c r="P16772" s="224"/>
      <c r="Q16772" s="224"/>
      <c r="R16772" s="224"/>
      <c r="T16772" s="223"/>
      <c r="U16772" s="225"/>
      <c r="V16772" s="223"/>
      <c r="W16772" s="225"/>
      <c r="AE16772" s="200"/>
      <c r="AM16772" s="203"/>
      <c r="AT16772" s="144"/>
    </row>
    <row r="16773" spans="9:46" s="142" customFormat="1" x14ac:dyDescent="0.15">
      <c r="I16773" s="223"/>
      <c r="P16773" s="224"/>
      <c r="Q16773" s="224"/>
      <c r="R16773" s="224"/>
      <c r="T16773" s="223"/>
      <c r="U16773" s="225"/>
      <c r="V16773" s="223"/>
      <c r="W16773" s="225"/>
      <c r="AE16773" s="200"/>
      <c r="AM16773" s="203"/>
      <c r="AT16773" s="144"/>
    </row>
    <row r="16774" spans="9:46" s="142" customFormat="1" x14ac:dyDescent="0.15">
      <c r="I16774" s="223"/>
      <c r="P16774" s="224"/>
      <c r="Q16774" s="224"/>
      <c r="R16774" s="224"/>
      <c r="T16774" s="223"/>
      <c r="U16774" s="225"/>
      <c r="V16774" s="223"/>
      <c r="W16774" s="225"/>
      <c r="AE16774" s="200"/>
      <c r="AM16774" s="203"/>
      <c r="AT16774" s="144"/>
    </row>
    <row r="16775" spans="9:46" s="142" customFormat="1" x14ac:dyDescent="0.15">
      <c r="I16775" s="223"/>
      <c r="P16775" s="224"/>
      <c r="Q16775" s="224"/>
      <c r="R16775" s="224"/>
      <c r="T16775" s="223"/>
      <c r="U16775" s="225"/>
      <c r="V16775" s="223"/>
      <c r="W16775" s="225"/>
      <c r="AE16775" s="200"/>
      <c r="AM16775" s="203"/>
      <c r="AT16775" s="144"/>
    </row>
    <row r="16776" spans="9:46" s="142" customFormat="1" x14ac:dyDescent="0.15">
      <c r="I16776" s="223"/>
      <c r="P16776" s="224"/>
      <c r="Q16776" s="224"/>
      <c r="R16776" s="224"/>
      <c r="T16776" s="223"/>
      <c r="U16776" s="225"/>
      <c r="V16776" s="223"/>
      <c r="W16776" s="225"/>
      <c r="AE16776" s="200"/>
      <c r="AM16776" s="203"/>
      <c r="AT16776" s="144"/>
    </row>
    <row r="16777" spans="9:46" s="142" customFormat="1" x14ac:dyDescent="0.15">
      <c r="I16777" s="223"/>
      <c r="P16777" s="224"/>
      <c r="Q16777" s="224"/>
      <c r="R16777" s="224"/>
      <c r="T16777" s="223"/>
      <c r="U16777" s="225"/>
      <c r="V16777" s="223"/>
      <c r="W16777" s="225"/>
      <c r="AE16777" s="200"/>
      <c r="AM16777" s="203"/>
      <c r="AT16777" s="144"/>
    </row>
    <row r="16778" spans="9:46" s="142" customFormat="1" x14ac:dyDescent="0.15">
      <c r="I16778" s="223"/>
      <c r="P16778" s="224"/>
      <c r="Q16778" s="224"/>
      <c r="R16778" s="224"/>
      <c r="T16778" s="223"/>
      <c r="U16778" s="225"/>
      <c r="V16778" s="223"/>
      <c r="W16778" s="225"/>
      <c r="AE16778" s="200"/>
      <c r="AM16778" s="203"/>
      <c r="AT16778" s="144"/>
    </row>
    <row r="16779" spans="9:46" s="142" customFormat="1" x14ac:dyDescent="0.15">
      <c r="I16779" s="223"/>
      <c r="P16779" s="224"/>
      <c r="Q16779" s="224"/>
      <c r="R16779" s="224"/>
      <c r="T16779" s="223"/>
      <c r="U16779" s="225"/>
      <c r="V16779" s="223"/>
      <c r="W16779" s="225"/>
      <c r="AE16779" s="200"/>
      <c r="AM16779" s="203"/>
      <c r="AT16779" s="144"/>
    </row>
    <row r="16780" spans="9:46" s="142" customFormat="1" x14ac:dyDescent="0.15">
      <c r="I16780" s="223"/>
      <c r="P16780" s="224"/>
      <c r="Q16780" s="224"/>
      <c r="R16780" s="224"/>
      <c r="T16780" s="223"/>
      <c r="U16780" s="225"/>
      <c r="V16780" s="223"/>
      <c r="W16780" s="225"/>
      <c r="AE16780" s="200"/>
      <c r="AM16780" s="203"/>
      <c r="AT16780" s="144"/>
    </row>
    <row r="16781" spans="9:46" s="142" customFormat="1" x14ac:dyDescent="0.15">
      <c r="I16781" s="223"/>
      <c r="P16781" s="224"/>
      <c r="Q16781" s="224"/>
      <c r="R16781" s="224"/>
      <c r="T16781" s="223"/>
      <c r="U16781" s="225"/>
      <c r="V16781" s="223"/>
      <c r="W16781" s="225"/>
      <c r="AE16781" s="200"/>
      <c r="AM16781" s="203"/>
      <c r="AT16781" s="144"/>
    </row>
    <row r="16782" spans="9:46" s="142" customFormat="1" x14ac:dyDescent="0.15">
      <c r="I16782" s="223"/>
      <c r="P16782" s="224"/>
      <c r="Q16782" s="224"/>
      <c r="R16782" s="224"/>
      <c r="T16782" s="223"/>
      <c r="U16782" s="225"/>
      <c r="V16782" s="223"/>
      <c r="W16782" s="225"/>
      <c r="AE16782" s="200"/>
      <c r="AM16782" s="203"/>
      <c r="AT16782" s="144"/>
    </row>
    <row r="16783" spans="9:46" s="142" customFormat="1" x14ac:dyDescent="0.15">
      <c r="I16783" s="223"/>
      <c r="P16783" s="224"/>
      <c r="Q16783" s="224"/>
      <c r="R16783" s="224"/>
      <c r="T16783" s="223"/>
      <c r="U16783" s="225"/>
      <c r="V16783" s="223"/>
      <c r="W16783" s="225"/>
      <c r="AE16783" s="200"/>
      <c r="AM16783" s="203"/>
      <c r="AT16783" s="144"/>
    </row>
    <row r="16784" spans="9:46" s="142" customFormat="1" x14ac:dyDescent="0.15">
      <c r="I16784" s="223"/>
      <c r="P16784" s="224"/>
      <c r="Q16784" s="224"/>
      <c r="R16784" s="224"/>
      <c r="T16784" s="223"/>
      <c r="U16784" s="225"/>
      <c r="V16784" s="223"/>
      <c r="W16784" s="225"/>
      <c r="AE16784" s="200"/>
      <c r="AM16784" s="203"/>
      <c r="AT16784" s="144"/>
    </row>
    <row r="16785" spans="9:46" s="142" customFormat="1" x14ac:dyDescent="0.15">
      <c r="I16785" s="223"/>
      <c r="P16785" s="224"/>
      <c r="Q16785" s="224"/>
      <c r="R16785" s="224"/>
      <c r="T16785" s="223"/>
      <c r="U16785" s="225"/>
      <c r="V16785" s="223"/>
      <c r="W16785" s="225"/>
      <c r="AE16785" s="200"/>
      <c r="AM16785" s="203"/>
      <c r="AT16785" s="144"/>
    </row>
    <row r="16786" spans="9:46" s="142" customFormat="1" x14ac:dyDescent="0.15">
      <c r="I16786" s="223"/>
      <c r="P16786" s="224"/>
      <c r="Q16786" s="224"/>
      <c r="R16786" s="224"/>
      <c r="T16786" s="223"/>
      <c r="U16786" s="225"/>
      <c r="V16786" s="223"/>
      <c r="W16786" s="225"/>
      <c r="AE16786" s="200"/>
      <c r="AM16786" s="203"/>
      <c r="AT16786" s="144"/>
    </row>
    <row r="16787" spans="9:46" s="142" customFormat="1" x14ac:dyDescent="0.15">
      <c r="I16787" s="223"/>
      <c r="P16787" s="224"/>
      <c r="Q16787" s="224"/>
      <c r="R16787" s="224"/>
      <c r="T16787" s="223"/>
      <c r="U16787" s="225"/>
      <c r="V16787" s="223"/>
      <c r="W16787" s="225"/>
      <c r="AE16787" s="200"/>
      <c r="AM16787" s="203"/>
      <c r="AT16787" s="144"/>
    </row>
    <row r="16788" spans="9:46" s="142" customFormat="1" x14ac:dyDescent="0.15">
      <c r="I16788" s="223"/>
      <c r="P16788" s="224"/>
      <c r="Q16788" s="224"/>
      <c r="R16788" s="224"/>
      <c r="T16788" s="223"/>
      <c r="U16788" s="225"/>
      <c r="V16788" s="223"/>
      <c r="W16788" s="225"/>
      <c r="AE16788" s="200"/>
      <c r="AM16788" s="203"/>
      <c r="AT16788" s="144"/>
    </row>
    <row r="16789" spans="9:46" s="142" customFormat="1" x14ac:dyDescent="0.15">
      <c r="I16789" s="223"/>
      <c r="P16789" s="224"/>
      <c r="Q16789" s="224"/>
      <c r="R16789" s="224"/>
      <c r="T16789" s="223"/>
      <c r="U16789" s="225"/>
      <c r="V16789" s="223"/>
      <c r="W16789" s="225"/>
      <c r="AE16789" s="200"/>
      <c r="AM16789" s="203"/>
      <c r="AT16789" s="144"/>
    </row>
    <row r="16790" spans="9:46" s="142" customFormat="1" x14ac:dyDescent="0.15">
      <c r="I16790" s="223"/>
      <c r="P16790" s="224"/>
      <c r="Q16790" s="224"/>
      <c r="R16790" s="224"/>
      <c r="T16790" s="223"/>
      <c r="U16790" s="225"/>
      <c r="V16790" s="223"/>
      <c r="W16790" s="225"/>
      <c r="AE16790" s="200"/>
      <c r="AM16790" s="203"/>
      <c r="AT16790" s="144"/>
    </row>
    <row r="16791" spans="9:46" s="142" customFormat="1" x14ac:dyDescent="0.15">
      <c r="I16791" s="223"/>
      <c r="P16791" s="224"/>
      <c r="Q16791" s="224"/>
      <c r="R16791" s="224"/>
      <c r="T16791" s="223"/>
      <c r="U16791" s="225"/>
      <c r="V16791" s="223"/>
      <c r="W16791" s="225"/>
      <c r="AE16791" s="200"/>
      <c r="AM16791" s="203"/>
      <c r="AT16791" s="144"/>
    </row>
    <row r="16792" spans="9:46" s="142" customFormat="1" x14ac:dyDescent="0.15">
      <c r="I16792" s="223"/>
      <c r="P16792" s="224"/>
      <c r="Q16792" s="224"/>
      <c r="R16792" s="224"/>
      <c r="T16792" s="223"/>
      <c r="U16792" s="225"/>
      <c r="V16792" s="223"/>
      <c r="W16792" s="225"/>
      <c r="AE16792" s="200"/>
      <c r="AM16792" s="203"/>
      <c r="AT16792" s="144"/>
    </row>
    <row r="16793" spans="9:46" s="142" customFormat="1" x14ac:dyDescent="0.15">
      <c r="I16793" s="223"/>
      <c r="P16793" s="224"/>
      <c r="Q16793" s="224"/>
      <c r="R16793" s="224"/>
      <c r="T16793" s="223"/>
      <c r="U16793" s="225"/>
      <c r="V16793" s="223"/>
      <c r="W16793" s="225"/>
      <c r="AE16793" s="200"/>
      <c r="AM16793" s="203"/>
      <c r="AT16793" s="144"/>
    </row>
    <row r="16794" spans="9:46" s="142" customFormat="1" x14ac:dyDescent="0.15">
      <c r="I16794" s="223"/>
      <c r="P16794" s="224"/>
      <c r="Q16794" s="224"/>
      <c r="R16794" s="224"/>
      <c r="T16794" s="223"/>
      <c r="U16794" s="225"/>
      <c r="V16794" s="223"/>
      <c r="W16794" s="225"/>
      <c r="AE16794" s="200"/>
      <c r="AM16794" s="203"/>
      <c r="AT16794" s="144"/>
    </row>
    <row r="16795" spans="9:46" s="142" customFormat="1" x14ac:dyDescent="0.15">
      <c r="I16795" s="223"/>
      <c r="P16795" s="224"/>
      <c r="Q16795" s="224"/>
      <c r="R16795" s="224"/>
      <c r="T16795" s="223"/>
      <c r="U16795" s="225"/>
      <c r="V16795" s="223"/>
      <c r="W16795" s="225"/>
      <c r="AE16795" s="200"/>
      <c r="AM16795" s="203"/>
      <c r="AT16795" s="144"/>
    </row>
    <row r="16796" spans="9:46" s="142" customFormat="1" x14ac:dyDescent="0.15">
      <c r="I16796" s="223"/>
      <c r="P16796" s="224"/>
      <c r="Q16796" s="224"/>
      <c r="R16796" s="224"/>
      <c r="T16796" s="223"/>
      <c r="U16796" s="225"/>
      <c r="V16796" s="223"/>
      <c r="W16796" s="225"/>
      <c r="AE16796" s="200"/>
      <c r="AM16796" s="203"/>
      <c r="AT16796" s="144"/>
    </row>
    <row r="16797" spans="9:46" s="142" customFormat="1" x14ac:dyDescent="0.15">
      <c r="I16797" s="223"/>
      <c r="P16797" s="224"/>
      <c r="Q16797" s="224"/>
      <c r="R16797" s="224"/>
      <c r="T16797" s="223"/>
      <c r="U16797" s="225"/>
      <c r="V16797" s="223"/>
      <c r="W16797" s="225"/>
      <c r="AE16797" s="200"/>
      <c r="AM16797" s="203"/>
      <c r="AT16797" s="144"/>
    </row>
    <row r="16798" spans="9:46" s="142" customFormat="1" x14ac:dyDescent="0.15">
      <c r="I16798" s="223"/>
      <c r="P16798" s="224"/>
      <c r="Q16798" s="224"/>
      <c r="R16798" s="224"/>
      <c r="T16798" s="223"/>
      <c r="U16798" s="225"/>
      <c r="V16798" s="223"/>
      <c r="W16798" s="225"/>
      <c r="AE16798" s="200"/>
      <c r="AM16798" s="203"/>
      <c r="AT16798" s="144"/>
    </row>
    <row r="16799" spans="9:46" s="142" customFormat="1" x14ac:dyDescent="0.15">
      <c r="I16799" s="223"/>
      <c r="P16799" s="224"/>
      <c r="Q16799" s="224"/>
      <c r="R16799" s="224"/>
      <c r="T16799" s="223"/>
      <c r="U16799" s="225"/>
      <c r="V16799" s="223"/>
      <c r="W16799" s="225"/>
      <c r="AE16799" s="200"/>
      <c r="AM16799" s="203"/>
      <c r="AT16799" s="144"/>
    </row>
    <row r="16800" spans="9:46" s="142" customFormat="1" x14ac:dyDescent="0.15">
      <c r="I16800" s="223"/>
      <c r="P16800" s="224"/>
      <c r="Q16800" s="224"/>
      <c r="R16800" s="224"/>
      <c r="T16800" s="223"/>
      <c r="U16800" s="225"/>
      <c r="V16800" s="223"/>
      <c r="W16800" s="225"/>
      <c r="AE16800" s="200"/>
      <c r="AM16800" s="203"/>
      <c r="AT16800" s="144"/>
    </row>
    <row r="16801" spans="9:46" s="142" customFormat="1" x14ac:dyDescent="0.15">
      <c r="I16801" s="223"/>
      <c r="P16801" s="224"/>
      <c r="Q16801" s="224"/>
      <c r="R16801" s="224"/>
      <c r="T16801" s="223"/>
      <c r="U16801" s="225"/>
      <c r="V16801" s="223"/>
      <c r="W16801" s="225"/>
      <c r="AE16801" s="200"/>
      <c r="AM16801" s="203"/>
      <c r="AT16801" s="144"/>
    </row>
    <row r="16802" spans="9:46" s="142" customFormat="1" x14ac:dyDescent="0.15">
      <c r="I16802" s="223"/>
      <c r="P16802" s="224"/>
      <c r="Q16802" s="224"/>
      <c r="R16802" s="224"/>
      <c r="T16802" s="223"/>
      <c r="U16802" s="225"/>
      <c r="V16802" s="223"/>
      <c r="W16802" s="225"/>
      <c r="AE16802" s="200"/>
      <c r="AM16802" s="203"/>
      <c r="AT16802" s="144"/>
    </row>
    <row r="16803" spans="9:46" s="142" customFormat="1" x14ac:dyDescent="0.15">
      <c r="I16803" s="223"/>
      <c r="P16803" s="224"/>
      <c r="Q16803" s="224"/>
      <c r="R16803" s="224"/>
      <c r="T16803" s="223"/>
      <c r="U16803" s="225"/>
      <c r="V16803" s="223"/>
      <c r="W16803" s="225"/>
      <c r="AE16803" s="200"/>
      <c r="AM16803" s="203"/>
      <c r="AT16803" s="144"/>
    </row>
    <row r="16804" spans="9:46" s="142" customFormat="1" x14ac:dyDescent="0.15">
      <c r="I16804" s="223"/>
      <c r="P16804" s="224"/>
      <c r="Q16804" s="224"/>
      <c r="R16804" s="224"/>
      <c r="T16804" s="223"/>
      <c r="U16804" s="225"/>
      <c r="V16804" s="223"/>
      <c r="W16804" s="225"/>
      <c r="AE16804" s="200"/>
      <c r="AM16804" s="203"/>
      <c r="AT16804" s="144"/>
    </row>
    <row r="16805" spans="9:46" s="142" customFormat="1" x14ac:dyDescent="0.15">
      <c r="I16805" s="223"/>
      <c r="P16805" s="224"/>
      <c r="Q16805" s="224"/>
      <c r="R16805" s="224"/>
      <c r="T16805" s="223"/>
      <c r="U16805" s="225"/>
      <c r="V16805" s="223"/>
      <c r="W16805" s="225"/>
      <c r="AE16805" s="200"/>
      <c r="AM16805" s="203"/>
      <c r="AT16805" s="144"/>
    </row>
    <row r="16806" spans="9:46" s="142" customFormat="1" x14ac:dyDescent="0.15">
      <c r="I16806" s="223"/>
      <c r="P16806" s="224"/>
      <c r="Q16806" s="224"/>
      <c r="R16806" s="224"/>
      <c r="T16806" s="223"/>
      <c r="U16806" s="225"/>
      <c r="V16806" s="223"/>
      <c r="W16806" s="225"/>
      <c r="AE16806" s="200"/>
      <c r="AM16806" s="203"/>
      <c r="AT16806" s="144"/>
    </row>
    <row r="16807" spans="9:46" s="142" customFormat="1" x14ac:dyDescent="0.15">
      <c r="I16807" s="223"/>
      <c r="P16807" s="224"/>
      <c r="Q16807" s="224"/>
      <c r="R16807" s="224"/>
      <c r="T16807" s="223"/>
      <c r="U16807" s="225"/>
      <c r="V16807" s="223"/>
      <c r="W16807" s="225"/>
      <c r="AE16807" s="200"/>
      <c r="AM16807" s="203"/>
      <c r="AT16807" s="144"/>
    </row>
    <row r="16808" spans="9:46" s="142" customFormat="1" x14ac:dyDescent="0.15">
      <c r="I16808" s="223"/>
      <c r="P16808" s="224"/>
      <c r="Q16808" s="224"/>
      <c r="R16808" s="224"/>
      <c r="T16808" s="223"/>
      <c r="U16808" s="225"/>
      <c r="V16808" s="223"/>
      <c r="W16808" s="225"/>
      <c r="AE16808" s="200"/>
      <c r="AM16808" s="203"/>
      <c r="AT16808" s="144"/>
    </row>
    <row r="16809" spans="9:46" s="142" customFormat="1" x14ac:dyDescent="0.15">
      <c r="I16809" s="223"/>
      <c r="P16809" s="224"/>
      <c r="Q16809" s="224"/>
      <c r="R16809" s="224"/>
      <c r="T16809" s="223"/>
      <c r="U16809" s="225"/>
      <c r="V16809" s="223"/>
      <c r="W16809" s="225"/>
      <c r="AE16809" s="200"/>
      <c r="AM16809" s="203"/>
      <c r="AT16809" s="144"/>
    </row>
    <row r="16810" spans="9:46" s="142" customFormat="1" x14ac:dyDescent="0.15">
      <c r="I16810" s="223"/>
      <c r="P16810" s="224"/>
      <c r="Q16810" s="224"/>
      <c r="R16810" s="224"/>
      <c r="T16810" s="223"/>
      <c r="U16810" s="225"/>
      <c r="V16810" s="223"/>
      <c r="W16810" s="225"/>
      <c r="AE16810" s="200"/>
      <c r="AM16810" s="203"/>
      <c r="AT16810" s="144"/>
    </row>
    <row r="16811" spans="9:46" s="142" customFormat="1" x14ac:dyDescent="0.15">
      <c r="I16811" s="223"/>
      <c r="P16811" s="224"/>
      <c r="Q16811" s="224"/>
      <c r="R16811" s="224"/>
      <c r="T16811" s="223"/>
      <c r="U16811" s="225"/>
      <c r="V16811" s="223"/>
      <c r="W16811" s="225"/>
      <c r="AE16811" s="200"/>
      <c r="AM16811" s="203"/>
      <c r="AT16811" s="144"/>
    </row>
    <row r="16812" spans="9:46" s="142" customFormat="1" x14ac:dyDescent="0.15">
      <c r="I16812" s="223"/>
      <c r="P16812" s="224"/>
      <c r="Q16812" s="224"/>
      <c r="R16812" s="224"/>
      <c r="T16812" s="223"/>
      <c r="U16812" s="225"/>
      <c r="V16812" s="223"/>
      <c r="W16812" s="225"/>
      <c r="AE16812" s="200"/>
      <c r="AM16812" s="203"/>
      <c r="AT16812" s="144"/>
    </row>
    <row r="16813" spans="9:46" s="142" customFormat="1" x14ac:dyDescent="0.15">
      <c r="I16813" s="223"/>
      <c r="P16813" s="224"/>
      <c r="Q16813" s="224"/>
      <c r="R16813" s="224"/>
      <c r="T16813" s="223"/>
      <c r="U16813" s="225"/>
      <c r="V16813" s="223"/>
      <c r="W16813" s="225"/>
      <c r="AE16813" s="200"/>
      <c r="AM16813" s="203"/>
      <c r="AT16813" s="144"/>
    </row>
    <row r="16814" spans="9:46" s="142" customFormat="1" x14ac:dyDescent="0.15">
      <c r="I16814" s="223"/>
      <c r="P16814" s="224"/>
      <c r="Q16814" s="224"/>
      <c r="R16814" s="224"/>
      <c r="T16814" s="223"/>
      <c r="U16814" s="225"/>
      <c r="V16814" s="223"/>
      <c r="W16814" s="225"/>
      <c r="AE16814" s="200"/>
      <c r="AM16814" s="203"/>
      <c r="AT16814" s="144"/>
    </row>
    <row r="16815" spans="9:46" s="142" customFormat="1" x14ac:dyDescent="0.15">
      <c r="I16815" s="223"/>
      <c r="P16815" s="224"/>
      <c r="Q16815" s="224"/>
      <c r="R16815" s="224"/>
      <c r="T16815" s="223"/>
      <c r="U16815" s="225"/>
      <c r="V16815" s="223"/>
      <c r="W16815" s="225"/>
      <c r="AE16815" s="200"/>
      <c r="AM16815" s="203"/>
      <c r="AT16815" s="144"/>
    </row>
    <row r="16816" spans="9:46" s="142" customFormat="1" x14ac:dyDescent="0.15">
      <c r="I16816" s="223"/>
      <c r="P16816" s="224"/>
      <c r="Q16816" s="224"/>
      <c r="R16816" s="224"/>
      <c r="T16816" s="223"/>
      <c r="U16816" s="225"/>
      <c r="V16816" s="223"/>
      <c r="W16816" s="225"/>
      <c r="AE16816" s="200"/>
      <c r="AM16816" s="203"/>
      <c r="AT16816" s="144"/>
    </row>
    <row r="16817" spans="9:46" s="142" customFormat="1" x14ac:dyDescent="0.15">
      <c r="I16817" s="223"/>
      <c r="P16817" s="224"/>
      <c r="Q16817" s="224"/>
      <c r="R16817" s="224"/>
      <c r="T16817" s="223"/>
      <c r="U16817" s="225"/>
      <c r="V16817" s="223"/>
      <c r="W16817" s="225"/>
      <c r="AE16817" s="200"/>
      <c r="AM16817" s="203"/>
      <c r="AT16817" s="144"/>
    </row>
    <row r="16818" spans="9:46" s="142" customFormat="1" x14ac:dyDescent="0.15">
      <c r="I16818" s="223"/>
      <c r="P16818" s="224"/>
      <c r="Q16818" s="224"/>
      <c r="R16818" s="224"/>
      <c r="T16818" s="223"/>
      <c r="U16818" s="225"/>
      <c r="V16818" s="223"/>
      <c r="W16818" s="225"/>
      <c r="AE16818" s="200"/>
      <c r="AM16818" s="203"/>
      <c r="AT16818" s="144"/>
    </row>
    <row r="16819" spans="9:46" s="142" customFormat="1" x14ac:dyDescent="0.15">
      <c r="I16819" s="223"/>
      <c r="P16819" s="224"/>
      <c r="Q16819" s="224"/>
      <c r="R16819" s="224"/>
      <c r="T16819" s="223"/>
      <c r="U16819" s="225"/>
      <c r="V16819" s="223"/>
      <c r="W16819" s="225"/>
      <c r="AE16819" s="200"/>
      <c r="AM16819" s="203"/>
      <c r="AT16819" s="144"/>
    </row>
    <row r="16820" spans="9:46" s="142" customFormat="1" x14ac:dyDescent="0.15">
      <c r="I16820" s="223"/>
      <c r="P16820" s="224"/>
      <c r="Q16820" s="224"/>
      <c r="R16820" s="224"/>
      <c r="T16820" s="223"/>
      <c r="U16820" s="225"/>
      <c r="V16820" s="223"/>
      <c r="W16820" s="225"/>
      <c r="AE16820" s="200"/>
      <c r="AM16820" s="203"/>
      <c r="AT16820" s="144"/>
    </row>
    <row r="16821" spans="9:46" s="142" customFormat="1" x14ac:dyDescent="0.15">
      <c r="I16821" s="223"/>
      <c r="P16821" s="224"/>
      <c r="Q16821" s="224"/>
      <c r="R16821" s="224"/>
      <c r="T16821" s="223"/>
      <c r="U16821" s="225"/>
      <c r="V16821" s="223"/>
      <c r="W16821" s="225"/>
      <c r="AE16821" s="200"/>
      <c r="AM16821" s="203"/>
      <c r="AT16821" s="144"/>
    </row>
    <row r="16822" spans="9:46" s="142" customFormat="1" x14ac:dyDescent="0.15">
      <c r="I16822" s="223"/>
      <c r="P16822" s="224"/>
      <c r="Q16822" s="224"/>
      <c r="R16822" s="224"/>
      <c r="T16822" s="223"/>
      <c r="U16822" s="225"/>
      <c r="V16822" s="223"/>
      <c r="W16822" s="225"/>
      <c r="AE16822" s="200"/>
      <c r="AM16822" s="203"/>
      <c r="AT16822" s="144"/>
    </row>
    <row r="16823" spans="9:46" s="142" customFormat="1" x14ac:dyDescent="0.15">
      <c r="I16823" s="223"/>
      <c r="P16823" s="224"/>
      <c r="Q16823" s="224"/>
      <c r="R16823" s="224"/>
      <c r="T16823" s="223"/>
      <c r="U16823" s="225"/>
      <c r="V16823" s="223"/>
      <c r="W16823" s="225"/>
      <c r="AE16823" s="200"/>
      <c r="AM16823" s="203"/>
      <c r="AT16823" s="144"/>
    </row>
    <row r="16824" spans="9:46" s="142" customFormat="1" x14ac:dyDescent="0.15">
      <c r="I16824" s="223"/>
      <c r="P16824" s="224"/>
      <c r="Q16824" s="224"/>
      <c r="R16824" s="224"/>
      <c r="T16824" s="223"/>
      <c r="U16824" s="225"/>
      <c r="V16824" s="223"/>
      <c r="W16824" s="225"/>
      <c r="AE16824" s="200"/>
      <c r="AM16824" s="203"/>
      <c r="AT16824" s="144"/>
    </row>
    <row r="16825" spans="9:46" s="142" customFormat="1" x14ac:dyDescent="0.15">
      <c r="I16825" s="223"/>
      <c r="P16825" s="224"/>
      <c r="Q16825" s="224"/>
      <c r="R16825" s="224"/>
      <c r="T16825" s="223"/>
      <c r="U16825" s="225"/>
      <c r="V16825" s="223"/>
      <c r="W16825" s="225"/>
      <c r="AE16825" s="200"/>
      <c r="AM16825" s="203"/>
      <c r="AT16825" s="144"/>
    </row>
    <row r="16826" spans="9:46" s="142" customFormat="1" x14ac:dyDescent="0.15">
      <c r="I16826" s="223"/>
      <c r="P16826" s="224"/>
      <c r="Q16826" s="224"/>
      <c r="R16826" s="224"/>
      <c r="T16826" s="223"/>
      <c r="U16826" s="225"/>
      <c r="V16826" s="223"/>
      <c r="W16826" s="225"/>
      <c r="AE16826" s="200"/>
      <c r="AM16826" s="203"/>
      <c r="AT16826" s="144"/>
    </row>
    <row r="16827" spans="9:46" s="142" customFormat="1" x14ac:dyDescent="0.15">
      <c r="I16827" s="223"/>
      <c r="P16827" s="224"/>
      <c r="Q16827" s="224"/>
      <c r="R16827" s="224"/>
      <c r="T16827" s="223"/>
      <c r="U16827" s="225"/>
      <c r="V16827" s="223"/>
      <c r="W16827" s="225"/>
      <c r="AE16827" s="200"/>
      <c r="AM16827" s="203"/>
      <c r="AT16827" s="144"/>
    </row>
    <row r="16828" spans="9:46" s="142" customFormat="1" x14ac:dyDescent="0.15">
      <c r="I16828" s="223"/>
      <c r="P16828" s="224"/>
      <c r="Q16828" s="224"/>
      <c r="R16828" s="224"/>
      <c r="T16828" s="223"/>
      <c r="U16828" s="225"/>
      <c r="V16828" s="223"/>
      <c r="W16828" s="225"/>
      <c r="AE16828" s="200"/>
      <c r="AM16828" s="203"/>
      <c r="AT16828" s="144"/>
    </row>
    <row r="16829" spans="9:46" s="142" customFormat="1" x14ac:dyDescent="0.15">
      <c r="I16829" s="223"/>
      <c r="P16829" s="224"/>
      <c r="Q16829" s="224"/>
      <c r="R16829" s="224"/>
      <c r="T16829" s="223"/>
      <c r="U16829" s="225"/>
      <c r="V16829" s="223"/>
      <c r="W16829" s="225"/>
      <c r="AE16829" s="200"/>
      <c r="AM16829" s="203"/>
      <c r="AT16829" s="144"/>
    </row>
    <row r="16830" spans="9:46" s="142" customFormat="1" x14ac:dyDescent="0.15">
      <c r="I16830" s="223"/>
      <c r="P16830" s="224"/>
      <c r="Q16830" s="224"/>
      <c r="R16830" s="224"/>
      <c r="T16830" s="223"/>
      <c r="U16830" s="225"/>
      <c r="V16830" s="223"/>
      <c r="W16830" s="225"/>
      <c r="AE16830" s="200"/>
      <c r="AM16830" s="203"/>
      <c r="AT16830" s="144"/>
    </row>
    <row r="16831" spans="9:46" s="142" customFormat="1" x14ac:dyDescent="0.15">
      <c r="I16831" s="223"/>
      <c r="P16831" s="224"/>
      <c r="Q16831" s="224"/>
      <c r="R16831" s="224"/>
      <c r="T16831" s="223"/>
      <c r="U16831" s="225"/>
      <c r="V16831" s="223"/>
      <c r="W16831" s="225"/>
      <c r="AE16831" s="200"/>
      <c r="AM16831" s="203"/>
      <c r="AT16831" s="144"/>
    </row>
    <row r="16832" spans="9:46" s="142" customFormat="1" x14ac:dyDescent="0.15">
      <c r="I16832" s="223"/>
      <c r="P16832" s="224"/>
      <c r="Q16832" s="224"/>
      <c r="R16832" s="224"/>
      <c r="T16832" s="223"/>
      <c r="U16832" s="225"/>
      <c r="V16832" s="223"/>
      <c r="W16832" s="225"/>
      <c r="AE16832" s="200"/>
      <c r="AM16832" s="203"/>
      <c r="AT16832" s="144"/>
    </row>
    <row r="16833" spans="9:46" s="142" customFormat="1" x14ac:dyDescent="0.15">
      <c r="I16833" s="223"/>
      <c r="P16833" s="224"/>
      <c r="Q16833" s="224"/>
      <c r="R16833" s="224"/>
      <c r="T16833" s="223"/>
      <c r="U16833" s="225"/>
      <c r="V16833" s="223"/>
      <c r="W16833" s="225"/>
      <c r="AE16833" s="200"/>
      <c r="AM16833" s="203"/>
      <c r="AT16833" s="144"/>
    </row>
    <row r="16834" spans="9:46" s="142" customFormat="1" x14ac:dyDescent="0.15">
      <c r="I16834" s="223"/>
      <c r="P16834" s="224"/>
      <c r="Q16834" s="224"/>
      <c r="R16834" s="224"/>
      <c r="T16834" s="223"/>
      <c r="U16834" s="225"/>
      <c r="V16834" s="223"/>
      <c r="W16834" s="225"/>
      <c r="AE16834" s="200"/>
      <c r="AM16834" s="203"/>
      <c r="AT16834" s="144"/>
    </row>
    <row r="16835" spans="9:46" s="142" customFormat="1" x14ac:dyDescent="0.15">
      <c r="I16835" s="223"/>
      <c r="P16835" s="224"/>
      <c r="Q16835" s="224"/>
      <c r="R16835" s="224"/>
      <c r="T16835" s="223"/>
      <c r="U16835" s="225"/>
      <c r="V16835" s="223"/>
      <c r="W16835" s="225"/>
      <c r="AE16835" s="200"/>
      <c r="AM16835" s="203"/>
      <c r="AT16835" s="144"/>
    </row>
    <row r="16836" spans="9:46" s="142" customFormat="1" x14ac:dyDescent="0.15">
      <c r="I16836" s="223"/>
      <c r="P16836" s="224"/>
      <c r="Q16836" s="224"/>
      <c r="R16836" s="224"/>
      <c r="T16836" s="223"/>
      <c r="U16836" s="225"/>
      <c r="V16836" s="223"/>
      <c r="W16836" s="225"/>
      <c r="AE16836" s="200"/>
      <c r="AM16836" s="203"/>
      <c r="AT16836" s="144"/>
    </row>
    <row r="16837" spans="9:46" s="142" customFormat="1" x14ac:dyDescent="0.15">
      <c r="I16837" s="223"/>
      <c r="P16837" s="224"/>
      <c r="Q16837" s="224"/>
      <c r="R16837" s="224"/>
      <c r="T16837" s="223"/>
      <c r="U16837" s="225"/>
      <c r="V16837" s="223"/>
      <c r="W16837" s="225"/>
      <c r="AE16837" s="200"/>
      <c r="AM16837" s="203"/>
      <c r="AT16837" s="144"/>
    </row>
    <row r="16838" spans="9:46" s="142" customFormat="1" x14ac:dyDescent="0.15">
      <c r="I16838" s="223"/>
      <c r="P16838" s="224"/>
      <c r="Q16838" s="224"/>
      <c r="R16838" s="224"/>
      <c r="T16838" s="223"/>
      <c r="U16838" s="225"/>
      <c r="V16838" s="223"/>
      <c r="W16838" s="225"/>
      <c r="AE16838" s="200"/>
      <c r="AM16838" s="203"/>
      <c r="AT16838" s="144"/>
    </row>
    <row r="16839" spans="9:46" s="142" customFormat="1" x14ac:dyDescent="0.15">
      <c r="I16839" s="223"/>
      <c r="P16839" s="224"/>
      <c r="Q16839" s="224"/>
      <c r="R16839" s="224"/>
      <c r="T16839" s="223"/>
      <c r="U16839" s="225"/>
      <c r="V16839" s="223"/>
      <c r="W16839" s="225"/>
      <c r="AE16839" s="200"/>
      <c r="AM16839" s="203"/>
      <c r="AT16839" s="144"/>
    </row>
    <row r="16840" spans="9:46" s="142" customFormat="1" x14ac:dyDescent="0.15">
      <c r="I16840" s="223"/>
      <c r="P16840" s="224"/>
      <c r="Q16840" s="224"/>
      <c r="R16840" s="224"/>
      <c r="T16840" s="223"/>
      <c r="U16840" s="225"/>
      <c r="V16840" s="223"/>
      <c r="W16840" s="225"/>
      <c r="AE16840" s="200"/>
      <c r="AM16840" s="203"/>
      <c r="AT16840" s="144"/>
    </row>
    <row r="16841" spans="9:46" s="142" customFormat="1" x14ac:dyDescent="0.15">
      <c r="I16841" s="223"/>
      <c r="P16841" s="224"/>
      <c r="Q16841" s="224"/>
      <c r="R16841" s="224"/>
      <c r="T16841" s="223"/>
      <c r="U16841" s="225"/>
      <c r="V16841" s="223"/>
      <c r="W16841" s="225"/>
      <c r="AE16841" s="200"/>
      <c r="AM16841" s="203"/>
      <c r="AT16841" s="144"/>
    </row>
    <row r="16842" spans="9:46" s="142" customFormat="1" x14ac:dyDescent="0.15">
      <c r="I16842" s="223"/>
      <c r="P16842" s="224"/>
      <c r="Q16842" s="224"/>
      <c r="R16842" s="224"/>
      <c r="T16842" s="223"/>
      <c r="U16842" s="225"/>
      <c r="V16842" s="223"/>
      <c r="W16842" s="225"/>
      <c r="AE16842" s="200"/>
      <c r="AM16842" s="203"/>
      <c r="AT16842" s="144"/>
    </row>
    <row r="16843" spans="9:46" s="142" customFormat="1" x14ac:dyDescent="0.15">
      <c r="I16843" s="223"/>
      <c r="P16843" s="224"/>
      <c r="Q16843" s="224"/>
      <c r="R16843" s="224"/>
      <c r="T16843" s="223"/>
      <c r="U16843" s="225"/>
      <c r="V16843" s="223"/>
      <c r="W16843" s="225"/>
      <c r="AE16843" s="200"/>
      <c r="AM16843" s="203"/>
      <c r="AT16843" s="144"/>
    </row>
    <row r="16844" spans="9:46" s="142" customFormat="1" x14ac:dyDescent="0.15">
      <c r="I16844" s="223"/>
      <c r="P16844" s="224"/>
      <c r="Q16844" s="224"/>
      <c r="R16844" s="224"/>
      <c r="T16844" s="223"/>
      <c r="U16844" s="225"/>
      <c r="V16844" s="223"/>
      <c r="W16844" s="225"/>
      <c r="AE16844" s="200"/>
      <c r="AM16844" s="203"/>
      <c r="AT16844" s="144"/>
    </row>
    <row r="16845" spans="9:46" s="142" customFormat="1" x14ac:dyDescent="0.15">
      <c r="I16845" s="223"/>
      <c r="P16845" s="224"/>
      <c r="Q16845" s="224"/>
      <c r="R16845" s="224"/>
      <c r="T16845" s="223"/>
      <c r="U16845" s="225"/>
      <c r="V16845" s="223"/>
      <c r="W16845" s="225"/>
      <c r="AE16845" s="200"/>
      <c r="AM16845" s="203"/>
      <c r="AT16845" s="144"/>
    </row>
    <row r="16846" spans="9:46" s="142" customFormat="1" x14ac:dyDescent="0.15">
      <c r="I16846" s="223"/>
      <c r="P16846" s="224"/>
      <c r="Q16846" s="224"/>
      <c r="R16846" s="224"/>
      <c r="T16846" s="223"/>
      <c r="U16846" s="225"/>
      <c r="V16846" s="223"/>
      <c r="W16846" s="225"/>
      <c r="AE16846" s="200"/>
      <c r="AM16846" s="203"/>
      <c r="AT16846" s="144"/>
    </row>
    <row r="16847" spans="9:46" s="142" customFormat="1" x14ac:dyDescent="0.15">
      <c r="I16847" s="223"/>
      <c r="P16847" s="224"/>
      <c r="Q16847" s="224"/>
      <c r="R16847" s="224"/>
      <c r="T16847" s="223"/>
      <c r="U16847" s="225"/>
      <c r="V16847" s="223"/>
      <c r="W16847" s="225"/>
      <c r="AE16847" s="200"/>
      <c r="AM16847" s="203"/>
      <c r="AT16847" s="144"/>
    </row>
    <row r="16848" spans="9:46" s="142" customFormat="1" x14ac:dyDescent="0.15">
      <c r="I16848" s="223"/>
      <c r="P16848" s="224"/>
      <c r="Q16848" s="224"/>
      <c r="R16848" s="224"/>
      <c r="T16848" s="223"/>
      <c r="U16848" s="225"/>
      <c r="V16848" s="223"/>
      <c r="W16848" s="225"/>
      <c r="AE16848" s="200"/>
      <c r="AM16848" s="203"/>
      <c r="AT16848" s="144"/>
    </row>
    <row r="16849" spans="9:46" s="142" customFormat="1" x14ac:dyDescent="0.15">
      <c r="I16849" s="223"/>
      <c r="P16849" s="224"/>
      <c r="Q16849" s="224"/>
      <c r="R16849" s="224"/>
      <c r="T16849" s="223"/>
      <c r="U16849" s="225"/>
      <c r="V16849" s="223"/>
      <c r="W16849" s="225"/>
      <c r="AE16849" s="200"/>
      <c r="AM16849" s="203"/>
      <c r="AT16849" s="144"/>
    </row>
    <row r="16850" spans="9:46" s="142" customFormat="1" x14ac:dyDescent="0.15">
      <c r="I16850" s="223"/>
      <c r="P16850" s="224"/>
      <c r="Q16850" s="224"/>
      <c r="R16850" s="224"/>
      <c r="T16850" s="223"/>
      <c r="U16850" s="225"/>
      <c r="V16850" s="223"/>
      <c r="W16850" s="225"/>
      <c r="AE16850" s="200"/>
      <c r="AM16850" s="203"/>
      <c r="AT16850" s="144"/>
    </row>
    <row r="16851" spans="9:46" s="142" customFormat="1" x14ac:dyDescent="0.15">
      <c r="I16851" s="223"/>
      <c r="P16851" s="224"/>
      <c r="Q16851" s="224"/>
      <c r="R16851" s="224"/>
      <c r="T16851" s="223"/>
      <c r="U16851" s="225"/>
      <c r="V16851" s="223"/>
      <c r="W16851" s="225"/>
      <c r="AE16851" s="200"/>
      <c r="AM16851" s="203"/>
      <c r="AT16851" s="144"/>
    </row>
    <row r="16852" spans="9:46" s="142" customFormat="1" x14ac:dyDescent="0.15">
      <c r="I16852" s="223"/>
      <c r="P16852" s="224"/>
      <c r="Q16852" s="224"/>
      <c r="R16852" s="224"/>
      <c r="T16852" s="223"/>
      <c r="U16852" s="225"/>
      <c r="V16852" s="223"/>
      <c r="W16852" s="225"/>
      <c r="AE16852" s="200"/>
      <c r="AM16852" s="203"/>
      <c r="AT16852" s="144"/>
    </row>
    <row r="16853" spans="9:46" s="142" customFormat="1" x14ac:dyDescent="0.15">
      <c r="I16853" s="223"/>
      <c r="P16853" s="224"/>
      <c r="Q16853" s="224"/>
      <c r="R16853" s="224"/>
      <c r="T16853" s="223"/>
      <c r="U16853" s="225"/>
      <c r="V16853" s="223"/>
      <c r="W16853" s="225"/>
      <c r="AE16853" s="200"/>
      <c r="AM16853" s="203"/>
      <c r="AT16853" s="144"/>
    </row>
    <row r="16854" spans="9:46" s="142" customFormat="1" x14ac:dyDescent="0.15">
      <c r="I16854" s="223"/>
      <c r="P16854" s="224"/>
      <c r="Q16854" s="224"/>
      <c r="R16854" s="224"/>
      <c r="T16854" s="223"/>
      <c r="U16854" s="225"/>
      <c r="V16854" s="223"/>
      <c r="W16854" s="225"/>
      <c r="AE16854" s="200"/>
      <c r="AM16854" s="203"/>
      <c r="AT16854" s="144"/>
    </row>
    <row r="16855" spans="9:46" s="142" customFormat="1" x14ac:dyDescent="0.15">
      <c r="I16855" s="223"/>
      <c r="P16855" s="224"/>
      <c r="Q16855" s="224"/>
      <c r="R16855" s="224"/>
      <c r="T16855" s="223"/>
      <c r="U16855" s="225"/>
      <c r="V16855" s="223"/>
      <c r="W16855" s="225"/>
      <c r="AE16855" s="200"/>
      <c r="AM16855" s="203"/>
      <c r="AT16855" s="144"/>
    </row>
    <row r="16856" spans="9:46" s="142" customFormat="1" x14ac:dyDescent="0.15">
      <c r="I16856" s="223"/>
      <c r="P16856" s="224"/>
      <c r="Q16856" s="224"/>
      <c r="R16856" s="224"/>
      <c r="T16856" s="223"/>
      <c r="U16856" s="225"/>
      <c r="V16856" s="223"/>
      <c r="W16856" s="225"/>
      <c r="AE16856" s="200"/>
      <c r="AM16856" s="203"/>
      <c r="AT16856" s="144"/>
    </row>
    <row r="16857" spans="9:46" s="142" customFormat="1" x14ac:dyDescent="0.15">
      <c r="I16857" s="223"/>
      <c r="P16857" s="224"/>
      <c r="Q16857" s="224"/>
      <c r="R16857" s="224"/>
      <c r="T16857" s="223"/>
      <c r="U16857" s="225"/>
      <c r="V16857" s="223"/>
      <c r="W16857" s="225"/>
      <c r="AE16857" s="200"/>
      <c r="AM16857" s="203"/>
      <c r="AT16857" s="144"/>
    </row>
    <row r="16858" spans="9:46" s="142" customFormat="1" x14ac:dyDescent="0.15">
      <c r="I16858" s="223"/>
      <c r="P16858" s="224"/>
      <c r="Q16858" s="224"/>
      <c r="R16858" s="224"/>
      <c r="T16858" s="223"/>
      <c r="U16858" s="225"/>
      <c r="V16858" s="223"/>
      <c r="W16858" s="225"/>
      <c r="AE16858" s="200"/>
      <c r="AM16858" s="203"/>
      <c r="AT16858" s="144"/>
    </row>
    <row r="16859" spans="9:46" s="142" customFormat="1" x14ac:dyDescent="0.15">
      <c r="I16859" s="223"/>
      <c r="P16859" s="224"/>
      <c r="Q16859" s="224"/>
      <c r="R16859" s="224"/>
      <c r="T16859" s="223"/>
      <c r="U16859" s="225"/>
      <c r="V16859" s="223"/>
      <c r="W16859" s="225"/>
      <c r="AE16859" s="200"/>
      <c r="AM16859" s="203"/>
      <c r="AT16859" s="144"/>
    </row>
    <row r="16860" spans="9:46" s="142" customFormat="1" x14ac:dyDescent="0.15">
      <c r="I16860" s="223"/>
      <c r="P16860" s="224"/>
      <c r="Q16860" s="224"/>
      <c r="R16860" s="224"/>
      <c r="T16860" s="223"/>
      <c r="U16860" s="225"/>
      <c r="V16860" s="223"/>
      <c r="W16860" s="225"/>
      <c r="AE16860" s="200"/>
      <c r="AM16860" s="203"/>
      <c r="AT16860" s="144"/>
    </row>
    <row r="16861" spans="9:46" s="142" customFormat="1" x14ac:dyDescent="0.15">
      <c r="I16861" s="223"/>
      <c r="P16861" s="224"/>
      <c r="Q16861" s="224"/>
      <c r="R16861" s="224"/>
      <c r="T16861" s="223"/>
      <c r="U16861" s="225"/>
      <c r="V16861" s="223"/>
      <c r="W16861" s="225"/>
      <c r="AE16861" s="200"/>
      <c r="AM16861" s="203"/>
      <c r="AT16861" s="144"/>
    </row>
    <row r="16862" spans="9:46" s="142" customFormat="1" x14ac:dyDescent="0.15">
      <c r="I16862" s="223"/>
      <c r="P16862" s="224"/>
      <c r="Q16862" s="224"/>
      <c r="R16862" s="224"/>
      <c r="T16862" s="223"/>
      <c r="U16862" s="225"/>
      <c r="V16862" s="223"/>
      <c r="W16862" s="225"/>
      <c r="AE16862" s="200"/>
      <c r="AM16862" s="203"/>
      <c r="AT16862" s="144"/>
    </row>
    <row r="16863" spans="9:46" s="142" customFormat="1" x14ac:dyDescent="0.15">
      <c r="I16863" s="223"/>
      <c r="P16863" s="224"/>
      <c r="Q16863" s="224"/>
      <c r="R16863" s="224"/>
      <c r="T16863" s="223"/>
      <c r="U16863" s="225"/>
      <c r="V16863" s="223"/>
      <c r="W16863" s="225"/>
      <c r="AE16863" s="200"/>
      <c r="AM16863" s="203"/>
      <c r="AT16863" s="144"/>
    </row>
    <row r="16864" spans="9:46" s="142" customFormat="1" x14ac:dyDescent="0.15">
      <c r="I16864" s="223"/>
      <c r="P16864" s="224"/>
      <c r="Q16864" s="224"/>
      <c r="R16864" s="224"/>
      <c r="T16864" s="223"/>
      <c r="U16864" s="225"/>
      <c r="V16864" s="223"/>
      <c r="W16864" s="225"/>
      <c r="AE16864" s="200"/>
      <c r="AM16864" s="203"/>
      <c r="AT16864" s="144"/>
    </row>
    <row r="16865" spans="9:46" s="142" customFormat="1" x14ac:dyDescent="0.15">
      <c r="I16865" s="223"/>
      <c r="P16865" s="224"/>
      <c r="Q16865" s="224"/>
      <c r="R16865" s="224"/>
      <c r="T16865" s="223"/>
      <c r="U16865" s="225"/>
      <c r="V16865" s="223"/>
      <c r="W16865" s="225"/>
      <c r="AE16865" s="200"/>
      <c r="AM16865" s="203"/>
      <c r="AT16865" s="144"/>
    </row>
    <row r="16866" spans="9:46" s="142" customFormat="1" x14ac:dyDescent="0.15">
      <c r="I16866" s="223"/>
      <c r="P16866" s="224"/>
      <c r="Q16866" s="224"/>
      <c r="R16866" s="224"/>
      <c r="T16866" s="223"/>
      <c r="U16866" s="225"/>
      <c r="V16866" s="223"/>
      <c r="W16866" s="225"/>
      <c r="AE16866" s="200"/>
      <c r="AM16866" s="203"/>
      <c r="AT16866" s="144"/>
    </row>
    <row r="16867" spans="9:46" s="142" customFormat="1" x14ac:dyDescent="0.15">
      <c r="I16867" s="223"/>
      <c r="P16867" s="224"/>
      <c r="Q16867" s="224"/>
      <c r="R16867" s="224"/>
      <c r="T16867" s="223"/>
      <c r="U16867" s="225"/>
      <c r="V16867" s="223"/>
      <c r="W16867" s="225"/>
      <c r="AE16867" s="200"/>
      <c r="AM16867" s="203"/>
      <c r="AT16867" s="144"/>
    </row>
    <row r="16868" spans="9:46" s="142" customFormat="1" x14ac:dyDescent="0.15">
      <c r="I16868" s="223"/>
      <c r="P16868" s="224"/>
      <c r="Q16868" s="224"/>
      <c r="R16868" s="224"/>
      <c r="T16868" s="223"/>
      <c r="U16868" s="225"/>
      <c r="V16868" s="223"/>
      <c r="W16868" s="225"/>
      <c r="AE16868" s="200"/>
      <c r="AM16868" s="203"/>
      <c r="AT16868" s="144"/>
    </row>
    <row r="16869" spans="9:46" s="142" customFormat="1" x14ac:dyDescent="0.15">
      <c r="I16869" s="223"/>
      <c r="P16869" s="224"/>
      <c r="Q16869" s="224"/>
      <c r="R16869" s="224"/>
      <c r="T16869" s="223"/>
      <c r="U16869" s="225"/>
      <c r="V16869" s="223"/>
      <c r="W16869" s="225"/>
      <c r="AE16869" s="200"/>
      <c r="AM16869" s="203"/>
      <c r="AT16869" s="144"/>
    </row>
    <row r="16870" spans="9:46" s="142" customFormat="1" x14ac:dyDescent="0.15">
      <c r="I16870" s="223"/>
      <c r="P16870" s="224"/>
      <c r="Q16870" s="224"/>
      <c r="R16870" s="224"/>
      <c r="T16870" s="223"/>
      <c r="U16870" s="225"/>
      <c r="V16870" s="223"/>
      <c r="W16870" s="225"/>
      <c r="AE16870" s="200"/>
      <c r="AM16870" s="203"/>
      <c r="AT16870" s="144"/>
    </row>
    <row r="16871" spans="9:46" s="142" customFormat="1" x14ac:dyDescent="0.15">
      <c r="I16871" s="223"/>
      <c r="P16871" s="224"/>
      <c r="Q16871" s="224"/>
      <c r="R16871" s="224"/>
      <c r="T16871" s="223"/>
      <c r="U16871" s="225"/>
      <c r="V16871" s="223"/>
      <c r="W16871" s="225"/>
      <c r="AE16871" s="200"/>
      <c r="AM16871" s="203"/>
      <c r="AT16871" s="144"/>
    </row>
    <row r="16872" spans="9:46" s="142" customFormat="1" x14ac:dyDescent="0.15">
      <c r="I16872" s="223"/>
      <c r="P16872" s="224"/>
      <c r="Q16872" s="224"/>
      <c r="R16872" s="224"/>
      <c r="T16872" s="223"/>
      <c r="U16872" s="225"/>
      <c r="V16872" s="223"/>
      <c r="W16872" s="225"/>
      <c r="AE16872" s="200"/>
      <c r="AM16872" s="203"/>
      <c r="AT16872" s="144"/>
    </row>
    <row r="16873" spans="9:46" s="142" customFormat="1" x14ac:dyDescent="0.15">
      <c r="I16873" s="223"/>
      <c r="P16873" s="224"/>
      <c r="Q16873" s="224"/>
      <c r="R16873" s="224"/>
      <c r="T16873" s="223"/>
      <c r="U16873" s="225"/>
      <c r="V16873" s="223"/>
      <c r="W16873" s="225"/>
      <c r="AE16873" s="200"/>
      <c r="AM16873" s="203"/>
      <c r="AT16873" s="144"/>
    </row>
    <row r="16874" spans="9:46" s="142" customFormat="1" x14ac:dyDescent="0.15">
      <c r="I16874" s="223"/>
      <c r="P16874" s="224"/>
      <c r="Q16874" s="224"/>
      <c r="R16874" s="224"/>
      <c r="T16874" s="223"/>
      <c r="U16874" s="225"/>
      <c r="V16874" s="223"/>
      <c r="W16874" s="225"/>
      <c r="AE16874" s="200"/>
      <c r="AM16874" s="203"/>
      <c r="AT16874" s="144"/>
    </row>
    <row r="16875" spans="9:46" s="142" customFormat="1" x14ac:dyDescent="0.15">
      <c r="I16875" s="223"/>
      <c r="P16875" s="224"/>
      <c r="Q16875" s="224"/>
      <c r="R16875" s="224"/>
      <c r="T16875" s="223"/>
      <c r="U16875" s="225"/>
      <c r="V16875" s="223"/>
      <c r="W16875" s="225"/>
      <c r="AE16875" s="200"/>
      <c r="AM16875" s="203"/>
      <c r="AT16875" s="144"/>
    </row>
    <row r="16876" spans="9:46" s="142" customFormat="1" x14ac:dyDescent="0.15">
      <c r="I16876" s="223"/>
      <c r="P16876" s="224"/>
      <c r="Q16876" s="224"/>
      <c r="R16876" s="224"/>
      <c r="T16876" s="223"/>
      <c r="U16876" s="225"/>
      <c r="V16876" s="223"/>
      <c r="W16876" s="225"/>
      <c r="AE16876" s="200"/>
      <c r="AM16876" s="203"/>
      <c r="AT16876" s="144"/>
    </row>
    <row r="16877" spans="9:46" s="142" customFormat="1" x14ac:dyDescent="0.15">
      <c r="I16877" s="223"/>
      <c r="P16877" s="224"/>
      <c r="Q16877" s="224"/>
      <c r="R16877" s="224"/>
      <c r="T16877" s="223"/>
      <c r="U16877" s="225"/>
      <c r="V16877" s="223"/>
      <c r="W16877" s="225"/>
      <c r="AE16877" s="200"/>
      <c r="AM16877" s="203"/>
      <c r="AT16877" s="144"/>
    </row>
    <row r="16878" spans="9:46" s="142" customFormat="1" x14ac:dyDescent="0.15">
      <c r="I16878" s="223"/>
      <c r="P16878" s="224"/>
      <c r="Q16878" s="224"/>
      <c r="R16878" s="224"/>
      <c r="T16878" s="223"/>
      <c r="U16878" s="225"/>
      <c r="V16878" s="223"/>
      <c r="W16878" s="225"/>
      <c r="AE16878" s="200"/>
      <c r="AM16878" s="203"/>
      <c r="AT16878" s="144"/>
    </row>
    <row r="16879" spans="9:46" s="142" customFormat="1" x14ac:dyDescent="0.15">
      <c r="I16879" s="223"/>
      <c r="P16879" s="224"/>
      <c r="Q16879" s="224"/>
      <c r="R16879" s="224"/>
      <c r="T16879" s="223"/>
      <c r="U16879" s="225"/>
      <c r="V16879" s="223"/>
      <c r="W16879" s="225"/>
      <c r="AE16879" s="200"/>
      <c r="AM16879" s="203"/>
      <c r="AT16879" s="144"/>
    </row>
    <row r="16880" spans="9:46" s="142" customFormat="1" x14ac:dyDescent="0.15">
      <c r="I16880" s="223"/>
      <c r="P16880" s="224"/>
      <c r="Q16880" s="224"/>
      <c r="R16880" s="224"/>
      <c r="T16880" s="223"/>
      <c r="U16880" s="225"/>
      <c r="V16880" s="223"/>
      <c r="W16880" s="225"/>
      <c r="AE16880" s="200"/>
      <c r="AM16880" s="203"/>
      <c r="AT16880" s="144"/>
    </row>
    <row r="16881" spans="9:46" s="142" customFormat="1" x14ac:dyDescent="0.15">
      <c r="I16881" s="223"/>
      <c r="P16881" s="224"/>
      <c r="Q16881" s="224"/>
      <c r="R16881" s="224"/>
      <c r="T16881" s="223"/>
      <c r="U16881" s="225"/>
      <c r="V16881" s="223"/>
      <c r="W16881" s="225"/>
      <c r="AE16881" s="200"/>
      <c r="AM16881" s="203"/>
      <c r="AT16881" s="144"/>
    </row>
    <row r="16882" spans="9:46" s="142" customFormat="1" x14ac:dyDescent="0.15">
      <c r="I16882" s="223"/>
      <c r="P16882" s="224"/>
      <c r="Q16882" s="224"/>
      <c r="R16882" s="224"/>
      <c r="T16882" s="223"/>
      <c r="U16882" s="225"/>
      <c r="V16882" s="223"/>
      <c r="W16882" s="225"/>
      <c r="AE16882" s="200"/>
      <c r="AM16882" s="203"/>
      <c r="AT16882" s="144"/>
    </row>
    <row r="16883" spans="9:46" s="142" customFormat="1" x14ac:dyDescent="0.15">
      <c r="I16883" s="223"/>
      <c r="P16883" s="224"/>
      <c r="Q16883" s="224"/>
      <c r="R16883" s="224"/>
      <c r="T16883" s="223"/>
      <c r="U16883" s="225"/>
      <c r="V16883" s="223"/>
      <c r="W16883" s="225"/>
      <c r="AE16883" s="200"/>
      <c r="AM16883" s="203"/>
      <c r="AT16883" s="144"/>
    </row>
    <row r="16884" spans="9:46" s="142" customFormat="1" x14ac:dyDescent="0.15">
      <c r="I16884" s="223"/>
      <c r="P16884" s="224"/>
      <c r="Q16884" s="224"/>
      <c r="R16884" s="224"/>
      <c r="T16884" s="223"/>
      <c r="U16884" s="225"/>
      <c r="V16884" s="223"/>
      <c r="W16884" s="225"/>
      <c r="AE16884" s="200"/>
      <c r="AM16884" s="203"/>
      <c r="AT16884" s="144"/>
    </row>
    <row r="16885" spans="9:46" s="142" customFormat="1" x14ac:dyDescent="0.15">
      <c r="I16885" s="223"/>
      <c r="P16885" s="224"/>
      <c r="Q16885" s="224"/>
      <c r="R16885" s="224"/>
      <c r="T16885" s="223"/>
      <c r="U16885" s="225"/>
      <c r="V16885" s="223"/>
      <c r="W16885" s="225"/>
      <c r="AE16885" s="200"/>
      <c r="AM16885" s="203"/>
      <c r="AT16885" s="144"/>
    </row>
    <row r="16886" spans="9:46" s="142" customFormat="1" x14ac:dyDescent="0.15">
      <c r="I16886" s="223"/>
      <c r="P16886" s="224"/>
      <c r="Q16886" s="224"/>
      <c r="R16886" s="224"/>
      <c r="T16886" s="223"/>
      <c r="U16886" s="225"/>
      <c r="V16886" s="223"/>
      <c r="W16886" s="225"/>
      <c r="AE16886" s="200"/>
      <c r="AM16886" s="203"/>
      <c r="AT16886" s="144"/>
    </row>
    <row r="16887" spans="9:46" s="142" customFormat="1" x14ac:dyDescent="0.15">
      <c r="I16887" s="223"/>
      <c r="P16887" s="224"/>
      <c r="Q16887" s="224"/>
      <c r="R16887" s="224"/>
      <c r="T16887" s="223"/>
      <c r="U16887" s="225"/>
      <c r="V16887" s="223"/>
      <c r="W16887" s="225"/>
      <c r="AE16887" s="200"/>
      <c r="AM16887" s="203"/>
      <c r="AT16887" s="144"/>
    </row>
    <row r="16888" spans="9:46" s="142" customFormat="1" x14ac:dyDescent="0.15">
      <c r="I16888" s="223"/>
      <c r="P16888" s="224"/>
      <c r="Q16888" s="224"/>
      <c r="R16888" s="224"/>
      <c r="T16888" s="223"/>
      <c r="U16888" s="225"/>
      <c r="V16888" s="223"/>
      <c r="W16888" s="225"/>
      <c r="AE16888" s="200"/>
      <c r="AM16888" s="203"/>
      <c r="AT16888" s="144"/>
    </row>
    <row r="16889" spans="9:46" s="142" customFormat="1" x14ac:dyDescent="0.15">
      <c r="I16889" s="223"/>
      <c r="P16889" s="224"/>
      <c r="Q16889" s="224"/>
      <c r="R16889" s="224"/>
      <c r="T16889" s="223"/>
      <c r="U16889" s="225"/>
      <c r="V16889" s="223"/>
      <c r="W16889" s="225"/>
      <c r="AE16889" s="200"/>
      <c r="AM16889" s="203"/>
      <c r="AT16889" s="144"/>
    </row>
    <row r="16890" spans="9:46" s="142" customFormat="1" x14ac:dyDescent="0.15">
      <c r="I16890" s="223"/>
      <c r="P16890" s="224"/>
      <c r="Q16890" s="224"/>
      <c r="R16890" s="224"/>
      <c r="T16890" s="223"/>
      <c r="U16890" s="225"/>
      <c r="V16890" s="223"/>
      <c r="W16890" s="225"/>
      <c r="AE16890" s="200"/>
      <c r="AM16890" s="203"/>
      <c r="AT16890" s="144"/>
    </row>
    <row r="16891" spans="9:46" s="142" customFormat="1" x14ac:dyDescent="0.15">
      <c r="I16891" s="223"/>
      <c r="P16891" s="224"/>
      <c r="Q16891" s="224"/>
      <c r="R16891" s="224"/>
      <c r="T16891" s="223"/>
      <c r="U16891" s="225"/>
      <c r="V16891" s="223"/>
      <c r="W16891" s="225"/>
      <c r="AE16891" s="200"/>
      <c r="AM16891" s="203"/>
      <c r="AT16891" s="144"/>
    </row>
    <row r="16892" spans="9:46" s="142" customFormat="1" x14ac:dyDescent="0.15">
      <c r="I16892" s="223"/>
      <c r="P16892" s="224"/>
      <c r="Q16892" s="224"/>
      <c r="R16892" s="224"/>
      <c r="T16892" s="223"/>
      <c r="U16892" s="225"/>
      <c r="V16892" s="223"/>
      <c r="W16892" s="225"/>
      <c r="AE16892" s="200"/>
      <c r="AM16892" s="203"/>
      <c r="AT16892" s="144"/>
    </row>
    <row r="16893" spans="9:46" s="142" customFormat="1" x14ac:dyDescent="0.15">
      <c r="I16893" s="223"/>
      <c r="P16893" s="224"/>
      <c r="Q16893" s="224"/>
      <c r="R16893" s="224"/>
      <c r="T16893" s="223"/>
      <c r="U16893" s="225"/>
      <c r="V16893" s="223"/>
      <c r="W16893" s="225"/>
      <c r="AE16893" s="200"/>
      <c r="AM16893" s="203"/>
      <c r="AT16893" s="144"/>
    </row>
    <row r="16894" spans="9:46" s="142" customFormat="1" x14ac:dyDescent="0.15">
      <c r="I16894" s="223"/>
      <c r="P16894" s="224"/>
      <c r="Q16894" s="224"/>
      <c r="R16894" s="224"/>
      <c r="T16894" s="223"/>
      <c r="U16894" s="225"/>
      <c r="V16894" s="223"/>
      <c r="W16894" s="225"/>
      <c r="AE16894" s="200"/>
      <c r="AM16894" s="203"/>
      <c r="AT16894" s="144"/>
    </row>
    <row r="16895" spans="9:46" s="142" customFormat="1" x14ac:dyDescent="0.15">
      <c r="I16895" s="223"/>
      <c r="P16895" s="224"/>
      <c r="Q16895" s="224"/>
      <c r="R16895" s="224"/>
      <c r="T16895" s="223"/>
      <c r="U16895" s="225"/>
      <c r="V16895" s="223"/>
      <c r="W16895" s="225"/>
      <c r="AE16895" s="200"/>
      <c r="AM16895" s="203"/>
      <c r="AT16895" s="144"/>
    </row>
    <row r="16896" spans="9:46" s="142" customFormat="1" x14ac:dyDescent="0.15">
      <c r="I16896" s="223"/>
      <c r="P16896" s="224"/>
      <c r="Q16896" s="224"/>
      <c r="R16896" s="224"/>
      <c r="T16896" s="223"/>
      <c r="U16896" s="225"/>
      <c r="V16896" s="223"/>
      <c r="W16896" s="225"/>
      <c r="AE16896" s="200"/>
      <c r="AM16896" s="203"/>
      <c r="AT16896" s="144"/>
    </row>
    <row r="16897" spans="9:46" s="142" customFormat="1" x14ac:dyDescent="0.15">
      <c r="I16897" s="223"/>
      <c r="P16897" s="224"/>
      <c r="Q16897" s="224"/>
      <c r="R16897" s="224"/>
      <c r="T16897" s="223"/>
      <c r="U16897" s="225"/>
      <c r="V16897" s="223"/>
      <c r="W16897" s="225"/>
      <c r="AE16897" s="200"/>
      <c r="AM16897" s="203"/>
      <c r="AT16897" s="144"/>
    </row>
    <row r="16898" spans="9:46" s="142" customFormat="1" x14ac:dyDescent="0.15">
      <c r="I16898" s="223"/>
      <c r="P16898" s="224"/>
      <c r="Q16898" s="224"/>
      <c r="R16898" s="224"/>
      <c r="T16898" s="223"/>
      <c r="U16898" s="225"/>
      <c r="V16898" s="223"/>
      <c r="W16898" s="225"/>
      <c r="AE16898" s="200"/>
      <c r="AM16898" s="203"/>
      <c r="AT16898" s="144"/>
    </row>
    <row r="16899" spans="9:46" s="142" customFormat="1" x14ac:dyDescent="0.15">
      <c r="I16899" s="223"/>
      <c r="P16899" s="224"/>
      <c r="Q16899" s="224"/>
      <c r="R16899" s="224"/>
      <c r="T16899" s="223"/>
      <c r="U16899" s="225"/>
      <c r="V16899" s="223"/>
      <c r="W16899" s="225"/>
      <c r="AE16899" s="200"/>
      <c r="AM16899" s="203"/>
      <c r="AT16899" s="144"/>
    </row>
    <row r="16900" spans="9:46" s="142" customFormat="1" x14ac:dyDescent="0.15">
      <c r="I16900" s="223"/>
      <c r="P16900" s="224"/>
      <c r="Q16900" s="224"/>
      <c r="R16900" s="224"/>
      <c r="T16900" s="223"/>
      <c r="U16900" s="225"/>
      <c r="V16900" s="223"/>
      <c r="W16900" s="225"/>
      <c r="AE16900" s="200"/>
      <c r="AM16900" s="203"/>
      <c r="AT16900" s="144"/>
    </row>
    <row r="16901" spans="9:46" s="142" customFormat="1" x14ac:dyDescent="0.15">
      <c r="I16901" s="223"/>
      <c r="P16901" s="224"/>
      <c r="Q16901" s="224"/>
      <c r="R16901" s="224"/>
      <c r="T16901" s="223"/>
      <c r="U16901" s="225"/>
      <c r="V16901" s="223"/>
      <c r="W16901" s="225"/>
      <c r="AE16901" s="200"/>
      <c r="AM16901" s="203"/>
      <c r="AT16901" s="144"/>
    </row>
    <row r="16902" spans="9:46" s="142" customFormat="1" x14ac:dyDescent="0.15">
      <c r="I16902" s="223"/>
      <c r="P16902" s="224"/>
      <c r="Q16902" s="224"/>
      <c r="R16902" s="224"/>
      <c r="T16902" s="223"/>
      <c r="U16902" s="225"/>
      <c r="V16902" s="223"/>
      <c r="W16902" s="225"/>
      <c r="AE16902" s="200"/>
      <c r="AM16902" s="203"/>
      <c r="AT16902" s="144"/>
    </row>
    <row r="16903" spans="9:46" s="142" customFormat="1" x14ac:dyDescent="0.15">
      <c r="I16903" s="223"/>
      <c r="P16903" s="224"/>
      <c r="Q16903" s="224"/>
      <c r="R16903" s="224"/>
      <c r="T16903" s="223"/>
      <c r="U16903" s="225"/>
      <c r="V16903" s="223"/>
      <c r="W16903" s="225"/>
      <c r="AE16903" s="200"/>
      <c r="AM16903" s="203"/>
      <c r="AT16903" s="144"/>
    </row>
    <row r="16904" spans="9:46" s="142" customFormat="1" x14ac:dyDescent="0.15">
      <c r="I16904" s="223"/>
      <c r="P16904" s="224"/>
      <c r="Q16904" s="224"/>
      <c r="R16904" s="224"/>
      <c r="T16904" s="223"/>
      <c r="U16904" s="225"/>
      <c r="V16904" s="223"/>
      <c r="W16904" s="225"/>
      <c r="AE16904" s="200"/>
      <c r="AM16904" s="203"/>
      <c r="AT16904" s="144"/>
    </row>
    <row r="16905" spans="9:46" s="142" customFormat="1" x14ac:dyDescent="0.15">
      <c r="I16905" s="223"/>
      <c r="P16905" s="224"/>
      <c r="Q16905" s="224"/>
      <c r="R16905" s="224"/>
      <c r="T16905" s="223"/>
      <c r="U16905" s="225"/>
      <c r="V16905" s="223"/>
      <c r="W16905" s="225"/>
      <c r="AE16905" s="200"/>
      <c r="AM16905" s="203"/>
      <c r="AT16905" s="144"/>
    </row>
    <row r="16906" spans="9:46" s="142" customFormat="1" x14ac:dyDescent="0.15">
      <c r="I16906" s="223"/>
      <c r="P16906" s="224"/>
      <c r="Q16906" s="224"/>
      <c r="R16906" s="224"/>
      <c r="T16906" s="223"/>
      <c r="U16906" s="225"/>
      <c r="V16906" s="223"/>
      <c r="W16906" s="225"/>
      <c r="AE16906" s="200"/>
      <c r="AM16906" s="203"/>
      <c r="AT16906" s="144"/>
    </row>
    <row r="16907" spans="9:46" s="142" customFormat="1" x14ac:dyDescent="0.15">
      <c r="I16907" s="223"/>
      <c r="P16907" s="224"/>
      <c r="Q16907" s="224"/>
      <c r="R16907" s="224"/>
      <c r="T16907" s="223"/>
      <c r="U16907" s="225"/>
      <c r="V16907" s="223"/>
      <c r="W16907" s="225"/>
      <c r="AE16907" s="200"/>
      <c r="AM16907" s="203"/>
      <c r="AT16907" s="144"/>
    </row>
    <row r="16908" spans="9:46" s="142" customFormat="1" x14ac:dyDescent="0.15">
      <c r="I16908" s="223"/>
      <c r="P16908" s="224"/>
      <c r="Q16908" s="224"/>
      <c r="R16908" s="224"/>
      <c r="T16908" s="223"/>
      <c r="U16908" s="225"/>
      <c r="V16908" s="223"/>
      <c r="W16908" s="225"/>
      <c r="AE16908" s="200"/>
      <c r="AM16908" s="203"/>
      <c r="AT16908" s="144"/>
    </row>
    <row r="16909" spans="9:46" s="142" customFormat="1" x14ac:dyDescent="0.15">
      <c r="I16909" s="223"/>
      <c r="P16909" s="224"/>
      <c r="Q16909" s="224"/>
      <c r="R16909" s="224"/>
      <c r="T16909" s="223"/>
      <c r="U16909" s="225"/>
      <c r="V16909" s="223"/>
      <c r="W16909" s="225"/>
      <c r="AE16909" s="200"/>
      <c r="AM16909" s="203"/>
      <c r="AT16909" s="144"/>
    </row>
    <row r="16910" spans="9:46" s="142" customFormat="1" x14ac:dyDescent="0.15">
      <c r="I16910" s="223"/>
      <c r="P16910" s="224"/>
      <c r="Q16910" s="224"/>
      <c r="R16910" s="224"/>
      <c r="T16910" s="223"/>
      <c r="U16910" s="225"/>
      <c r="V16910" s="223"/>
      <c r="W16910" s="225"/>
      <c r="AE16910" s="200"/>
      <c r="AM16910" s="203"/>
      <c r="AT16910" s="144"/>
    </row>
    <row r="16911" spans="9:46" s="142" customFormat="1" x14ac:dyDescent="0.15">
      <c r="I16911" s="223"/>
      <c r="P16911" s="224"/>
      <c r="Q16911" s="224"/>
      <c r="R16911" s="224"/>
      <c r="T16911" s="223"/>
      <c r="U16911" s="225"/>
      <c r="V16911" s="223"/>
      <c r="W16911" s="225"/>
      <c r="AE16911" s="200"/>
      <c r="AM16911" s="203"/>
      <c r="AT16911" s="144"/>
    </row>
    <row r="16912" spans="9:46" s="142" customFormat="1" x14ac:dyDescent="0.15">
      <c r="I16912" s="223"/>
      <c r="P16912" s="224"/>
      <c r="Q16912" s="224"/>
      <c r="R16912" s="224"/>
      <c r="T16912" s="223"/>
      <c r="U16912" s="225"/>
      <c r="V16912" s="223"/>
      <c r="W16912" s="225"/>
      <c r="AE16912" s="200"/>
      <c r="AM16912" s="203"/>
      <c r="AT16912" s="144"/>
    </row>
    <row r="16913" spans="9:46" s="142" customFormat="1" x14ac:dyDescent="0.15">
      <c r="I16913" s="223"/>
      <c r="P16913" s="224"/>
      <c r="Q16913" s="224"/>
      <c r="R16913" s="224"/>
      <c r="T16913" s="223"/>
      <c r="U16913" s="225"/>
      <c r="V16913" s="223"/>
      <c r="W16913" s="225"/>
      <c r="AE16913" s="200"/>
      <c r="AM16913" s="203"/>
      <c r="AT16913" s="144"/>
    </row>
    <row r="16914" spans="9:46" s="142" customFormat="1" x14ac:dyDescent="0.15">
      <c r="I16914" s="223"/>
      <c r="P16914" s="224"/>
      <c r="Q16914" s="224"/>
      <c r="R16914" s="224"/>
      <c r="T16914" s="223"/>
      <c r="U16914" s="225"/>
      <c r="V16914" s="223"/>
      <c r="W16914" s="225"/>
      <c r="AE16914" s="200"/>
      <c r="AM16914" s="203"/>
      <c r="AT16914" s="144"/>
    </row>
    <row r="16915" spans="9:46" s="142" customFormat="1" x14ac:dyDescent="0.15">
      <c r="I16915" s="223"/>
      <c r="P16915" s="224"/>
      <c r="Q16915" s="224"/>
      <c r="R16915" s="224"/>
      <c r="T16915" s="223"/>
      <c r="U16915" s="225"/>
      <c r="V16915" s="223"/>
      <c r="W16915" s="225"/>
      <c r="AE16915" s="200"/>
      <c r="AM16915" s="203"/>
      <c r="AT16915" s="144"/>
    </row>
    <row r="16916" spans="9:46" s="142" customFormat="1" x14ac:dyDescent="0.15">
      <c r="I16916" s="223"/>
      <c r="P16916" s="224"/>
      <c r="Q16916" s="224"/>
      <c r="R16916" s="224"/>
      <c r="T16916" s="223"/>
      <c r="U16916" s="225"/>
      <c r="V16916" s="223"/>
      <c r="W16916" s="225"/>
      <c r="AE16916" s="200"/>
      <c r="AM16916" s="203"/>
      <c r="AT16916" s="144"/>
    </row>
    <row r="16917" spans="9:46" s="142" customFormat="1" x14ac:dyDescent="0.15">
      <c r="I16917" s="223"/>
      <c r="P16917" s="224"/>
      <c r="Q16917" s="224"/>
      <c r="R16917" s="224"/>
      <c r="T16917" s="223"/>
      <c r="U16917" s="225"/>
      <c r="V16917" s="223"/>
      <c r="W16917" s="225"/>
      <c r="AE16917" s="200"/>
      <c r="AM16917" s="203"/>
      <c r="AT16917" s="144"/>
    </row>
    <row r="16918" spans="9:46" s="142" customFormat="1" x14ac:dyDescent="0.15">
      <c r="I16918" s="223"/>
      <c r="P16918" s="224"/>
      <c r="Q16918" s="224"/>
      <c r="R16918" s="224"/>
      <c r="T16918" s="223"/>
      <c r="U16918" s="225"/>
      <c r="V16918" s="223"/>
      <c r="W16918" s="225"/>
      <c r="AE16918" s="200"/>
      <c r="AM16918" s="203"/>
      <c r="AT16918" s="144"/>
    </row>
    <row r="16919" spans="9:46" s="142" customFormat="1" x14ac:dyDescent="0.15">
      <c r="I16919" s="223"/>
      <c r="P16919" s="224"/>
      <c r="Q16919" s="224"/>
      <c r="R16919" s="224"/>
      <c r="T16919" s="223"/>
      <c r="U16919" s="225"/>
      <c r="V16919" s="223"/>
      <c r="W16919" s="225"/>
      <c r="AE16919" s="200"/>
      <c r="AM16919" s="203"/>
      <c r="AT16919" s="144"/>
    </row>
    <row r="16920" spans="9:46" s="142" customFormat="1" x14ac:dyDescent="0.15">
      <c r="I16920" s="223"/>
      <c r="P16920" s="224"/>
      <c r="Q16920" s="224"/>
      <c r="R16920" s="224"/>
      <c r="T16920" s="223"/>
      <c r="U16920" s="225"/>
      <c r="V16920" s="223"/>
      <c r="W16920" s="225"/>
      <c r="AE16920" s="200"/>
      <c r="AM16920" s="203"/>
      <c r="AT16920" s="144"/>
    </row>
    <row r="16921" spans="9:46" s="142" customFormat="1" x14ac:dyDescent="0.15">
      <c r="I16921" s="223"/>
      <c r="P16921" s="224"/>
      <c r="Q16921" s="224"/>
      <c r="R16921" s="224"/>
      <c r="T16921" s="223"/>
      <c r="U16921" s="225"/>
      <c r="V16921" s="223"/>
      <c r="W16921" s="225"/>
      <c r="AE16921" s="200"/>
      <c r="AM16921" s="203"/>
      <c r="AT16921" s="144"/>
    </row>
    <row r="16922" spans="9:46" s="142" customFormat="1" x14ac:dyDescent="0.15">
      <c r="I16922" s="223"/>
      <c r="P16922" s="224"/>
      <c r="Q16922" s="224"/>
      <c r="R16922" s="224"/>
      <c r="T16922" s="223"/>
      <c r="U16922" s="225"/>
      <c r="V16922" s="223"/>
      <c r="W16922" s="225"/>
      <c r="AE16922" s="200"/>
      <c r="AM16922" s="203"/>
      <c r="AT16922" s="144"/>
    </row>
    <row r="16923" spans="9:46" s="142" customFormat="1" x14ac:dyDescent="0.15">
      <c r="I16923" s="223"/>
      <c r="P16923" s="224"/>
      <c r="Q16923" s="224"/>
      <c r="R16923" s="224"/>
      <c r="T16923" s="223"/>
      <c r="U16923" s="225"/>
      <c r="V16923" s="223"/>
      <c r="W16923" s="225"/>
      <c r="AE16923" s="200"/>
      <c r="AM16923" s="203"/>
      <c r="AT16923" s="144"/>
    </row>
    <row r="16924" spans="9:46" s="142" customFormat="1" x14ac:dyDescent="0.15">
      <c r="I16924" s="223"/>
      <c r="P16924" s="224"/>
      <c r="Q16924" s="224"/>
      <c r="R16924" s="224"/>
      <c r="T16924" s="223"/>
      <c r="U16924" s="225"/>
      <c r="V16924" s="223"/>
      <c r="W16924" s="225"/>
      <c r="AE16924" s="200"/>
      <c r="AM16924" s="203"/>
      <c r="AT16924" s="144"/>
    </row>
    <row r="16925" spans="9:46" s="142" customFormat="1" x14ac:dyDescent="0.15">
      <c r="I16925" s="223"/>
      <c r="P16925" s="224"/>
      <c r="Q16925" s="224"/>
      <c r="R16925" s="224"/>
      <c r="T16925" s="223"/>
      <c r="U16925" s="225"/>
      <c r="V16925" s="223"/>
      <c r="W16925" s="225"/>
      <c r="AE16925" s="200"/>
      <c r="AM16925" s="203"/>
      <c r="AT16925" s="144"/>
    </row>
    <row r="16926" spans="9:46" s="142" customFormat="1" x14ac:dyDescent="0.15">
      <c r="I16926" s="223"/>
      <c r="P16926" s="224"/>
      <c r="Q16926" s="224"/>
      <c r="R16926" s="224"/>
      <c r="T16926" s="223"/>
      <c r="U16926" s="225"/>
      <c r="V16926" s="223"/>
      <c r="W16926" s="225"/>
      <c r="AE16926" s="200"/>
      <c r="AM16926" s="203"/>
      <c r="AT16926" s="144"/>
    </row>
    <row r="16927" spans="9:46" s="142" customFormat="1" x14ac:dyDescent="0.15">
      <c r="I16927" s="223"/>
      <c r="P16927" s="224"/>
      <c r="Q16927" s="224"/>
      <c r="R16927" s="224"/>
      <c r="T16927" s="223"/>
      <c r="U16927" s="225"/>
      <c r="V16927" s="223"/>
      <c r="W16927" s="225"/>
      <c r="AE16927" s="200"/>
      <c r="AM16927" s="203"/>
      <c r="AT16927" s="144"/>
    </row>
    <row r="16928" spans="9:46" s="142" customFormat="1" x14ac:dyDescent="0.15">
      <c r="I16928" s="223"/>
      <c r="P16928" s="224"/>
      <c r="Q16928" s="224"/>
      <c r="R16928" s="224"/>
      <c r="T16928" s="223"/>
      <c r="U16928" s="225"/>
      <c r="V16928" s="223"/>
      <c r="W16928" s="225"/>
      <c r="AE16928" s="200"/>
      <c r="AM16928" s="203"/>
      <c r="AT16928" s="144"/>
    </row>
    <row r="16929" spans="9:46" s="142" customFormat="1" x14ac:dyDescent="0.15">
      <c r="I16929" s="223"/>
      <c r="P16929" s="224"/>
      <c r="Q16929" s="224"/>
      <c r="R16929" s="224"/>
      <c r="T16929" s="223"/>
      <c r="U16929" s="225"/>
      <c r="V16929" s="223"/>
      <c r="W16929" s="225"/>
      <c r="AE16929" s="200"/>
      <c r="AM16929" s="203"/>
      <c r="AT16929" s="144"/>
    </row>
    <row r="16930" spans="9:46" s="142" customFormat="1" x14ac:dyDescent="0.15">
      <c r="I16930" s="223"/>
      <c r="P16930" s="224"/>
      <c r="Q16930" s="224"/>
      <c r="R16930" s="224"/>
      <c r="T16930" s="223"/>
      <c r="U16930" s="225"/>
      <c r="V16930" s="223"/>
      <c r="W16930" s="225"/>
      <c r="AE16930" s="200"/>
      <c r="AM16930" s="203"/>
      <c r="AT16930" s="144"/>
    </row>
    <row r="16931" spans="9:46" s="142" customFormat="1" x14ac:dyDescent="0.15">
      <c r="I16931" s="223"/>
      <c r="P16931" s="224"/>
      <c r="Q16931" s="224"/>
      <c r="R16931" s="224"/>
      <c r="T16931" s="223"/>
      <c r="U16931" s="225"/>
      <c r="V16931" s="223"/>
      <c r="W16931" s="225"/>
      <c r="AE16931" s="200"/>
      <c r="AM16931" s="203"/>
      <c r="AT16931" s="144"/>
    </row>
    <row r="16932" spans="9:46" s="142" customFormat="1" x14ac:dyDescent="0.15">
      <c r="I16932" s="223"/>
      <c r="P16932" s="224"/>
      <c r="Q16932" s="224"/>
      <c r="R16932" s="224"/>
      <c r="T16932" s="223"/>
      <c r="U16932" s="225"/>
      <c r="V16932" s="223"/>
      <c r="W16932" s="225"/>
      <c r="AE16932" s="200"/>
      <c r="AM16932" s="203"/>
      <c r="AT16932" s="144"/>
    </row>
    <row r="16933" spans="9:46" s="142" customFormat="1" x14ac:dyDescent="0.15">
      <c r="I16933" s="223"/>
      <c r="P16933" s="224"/>
      <c r="Q16933" s="224"/>
      <c r="R16933" s="224"/>
      <c r="T16933" s="223"/>
      <c r="U16933" s="225"/>
      <c r="V16933" s="223"/>
      <c r="W16933" s="225"/>
      <c r="AE16933" s="200"/>
      <c r="AM16933" s="203"/>
      <c r="AT16933" s="144"/>
    </row>
    <row r="16934" spans="9:46" s="142" customFormat="1" x14ac:dyDescent="0.15">
      <c r="I16934" s="223"/>
      <c r="P16934" s="224"/>
      <c r="Q16934" s="224"/>
      <c r="R16934" s="224"/>
      <c r="T16934" s="223"/>
      <c r="U16934" s="225"/>
      <c r="V16934" s="223"/>
      <c r="W16934" s="225"/>
      <c r="AE16934" s="200"/>
      <c r="AM16934" s="203"/>
      <c r="AT16934" s="144"/>
    </row>
    <row r="16935" spans="9:46" s="142" customFormat="1" x14ac:dyDescent="0.15">
      <c r="I16935" s="223"/>
      <c r="P16935" s="224"/>
      <c r="Q16935" s="224"/>
      <c r="R16935" s="224"/>
      <c r="T16935" s="223"/>
      <c r="U16935" s="225"/>
      <c r="V16935" s="223"/>
      <c r="W16935" s="225"/>
      <c r="AE16935" s="200"/>
      <c r="AM16935" s="203"/>
      <c r="AT16935" s="144"/>
    </row>
    <row r="16936" spans="9:46" s="142" customFormat="1" x14ac:dyDescent="0.15">
      <c r="I16936" s="223"/>
      <c r="P16936" s="224"/>
      <c r="Q16936" s="224"/>
      <c r="R16936" s="224"/>
      <c r="T16936" s="223"/>
      <c r="U16936" s="225"/>
      <c r="V16936" s="223"/>
      <c r="W16936" s="225"/>
      <c r="AE16936" s="200"/>
      <c r="AM16936" s="203"/>
      <c r="AT16936" s="144"/>
    </row>
    <row r="16937" spans="9:46" s="142" customFormat="1" x14ac:dyDescent="0.15">
      <c r="I16937" s="223"/>
      <c r="P16937" s="224"/>
      <c r="Q16937" s="224"/>
      <c r="R16937" s="224"/>
      <c r="T16937" s="223"/>
      <c r="U16937" s="225"/>
      <c r="V16937" s="223"/>
      <c r="W16937" s="225"/>
      <c r="AE16937" s="200"/>
      <c r="AM16937" s="203"/>
      <c r="AT16937" s="144"/>
    </row>
    <row r="16938" spans="9:46" s="142" customFormat="1" x14ac:dyDescent="0.15">
      <c r="I16938" s="223"/>
      <c r="P16938" s="224"/>
      <c r="Q16938" s="224"/>
      <c r="R16938" s="224"/>
      <c r="T16938" s="223"/>
      <c r="U16938" s="225"/>
      <c r="V16938" s="223"/>
      <c r="W16938" s="225"/>
      <c r="AE16938" s="200"/>
      <c r="AM16938" s="203"/>
      <c r="AT16938" s="144"/>
    </row>
    <row r="16939" spans="9:46" s="142" customFormat="1" x14ac:dyDescent="0.15">
      <c r="I16939" s="223"/>
      <c r="P16939" s="224"/>
      <c r="Q16939" s="224"/>
      <c r="R16939" s="224"/>
      <c r="T16939" s="223"/>
      <c r="U16939" s="225"/>
      <c r="V16939" s="223"/>
      <c r="W16939" s="225"/>
      <c r="AE16939" s="200"/>
      <c r="AM16939" s="203"/>
      <c r="AT16939" s="144"/>
    </row>
    <row r="16940" spans="9:46" s="142" customFormat="1" x14ac:dyDescent="0.15">
      <c r="I16940" s="223"/>
      <c r="P16940" s="224"/>
      <c r="Q16940" s="224"/>
      <c r="R16940" s="224"/>
      <c r="T16940" s="223"/>
      <c r="U16940" s="225"/>
      <c r="V16940" s="223"/>
      <c r="W16940" s="225"/>
      <c r="AE16940" s="200"/>
      <c r="AM16940" s="203"/>
      <c r="AT16940" s="144"/>
    </row>
    <row r="16941" spans="9:46" s="142" customFormat="1" x14ac:dyDescent="0.15">
      <c r="I16941" s="223"/>
      <c r="P16941" s="224"/>
      <c r="Q16941" s="224"/>
      <c r="R16941" s="224"/>
      <c r="T16941" s="223"/>
      <c r="U16941" s="225"/>
      <c r="V16941" s="223"/>
      <c r="W16941" s="225"/>
      <c r="AE16941" s="200"/>
      <c r="AM16941" s="203"/>
      <c r="AT16941" s="144"/>
    </row>
    <row r="16942" spans="9:46" s="142" customFormat="1" x14ac:dyDescent="0.15">
      <c r="I16942" s="223"/>
      <c r="P16942" s="224"/>
      <c r="Q16942" s="224"/>
      <c r="R16942" s="224"/>
      <c r="T16942" s="223"/>
      <c r="U16942" s="225"/>
      <c r="V16942" s="223"/>
      <c r="W16942" s="225"/>
      <c r="AE16942" s="200"/>
      <c r="AM16942" s="203"/>
      <c r="AT16942" s="144"/>
    </row>
    <row r="16943" spans="9:46" s="142" customFormat="1" x14ac:dyDescent="0.15">
      <c r="I16943" s="223"/>
      <c r="P16943" s="224"/>
      <c r="Q16943" s="224"/>
      <c r="R16943" s="224"/>
      <c r="T16943" s="223"/>
      <c r="U16943" s="225"/>
      <c r="V16943" s="223"/>
      <c r="W16943" s="225"/>
      <c r="AE16943" s="200"/>
      <c r="AM16943" s="203"/>
      <c r="AT16943" s="144"/>
    </row>
    <row r="16944" spans="9:46" s="142" customFormat="1" x14ac:dyDescent="0.15">
      <c r="I16944" s="223"/>
      <c r="P16944" s="224"/>
      <c r="Q16944" s="224"/>
      <c r="R16944" s="224"/>
      <c r="T16944" s="223"/>
      <c r="U16944" s="225"/>
      <c r="V16944" s="223"/>
      <c r="W16944" s="225"/>
      <c r="AE16944" s="200"/>
      <c r="AM16944" s="203"/>
      <c r="AT16944" s="144"/>
    </row>
    <row r="16945" spans="9:46" s="142" customFormat="1" x14ac:dyDescent="0.15">
      <c r="I16945" s="223"/>
      <c r="P16945" s="224"/>
      <c r="Q16945" s="224"/>
      <c r="R16945" s="224"/>
      <c r="T16945" s="223"/>
      <c r="U16945" s="225"/>
      <c r="V16945" s="223"/>
      <c r="W16945" s="225"/>
      <c r="AE16945" s="200"/>
      <c r="AM16945" s="203"/>
      <c r="AT16945" s="144"/>
    </row>
    <row r="16946" spans="9:46" s="142" customFormat="1" x14ac:dyDescent="0.15">
      <c r="I16946" s="223"/>
      <c r="P16946" s="224"/>
      <c r="Q16946" s="224"/>
      <c r="R16946" s="224"/>
      <c r="T16946" s="223"/>
      <c r="U16946" s="225"/>
      <c r="V16946" s="223"/>
      <c r="W16946" s="225"/>
      <c r="AE16946" s="200"/>
      <c r="AM16946" s="203"/>
      <c r="AT16946" s="144"/>
    </row>
    <row r="16947" spans="9:46" s="142" customFormat="1" x14ac:dyDescent="0.15">
      <c r="I16947" s="223"/>
      <c r="P16947" s="224"/>
      <c r="Q16947" s="224"/>
      <c r="R16947" s="224"/>
      <c r="T16947" s="223"/>
      <c r="U16947" s="225"/>
      <c r="V16947" s="223"/>
      <c r="W16947" s="225"/>
      <c r="AE16947" s="200"/>
      <c r="AM16947" s="203"/>
      <c r="AT16947" s="144"/>
    </row>
    <row r="16948" spans="9:46" s="142" customFormat="1" x14ac:dyDescent="0.15">
      <c r="I16948" s="223"/>
      <c r="P16948" s="224"/>
      <c r="Q16948" s="224"/>
      <c r="R16948" s="224"/>
      <c r="T16948" s="223"/>
      <c r="U16948" s="225"/>
      <c r="V16948" s="223"/>
      <c r="W16948" s="225"/>
      <c r="AE16948" s="200"/>
      <c r="AM16948" s="203"/>
      <c r="AT16948" s="144"/>
    </row>
    <row r="16949" spans="9:46" s="142" customFormat="1" x14ac:dyDescent="0.15">
      <c r="I16949" s="223"/>
      <c r="P16949" s="224"/>
      <c r="Q16949" s="224"/>
      <c r="R16949" s="224"/>
      <c r="T16949" s="223"/>
      <c r="U16949" s="225"/>
      <c r="V16949" s="223"/>
      <c r="W16949" s="225"/>
      <c r="AE16949" s="200"/>
      <c r="AM16949" s="203"/>
      <c r="AT16949" s="144"/>
    </row>
    <row r="16950" spans="9:46" s="142" customFormat="1" x14ac:dyDescent="0.15">
      <c r="I16950" s="223"/>
      <c r="P16950" s="224"/>
      <c r="Q16950" s="224"/>
      <c r="R16950" s="224"/>
      <c r="T16950" s="223"/>
      <c r="U16950" s="225"/>
      <c r="V16950" s="223"/>
      <c r="W16950" s="225"/>
      <c r="AE16950" s="200"/>
      <c r="AM16950" s="203"/>
      <c r="AT16950" s="144"/>
    </row>
    <row r="16951" spans="9:46" s="142" customFormat="1" x14ac:dyDescent="0.15">
      <c r="I16951" s="223"/>
      <c r="P16951" s="224"/>
      <c r="Q16951" s="224"/>
      <c r="R16951" s="224"/>
      <c r="T16951" s="223"/>
      <c r="U16951" s="225"/>
      <c r="V16951" s="223"/>
      <c r="W16951" s="225"/>
      <c r="AE16951" s="200"/>
      <c r="AM16951" s="203"/>
      <c r="AT16951" s="144"/>
    </row>
    <row r="16952" spans="9:46" s="142" customFormat="1" x14ac:dyDescent="0.15">
      <c r="I16952" s="223"/>
      <c r="P16952" s="224"/>
      <c r="Q16952" s="224"/>
      <c r="R16952" s="224"/>
      <c r="T16952" s="223"/>
      <c r="U16952" s="225"/>
      <c r="V16952" s="223"/>
      <c r="W16952" s="225"/>
      <c r="AE16952" s="200"/>
      <c r="AM16952" s="203"/>
      <c r="AT16952" s="144"/>
    </row>
    <row r="16953" spans="9:46" s="142" customFormat="1" x14ac:dyDescent="0.15">
      <c r="I16953" s="223"/>
      <c r="P16953" s="224"/>
      <c r="Q16953" s="224"/>
      <c r="R16953" s="224"/>
      <c r="T16953" s="223"/>
      <c r="U16953" s="225"/>
      <c r="V16953" s="223"/>
      <c r="W16953" s="225"/>
      <c r="AE16953" s="200"/>
      <c r="AM16953" s="203"/>
      <c r="AT16953" s="144"/>
    </row>
    <row r="16954" spans="9:46" s="142" customFormat="1" x14ac:dyDescent="0.15">
      <c r="I16954" s="223"/>
      <c r="P16954" s="224"/>
      <c r="Q16954" s="224"/>
      <c r="R16954" s="224"/>
      <c r="T16954" s="223"/>
      <c r="U16954" s="225"/>
      <c r="V16954" s="223"/>
      <c r="W16954" s="225"/>
      <c r="AE16954" s="200"/>
      <c r="AM16954" s="203"/>
      <c r="AT16954" s="144"/>
    </row>
    <row r="16955" spans="9:46" s="142" customFormat="1" x14ac:dyDescent="0.15">
      <c r="I16955" s="223"/>
      <c r="P16955" s="224"/>
      <c r="Q16955" s="224"/>
      <c r="R16955" s="224"/>
      <c r="T16955" s="223"/>
      <c r="U16955" s="225"/>
      <c r="V16955" s="223"/>
      <c r="W16955" s="225"/>
      <c r="AE16955" s="200"/>
      <c r="AM16955" s="203"/>
      <c r="AT16955" s="144"/>
    </row>
    <row r="16956" spans="9:46" s="142" customFormat="1" x14ac:dyDescent="0.15">
      <c r="I16956" s="223"/>
      <c r="P16956" s="224"/>
      <c r="Q16956" s="224"/>
      <c r="R16956" s="224"/>
      <c r="T16956" s="223"/>
      <c r="U16956" s="225"/>
      <c r="V16956" s="223"/>
      <c r="W16956" s="225"/>
      <c r="AE16956" s="200"/>
      <c r="AM16956" s="203"/>
      <c r="AT16956" s="144"/>
    </row>
    <row r="16957" spans="9:46" s="142" customFormat="1" x14ac:dyDescent="0.15">
      <c r="I16957" s="223"/>
      <c r="P16957" s="224"/>
      <c r="Q16957" s="224"/>
      <c r="R16957" s="224"/>
      <c r="T16957" s="223"/>
      <c r="U16957" s="225"/>
      <c r="V16957" s="223"/>
      <c r="W16957" s="225"/>
      <c r="AE16957" s="200"/>
      <c r="AM16957" s="203"/>
      <c r="AT16957" s="144"/>
    </row>
    <row r="16958" spans="9:46" s="142" customFormat="1" x14ac:dyDescent="0.15">
      <c r="I16958" s="223"/>
      <c r="P16958" s="224"/>
      <c r="Q16958" s="224"/>
      <c r="R16958" s="224"/>
      <c r="T16958" s="223"/>
      <c r="U16958" s="225"/>
      <c r="V16958" s="223"/>
      <c r="W16958" s="225"/>
      <c r="AE16958" s="200"/>
      <c r="AM16958" s="203"/>
      <c r="AT16958" s="144"/>
    </row>
    <row r="16959" spans="9:46" s="142" customFormat="1" x14ac:dyDescent="0.15">
      <c r="I16959" s="223"/>
      <c r="P16959" s="224"/>
      <c r="Q16959" s="224"/>
      <c r="R16959" s="224"/>
      <c r="T16959" s="223"/>
      <c r="U16959" s="225"/>
      <c r="V16959" s="223"/>
      <c r="W16959" s="225"/>
      <c r="AE16959" s="200"/>
      <c r="AM16959" s="203"/>
      <c r="AT16959" s="144"/>
    </row>
    <row r="16960" spans="9:46" s="142" customFormat="1" x14ac:dyDescent="0.15">
      <c r="I16960" s="223"/>
      <c r="P16960" s="224"/>
      <c r="Q16960" s="224"/>
      <c r="R16960" s="224"/>
      <c r="T16960" s="223"/>
      <c r="U16960" s="225"/>
      <c r="V16960" s="223"/>
      <c r="W16960" s="225"/>
      <c r="AE16960" s="200"/>
      <c r="AM16960" s="203"/>
      <c r="AT16960" s="144"/>
    </row>
    <row r="16961" spans="9:46" s="142" customFormat="1" x14ac:dyDescent="0.15">
      <c r="I16961" s="223"/>
      <c r="P16961" s="224"/>
      <c r="Q16961" s="224"/>
      <c r="R16961" s="224"/>
      <c r="T16961" s="223"/>
      <c r="U16961" s="225"/>
      <c r="V16961" s="223"/>
      <c r="W16961" s="225"/>
      <c r="AE16961" s="200"/>
      <c r="AM16961" s="203"/>
      <c r="AT16961" s="144"/>
    </row>
    <row r="16962" spans="9:46" s="142" customFormat="1" x14ac:dyDescent="0.15">
      <c r="I16962" s="223"/>
      <c r="P16962" s="224"/>
      <c r="Q16962" s="224"/>
      <c r="R16962" s="224"/>
      <c r="T16962" s="223"/>
      <c r="U16962" s="225"/>
      <c r="V16962" s="223"/>
      <c r="W16962" s="225"/>
      <c r="AE16962" s="200"/>
      <c r="AM16962" s="203"/>
      <c r="AT16962" s="144"/>
    </row>
    <row r="16963" spans="9:46" s="142" customFormat="1" x14ac:dyDescent="0.15">
      <c r="I16963" s="223"/>
      <c r="P16963" s="224"/>
      <c r="Q16963" s="224"/>
      <c r="R16963" s="224"/>
      <c r="T16963" s="223"/>
      <c r="U16963" s="225"/>
      <c r="V16963" s="223"/>
      <c r="W16963" s="225"/>
      <c r="AE16963" s="200"/>
      <c r="AM16963" s="203"/>
      <c r="AT16963" s="144"/>
    </row>
    <row r="16964" spans="9:46" s="142" customFormat="1" x14ac:dyDescent="0.15">
      <c r="I16964" s="223"/>
      <c r="P16964" s="224"/>
      <c r="Q16964" s="224"/>
      <c r="R16964" s="224"/>
      <c r="T16964" s="223"/>
      <c r="U16964" s="225"/>
      <c r="V16964" s="223"/>
      <c r="W16964" s="225"/>
      <c r="AE16964" s="200"/>
      <c r="AM16964" s="203"/>
      <c r="AT16964" s="144"/>
    </row>
    <row r="16965" spans="9:46" s="142" customFormat="1" x14ac:dyDescent="0.15">
      <c r="I16965" s="223"/>
      <c r="P16965" s="224"/>
      <c r="Q16965" s="224"/>
      <c r="R16965" s="224"/>
      <c r="T16965" s="223"/>
      <c r="U16965" s="225"/>
      <c r="V16965" s="223"/>
      <c r="W16965" s="225"/>
      <c r="AE16965" s="200"/>
      <c r="AM16965" s="203"/>
      <c r="AT16965" s="144"/>
    </row>
    <row r="16966" spans="9:46" s="142" customFormat="1" x14ac:dyDescent="0.15">
      <c r="I16966" s="223"/>
      <c r="P16966" s="224"/>
      <c r="Q16966" s="224"/>
      <c r="R16966" s="224"/>
      <c r="T16966" s="223"/>
      <c r="U16966" s="225"/>
      <c r="V16966" s="223"/>
      <c r="W16966" s="225"/>
      <c r="AE16966" s="200"/>
      <c r="AM16966" s="203"/>
      <c r="AT16966" s="144"/>
    </row>
    <row r="16967" spans="9:46" s="142" customFormat="1" x14ac:dyDescent="0.15">
      <c r="I16967" s="223"/>
      <c r="P16967" s="224"/>
      <c r="Q16967" s="224"/>
      <c r="R16967" s="224"/>
      <c r="T16967" s="223"/>
      <c r="U16967" s="225"/>
      <c r="V16967" s="223"/>
      <c r="W16967" s="225"/>
      <c r="AE16967" s="200"/>
      <c r="AM16967" s="203"/>
      <c r="AT16967" s="144"/>
    </row>
    <row r="16968" spans="9:46" s="142" customFormat="1" x14ac:dyDescent="0.15">
      <c r="I16968" s="223"/>
      <c r="P16968" s="224"/>
      <c r="Q16968" s="224"/>
      <c r="R16968" s="224"/>
      <c r="T16968" s="223"/>
      <c r="U16968" s="225"/>
      <c r="V16968" s="223"/>
      <c r="W16968" s="225"/>
      <c r="AE16968" s="200"/>
      <c r="AM16968" s="203"/>
      <c r="AT16968" s="144"/>
    </row>
    <row r="16969" spans="9:46" s="142" customFormat="1" x14ac:dyDescent="0.15">
      <c r="I16969" s="223"/>
      <c r="P16969" s="224"/>
      <c r="Q16969" s="224"/>
      <c r="R16969" s="224"/>
      <c r="T16969" s="223"/>
      <c r="U16969" s="225"/>
      <c r="V16969" s="223"/>
      <c r="W16969" s="225"/>
      <c r="AE16969" s="200"/>
      <c r="AM16969" s="203"/>
      <c r="AT16969" s="144"/>
    </row>
    <row r="16970" spans="9:46" s="142" customFormat="1" x14ac:dyDescent="0.15">
      <c r="I16970" s="223"/>
      <c r="P16970" s="224"/>
      <c r="Q16970" s="224"/>
      <c r="R16970" s="224"/>
      <c r="T16970" s="223"/>
      <c r="U16970" s="225"/>
      <c r="V16970" s="223"/>
      <c r="W16970" s="225"/>
      <c r="AE16970" s="200"/>
      <c r="AM16970" s="203"/>
      <c r="AT16970" s="144"/>
    </row>
    <row r="16971" spans="9:46" s="142" customFormat="1" x14ac:dyDescent="0.15">
      <c r="I16971" s="223"/>
      <c r="P16971" s="224"/>
      <c r="Q16971" s="224"/>
      <c r="R16971" s="224"/>
      <c r="T16971" s="223"/>
      <c r="U16971" s="225"/>
      <c r="V16971" s="223"/>
      <c r="W16971" s="225"/>
      <c r="AE16971" s="200"/>
      <c r="AM16971" s="203"/>
      <c r="AT16971" s="144"/>
    </row>
    <row r="16972" spans="9:46" s="142" customFormat="1" x14ac:dyDescent="0.15">
      <c r="I16972" s="223"/>
      <c r="P16972" s="224"/>
      <c r="Q16972" s="224"/>
      <c r="R16972" s="224"/>
      <c r="T16972" s="223"/>
      <c r="U16972" s="225"/>
      <c r="V16972" s="223"/>
      <c r="W16972" s="225"/>
      <c r="AE16972" s="200"/>
      <c r="AM16972" s="203"/>
      <c r="AT16972" s="144"/>
    </row>
    <row r="16973" spans="9:46" s="142" customFormat="1" x14ac:dyDescent="0.15">
      <c r="I16973" s="223"/>
      <c r="P16973" s="224"/>
      <c r="Q16973" s="224"/>
      <c r="R16973" s="224"/>
      <c r="T16973" s="223"/>
      <c r="U16973" s="225"/>
      <c r="V16973" s="223"/>
      <c r="W16973" s="225"/>
      <c r="AE16973" s="200"/>
      <c r="AM16973" s="203"/>
      <c r="AT16973" s="144"/>
    </row>
    <row r="16974" spans="9:46" s="142" customFormat="1" x14ac:dyDescent="0.15">
      <c r="I16974" s="223"/>
      <c r="P16974" s="224"/>
      <c r="Q16974" s="224"/>
      <c r="R16974" s="224"/>
      <c r="T16974" s="223"/>
      <c r="U16974" s="225"/>
      <c r="V16974" s="223"/>
      <c r="W16974" s="225"/>
      <c r="AE16974" s="200"/>
      <c r="AM16974" s="203"/>
      <c r="AT16974" s="144"/>
    </row>
    <row r="16975" spans="9:46" s="142" customFormat="1" x14ac:dyDescent="0.15">
      <c r="I16975" s="223"/>
      <c r="P16975" s="224"/>
      <c r="Q16975" s="224"/>
      <c r="R16975" s="224"/>
      <c r="T16975" s="223"/>
      <c r="U16975" s="225"/>
      <c r="V16975" s="223"/>
      <c r="W16975" s="225"/>
      <c r="AE16975" s="200"/>
      <c r="AM16975" s="203"/>
      <c r="AT16975" s="144"/>
    </row>
    <row r="16976" spans="9:46" s="142" customFormat="1" x14ac:dyDescent="0.15">
      <c r="I16976" s="223"/>
      <c r="P16976" s="224"/>
      <c r="Q16976" s="224"/>
      <c r="R16976" s="224"/>
      <c r="T16976" s="223"/>
      <c r="U16976" s="225"/>
      <c r="V16976" s="223"/>
      <c r="W16976" s="225"/>
      <c r="AE16976" s="200"/>
      <c r="AM16976" s="203"/>
      <c r="AT16976" s="144"/>
    </row>
    <row r="16977" spans="9:46" s="142" customFormat="1" x14ac:dyDescent="0.15">
      <c r="I16977" s="223"/>
      <c r="P16977" s="224"/>
      <c r="Q16977" s="224"/>
      <c r="R16977" s="224"/>
      <c r="T16977" s="223"/>
      <c r="U16977" s="225"/>
      <c r="V16977" s="223"/>
      <c r="W16977" s="225"/>
      <c r="AE16977" s="200"/>
      <c r="AM16977" s="203"/>
      <c r="AT16977" s="144"/>
    </row>
    <row r="16978" spans="9:46" s="142" customFormat="1" x14ac:dyDescent="0.15">
      <c r="I16978" s="223"/>
      <c r="P16978" s="224"/>
      <c r="Q16978" s="224"/>
      <c r="R16978" s="224"/>
      <c r="T16978" s="223"/>
      <c r="U16978" s="225"/>
      <c r="V16978" s="223"/>
      <c r="W16978" s="225"/>
      <c r="AE16978" s="200"/>
      <c r="AM16978" s="203"/>
      <c r="AT16978" s="144"/>
    </row>
    <row r="16979" spans="9:46" s="142" customFormat="1" x14ac:dyDescent="0.15">
      <c r="I16979" s="223"/>
      <c r="P16979" s="224"/>
      <c r="Q16979" s="224"/>
      <c r="R16979" s="224"/>
      <c r="T16979" s="223"/>
      <c r="U16979" s="225"/>
      <c r="V16979" s="223"/>
      <c r="W16979" s="225"/>
      <c r="AE16979" s="200"/>
      <c r="AM16979" s="203"/>
      <c r="AT16979" s="144"/>
    </row>
    <row r="16980" spans="9:46" s="142" customFormat="1" x14ac:dyDescent="0.15">
      <c r="I16980" s="223"/>
      <c r="P16980" s="224"/>
      <c r="Q16980" s="224"/>
      <c r="R16980" s="224"/>
      <c r="T16980" s="223"/>
      <c r="U16980" s="225"/>
      <c r="V16980" s="223"/>
      <c r="W16980" s="225"/>
      <c r="AE16980" s="200"/>
      <c r="AM16980" s="203"/>
      <c r="AT16980" s="144"/>
    </row>
    <row r="16981" spans="9:46" s="142" customFormat="1" x14ac:dyDescent="0.15">
      <c r="I16981" s="223"/>
      <c r="P16981" s="224"/>
      <c r="Q16981" s="224"/>
      <c r="R16981" s="224"/>
      <c r="T16981" s="223"/>
      <c r="U16981" s="225"/>
      <c r="V16981" s="223"/>
      <c r="W16981" s="225"/>
      <c r="AE16981" s="200"/>
      <c r="AM16981" s="203"/>
      <c r="AT16981" s="144"/>
    </row>
    <row r="16982" spans="9:46" s="142" customFormat="1" x14ac:dyDescent="0.15">
      <c r="I16982" s="223"/>
      <c r="P16982" s="224"/>
      <c r="Q16982" s="224"/>
      <c r="R16982" s="224"/>
      <c r="T16982" s="223"/>
      <c r="U16982" s="225"/>
      <c r="V16982" s="223"/>
      <c r="W16982" s="225"/>
      <c r="AE16982" s="200"/>
      <c r="AM16982" s="203"/>
      <c r="AT16982" s="144"/>
    </row>
    <row r="16983" spans="9:46" s="142" customFormat="1" x14ac:dyDescent="0.15">
      <c r="I16983" s="223"/>
      <c r="P16983" s="224"/>
      <c r="Q16983" s="224"/>
      <c r="R16983" s="224"/>
      <c r="T16983" s="223"/>
      <c r="U16983" s="225"/>
      <c r="V16983" s="223"/>
      <c r="W16983" s="225"/>
      <c r="AE16983" s="200"/>
      <c r="AM16983" s="203"/>
      <c r="AT16983" s="144"/>
    </row>
    <row r="16984" spans="9:46" s="142" customFormat="1" x14ac:dyDescent="0.15">
      <c r="I16984" s="223"/>
      <c r="P16984" s="224"/>
      <c r="Q16984" s="224"/>
      <c r="R16984" s="224"/>
      <c r="T16984" s="223"/>
      <c r="U16984" s="225"/>
      <c r="V16984" s="223"/>
      <c r="W16984" s="225"/>
      <c r="AE16984" s="200"/>
      <c r="AM16984" s="203"/>
      <c r="AT16984" s="144"/>
    </row>
    <row r="16985" spans="9:46" s="142" customFormat="1" x14ac:dyDescent="0.15">
      <c r="I16985" s="223"/>
      <c r="P16985" s="224"/>
      <c r="Q16985" s="224"/>
      <c r="R16985" s="224"/>
      <c r="T16985" s="223"/>
      <c r="U16985" s="225"/>
      <c r="V16985" s="223"/>
      <c r="W16985" s="225"/>
      <c r="AE16985" s="200"/>
      <c r="AM16985" s="203"/>
      <c r="AT16985" s="144"/>
    </row>
    <row r="16986" spans="9:46" s="142" customFormat="1" x14ac:dyDescent="0.15">
      <c r="I16986" s="223"/>
      <c r="P16986" s="224"/>
      <c r="Q16986" s="224"/>
      <c r="R16986" s="224"/>
      <c r="T16986" s="223"/>
      <c r="U16986" s="225"/>
      <c r="V16986" s="223"/>
      <c r="W16986" s="225"/>
      <c r="AE16986" s="200"/>
      <c r="AM16986" s="203"/>
      <c r="AT16986" s="144"/>
    </row>
    <row r="16987" spans="9:46" s="142" customFormat="1" x14ac:dyDescent="0.15">
      <c r="I16987" s="223"/>
      <c r="P16987" s="224"/>
      <c r="Q16987" s="224"/>
      <c r="R16987" s="224"/>
      <c r="T16987" s="223"/>
      <c r="U16987" s="225"/>
      <c r="V16987" s="223"/>
      <c r="W16987" s="225"/>
      <c r="AE16987" s="200"/>
      <c r="AM16987" s="203"/>
      <c r="AT16987" s="144"/>
    </row>
    <row r="16988" spans="9:46" s="142" customFormat="1" x14ac:dyDescent="0.15">
      <c r="I16988" s="223"/>
      <c r="P16988" s="224"/>
      <c r="Q16988" s="224"/>
      <c r="R16988" s="224"/>
      <c r="T16988" s="223"/>
      <c r="U16988" s="225"/>
      <c r="V16988" s="223"/>
      <c r="W16988" s="225"/>
      <c r="AE16988" s="200"/>
      <c r="AM16988" s="203"/>
      <c r="AT16988" s="144"/>
    </row>
    <row r="16989" spans="9:46" s="142" customFormat="1" x14ac:dyDescent="0.15">
      <c r="I16989" s="223"/>
      <c r="P16989" s="224"/>
      <c r="Q16989" s="224"/>
      <c r="R16989" s="224"/>
      <c r="T16989" s="223"/>
      <c r="U16989" s="225"/>
      <c r="V16989" s="223"/>
      <c r="W16989" s="225"/>
      <c r="AE16989" s="200"/>
      <c r="AM16989" s="203"/>
      <c r="AT16989" s="144"/>
    </row>
    <row r="16990" spans="9:46" s="142" customFormat="1" x14ac:dyDescent="0.15">
      <c r="I16990" s="223"/>
      <c r="P16990" s="224"/>
      <c r="Q16990" s="224"/>
      <c r="R16990" s="224"/>
      <c r="T16990" s="223"/>
      <c r="U16990" s="225"/>
      <c r="V16990" s="223"/>
      <c r="W16990" s="225"/>
      <c r="AE16990" s="200"/>
      <c r="AM16990" s="203"/>
      <c r="AT16990" s="144"/>
    </row>
    <row r="16991" spans="9:46" s="142" customFormat="1" x14ac:dyDescent="0.15">
      <c r="I16991" s="223"/>
      <c r="P16991" s="224"/>
      <c r="Q16991" s="224"/>
      <c r="R16991" s="224"/>
      <c r="T16991" s="223"/>
      <c r="U16991" s="225"/>
      <c r="V16991" s="223"/>
      <c r="W16991" s="225"/>
      <c r="AE16991" s="200"/>
      <c r="AM16991" s="203"/>
      <c r="AT16991" s="144"/>
    </row>
    <row r="16992" spans="9:46" s="142" customFormat="1" x14ac:dyDescent="0.15">
      <c r="I16992" s="223"/>
      <c r="P16992" s="224"/>
      <c r="Q16992" s="224"/>
      <c r="R16992" s="224"/>
      <c r="T16992" s="223"/>
      <c r="U16992" s="225"/>
      <c r="V16992" s="223"/>
      <c r="W16992" s="225"/>
      <c r="AE16992" s="200"/>
      <c r="AM16992" s="203"/>
      <c r="AT16992" s="144"/>
    </row>
    <row r="16993" spans="9:46" s="142" customFormat="1" x14ac:dyDescent="0.15">
      <c r="I16993" s="223"/>
      <c r="P16993" s="224"/>
      <c r="Q16993" s="224"/>
      <c r="R16993" s="224"/>
      <c r="T16993" s="223"/>
      <c r="U16993" s="225"/>
      <c r="V16993" s="223"/>
      <c r="W16993" s="225"/>
      <c r="AE16993" s="200"/>
      <c r="AM16993" s="203"/>
      <c r="AT16993" s="144"/>
    </row>
    <row r="16994" spans="9:46" s="142" customFormat="1" x14ac:dyDescent="0.15">
      <c r="I16994" s="223"/>
      <c r="P16994" s="224"/>
      <c r="Q16994" s="224"/>
      <c r="R16994" s="224"/>
      <c r="T16994" s="223"/>
      <c r="U16994" s="225"/>
      <c r="V16994" s="223"/>
      <c r="W16994" s="225"/>
      <c r="AE16994" s="200"/>
      <c r="AM16994" s="203"/>
      <c r="AT16994" s="144"/>
    </row>
    <row r="16995" spans="9:46" s="142" customFormat="1" x14ac:dyDescent="0.15">
      <c r="I16995" s="223"/>
      <c r="P16995" s="224"/>
      <c r="Q16995" s="224"/>
      <c r="R16995" s="224"/>
      <c r="T16995" s="223"/>
      <c r="U16995" s="225"/>
      <c r="V16995" s="223"/>
      <c r="W16995" s="225"/>
      <c r="AE16995" s="200"/>
      <c r="AM16995" s="203"/>
      <c r="AT16995" s="144"/>
    </row>
    <row r="16996" spans="9:46" s="142" customFormat="1" x14ac:dyDescent="0.15">
      <c r="I16996" s="223"/>
      <c r="P16996" s="224"/>
      <c r="Q16996" s="224"/>
      <c r="R16996" s="224"/>
      <c r="T16996" s="223"/>
      <c r="U16996" s="225"/>
      <c r="V16996" s="223"/>
      <c r="W16996" s="225"/>
      <c r="AE16996" s="200"/>
      <c r="AM16996" s="203"/>
      <c r="AT16996" s="144"/>
    </row>
    <row r="16997" spans="9:46" s="142" customFormat="1" x14ac:dyDescent="0.15">
      <c r="I16997" s="223"/>
      <c r="P16997" s="224"/>
      <c r="Q16997" s="224"/>
      <c r="R16997" s="224"/>
      <c r="T16997" s="223"/>
      <c r="U16997" s="225"/>
      <c r="V16997" s="223"/>
      <c r="W16997" s="225"/>
      <c r="AE16997" s="200"/>
      <c r="AM16997" s="203"/>
      <c r="AT16997" s="144"/>
    </row>
    <row r="16998" spans="9:46" s="142" customFormat="1" x14ac:dyDescent="0.15">
      <c r="I16998" s="223"/>
      <c r="P16998" s="224"/>
      <c r="Q16998" s="224"/>
      <c r="R16998" s="224"/>
      <c r="T16998" s="223"/>
      <c r="U16998" s="225"/>
      <c r="V16998" s="223"/>
      <c r="W16998" s="225"/>
      <c r="AE16998" s="200"/>
      <c r="AM16998" s="203"/>
      <c r="AT16998" s="144"/>
    </row>
    <row r="16999" spans="9:46" s="142" customFormat="1" x14ac:dyDescent="0.15">
      <c r="I16999" s="223"/>
      <c r="P16999" s="224"/>
      <c r="Q16999" s="224"/>
      <c r="R16999" s="224"/>
      <c r="T16999" s="223"/>
      <c r="U16999" s="225"/>
      <c r="V16999" s="223"/>
      <c r="W16999" s="225"/>
      <c r="AE16999" s="200"/>
      <c r="AM16999" s="203"/>
      <c r="AT16999" s="144"/>
    </row>
    <row r="17000" spans="9:46" s="142" customFormat="1" x14ac:dyDescent="0.15">
      <c r="I17000" s="223"/>
      <c r="P17000" s="224"/>
      <c r="Q17000" s="224"/>
      <c r="R17000" s="224"/>
      <c r="T17000" s="223"/>
      <c r="U17000" s="225"/>
      <c r="V17000" s="223"/>
      <c r="W17000" s="225"/>
      <c r="AE17000" s="200"/>
      <c r="AM17000" s="203"/>
      <c r="AT17000" s="144"/>
    </row>
    <row r="17001" spans="9:46" s="142" customFormat="1" x14ac:dyDescent="0.15">
      <c r="I17001" s="223"/>
      <c r="P17001" s="224"/>
      <c r="Q17001" s="224"/>
      <c r="R17001" s="224"/>
      <c r="T17001" s="223"/>
      <c r="U17001" s="225"/>
      <c r="V17001" s="223"/>
      <c r="W17001" s="225"/>
      <c r="AE17001" s="200"/>
      <c r="AM17001" s="203"/>
      <c r="AT17001" s="144"/>
    </row>
    <row r="17002" spans="9:46" s="142" customFormat="1" x14ac:dyDescent="0.15">
      <c r="I17002" s="223"/>
      <c r="P17002" s="224"/>
      <c r="Q17002" s="224"/>
      <c r="R17002" s="224"/>
      <c r="T17002" s="223"/>
      <c r="U17002" s="225"/>
      <c r="V17002" s="223"/>
      <c r="W17002" s="225"/>
      <c r="AE17002" s="200"/>
      <c r="AM17002" s="203"/>
      <c r="AT17002" s="144"/>
    </row>
    <row r="17003" spans="9:46" s="142" customFormat="1" x14ac:dyDescent="0.15">
      <c r="I17003" s="223"/>
      <c r="P17003" s="224"/>
      <c r="Q17003" s="224"/>
      <c r="R17003" s="224"/>
      <c r="T17003" s="223"/>
      <c r="U17003" s="225"/>
      <c r="V17003" s="223"/>
      <c r="W17003" s="225"/>
      <c r="AE17003" s="200"/>
      <c r="AM17003" s="203"/>
      <c r="AT17003" s="144"/>
    </row>
    <row r="17004" spans="9:46" s="142" customFormat="1" x14ac:dyDescent="0.15">
      <c r="I17004" s="223"/>
      <c r="P17004" s="224"/>
      <c r="Q17004" s="224"/>
      <c r="R17004" s="224"/>
      <c r="T17004" s="223"/>
      <c r="U17004" s="225"/>
      <c r="V17004" s="223"/>
      <c r="W17004" s="225"/>
      <c r="AE17004" s="200"/>
      <c r="AM17004" s="203"/>
      <c r="AT17004" s="144"/>
    </row>
    <row r="17005" spans="9:46" s="142" customFormat="1" x14ac:dyDescent="0.15">
      <c r="I17005" s="223"/>
      <c r="P17005" s="224"/>
      <c r="Q17005" s="224"/>
      <c r="R17005" s="224"/>
      <c r="T17005" s="223"/>
      <c r="U17005" s="225"/>
      <c r="V17005" s="223"/>
      <c r="W17005" s="225"/>
      <c r="AE17005" s="200"/>
      <c r="AM17005" s="203"/>
      <c r="AT17005" s="144"/>
    </row>
    <row r="17006" spans="9:46" s="142" customFormat="1" x14ac:dyDescent="0.15">
      <c r="I17006" s="223"/>
      <c r="P17006" s="224"/>
      <c r="Q17006" s="224"/>
      <c r="R17006" s="224"/>
      <c r="T17006" s="223"/>
      <c r="U17006" s="225"/>
      <c r="V17006" s="223"/>
      <c r="W17006" s="225"/>
      <c r="AE17006" s="200"/>
      <c r="AM17006" s="203"/>
      <c r="AT17006" s="144"/>
    </row>
    <row r="17007" spans="9:46" s="142" customFormat="1" x14ac:dyDescent="0.15">
      <c r="I17007" s="223"/>
      <c r="P17007" s="224"/>
      <c r="Q17007" s="224"/>
      <c r="R17007" s="224"/>
      <c r="T17007" s="223"/>
      <c r="U17007" s="225"/>
      <c r="V17007" s="223"/>
      <c r="W17007" s="225"/>
      <c r="AE17007" s="200"/>
      <c r="AM17007" s="203"/>
      <c r="AT17007" s="144"/>
    </row>
    <row r="17008" spans="9:46" s="142" customFormat="1" x14ac:dyDescent="0.15">
      <c r="I17008" s="223"/>
      <c r="P17008" s="224"/>
      <c r="Q17008" s="224"/>
      <c r="R17008" s="224"/>
      <c r="T17008" s="223"/>
      <c r="U17008" s="225"/>
      <c r="V17008" s="223"/>
      <c r="W17008" s="225"/>
      <c r="AE17008" s="200"/>
      <c r="AM17008" s="203"/>
      <c r="AT17008" s="144"/>
    </row>
    <row r="17009" spans="9:46" s="142" customFormat="1" x14ac:dyDescent="0.15">
      <c r="I17009" s="223"/>
      <c r="P17009" s="224"/>
      <c r="Q17009" s="224"/>
      <c r="R17009" s="224"/>
      <c r="T17009" s="223"/>
      <c r="U17009" s="225"/>
      <c r="V17009" s="223"/>
      <c r="W17009" s="225"/>
      <c r="AE17009" s="200"/>
      <c r="AM17009" s="203"/>
      <c r="AT17009" s="144"/>
    </row>
    <row r="17010" spans="9:46" s="142" customFormat="1" x14ac:dyDescent="0.15">
      <c r="I17010" s="223"/>
      <c r="P17010" s="224"/>
      <c r="Q17010" s="224"/>
      <c r="R17010" s="224"/>
      <c r="T17010" s="223"/>
      <c r="U17010" s="225"/>
      <c r="V17010" s="223"/>
      <c r="W17010" s="225"/>
      <c r="AE17010" s="200"/>
      <c r="AM17010" s="203"/>
      <c r="AT17010" s="144"/>
    </row>
    <row r="17011" spans="9:46" s="142" customFormat="1" x14ac:dyDescent="0.15">
      <c r="I17011" s="223"/>
      <c r="P17011" s="224"/>
      <c r="Q17011" s="224"/>
      <c r="R17011" s="224"/>
      <c r="T17011" s="223"/>
      <c r="U17011" s="225"/>
      <c r="V17011" s="223"/>
      <c r="W17011" s="225"/>
      <c r="AE17011" s="200"/>
      <c r="AM17011" s="203"/>
      <c r="AT17011" s="144"/>
    </row>
    <row r="17012" spans="9:46" s="142" customFormat="1" x14ac:dyDescent="0.15">
      <c r="I17012" s="223"/>
      <c r="P17012" s="224"/>
      <c r="Q17012" s="224"/>
      <c r="R17012" s="224"/>
      <c r="T17012" s="223"/>
      <c r="U17012" s="225"/>
      <c r="V17012" s="223"/>
      <c r="W17012" s="225"/>
      <c r="AE17012" s="200"/>
      <c r="AM17012" s="203"/>
      <c r="AT17012" s="144"/>
    </row>
    <row r="17013" spans="9:46" s="142" customFormat="1" x14ac:dyDescent="0.15">
      <c r="I17013" s="223"/>
      <c r="P17013" s="224"/>
      <c r="Q17013" s="224"/>
      <c r="R17013" s="224"/>
      <c r="T17013" s="223"/>
      <c r="U17013" s="225"/>
      <c r="V17013" s="223"/>
      <c r="W17013" s="225"/>
      <c r="AE17013" s="200"/>
      <c r="AM17013" s="203"/>
      <c r="AT17013" s="144"/>
    </row>
    <row r="17014" spans="9:46" s="142" customFormat="1" x14ac:dyDescent="0.15">
      <c r="I17014" s="223"/>
      <c r="P17014" s="224"/>
      <c r="Q17014" s="224"/>
      <c r="R17014" s="224"/>
      <c r="T17014" s="223"/>
      <c r="U17014" s="225"/>
      <c r="V17014" s="223"/>
      <c r="W17014" s="225"/>
      <c r="AE17014" s="200"/>
      <c r="AM17014" s="203"/>
      <c r="AT17014" s="144"/>
    </row>
    <row r="17015" spans="9:46" s="142" customFormat="1" x14ac:dyDescent="0.15">
      <c r="I17015" s="223"/>
      <c r="P17015" s="224"/>
      <c r="Q17015" s="224"/>
      <c r="R17015" s="224"/>
      <c r="T17015" s="223"/>
      <c r="U17015" s="225"/>
      <c r="V17015" s="223"/>
      <c r="W17015" s="225"/>
      <c r="AE17015" s="200"/>
      <c r="AM17015" s="203"/>
      <c r="AT17015" s="144"/>
    </row>
    <row r="17016" spans="9:46" s="142" customFormat="1" x14ac:dyDescent="0.15">
      <c r="I17016" s="223"/>
      <c r="P17016" s="224"/>
      <c r="Q17016" s="224"/>
      <c r="R17016" s="224"/>
      <c r="T17016" s="223"/>
      <c r="U17016" s="225"/>
      <c r="V17016" s="223"/>
      <c r="W17016" s="225"/>
      <c r="AE17016" s="200"/>
      <c r="AM17016" s="203"/>
      <c r="AT17016" s="144"/>
    </row>
    <row r="17017" spans="9:46" s="142" customFormat="1" x14ac:dyDescent="0.15">
      <c r="I17017" s="223"/>
      <c r="P17017" s="224"/>
      <c r="Q17017" s="224"/>
      <c r="R17017" s="224"/>
      <c r="T17017" s="223"/>
      <c r="U17017" s="225"/>
      <c r="V17017" s="223"/>
      <c r="W17017" s="225"/>
      <c r="AE17017" s="200"/>
      <c r="AM17017" s="203"/>
      <c r="AT17017" s="144"/>
    </row>
    <row r="17018" spans="9:46" s="142" customFormat="1" x14ac:dyDescent="0.15">
      <c r="I17018" s="223"/>
      <c r="P17018" s="224"/>
      <c r="Q17018" s="224"/>
      <c r="R17018" s="224"/>
      <c r="T17018" s="223"/>
      <c r="U17018" s="225"/>
      <c r="V17018" s="223"/>
      <c r="W17018" s="225"/>
      <c r="AE17018" s="200"/>
      <c r="AM17018" s="203"/>
      <c r="AT17018" s="144"/>
    </row>
    <row r="17019" spans="9:46" s="142" customFormat="1" x14ac:dyDescent="0.15">
      <c r="I17019" s="223"/>
      <c r="P17019" s="224"/>
      <c r="Q17019" s="224"/>
      <c r="R17019" s="224"/>
      <c r="T17019" s="223"/>
      <c r="U17019" s="225"/>
      <c r="V17019" s="223"/>
      <c r="W17019" s="225"/>
      <c r="AE17019" s="200"/>
      <c r="AM17019" s="203"/>
      <c r="AT17019" s="144"/>
    </row>
    <row r="17020" spans="9:46" s="142" customFormat="1" x14ac:dyDescent="0.15">
      <c r="I17020" s="223"/>
      <c r="P17020" s="224"/>
      <c r="Q17020" s="224"/>
      <c r="R17020" s="224"/>
      <c r="T17020" s="223"/>
      <c r="U17020" s="225"/>
      <c r="V17020" s="223"/>
      <c r="W17020" s="225"/>
      <c r="AE17020" s="200"/>
      <c r="AM17020" s="203"/>
      <c r="AT17020" s="144"/>
    </row>
    <row r="17021" spans="9:46" s="142" customFormat="1" x14ac:dyDescent="0.15">
      <c r="I17021" s="223"/>
      <c r="P17021" s="224"/>
      <c r="Q17021" s="224"/>
      <c r="R17021" s="224"/>
      <c r="T17021" s="223"/>
      <c r="U17021" s="225"/>
      <c r="V17021" s="223"/>
      <c r="W17021" s="225"/>
      <c r="AE17021" s="200"/>
      <c r="AM17021" s="203"/>
      <c r="AT17021" s="144"/>
    </row>
    <row r="17022" spans="9:46" s="142" customFormat="1" x14ac:dyDescent="0.15">
      <c r="I17022" s="223"/>
      <c r="P17022" s="224"/>
      <c r="Q17022" s="224"/>
      <c r="R17022" s="224"/>
      <c r="T17022" s="223"/>
      <c r="U17022" s="225"/>
      <c r="V17022" s="223"/>
      <c r="W17022" s="225"/>
      <c r="AE17022" s="200"/>
      <c r="AM17022" s="203"/>
      <c r="AT17022" s="144"/>
    </row>
    <row r="17023" spans="9:46" s="142" customFormat="1" x14ac:dyDescent="0.15">
      <c r="I17023" s="223"/>
      <c r="P17023" s="224"/>
      <c r="Q17023" s="224"/>
      <c r="R17023" s="224"/>
      <c r="T17023" s="223"/>
      <c r="U17023" s="225"/>
      <c r="V17023" s="223"/>
      <c r="W17023" s="225"/>
      <c r="AE17023" s="200"/>
      <c r="AM17023" s="203"/>
      <c r="AT17023" s="144"/>
    </row>
    <row r="17024" spans="9:46" s="142" customFormat="1" x14ac:dyDescent="0.15">
      <c r="I17024" s="223"/>
      <c r="P17024" s="224"/>
      <c r="Q17024" s="224"/>
      <c r="R17024" s="224"/>
      <c r="T17024" s="223"/>
      <c r="U17024" s="225"/>
      <c r="V17024" s="223"/>
      <c r="W17024" s="225"/>
      <c r="AE17024" s="200"/>
      <c r="AM17024" s="203"/>
      <c r="AT17024" s="144"/>
    </row>
    <row r="17025" spans="9:46" s="142" customFormat="1" x14ac:dyDescent="0.15">
      <c r="I17025" s="223"/>
      <c r="P17025" s="224"/>
      <c r="Q17025" s="224"/>
      <c r="R17025" s="224"/>
      <c r="T17025" s="223"/>
      <c r="U17025" s="225"/>
      <c r="V17025" s="223"/>
      <c r="W17025" s="225"/>
      <c r="AE17025" s="200"/>
      <c r="AM17025" s="203"/>
      <c r="AT17025" s="144"/>
    </row>
    <row r="17026" spans="9:46" s="142" customFormat="1" x14ac:dyDescent="0.15">
      <c r="I17026" s="223"/>
      <c r="P17026" s="224"/>
      <c r="Q17026" s="224"/>
      <c r="R17026" s="224"/>
      <c r="T17026" s="223"/>
      <c r="U17026" s="225"/>
      <c r="V17026" s="223"/>
      <c r="W17026" s="225"/>
      <c r="AE17026" s="200"/>
      <c r="AM17026" s="203"/>
      <c r="AT17026" s="144"/>
    </row>
    <row r="17027" spans="9:46" s="142" customFormat="1" x14ac:dyDescent="0.15">
      <c r="I17027" s="223"/>
      <c r="P17027" s="224"/>
      <c r="Q17027" s="224"/>
      <c r="R17027" s="224"/>
      <c r="T17027" s="223"/>
      <c r="U17027" s="225"/>
      <c r="V17027" s="223"/>
      <c r="W17027" s="225"/>
      <c r="AE17027" s="200"/>
      <c r="AM17027" s="203"/>
      <c r="AT17027" s="144"/>
    </row>
    <row r="17028" spans="9:46" s="142" customFormat="1" x14ac:dyDescent="0.15">
      <c r="I17028" s="223"/>
      <c r="P17028" s="224"/>
      <c r="Q17028" s="224"/>
      <c r="R17028" s="224"/>
      <c r="T17028" s="223"/>
      <c r="U17028" s="225"/>
      <c r="V17028" s="223"/>
      <c r="W17028" s="225"/>
      <c r="AE17028" s="200"/>
      <c r="AM17028" s="203"/>
      <c r="AT17028" s="144"/>
    </row>
    <row r="17029" spans="9:46" s="142" customFormat="1" x14ac:dyDescent="0.15">
      <c r="I17029" s="223"/>
      <c r="P17029" s="224"/>
      <c r="Q17029" s="224"/>
      <c r="R17029" s="224"/>
      <c r="T17029" s="223"/>
      <c r="U17029" s="225"/>
      <c r="V17029" s="223"/>
      <c r="W17029" s="225"/>
      <c r="AE17029" s="200"/>
      <c r="AM17029" s="203"/>
      <c r="AT17029" s="144"/>
    </row>
    <row r="17030" spans="9:46" s="142" customFormat="1" x14ac:dyDescent="0.15">
      <c r="I17030" s="223"/>
      <c r="P17030" s="224"/>
      <c r="Q17030" s="224"/>
      <c r="R17030" s="224"/>
      <c r="T17030" s="223"/>
      <c r="U17030" s="225"/>
      <c r="V17030" s="223"/>
      <c r="W17030" s="225"/>
      <c r="AE17030" s="200"/>
      <c r="AM17030" s="203"/>
      <c r="AT17030" s="144"/>
    </row>
    <row r="17031" spans="9:46" s="142" customFormat="1" x14ac:dyDescent="0.15">
      <c r="I17031" s="223"/>
      <c r="P17031" s="224"/>
      <c r="Q17031" s="224"/>
      <c r="R17031" s="224"/>
      <c r="T17031" s="223"/>
      <c r="U17031" s="225"/>
      <c r="V17031" s="223"/>
      <c r="W17031" s="225"/>
      <c r="AE17031" s="200"/>
      <c r="AM17031" s="203"/>
      <c r="AT17031" s="144"/>
    </row>
    <row r="17032" spans="9:46" s="142" customFormat="1" x14ac:dyDescent="0.15">
      <c r="I17032" s="223"/>
      <c r="P17032" s="224"/>
      <c r="Q17032" s="224"/>
      <c r="R17032" s="224"/>
      <c r="T17032" s="223"/>
      <c r="U17032" s="225"/>
      <c r="V17032" s="223"/>
      <c r="W17032" s="225"/>
      <c r="AE17032" s="200"/>
      <c r="AM17032" s="203"/>
      <c r="AT17032" s="144"/>
    </row>
    <row r="17033" spans="9:46" s="142" customFormat="1" x14ac:dyDescent="0.15">
      <c r="I17033" s="223"/>
      <c r="P17033" s="224"/>
      <c r="Q17033" s="224"/>
      <c r="R17033" s="224"/>
      <c r="T17033" s="223"/>
      <c r="U17033" s="225"/>
      <c r="V17033" s="223"/>
      <c r="W17033" s="225"/>
      <c r="AE17033" s="200"/>
      <c r="AM17033" s="203"/>
      <c r="AT17033" s="144"/>
    </row>
    <row r="17034" spans="9:46" s="142" customFormat="1" x14ac:dyDescent="0.15">
      <c r="I17034" s="223"/>
      <c r="P17034" s="224"/>
      <c r="Q17034" s="224"/>
      <c r="R17034" s="224"/>
      <c r="T17034" s="223"/>
      <c r="U17034" s="225"/>
      <c r="V17034" s="223"/>
      <c r="W17034" s="225"/>
      <c r="AE17034" s="200"/>
      <c r="AM17034" s="203"/>
      <c r="AT17034" s="144"/>
    </row>
    <row r="17035" spans="9:46" s="142" customFormat="1" x14ac:dyDescent="0.15">
      <c r="I17035" s="223"/>
      <c r="P17035" s="224"/>
      <c r="Q17035" s="224"/>
      <c r="R17035" s="224"/>
      <c r="T17035" s="223"/>
      <c r="U17035" s="225"/>
      <c r="V17035" s="223"/>
      <c r="W17035" s="225"/>
      <c r="AE17035" s="200"/>
      <c r="AM17035" s="203"/>
      <c r="AT17035" s="144"/>
    </row>
    <row r="17036" spans="9:46" s="142" customFormat="1" x14ac:dyDescent="0.15">
      <c r="I17036" s="223"/>
      <c r="P17036" s="224"/>
      <c r="Q17036" s="224"/>
      <c r="R17036" s="224"/>
      <c r="T17036" s="223"/>
      <c r="U17036" s="225"/>
      <c r="V17036" s="223"/>
      <c r="W17036" s="225"/>
      <c r="AE17036" s="200"/>
      <c r="AM17036" s="203"/>
      <c r="AT17036" s="144"/>
    </row>
    <row r="17037" spans="9:46" s="142" customFormat="1" x14ac:dyDescent="0.15">
      <c r="I17037" s="223"/>
      <c r="P17037" s="224"/>
      <c r="Q17037" s="224"/>
      <c r="R17037" s="224"/>
      <c r="T17037" s="223"/>
      <c r="U17037" s="225"/>
      <c r="V17037" s="223"/>
      <c r="W17037" s="225"/>
      <c r="AE17037" s="200"/>
      <c r="AM17037" s="203"/>
      <c r="AT17037" s="144"/>
    </row>
    <row r="17038" spans="9:46" s="142" customFormat="1" x14ac:dyDescent="0.15">
      <c r="I17038" s="223"/>
      <c r="P17038" s="224"/>
      <c r="Q17038" s="224"/>
      <c r="R17038" s="224"/>
      <c r="T17038" s="223"/>
      <c r="U17038" s="225"/>
      <c r="V17038" s="223"/>
      <c r="W17038" s="225"/>
      <c r="AE17038" s="200"/>
      <c r="AM17038" s="203"/>
      <c r="AT17038" s="144"/>
    </row>
    <row r="17039" spans="9:46" s="142" customFormat="1" x14ac:dyDescent="0.15">
      <c r="I17039" s="223"/>
      <c r="P17039" s="224"/>
      <c r="Q17039" s="224"/>
      <c r="R17039" s="224"/>
      <c r="T17039" s="223"/>
      <c r="U17039" s="225"/>
      <c r="V17039" s="223"/>
      <c r="W17039" s="225"/>
      <c r="AE17039" s="200"/>
      <c r="AM17039" s="203"/>
      <c r="AT17039" s="144"/>
    </row>
    <row r="17040" spans="9:46" s="142" customFormat="1" x14ac:dyDescent="0.15">
      <c r="I17040" s="223"/>
      <c r="P17040" s="224"/>
      <c r="Q17040" s="224"/>
      <c r="R17040" s="224"/>
      <c r="T17040" s="223"/>
      <c r="U17040" s="225"/>
      <c r="V17040" s="223"/>
      <c r="W17040" s="225"/>
      <c r="AE17040" s="200"/>
      <c r="AM17040" s="203"/>
      <c r="AT17040" s="144"/>
    </row>
    <row r="17041" spans="9:46" s="142" customFormat="1" x14ac:dyDescent="0.15">
      <c r="I17041" s="223"/>
      <c r="P17041" s="224"/>
      <c r="Q17041" s="224"/>
      <c r="R17041" s="224"/>
      <c r="T17041" s="223"/>
      <c r="U17041" s="225"/>
      <c r="V17041" s="223"/>
      <c r="W17041" s="225"/>
      <c r="AE17041" s="200"/>
      <c r="AM17041" s="203"/>
      <c r="AT17041" s="144"/>
    </row>
    <row r="17042" spans="9:46" s="142" customFormat="1" x14ac:dyDescent="0.15">
      <c r="I17042" s="223"/>
      <c r="P17042" s="224"/>
      <c r="Q17042" s="224"/>
      <c r="R17042" s="224"/>
      <c r="T17042" s="223"/>
      <c r="U17042" s="225"/>
      <c r="V17042" s="223"/>
      <c r="W17042" s="225"/>
      <c r="AE17042" s="200"/>
      <c r="AM17042" s="203"/>
      <c r="AT17042" s="144"/>
    </row>
    <row r="17043" spans="9:46" s="142" customFormat="1" x14ac:dyDescent="0.15">
      <c r="I17043" s="223"/>
      <c r="P17043" s="224"/>
      <c r="Q17043" s="224"/>
      <c r="R17043" s="224"/>
      <c r="T17043" s="223"/>
      <c r="U17043" s="225"/>
      <c r="V17043" s="223"/>
      <c r="W17043" s="225"/>
      <c r="AE17043" s="200"/>
      <c r="AM17043" s="203"/>
      <c r="AT17043" s="144"/>
    </row>
    <row r="17044" spans="9:46" s="142" customFormat="1" x14ac:dyDescent="0.15">
      <c r="I17044" s="223"/>
      <c r="P17044" s="224"/>
      <c r="Q17044" s="224"/>
      <c r="R17044" s="224"/>
      <c r="T17044" s="223"/>
      <c r="U17044" s="225"/>
      <c r="V17044" s="223"/>
      <c r="W17044" s="225"/>
      <c r="AE17044" s="200"/>
      <c r="AM17044" s="203"/>
      <c r="AT17044" s="144"/>
    </row>
    <row r="17045" spans="9:46" s="142" customFormat="1" x14ac:dyDescent="0.15">
      <c r="I17045" s="223"/>
      <c r="P17045" s="224"/>
      <c r="Q17045" s="224"/>
      <c r="R17045" s="224"/>
      <c r="T17045" s="223"/>
      <c r="U17045" s="225"/>
      <c r="V17045" s="223"/>
      <c r="W17045" s="225"/>
      <c r="AE17045" s="200"/>
      <c r="AM17045" s="203"/>
      <c r="AT17045" s="144"/>
    </row>
    <row r="17046" spans="9:46" s="142" customFormat="1" x14ac:dyDescent="0.15">
      <c r="I17046" s="223"/>
      <c r="P17046" s="224"/>
      <c r="Q17046" s="224"/>
      <c r="R17046" s="224"/>
      <c r="T17046" s="223"/>
      <c r="U17046" s="225"/>
      <c r="V17046" s="223"/>
      <c r="W17046" s="225"/>
      <c r="AE17046" s="200"/>
      <c r="AM17046" s="203"/>
      <c r="AT17046" s="144"/>
    </row>
    <row r="17047" spans="9:46" s="142" customFormat="1" x14ac:dyDescent="0.15">
      <c r="I17047" s="223"/>
      <c r="P17047" s="224"/>
      <c r="Q17047" s="224"/>
      <c r="R17047" s="224"/>
      <c r="T17047" s="223"/>
      <c r="U17047" s="225"/>
      <c r="V17047" s="223"/>
      <c r="W17047" s="225"/>
      <c r="AE17047" s="200"/>
      <c r="AM17047" s="203"/>
      <c r="AT17047" s="144"/>
    </row>
    <row r="17048" spans="9:46" s="142" customFormat="1" x14ac:dyDescent="0.15">
      <c r="I17048" s="223"/>
      <c r="P17048" s="224"/>
      <c r="Q17048" s="224"/>
      <c r="R17048" s="224"/>
      <c r="T17048" s="223"/>
      <c r="U17048" s="225"/>
      <c r="V17048" s="223"/>
      <c r="W17048" s="225"/>
      <c r="AE17048" s="200"/>
      <c r="AM17048" s="203"/>
      <c r="AT17048" s="144"/>
    </row>
    <row r="17049" spans="9:46" s="142" customFormat="1" x14ac:dyDescent="0.15">
      <c r="I17049" s="223"/>
      <c r="P17049" s="224"/>
      <c r="Q17049" s="224"/>
      <c r="R17049" s="224"/>
      <c r="T17049" s="223"/>
      <c r="U17049" s="225"/>
      <c r="V17049" s="223"/>
      <c r="W17049" s="225"/>
      <c r="AE17049" s="200"/>
      <c r="AM17049" s="203"/>
      <c r="AT17049" s="144"/>
    </row>
    <row r="17050" spans="9:46" s="142" customFormat="1" x14ac:dyDescent="0.15">
      <c r="I17050" s="223"/>
      <c r="P17050" s="224"/>
      <c r="Q17050" s="224"/>
      <c r="R17050" s="224"/>
      <c r="T17050" s="223"/>
      <c r="U17050" s="225"/>
      <c r="V17050" s="223"/>
      <c r="W17050" s="225"/>
      <c r="AE17050" s="200"/>
      <c r="AM17050" s="203"/>
      <c r="AT17050" s="144"/>
    </row>
    <row r="17051" spans="9:46" s="142" customFormat="1" x14ac:dyDescent="0.15">
      <c r="I17051" s="223"/>
      <c r="P17051" s="224"/>
      <c r="Q17051" s="224"/>
      <c r="R17051" s="224"/>
      <c r="T17051" s="223"/>
      <c r="U17051" s="225"/>
      <c r="V17051" s="223"/>
      <c r="W17051" s="225"/>
      <c r="AE17051" s="200"/>
      <c r="AM17051" s="203"/>
      <c r="AT17051" s="144"/>
    </row>
    <row r="17052" spans="9:46" s="142" customFormat="1" x14ac:dyDescent="0.15">
      <c r="I17052" s="223"/>
      <c r="P17052" s="224"/>
      <c r="Q17052" s="224"/>
      <c r="R17052" s="224"/>
      <c r="T17052" s="223"/>
      <c r="U17052" s="225"/>
      <c r="V17052" s="223"/>
      <c r="W17052" s="225"/>
      <c r="AE17052" s="200"/>
      <c r="AM17052" s="203"/>
      <c r="AT17052" s="144"/>
    </row>
    <row r="17053" spans="9:46" s="142" customFormat="1" x14ac:dyDescent="0.15">
      <c r="I17053" s="223"/>
      <c r="P17053" s="224"/>
      <c r="Q17053" s="224"/>
      <c r="R17053" s="224"/>
      <c r="T17053" s="223"/>
      <c r="U17053" s="225"/>
      <c r="V17053" s="223"/>
      <c r="W17053" s="225"/>
      <c r="AE17053" s="200"/>
      <c r="AM17053" s="203"/>
      <c r="AT17053" s="144"/>
    </row>
    <row r="17054" spans="9:46" s="142" customFormat="1" x14ac:dyDescent="0.15">
      <c r="I17054" s="223"/>
      <c r="P17054" s="224"/>
      <c r="Q17054" s="224"/>
      <c r="R17054" s="224"/>
      <c r="T17054" s="223"/>
      <c r="U17054" s="225"/>
      <c r="V17054" s="223"/>
      <c r="W17054" s="225"/>
      <c r="AE17054" s="200"/>
      <c r="AM17054" s="203"/>
      <c r="AT17054" s="144"/>
    </row>
    <row r="17055" spans="9:46" s="142" customFormat="1" x14ac:dyDescent="0.15">
      <c r="I17055" s="223"/>
      <c r="P17055" s="224"/>
      <c r="Q17055" s="224"/>
      <c r="R17055" s="224"/>
      <c r="T17055" s="223"/>
      <c r="U17055" s="225"/>
      <c r="V17055" s="223"/>
      <c r="W17055" s="225"/>
      <c r="AE17055" s="200"/>
      <c r="AM17055" s="203"/>
      <c r="AT17055" s="144"/>
    </row>
    <row r="17056" spans="9:46" s="142" customFormat="1" x14ac:dyDescent="0.15">
      <c r="I17056" s="223"/>
      <c r="P17056" s="224"/>
      <c r="Q17056" s="224"/>
      <c r="R17056" s="224"/>
      <c r="T17056" s="223"/>
      <c r="U17056" s="225"/>
      <c r="V17056" s="223"/>
      <c r="W17056" s="225"/>
      <c r="AE17056" s="200"/>
      <c r="AM17056" s="203"/>
      <c r="AT17056" s="144"/>
    </row>
    <row r="17057" spans="9:46" s="142" customFormat="1" x14ac:dyDescent="0.15">
      <c r="I17057" s="223"/>
      <c r="P17057" s="224"/>
      <c r="Q17057" s="224"/>
      <c r="R17057" s="224"/>
      <c r="T17057" s="223"/>
      <c r="U17057" s="225"/>
      <c r="V17057" s="223"/>
      <c r="W17057" s="225"/>
      <c r="AE17057" s="200"/>
      <c r="AM17057" s="203"/>
      <c r="AT17057" s="144"/>
    </row>
    <row r="17058" spans="9:46" s="142" customFormat="1" x14ac:dyDescent="0.15">
      <c r="I17058" s="223"/>
      <c r="P17058" s="224"/>
      <c r="Q17058" s="224"/>
      <c r="R17058" s="224"/>
      <c r="T17058" s="223"/>
      <c r="U17058" s="225"/>
      <c r="V17058" s="223"/>
      <c r="W17058" s="225"/>
      <c r="AE17058" s="200"/>
      <c r="AM17058" s="203"/>
      <c r="AT17058" s="144"/>
    </row>
    <row r="17059" spans="9:46" s="142" customFormat="1" x14ac:dyDescent="0.15">
      <c r="I17059" s="223"/>
      <c r="P17059" s="224"/>
      <c r="Q17059" s="224"/>
      <c r="R17059" s="224"/>
      <c r="T17059" s="223"/>
      <c r="U17059" s="225"/>
      <c r="V17059" s="223"/>
      <c r="W17059" s="225"/>
      <c r="AE17059" s="200"/>
      <c r="AM17059" s="203"/>
      <c r="AT17059" s="144"/>
    </row>
    <row r="17060" spans="9:46" s="142" customFormat="1" x14ac:dyDescent="0.15">
      <c r="I17060" s="223"/>
      <c r="P17060" s="224"/>
      <c r="Q17060" s="224"/>
      <c r="R17060" s="224"/>
      <c r="T17060" s="223"/>
      <c r="U17060" s="225"/>
      <c r="V17060" s="223"/>
      <c r="W17060" s="225"/>
      <c r="AE17060" s="200"/>
      <c r="AM17060" s="203"/>
      <c r="AT17060" s="144"/>
    </row>
    <row r="17061" spans="9:46" s="142" customFormat="1" x14ac:dyDescent="0.15">
      <c r="I17061" s="223"/>
      <c r="P17061" s="224"/>
      <c r="Q17061" s="224"/>
      <c r="R17061" s="224"/>
      <c r="T17061" s="223"/>
      <c r="U17061" s="225"/>
      <c r="V17061" s="223"/>
      <c r="W17061" s="225"/>
      <c r="AE17061" s="200"/>
      <c r="AM17061" s="203"/>
      <c r="AT17061" s="144"/>
    </row>
    <row r="17062" spans="9:46" s="142" customFormat="1" x14ac:dyDescent="0.15">
      <c r="I17062" s="223"/>
      <c r="P17062" s="224"/>
      <c r="Q17062" s="224"/>
      <c r="R17062" s="224"/>
      <c r="T17062" s="223"/>
      <c r="U17062" s="225"/>
      <c r="V17062" s="223"/>
      <c r="W17062" s="225"/>
      <c r="AE17062" s="200"/>
      <c r="AM17062" s="203"/>
      <c r="AT17062" s="144"/>
    </row>
    <row r="17063" spans="9:46" s="142" customFormat="1" x14ac:dyDescent="0.15">
      <c r="I17063" s="223"/>
      <c r="P17063" s="224"/>
      <c r="Q17063" s="224"/>
      <c r="R17063" s="224"/>
      <c r="T17063" s="223"/>
      <c r="U17063" s="225"/>
      <c r="V17063" s="223"/>
      <c r="W17063" s="225"/>
      <c r="AE17063" s="200"/>
      <c r="AM17063" s="203"/>
      <c r="AT17063" s="144"/>
    </row>
    <row r="17064" spans="9:46" s="142" customFormat="1" x14ac:dyDescent="0.15">
      <c r="I17064" s="223"/>
      <c r="P17064" s="224"/>
      <c r="Q17064" s="224"/>
      <c r="R17064" s="224"/>
      <c r="T17064" s="223"/>
      <c r="U17064" s="225"/>
      <c r="V17064" s="223"/>
      <c r="W17064" s="225"/>
      <c r="AE17064" s="200"/>
      <c r="AM17064" s="203"/>
      <c r="AT17064" s="144"/>
    </row>
    <row r="17065" spans="9:46" s="142" customFormat="1" x14ac:dyDescent="0.15">
      <c r="I17065" s="223"/>
      <c r="P17065" s="224"/>
      <c r="Q17065" s="224"/>
      <c r="R17065" s="224"/>
      <c r="T17065" s="223"/>
      <c r="U17065" s="225"/>
      <c r="V17065" s="223"/>
      <c r="W17065" s="225"/>
      <c r="AE17065" s="200"/>
      <c r="AM17065" s="203"/>
      <c r="AT17065" s="144"/>
    </row>
    <row r="17066" spans="9:46" s="142" customFormat="1" x14ac:dyDescent="0.15">
      <c r="I17066" s="223"/>
      <c r="P17066" s="224"/>
      <c r="Q17066" s="224"/>
      <c r="R17066" s="224"/>
      <c r="T17066" s="223"/>
      <c r="U17066" s="225"/>
      <c r="V17066" s="223"/>
      <c r="W17066" s="225"/>
      <c r="AE17066" s="200"/>
      <c r="AM17066" s="203"/>
      <c r="AT17066" s="144"/>
    </row>
    <row r="17067" spans="9:46" s="142" customFormat="1" x14ac:dyDescent="0.15">
      <c r="I17067" s="223"/>
      <c r="P17067" s="224"/>
      <c r="Q17067" s="224"/>
      <c r="R17067" s="224"/>
      <c r="T17067" s="223"/>
      <c r="U17067" s="225"/>
      <c r="V17067" s="223"/>
      <c r="W17067" s="225"/>
      <c r="AE17067" s="200"/>
      <c r="AM17067" s="203"/>
      <c r="AT17067" s="144"/>
    </row>
    <row r="17068" spans="9:46" s="142" customFormat="1" x14ac:dyDescent="0.15">
      <c r="I17068" s="223"/>
      <c r="P17068" s="224"/>
      <c r="Q17068" s="224"/>
      <c r="R17068" s="224"/>
      <c r="T17068" s="223"/>
      <c r="U17068" s="225"/>
      <c r="V17068" s="223"/>
      <c r="W17068" s="225"/>
      <c r="AE17068" s="200"/>
      <c r="AM17068" s="203"/>
      <c r="AT17068" s="144"/>
    </row>
    <row r="17069" spans="9:46" s="142" customFormat="1" x14ac:dyDescent="0.15">
      <c r="I17069" s="223"/>
      <c r="P17069" s="224"/>
      <c r="Q17069" s="224"/>
      <c r="R17069" s="224"/>
      <c r="T17069" s="223"/>
      <c r="U17069" s="225"/>
      <c r="V17069" s="223"/>
      <c r="W17069" s="225"/>
      <c r="AE17069" s="200"/>
      <c r="AM17069" s="203"/>
      <c r="AT17069" s="144"/>
    </row>
    <row r="17070" spans="9:46" s="142" customFormat="1" x14ac:dyDescent="0.15">
      <c r="I17070" s="223"/>
      <c r="P17070" s="224"/>
      <c r="Q17070" s="224"/>
      <c r="R17070" s="224"/>
      <c r="T17070" s="223"/>
      <c r="U17070" s="225"/>
      <c r="V17070" s="223"/>
      <c r="W17070" s="225"/>
      <c r="AE17070" s="200"/>
      <c r="AM17070" s="203"/>
      <c r="AT17070" s="144"/>
    </row>
    <row r="17071" spans="9:46" s="142" customFormat="1" x14ac:dyDescent="0.15">
      <c r="I17071" s="223"/>
      <c r="P17071" s="224"/>
      <c r="Q17071" s="224"/>
      <c r="R17071" s="224"/>
      <c r="T17071" s="223"/>
      <c r="U17071" s="225"/>
      <c r="V17071" s="223"/>
      <c r="W17071" s="225"/>
      <c r="AE17071" s="200"/>
      <c r="AM17071" s="203"/>
      <c r="AT17071" s="144"/>
    </row>
    <row r="17072" spans="9:46" s="142" customFormat="1" x14ac:dyDescent="0.15">
      <c r="I17072" s="223"/>
      <c r="P17072" s="224"/>
      <c r="Q17072" s="224"/>
      <c r="R17072" s="224"/>
      <c r="T17072" s="223"/>
      <c r="U17072" s="225"/>
      <c r="V17072" s="223"/>
      <c r="W17072" s="225"/>
      <c r="AE17072" s="200"/>
      <c r="AM17072" s="203"/>
      <c r="AT17072" s="144"/>
    </row>
    <row r="17073" spans="9:46" s="142" customFormat="1" x14ac:dyDescent="0.15">
      <c r="I17073" s="223"/>
      <c r="P17073" s="224"/>
      <c r="Q17073" s="224"/>
      <c r="R17073" s="224"/>
      <c r="T17073" s="223"/>
      <c r="U17073" s="225"/>
      <c r="V17073" s="223"/>
      <c r="W17073" s="225"/>
      <c r="AE17073" s="200"/>
      <c r="AM17073" s="203"/>
      <c r="AT17073" s="144"/>
    </row>
    <row r="17074" spans="9:46" s="142" customFormat="1" x14ac:dyDescent="0.15">
      <c r="I17074" s="223"/>
      <c r="P17074" s="224"/>
      <c r="Q17074" s="224"/>
      <c r="R17074" s="224"/>
      <c r="T17074" s="223"/>
      <c r="U17074" s="225"/>
      <c r="V17074" s="223"/>
      <c r="W17074" s="225"/>
      <c r="AE17074" s="200"/>
      <c r="AM17074" s="203"/>
      <c r="AT17074" s="144"/>
    </row>
    <row r="17075" spans="9:46" s="142" customFormat="1" x14ac:dyDescent="0.15">
      <c r="I17075" s="223"/>
      <c r="P17075" s="224"/>
      <c r="Q17075" s="224"/>
      <c r="R17075" s="224"/>
      <c r="T17075" s="223"/>
      <c r="U17075" s="225"/>
      <c r="V17075" s="223"/>
      <c r="W17075" s="225"/>
      <c r="AE17075" s="200"/>
      <c r="AM17075" s="203"/>
      <c r="AT17075" s="144"/>
    </row>
    <row r="17076" spans="9:46" s="142" customFormat="1" x14ac:dyDescent="0.15">
      <c r="I17076" s="223"/>
      <c r="P17076" s="224"/>
      <c r="Q17076" s="224"/>
      <c r="R17076" s="224"/>
      <c r="T17076" s="223"/>
      <c r="U17076" s="225"/>
      <c r="V17076" s="223"/>
      <c r="W17076" s="225"/>
      <c r="AE17076" s="200"/>
      <c r="AM17076" s="203"/>
      <c r="AT17076" s="144"/>
    </row>
    <row r="17077" spans="9:46" s="142" customFormat="1" x14ac:dyDescent="0.15">
      <c r="I17077" s="223"/>
      <c r="P17077" s="224"/>
      <c r="Q17077" s="224"/>
      <c r="R17077" s="224"/>
      <c r="T17077" s="223"/>
      <c r="U17077" s="225"/>
      <c r="V17077" s="223"/>
      <c r="W17077" s="225"/>
      <c r="AE17077" s="200"/>
      <c r="AM17077" s="203"/>
      <c r="AT17077" s="144"/>
    </row>
    <row r="17078" spans="9:46" s="142" customFormat="1" x14ac:dyDescent="0.15">
      <c r="I17078" s="223"/>
      <c r="P17078" s="224"/>
      <c r="Q17078" s="224"/>
      <c r="R17078" s="224"/>
      <c r="T17078" s="223"/>
      <c r="U17078" s="225"/>
      <c r="V17078" s="223"/>
      <c r="W17078" s="225"/>
      <c r="AE17078" s="200"/>
      <c r="AM17078" s="203"/>
      <c r="AT17078" s="144"/>
    </row>
    <row r="17079" spans="9:46" s="142" customFormat="1" x14ac:dyDescent="0.15">
      <c r="I17079" s="223"/>
      <c r="P17079" s="224"/>
      <c r="Q17079" s="224"/>
      <c r="R17079" s="224"/>
      <c r="T17079" s="223"/>
      <c r="U17079" s="225"/>
      <c r="V17079" s="223"/>
      <c r="W17079" s="225"/>
      <c r="AE17079" s="200"/>
      <c r="AM17079" s="203"/>
      <c r="AT17079" s="144"/>
    </row>
    <row r="17080" spans="9:46" s="142" customFormat="1" x14ac:dyDescent="0.15">
      <c r="I17080" s="223"/>
      <c r="P17080" s="224"/>
      <c r="Q17080" s="224"/>
      <c r="R17080" s="224"/>
      <c r="T17080" s="223"/>
      <c r="U17080" s="225"/>
      <c r="V17080" s="223"/>
      <c r="W17080" s="225"/>
      <c r="AE17080" s="200"/>
      <c r="AM17080" s="203"/>
      <c r="AT17080" s="144"/>
    </row>
    <row r="17081" spans="9:46" s="142" customFormat="1" x14ac:dyDescent="0.15">
      <c r="I17081" s="223"/>
      <c r="P17081" s="224"/>
      <c r="Q17081" s="224"/>
      <c r="R17081" s="224"/>
      <c r="T17081" s="223"/>
      <c r="U17081" s="225"/>
      <c r="V17081" s="223"/>
      <c r="W17081" s="225"/>
      <c r="AE17081" s="200"/>
      <c r="AM17081" s="203"/>
      <c r="AT17081" s="144"/>
    </row>
    <row r="17082" spans="9:46" s="142" customFormat="1" x14ac:dyDescent="0.15">
      <c r="I17082" s="223"/>
      <c r="P17082" s="224"/>
      <c r="Q17082" s="224"/>
      <c r="R17082" s="224"/>
      <c r="T17082" s="223"/>
      <c r="U17082" s="225"/>
      <c r="V17082" s="223"/>
      <c r="W17082" s="225"/>
      <c r="AE17082" s="200"/>
      <c r="AM17082" s="203"/>
      <c r="AT17082" s="144"/>
    </row>
    <row r="17083" spans="9:46" s="142" customFormat="1" x14ac:dyDescent="0.15">
      <c r="I17083" s="223"/>
      <c r="P17083" s="224"/>
      <c r="Q17083" s="224"/>
      <c r="R17083" s="224"/>
      <c r="T17083" s="223"/>
      <c r="U17083" s="225"/>
      <c r="V17083" s="223"/>
      <c r="W17083" s="225"/>
      <c r="AE17083" s="200"/>
      <c r="AM17083" s="203"/>
      <c r="AT17083" s="144"/>
    </row>
    <row r="17084" spans="9:46" s="142" customFormat="1" x14ac:dyDescent="0.15">
      <c r="I17084" s="223"/>
      <c r="P17084" s="224"/>
      <c r="Q17084" s="224"/>
      <c r="R17084" s="224"/>
      <c r="T17084" s="223"/>
      <c r="U17084" s="225"/>
      <c r="V17084" s="223"/>
      <c r="W17084" s="225"/>
      <c r="AE17084" s="200"/>
      <c r="AM17084" s="203"/>
      <c r="AT17084" s="144"/>
    </row>
    <row r="17085" spans="9:46" s="142" customFormat="1" x14ac:dyDescent="0.15">
      <c r="I17085" s="223"/>
      <c r="P17085" s="224"/>
      <c r="Q17085" s="224"/>
      <c r="R17085" s="224"/>
      <c r="T17085" s="223"/>
      <c r="U17085" s="225"/>
      <c r="V17085" s="223"/>
      <c r="W17085" s="225"/>
      <c r="AE17085" s="200"/>
      <c r="AM17085" s="203"/>
      <c r="AT17085" s="144"/>
    </row>
    <row r="17086" spans="9:46" s="142" customFormat="1" x14ac:dyDescent="0.15">
      <c r="I17086" s="223"/>
      <c r="P17086" s="224"/>
      <c r="Q17086" s="224"/>
      <c r="R17086" s="224"/>
      <c r="T17086" s="223"/>
      <c r="U17086" s="225"/>
      <c r="V17086" s="223"/>
      <c r="W17086" s="225"/>
      <c r="AE17086" s="200"/>
      <c r="AM17086" s="203"/>
      <c r="AT17086" s="144"/>
    </row>
    <row r="17087" spans="9:46" s="142" customFormat="1" x14ac:dyDescent="0.15">
      <c r="I17087" s="223"/>
      <c r="P17087" s="224"/>
      <c r="Q17087" s="224"/>
      <c r="R17087" s="224"/>
      <c r="T17087" s="223"/>
      <c r="U17087" s="225"/>
      <c r="V17087" s="223"/>
      <c r="W17087" s="225"/>
      <c r="AE17087" s="200"/>
      <c r="AM17087" s="203"/>
      <c r="AT17087" s="144"/>
    </row>
    <row r="17088" spans="9:46" s="142" customFormat="1" x14ac:dyDescent="0.15">
      <c r="I17088" s="223"/>
      <c r="P17088" s="224"/>
      <c r="Q17088" s="224"/>
      <c r="R17088" s="224"/>
      <c r="T17088" s="223"/>
      <c r="U17088" s="225"/>
      <c r="V17088" s="223"/>
      <c r="W17088" s="225"/>
      <c r="AE17088" s="200"/>
      <c r="AM17088" s="203"/>
      <c r="AT17088" s="144"/>
    </row>
    <row r="17089" spans="9:46" s="142" customFormat="1" x14ac:dyDescent="0.15">
      <c r="I17089" s="223"/>
      <c r="P17089" s="224"/>
      <c r="Q17089" s="224"/>
      <c r="R17089" s="224"/>
      <c r="T17089" s="223"/>
      <c r="U17089" s="225"/>
      <c r="V17089" s="223"/>
      <c r="W17089" s="225"/>
      <c r="AE17089" s="200"/>
      <c r="AM17089" s="203"/>
      <c r="AT17089" s="144"/>
    </row>
    <row r="17090" spans="9:46" s="142" customFormat="1" x14ac:dyDescent="0.15">
      <c r="I17090" s="223"/>
      <c r="P17090" s="224"/>
      <c r="Q17090" s="224"/>
      <c r="R17090" s="224"/>
      <c r="T17090" s="223"/>
      <c r="U17090" s="225"/>
      <c r="V17090" s="223"/>
      <c r="W17090" s="225"/>
      <c r="AE17090" s="200"/>
      <c r="AM17090" s="203"/>
      <c r="AT17090" s="144"/>
    </row>
    <row r="17091" spans="9:46" s="142" customFormat="1" x14ac:dyDescent="0.15">
      <c r="I17091" s="223"/>
      <c r="P17091" s="224"/>
      <c r="Q17091" s="224"/>
      <c r="R17091" s="224"/>
      <c r="T17091" s="223"/>
      <c r="U17091" s="225"/>
      <c r="V17091" s="223"/>
      <c r="W17091" s="225"/>
      <c r="AE17091" s="200"/>
      <c r="AM17091" s="203"/>
      <c r="AT17091" s="144"/>
    </row>
    <row r="17092" spans="9:46" s="142" customFormat="1" x14ac:dyDescent="0.15">
      <c r="I17092" s="223"/>
      <c r="P17092" s="224"/>
      <c r="Q17092" s="224"/>
      <c r="R17092" s="224"/>
      <c r="T17092" s="223"/>
      <c r="U17092" s="225"/>
      <c r="V17092" s="223"/>
      <c r="W17092" s="225"/>
      <c r="AE17092" s="200"/>
      <c r="AM17092" s="203"/>
      <c r="AT17092" s="144"/>
    </row>
    <row r="17093" spans="9:46" s="142" customFormat="1" x14ac:dyDescent="0.15">
      <c r="I17093" s="223"/>
      <c r="P17093" s="224"/>
      <c r="Q17093" s="224"/>
      <c r="R17093" s="224"/>
      <c r="T17093" s="223"/>
      <c r="U17093" s="225"/>
      <c r="V17093" s="223"/>
      <c r="W17093" s="225"/>
      <c r="AE17093" s="200"/>
      <c r="AM17093" s="203"/>
      <c r="AT17093" s="144"/>
    </row>
    <row r="17094" spans="9:46" s="142" customFormat="1" x14ac:dyDescent="0.15">
      <c r="I17094" s="223"/>
      <c r="P17094" s="224"/>
      <c r="Q17094" s="224"/>
      <c r="R17094" s="224"/>
      <c r="T17094" s="223"/>
      <c r="U17094" s="225"/>
      <c r="V17094" s="223"/>
      <c r="W17094" s="225"/>
      <c r="AE17094" s="200"/>
      <c r="AM17094" s="203"/>
      <c r="AT17094" s="144"/>
    </row>
    <row r="17095" spans="9:46" s="142" customFormat="1" x14ac:dyDescent="0.15">
      <c r="I17095" s="223"/>
      <c r="P17095" s="224"/>
      <c r="Q17095" s="224"/>
      <c r="R17095" s="224"/>
      <c r="T17095" s="223"/>
      <c r="U17095" s="225"/>
      <c r="V17095" s="223"/>
      <c r="W17095" s="225"/>
      <c r="AE17095" s="200"/>
      <c r="AM17095" s="203"/>
      <c r="AT17095" s="144"/>
    </row>
    <row r="17096" spans="9:46" s="142" customFormat="1" x14ac:dyDescent="0.15">
      <c r="I17096" s="223"/>
      <c r="P17096" s="224"/>
      <c r="Q17096" s="224"/>
      <c r="R17096" s="224"/>
      <c r="T17096" s="223"/>
      <c r="U17096" s="225"/>
      <c r="V17096" s="223"/>
      <c r="W17096" s="225"/>
      <c r="AE17096" s="200"/>
      <c r="AM17096" s="203"/>
      <c r="AT17096" s="144"/>
    </row>
    <row r="17097" spans="9:46" s="142" customFormat="1" x14ac:dyDescent="0.15">
      <c r="I17097" s="223"/>
      <c r="P17097" s="224"/>
      <c r="Q17097" s="224"/>
      <c r="R17097" s="224"/>
      <c r="T17097" s="223"/>
      <c r="U17097" s="225"/>
      <c r="V17097" s="223"/>
      <c r="W17097" s="225"/>
      <c r="AE17097" s="200"/>
      <c r="AM17097" s="203"/>
      <c r="AT17097" s="144"/>
    </row>
    <row r="17098" spans="9:46" s="142" customFormat="1" x14ac:dyDescent="0.15">
      <c r="I17098" s="223"/>
      <c r="P17098" s="224"/>
      <c r="Q17098" s="224"/>
      <c r="R17098" s="224"/>
      <c r="T17098" s="223"/>
      <c r="U17098" s="225"/>
      <c r="V17098" s="223"/>
      <c r="W17098" s="225"/>
      <c r="AE17098" s="200"/>
      <c r="AM17098" s="203"/>
      <c r="AT17098" s="144"/>
    </row>
    <row r="17099" spans="9:46" s="142" customFormat="1" x14ac:dyDescent="0.15">
      <c r="I17099" s="223"/>
      <c r="P17099" s="224"/>
      <c r="Q17099" s="224"/>
      <c r="R17099" s="224"/>
      <c r="T17099" s="223"/>
      <c r="U17099" s="225"/>
      <c r="V17099" s="223"/>
      <c r="W17099" s="225"/>
      <c r="AE17099" s="200"/>
      <c r="AM17099" s="203"/>
      <c r="AT17099" s="144"/>
    </row>
    <row r="17100" spans="9:46" s="142" customFormat="1" x14ac:dyDescent="0.15">
      <c r="I17100" s="223"/>
      <c r="P17100" s="224"/>
      <c r="Q17100" s="224"/>
      <c r="R17100" s="224"/>
      <c r="T17100" s="223"/>
      <c r="U17100" s="225"/>
      <c r="V17100" s="223"/>
      <c r="W17100" s="225"/>
      <c r="AE17100" s="200"/>
      <c r="AM17100" s="203"/>
      <c r="AT17100" s="144"/>
    </row>
    <row r="17101" spans="9:46" s="142" customFormat="1" x14ac:dyDescent="0.15">
      <c r="I17101" s="223"/>
      <c r="P17101" s="224"/>
      <c r="Q17101" s="224"/>
      <c r="R17101" s="224"/>
      <c r="T17101" s="223"/>
      <c r="U17101" s="225"/>
      <c r="V17101" s="223"/>
      <c r="W17101" s="225"/>
      <c r="AE17101" s="200"/>
      <c r="AM17101" s="203"/>
      <c r="AT17101" s="144"/>
    </row>
    <row r="17102" spans="9:46" s="142" customFormat="1" x14ac:dyDescent="0.15">
      <c r="I17102" s="223"/>
      <c r="P17102" s="224"/>
      <c r="Q17102" s="224"/>
      <c r="R17102" s="224"/>
      <c r="T17102" s="223"/>
      <c r="U17102" s="225"/>
      <c r="V17102" s="223"/>
      <c r="W17102" s="225"/>
      <c r="AE17102" s="200"/>
      <c r="AM17102" s="203"/>
      <c r="AT17102" s="144"/>
    </row>
    <row r="17103" spans="9:46" s="142" customFormat="1" x14ac:dyDescent="0.15">
      <c r="I17103" s="223"/>
      <c r="P17103" s="224"/>
      <c r="Q17103" s="224"/>
      <c r="R17103" s="224"/>
      <c r="T17103" s="223"/>
      <c r="U17103" s="225"/>
      <c r="V17103" s="223"/>
      <c r="W17103" s="225"/>
      <c r="AE17103" s="200"/>
      <c r="AM17103" s="203"/>
      <c r="AT17103" s="144"/>
    </row>
    <row r="17104" spans="9:46" s="142" customFormat="1" x14ac:dyDescent="0.15">
      <c r="I17104" s="223"/>
      <c r="P17104" s="224"/>
      <c r="Q17104" s="224"/>
      <c r="R17104" s="224"/>
      <c r="T17104" s="223"/>
      <c r="U17104" s="225"/>
      <c r="V17104" s="223"/>
      <c r="W17104" s="225"/>
      <c r="AE17104" s="200"/>
      <c r="AM17104" s="203"/>
      <c r="AT17104" s="144"/>
    </row>
    <row r="17105" spans="9:46" s="142" customFormat="1" x14ac:dyDescent="0.15">
      <c r="I17105" s="223"/>
      <c r="P17105" s="224"/>
      <c r="Q17105" s="224"/>
      <c r="R17105" s="224"/>
      <c r="T17105" s="223"/>
      <c r="U17105" s="225"/>
      <c r="V17105" s="223"/>
      <c r="W17105" s="225"/>
      <c r="AE17105" s="200"/>
      <c r="AM17105" s="203"/>
      <c r="AT17105" s="144"/>
    </row>
    <row r="17106" spans="9:46" s="142" customFormat="1" x14ac:dyDescent="0.15">
      <c r="I17106" s="223"/>
      <c r="P17106" s="224"/>
      <c r="Q17106" s="224"/>
      <c r="R17106" s="224"/>
      <c r="T17106" s="223"/>
      <c r="U17106" s="225"/>
      <c r="V17106" s="223"/>
      <c r="W17106" s="225"/>
      <c r="AE17106" s="200"/>
      <c r="AM17106" s="203"/>
      <c r="AT17106" s="144"/>
    </row>
    <row r="17107" spans="9:46" s="142" customFormat="1" x14ac:dyDescent="0.15">
      <c r="I17107" s="223"/>
      <c r="P17107" s="224"/>
      <c r="Q17107" s="224"/>
      <c r="R17107" s="224"/>
      <c r="T17107" s="223"/>
      <c r="U17107" s="225"/>
      <c r="V17107" s="223"/>
      <c r="W17107" s="225"/>
      <c r="AE17107" s="200"/>
      <c r="AM17107" s="203"/>
      <c r="AT17107" s="144"/>
    </row>
    <row r="17108" spans="9:46" s="142" customFormat="1" x14ac:dyDescent="0.15">
      <c r="I17108" s="223"/>
      <c r="P17108" s="224"/>
      <c r="Q17108" s="224"/>
      <c r="R17108" s="224"/>
      <c r="T17108" s="223"/>
      <c r="U17108" s="225"/>
      <c r="V17108" s="223"/>
      <c r="W17108" s="225"/>
      <c r="AE17108" s="200"/>
      <c r="AM17108" s="203"/>
      <c r="AT17108" s="144"/>
    </row>
    <row r="17109" spans="9:46" s="142" customFormat="1" x14ac:dyDescent="0.15">
      <c r="I17109" s="223"/>
      <c r="P17109" s="224"/>
      <c r="Q17109" s="224"/>
      <c r="R17109" s="224"/>
      <c r="T17109" s="223"/>
      <c r="U17109" s="225"/>
      <c r="V17109" s="223"/>
      <c r="W17109" s="225"/>
      <c r="AE17109" s="200"/>
      <c r="AM17109" s="203"/>
      <c r="AT17109" s="144"/>
    </row>
    <row r="17110" spans="9:46" s="142" customFormat="1" x14ac:dyDescent="0.15">
      <c r="I17110" s="223"/>
      <c r="P17110" s="224"/>
      <c r="Q17110" s="224"/>
      <c r="R17110" s="224"/>
      <c r="T17110" s="223"/>
      <c r="U17110" s="225"/>
      <c r="V17110" s="223"/>
      <c r="W17110" s="225"/>
      <c r="AE17110" s="200"/>
      <c r="AM17110" s="203"/>
      <c r="AT17110" s="144"/>
    </row>
    <row r="17111" spans="9:46" s="142" customFormat="1" x14ac:dyDescent="0.15">
      <c r="I17111" s="223"/>
      <c r="P17111" s="224"/>
      <c r="Q17111" s="224"/>
      <c r="R17111" s="224"/>
      <c r="T17111" s="223"/>
      <c r="U17111" s="225"/>
      <c r="V17111" s="223"/>
      <c r="W17111" s="225"/>
      <c r="AE17111" s="200"/>
      <c r="AM17111" s="203"/>
      <c r="AT17111" s="144"/>
    </row>
    <row r="17112" spans="9:46" s="142" customFormat="1" x14ac:dyDescent="0.15">
      <c r="I17112" s="223"/>
      <c r="P17112" s="224"/>
      <c r="Q17112" s="224"/>
      <c r="R17112" s="224"/>
      <c r="T17112" s="223"/>
      <c r="U17112" s="225"/>
      <c r="V17112" s="223"/>
      <c r="W17112" s="225"/>
      <c r="AE17112" s="200"/>
      <c r="AM17112" s="203"/>
      <c r="AT17112" s="144"/>
    </row>
    <row r="17113" spans="9:46" s="142" customFormat="1" x14ac:dyDescent="0.15">
      <c r="I17113" s="223"/>
      <c r="P17113" s="224"/>
      <c r="Q17113" s="224"/>
      <c r="R17113" s="224"/>
      <c r="T17113" s="223"/>
      <c r="U17113" s="225"/>
      <c r="V17113" s="223"/>
      <c r="W17113" s="225"/>
      <c r="AE17113" s="200"/>
      <c r="AM17113" s="203"/>
      <c r="AT17113" s="144"/>
    </row>
    <row r="17114" spans="9:46" s="142" customFormat="1" x14ac:dyDescent="0.15">
      <c r="I17114" s="223"/>
      <c r="P17114" s="224"/>
      <c r="Q17114" s="224"/>
      <c r="R17114" s="224"/>
      <c r="T17114" s="223"/>
      <c r="U17114" s="225"/>
      <c r="V17114" s="223"/>
      <c r="W17114" s="225"/>
      <c r="AE17114" s="200"/>
      <c r="AM17114" s="203"/>
      <c r="AT17114" s="144"/>
    </row>
    <row r="17115" spans="9:46" s="142" customFormat="1" x14ac:dyDescent="0.15">
      <c r="I17115" s="223"/>
      <c r="P17115" s="224"/>
      <c r="Q17115" s="224"/>
      <c r="R17115" s="224"/>
      <c r="T17115" s="223"/>
      <c r="U17115" s="225"/>
      <c r="V17115" s="223"/>
      <c r="W17115" s="225"/>
      <c r="AE17115" s="200"/>
      <c r="AM17115" s="203"/>
      <c r="AT17115" s="144"/>
    </row>
    <row r="17116" spans="9:46" s="142" customFormat="1" x14ac:dyDescent="0.15">
      <c r="I17116" s="223"/>
      <c r="P17116" s="224"/>
      <c r="Q17116" s="224"/>
      <c r="R17116" s="224"/>
      <c r="T17116" s="223"/>
      <c r="U17116" s="225"/>
      <c r="V17116" s="223"/>
      <c r="W17116" s="225"/>
      <c r="AE17116" s="200"/>
      <c r="AM17116" s="203"/>
      <c r="AT17116" s="144"/>
    </row>
    <row r="17117" spans="9:46" s="142" customFormat="1" x14ac:dyDescent="0.15">
      <c r="I17117" s="223"/>
      <c r="P17117" s="224"/>
      <c r="Q17117" s="224"/>
      <c r="R17117" s="224"/>
      <c r="T17117" s="223"/>
      <c r="U17117" s="225"/>
      <c r="V17117" s="223"/>
      <c r="W17117" s="225"/>
      <c r="AE17117" s="200"/>
      <c r="AM17117" s="203"/>
      <c r="AT17117" s="144"/>
    </row>
    <row r="17118" spans="9:46" s="142" customFormat="1" x14ac:dyDescent="0.15">
      <c r="I17118" s="223"/>
      <c r="P17118" s="224"/>
      <c r="Q17118" s="224"/>
      <c r="R17118" s="224"/>
      <c r="T17118" s="223"/>
      <c r="U17118" s="225"/>
      <c r="V17118" s="223"/>
      <c r="W17118" s="225"/>
      <c r="AE17118" s="200"/>
      <c r="AM17118" s="203"/>
      <c r="AT17118" s="144"/>
    </row>
    <row r="17119" spans="9:46" s="142" customFormat="1" x14ac:dyDescent="0.15">
      <c r="I17119" s="223"/>
      <c r="P17119" s="224"/>
      <c r="Q17119" s="224"/>
      <c r="R17119" s="224"/>
      <c r="T17119" s="223"/>
      <c r="U17119" s="225"/>
      <c r="V17119" s="223"/>
      <c r="W17119" s="225"/>
      <c r="AE17119" s="200"/>
      <c r="AM17119" s="203"/>
      <c r="AT17119" s="144"/>
    </row>
    <row r="17120" spans="9:46" s="142" customFormat="1" x14ac:dyDescent="0.15">
      <c r="I17120" s="223"/>
      <c r="P17120" s="224"/>
      <c r="Q17120" s="224"/>
      <c r="R17120" s="224"/>
      <c r="T17120" s="223"/>
      <c r="U17120" s="225"/>
      <c r="V17120" s="223"/>
      <c r="W17120" s="225"/>
      <c r="AE17120" s="200"/>
      <c r="AM17120" s="203"/>
      <c r="AT17120" s="144"/>
    </row>
    <row r="17121" spans="9:46" s="142" customFormat="1" x14ac:dyDescent="0.15">
      <c r="I17121" s="223"/>
      <c r="P17121" s="224"/>
      <c r="Q17121" s="224"/>
      <c r="R17121" s="224"/>
      <c r="T17121" s="223"/>
      <c r="U17121" s="225"/>
      <c r="V17121" s="223"/>
      <c r="W17121" s="225"/>
      <c r="AE17121" s="200"/>
      <c r="AM17121" s="203"/>
      <c r="AT17121" s="144"/>
    </row>
    <row r="17122" spans="9:46" s="142" customFormat="1" x14ac:dyDescent="0.15">
      <c r="I17122" s="223"/>
      <c r="P17122" s="224"/>
      <c r="Q17122" s="224"/>
      <c r="R17122" s="224"/>
      <c r="T17122" s="223"/>
      <c r="U17122" s="225"/>
      <c r="V17122" s="223"/>
      <c r="W17122" s="225"/>
      <c r="AE17122" s="200"/>
      <c r="AM17122" s="203"/>
      <c r="AT17122" s="144"/>
    </row>
    <row r="17123" spans="9:46" s="142" customFormat="1" x14ac:dyDescent="0.15">
      <c r="I17123" s="223"/>
      <c r="P17123" s="224"/>
      <c r="Q17123" s="224"/>
      <c r="R17123" s="224"/>
      <c r="T17123" s="223"/>
      <c r="U17123" s="225"/>
      <c r="V17123" s="223"/>
      <c r="W17123" s="225"/>
      <c r="AE17123" s="200"/>
      <c r="AM17123" s="203"/>
      <c r="AT17123" s="144"/>
    </row>
    <row r="17124" spans="9:46" s="142" customFormat="1" x14ac:dyDescent="0.15">
      <c r="I17124" s="223"/>
      <c r="P17124" s="224"/>
      <c r="Q17124" s="224"/>
      <c r="R17124" s="224"/>
      <c r="T17124" s="223"/>
      <c r="U17124" s="225"/>
      <c r="V17124" s="223"/>
      <c r="W17124" s="225"/>
      <c r="AE17124" s="200"/>
      <c r="AM17124" s="203"/>
      <c r="AT17124" s="144"/>
    </row>
    <row r="17125" spans="9:46" s="142" customFormat="1" x14ac:dyDescent="0.15">
      <c r="I17125" s="223"/>
      <c r="P17125" s="224"/>
      <c r="Q17125" s="224"/>
      <c r="R17125" s="224"/>
      <c r="T17125" s="223"/>
      <c r="U17125" s="225"/>
      <c r="V17125" s="223"/>
      <c r="W17125" s="225"/>
      <c r="AE17125" s="200"/>
      <c r="AM17125" s="203"/>
      <c r="AT17125" s="144"/>
    </row>
    <row r="17126" spans="9:46" s="142" customFormat="1" x14ac:dyDescent="0.15">
      <c r="I17126" s="223"/>
      <c r="P17126" s="224"/>
      <c r="Q17126" s="224"/>
      <c r="R17126" s="224"/>
      <c r="T17126" s="223"/>
      <c r="U17126" s="225"/>
      <c r="V17126" s="223"/>
      <c r="W17126" s="225"/>
      <c r="AE17126" s="200"/>
      <c r="AM17126" s="203"/>
      <c r="AT17126" s="144"/>
    </row>
    <row r="17127" spans="9:46" s="142" customFormat="1" x14ac:dyDescent="0.15">
      <c r="I17127" s="223"/>
      <c r="P17127" s="224"/>
      <c r="Q17127" s="224"/>
      <c r="R17127" s="224"/>
      <c r="T17127" s="223"/>
      <c r="U17127" s="225"/>
      <c r="V17127" s="223"/>
      <c r="W17127" s="225"/>
      <c r="AE17127" s="200"/>
      <c r="AM17127" s="203"/>
      <c r="AT17127" s="144"/>
    </row>
    <row r="17128" spans="9:46" s="142" customFormat="1" x14ac:dyDescent="0.15">
      <c r="I17128" s="223"/>
      <c r="P17128" s="224"/>
      <c r="Q17128" s="224"/>
      <c r="R17128" s="224"/>
      <c r="T17128" s="223"/>
      <c r="U17128" s="225"/>
      <c r="V17128" s="223"/>
      <c r="W17128" s="225"/>
      <c r="AE17128" s="200"/>
      <c r="AM17128" s="203"/>
      <c r="AT17128" s="144"/>
    </row>
    <row r="17129" spans="9:46" s="142" customFormat="1" x14ac:dyDescent="0.15">
      <c r="I17129" s="223"/>
      <c r="P17129" s="224"/>
      <c r="Q17129" s="224"/>
      <c r="R17129" s="224"/>
      <c r="T17129" s="223"/>
      <c r="U17129" s="225"/>
      <c r="V17129" s="223"/>
      <c r="W17129" s="225"/>
      <c r="AE17129" s="200"/>
      <c r="AM17129" s="203"/>
      <c r="AT17129" s="144"/>
    </row>
    <row r="17130" spans="9:46" s="142" customFormat="1" x14ac:dyDescent="0.15">
      <c r="I17130" s="223"/>
      <c r="P17130" s="224"/>
      <c r="Q17130" s="224"/>
      <c r="R17130" s="224"/>
      <c r="T17130" s="223"/>
      <c r="U17130" s="225"/>
      <c r="V17130" s="223"/>
      <c r="W17130" s="225"/>
      <c r="AE17130" s="200"/>
      <c r="AM17130" s="203"/>
      <c r="AT17130" s="144"/>
    </row>
    <row r="17131" spans="9:46" s="142" customFormat="1" x14ac:dyDescent="0.15">
      <c r="I17131" s="223"/>
      <c r="P17131" s="224"/>
      <c r="Q17131" s="224"/>
      <c r="R17131" s="224"/>
      <c r="T17131" s="223"/>
      <c r="U17131" s="225"/>
      <c r="V17131" s="223"/>
      <c r="W17131" s="225"/>
      <c r="AE17131" s="200"/>
      <c r="AM17131" s="203"/>
      <c r="AT17131" s="144"/>
    </row>
    <row r="17132" spans="9:46" s="142" customFormat="1" x14ac:dyDescent="0.15">
      <c r="I17132" s="223"/>
      <c r="P17132" s="224"/>
      <c r="Q17132" s="224"/>
      <c r="R17132" s="224"/>
      <c r="T17132" s="223"/>
      <c r="U17132" s="225"/>
      <c r="V17132" s="223"/>
      <c r="W17132" s="225"/>
      <c r="AE17132" s="200"/>
      <c r="AM17132" s="203"/>
      <c r="AT17132" s="144"/>
    </row>
    <row r="17133" spans="9:46" s="142" customFormat="1" x14ac:dyDescent="0.15">
      <c r="I17133" s="223"/>
      <c r="P17133" s="224"/>
      <c r="Q17133" s="224"/>
      <c r="R17133" s="224"/>
      <c r="T17133" s="223"/>
      <c r="U17133" s="225"/>
      <c r="V17133" s="223"/>
      <c r="W17133" s="225"/>
      <c r="AE17133" s="200"/>
      <c r="AM17133" s="203"/>
      <c r="AT17133" s="144"/>
    </row>
    <row r="17134" spans="9:46" s="142" customFormat="1" x14ac:dyDescent="0.15">
      <c r="I17134" s="223"/>
      <c r="P17134" s="224"/>
      <c r="Q17134" s="224"/>
      <c r="R17134" s="224"/>
      <c r="T17134" s="223"/>
      <c r="U17134" s="225"/>
      <c r="V17134" s="223"/>
      <c r="W17134" s="225"/>
      <c r="AE17134" s="200"/>
      <c r="AM17134" s="203"/>
      <c r="AT17134" s="144"/>
    </row>
    <row r="17135" spans="9:46" s="142" customFormat="1" x14ac:dyDescent="0.15">
      <c r="I17135" s="223"/>
      <c r="P17135" s="224"/>
      <c r="Q17135" s="224"/>
      <c r="R17135" s="224"/>
      <c r="T17135" s="223"/>
      <c r="U17135" s="225"/>
      <c r="V17135" s="223"/>
      <c r="W17135" s="225"/>
      <c r="AE17135" s="200"/>
      <c r="AM17135" s="203"/>
      <c r="AT17135" s="144"/>
    </row>
    <row r="17136" spans="9:46" s="142" customFormat="1" x14ac:dyDescent="0.15">
      <c r="I17136" s="223"/>
      <c r="P17136" s="224"/>
      <c r="Q17136" s="224"/>
      <c r="R17136" s="224"/>
      <c r="T17136" s="223"/>
      <c r="U17136" s="225"/>
      <c r="V17136" s="223"/>
      <c r="W17136" s="225"/>
      <c r="AE17136" s="200"/>
      <c r="AM17136" s="203"/>
      <c r="AT17136" s="144"/>
    </row>
    <row r="17137" spans="9:46" s="142" customFormat="1" x14ac:dyDescent="0.15">
      <c r="I17137" s="223"/>
      <c r="P17137" s="224"/>
      <c r="Q17137" s="224"/>
      <c r="R17137" s="224"/>
      <c r="T17137" s="223"/>
      <c r="U17137" s="225"/>
      <c r="V17137" s="223"/>
      <c r="W17137" s="225"/>
      <c r="AE17137" s="200"/>
      <c r="AM17137" s="203"/>
      <c r="AT17137" s="144"/>
    </row>
    <row r="17138" spans="9:46" s="142" customFormat="1" x14ac:dyDescent="0.15">
      <c r="I17138" s="223"/>
      <c r="P17138" s="224"/>
      <c r="Q17138" s="224"/>
      <c r="R17138" s="224"/>
      <c r="T17138" s="223"/>
      <c r="U17138" s="225"/>
      <c r="V17138" s="223"/>
      <c r="W17138" s="225"/>
      <c r="AE17138" s="200"/>
      <c r="AM17138" s="203"/>
      <c r="AT17138" s="144"/>
    </row>
    <row r="17139" spans="9:46" s="142" customFormat="1" x14ac:dyDescent="0.15">
      <c r="I17139" s="223"/>
      <c r="P17139" s="224"/>
      <c r="Q17139" s="224"/>
      <c r="R17139" s="224"/>
      <c r="T17139" s="223"/>
      <c r="U17139" s="225"/>
      <c r="V17139" s="223"/>
      <c r="W17139" s="225"/>
      <c r="AE17139" s="200"/>
      <c r="AM17139" s="203"/>
      <c r="AT17139" s="144"/>
    </row>
    <row r="17140" spans="9:46" s="142" customFormat="1" x14ac:dyDescent="0.15">
      <c r="I17140" s="223"/>
      <c r="P17140" s="224"/>
      <c r="Q17140" s="224"/>
      <c r="R17140" s="224"/>
      <c r="T17140" s="223"/>
      <c r="U17140" s="225"/>
      <c r="V17140" s="223"/>
      <c r="W17140" s="225"/>
      <c r="AE17140" s="200"/>
      <c r="AM17140" s="203"/>
      <c r="AT17140" s="144"/>
    </row>
    <row r="17141" spans="9:46" s="142" customFormat="1" x14ac:dyDescent="0.15">
      <c r="I17141" s="223"/>
      <c r="P17141" s="224"/>
      <c r="Q17141" s="224"/>
      <c r="R17141" s="224"/>
      <c r="T17141" s="223"/>
      <c r="U17141" s="225"/>
      <c r="V17141" s="223"/>
      <c r="W17141" s="225"/>
      <c r="AE17141" s="200"/>
      <c r="AM17141" s="203"/>
      <c r="AT17141" s="144"/>
    </row>
    <row r="17142" spans="9:46" s="142" customFormat="1" x14ac:dyDescent="0.15">
      <c r="I17142" s="223"/>
      <c r="P17142" s="224"/>
      <c r="Q17142" s="224"/>
      <c r="R17142" s="224"/>
      <c r="T17142" s="223"/>
      <c r="U17142" s="225"/>
      <c r="V17142" s="223"/>
      <c r="W17142" s="225"/>
      <c r="AE17142" s="200"/>
      <c r="AM17142" s="203"/>
      <c r="AT17142" s="144"/>
    </row>
    <row r="17143" spans="9:46" s="142" customFormat="1" x14ac:dyDescent="0.15">
      <c r="I17143" s="223"/>
      <c r="P17143" s="224"/>
      <c r="Q17143" s="224"/>
      <c r="R17143" s="224"/>
      <c r="T17143" s="223"/>
      <c r="U17143" s="225"/>
      <c r="V17143" s="223"/>
      <c r="W17143" s="225"/>
      <c r="AE17143" s="200"/>
      <c r="AM17143" s="203"/>
      <c r="AT17143" s="144"/>
    </row>
    <row r="17144" spans="9:46" s="142" customFormat="1" x14ac:dyDescent="0.15">
      <c r="I17144" s="223"/>
      <c r="P17144" s="224"/>
      <c r="Q17144" s="224"/>
      <c r="R17144" s="224"/>
      <c r="T17144" s="223"/>
      <c r="U17144" s="225"/>
      <c r="V17144" s="223"/>
      <c r="W17144" s="225"/>
      <c r="AE17144" s="200"/>
      <c r="AM17144" s="203"/>
      <c r="AT17144" s="144"/>
    </row>
    <row r="17145" spans="9:46" s="142" customFormat="1" x14ac:dyDescent="0.15">
      <c r="I17145" s="223"/>
      <c r="P17145" s="224"/>
      <c r="Q17145" s="224"/>
      <c r="R17145" s="224"/>
      <c r="T17145" s="223"/>
      <c r="U17145" s="225"/>
      <c r="V17145" s="223"/>
      <c r="W17145" s="225"/>
      <c r="AE17145" s="200"/>
      <c r="AM17145" s="203"/>
      <c r="AT17145" s="144"/>
    </row>
    <row r="17146" spans="9:46" s="142" customFormat="1" x14ac:dyDescent="0.15">
      <c r="I17146" s="223"/>
      <c r="P17146" s="224"/>
      <c r="Q17146" s="224"/>
      <c r="R17146" s="224"/>
      <c r="T17146" s="223"/>
      <c r="U17146" s="225"/>
      <c r="V17146" s="223"/>
      <c r="W17146" s="225"/>
      <c r="AE17146" s="200"/>
      <c r="AM17146" s="203"/>
      <c r="AT17146" s="144"/>
    </row>
    <row r="17147" spans="9:46" s="142" customFormat="1" x14ac:dyDescent="0.15">
      <c r="I17147" s="223"/>
      <c r="P17147" s="224"/>
      <c r="Q17147" s="224"/>
      <c r="R17147" s="224"/>
      <c r="T17147" s="223"/>
      <c r="U17147" s="225"/>
      <c r="V17147" s="223"/>
      <c r="W17147" s="225"/>
      <c r="AE17147" s="200"/>
      <c r="AM17147" s="203"/>
      <c r="AT17147" s="144"/>
    </row>
    <row r="17148" spans="9:46" s="142" customFormat="1" x14ac:dyDescent="0.15">
      <c r="I17148" s="223"/>
      <c r="P17148" s="224"/>
      <c r="Q17148" s="224"/>
      <c r="R17148" s="224"/>
      <c r="T17148" s="223"/>
      <c r="U17148" s="225"/>
      <c r="V17148" s="223"/>
      <c r="W17148" s="225"/>
      <c r="AE17148" s="200"/>
      <c r="AM17148" s="203"/>
      <c r="AT17148" s="144"/>
    </row>
    <row r="17149" spans="9:46" s="142" customFormat="1" x14ac:dyDescent="0.15">
      <c r="I17149" s="223"/>
      <c r="P17149" s="224"/>
      <c r="Q17149" s="224"/>
      <c r="R17149" s="224"/>
      <c r="T17149" s="223"/>
      <c r="U17149" s="225"/>
      <c r="V17149" s="223"/>
      <c r="W17149" s="225"/>
      <c r="AE17149" s="200"/>
      <c r="AM17149" s="203"/>
      <c r="AT17149" s="144"/>
    </row>
    <row r="17150" spans="9:46" s="142" customFormat="1" x14ac:dyDescent="0.15">
      <c r="I17150" s="223"/>
      <c r="P17150" s="224"/>
      <c r="Q17150" s="224"/>
      <c r="R17150" s="224"/>
      <c r="T17150" s="223"/>
      <c r="U17150" s="225"/>
      <c r="V17150" s="223"/>
      <c r="W17150" s="225"/>
      <c r="AE17150" s="200"/>
      <c r="AM17150" s="203"/>
      <c r="AT17150" s="144"/>
    </row>
    <row r="17151" spans="9:46" s="142" customFormat="1" x14ac:dyDescent="0.15">
      <c r="I17151" s="223"/>
      <c r="P17151" s="224"/>
      <c r="Q17151" s="224"/>
      <c r="R17151" s="224"/>
      <c r="T17151" s="223"/>
      <c r="U17151" s="225"/>
      <c r="V17151" s="223"/>
      <c r="W17151" s="225"/>
      <c r="AE17151" s="200"/>
      <c r="AM17151" s="203"/>
      <c r="AT17151" s="144"/>
    </row>
    <row r="17152" spans="9:46" s="142" customFormat="1" x14ac:dyDescent="0.15">
      <c r="I17152" s="223"/>
      <c r="P17152" s="224"/>
      <c r="Q17152" s="224"/>
      <c r="R17152" s="224"/>
      <c r="T17152" s="223"/>
      <c r="U17152" s="225"/>
      <c r="V17152" s="223"/>
      <c r="W17152" s="225"/>
      <c r="AE17152" s="200"/>
      <c r="AM17152" s="203"/>
      <c r="AT17152" s="144"/>
    </row>
    <row r="17153" spans="9:46" s="142" customFormat="1" x14ac:dyDescent="0.15">
      <c r="I17153" s="223"/>
      <c r="P17153" s="224"/>
      <c r="Q17153" s="224"/>
      <c r="R17153" s="224"/>
      <c r="T17153" s="223"/>
      <c r="U17153" s="225"/>
      <c r="V17153" s="223"/>
      <c r="W17153" s="225"/>
      <c r="AE17153" s="200"/>
      <c r="AM17153" s="203"/>
      <c r="AT17153" s="144"/>
    </row>
    <row r="17154" spans="9:46" s="142" customFormat="1" x14ac:dyDescent="0.15">
      <c r="I17154" s="223"/>
      <c r="P17154" s="224"/>
      <c r="Q17154" s="224"/>
      <c r="R17154" s="224"/>
      <c r="T17154" s="223"/>
      <c r="U17154" s="225"/>
      <c r="V17154" s="223"/>
      <c r="W17154" s="225"/>
      <c r="AE17154" s="200"/>
      <c r="AM17154" s="203"/>
      <c r="AT17154" s="144"/>
    </row>
    <row r="17155" spans="9:46" s="142" customFormat="1" x14ac:dyDescent="0.15">
      <c r="I17155" s="223"/>
      <c r="P17155" s="224"/>
      <c r="Q17155" s="224"/>
      <c r="R17155" s="224"/>
      <c r="T17155" s="223"/>
      <c r="U17155" s="225"/>
      <c r="V17155" s="223"/>
      <c r="W17155" s="225"/>
      <c r="AE17155" s="200"/>
      <c r="AM17155" s="203"/>
      <c r="AT17155" s="144"/>
    </row>
    <row r="17156" spans="9:46" s="142" customFormat="1" x14ac:dyDescent="0.15">
      <c r="I17156" s="223"/>
      <c r="P17156" s="224"/>
      <c r="Q17156" s="224"/>
      <c r="R17156" s="224"/>
      <c r="T17156" s="223"/>
      <c r="U17156" s="225"/>
      <c r="V17156" s="223"/>
      <c r="W17156" s="225"/>
      <c r="AE17156" s="200"/>
      <c r="AM17156" s="203"/>
      <c r="AT17156" s="144"/>
    </row>
    <row r="17157" spans="9:46" s="142" customFormat="1" x14ac:dyDescent="0.15">
      <c r="I17157" s="223"/>
      <c r="P17157" s="224"/>
      <c r="Q17157" s="224"/>
      <c r="R17157" s="224"/>
      <c r="T17157" s="223"/>
      <c r="U17157" s="225"/>
      <c r="V17157" s="223"/>
      <c r="W17157" s="225"/>
      <c r="AE17157" s="200"/>
      <c r="AM17157" s="203"/>
      <c r="AT17157" s="144"/>
    </row>
    <row r="17158" spans="9:46" s="142" customFormat="1" x14ac:dyDescent="0.15">
      <c r="I17158" s="223"/>
      <c r="P17158" s="224"/>
      <c r="Q17158" s="224"/>
      <c r="R17158" s="224"/>
      <c r="T17158" s="223"/>
      <c r="U17158" s="225"/>
      <c r="V17158" s="223"/>
      <c r="W17158" s="225"/>
      <c r="AE17158" s="200"/>
      <c r="AM17158" s="203"/>
      <c r="AT17158" s="144"/>
    </row>
    <row r="17159" spans="9:46" s="142" customFormat="1" x14ac:dyDescent="0.15">
      <c r="I17159" s="223"/>
      <c r="P17159" s="224"/>
      <c r="Q17159" s="224"/>
      <c r="R17159" s="224"/>
      <c r="T17159" s="223"/>
      <c r="U17159" s="225"/>
      <c r="V17159" s="223"/>
      <c r="W17159" s="225"/>
      <c r="AE17159" s="200"/>
      <c r="AM17159" s="203"/>
      <c r="AT17159" s="144"/>
    </row>
    <row r="17160" spans="9:46" s="142" customFormat="1" x14ac:dyDescent="0.15">
      <c r="I17160" s="223"/>
      <c r="P17160" s="224"/>
      <c r="Q17160" s="224"/>
      <c r="R17160" s="224"/>
      <c r="T17160" s="223"/>
      <c r="U17160" s="225"/>
      <c r="V17160" s="223"/>
      <c r="W17160" s="225"/>
      <c r="AE17160" s="200"/>
      <c r="AM17160" s="203"/>
      <c r="AT17160" s="144"/>
    </row>
    <row r="17161" spans="9:46" s="142" customFormat="1" x14ac:dyDescent="0.15">
      <c r="I17161" s="223"/>
      <c r="P17161" s="224"/>
      <c r="Q17161" s="224"/>
      <c r="R17161" s="224"/>
      <c r="T17161" s="223"/>
      <c r="U17161" s="225"/>
      <c r="V17161" s="223"/>
      <c r="W17161" s="225"/>
      <c r="AE17161" s="200"/>
      <c r="AM17161" s="203"/>
      <c r="AT17161" s="144"/>
    </row>
    <row r="17162" spans="9:46" s="142" customFormat="1" x14ac:dyDescent="0.15">
      <c r="I17162" s="223"/>
      <c r="P17162" s="224"/>
      <c r="Q17162" s="224"/>
      <c r="R17162" s="224"/>
      <c r="T17162" s="223"/>
      <c r="U17162" s="225"/>
      <c r="V17162" s="223"/>
      <c r="W17162" s="225"/>
      <c r="AE17162" s="200"/>
      <c r="AM17162" s="203"/>
      <c r="AT17162" s="144"/>
    </row>
    <row r="17163" spans="9:46" s="142" customFormat="1" x14ac:dyDescent="0.15">
      <c r="I17163" s="223"/>
      <c r="P17163" s="224"/>
      <c r="Q17163" s="224"/>
      <c r="R17163" s="224"/>
      <c r="T17163" s="223"/>
      <c r="U17163" s="225"/>
      <c r="V17163" s="223"/>
      <c r="W17163" s="225"/>
      <c r="AE17163" s="200"/>
      <c r="AM17163" s="203"/>
      <c r="AT17163" s="144"/>
    </row>
    <row r="17164" spans="9:46" s="142" customFormat="1" x14ac:dyDescent="0.15">
      <c r="I17164" s="223"/>
      <c r="P17164" s="224"/>
      <c r="Q17164" s="224"/>
      <c r="R17164" s="224"/>
      <c r="T17164" s="223"/>
      <c r="U17164" s="225"/>
      <c r="V17164" s="223"/>
      <c r="W17164" s="225"/>
      <c r="AE17164" s="200"/>
      <c r="AM17164" s="203"/>
      <c r="AT17164" s="144"/>
    </row>
    <row r="17165" spans="9:46" s="142" customFormat="1" x14ac:dyDescent="0.15">
      <c r="I17165" s="223"/>
      <c r="P17165" s="224"/>
      <c r="Q17165" s="224"/>
      <c r="R17165" s="224"/>
      <c r="T17165" s="223"/>
      <c r="U17165" s="225"/>
      <c r="V17165" s="223"/>
      <c r="W17165" s="225"/>
      <c r="AE17165" s="200"/>
      <c r="AM17165" s="203"/>
      <c r="AT17165" s="144"/>
    </row>
    <row r="17166" spans="9:46" s="142" customFormat="1" x14ac:dyDescent="0.15">
      <c r="I17166" s="223"/>
      <c r="P17166" s="224"/>
      <c r="Q17166" s="224"/>
      <c r="R17166" s="224"/>
      <c r="T17166" s="223"/>
      <c r="U17166" s="225"/>
      <c r="V17166" s="223"/>
      <c r="W17166" s="225"/>
      <c r="AE17166" s="200"/>
      <c r="AM17166" s="203"/>
      <c r="AT17166" s="144"/>
    </row>
    <row r="17167" spans="9:46" s="142" customFormat="1" x14ac:dyDescent="0.15">
      <c r="I17167" s="223"/>
      <c r="P17167" s="224"/>
      <c r="Q17167" s="224"/>
      <c r="R17167" s="224"/>
      <c r="T17167" s="223"/>
      <c r="U17167" s="225"/>
      <c r="V17167" s="223"/>
      <c r="W17167" s="225"/>
      <c r="AE17167" s="200"/>
      <c r="AM17167" s="203"/>
      <c r="AT17167" s="144"/>
    </row>
    <row r="17168" spans="9:46" s="142" customFormat="1" x14ac:dyDescent="0.15">
      <c r="I17168" s="223"/>
      <c r="P17168" s="224"/>
      <c r="Q17168" s="224"/>
      <c r="R17168" s="224"/>
      <c r="T17168" s="223"/>
      <c r="U17168" s="225"/>
      <c r="V17168" s="223"/>
      <c r="W17168" s="225"/>
      <c r="AE17168" s="200"/>
      <c r="AM17168" s="203"/>
      <c r="AT17168" s="144"/>
    </row>
    <row r="17169" spans="9:46" s="142" customFormat="1" x14ac:dyDescent="0.15">
      <c r="I17169" s="223"/>
      <c r="P17169" s="224"/>
      <c r="Q17169" s="224"/>
      <c r="R17169" s="224"/>
      <c r="T17169" s="223"/>
      <c r="U17169" s="225"/>
      <c r="V17169" s="223"/>
      <c r="W17169" s="225"/>
      <c r="AE17169" s="200"/>
      <c r="AM17169" s="203"/>
      <c r="AT17169" s="144"/>
    </row>
    <row r="17170" spans="9:46" s="142" customFormat="1" x14ac:dyDescent="0.15">
      <c r="I17170" s="223"/>
      <c r="P17170" s="224"/>
      <c r="Q17170" s="224"/>
      <c r="R17170" s="224"/>
      <c r="T17170" s="223"/>
      <c r="U17170" s="225"/>
      <c r="V17170" s="223"/>
      <c r="W17170" s="225"/>
      <c r="AE17170" s="200"/>
      <c r="AM17170" s="203"/>
      <c r="AT17170" s="144"/>
    </row>
    <row r="17171" spans="9:46" s="142" customFormat="1" x14ac:dyDescent="0.15">
      <c r="I17171" s="223"/>
      <c r="P17171" s="224"/>
      <c r="Q17171" s="224"/>
      <c r="R17171" s="224"/>
      <c r="T17171" s="223"/>
      <c r="U17171" s="225"/>
      <c r="V17171" s="223"/>
      <c r="W17171" s="225"/>
      <c r="AE17171" s="200"/>
      <c r="AM17171" s="203"/>
      <c r="AT17171" s="144"/>
    </row>
    <row r="17172" spans="9:46" s="142" customFormat="1" x14ac:dyDescent="0.15">
      <c r="I17172" s="223"/>
      <c r="P17172" s="224"/>
      <c r="Q17172" s="224"/>
      <c r="R17172" s="224"/>
      <c r="T17172" s="223"/>
      <c r="U17172" s="225"/>
      <c r="V17172" s="223"/>
      <c r="W17172" s="225"/>
      <c r="AE17172" s="200"/>
      <c r="AM17172" s="203"/>
      <c r="AT17172" s="144"/>
    </row>
    <row r="17173" spans="9:46" s="142" customFormat="1" x14ac:dyDescent="0.15">
      <c r="I17173" s="223"/>
      <c r="P17173" s="224"/>
      <c r="Q17173" s="224"/>
      <c r="R17173" s="224"/>
      <c r="T17173" s="223"/>
      <c r="U17173" s="225"/>
      <c r="V17173" s="223"/>
      <c r="W17173" s="225"/>
      <c r="AE17173" s="200"/>
      <c r="AM17173" s="203"/>
      <c r="AT17173" s="144"/>
    </row>
    <row r="17174" spans="9:46" s="142" customFormat="1" x14ac:dyDescent="0.15">
      <c r="I17174" s="223"/>
      <c r="P17174" s="224"/>
      <c r="Q17174" s="224"/>
      <c r="R17174" s="224"/>
      <c r="T17174" s="223"/>
      <c r="U17174" s="225"/>
      <c r="V17174" s="223"/>
      <c r="W17174" s="225"/>
      <c r="AE17174" s="200"/>
      <c r="AM17174" s="203"/>
      <c r="AT17174" s="144"/>
    </row>
    <row r="17175" spans="9:46" s="142" customFormat="1" x14ac:dyDescent="0.15">
      <c r="I17175" s="223"/>
      <c r="P17175" s="224"/>
      <c r="Q17175" s="224"/>
      <c r="R17175" s="224"/>
      <c r="T17175" s="223"/>
      <c r="U17175" s="225"/>
      <c r="V17175" s="223"/>
      <c r="W17175" s="225"/>
      <c r="AE17175" s="200"/>
      <c r="AM17175" s="203"/>
      <c r="AT17175" s="144"/>
    </row>
    <row r="17176" spans="9:46" s="142" customFormat="1" x14ac:dyDescent="0.15">
      <c r="I17176" s="223"/>
      <c r="P17176" s="224"/>
      <c r="Q17176" s="224"/>
      <c r="R17176" s="224"/>
      <c r="T17176" s="223"/>
      <c r="U17176" s="225"/>
      <c r="V17176" s="223"/>
      <c r="W17176" s="225"/>
      <c r="AE17176" s="200"/>
      <c r="AM17176" s="203"/>
      <c r="AT17176" s="144"/>
    </row>
    <row r="17177" spans="9:46" s="142" customFormat="1" x14ac:dyDescent="0.15">
      <c r="I17177" s="223"/>
      <c r="P17177" s="224"/>
      <c r="Q17177" s="224"/>
      <c r="R17177" s="224"/>
      <c r="T17177" s="223"/>
      <c r="U17177" s="225"/>
      <c r="V17177" s="223"/>
      <c r="W17177" s="225"/>
      <c r="AE17177" s="200"/>
      <c r="AM17177" s="203"/>
      <c r="AT17177" s="144"/>
    </row>
    <row r="17178" spans="9:46" s="142" customFormat="1" x14ac:dyDescent="0.15">
      <c r="I17178" s="223"/>
      <c r="P17178" s="224"/>
      <c r="Q17178" s="224"/>
      <c r="R17178" s="224"/>
      <c r="T17178" s="223"/>
      <c r="U17178" s="225"/>
      <c r="V17178" s="223"/>
      <c r="W17178" s="225"/>
      <c r="AE17178" s="200"/>
      <c r="AM17178" s="203"/>
      <c r="AT17178" s="144"/>
    </row>
    <row r="17179" spans="9:46" s="142" customFormat="1" x14ac:dyDescent="0.15">
      <c r="I17179" s="223"/>
      <c r="P17179" s="224"/>
      <c r="Q17179" s="224"/>
      <c r="R17179" s="224"/>
      <c r="T17179" s="223"/>
      <c r="U17179" s="225"/>
      <c r="V17179" s="223"/>
      <c r="W17179" s="225"/>
      <c r="AE17179" s="200"/>
      <c r="AM17179" s="203"/>
      <c r="AT17179" s="144"/>
    </row>
    <row r="17180" spans="9:46" s="142" customFormat="1" x14ac:dyDescent="0.15">
      <c r="I17180" s="223"/>
      <c r="P17180" s="224"/>
      <c r="Q17180" s="224"/>
      <c r="R17180" s="224"/>
      <c r="T17180" s="223"/>
      <c r="U17180" s="225"/>
      <c r="V17180" s="223"/>
      <c r="W17180" s="225"/>
      <c r="AE17180" s="200"/>
      <c r="AM17180" s="203"/>
      <c r="AT17180" s="144"/>
    </row>
    <row r="17181" spans="9:46" s="142" customFormat="1" x14ac:dyDescent="0.15">
      <c r="I17181" s="223"/>
      <c r="P17181" s="224"/>
      <c r="Q17181" s="224"/>
      <c r="R17181" s="224"/>
      <c r="T17181" s="223"/>
      <c r="U17181" s="225"/>
      <c r="V17181" s="223"/>
      <c r="W17181" s="225"/>
      <c r="AE17181" s="200"/>
      <c r="AM17181" s="203"/>
      <c r="AT17181" s="144"/>
    </row>
    <row r="17182" spans="9:46" s="142" customFormat="1" x14ac:dyDescent="0.15">
      <c r="I17182" s="223"/>
      <c r="P17182" s="224"/>
      <c r="Q17182" s="224"/>
      <c r="R17182" s="224"/>
      <c r="T17182" s="223"/>
      <c r="U17182" s="225"/>
      <c r="V17182" s="223"/>
      <c r="W17182" s="225"/>
      <c r="AE17182" s="200"/>
      <c r="AM17182" s="203"/>
      <c r="AT17182" s="144"/>
    </row>
    <row r="17183" spans="9:46" s="142" customFormat="1" x14ac:dyDescent="0.15">
      <c r="I17183" s="223"/>
      <c r="P17183" s="224"/>
      <c r="Q17183" s="224"/>
      <c r="R17183" s="224"/>
      <c r="T17183" s="223"/>
      <c r="U17183" s="225"/>
      <c r="V17183" s="223"/>
      <c r="W17183" s="225"/>
      <c r="AE17183" s="200"/>
      <c r="AM17183" s="203"/>
      <c r="AT17183" s="144"/>
    </row>
    <row r="17184" spans="9:46" s="142" customFormat="1" x14ac:dyDescent="0.15">
      <c r="I17184" s="223"/>
      <c r="P17184" s="224"/>
      <c r="Q17184" s="224"/>
      <c r="R17184" s="224"/>
      <c r="T17184" s="223"/>
      <c r="U17184" s="225"/>
      <c r="V17184" s="223"/>
      <c r="W17184" s="225"/>
      <c r="AE17184" s="200"/>
      <c r="AM17184" s="203"/>
      <c r="AT17184" s="144"/>
    </row>
    <row r="17185" spans="9:46" s="142" customFormat="1" x14ac:dyDescent="0.15">
      <c r="I17185" s="223"/>
      <c r="P17185" s="224"/>
      <c r="Q17185" s="224"/>
      <c r="R17185" s="224"/>
      <c r="T17185" s="223"/>
      <c r="U17185" s="225"/>
      <c r="V17185" s="223"/>
      <c r="W17185" s="225"/>
      <c r="AE17185" s="200"/>
      <c r="AM17185" s="203"/>
      <c r="AT17185" s="144"/>
    </row>
    <row r="17186" spans="9:46" s="142" customFormat="1" x14ac:dyDescent="0.15">
      <c r="I17186" s="223"/>
      <c r="P17186" s="224"/>
      <c r="Q17186" s="224"/>
      <c r="R17186" s="224"/>
      <c r="T17186" s="223"/>
      <c r="U17186" s="225"/>
      <c r="V17186" s="223"/>
      <c r="W17186" s="225"/>
      <c r="AE17186" s="200"/>
      <c r="AM17186" s="203"/>
      <c r="AT17186" s="144"/>
    </row>
    <row r="17187" spans="9:46" s="142" customFormat="1" x14ac:dyDescent="0.15">
      <c r="I17187" s="223"/>
      <c r="P17187" s="224"/>
      <c r="Q17187" s="224"/>
      <c r="R17187" s="224"/>
      <c r="T17187" s="223"/>
      <c r="U17187" s="225"/>
      <c r="V17187" s="223"/>
      <c r="W17187" s="225"/>
      <c r="AE17187" s="200"/>
      <c r="AM17187" s="203"/>
      <c r="AT17187" s="144"/>
    </row>
    <row r="17188" spans="9:46" s="142" customFormat="1" x14ac:dyDescent="0.15">
      <c r="I17188" s="223"/>
      <c r="P17188" s="224"/>
      <c r="Q17188" s="224"/>
      <c r="R17188" s="224"/>
      <c r="T17188" s="223"/>
      <c r="U17188" s="225"/>
      <c r="V17188" s="223"/>
      <c r="W17188" s="225"/>
      <c r="AE17188" s="200"/>
      <c r="AM17188" s="203"/>
      <c r="AT17188" s="144"/>
    </row>
    <row r="17189" spans="9:46" s="142" customFormat="1" x14ac:dyDescent="0.15">
      <c r="I17189" s="223"/>
      <c r="P17189" s="224"/>
      <c r="Q17189" s="224"/>
      <c r="R17189" s="224"/>
      <c r="T17189" s="223"/>
      <c r="U17189" s="225"/>
      <c r="V17189" s="223"/>
      <c r="W17189" s="225"/>
      <c r="AE17189" s="200"/>
      <c r="AM17189" s="203"/>
      <c r="AT17189" s="144"/>
    </row>
    <row r="17190" spans="9:46" s="142" customFormat="1" x14ac:dyDescent="0.15">
      <c r="I17190" s="223"/>
      <c r="P17190" s="224"/>
      <c r="Q17190" s="224"/>
      <c r="R17190" s="224"/>
      <c r="T17190" s="223"/>
      <c r="U17190" s="225"/>
      <c r="V17190" s="223"/>
      <c r="W17190" s="225"/>
      <c r="AE17190" s="200"/>
      <c r="AM17190" s="203"/>
      <c r="AT17190" s="144"/>
    </row>
    <row r="17191" spans="9:46" s="142" customFormat="1" x14ac:dyDescent="0.15">
      <c r="I17191" s="223"/>
      <c r="P17191" s="224"/>
      <c r="Q17191" s="224"/>
      <c r="R17191" s="224"/>
      <c r="T17191" s="223"/>
      <c r="U17191" s="225"/>
      <c r="V17191" s="223"/>
      <c r="W17191" s="225"/>
      <c r="AE17191" s="200"/>
      <c r="AM17191" s="203"/>
      <c r="AT17191" s="144"/>
    </row>
    <row r="17192" spans="9:46" s="142" customFormat="1" x14ac:dyDescent="0.15">
      <c r="I17192" s="223"/>
      <c r="P17192" s="224"/>
      <c r="Q17192" s="224"/>
      <c r="R17192" s="224"/>
      <c r="T17192" s="223"/>
      <c r="U17192" s="225"/>
      <c r="V17192" s="223"/>
      <c r="W17192" s="225"/>
      <c r="AE17192" s="200"/>
      <c r="AM17192" s="203"/>
      <c r="AT17192" s="144"/>
    </row>
    <row r="17193" spans="9:46" s="142" customFormat="1" x14ac:dyDescent="0.15">
      <c r="I17193" s="223"/>
      <c r="P17193" s="224"/>
      <c r="Q17193" s="224"/>
      <c r="R17193" s="224"/>
      <c r="T17193" s="223"/>
      <c r="U17193" s="225"/>
      <c r="V17193" s="223"/>
      <c r="W17193" s="225"/>
      <c r="AE17193" s="200"/>
      <c r="AM17193" s="203"/>
      <c r="AT17193" s="144"/>
    </row>
    <row r="17194" spans="9:46" s="142" customFormat="1" x14ac:dyDescent="0.15">
      <c r="I17194" s="223"/>
      <c r="P17194" s="224"/>
      <c r="Q17194" s="224"/>
      <c r="R17194" s="224"/>
      <c r="T17194" s="223"/>
      <c r="U17194" s="225"/>
      <c r="V17194" s="223"/>
      <c r="W17194" s="225"/>
      <c r="AE17194" s="200"/>
      <c r="AM17194" s="203"/>
      <c r="AT17194" s="144"/>
    </row>
    <row r="17195" spans="9:46" s="142" customFormat="1" x14ac:dyDescent="0.15">
      <c r="I17195" s="223"/>
      <c r="P17195" s="224"/>
      <c r="Q17195" s="224"/>
      <c r="R17195" s="224"/>
      <c r="T17195" s="223"/>
      <c r="U17195" s="225"/>
      <c r="V17195" s="223"/>
      <c r="W17195" s="225"/>
      <c r="AE17195" s="200"/>
      <c r="AM17195" s="203"/>
      <c r="AT17195" s="144"/>
    </row>
    <row r="17196" spans="9:46" s="142" customFormat="1" x14ac:dyDescent="0.15">
      <c r="I17196" s="223"/>
      <c r="P17196" s="224"/>
      <c r="Q17196" s="224"/>
      <c r="R17196" s="224"/>
      <c r="T17196" s="223"/>
      <c r="U17196" s="225"/>
      <c r="V17196" s="223"/>
      <c r="W17196" s="225"/>
      <c r="AE17196" s="200"/>
      <c r="AM17196" s="203"/>
      <c r="AT17196" s="144"/>
    </row>
    <row r="17197" spans="9:46" s="142" customFormat="1" x14ac:dyDescent="0.15">
      <c r="I17197" s="223"/>
      <c r="P17197" s="224"/>
      <c r="Q17197" s="224"/>
      <c r="R17197" s="224"/>
      <c r="T17197" s="223"/>
      <c r="U17197" s="225"/>
      <c r="V17197" s="223"/>
      <c r="W17197" s="225"/>
      <c r="AE17197" s="200"/>
      <c r="AM17197" s="203"/>
      <c r="AT17197" s="144"/>
    </row>
    <row r="17198" spans="9:46" s="142" customFormat="1" x14ac:dyDescent="0.15">
      <c r="I17198" s="223"/>
      <c r="P17198" s="224"/>
      <c r="Q17198" s="224"/>
      <c r="R17198" s="224"/>
      <c r="T17198" s="223"/>
      <c r="U17198" s="225"/>
      <c r="V17198" s="223"/>
      <c r="W17198" s="225"/>
      <c r="AE17198" s="200"/>
      <c r="AM17198" s="203"/>
      <c r="AT17198" s="144"/>
    </row>
    <row r="17199" spans="9:46" s="142" customFormat="1" x14ac:dyDescent="0.15">
      <c r="I17199" s="223"/>
      <c r="P17199" s="224"/>
      <c r="Q17199" s="224"/>
      <c r="R17199" s="224"/>
      <c r="T17199" s="223"/>
      <c r="U17199" s="225"/>
      <c r="V17199" s="223"/>
      <c r="W17199" s="225"/>
      <c r="AE17199" s="200"/>
      <c r="AM17199" s="203"/>
      <c r="AT17199" s="144"/>
    </row>
    <row r="17200" spans="9:46" s="142" customFormat="1" x14ac:dyDescent="0.15">
      <c r="I17200" s="223"/>
      <c r="P17200" s="224"/>
      <c r="Q17200" s="224"/>
      <c r="R17200" s="224"/>
      <c r="T17200" s="223"/>
      <c r="U17200" s="225"/>
      <c r="V17200" s="223"/>
      <c r="W17200" s="225"/>
      <c r="AE17200" s="200"/>
      <c r="AM17200" s="203"/>
      <c r="AT17200" s="144"/>
    </row>
    <row r="17201" spans="9:46" s="142" customFormat="1" x14ac:dyDescent="0.15">
      <c r="I17201" s="223"/>
      <c r="P17201" s="224"/>
      <c r="Q17201" s="224"/>
      <c r="R17201" s="224"/>
      <c r="T17201" s="223"/>
      <c r="U17201" s="225"/>
      <c r="V17201" s="223"/>
      <c r="W17201" s="225"/>
      <c r="AE17201" s="200"/>
      <c r="AM17201" s="203"/>
      <c r="AT17201" s="144"/>
    </row>
    <row r="17202" spans="9:46" s="142" customFormat="1" x14ac:dyDescent="0.15">
      <c r="I17202" s="223"/>
      <c r="P17202" s="224"/>
      <c r="Q17202" s="224"/>
      <c r="R17202" s="224"/>
      <c r="T17202" s="223"/>
      <c r="U17202" s="225"/>
      <c r="V17202" s="223"/>
      <c r="W17202" s="225"/>
      <c r="AE17202" s="200"/>
      <c r="AM17202" s="203"/>
      <c r="AT17202" s="144"/>
    </row>
    <row r="17203" spans="9:46" s="142" customFormat="1" x14ac:dyDescent="0.15">
      <c r="I17203" s="223"/>
      <c r="P17203" s="224"/>
      <c r="Q17203" s="224"/>
      <c r="R17203" s="224"/>
      <c r="T17203" s="223"/>
      <c r="U17203" s="225"/>
      <c r="V17203" s="223"/>
      <c r="W17203" s="225"/>
      <c r="AE17203" s="200"/>
      <c r="AM17203" s="203"/>
      <c r="AT17203" s="144"/>
    </row>
    <row r="17204" spans="9:46" s="142" customFormat="1" x14ac:dyDescent="0.15">
      <c r="I17204" s="223"/>
      <c r="P17204" s="224"/>
      <c r="Q17204" s="224"/>
      <c r="R17204" s="224"/>
      <c r="T17204" s="223"/>
      <c r="U17204" s="225"/>
      <c r="V17204" s="223"/>
      <c r="W17204" s="225"/>
      <c r="AE17204" s="200"/>
      <c r="AM17204" s="203"/>
      <c r="AT17204" s="144"/>
    </row>
    <row r="17205" spans="9:46" s="142" customFormat="1" x14ac:dyDescent="0.15">
      <c r="I17205" s="223"/>
      <c r="P17205" s="224"/>
      <c r="Q17205" s="224"/>
      <c r="R17205" s="224"/>
      <c r="T17205" s="223"/>
      <c r="U17205" s="225"/>
      <c r="V17205" s="223"/>
      <c r="W17205" s="225"/>
      <c r="AE17205" s="200"/>
      <c r="AM17205" s="203"/>
      <c r="AT17205" s="144"/>
    </row>
    <row r="17206" spans="9:46" s="142" customFormat="1" x14ac:dyDescent="0.15">
      <c r="I17206" s="223"/>
      <c r="P17206" s="224"/>
      <c r="Q17206" s="224"/>
      <c r="R17206" s="224"/>
      <c r="T17206" s="223"/>
      <c r="U17206" s="225"/>
      <c r="V17206" s="223"/>
      <c r="W17206" s="225"/>
      <c r="AE17206" s="200"/>
      <c r="AM17206" s="203"/>
      <c r="AT17206" s="144"/>
    </row>
    <row r="17207" spans="9:46" s="142" customFormat="1" x14ac:dyDescent="0.15">
      <c r="I17207" s="223"/>
      <c r="P17207" s="224"/>
      <c r="Q17207" s="224"/>
      <c r="R17207" s="224"/>
      <c r="T17207" s="223"/>
      <c r="U17207" s="225"/>
      <c r="V17207" s="223"/>
      <c r="W17207" s="225"/>
      <c r="AE17207" s="200"/>
      <c r="AM17207" s="203"/>
      <c r="AT17207" s="144"/>
    </row>
    <row r="17208" spans="9:46" s="142" customFormat="1" x14ac:dyDescent="0.15">
      <c r="I17208" s="223"/>
      <c r="P17208" s="224"/>
      <c r="Q17208" s="224"/>
      <c r="R17208" s="224"/>
      <c r="T17208" s="223"/>
      <c r="U17208" s="225"/>
      <c r="V17208" s="223"/>
      <c r="W17208" s="225"/>
      <c r="AE17208" s="200"/>
      <c r="AM17208" s="203"/>
      <c r="AT17208" s="144"/>
    </row>
    <row r="17209" spans="9:46" s="142" customFormat="1" x14ac:dyDescent="0.15">
      <c r="I17209" s="223"/>
      <c r="P17209" s="224"/>
      <c r="Q17209" s="224"/>
      <c r="R17209" s="224"/>
      <c r="T17209" s="223"/>
      <c r="U17209" s="225"/>
      <c r="V17209" s="223"/>
      <c r="W17209" s="225"/>
      <c r="AE17209" s="200"/>
      <c r="AM17209" s="203"/>
      <c r="AT17209" s="144"/>
    </row>
    <row r="17210" spans="9:46" s="142" customFormat="1" x14ac:dyDescent="0.15">
      <c r="I17210" s="223"/>
      <c r="P17210" s="224"/>
      <c r="Q17210" s="224"/>
      <c r="R17210" s="224"/>
      <c r="T17210" s="223"/>
      <c r="U17210" s="225"/>
      <c r="V17210" s="223"/>
      <c r="W17210" s="225"/>
      <c r="AE17210" s="200"/>
      <c r="AM17210" s="203"/>
      <c r="AT17210" s="144"/>
    </row>
    <row r="17211" spans="9:46" s="142" customFormat="1" x14ac:dyDescent="0.15">
      <c r="I17211" s="223"/>
      <c r="P17211" s="224"/>
      <c r="Q17211" s="224"/>
      <c r="R17211" s="224"/>
      <c r="T17211" s="223"/>
      <c r="U17211" s="225"/>
      <c r="V17211" s="223"/>
      <c r="W17211" s="225"/>
      <c r="AE17211" s="200"/>
      <c r="AM17211" s="203"/>
      <c r="AT17211" s="144"/>
    </row>
    <row r="17212" spans="9:46" s="142" customFormat="1" x14ac:dyDescent="0.15">
      <c r="I17212" s="223"/>
      <c r="P17212" s="224"/>
      <c r="Q17212" s="224"/>
      <c r="R17212" s="224"/>
      <c r="T17212" s="223"/>
      <c r="U17212" s="225"/>
      <c r="V17212" s="223"/>
      <c r="W17212" s="225"/>
      <c r="AE17212" s="200"/>
      <c r="AM17212" s="203"/>
      <c r="AT17212" s="144"/>
    </row>
    <row r="17213" spans="9:46" s="142" customFormat="1" x14ac:dyDescent="0.15">
      <c r="I17213" s="223"/>
      <c r="P17213" s="224"/>
      <c r="Q17213" s="224"/>
      <c r="R17213" s="224"/>
      <c r="T17213" s="223"/>
      <c r="U17213" s="225"/>
      <c r="V17213" s="223"/>
      <c r="W17213" s="225"/>
      <c r="AE17213" s="200"/>
      <c r="AM17213" s="203"/>
      <c r="AT17213" s="144"/>
    </row>
    <row r="17214" spans="9:46" s="142" customFormat="1" x14ac:dyDescent="0.15">
      <c r="I17214" s="223"/>
      <c r="P17214" s="224"/>
      <c r="Q17214" s="224"/>
      <c r="R17214" s="224"/>
      <c r="T17214" s="223"/>
      <c r="U17214" s="225"/>
      <c r="V17214" s="223"/>
      <c r="W17214" s="225"/>
      <c r="AE17214" s="200"/>
      <c r="AM17214" s="203"/>
      <c r="AT17214" s="144"/>
    </row>
    <row r="17215" spans="9:46" s="142" customFormat="1" x14ac:dyDescent="0.15">
      <c r="I17215" s="223"/>
      <c r="P17215" s="224"/>
      <c r="Q17215" s="224"/>
      <c r="R17215" s="224"/>
      <c r="T17215" s="223"/>
      <c r="U17215" s="225"/>
      <c r="V17215" s="223"/>
      <c r="W17215" s="225"/>
      <c r="AE17215" s="200"/>
      <c r="AM17215" s="203"/>
      <c r="AT17215" s="144"/>
    </row>
    <row r="17216" spans="9:46" s="142" customFormat="1" x14ac:dyDescent="0.15">
      <c r="I17216" s="223"/>
      <c r="P17216" s="224"/>
      <c r="Q17216" s="224"/>
      <c r="R17216" s="224"/>
      <c r="T17216" s="223"/>
      <c r="U17216" s="225"/>
      <c r="V17216" s="223"/>
      <c r="W17216" s="225"/>
      <c r="AE17216" s="200"/>
      <c r="AM17216" s="203"/>
      <c r="AT17216" s="144"/>
    </row>
    <row r="17217" spans="9:46" s="142" customFormat="1" x14ac:dyDescent="0.15">
      <c r="I17217" s="223"/>
      <c r="P17217" s="224"/>
      <c r="Q17217" s="224"/>
      <c r="R17217" s="224"/>
      <c r="T17217" s="223"/>
      <c r="U17217" s="225"/>
      <c r="V17217" s="223"/>
      <c r="W17217" s="225"/>
      <c r="AE17217" s="200"/>
      <c r="AM17217" s="203"/>
      <c r="AT17217" s="144"/>
    </row>
    <row r="17218" spans="9:46" s="142" customFormat="1" x14ac:dyDescent="0.15">
      <c r="I17218" s="223"/>
      <c r="P17218" s="224"/>
      <c r="Q17218" s="224"/>
      <c r="R17218" s="224"/>
      <c r="T17218" s="223"/>
      <c r="U17218" s="225"/>
      <c r="V17218" s="223"/>
      <c r="W17218" s="225"/>
      <c r="AE17218" s="200"/>
      <c r="AM17218" s="203"/>
      <c r="AT17218" s="144"/>
    </row>
    <row r="17219" spans="9:46" s="142" customFormat="1" x14ac:dyDescent="0.15">
      <c r="I17219" s="223"/>
      <c r="P17219" s="224"/>
      <c r="Q17219" s="224"/>
      <c r="R17219" s="224"/>
      <c r="T17219" s="223"/>
      <c r="U17219" s="225"/>
      <c r="V17219" s="223"/>
      <c r="W17219" s="225"/>
      <c r="AE17219" s="200"/>
      <c r="AM17219" s="203"/>
      <c r="AT17219" s="144"/>
    </row>
    <row r="17220" spans="9:46" s="142" customFormat="1" x14ac:dyDescent="0.15">
      <c r="I17220" s="223"/>
      <c r="P17220" s="224"/>
      <c r="Q17220" s="224"/>
      <c r="R17220" s="224"/>
      <c r="T17220" s="223"/>
      <c r="U17220" s="225"/>
      <c r="V17220" s="223"/>
      <c r="W17220" s="225"/>
      <c r="AE17220" s="200"/>
      <c r="AM17220" s="203"/>
      <c r="AT17220" s="144"/>
    </row>
    <row r="17221" spans="9:46" s="142" customFormat="1" x14ac:dyDescent="0.15">
      <c r="I17221" s="223"/>
      <c r="P17221" s="224"/>
      <c r="Q17221" s="224"/>
      <c r="R17221" s="224"/>
      <c r="T17221" s="223"/>
      <c r="U17221" s="225"/>
      <c r="V17221" s="223"/>
      <c r="W17221" s="225"/>
      <c r="AE17221" s="200"/>
      <c r="AM17221" s="203"/>
      <c r="AT17221" s="144"/>
    </row>
    <row r="17222" spans="9:46" s="142" customFormat="1" x14ac:dyDescent="0.15">
      <c r="I17222" s="223"/>
      <c r="P17222" s="224"/>
      <c r="Q17222" s="224"/>
      <c r="R17222" s="224"/>
      <c r="T17222" s="223"/>
      <c r="U17222" s="225"/>
      <c r="V17222" s="223"/>
      <c r="W17222" s="225"/>
      <c r="AE17222" s="200"/>
      <c r="AM17222" s="203"/>
      <c r="AT17222" s="144"/>
    </row>
    <row r="17223" spans="9:46" s="142" customFormat="1" x14ac:dyDescent="0.15">
      <c r="I17223" s="223"/>
      <c r="P17223" s="224"/>
      <c r="Q17223" s="224"/>
      <c r="R17223" s="224"/>
      <c r="T17223" s="223"/>
      <c r="U17223" s="225"/>
      <c r="V17223" s="223"/>
      <c r="W17223" s="225"/>
      <c r="AE17223" s="200"/>
      <c r="AM17223" s="203"/>
      <c r="AT17223" s="144"/>
    </row>
    <row r="17224" spans="9:46" s="142" customFormat="1" x14ac:dyDescent="0.15">
      <c r="I17224" s="223"/>
      <c r="P17224" s="224"/>
      <c r="Q17224" s="224"/>
      <c r="R17224" s="224"/>
      <c r="T17224" s="223"/>
      <c r="U17224" s="225"/>
      <c r="V17224" s="223"/>
      <c r="W17224" s="225"/>
      <c r="AE17224" s="200"/>
      <c r="AM17224" s="203"/>
      <c r="AT17224" s="144"/>
    </row>
    <row r="17225" spans="9:46" s="142" customFormat="1" x14ac:dyDescent="0.15">
      <c r="I17225" s="223"/>
      <c r="P17225" s="224"/>
      <c r="Q17225" s="224"/>
      <c r="R17225" s="224"/>
      <c r="T17225" s="223"/>
      <c r="U17225" s="225"/>
      <c r="V17225" s="223"/>
      <c r="W17225" s="225"/>
      <c r="AE17225" s="200"/>
      <c r="AM17225" s="203"/>
      <c r="AT17225" s="144"/>
    </row>
    <row r="17226" spans="9:46" s="142" customFormat="1" x14ac:dyDescent="0.15">
      <c r="I17226" s="223"/>
      <c r="P17226" s="224"/>
      <c r="Q17226" s="224"/>
      <c r="R17226" s="224"/>
      <c r="T17226" s="223"/>
      <c r="U17226" s="225"/>
      <c r="V17226" s="223"/>
      <c r="W17226" s="225"/>
      <c r="AE17226" s="200"/>
      <c r="AM17226" s="203"/>
      <c r="AT17226" s="144"/>
    </row>
    <row r="17227" spans="9:46" s="142" customFormat="1" x14ac:dyDescent="0.15">
      <c r="I17227" s="223"/>
      <c r="P17227" s="224"/>
      <c r="Q17227" s="224"/>
      <c r="R17227" s="224"/>
      <c r="T17227" s="223"/>
      <c r="U17227" s="225"/>
      <c r="V17227" s="223"/>
      <c r="W17227" s="225"/>
      <c r="AE17227" s="200"/>
      <c r="AM17227" s="203"/>
      <c r="AT17227" s="144"/>
    </row>
    <row r="17228" spans="9:46" s="142" customFormat="1" x14ac:dyDescent="0.15">
      <c r="I17228" s="223"/>
      <c r="P17228" s="224"/>
      <c r="Q17228" s="224"/>
      <c r="R17228" s="224"/>
      <c r="T17228" s="223"/>
      <c r="U17228" s="225"/>
      <c r="V17228" s="223"/>
      <c r="W17228" s="225"/>
      <c r="AE17228" s="200"/>
      <c r="AM17228" s="203"/>
      <c r="AT17228" s="144"/>
    </row>
    <row r="17229" spans="9:46" s="142" customFormat="1" x14ac:dyDescent="0.15">
      <c r="I17229" s="223"/>
      <c r="P17229" s="224"/>
      <c r="Q17229" s="224"/>
      <c r="R17229" s="224"/>
      <c r="T17229" s="223"/>
      <c r="U17229" s="225"/>
      <c r="V17229" s="223"/>
      <c r="W17229" s="225"/>
      <c r="AE17229" s="200"/>
      <c r="AM17229" s="203"/>
      <c r="AT17229" s="144"/>
    </row>
    <row r="17230" spans="9:46" s="142" customFormat="1" x14ac:dyDescent="0.15">
      <c r="I17230" s="223"/>
      <c r="P17230" s="224"/>
      <c r="Q17230" s="224"/>
      <c r="R17230" s="224"/>
      <c r="T17230" s="223"/>
      <c r="U17230" s="225"/>
      <c r="V17230" s="223"/>
      <c r="W17230" s="225"/>
      <c r="AE17230" s="200"/>
      <c r="AM17230" s="203"/>
      <c r="AT17230" s="144"/>
    </row>
    <row r="17231" spans="9:46" s="142" customFormat="1" x14ac:dyDescent="0.15">
      <c r="I17231" s="223"/>
      <c r="P17231" s="224"/>
      <c r="Q17231" s="224"/>
      <c r="R17231" s="224"/>
      <c r="T17231" s="223"/>
      <c r="U17231" s="225"/>
      <c r="V17231" s="223"/>
      <c r="W17231" s="225"/>
      <c r="AE17231" s="200"/>
      <c r="AM17231" s="203"/>
      <c r="AT17231" s="144"/>
    </row>
    <row r="17232" spans="9:46" s="142" customFormat="1" x14ac:dyDescent="0.15">
      <c r="I17232" s="223"/>
      <c r="P17232" s="224"/>
      <c r="Q17232" s="224"/>
      <c r="R17232" s="224"/>
      <c r="T17232" s="223"/>
      <c r="U17232" s="225"/>
      <c r="V17232" s="223"/>
      <c r="W17232" s="225"/>
      <c r="AE17232" s="200"/>
      <c r="AM17232" s="203"/>
      <c r="AT17232" s="144"/>
    </row>
    <row r="17233" spans="9:46" s="142" customFormat="1" x14ac:dyDescent="0.15">
      <c r="I17233" s="223"/>
      <c r="P17233" s="224"/>
      <c r="Q17233" s="224"/>
      <c r="R17233" s="224"/>
      <c r="T17233" s="223"/>
      <c r="U17233" s="225"/>
      <c r="V17233" s="223"/>
      <c r="W17233" s="225"/>
      <c r="AE17233" s="200"/>
      <c r="AM17233" s="203"/>
      <c r="AT17233" s="144"/>
    </row>
    <row r="17234" spans="9:46" s="142" customFormat="1" x14ac:dyDescent="0.15">
      <c r="I17234" s="223"/>
      <c r="P17234" s="224"/>
      <c r="Q17234" s="224"/>
      <c r="R17234" s="224"/>
      <c r="T17234" s="223"/>
      <c r="U17234" s="225"/>
      <c r="V17234" s="223"/>
      <c r="W17234" s="225"/>
      <c r="AE17234" s="200"/>
      <c r="AM17234" s="203"/>
      <c r="AT17234" s="144"/>
    </row>
    <row r="17235" spans="9:46" s="142" customFormat="1" x14ac:dyDescent="0.15">
      <c r="I17235" s="223"/>
      <c r="P17235" s="224"/>
      <c r="Q17235" s="224"/>
      <c r="R17235" s="224"/>
      <c r="T17235" s="223"/>
      <c r="U17235" s="225"/>
      <c r="V17235" s="223"/>
      <c r="W17235" s="225"/>
      <c r="AE17235" s="200"/>
      <c r="AM17235" s="203"/>
      <c r="AT17235" s="144"/>
    </row>
    <row r="17236" spans="9:46" s="142" customFormat="1" x14ac:dyDescent="0.15">
      <c r="I17236" s="223"/>
      <c r="P17236" s="224"/>
      <c r="Q17236" s="224"/>
      <c r="R17236" s="224"/>
      <c r="T17236" s="223"/>
      <c r="U17236" s="225"/>
      <c r="V17236" s="223"/>
      <c r="W17236" s="225"/>
      <c r="AE17236" s="200"/>
      <c r="AM17236" s="203"/>
      <c r="AT17236" s="144"/>
    </row>
    <row r="17237" spans="9:46" s="142" customFormat="1" x14ac:dyDescent="0.15">
      <c r="I17237" s="223"/>
      <c r="P17237" s="224"/>
      <c r="Q17237" s="224"/>
      <c r="R17237" s="224"/>
      <c r="T17237" s="223"/>
      <c r="U17237" s="225"/>
      <c r="V17237" s="223"/>
      <c r="W17237" s="225"/>
      <c r="AE17237" s="200"/>
      <c r="AM17237" s="203"/>
      <c r="AT17237" s="144"/>
    </row>
    <row r="17238" spans="9:46" s="142" customFormat="1" x14ac:dyDescent="0.15">
      <c r="I17238" s="223"/>
      <c r="P17238" s="224"/>
      <c r="Q17238" s="224"/>
      <c r="R17238" s="224"/>
      <c r="T17238" s="223"/>
      <c r="U17238" s="225"/>
      <c r="V17238" s="223"/>
      <c r="W17238" s="225"/>
      <c r="AE17238" s="200"/>
      <c r="AM17238" s="203"/>
      <c r="AT17238" s="144"/>
    </row>
    <row r="17239" spans="9:46" s="142" customFormat="1" x14ac:dyDescent="0.15">
      <c r="I17239" s="223"/>
      <c r="P17239" s="224"/>
      <c r="Q17239" s="224"/>
      <c r="R17239" s="224"/>
      <c r="T17239" s="223"/>
      <c r="U17239" s="225"/>
      <c r="V17239" s="223"/>
      <c r="W17239" s="225"/>
      <c r="AE17239" s="200"/>
      <c r="AM17239" s="203"/>
      <c r="AT17239" s="144"/>
    </row>
    <row r="17240" spans="9:46" s="142" customFormat="1" x14ac:dyDescent="0.15">
      <c r="I17240" s="223"/>
      <c r="P17240" s="224"/>
      <c r="Q17240" s="224"/>
      <c r="R17240" s="224"/>
      <c r="T17240" s="223"/>
      <c r="U17240" s="225"/>
      <c r="V17240" s="223"/>
      <c r="W17240" s="225"/>
      <c r="AE17240" s="200"/>
      <c r="AM17240" s="203"/>
      <c r="AT17240" s="144"/>
    </row>
    <row r="17241" spans="9:46" s="142" customFormat="1" x14ac:dyDescent="0.15">
      <c r="I17241" s="223"/>
      <c r="P17241" s="224"/>
      <c r="Q17241" s="224"/>
      <c r="R17241" s="224"/>
      <c r="T17241" s="223"/>
      <c r="U17241" s="225"/>
      <c r="V17241" s="223"/>
      <c r="W17241" s="225"/>
      <c r="AE17241" s="200"/>
      <c r="AM17241" s="203"/>
      <c r="AT17241" s="144"/>
    </row>
    <row r="17242" spans="9:46" s="142" customFormat="1" x14ac:dyDescent="0.15">
      <c r="I17242" s="223"/>
      <c r="P17242" s="224"/>
      <c r="Q17242" s="224"/>
      <c r="R17242" s="224"/>
      <c r="T17242" s="223"/>
      <c r="U17242" s="225"/>
      <c r="V17242" s="223"/>
      <c r="W17242" s="225"/>
      <c r="AE17242" s="200"/>
      <c r="AM17242" s="203"/>
      <c r="AT17242" s="144"/>
    </row>
    <row r="17243" spans="9:46" s="142" customFormat="1" x14ac:dyDescent="0.15">
      <c r="I17243" s="223"/>
      <c r="P17243" s="224"/>
      <c r="Q17243" s="224"/>
      <c r="R17243" s="224"/>
      <c r="T17243" s="223"/>
      <c r="U17243" s="225"/>
      <c r="V17243" s="223"/>
      <c r="W17243" s="225"/>
      <c r="AE17243" s="200"/>
      <c r="AM17243" s="203"/>
      <c r="AT17243" s="144"/>
    </row>
    <row r="17244" spans="9:46" s="142" customFormat="1" x14ac:dyDescent="0.15">
      <c r="I17244" s="223"/>
      <c r="P17244" s="224"/>
      <c r="Q17244" s="224"/>
      <c r="R17244" s="224"/>
      <c r="T17244" s="223"/>
      <c r="U17244" s="225"/>
      <c r="V17244" s="223"/>
      <c r="W17244" s="225"/>
      <c r="AE17244" s="200"/>
      <c r="AM17244" s="203"/>
      <c r="AT17244" s="144"/>
    </row>
    <row r="17245" spans="9:46" s="142" customFormat="1" x14ac:dyDescent="0.15">
      <c r="I17245" s="223"/>
      <c r="P17245" s="224"/>
      <c r="Q17245" s="224"/>
      <c r="R17245" s="224"/>
      <c r="T17245" s="223"/>
      <c r="U17245" s="225"/>
      <c r="V17245" s="223"/>
      <c r="W17245" s="225"/>
      <c r="AE17245" s="200"/>
      <c r="AM17245" s="203"/>
      <c r="AT17245" s="144"/>
    </row>
    <row r="17246" spans="9:46" s="142" customFormat="1" x14ac:dyDescent="0.15">
      <c r="I17246" s="223"/>
      <c r="P17246" s="224"/>
      <c r="Q17246" s="224"/>
      <c r="R17246" s="224"/>
      <c r="T17246" s="223"/>
      <c r="U17246" s="225"/>
      <c r="V17246" s="223"/>
      <c r="W17246" s="225"/>
      <c r="AE17246" s="200"/>
      <c r="AM17246" s="203"/>
      <c r="AT17246" s="144"/>
    </row>
    <row r="17247" spans="9:46" s="142" customFormat="1" x14ac:dyDescent="0.15">
      <c r="I17247" s="223"/>
      <c r="P17247" s="224"/>
      <c r="Q17247" s="224"/>
      <c r="R17247" s="224"/>
      <c r="T17247" s="223"/>
      <c r="U17247" s="225"/>
      <c r="V17247" s="223"/>
      <c r="W17247" s="225"/>
      <c r="AE17247" s="200"/>
      <c r="AM17247" s="203"/>
      <c r="AT17247" s="144"/>
    </row>
    <row r="17248" spans="9:46" s="142" customFormat="1" x14ac:dyDescent="0.15">
      <c r="I17248" s="223"/>
      <c r="P17248" s="224"/>
      <c r="Q17248" s="224"/>
      <c r="R17248" s="224"/>
      <c r="T17248" s="223"/>
      <c r="U17248" s="225"/>
      <c r="V17248" s="223"/>
      <c r="W17248" s="225"/>
      <c r="AE17248" s="200"/>
      <c r="AM17248" s="203"/>
      <c r="AT17248" s="144"/>
    </row>
    <row r="17249" spans="9:46" s="142" customFormat="1" x14ac:dyDescent="0.15">
      <c r="I17249" s="223"/>
      <c r="P17249" s="224"/>
      <c r="Q17249" s="224"/>
      <c r="R17249" s="224"/>
      <c r="T17249" s="223"/>
      <c r="U17249" s="225"/>
      <c r="V17249" s="223"/>
      <c r="W17249" s="225"/>
      <c r="AE17249" s="200"/>
      <c r="AM17249" s="203"/>
      <c r="AT17249" s="144"/>
    </row>
    <row r="17250" spans="9:46" s="142" customFormat="1" x14ac:dyDescent="0.15">
      <c r="I17250" s="223"/>
      <c r="P17250" s="224"/>
      <c r="Q17250" s="224"/>
      <c r="R17250" s="224"/>
      <c r="T17250" s="223"/>
      <c r="U17250" s="225"/>
      <c r="V17250" s="223"/>
      <c r="W17250" s="225"/>
      <c r="AE17250" s="200"/>
      <c r="AM17250" s="203"/>
      <c r="AT17250" s="144"/>
    </row>
    <row r="17251" spans="9:46" s="142" customFormat="1" x14ac:dyDescent="0.15">
      <c r="I17251" s="223"/>
      <c r="P17251" s="224"/>
      <c r="Q17251" s="224"/>
      <c r="R17251" s="224"/>
      <c r="T17251" s="223"/>
      <c r="U17251" s="225"/>
      <c r="V17251" s="223"/>
      <c r="W17251" s="225"/>
      <c r="AE17251" s="200"/>
      <c r="AM17251" s="203"/>
      <c r="AT17251" s="144"/>
    </row>
    <row r="17252" spans="9:46" s="142" customFormat="1" x14ac:dyDescent="0.15">
      <c r="I17252" s="223"/>
      <c r="P17252" s="224"/>
      <c r="Q17252" s="224"/>
      <c r="R17252" s="224"/>
      <c r="T17252" s="223"/>
      <c r="U17252" s="225"/>
      <c r="V17252" s="223"/>
      <c r="W17252" s="225"/>
      <c r="AE17252" s="200"/>
      <c r="AM17252" s="203"/>
      <c r="AT17252" s="144"/>
    </row>
    <row r="17253" spans="9:46" s="142" customFormat="1" x14ac:dyDescent="0.15">
      <c r="I17253" s="223"/>
      <c r="P17253" s="224"/>
      <c r="Q17253" s="224"/>
      <c r="R17253" s="224"/>
      <c r="T17253" s="223"/>
      <c r="U17253" s="225"/>
      <c r="V17253" s="223"/>
      <c r="W17253" s="225"/>
      <c r="AE17253" s="200"/>
      <c r="AM17253" s="203"/>
      <c r="AT17253" s="144"/>
    </row>
    <row r="17254" spans="9:46" s="142" customFormat="1" x14ac:dyDescent="0.15">
      <c r="I17254" s="223"/>
      <c r="P17254" s="224"/>
      <c r="Q17254" s="224"/>
      <c r="R17254" s="224"/>
      <c r="T17254" s="223"/>
      <c r="U17254" s="225"/>
      <c r="V17254" s="223"/>
      <c r="W17254" s="225"/>
      <c r="AE17254" s="200"/>
      <c r="AM17254" s="203"/>
      <c r="AT17254" s="144"/>
    </row>
    <row r="17255" spans="9:46" s="142" customFormat="1" x14ac:dyDescent="0.15">
      <c r="I17255" s="223"/>
      <c r="P17255" s="224"/>
      <c r="Q17255" s="224"/>
      <c r="R17255" s="224"/>
      <c r="T17255" s="223"/>
      <c r="U17255" s="225"/>
      <c r="V17255" s="223"/>
      <c r="W17255" s="225"/>
      <c r="AE17255" s="200"/>
      <c r="AM17255" s="203"/>
      <c r="AT17255" s="144"/>
    </row>
    <row r="17256" spans="9:46" s="142" customFormat="1" x14ac:dyDescent="0.15">
      <c r="I17256" s="223"/>
      <c r="P17256" s="224"/>
      <c r="Q17256" s="224"/>
      <c r="R17256" s="224"/>
      <c r="T17256" s="223"/>
      <c r="U17256" s="225"/>
      <c r="V17256" s="223"/>
      <c r="W17256" s="225"/>
      <c r="AE17256" s="200"/>
      <c r="AM17256" s="203"/>
      <c r="AT17256" s="144"/>
    </row>
    <row r="17257" spans="9:46" s="142" customFormat="1" x14ac:dyDescent="0.15">
      <c r="I17257" s="223"/>
      <c r="P17257" s="224"/>
      <c r="Q17257" s="224"/>
      <c r="R17257" s="224"/>
      <c r="T17257" s="223"/>
      <c r="U17257" s="225"/>
      <c r="V17257" s="223"/>
      <c r="W17257" s="225"/>
      <c r="AE17257" s="200"/>
      <c r="AM17257" s="203"/>
      <c r="AT17257" s="144"/>
    </row>
    <row r="17258" spans="9:46" s="142" customFormat="1" x14ac:dyDescent="0.15">
      <c r="I17258" s="223"/>
      <c r="P17258" s="224"/>
      <c r="Q17258" s="224"/>
      <c r="R17258" s="224"/>
      <c r="T17258" s="223"/>
      <c r="U17258" s="225"/>
      <c r="V17258" s="223"/>
      <c r="W17258" s="225"/>
      <c r="AE17258" s="200"/>
      <c r="AM17258" s="203"/>
      <c r="AT17258" s="144"/>
    </row>
    <row r="17259" spans="9:46" s="142" customFormat="1" x14ac:dyDescent="0.15">
      <c r="I17259" s="223"/>
      <c r="P17259" s="224"/>
      <c r="Q17259" s="224"/>
      <c r="R17259" s="224"/>
      <c r="T17259" s="223"/>
      <c r="U17259" s="225"/>
      <c r="V17259" s="223"/>
      <c r="W17259" s="225"/>
      <c r="AE17259" s="200"/>
      <c r="AM17259" s="203"/>
      <c r="AT17259" s="144"/>
    </row>
    <row r="17260" spans="9:46" s="142" customFormat="1" x14ac:dyDescent="0.15">
      <c r="I17260" s="223"/>
      <c r="P17260" s="224"/>
      <c r="Q17260" s="224"/>
      <c r="R17260" s="224"/>
      <c r="T17260" s="223"/>
      <c r="U17260" s="225"/>
      <c r="V17260" s="223"/>
      <c r="W17260" s="225"/>
      <c r="AE17260" s="200"/>
      <c r="AM17260" s="203"/>
      <c r="AT17260" s="144"/>
    </row>
    <row r="17261" spans="9:46" s="142" customFormat="1" x14ac:dyDescent="0.15">
      <c r="I17261" s="223"/>
      <c r="P17261" s="224"/>
      <c r="Q17261" s="224"/>
      <c r="R17261" s="224"/>
      <c r="T17261" s="223"/>
      <c r="U17261" s="225"/>
      <c r="V17261" s="223"/>
      <c r="W17261" s="225"/>
      <c r="AE17261" s="200"/>
      <c r="AM17261" s="203"/>
      <c r="AT17261" s="144"/>
    </row>
    <row r="17262" spans="9:46" s="142" customFormat="1" x14ac:dyDescent="0.15">
      <c r="I17262" s="223"/>
      <c r="P17262" s="224"/>
      <c r="Q17262" s="224"/>
      <c r="R17262" s="224"/>
      <c r="T17262" s="223"/>
      <c r="U17262" s="225"/>
      <c r="V17262" s="223"/>
      <c r="W17262" s="225"/>
      <c r="AE17262" s="200"/>
      <c r="AM17262" s="203"/>
      <c r="AT17262" s="144"/>
    </row>
    <row r="17263" spans="9:46" s="142" customFormat="1" x14ac:dyDescent="0.15">
      <c r="I17263" s="223"/>
      <c r="P17263" s="224"/>
      <c r="Q17263" s="224"/>
      <c r="R17263" s="224"/>
      <c r="T17263" s="223"/>
      <c r="U17263" s="225"/>
      <c r="V17263" s="223"/>
      <c r="W17263" s="225"/>
      <c r="AE17263" s="200"/>
      <c r="AM17263" s="203"/>
      <c r="AT17263" s="144"/>
    </row>
    <row r="17264" spans="9:46" s="142" customFormat="1" x14ac:dyDescent="0.15">
      <c r="I17264" s="223"/>
      <c r="P17264" s="224"/>
      <c r="Q17264" s="224"/>
      <c r="R17264" s="224"/>
      <c r="T17264" s="223"/>
      <c r="U17264" s="225"/>
      <c r="V17264" s="223"/>
      <c r="W17264" s="225"/>
      <c r="AE17264" s="200"/>
      <c r="AM17264" s="203"/>
      <c r="AT17264" s="144"/>
    </row>
    <row r="17265" spans="9:46" s="142" customFormat="1" x14ac:dyDescent="0.15">
      <c r="I17265" s="223"/>
      <c r="P17265" s="224"/>
      <c r="Q17265" s="224"/>
      <c r="R17265" s="224"/>
      <c r="T17265" s="223"/>
      <c r="U17265" s="225"/>
      <c r="V17265" s="223"/>
      <c r="W17265" s="225"/>
      <c r="AE17265" s="200"/>
      <c r="AM17265" s="203"/>
      <c r="AT17265" s="144"/>
    </row>
    <row r="17266" spans="9:46" s="142" customFormat="1" x14ac:dyDescent="0.15">
      <c r="I17266" s="223"/>
      <c r="P17266" s="224"/>
      <c r="Q17266" s="224"/>
      <c r="R17266" s="224"/>
      <c r="T17266" s="223"/>
      <c r="U17266" s="225"/>
      <c r="V17266" s="223"/>
      <c r="W17266" s="225"/>
      <c r="AE17266" s="200"/>
      <c r="AM17266" s="203"/>
      <c r="AT17266" s="144"/>
    </row>
    <row r="17267" spans="9:46" s="142" customFormat="1" x14ac:dyDescent="0.15">
      <c r="I17267" s="223"/>
      <c r="P17267" s="224"/>
      <c r="Q17267" s="224"/>
      <c r="R17267" s="224"/>
      <c r="T17267" s="223"/>
      <c r="U17267" s="225"/>
      <c r="V17267" s="223"/>
      <c r="W17267" s="225"/>
      <c r="AE17267" s="200"/>
      <c r="AM17267" s="203"/>
      <c r="AT17267" s="144"/>
    </row>
    <row r="17268" spans="9:46" s="142" customFormat="1" x14ac:dyDescent="0.15">
      <c r="I17268" s="223"/>
      <c r="P17268" s="224"/>
      <c r="Q17268" s="224"/>
      <c r="R17268" s="224"/>
      <c r="T17268" s="223"/>
      <c r="U17268" s="225"/>
      <c r="V17268" s="223"/>
      <c r="W17268" s="225"/>
      <c r="AE17268" s="200"/>
      <c r="AM17268" s="203"/>
      <c r="AT17268" s="144"/>
    </row>
    <row r="17269" spans="9:46" s="142" customFormat="1" x14ac:dyDescent="0.15">
      <c r="I17269" s="223"/>
      <c r="P17269" s="224"/>
      <c r="Q17269" s="224"/>
      <c r="R17269" s="224"/>
      <c r="T17269" s="223"/>
      <c r="U17269" s="225"/>
      <c r="V17269" s="223"/>
      <c r="W17269" s="225"/>
      <c r="AE17269" s="200"/>
      <c r="AM17269" s="203"/>
      <c r="AT17269" s="144"/>
    </row>
    <row r="17270" spans="9:46" s="142" customFormat="1" x14ac:dyDescent="0.15">
      <c r="I17270" s="223"/>
      <c r="P17270" s="224"/>
      <c r="Q17270" s="224"/>
      <c r="R17270" s="224"/>
      <c r="T17270" s="223"/>
      <c r="U17270" s="225"/>
      <c r="V17270" s="223"/>
      <c r="W17270" s="225"/>
      <c r="AE17270" s="200"/>
      <c r="AM17270" s="203"/>
      <c r="AT17270" s="144"/>
    </row>
    <row r="17271" spans="9:46" s="142" customFormat="1" x14ac:dyDescent="0.15">
      <c r="I17271" s="223"/>
      <c r="P17271" s="224"/>
      <c r="Q17271" s="224"/>
      <c r="R17271" s="224"/>
      <c r="T17271" s="223"/>
      <c r="U17271" s="225"/>
      <c r="V17271" s="223"/>
      <c r="W17271" s="225"/>
      <c r="AE17271" s="200"/>
      <c r="AM17271" s="203"/>
      <c r="AT17271" s="144"/>
    </row>
    <row r="17272" spans="9:46" s="142" customFormat="1" x14ac:dyDescent="0.15">
      <c r="I17272" s="223"/>
      <c r="P17272" s="224"/>
      <c r="Q17272" s="224"/>
      <c r="R17272" s="224"/>
      <c r="T17272" s="223"/>
      <c r="U17272" s="225"/>
      <c r="V17272" s="223"/>
      <c r="W17272" s="225"/>
      <c r="AE17272" s="200"/>
      <c r="AM17272" s="203"/>
      <c r="AT17272" s="144"/>
    </row>
    <row r="17273" spans="9:46" s="142" customFormat="1" x14ac:dyDescent="0.15">
      <c r="I17273" s="223"/>
      <c r="P17273" s="224"/>
      <c r="Q17273" s="224"/>
      <c r="R17273" s="224"/>
      <c r="T17273" s="223"/>
      <c r="U17273" s="225"/>
      <c r="V17273" s="223"/>
      <c r="W17273" s="225"/>
      <c r="AE17273" s="200"/>
      <c r="AM17273" s="203"/>
      <c r="AT17273" s="144"/>
    </row>
    <row r="17274" spans="9:46" s="142" customFormat="1" x14ac:dyDescent="0.15">
      <c r="I17274" s="223"/>
      <c r="P17274" s="224"/>
      <c r="Q17274" s="224"/>
      <c r="R17274" s="224"/>
      <c r="T17274" s="223"/>
      <c r="U17274" s="225"/>
      <c r="V17274" s="223"/>
      <c r="W17274" s="225"/>
      <c r="AE17274" s="200"/>
      <c r="AM17274" s="203"/>
      <c r="AT17274" s="144"/>
    </row>
    <row r="17275" spans="9:46" s="142" customFormat="1" x14ac:dyDescent="0.15">
      <c r="I17275" s="223"/>
      <c r="P17275" s="224"/>
      <c r="Q17275" s="224"/>
      <c r="R17275" s="224"/>
      <c r="T17275" s="223"/>
      <c r="U17275" s="225"/>
      <c r="V17275" s="223"/>
      <c r="W17275" s="225"/>
      <c r="AE17275" s="200"/>
      <c r="AM17275" s="203"/>
      <c r="AT17275" s="144"/>
    </row>
    <row r="17276" spans="9:46" s="142" customFormat="1" x14ac:dyDescent="0.15">
      <c r="I17276" s="223"/>
      <c r="P17276" s="224"/>
      <c r="Q17276" s="224"/>
      <c r="R17276" s="224"/>
      <c r="T17276" s="223"/>
      <c r="U17276" s="225"/>
      <c r="V17276" s="223"/>
      <c r="W17276" s="225"/>
      <c r="AE17276" s="200"/>
      <c r="AM17276" s="203"/>
      <c r="AT17276" s="144"/>
    </row>
    <row r="17277" spans="9:46" s="142" customFormat="1" x14ac:dyDescent="0.15">
      <c r="I17277" s="223"/>
      <c r="P17277" s="224"/>
      <c r="Q17277" s="224"/>
      <c r="R17277" s="224"/>
      <c r="T17277" s="223"/>
      <c r="U17277" s="225"/>
      <c r="V17277" s="223"/>
      <c r="W17277" s="225"/>
      <c r="AE17277" s="200"/>
      <c r="AM17277" s="203"/>
      <c r="AT17277" s="144"/>
    </row>
    <row r="17278" spans="9:46" s="142" customFormat="1" x14ac:dyDescent="0.15">
      <c r="I17278" s="223"/>
      <c r="P17278" s="224"/>
      <c r="Q17278" s="224"/>
      <c r="R17278" s="224"/>
      <c r="T17278" s="223"/>
      <c r="U17278" s="225"/>
      <c r="V17278" s="223"/>
      <c r="W17278" s="225"/>
      <c r="AE17278" s="200"/>
      <c r="AM17278" s="203"/>
      <c r="AT17278" s="144"/>
    </row>
    <row r="17279" spans="9:46" s="142" customFormat="1" x14ac:dyDescent="0.15">
      <c r="I17279" s="223"/>
      <c r="P17279" s="224"/>
      <c r="Q17279" s="224"/>
      <c r="R17279" s="224"/>
      <c r="T17279" s="223"/>
      <c r="U17279" s="225"/>
      <c r="V17279" s="223"/>
      <c r="W17279" s="225"/>
      <c r="AE17279" s="200"/>
      <c r="AM17279" s="203"/>
      <c r="AT17279" s="144"/>
    </row>
    <row r="17280" spans="9:46" s="142" customFormat="1" x14ac:dyDescent="0.15">
      <c r="I17280" s="223"/>
      <c r="P17280" s="224"/>
      <c r="Q17280" s="224"/>
      <c r="R17280" s="224"/>
      <c r="T17280" s="223"/>
      <c r="U17280" s="225"/>
      <c r="V17280" s="223"/>
      <c r="W17280" s="225"/>
      <c r="AE17280" s="200"/>
      <c r="AM17280" s="203"/>
      <c r="AT17280" s="144"/>
    </row>
    <row r="17281" spans="9:46" s="142" customFormat="1" x14ac:dyDescent="0.15">
      <c r="I17281" s="223"/>
      <c r="P17281" s="224"/>
      <c r="Q17281" s="224"/>
      <c r="R17281" s="224"/>
      <c r="T17281" s="223"/>
      <c r="U17281" s="225"/>
      <c r="V17281" s="223"/>
      <c r="W17281" s="225"/>
      <c r="AE17281" s="200"/>
      <c r="AM17281" s="203"/>
      <c r="AT17281" s="144"/>
    </row>
    <row r="17282" spans="9:46" s="142" customFormat="1" x14ac:dyDescent="0.15">
      <c r="I17282" s="223"/>
      <c r="P17282" s="224"/>
      <c r="Q17282" s="224"/>
      <c r="R17282" s="224"/>
      <c r="T17282" s="223"/>
      <c r="U17282" s="225"/>
      <c r="V17282" s="223"/>
      <c r="W17282" s="225"/>
      <c r="AE17282" s="200"/>
      <c r="AM17282" s="203"/>
      <c r="AT17282" s="144"/>
    </row>
    <row r="17283" spans="9:46" s="142" customFormat="1" x14ac:dyDescent="0.15">
      <c r="I17283" s="223"/>
      <c r="P17283" s="224"/>
      <c r="Q17283" s="224"/>
      <c r="R17283" s="224"/>
      <c r="T17283" s="223"/>
      <c r="U17283" s="225"/>
      <c r="V17283" s="223"/>
      <c r="W17283" s="225"/>
      <c r="AE17283" s="200"/>
      <c r="AM17283" s="203"/>
      <c r="AT17283" s="144"/>
    </row>
    <row r="17284" spans="9:46" s="142" customFormat="1" x14ac:dyDescent="0.15">
      <c r="I17284" s="223"/>
      <c r="P17284" s="224"/>
      <c r="Q17284" s="224"/>
      <c r="R17284" s="224"/>
      <c r="T17284" s="223"/>
      <c r="U17284" s="225"/>
      <c r="V17284" s="223"/>
      <c r="W17284" s="225"/>
      <c r="AE17284" s="200"/>
      <c r="AM17284" s="203"/>
      <c r="AT17284" s="144"/>
    </row>
    <row r="17285" spans="9:46" s="142" customFormat="1" x14ac:dyDescent="0.15">
      <c r="I17285" s="223"/>
      <c r="P17285" s="224"/>
      <c r="Q17285" s="224"/>
      <c r="R17285" s="224"/>
      <c r="T17285" s="223"/>
      <c r="U17285" s="225"/>
      <c r="V17285" s="223"/>
      <c r="W17285" s="225"/>
      <c r="AE17285" s="200"/>
      <c r="AM17285" s="203"/>
      <c r="AT17285" s="144"/>
    </row>
    <row r="17286" spans="9:46" s="142" customFormat="1" x14ac:dyDescent="0.15">
      <c r="I17286" s="223"/>
      <c r="P17286" s="224"/>
      <c r="Q17286" s="224"/>
      <c r="R17286" s="224"/>
      <c r="T17286" s="223"/>
      <c r="U17286" s="225"/>
      <c r="V17286" s="223"/>
      <c r="W17286" s="225"/>
      <c r="AE17286" s="200"/>
      <c r="AM17286" s="203"/>
      <c r="AT17286" s="144"/>
    </row>
    <row r="17287" spans="9:46" s="142" customFormat="1" x14ac:dyDescent="0.15">
      <c r="I17287" s="223"/>
      <c r="P17287" s="224"/>
      <c r="Q17287" s="224"/>
      <c r="R17287" s="224"/>
      <c r="T17287" s="223"/>
      <c r="U17287" s="225"/>
      <c r="V17287" s="223"/>
      <c r="W17287" s="225"/>
      <c r="AE17287" s="200"/>
      <c r="AM17287" s="203"/>
      <c r="AT17287" s="144"/>
    </row>
    <row r="17288" spans="9:46" s="142" customFormat="1" x14ac:dyDescent="0.15">
      <c r="I17288" s="223"/>
      <c r="P17288" s="224"/>
      <c r="Q17288" s="224"/>
      <c r="R17288" s="224"/>
      <c r="T17288" s="223"/>
      <c r="U17288" s="225"/>
      <c r="V17288" s="223"/>
      <c r="W17288" s="225"/>
      <c r="AE17288" s="200"/>
      <c r="AM17288" s="203"/>
      <c r="AT17288" s="144"/>
    </row>
    <row r="17289" spans="9:46" s="142" customFormat="1" x14ac:dyDescent="0.15">
      <c r="I17289" s="223"/>
      <c r="P17289" s="224"/>
      <c r="Q17289" s="224"/>
      <c r="R17289" s="224"/>
      <c r="T17289" s="223"/>
      <c r="U17289" s="225"/>
      <c r="V17289" s="223"/>
      <c r="W17289" s="225"/>
      <c r="AE17289" s="200"/>
      <c r="AM17289" s="203"/>
      <c r="AT17289" s="144"/>
    </row>
    <row r="17290" spans="9:46" s="142" customFormat="1" x14ac:dyDescent="0.15">
      <c r="I17290" s="223"/>
      <c r="P17290" s="224"/>
      <c r="Q17290" s="224"/>
      <c r="R17290" s="224"/>
      <c r="T17290" s="223"/>
      <c r="U17290" s="225"/>
      <c r="V17290" s="223"/>
      <c r="W17290" s="225"/>
      <c r="AE17290" s="200"/>
      <c r="AM17290" s="203"/>
      <c r="AT17290" s="144"/>
    </row>
    <row r="17291" spans="9:46" s="142" customFormat="1" x14ac:dyDescent="0.15">
      <c r="I17291" s="223"/>
      <c r="P17291" s="224"/>
      <c r="Q17291" s="224"/>
      <c r="R17291" s="224"/>
      <c r="T17291" s="223"/>
      <c r="U17291" s="225"/>
      <c r="V17291" s="223"/>
      <c r="W17291" s="225"/>
      <c r="AE17291" s="200"/>
      <c r="AM17291" s="203"/>
      <c r="AT17291" s="144"/>
    </row>
    <row r="17292" spans="9:46" s="142" customFormat="1" x14ac:dyDescent="0.15">
      <c r="I17292" s="223"/>
      <c r="P17292" s="224"/>
      <c r="Q17292" s="224"/>
      <c r="R17292" s="224"/>
      <c r="T17292" s="223"/>
      <c r="U17292" s="225"/>
      <c r="V17292" s="223"/>
      <c r="W17292" s="225"/>
      <c r="AE17292" s="200"/>
      <c r="AM17292" s="203"/>
      <c r="AT17292" s="144"/>
    </row>
    <row r="17293" spans="9:46" s="142" customFormat="1" x14ac:dyDescent="0.15">
      <c r="I17293" s="223"/>
      <c r="P17293" s="224"/>
      <c r="Q17293" s="224"/>
      <c r="R17293" s="224"/>
      <c r="T17293" s="223"/>
      <c r="U17293" s="225"/>
      <c r="V17293" s="223"/>
      <c r="W17293" s="225"/>
      <c r="AE17293" s="200"/>
      <c r="AM17293" s="203"/>
      <c r="AT17293" s="144"/>
    </row>
    <row r="17294" spans="9:46" s="142" customFormat="1" x14ac:dyDescent="0.15">
      <c r="I17294" s="223"/>
      <c r="P17294" s="224"/>
      <c r="Q17294" s="224"/>
      <c r="R17294" s="224"/>
      <c r="T17294" s="223"/>
      <c r="U17294" s="225"/>
      <c r="V17294" s="223"/>
      <c r="W17294" s="225"/>
      <c r="AE17294" s="200"/>
      <c r="AM17294" s="203"/>
      <c r="AT17294" s="144"/>
    </row>
    <row r="17295" spans="9:46" s="142" customFormat="1" x14ac:dyDescent="0.15">
      <c r="I17295" s="223"/>
      <c r="P17295" s="224"/>
      <c r="Q17295" s="224"/>
      <c r="R17295" s="224"/>
      <c r="T17295" s="223"/>
      <c r="U17295" s="225"/>
      <c r="V17295" s="223"/>
      <c r="W17295" s="225"/>
      <c r="AE17295" s="200"/>
      <c r="AM17295" s="203"/>
      <c r="AT17295" s="144"/>
    </row>
    <row r="17296" spans="9:46" s="142" customFormat="1" x14ac:dyDescent="0.15">
      <c r="I17296" s="223"/>
      <c r="P17296" s="224"/>
      <c r="Q17296" s="224"/>
      <c r="R17296" s="224"/>
      <c r="T17296" s="223"/>
      <c r="U17296" s="225"/>
      <c r="V17296" s="223"/>
      <c r="W17296" s="225"/>
      <c r="AE17296" s="200"/>
      <c r="AM17296" s="203"/>
      <c r="AT17296" s="144"/>
    </row>
    <row r="17297" spans="9:46" s="142" customFormat="1" x14ac:dyDescent="0.15">
      <c r="I17297" s="223"/>
      <c r="P17297" s="224"/>
      <c r="Q17297" s="224"/>
      <c r="R17297" s="224"/>
      <c r="T17297" s="223"/>
      <c r="U17297" s="225"/>
      <c r="V17297" s="223"/>
      <c r="W17297" s="225"/>
      <c r="AE17297" s="200"/>
      <c r="AM17297" s="203"/>
      <c r="AT17297" s="144"/>
    </row>
    <row r="17298" spans="9:46" s="142" customFormat="1" x14ac:dyDescent="0.15">
      <c r="I17298" s="223"/>
      <c r="P17298" s="224"/>
      <c r="Q17298" s="224"/>
      <c r="R17298" s="224"/>
      <c r="T17298" s="223"/>
      <c r="U17298" s="225"/>
      <c r="V17298" s="223"/>
      <c r="W17298" s="225"/>
      <c r="AE17298" s="200"/>
      <c r="AM17298" s="203"/>
      <c r="AT17298" s="144"/>
    </row>
    <row r="17299" spans="9:46" s="142" customFormat="1" x14ac:dyDescent="0.15">
      <c r="I17299" s="223"/>
      <c r="P17299" s="224"/>
      <c r="Q17299" s="224"/>
      <c r="R17299" s="224"/>
      <c r="T17299" s="223"/>
      <c r="U17299" s="225"/>
      <c r="V17299" s="223"/>
      <c r="W17299" s="225"/>
      <c r="AE17299" s="200"/>
      <c r="AM17299" s="203"/>
      <c r="AT17299" s="144"/>
    </row>
    <row r="17300" spans="9:46" s="142" customFormat="1" x14ac:dyDescent="0.15">
      <c r="I17300" s="223"/>
      <c r="P17300" s="224"/>
      <c r="Q17300" s="224"/>
      <c r="R17300" s="224"/>
      <c r="T17300" s="223"/>
      <c r="U17300" s="225"/>
      <c r="V17300" s="223"/>
      <c r="W17300" s="225"/>
      <c r="AE17300" s="200"/>
      <c r="AM17300" s="203"/>
      <c r="AT17300" s="144"/>
    </row>
    <row r="17301" spans="9:46" s="142" customFormat="1" x14ac:dyDescent="0.15">
      <c r="I17301" s="223"/>
      <c r="P17301" s="224"/>
      <c r="Q17301" s="224"/>
      <c r="R17301" s="224"/>
      <c r="T17301" s="223"/>
      <c r="U17301" s="225"/>
      <c r="V17301" s="223"/>
      <c r="W17301" s="225"/>
      <c r="AE17301" s="200"/>
      <c r="AM17301" s="203"/>
      <c r="AT17301" s="144"/>
    </row>
    <row r="17302" spans="9:46" s="142" customFormat="1" x14ac:dyDescent="0.15">
      <c r="I17302" s="223"/>
      <c r="P17302" s="224"/>
      <c r="Q17302" s="224"/>
      <c r="R17302" s="224"/>
      <c r="T17302" s="223"/>
      <c r="U17302" s="225"/>
      <c r="V17302" s="223"/>
      <c r="W17302" s="225"/>
      <c r="AE17302" s="200"/>
      <c r="AM17302" s="203"/>
      <c r="AT17302" s="144"/>
    </row>
    <row r="17303" spans="9:46" s="142" customFormat="1" x14ac:dyDescent="0.15">
      <c r="I17303" s="223"/>
      <c r="P17303" s="224"/>
      <c r="Q17303" s="224"/>
      <c r="R17303" s="224"/>
      <c r="T17303" s="223"/>
      <c r="U17303" s="225"/>
      <c r="V17303" s="223"/>
      <c r="W17303" s="225"/>
      <c r="AE17303" s="200"/>
      <c r="AM17303" s="203"/>
      <c r="AT17303" s="144"/>
    </row>
    <row r="17304" spans="9:46" s="142" customFormat="1" x14ac:dyDescent="0.15">
      <c r="I17304" s="223"/>
      <c r="P17304" s="224"/>
      <c r="Q17304" s="224"/>
      <c r="R17304" s="224"/>
      <c r="T17304" s="223"/>
      <c r="U17304" s="225"/>
      <c r="V17304" s="223"/>
      <c r="W17304" s="225"/>
      <c r="AE17304" s="200"/>
      <c r="AM17304" s="203"/>
      <c r="AT17304" s="144"/>
    </row>
    <row r="17305" spans="9:46" s="142" customFormat="1" x14ac:dyDescent="0.15">
      <c r="I17305" s="223"/>
      <c r="P17305" s="224"/>
      <c r="Q17305" s="224"/>
      <c r="R17305" s="224"/>
      <c r="T17305" s="223"/>
      <c r="U17305" s="225"/>
      <c r="V17305" s="223"/>
      <c r="W17305" s="225"/>
      <c r="AE17305" s="200"/>
      <c r="AM17305" s="203"/>
      <c r="AT17305" s="144"/>
    </row>
    <row r="17306" spans="9:46" s="142" customFormat="1" x14ac:dyDescent="0.15">
      <c r="I17306" s="223"/>
      <c r="P17306" s="224"/>
      <c r="Q17306" s="224"/>
      <c r="R17306" s="224"/>
      <c r="T17306" s="223"/>
      <c r="U17306" s="225"/>
      <c r="V17306" s="223"/>
      <c r="W17306" s="225"/>
      <c r="AE17306" s="200"/>
      <c r="AM17306" s="203"/>
      <c r="AT17306" s="144"/>
    </row>
    <row r="17307" spans="9:46" s="142" customFormat="1" x14ac:dyDescent="0.15">
      <c r="I17307" s="223"/>
      <c r="P17307" s="224"/>
      <c r="Q17307" s="224"/>
      <c r="R17307" s="224"/>
      <c r="T17307" s="223"/>
      <c r="U17307" s="225"/>
      <c r="V17307" s="223"/>
      <c r="W17307" s="225"/>
      <c r="AE17307" s="200"/>
      <c r="AM17307" s="203"/>
      <c r="AT17307" s="144"/>
    </row>
    <row r="17308" spans="9:46" s="142" customFormat="1" x14ac:dyDescent="0.15">
      <c r="I17308" s="223"/>
      <c r="P17308" s="224"/>
      <c r="Q17308" s="224"/>
      <c r="R17308" s="224"/>
      <c r="T17308" s="223"/>
      <c r="U17308" s="225"/>
      <c r="V17308" s="223"/>
      <c r="W17308" s="225"/>
      <c r="AE17308" s="200"/>
      <c r="AM17308" s="203"/>
      <c r="AT17308" s="144"/>
    </row>
    <row r="17309" spans="9:46" s="142" customFormat="1" x14ac:dyDescent="0.15">
      <c r="I17309" s="223"/>
      <c r="P17309" s="224"/>
      <c r="Q17309" s="224"/>
      <c r="R17309" s="224"/>
      <c r="T17309" s="223"/>
      <c r="U17309" s="225"/>
      <c r="V17309" s="223"/>
      <c r="W17309" s="225"/>
      <c r="AE17309" s="200"/>
      <c r="AM17309" s="203"/>
      <c r="AT17309" s="144"/>
    </row>
    <row r="17310" spans="9:46" s="142" customFormat="1" x14ac:dyDescent="0.15">
      <c r="I17310" s="223"/>
      <c r="P17310" s="224"/>
      <c r="Q17310" s="224"/>
      <c r="R17310" s="224"/>
      <c r="T17310" s="223"/>
      <c r="U17310" s="225"/>
      <c r="V17310" s="223"/>
      <c r="W17310" s="225"/>
      <c r="AE17310" s="200"/>
      <c r="AM17310" s="203"/>
      <c r="AT17310" s="144"/>
    </row>
    <row r="17311" spans="9:46" s="142" customFormat="1" x14ac:dyDescent="0.15">
      <c r="I17311" s="223"/>
      <c r="P17311" s="224"/>
      <c r="Q17311" s="224"/>
      <c r="R17311" s="224"/>
      <c r="T17311" s="223"/>
      <c r="U17311" s="225"/>
      <c r="V17311" s="223"/>
      <c r="W17311" s="225"/>
      <c r="AE17311" s="200"/>
      <c r="AM17311" s="203"/>
      <c r="AT17311" s="144"/>
    </row>
    <row r="17312" spans="9:46" s="142" customFormat="1" x14ac:dyDescent="0.15">
      <c r="I17312" s="223"/>
      <c r="P17312" s="224"/>
      <c r="Q17312" s="224"/>
      <c r="R17312" s="224"/>
      <c r="T17312" s="223"/>
      <c r="U17312" s="225"/>
      <c r="V17312" s="223"/>
      <c r="W17312" s="225"/>
      <c r="AE17312" s="200"/>
      <c r="AM17312" s="203"/>
      <c r="AT17312" s="144"/>
    </row>
    <row r="17313" spans="9:46" s="142" customFormat="1" x14ac:dyDescent="0.15">
      <c r="I17313" s="223"/>
      <c r="P17313" s="224"/>
      <c r="Q17313" s="224"/>
      <c r="R17313" s="224"/>
      <c r="T17313" s="223"/>
      <c r="U17313" s="225"/>
      <c r="V17313" s="223"/>
      <c r="W17313" s="225"/>
      <c r="AE17313" s="200"/>
      <c r="AM17313" s="203"/>
      <c r="AT17313" s="144"/>
    </row>
    <row r="17314" spans="9:46" s="142" customFormat="1" x14ac:dyDescent="0.15">
      <c r="I17314" s="223"/>
      <c r="P17314" s="224"/>
      <c r="Q17314" s="224"/>
      <c r="R17314" s="224"/>
      <c r="T17314" s="223"/>
      <c r="U17314" s="225"/>
      <c r="V17314" s="223"/>
      <c r="W17314" s="225"/>
      <c r="AE17314" s="200"/>
      <c r="AM17314" s="203"/>
      <c r="AT17314" s="144"/>
    </row>
    <row r="17315" spans="9:46" s="142" customFormat="1" x14ac:dyDescent="0.15">
      <c r="I17315" s="223"/>
      <c r="P17315" s="224"/>
      <c r="Q17315" s="224"/>
      <c r="R17315" s="224"/>
      <c r="T17315" s="223"/>
      <c r="U17315" s="225"/>
      <c r="V17315" s="223"/>
      <c r="W17315" s="225"/>
      <c r="AE17315" s="200"/>
      <c r="AM17315" s="203"/>
      <c r="AT17315" s="144"/>
    </row>
    <row r="17316" spans="9:46" s="142" customFormat="1" x14ac:dyDescent="0.15">
      <c r="I17316" s="223"/>
      <c r="P17316" s="224"/>
      <c r="Q17316" s="224"/>
      <c r="R17316" s="224"/>
      <c r="T17316" s="223"/>
      <c r="U17316" s="225"/>
      <c r="V17316" s="223"/>
      <c r="W17316" s="225"/>
      <c r="AE17316" s="200"/>
      <c r="AM17316" s="203"/>
      <c r="AT17316" s="144"/>
    </row>
    <row r="17317" spans="9:46" s="142" customFormat="1" x14ac:dyDescent="0.15">
      <c r="I17317" s="223"/>
      <c r="P17317" s="224"/>
      <c r="Q17317" s="224"/>
      <c r="R17317" s="224"/>
      <c r="T17317" s="223"/>
      <c r="U17317" s="225"/>
      <c r="V17317" s="223"/>
      <c r="W17317" s="225"/>
      <c r="AE17317" s="200"/>
      <c r="AM17317" s="203"/>
      <c r="AT17317" s="144"/>
    </row>
    <row r="17318" spans="9:46" s="142" customFormat="1" x14ac:dyDescent="0.15">
      <c r="I17318" s="223"/>
      <c r="P17318" s="224"/>
      <c r="Q17318" s="224"/>
      <c r="R17318" s="224"/>
      <c r="T17318" s="223"/>
      <c r="U17318" s="225"/>
      <c r="V17318" s="223"/>
      <c r="W17318" s="225"/>
      <c r="AE17318" s="200"/>
      <c r="AM17318" s="203"/>
      <c r="AT17318" s="144"/>
    </row>
    <row r="17319" spans="9:46" s="142" customFormat="1" x14ac:dyDescent="0.15">
      <c r="I17319" s="223"/>
      <c r="P17319" s="224"/>
      <c r="Q17319" s="224"/>
      <c r="R17319" s="224"/>
      <c r="T17319" s="223"/>
      <c r="U17319" s="225"/>
      <c r="V17319" s="223"/>
      <c r="W17319" s="225"/>
      <c r="AE17319" s="200"/>
      <c r="AM17319" s="203"/>
      <c r="AT17319" s="144"/>
    </row>
    <row r="17320" spans="9:46" s="142" customFormat="1" x14ac:dyDescent="0.15">
      <c r="I17320" s="223"/>
      <c r="P17320" s="224"/>
      <c r="Q17320" s="224"/>
      <c r="R17320" s="224"/>
      <c r="T17320" s="223"/>
      <c r="U17320" s="225"/>
      <c r="V17320" s="223"/>
      <c r="W17320" s="225"/>
      <c r="AE17320" s="200"/>
      <c r="AM17320" s="203"/>
      <c r="AT17320" s="144"/>
    </row>
    <row r="17321" spans="9:46" s="142" customFormat="1" x14ac:dyDescent="0.15">
      <c r="I17321" s="223"/>
      <c r="P17321" s="224"/>
      <c r="Q17321" s="224"/>
      <c r="R17321" s="224"/>
      <c r="T17321" s="223"/>
      <c r="U17321" s="225"/>
      <c r="V17321" s="223"/>
      <c r="W17321" s="225"/>
      <c r="AE17321" s="200"/>
      <c r="AM17321" s="203"/>
      <c r="AT17321" s="144"/>
    </row>
    <row r="17322" spans="9:46" s="142" customFormat="1" x14ac:dyDescent="0.15">
      <c r="I17322" s="223"/>
      <c r="P17322" s="224"/>
      <c r="Q17322" s="224"/>
      <c r="R17322" s="224"/>
      <c r="T17322" s="223"/>
      <c r="U17322" s="225"/>
      <c r="V17322" s="223"/>
      <c r="W17322" s="225"/>
      <c r="AE17322" s="200"/>
      <c r="AM17322" s="203"/>
      <c r="AT17322" s="144"/>
    </row>
    <row r="17323" spans="9:46" s="142" customFormat="1" x14ac:dyDescent="0.15">
      <c r="I17323" s="223"/>
      <c r="P17323" s="224"/>
      <c r="Q17323" s="224"/>
      <c r="R17323" s="224"/>
      <c r="T17323" s="223"/>
      <c r="U17323" s="225"/>
      <c r="V17323" s="223"/>
      <c r="W17323" s="225"/>
      <c r="AE17323" s="200"/>
      <c r="AM17323" s="203"/>
      <c r="AT17323" s="144"/>
    </row>
    <row r="17324" spans="9:46" s="142" customFormat="1" x14ac:dyDescent="0.15">
      <c r="I17324" s="223"/>
      <c r="P17324" s="224"/>
      <c r="Q17324" s="224"/>
      <c r="R17324" s="224"/>
      <c r="T17324" s="223"/>
      <c r="U17324" s="225"/>
      <c r="V17324" s="223"/>
      <c r="W17324" s="225"/>
      <c r="AE17324" s="200"/>
      <c r="AM17324" s="203"/>
      <c r="AT17324" s="144"/>
    </row>
    <row r="17325" spans="9:46" s="142" customFormat="1" x14ac:dyDescent="0.15">
      <c r="I17325" s="223"/>
      <c r="P17325" s="224"/>
      <c r="Q17325" s="224"/>
      <c r="R17325" s="224"/>
      <c r="T17325" s="223"/>
      <c r="U17325" s="225"/>
      <c r="V17325" s="223"/>
      <c r="W17325" s="225"/>
      <c r="AE17325" s="200"/>
      <c r="AM17325" s="203"/>
      <c r="AT17325" s="144"/>
    </row>
    <row r="17326" spans="9:46" s="142" customFormat="1" x14ac:dyDescent="0.15">
      <c r="I17326" s="223"/>
      <c r="P17326" s="224"/>
      <c r="Q17326" s="224"/>
      <c r="R17326" s="224"/>
      <c r="T17326" s="223"/>
      <c r="U17326" s="225"/>
      <c r="V17326" s="223"/>
      <c r="W17326" s="225"/>
      <c r="AE17326" s="200"/>
      <c r="AM17326" s="203"/>
      <c r="AT17326" s="144"/>
    </row>
    <row r="17327" spans="9:46" s="142" customFormat="1" x14ac:dyDescent="0.15">
      <c r="I17327" s="223"/>
      <c r="P17327" s="224"/>
      <c r="Q17327" s="224"/>
      <c r="R17327" s="224"/>
      <c r="T17327" s="223"/>
      <c r="U17327" s="225"/>
      <c r="V17327" s="223"/>
      <c r="W17327" s="225"/>
      <c r="AE17327" s="200"/>
      <c r="AM17327" s="203"/>
      <c r="AT17327" s="144"/>
    </row>
    <row r="17328" spans="9:46" s="142" customFormat="1" x14ac:dyDescent="0.15">
      <c r="I17328" s="223"/>
      <c r="P17328" s="224"/>
      <c r="Q17328" s="224"/>
      <c r="R17328" s="224"/>
      <c r="T17328" s="223"/>
      <c r="U17328" s="225"/>
      <c r="V17328" s="223"/>
      <c r="W17328" s="225"/>
      <c r="AE17328" s="200"/>
      <c r="AM17328" s="203"/>
      <c r="AT17328" s="144"/>
    </row>
    <row r="17329" spans="9:46" s="142" customFormat="1" x14ac:dyDescent="0.15">
      <c r="I17329" s="223"/>
      <c r="P17329" s="224"/>
      <c r="Q17329" s="224"/>
      <c r="R17329" s="224"/>
      <c r="T17329" s="223"/>
      <c r="U17329" s="225"/>
      <c r="V17329" s="223"/>
      <c r="W17329" s="225"/>
      <c r="AE17329" s="200"/>
      <c r="AM17329" s="203"/>
      <c r="AT17329" s="144"/>
    </row>
    <row r="17330" spans="9:46" s="142" customFormat="1" x14ac:dyDescent="0.15">
      <c r="I17330" s="223"/>
      <c r="P17330" s="224"/>
      <c r="Q17330" s="224"/>
      <c r="R17330" s="224"/>
      <c r="T17330" s="223"/>
      <c r="U17330" s="225"/>
      <c r="V17330" s="223"/>
      <c r="W17330" s="225"/>
      <c r="AE17330" s="200"/>
      <c r="AM17330" s="203"/>
      <c r="AT17330" s="144"/>
    </row>
    <row r="17331" spans="9:46" s="142" customFormat="1" x14ac:dyDescent="0.15">
      <c r="I17331" s="223"/>
      <c r="P17331" s="224"/>
      <c r="Q17331" s="224"/>
      <c r="R17331" s="224"/>
      <c r="T17331" s="223"/>
      <c r="U17331" s="225"/>
      <c r="V17331" s="223"/>
      <c r="W17331" s="225"/>
      <c r="AE17331" s="200"/>
      <c r="AM17331" s="203"/>
      <c r="AT17331" s="144"/>
    </row>
    <row r="17332" spans="9:46" s="142" customFormat="1" x14ac:dyDescent="0.15">
      <c r="I17332" s="223"/>
      <c r="P17332" s="224"/>
      <c r="Q17332" s="224"/>
      <c r="R17332" s="224"/>
      <c r="T17332" s="223"/>
      <c r="U17332" s="225"/>
      <c r="V17332" s="223"/>
      <c r="W17332" s="225"/>
      <c r="AE17332" s="200"/>
      <c r="AM17332" s="203"/>
      <c r="AT17332" s="144"/>
    </row>
    <row r="17333" spans="9:46" s="142" customFormat="1" x14ac:dyDescent="0.15">
      <c r="I17333" s="223"/>
      <c r="P17333" s="224"/>
      <c r="Q17333" s="224"/>
      <c r="R17333" s="224"/>
      <c r="T17333" s="223"/>
      <c r="U17333" s="225"/>
      <c r="V17333" s="223"/>
      <c r="W17333" s="225"/>
      <c r="AE17333" s="200"/>
      <c r="AM17333" s="203"/>
      <c r="AT17333" s="144"/>
    </row>
    <row r="17334" spans="9:46" s="142" customFormat="1" x14ac:dyDescent="0.15">
      <c r="I17334" s="223"/>
      <c r="P17334" s="224"/>
      <c r="Q17334" s="224"/>
      <c r="R17334" s="224"/>
      <c r="T17334" s="223"/>
      <c r="U17334" s="225"/>
      <c r="V17334" s="223"/>
      <c r="W17334" s="225"/>
      <c r="AE17334" s="200"/>
      <c r="AM17334" s="203"/>
      <c r="AT17334" s="144"/>
    </row>
    <row r="17335" spans="9:46" s="142" customFormat="1" x14ac:dyDescent="0.15">
      <c r="I17335" s="223"/>
      <c r="P17335" s="224"/>
      <c r="Q17335" s="224"/>
      <c r="R17335" s="224"/>
      <c r="T17335" s="223"/>
      <c r="U17335" s="225"/>
      <c r="V17335" s="223"/>
      <c r="W17335" s="225"/>
      <c r="AE17335" s="200"/>
      <c r="AM17335" s="203"/>
      <c r="AT17335" s="144"/>
    </row>
    <row r="17336" spans="9:46" s="142" customFormat="1" x14ac:dyDescent="0.15">
      <c r="I17336" s="223"/>
      <c r="P17336" s="224"/>
      <c r="Q17336" s="224"/>
      <c r="R17336" s="224"/>
      <c r="T17336" s="223"/>
      <c r="U17336" s="225"/>
      <c r="V17336" s="223"/>
      <c r="W17336" s="225"/>
      <c r="AE17336" s="200"/>
      <c r="AM17336" s="203"/>
      <c r="AT17336" s="144"/>
    </row>
    <row r="17337" spans="9:46" s="142" customFormat="1" x14ac:dyDescent="0.15">
      <c r="I17337" s="223"/>
      <c r="P17337" s="224"/>
      <c r="Q17337" s="224"/>
      <c r="R17337" s="224"/>
      <c r="T17337" s="223"/>
      <c r="U17337" s="225"/>
      <c r="V17337" s="223"/>
      <c r="W17337" s="225"/>
      <c r="AE17337" s="200"/>
      <c r="AM17337" s="203"/>
      <c r="AT17337" s="144"/>
    </row>
    <row r="17338" spans="9:46" s="142" customFormat="1" x14ac:dyDescent="0.15">
      <c r="I17338" s="223"/>
      <c r="P17338" s="224"/>
      <c r="Q17338" s="224"/>
      <c r="R17338" s="224"/>
      <c r="T17338" s="223"/>
      <c r="U17338" s="225"/>
      <c r="V17338" s="223"/>
      <c r="W17338" s="225"/>
      <c r="AE17338" s="200"/>
      <c r="AM17338" s="203"/>
      <c r="AT17338" s="144"/>
    </row>
    <row r="17339" spans="9:46" s="142" customFormat="1" x14ac:dyDescent="0.15">
      <c r="I17339" s="223"/>
      <c r="P17339" s="224"/>
      <c r="Q17339" s="224"/>
      <c r="R17339" s="224"/>
      <c r="T17339" s="223"/>
      <c r="U17339" s="225"/>
      <c r="V17339" s="223"/>
      <c r="W17339" s="225"/>
      <c r="AE17339" s="200"/>
      <c r="AM17339" s="203"/>
      <c r="AT17339" s="144"/>
    </row>
    <row r="17340" spans="9:46" s="142" customFormat="1" x14ac:dyDescent="0.15">
      <c r="I17340" s="223"/>
      <c r="P17340" s="224"/>
      <c r="Q17340" s="224"/>
      <c r="R17340" s="224"/>
      <c r="T17340" s="223"/>
      <c r="U17340" s="225"/>
      <c r="V17340" s="223"/>
      <c r="W17340" s="225"/>
      <c r="AE17340" s="200"/>
      <c r="AM17340" s="203"/>
      <c r="AT17340" s="144"/>
    </row>
    <row r="17341" spans="9:46" s="142" customFormat="1" x14ac:dyDescent="0.15">
      <c r="I17341" s="223"/>
      <c r="P17341" s="224"/>
      <c r="Q17341" s="224"/>
      <c r="R17341" s="224"/>
      <c r="T17341" s="223"/>
      <c r="U17341" s="225"/>
      <c r="V17341" s="223"/>
      <c r="W17341" s="225"/>
      <c r="AE17341" s="200"/>
      <c r="AM17341" s="203"/>
      <c r="AT17341" s="144"/>
    </row>
    <row r="17342" spans="9:46" s="142" customFormat="1" x14ac:dyDescent="0.15">
      <c r="I17342" s="223"/>
      <c r="P17342" s="224"/>
      <c r="Q17342" s="224"/>
      <c r="R17342" s="224"/>
      <c r="T17342" s="223"/>
      <c r="U17342" s="225"/>
      <c r="V17342" s="223"/>
      <c r="W17342" s="225"/>
      <c r="AE17342" s="200"/>
      <c r="AM17342" s="203"/>
      <c r="AT17342" s="144"/>
    </row>
    <row r="17343" spans="9:46" s="142" customFormat="1" x14ac:dyDescent="0.15">
      <c r="I17343" s="223"/>
      <c r="P17343" s="224"/>
      <c r="Q17343" s="224"/>
      <c r="R17343" s="224"/>
      <c r="T17343" s="223"/>
      <c r="U17343" s="225"/>
      <c r="V17343" s="223"/>
      <c r="W17343" s="225"/>
      <c r="AE17343" s="200"/>
      <c r="AM17343" s="203"/>
      <c r="AT17343" s="144"/>
    </row>
    <row r="17344" spans="9:46" s="142" customFormat="1" x14ac:dyDescent="0.15">
      <c r="I17344" s="223"/>
      <c r="P17344" s="224"/>
      <c r="Q17344" s="224"/>
      <c r="R17344" s="224"/>
      <c r="T17344" s="223"/>
      <c r="U17344" s="225"/>
      <c r="V17344" s="223"/>
      <c r="W17344" s="225"/>
      <c r="AE17344" s="200"/>
      <c r="AM17344" s="203"/>
      <c r="AT17344" s="144"/>
    </row>
    <row r="17345" spans="9:46" s="142" customFormat="1" x14ac:dyDescent="0.15">
      <c r="I17345" s="223"/>
      <c r="P17345" s="224"/>
      <c r="Q17345" s="224"/>
      <c r="R17345" s="224"/>
      <c r="T17345" s="223"/>
      <c r="U17345" s="225"/>
      <c r="V17345" s="223"/>
      <c r="W17345" s="225"/>
      <c r="AE17345" s="200"/>
      <c r="AM17345" s="203"/>
      <c r="AT17345" s="144"/>
    </row>
    <row r="17346" spans="9:46" s="142" customFormat="1" x14ac:dyDescent="0.15">
      <c r="I17346" s="223"/>
      <c r="P17346" s="224"/>
      <c r="Q17346" s="224"/>
      <c r="R17346" s="224"/>
      <c r="T17346" s="223"/>
      <c r="U17346" s="225"/>
      <c r="V17346" s="223"/>
      <c r="W17346" s="225"/>
      <c r="AE17346" s="200"/>
      <c r="AM17346" s="203"/>
      <c r="AT17346" s="144"/>
    </row>
    <row r="17347" spans="9:46" s="142" customFormat="1" x14ac:dyDescent="0.15">
      <c r="I17347" s="223"/>
      <c r="P17347" s="224"/>
      <c r="Q17347" s="224"/>
      <c r="R17347" s="224"/>
      <c r="T17347" s="223"/>
      <c r="U17347" s="225"/>
      <c r="V17347" s="223"/>
      <c r="W17347" s="225"/>
      <c r="AE17347" s="200"/>
      <c r="AM17347" s="203"/>
      <c r="AT17347" s="144"/>
    </row>
    <row r="17348" spans="9:46" s="142" customFormat="1" x14ac:dyDescent="0.15">
      <c r="I17348" s="223"/>
      <c r="P17348" s="224"/>
      <c r="Q17348" s="224"/>
      <c r="R17348" s="224"/>
      <c r="T17348" s="223"/>
      <c r="U17348" s="225"/>
      <c r="V17348" s="223"/>
      <c r="W17348" s="225"/>
      <c r="AE17348" s="200"/>
      <c r="AM17348" s="203"/>
      <c r="AT17348" s="144"/>
    </row>
    <row r="17349" spans="9:46" s="142" customFormat="1" x14ac:dyDescent="0.15">
      <c r="I17349" s="223"/>
      <c r="P17349" s="224"/>
      <c r="Q17349" s="224"/>
      <c r="R17349" s="224"/>
      <c r="T17349" s="223"/>
      <c r="U17349" s="225"/>
      <c r="V17349" s="223"/>
      <c r="W17349" s="225"/>
      <c r="AE17349" s="200"/>
      <c r="AM17349" s="203"/>
      <c r="AT17349" s="144"/>
    </row>
    <row r="17350" spans="9:46" s="142" customFormat="1" x14ac:dyDescent="0.15">
      <c r="I17350" s="223"/>
      <c r="P17350" s="224"/>
      <c r="Q17350" s="224"/>
      <c r="R17350" s="224"/>
      <c r="T17350" s="223"/>
      <c r="U17350" s="225"/>
      <c r="V17350" s="223"/>
      <c r="W17350" s="225"/>
      <c r="AE17350" s="200"/>
      <c r="AM17350" s="203"/>
      <c r="AT17350" s="144"/>
    </row>
    <row r="17351" spans="9:46" s="142" customFormat="1" x14ac:dyDescent="0.15">
      <c r="I17351" s="223"/>
      <c r="P17351" s="224"/>
      <c r="Q17351" s="224"/>
      <c r="R17351" s="224"/>
      <c r="T17351" s="223"/>
      <c r="U17351" s="225"/>
      <c r="V17351" s="223"/>
      <c r="W17351" s="225"/>
      <c r="AE17351" s="200"/>
      <c r="AM17351" s="203"/>
      <c r="AT17351" s="144"/>
    </row>
    <row r="17352" spans="9:46" s="142" customFormat="1" x14ac:dyDescent="0.15">
      <c r="I17352" s="223"/>
      <c r="P17352" s="224"/>
      <c r="Q17352" s="224"/>
      <c r="R17352" s="224"/>
      <c r="T17352" s="223"/>
      <c r="U17352" s="225"/>
      <c r="V17352" s="223"/>
      <c r="W17352" s="225"/>
      <c r="AE17352" s="200"/>
      <c r="AM17352" s="203"/>
      <c r="AT17352" s="144"/>
    </row>
    <row r="17353" spans="9:46" s="142" customFormat="1" x14ac:dyDescent="0.15">
      <c r="I17353" s="223"/>
      <c r="P17353" s="224"/>
      <c r="Q17353" s="224"/>
      <c r="R17353" s="224"/>
      <c r="T17353" s="223"/>
      <c r="U17353" s="225"/>
      <c r="V17353" s="223"/>
      <c r="W17353" s="225"/>
      <c r="AE17353" s="200"/>
      <c r="AM17353" s="203"/>
      <c r="AT17353" s="144"/>
    </row>
    <row r="17354" spans="9:46" s="142" customFormat="1" x14ac:dyDescent="0.15">
      <c r="I17354" s="223"/>
      <c r="P17354" s="224"/>
      <c r="Q17354" s="224"/>
      <c r="R17354" s="224"/>
      <c r="T17354" s="223"/>
      <c r="U17354" s="225"/>
      <c r="V17354" s="223"/>
      <c r="W17354" s="225"/>
      <c r="AE17354" s="200"/>
      <c r="AM17354" s="203"/>
      <c r="AT17354" s="144"/>
    </row>
    <row r="17355" spans="9:46" s="142" customFormat="1" x14ac:dyDescent="0.15">
      <c r="I17355" s="223"/>
      <c r="P17355" s="224"/>
      <c r="Q17355" s="224"/>
      <c r="R17355" s="224"/>
      <c r="T17355" s="223"/>
      <c r="U17355" s="225"/>
      <c r="V17355" s="223"/>
      <c r="W17355" s="225"/>
      <c r="AE17355" s="200"/>
      <c r="AM17355" s="203"/>
      <c r="AT17355" s="144"/>
    </row>
    <row r="17356" spans="9:46" s="142" customFormat="1" x14ac:dyDescent="0.15">
      <c r="I17356" s="223"/>
      <c r="P17356" s="224"/>
      <c r="Q17356" s="224"/>
      <c r="R17356" s="224"/>
      <c r="T17356" s="223"/>
      <c r="U17356" s="225"/>
      <c r="V17356" s="223"/>
      <c r="W17356" s="225"/>
      <c r="AE17356" s="200"/>
      <c r="AM17356" s="203"/>
      <c r="AT17356" s="144"/>
    </row>
    <row r="17357" spans="9:46" s="142" customFormat="1" x14ac:dyDescent="0.15">
      <c r="I17357" s="223"/>
      <c r="P17357" s="224"/>
      <c r="Q17357" s="224"/>
      <c r="R17357" s="224"/>
      <c r="T17357" s="223"/>
      <c r="U17357" s="225"/>
      <c r="V17357" s="223"/>
      <c r="W17357" s="225"/>
      <c r="AE17357" s="200"/>
      <c r="AM17357" s="203"/>
      <c r="AT17357" s="144"/>
    </row>
    <row r="17358" spans="9:46" s="142" customFormat="1" x14ac:dyDescent="0.15">
      <c r="I17358" s="223"/>
      <c r="P17358" s="224"/>
      <c r="Q17358" s="224"/>
      <c r="R17358" s="224"/>
      <c r="T17358" s="223"/>
      <c r="U17358" s="225"/>
      <c r="V17358" s="223"/>
      <c r="W17358" s="225"/>
      <c r="AE17358" s="200"/>
      <c r="AM17358" s="203"/>
      <c r="AT17358" s="144"/>
    </row>
    <row r="17359" spans="9:46" s="142" customFormat="1" x14ac:dyDescent="0.15">
      <c r="I17359" s="223"/>
      <c r="P17359" s="224"/>
      <c r="Q17359" s="224"/>
      <c r="R17359" s="224"/>
      <c r="T17359" s="223"/>
      <c r="U17359" s="225"/>
      <c r="V17359" s="223"/>
      <c r="W17359" s="225"/>
      <c r="AE17359" s="200"/>
      <c r="AM17359" s="203"/>
      <c r="AT17359" s="144"/>
    </row>
    <row r="17360" spans="9:46" s="142" customFormat="1" x14ac:dyDescent="0.15">
      <c r="I17360" s="223"/>
      <c r="P17360" s="224"/>
      <c r="Q17360" s="224"/>
      <c r="R17360" s="224"/>
      <c r="T17360" s="223"/>
      <c r="U17360" s="225"/>
      <c r="V17360" s="223"/>
      <c r="W17360" s="225"/>
      <c r="AE17360" s="200"/>
      <c r="AM17360" s="203"/>
      <c r="AT17360" s="144"/>
    </row>
    <row r="17361" spans="9:46" s="142" customFormat="1" x14ac:dyDescent="0.15">
      <c r="I17361" s="223"/>
      <c r="P17361" s="224"/>
      <c r="Q17361" s="224"/>
      <c r="R17361" s="224"/>
      <c r="T17361" s="223"/>
      <c r="U17361" s="225"/>
      <c r="V17361" s="223"/>
      <c r="W17361" s="225"/>
      <c r="AE17361" s="200"/>
      <c r="AM17361" s="203"/>
      <c r="AT17361" s="144"/>
    </row>
    <row r="17362" spans="9:46" s="142" customFormat="1" x14ac:dyDescent="0.15">
      <c r="I17362" s="223"/>
      <c r="P17362" s="224"/>
      <c r="Q17362" s="224"/>
      <c r="R17362" s="224"/>
      <c r="T17362" s="223"/>
      <c r="U17362" s="225"/>
      <c r="V17362" s="223"/>
      <c r="W17362" s="225"/>
      <c r="AE17362" s="200"/>
      <c r="AM17362" s="203"/>
      <c r="AT17362" s="144"/>
    </row>
    <row r="17363" spans="9:46" s="142" customFormat="1" x14ac:dyDescent="0.15">
      <c r="I17363" s="223"/>
      <c r="P17363" s="224"/>
      <c r="Q17363" s="224"/>
      <c r="R17363" s="224"/>
      <c r="T17363" s="223"/>
      <c r="U17363" s="225"/>
      <c r="V17363" s="223"/>
      <c r="W17363" s="225"/>
      <c r="AE17363" s="200"/>
      <c r="AM17363" s="203"/>
      <c r="AT17363" s="144"/>
    </row>
    <row r="17364" spans="9:46" s="142" customFormat="1" x14ac:dyDescent="0.15">
      <c r="I17364" s="223"/>
      <c r="P17364" s="224"/>
      <c r="Q17364" s="224"/>
      <c r="R17364" s="224"/>
      <c r="T17364" s="223"/>
      <c r="U17364" s="225"/>
      <c r="V17364" s="223"/>
      <c r="W17364" s="225"/>
      <c r="AE17364" s="200"/>
      <c r="AM17364" s="203"/>
      <c r="AT17364" s="144"/>
    </row>
    <row r="17365" spans="9:46" s="142" customFormat="1" x14ac:dyDescent="0.15">
      <c r="I17365" s="223"/>
      <c r="P17365" s="224"/>
      <c r="Q17365" s="224"/>
      <c r="R17365" s="224"/>
      <c r="T17365" s="223"/>
      <c r="U17365" s="225"/>
      <c r="V17365" s="223"/>
      <c r="W17365" s="225"/>
      <c r="AE17365" s="200"/>
      <c r="AM17365" s="203"/>
      <c r="AT17365" s="144"/>
    </row>
    <row r="17366" spans="9:46" s="142" customFormat="1" x14ac:dyDescent="0.15">
      <c r="I17366" s="223"/>
      <c r="P17366" s="224"/>
      <c r="Q17366" s="224"/>
      <c r="R17366" s="224"/>
      <c r="T17366" s="223"/>
      <c r="U17366" s="225"/>
      <c r="V17366" s="223"/>
      <c r="W17366" s="225"/>
      <c r="AE17366" s="200"/>
      <c r="AM17366" s="203"/>
      <c r="AT17366" s="144"/>
    </row>
    <row r="17367" spans="9:46" s="142" customFormat="1" x14ac:dyDescent="0.15">
      <c r="I17367" s="223"/>
      <c r="P17367" s="224"/>
      <c r="Q17367" s="224"/>
      <c r="R17367" s="224"/>
      <c r="T17367" s="223"/>
      <c r="U17367" s="225"/>
      <c r="V17367" s="223"/>
      <c r="W17367" s="225"/>
      <c r="AE17367" s="200"/>
      <c r="AM17367" s="203"/>
      <c r="AT17367" s="144"/>
    </row>
    <row r="17368" spans="9:46" s="142" customFormat="1" x14ac:dyDescent="0.15">
      <c r="I17368" s="223"/>
      <c r="P17368" s="224"/>
      <c r="Q17368" s="224"/>
      <c r="R17368" s="224"/>
      <c r="T17368" s="223"/>
      <c r="U17368" s="225"/>
      <c r="V17368" s="223"/>
      <c r="W17368" s="225"/>
      <c r="AE17368" s="200"/>
      <c r="AM17368" s="203"/>
      <c r="AT17368" s="144"/>
    </row>
    <row r="17369" spans="9:46" s="142" customFormat="1" x14ac:dyDescent="0.15">
      <c r="I17369" s="223"/>
      <c r="P17369" s="224"/>
      <c r="Q17369" s="224"/>
      <c r="R17369" s="224"/>
      <c r="T17369" s="223"/>
      <c r="U17369" s="225"/>
      <c r="V17369" s="223"/>
      <c r="W17369" s="225"/>
      <c r="AE17369" s="200"/>
      <c r="AM17369" s="203"/>
      <c r="AT17369" s="144"/>
    </row>
    <row r="17370" spans="9:46" s="142" customFormat="1" x14ac:dyDescent="0.15">
      <c r="I17370" s="223"/>
      <c r="P17370" s="224"/>
      <c r="Q17370" s="224"/>
      <c r="R17370" s="224"/>
      <c r="T17370" s="223"/>
      <c r="U17370" s="225"/>
      <c r="V17370" s="223"/>
      <c r="W17370" s="225"/>
      <c r="AE17370" s="200"/>
      <c r="AM17370" s="203"/>
      <c r="AT17370" s="144"/>
    </row>
    <row r="17371" spans="9:46" s="142" customFormat="1" x14ac:dyDescent="0.15">
      <c r="I17371" s="223"/>
      <c r="P17371" s="224"/>
      <c r="Q17371" s="224"/>
      <c r="R17371" s="224"/>
      <c r="T17371" s="223"/>
      <c r="U17371" s="225"/>
      <c r="V17371" s="223"/>
      <c r="W17371" s="225"/>
      <c r="AE17371" s="200"/>
      <c r="AM17371" s="203"/>
      <c r="AT17371" s="144"/>
    </row>
    <row r="17372" spans="9:46" s="142" customFormat="1" x14ac:dyDescent="0.15">
      <c r="I17372" s="223"/>
      <c r="P17372" s="224"/>
      <c r="Q17372" s="224"/>
      <c r="R17372" s="224"/>
      <c r="T17372" s="223"/>
      <c r="U17372" s="225"/>
      <c r="V17372" s="223"/>
      <c r="W17372" s="225"/>
      <c r="AE17372" s="200"/>
      <c r="AM17372" s="203"/>
      <c r="AT17372" s="144"/>
    </row>
    <row r="17373" spans="9:46" s="142" customFormat="1" x14ac:dyDescent="0.15">
      <c r="I17373" s="223"/>
      <c r="P17373" s="224"/>
      <c r="Q17373" s="224"/>
      <c r="R17373" s="224"/>
      <c r="T17373" s="223"/>
      <c r="U17373" s="225"/>
      <c r="V17373" s="223"/>
      <c r="W17373" s="225"/>
      <c r="AE17373" s="200"/>
      <c r="AM17373" s="203"/>
      <c r="AT17373" s="144"/>
    </row>
    <row r="17374" spans="9:46" s="142" customFormat="1" x14ac:dyDescent="0.15">
      <c r="I17374" s="223"/>
      <c r="P17374" s="224"/>
      <c r="Q17374" s="224"/>
      <c r="R17374" s="224"/>
      <c r="T17374" s="223"/>
      <c r="U17374" s="225"/>
      <c r="V17374" s="223"/>
      <c r="W17374" s="225"/>
      <c r="AE17374" s="200"/>
      <c r="AM17374" s="203"/>
      <c r="AT17374" s="144"/>
    </row>
    <row r="17375" spans="9:46" s="142" customFormat="1" x14ac:dyDescent="0.15">
      <c r="I17375" s="223"/>
      <c r="P17375" s="224"/>
      <c r="Q17375" s="224"/>
      <c r="R17375" s="224"/>
      <c r="T17375" s="223"/>
      <c r="U17375" s="225"/>
      <c r="V17375" s="223"/>
      <c r="W17375" s="225"/>
      <c r="AE17375" s="200"/>
      <c r="AM17375" s="203"/>
      <c r="AT17375" s="144"/>
    </row>
    <row r="17376" spans="9:46" s="142" customFormat="1" x14ac:dyDescent="0.15">
      <c r="I17376" s="223"/>
      <c r="P17376" s="224"/>
      <c r="Q17376" s="224"/>
      <c r="R17376" s="224"/>
      <c r="T17376" s="223"/>
      <c r="U17376" s="225"/>
      <c r="V17376" s="223"/>
      <c r="W17376" s="225"/>
      <c r="AE17376" s="200"/>
      <c r="AM17376" s="203"/>
      <c r="AT17376" s="144"/>
    </row>
    <row r="17377" spans="9:46" s="142" customFormat="1" x14ac:dyDescent="0.15">
      <c r="I17377" s="223"/>
      <c r="P17377" s="224"/>
      <c r="Q17377" s="224"/>
      <c r="R17377" s="224"/>
      <c r="T17377" s="223"/>
      <c r="U17377" s="225"/>
      <c r="V17377" s="223"/>
      <c r="W17377" s="225"/>
      <c r="AE17377" s="200"/>
      <c r="AM17377" s="203"/>
      <c r="AT17377" s="144"/>
    </row>
    <row r="17378" spans="9:46" s="142" customFormat="1" x14ac:dyDescent="0.15">
      <c r="I17378" s="223"/>
      <c r="P17378" s="224"/>
      <c r="Q17378" s="224"/>
      <c r="R17378" s="224"/>
      <c r="T17378" s="223"/>
      <c r="U17378" s="225"/>
      <c r="V17378" s="223"/>
      <c r="W17378" s="225"/>
      <c r="AE17378" s="200"/>
      <c r="AM17378" s="203"/>
      <c r="AT17378" s="144"/>
    </row>
    <row r="17379" spans="9:46" s="142" customFormat="1" x14ac:dyDescent="0.15">
      <c r="I17379" s="223"/>
      <c r="P17379" s="224"/>
      <c r="Q17379" s="224"/>
      <c r="R17379" s="224"/>
      <c r="T17379" s="223"/>
      <c r="U17379" s="225"/>
      <c r="V17379" s="223"/>
      <c r="W17379" s="225"/>
      <c r="AE17379" s="200"/>
      <c r="AM17379" s="203"/>
      <c r="AT17379" s="144"/>
    </row>
    <row r="17380" spans="9:46" s="142" customFormat="1" x14ac:dyDescent="0.15">
      <c r="I17380" s="223"/>
      <c r="P17380" s="224"/>
      <c r="Q17380" s="224"/>
      <c r="R17380" s="224"/>
      <c r="T17380" s="223"/>
      <c r="U17380" s="225"/>
      <c r="V17380" s="223"/>
      <c r="W17380" s="225"/>
      <c r="AE17380" s="200"/>
      <c r="AM17380" s="203"/>
      <c r="AT17380" s="144"/>
    </row>
    <row r="17381" spans="9:46" s="142" customFormat="1" x14ac:dyDescent="0.15">
      <c r="I17381" s="223"/>
      <c r="P17381" s="224"/>
      <c r="Q17381" s="224"/>
      <c r="R17381" s="224"/>
      <c r="T17381" s="223"/>
      <c r="U17381" s="225"/>
      <c r="V17381" s="223"/>
      <c r="W17381" s="225"/>
      <c r="AE17381" s="200"/>
      <c r="AM17381" s="203"/>
      <c r="AT17381" s="144"/>
    </row>
    <row r="17382" spans="9:46" s="142" customFormat="1" x14ac:dyDescent="0.15">
      <c r="I17382" s="223"/>
      <c r="P17382" s="224"/>
      <c r="Q17382" s="224"/>
      <c r="R17382" s="224"/>
      <c r="T17382" s="223"/>
      <c r="U17382" s="225"/>
      <c r="V17382" s="223"/>
      <c r="W17382" s="225"/>
      <c r="AE17382" s="200"/>
      <c r="AM17382" s="203"/>
      <c r="AT17382" s="144"/>
    </row>
    <row r="17383" spans="9:46" s="142" customFormat="1" x14ac:dyDescent="0.15">
      <c r="I17383" s="223"/>
      <c r="P17383" s="224"/>
      <c r="Q17383" s="224"/>
      <c r="R17383" s="224"/>
      <c r="T17383" s="223"/>
      <c r="U17383" s="225"/>
      <c r="V17383" s="223"/>
      <c r="W17383" s="225"/>
      <c r="AE17383" s="200"/>
      <c r="AM17383" s="203"/>
      <c r="AT17383" s="144"/>
    </row>
    <row r="17384" spans="9:46" s="142" customFormat="1" x14ac:dyDescent="0.15">
      <c r="I17384" s="223"/>
      <c r="P17384" s="224"/>
      <c r="Q17384" s="224"/>
      <c r="R17384" s="224"/>
      <c r="T17384" s="223"/>
      <c r="U17384" s="225"/>
      <c r="V17384" s="223"/>
      <c r="W17384" s="225"/>
      <c r="AE17384" s="200"/>
      <c r="AM17384" s="203"/>
      <c r="AT17384" s="144"/>
    </row>
    <row r="17385" spans="9:46" s="142" customFormat="1" x14ac:dyDescent="0.15">
      <c r="I17385" s="223"/>
      <c r="P17385" s="224"/>
      <c r="Q17385" s="224"/>
      <c r="R17385" s="224"/>
      <c r="T17385" s="223"/>
      <c r="U17385" s="225"/>
      <c r="V17385" s="223"/>
      <c r="W17385" s="225"/>
      <c r="AE17385" s="200"/>
      <c r="AM17385" s="203"/>
      <c r="AT17385" s="144"/>
    </row>
    <row r="17386" spans="9:46" s="142" customFormat="1" x14ac:dyDescent="0.15">
      <c r="I17386" s="223"/>
      <c r="P17386" s="224"/>
      <c r="Q17386" s="224"/>
      <c r="R17386" s="224"/>
      <c r="T17386" s="223"/>
      <c r="U17386" s="225"/>
      <c r="V17386" s="223"/>
      <c r="W17386" s="225"/>
      <c r="AE17386" s="200"/>
      <c r="AM17386" s="203"/>
      <c r="AT17386" s="144"/>
    </row>
    <row r="17387" spans="9:46" s="142" customFormat="1" x14ac:dyDescent="0.15">
      <c r="I17387" s="223"/>
      <c r="P17387" s="224"/>
      <c r="Q17387" s="224"/>
      <c r="R17387" s="224"/>
      <c r="T17387" s="223"/>
      <c r="U17387" s="225"/>
      <c r="V17387" s="223"/>
      <c r="W17387" s="225"/>
      <c r="AE17387" s="200"/>
      <c r="AM17387" s="203"/>
      <c r="AT17387" s="144"/>
    </row>
    <row r="17388" spans="9:46" s="142" customFormat="1" x14ac:dyDescent="0.15">
      <c r="I17388" s="223"/>
      <c r="P17388" s="224"/>
      <c r="Q17388" s="224"/>
      <c r="R17388" s="224"/>
      <c r="T17388" s="223"/>
      <c r="U17388" s="225"/>
      <c r="V17388" s="223"/>
      <c r="W17388" s="225"/>
      <c r="AE17388" s="200"/>
      <c r="AM17388" s="203"/>
      <c r="AT17388" s="144"/>
    </row>
    <row r="17389" spans="9:46" s="142" customFormat="1" x14ac:dyDescent="0.15">
      <c r="I17389" s="223"/>
      <c r="P17389" s="224"/>
      <c r="Q17389" s="224"/>
      <c r="R17389" s="224"/>
      <c r="T17389" s="223"/>
      <c r="U17389" s="225"/>
      <c r="V17389" s="223"/>
      <c r="W17389" s="225"/>
      <c r="AE17389" s="200"/>
      <c r="AM17389" s="203"/>
      <c r="AT17389" s="144"/>
    </row>
    <row r="17390" spans="9:46" s="142" customFormat="1" x14ac:dyDescent="0.15">
      <c r="I17390" s="223"/>
      <c r="P17390" s="224"/>
      <c r="Q17390" s="224"/>
      <c r="R17390" s="224"/>
      <c r="T17390" s="223"/>
      <c r="U17390" s="225"/>
      <c r="V17390" s="223"/>
      <c r="W17390" s="225"/>
      <c r="AE17390" s="200"/>
      <c r="AM17390" s="203"/>
      <c r="AT17390" s="144"/>
    </row>
    <row r="17391" spans="9:46" s="142" customFormat="1" x14ac:dyDescent="0.15">
      <c r="I17391" s="223"/>
      <c r="P17391" s="224"/>
      <c r="Q17391" s="224"/>
      <c r="R17391" s="224"/>
      <c r="T17391" s="223"/>
      <c r="U17391" s="225"/>
      <c r="V17391" s="223"/>
      <c r="W17391" s="225"/>
      <c r="AE17391" s="200"/>
      <c r="AM17391" s="203"/>
      <c r="AT17391" s="144"/>
    </row>
    <row r="17392" spans="9:46" s="142" customFormat="1" x14ac:dyDescent="0.15">
      <c r="I17392" s="223"/>
      <c r="P17392" s="224"/>
      <c r="Q17392" s="224"/>
      <c r="R17392" s="224"/>
      <c r="T17392" s="223"/>
      <c r="U17392" s="225"/>
      <c r="V17392" s="223"/>
      <c r="W17392" s="225"/>
      <c r="AE17392" s="200"/>
      <c r="AM17392" s="203"/>
      <c r="AT17392" s="144"/>
    </row>
    <row r="17393" spans="9:46" s="142" customFormat="1" x14ac:dyDescent="0.15">
      <c r="I17393" s="223"/>
      <c r="P17393" s="224"/>
      <c r="Q17393" s="224"/>
      <c r="R17393" s="224"/>
      <c r="T17393" s="223"/>
      <c r="U17393" s="225"/>
      <c r="V17393" s="223"/>
      <c r="W17393" s="225"/>
      <c r="AE17393" s="200"/>
      <c r="AM17393" s="203"/>
      <c r="AT17393" s="144"/>
    </row>
    <row r="17394" spans="9:46" s="142" customFormat="1" x14ac:dyDescent="0.15">
      <c r="I17394" s="223"/>
      <c r="P17394" s="224"/>
      <c r="Q17394" s="224"/>
      <c r="R17394" s="224"/>
      <c r="T17394" s="223"/>
      <c r="U17394" s="225"/>
      <c r="V17394" s="223"/>
      <c r="W17394" s="225"/>
      <c r="AE17394" s="200"/>
      <c r="AM17394" s="203"/>
      <c r="AT17394" s="144"/>
    </row>
    <row r="17395" spans="9:46" s="142" customFormat="1" x14ac:dyDescent="0.15">
      <c r="I17395" s="223"/>
      <c r="P17395" s="224"/>
      <c r="Q17395" s="224"/>
      <c r="R17395" s="224"/>
      <c r="T17395" s="223"/>
      <c r="U17395" s="225"/>
      <c r="V17395" s="223"/>
      <c r="W17395" s="225"/>
      <c r="AE17395" s="200"/>
      <c r="AM17395" s="203"/>
      <c r="AT17395" s="144"/>
    </row>
    <row r="17396" spans="9:46" s="142" customFormat="1" x14ac:dyDescent="0.15">
      <c r="I17396" s="223"/>
      <c r="P17396" s="224"/>
      <c r="Q17396" s="224"/>
      <c r="R17396" s="224"/>
      <c r="T17396" s="223"/>
      <c r="U17396" s="225"/>
      <c r="V17396" s="223"/>
      <c r="W17396" s="225"/>
      <c r="AE17396" s="200"/>
      <c r="AM17396" s="203"/>
      <c r="AT17396" s="144"/>
    </row>
    <row r="17397" spans="9:46" s="142" customFormat="1" x14ac:dyDescent="0.15">
      <c r="I17397" s="223"/>
      <c r="P17397" s="224"/>
      <c r="Q17397" s="224"/>
      <c r="R17397" s="224"/>
      <c r="T17397" s="223"/>
      <c r="U17397" s="225"/>
      <c r="V17397" s="223"/>
      <c r="W17397" s="225"/>
      <c r="AE17397" s="200"/>
      <c r="AM17397" s="203"/>
      <c r="AT17397" s="144"/>
    </row>
    <row r="17398" spans="9:46" s="142" customFormat="1" x14ac:dyDescent="0.15">
      <c r="I17398" s="223"/>
      <c r="P17398" s="224"/>
      <c r="Q17398" s="224"/>
      <c r="R17398" s="224"/>
      <c r="T17398" s="223"/>
      <c r="U17398" s="225"/>
      <c r="V17398" s="223"/>
      <c r="W17398" s="225"/>
      <c r="AE17398" s="200"/>
      <c r="AM17398" s="203"/>
      <c r="AT17398" s="144"/>
    </row>
    <row r="17399" spans="9:46" s="142" customFormat="1" x14ac:dyDescent="0.15">
      <c r="I17399" s="223"/>
      <c r="P17399" s="224"/>
      <c r="Q17399" s="224"/>
      <c r="R17399" s="224"/>
      <c r="T17399" s="223"/>
      <c r="U17399" s="225"/>
      <c r="V17399" s="223"/>
      <c r="W17399" s="225"/>
      <c r="AE17399" s="200"/>
      <c r="AM17399" s="203"/>
      <c r="AT17399" s="144"/>
    </row>
    <row r="17400" spans="9:46" s="142" customFormat="1" x14ac:dyDescent="0.15">
      <c r="I17400" s="223"/>
      <c r="P17400" s="224"/>
      <c r="Q17400" s="224"/>
      <c r="R17400" s="224"/>
      <c r="T17400" s="223"/>
      <c r="U17400" s="225"/>
      <c r="V17400" s="223"/>
      <c r="W17400" s="225"/>
      <c r="AE17400" s="200"/>
      <c r="AM17400" s="203"/>
      <c r="AT17400" s="144"/>
    </row>
    <row r="17401" spans="9:46" s="142" customFormat="1" x14ac:dyDescent="0.15">
      <c r="I17401" s="223"/>
      <c r="P17401" s="224"/>
      <c r="Q17401" s="224"/>
      <c r="R17401" s="224"/>
      <c r="T17401" s="223"/>
      <c r="U17401" s="225"/>
      <c r="V17401" s="223"/>
      <c r="W17401" s="225"/>
      <c r="AE17401" s="200"/>
      <c r="AM17401" s="203"/>
      <c r="AT17401" s="144"/>
    </row>
    <row r="17402" spans="9:46" s="142" customFormat="1" x14ac:dyDescent="0.15">
      <c r="I17402" s="223"/>
      <c r="P17402" s="224"/>
      <c r="Q17402" s="224"/>
      <c r="R17402" s="224"/>
      <c r="T17402" s="223"/>
      <c r="U17402" s="225"/>
      <c r="V17402" s="223"/>
      <c r="W17402" s="225"/>
      <c r="AE17402" s="200"/>
      <c r="AM17402" s="203"/>
      <c r="AT17402" s="144"/>
    </row>
    <row r="17403" spans="9:46" s="142" customFormat="1" x14ac:dyDescent="0.15">
      <c r="I17403" s="223"/>
      <c r="P17403" s="224"/>
      <c r="Q17403" s="224"/>
      <c r="R17403" s="224"/>
      <c r="T17403" s="223"/>
      <c r="U17403" s="225"/>
      <c r="V17403" s="223"/>
      <c r="W17403" s="225"/>
      <c r="AE17403" s="200"/>
      <c r="AM17403" s="203"/>
      <c r="AT17403" s="144"/>
    </row>
    <row r="17404" spans="9:46" s="142" customFormat="1" x14ac:dyDescent="0.15">
      <c r="I17404" s="223"/>
      <c r="P17404" s="224"/>
      <c r="Q17404" s="224"/>
      <c r="R17404" s="224"/>
      <c r="T17404" s="223"/>
      <c r="U17404" s="225"/>
      <c r="V17404" s="223"/>
      <c r="W17404" s="225"/>
      <c r="AE17404" s="200"/>
      <c r="AM17404" s="203"/>
      <c r="AT17404" s="144"/>
    </row>
    <row r="17405" spans="9:46" s="142" customFormat="1" x14ac:dyDescent="0.15">
      <c r="I17405" s="223"/>
      <c r="P17405" s="224"/>
      <c r="Q17405" s="224"/>
      <c r="R17405" s="224"/>
      <c r="T17405" s="223"/>
      <c r="U17405" s="225"/>
      <c r="V17405" s="223"/>
      <c r="W17405" s="225"/>
      <c r="AE17405" s="200"/>
      <c r="AM17405" s="203"/>
      <c r="AT17405" s="144"/>
    </row>
    <row r="17406" spans="9:46" s="142" customFormat="1" x14ac:dyDescent="0.15">
      <c r="I17406" s="223"/>
      <c r="P17406" s="224"/>
      <c r="Q17406" s="224"/>
      <c r="R17406" s="224"/>
      <c r="T17406" s="223"/>
      <c r="U17406" s="225"/>
      <c r="V17406" s="223"/>
      <c r="W17406" s="225"/>
      <c r="AE17406" s="200"/>
      <c r="AM17406" s="203"/>
      <c r="AT17406" s="144"/>
    </row>
    <row r="17407" spans="9:46" s="142" customFormat="1" x14ac:dyDescent="0.15">
      <c r="I17407" s="223"/>
      <c r="P17407" s="224"/>
      <c r="Q17407" s="224"/>
      <c r="R17407" s="224"/>
      <c r="T17407" s="223"/>
      <c r="U17407" s="225"/>
      <c r="V17407" s="223"/>
      <c r="W17407" s="225"/>
      <c r="AE17407" s="200"/>
      <c r="AM17407" s="203"/>
      <c r="AT17407" s="144"/>
    </row>
    <row r="17408" spans="9:46" s="142" customFormat="1" x14ac:dyDescent="0.15">
      <c r="I17408" s="223"/>
      <c r="P17408" s="224"/>
      <c r="Q17408" s="224"/>
      <c r="R17408" s="224"/>
      <c r="T17408" s="223"/>
      <c r="U17408" s="225"/>
      <c r="V17408" s="223"/>
      <c r="W17408" s="225"/>
      <c r="AE17408" s="200"/>
      <c r="AM17408" s="203"/>
      <c r="AT17408" s="144"/>
    </row>
    <row r="17409" spans="9:46" s="142" customFormat="1" x14ac:dyDescent="0.15">
      <c r="I17409" s="223"/>
      <c r="P17409" s="224"/>
      <c r="Q17409" s="224"/>
      <c r="R17409" s="224"/>
      <c r="T17409" s="223"/>
      <c r="U17409" s="225"/>
      <c r="V17409" s="223"/>
      <c r="W17409" s="225"/>
      <c r="AE17409" s="200"/>
      <c r="AM17409" s="203"/>
      <c r="AT17409" s="144"/>
    </row>
    <row r="17410" spans="9:46" s="142" customFormat="1" x14ac:dyDescent="0.15">
      <c r="I17410" s="223"/>
      <c r="P17410" s="224"/>
      <c r="Q17410" s="224"/>
      <c r="R17410" s="224"/>
      <c r="T17410" s="223"/>
      <c r="U17410" s="225"/>
      <c r="V17410" s="223"/>
      <c r="W17410" s="225"/>
      <c r="AE17410" s="200"/>
      <c r="AM17410" s="203"/>
      <c r="AT17410" s="144"/>
    </row>
    <row r="17411" spans="9:46" s="142" customFormat="1" x14ac:dyDescent="0.15">
      <c r="I17411" s="223"/>
      <c r="P17411" s="224"/>
      <c r="Q17411" s="224"/>
      <c r="R17411" s="224"/>
      <c r="T17411" s="223"/>
      <c r="U17411" s="225"/>
      <c r="V17411" s="223"/>
      <c r="W17411" s="225"/>
      <c r="AE17411" s="200"/>
      <c r="AM17411" s="203"/>
      <c r="AT17411" s="144"/>
    </row>
    <row r="17412" spans="9:46" s="142" customFormat="1" x14ac:dyDescent="0.15">
      <c r="I17412" s="223"/>
      <c r="P17412" s="224"/>
      <c r="Q17412" s="224"/>
      <c r="R17412" s="224"/>
      <c r="T17412" s="223"/>
      <c r="U17412" s="225"/>
      <c r="V17412" s="223"/>
      <c r="W17412" s="225"/>
      <c r="AE17412" s="200"/>
      <c r="AM17412" s="203"/>
      <c r="AT17412" s="144"/>
    </row>
    <row r="17413" spans="9:46" s="142" customFormat="1" x14ac:dyDescent="0.15">
      <c r="I17413" s="223"/>
      <c r="P17413" s="224"/>
      <c r="Q17413" s="224"/>
      <c r="R17413" s="224"/>
      <c r="T17413" s="223"/>
      <c r="U17413" s="225"/>
      <c r="V17413" s="223"/>
      <c r="W17413" s="225"/>
      <c r="AE17413" s="200"/>
      <c r="AM17413" s="203"/>
      <c r="AT17413" s="144"/>
    </row>
    <row r="17414" spans="9:46" s="142" customFormat="1" x14ac:dyDescent="0.15">
      <c r="I17414" s="223"/>
      <c r="P17414" s="224"/>
      <c r="Q17414" s="224"/>
      <c r="R17414" s="224"/>
      <c r="T17414" s="223"/>
      <c r="U17414" s="225"/>
      <c r="V17414" s="223"/>
      <c r="W17414" s="225"/>
      <c r="AE17414" s="200"/>
      <c r="AM17414" s="203"/>
      <c r="AT17414" s="144"/>
    </row>
    <row r="17415" spans="9:46" s="142" customFormat="1" x14ac:dyDescent="0.15">
      <c r="I17415" s="223"/>
      <c r="P17415" s="224"/>
      <c r="Q17415" s="224"/>
      <c r="R17415" s="224"/>
      <c r="T17415" s="223"/>
      <c r="U17415" s="225"/>
      <c r="V17415" s="223"/>
      <c r="W17415" s="225"/>
      <c r="AE17415" s="200"/>
      <c r="AM17415" s="203"/>
      <c r="AT17415" s="144"/>
    </row>
    <row r="17416" spans="9:46" s="142" customFormat="1" x14ac:dyDescent="0.15">
      <c r="I17416" s="223"/>
      <c r="P17416" s="224"/>
      <c r="Q17416" s="224"/>
      <c r="R17416" s="224"/>
      <c r="T17416" s="223"/>
      <c r="U17416" s="225"/>
      <c r="V17416" s="223"/>
      <c r="W17416" s="225"/>
      <c r="AE17416" s="200"/>
      <c r="AM17416" s="203"/>
      <c r="AT17416" s="144"/>
    </row>
    <row r="17417" spans="9:46" s="142" customFormat="1" x14ac:dyDescent="0.15">
      <c r="I17417" s="223"/>
      <c r="P17417" s="224"/>
      <c r="Q17417" s="224"/>
      <c r="R17417" s="224"/>
      <c r="T17417" s="223"/>
      <c r="U17417" s="225"/>
      <c r="V17417" s="223"/>
      <c r="W17417" s="225"/>
      <c r="AE17417" s="200"/>
      <c r="AM17417" s="203"/>
      <c r="AT17417" s="144"/>
    </row>
    <row r="17418" spans="9:46" s="142" customFormat="1" x14ac:dyDescent="0.15">
      <c r="I17418" s="223"/>
      <c r="P17418" s="224"/>
      <c r="Q17418" s="224"/>
      <c r="R17418" s="224"/>
      <c r="T17418" s="223"/>
      <c r="U17418" s="225"/>
      <c r="V17418" s="223"/>
      <c r="W17418" s="225"/>
      <c r="AE17418" s="200"/>
      <c r="AM17418" s="203"/>
      <c r="AT17418" s="144"/>
    </row>
    <row r="17419" spans="9:46" s="142" customFormat="1" x14ac:dyDescent="0.15">
      <c r="I17419" s="223"/>
      <c r="P17419" s="224"/>
      <c r="Q17419" s="224"/>
      <c r="R17419" s="224"/>
      <c r="T17419" s="223"/>
      <c r="U17419" s="225"/>
      <c r="V17419" s="223"/>
      <c r="W17419" s="225"/>
      <c r="AE17419" s="200"/>
      <c r="AM17419" s="203"/>
      <c r="AT17419" s="144"/>
    </row>
    <row r="17420" spans="9:46" s="142" customFormat="1" x14ac:dyDescent="0.15">
      <c r="I17420" s="223"/>
      <c r="P17420" s="224"/>
      <c r="Q17420" s="224"/>
      <c r="R17420" s="224"/>
      <c r="T17420" s="223"/>
      <c r="U17420" s="225"/>
      <c r="V17420" s="223"/>
      <c r="W17420" s="225"/>
      <c r="AE17420" s="200"/>
      <c r="AM17420" s="203"/>
      <c r="AT17420" s="144"/>
    </row>
    <row r="17421" spans="9:46" s="142" customFormat="1" x14ac:dyDescent="0.15">
      <c r="I17421" s="223"/>
      <c r="P17421" s="224"/>
      <c r="Q17421" s="224"/>
      <c r="R17421" s="224"/>
      <c r="T17421" s="223"/>
      <c r="U17421" s="225"/>
      <c r="V17421" s="223"/>
      <c r="W17421" s="225"/>
      <c r="AE17421" s="200"/>
      <c r="AM17421" s="203"/>
      <c r="AT17421" s="144"/>
    </row>
    <row r="17422" spans="9:46" s="142" customFormat="1" x14ac:dyDescent="0.15">
      <c r="I17422" s="223"/>
      <c r="P17422" s="224"/>
      <c r="Q17422" s="224"/>
      <c r="R17422" s="224"/>
      <c r="T17422" s="223"/>
      <c r="U17422" s="225"/>
      <c r="V17422" s="223"/>
      <c r="W17422" s="225"/>
      <c r="AE17422" s="200"/>
      <c r="AM17422" s="203"/>
      <c r="AT17422" s="144"/>
    </row>
    <row r="17423" spans="9:46" s="142" customFormat="1" x14ac:dyDescent="0.15">
      <c r="I17423" s="223"/>
      <c r="P17423" s="224"/>
      <c r="Q17423" s="224"/>
      <c r="R17423" s="224"/>
      <c r="T17423" s="223"/>
      <c r="U17423" s="225"/>
      <c r="V17423" s="223"/>
      <c r="W17423" s="225"/>
      <c r="AE17423" s="200"/>
      <c r="AM17423" s="203"/>
      <c r="AT17423" s="144"/>
    </row>
    <row r="17424" spans="9:46" s="142" customFormat="1" x14ac:dyDescent="0.15">
      <c r="I17424" s="223"/>
      <c r="P17424" s="224"/>
      <c r="Q17424" s="224"/>
      <c r="R17424" s="224"/>
      <c r="T17424" s="223"/>
      <c r="U17424" s="225"/>
      <c r="V17424" s="223"/>
      <c r="W17424" s="225"/>
      <c r="AE17424" s="200"/>
      <c r="AM17424" s="203"/>
      <c r="AT17424" s="144"/>
    </row>
    <row r="17425" spans="9:46" s="142" customFormat="1" x14ac:dyDescent="0.15">
      <c r="I17425" s="223"/>
      <c r="P17425" s="224"/>
      <c r="Q17425" s="224"/>
      <c r="R17425" s="224"/>
      <c r="T17425" s="223"/>
      <c r="U17425" s="225"/>
      <c r="V17425" s="223"/>
      <c r="W17425" s="225"/>
      <c r="AE17425" s="200"/>
      <c r="AM17425" s="203"/>
      <c r="AT17425" s="144"/>
    </row>
    <row r="17426" spans="9:46" s="142" customFormat="1" x14ac:dyDescent="0.15">
      <c r="I17426" s="223"/>
      <c r="P17426" s="224"/>
      <c r="Q17426" s="224"/>
      <c r="R17426" s="224"/>
      <c r="T17426" s="223"/>
      <c r="U17426" s="225"/>
      <c r="V17426" s="223"/>
      <c r="W17426" s="225"/>
      <c r="AE17426" s="200"/>
      <c r="AM17426" s="203"/>
      <c r="AT17426" s="144"/>
    </row>
    <row r="17427" spans="9:46" s="142" customFormat="1" x14ac:dyDescent="0.15">
      <c r="I17427" s="223"/>
      <c r="P17427" s="224"/>
      <c r="Q17427" s="224"/>
      <c r="R17427" s="224"/>
      <c r="T17427" s="223"/>
      <c r="U17427" s="225"/>
      <c r="V17427" s="223"/>
      <c r="W17427" s="225"/>
      <c r="AE17427" s="200"/>
      <c r="AM17427" s="203"/>
      <c r="AT17427" s="144"/>
    </row>
    <row r="17428" spans="9:46" s="142" customFormat="1" x14ac:dyDescent="0.15">
      <c r="I17428" s="223"/>
      <c r="P17428" s="224"/>
      <c r="Q17428" s="224"/>
      <c r="R17428" s="224"/>
      <c r="T17428" s="223"/>
      <c r="U17428" s="225"/>
      <c r="V17428" s="223"/>
      <c r="W17428" s="225"/>
      <c r="AE17428" s="200"/>
      <c r="AM17428" s="203"/>
      <c r="AT17428" s="144"/>
    </row>
    <row r="17429" spans="9:46" s="142" customFormat="1" x14ac:dyDescent="0.15">
      <c r="I17429" s="223"/>
      <c r="P17429" s="224"/>
      <c r="Q17429" s="224"/>
      <c r="R17429" s="224"/>
      <c r="T17429" s="223"/>
      <c r="U17429" s="225"/>
      <c r="V17429" s="223"/>
      <c r="W17429" s="225"/>
      <c r="AE17429" s="200"/>
      <c r="AM17429" s="203"/>
      <c r="AT17429" s="144"/>
    </row>
    <row r="17430" spans="9:46" s="142" customFormat="1" x14ac:dyDescent="0.15">
      <c r="I17430" s="223"/>
      <c r="P17430" s="224"/>
      <c r="Q17430" s="224"/>
      <c r="R17430" s="224"/>
      <c r="T17430" s="223"/>
      <c r="U17430" s="225"/>
      <c r="V17430" s="223"/>
      <c r="W17430" s="225"/>
      <c r="AE17430" s="200"/>
      <c r="AM17430" s="203"/>
      <c r="AT17430" s="144"/>
    </row>
    <row r="17431" spans="9:46" s="142" customFormat="1" x14ac:dyDescent="0.15">
      <c r="I17431" s="223"/>
      <c r="P17431" s="224"/>
      <c r="Q17431" s="224"/>
      <c r="R17431" s="224"/>
      <c r="T17431" s="223"/>
      <c r="U17431" s="225"/>
      <c r="V17431" s="223"/>
      <c r="W17431" s="225"/>
      <c r="AE17431" s="200"/>
      <c r="AM17431" s="203"/>
      <c r="AT17431" s="144"/>
    </row>
    <row r="17432" spans="9:46" s="142" customFormat="1" x14ac:dyDescent="0.15">
      <c r="I17432" s="223"/>
      <c r="P17432" s="224"/>
      <c r="Q17432" s="224"/>
      <c r="R17432" s="224"/>
      <c r="T17432" s="223"/>
      <c r="U17432" s="225"/>
      <c r="V17432" s="223"/>
      <c r="W17432" s="225"/>
      <c r="AE17432" s="200"/>
      <c r="AM17432" s="203"/>
      <c r="AT17432" s="144"/>
    </row>
    <row r="17433" spans="9:46" s="142" customFormat="1" x14ac:dyDescent="0.15">
      <c r="I17433" s="223"/>
      <c r="P17433" s="224"/>
      <c r="Q17433" s="224"/>
      <c r="R17433" s="224"/>
      <c r="T17433" s="223"/>
      <c r="U17433" s="225"/>
      <c r="V17433" s="223"/>
      <c r="W17433" s="225"/>
      <c r="AE17433" s="200"/>
      <c r="AM17433" s="203"/>
      <c r="AT17433" s="144"/>
    </row>
    <row r="17434" spans="9:46" s="142" customFormat="1" x14ac:dyDescent="0.15">
      <c r="I17434" s="223"/>
      <c r="P17434" s="224"/>
      <c r="Q17434" s="224"/>
      <c r="R17434" s="224"/>
      <c r="T17434" s="223"/>
      <c r="U17434" s="225"/>
      <c r="V17434" s="223"/>
      <c r="W17434" s="225"/>
      <c r="AE17434" s="200"/>
      <c r="AM17434" s="203"/>
      <c r="AT17434" s="144"/>
    </row>
    <row r="17435" spans="9:46" s="142" customFormat="1" x14ac:dyDescent="0.15">
      <c r="I17435" s="223"/>
      <c r="P17435" s="224"/>
      <c r="Q17435" s="224"/>
      <c r="R17435" s="224"/>
      <c r="T17435" s="223"/>
      <c r="U17435" s="225"/>
      <c r="V17435" s="223"/>
      <c r="W17435" s="225"/>
      <c r="AE17435" s="200"/>
      <c r="AM17435" s="203"/>
      <c r="AT17435" s="144"/>
    </row>
    <row r="17436" spans="9:46" s="142" customFormat="1" x14ac:dyDescent="0.15">
      <c r="I17436" s="223"/>
      <c r="P17436" s="224"/>
      <c r="Q17436" s="224"/>
      <c r="R17436" s="224"/>
      <c r="T17436" s="223"/>
      <c r="U17436" s="225"/>
      <c r="V17436" s="223"/>
      <c r="W17436" s="225"/>
      <c r="AE17436" s="200"/>
      <c r="AM17436" s="203"/>
      <c r="AT17436" s="144"/>
    </row>
    <row r="17437" spans="9:46" s="142" customFormat="1" x14ac:dyDescent="0.15">
      <c r="I17437" s="223"/>
      <c r="P17437" s="224"/>
      <c r="Q17437" s="224"/>
      <c r="R17437" s="224"/>
      <c r="T17437" s="223"/>
      <c r="U17437" s="225"/>
      <c r="V17437" s="223"/>
      <c r="W17437" s="225"/>
      <c r="AE17437" s="200"/>
      <c r="AM17437" s="203"/>
      <c r="AT17437" s="144"/>
    </row>
    <row r="17438" spans="9:46" s="142" customFormat="1" x14ac:dyDescent="0.15">
      <c r="I17438" s="223"/>
      <c r="P17438" s="224"/>
      <c r="Q17438" s="224"/>
      <c r="R17438" s="224"/>
      <c r="T17438" s="223"/>
      <c r="U17438" s="225"/>
      <c r="V17438" s="223"/>
      <c r="W17438" s="225"/>
      <c r="AE17438" s="200"/>
      <c r="AM17438" s="203"/>
      <c r="AT17438" s="144"/>
    </row>
    <row r="17439" spans="9:46" s="142" customFormat="1" x14ac:dyDescent="0.15">
      <c r="I17439" s="223"/>
      <c r="P17439" s="224"/>
      <c r="Q17439" s="224"/>
      <c r="R17439" s="224"/>
      <c r="T17439" s="223"/>
      <c r="U17439" s="225"/>
      <c r="V17439" s="223"/>
      <c r="W17439" s="225"/>
      <c r="AE17439" s="200"/>
      <c r="AM17439" s="203"/>
      <c r="AT17439" s="144"/>
    </row>
    <row r="17440" spans="9:46" s="142" customFormat="1" x14ac:dyDescent="0.15">
      <c r="I17440" s="223"/>
      <c r="P17440" s="224"/>
      <c r="Q17440" s="224"/>
      <c r="R17440" s="224"/>
      <c r="T17440" s="223"/>
      <c r="U17440" s="225"/>
      <c r="V17440" s="223"/>
      <c r="W17440" s="225"/>
      <c r="AE17440" s="200"/>
      <c r="AM17440" s="203"/>
      <c r="AT17440" s="144"/>
    </row>
    <row r="17441" spans="9:46" s="142" customFormat="1" x14ac:dyDescent="0.15">
      <c r="I17441" s="223"/>
      <c r="P17441" s="224"/>
      <c r="Q17441" s="224"/>
      <c r="R17441" s="224"/>
      <c r="T17441" s="223"/>
      <c r="U17441" s="225"/>
      <c r="V17441" s="223"/>
      <c r="W17441" s="225"/>
      <c r="AE17441" s="200"/>
      <c r="AM17441" s="203"/>
      <c r="AT17441" s="144"/>
    </row>
    <row r="17442" spans="9:46" s="142" customFormat="1" x14ac:dyDescent="0.15">
      <c r="I17442" s="223"/>
      <c r="P17442" s="224"/>
      <c r="Q17442" s="224"/>
      <c r="R17442" s="224"/>
      <c r="T17442" s="223"/>
      <c r="U17442" s="225"/>
      <c r="V17442" s="223"/>
      <c r="W17442" s="225"/>
      <c r="AE17442" s="200"/>
      <c r="AM17442" s="203"/>
      <c r="AT17442" s="144"/>
    </row>
    <row r="17443" spans="9:46" s="142" customFormat="1" x14ac:dyDescent="0.15">
      <c r="I17443" s="223"/>
      <c r="P17443" s="224"/>
      <c r="Q17443" s="224"/>
      <c r="R17443" s="224"/>
      <c r="T17443" s="223"/>
      <c r="U17443" s="225"/>
      <c r="V17443" s="223"/>
      <c r="W17443" s="225"/>
      <c r="AE17443" s="200"/>
      <c r="AM17443" s="203"/>
      <c r="AT17443" s="144"/>
    </row>
    <row r="17444" spans="9:46" s="142" customFormat="1" x14ac:dyDescent="0.15">
      <c r="I17444" s="223"/>
      <c r="P17444" s="224"/>
      <c r="Q17444" s="224"/>
      <c r="R17444" s="224"/>
      <c r="T17444" s="223"/>
      <c r="U17444" s="225"/>
      <c r="V17444" s="223"/>
      <c r="W17444" s="225"/>
      <c r="AE17444" s="200"/>
      <c r="AM17444" s="203"/>
      <c r="AT17444" s="144"/>
    </row>
    <row r="17445" spans="9:46" s="142" customFormat="1" x14ac:dyDescent="0.15">
      <c r="I17445" s="223"/>
      <c r="P17445" s="224"/>
      <c r="Q17445" s="224"/>
      <c r="R17445" s="224"/>
      <c r="T17445" s="223"/>
      <c r="U17445" s="225"/>
      <c r="V17445" s="223"/>
      <c r="W17445" s="225"/>
      <c r="AE17445" s="200"/>
      <c r="AM17445" s="203"/>
      <c r="AT17445" s="144"/>
    </row>
    <row r="17446" spans="9:46" s="142" customFormat="1" x14ac:dyDescent="0.15">
      <c r="I17446" s="223"/>
      <c r="P17446" s="224"/>
      <c r="Q17446" s="224"/>
      <c r="R17446" s="224"/>
      <c r="T17446" s="223"/>
      <c r="U17446" s="225"/>
      <c r="V17446" s="223"/>
      <c r="W17446" s="225"/>
      <c r="AE17446" s="200"/>
      <c r="AM17446" s="203"/>
      <c r="AT17446" s="144"/>
    </row>
    <row r="17447" spans="9:46" s="142" customFormat="1" x14ac:dyDescent="0.15">
      <c r="I17447" s="223"/>
      <c r="P17447" s="224"/>
      <c r="Q17447" s="224"/>
      <c r="R17447" s="224"/>
      <c r="T17447" s="223"/>
      <c r="U17447" s="225"/>
      <c r="V17447" s="223"/>
      <c r="W17447" s="225"/>
      <c r="AE17447" s="200"/>
      <c r="AM17447" s="203"/>
      <c r="AT17447" s="144"/>
    </row>
    <row r="17448" spans="9:46" s="142" customFormat="1" x14ac:dyDescent="0.15">
      <c r="I17448" s="223"/>
      <c r="P17448" s="224"/>
      <c r="Q17448" s="224"/>
      <c r="R17448" s="224"/>
      <c r="T17448" s="223"/>
      <c r="U17448" s="225"/>
      <c r="V17448" s="223"/>
      <c r="W17448" s="225"/>
      <c r="AE17448" s="200"/>
      <c r="AM17448" s="203"/>
      <c r="AT17448" s="144"/>
    </row>
    <row r="17449" spans="9:46" s="142" customFormat="1" x14ac:dyDescent="0.15">
      <c r="I17449" s="223"/>
      <c r="P17449" s="224"/>
      <c r="Q17449" s="224"/>
      <c r="R17449" s="224"/>
      <c r="T17449" s="223"/>
      <c r="U17449" s="225"/>
      <c r="V17449" s="223"/>
      <c r="W17449" s="225"/>
      <c r="AE17449" s="200"/>
      <c r="AM17449" s="203"/>
      <c r="AT17449" s="144"/>
    </row>
    <row r="17450" spans="9:46" s="142" customFormat="1" x14ac:dyDescent="0.15">
      <c r="I17450" s="223"/>
      <c r="P17450" s="224"/>
      <c r="Q17450" s="224"/>
      <c r="R17450" s="224"/>
      <c r="T17450" s="223"/>
      <c r="U17450" s="225"/>
      <c r="V17450" s="223"/>
      <c r="W17450" s="225"/>
      <c r="AE17450" s="200"/>
      <c r="AM17450" s="203"/>
      <c r="AT17450" s="144"/>
    </row>
    <row r="17451" spans="9:46" s="142" customFormat="1" x14ac:dyDescent="0.15">
      <c r="I17451" s="223"/>
      <c r="P17451" s="224"/>
      <c r="Q17451" s="224"/>
      <c r="R17451" s="224"/>
      <c r="T17451" s="223"/>
      <c r="U17451" s="225"/>
      <c r="V17451" s="223"/>
      <c r="W17451" s="225"/>
      <c r="AE17451" s="200"/>
      <c r="AM17451" s="203"/>
      <c r="AT17451" s="144"/>
    </row>
    <row r="17452" spans="9:46" s="142" customFormat="1" x14ac:dyDescent="0.15">
      <c r="I17452" s="223"/>
      <c r="P17452" s="224"/>
      <c r="Q17452" s="224"/>
      <c r="R17452" s="224"/>
      <c r="T17452" s="223"/>
      <c r="U17452" s="225"/>
      <c r="V17452" s="223"/>
      <c r="W17452" s="225"/>
      <c r="AE17452" s="200"/>
      <c r="AM17452" s="203"/>
      <c r="AT17452" s="144"/>
    </row>
    <row r="17453" spans="9:46" s="142" customFormat="1" x14ac:dyDescent="0.15">
      <c r="I17453" s="223"/>
      <c r="P17453" s="224"/>
      <c r="Q17453" s="224"/>
      <c r="R17453" s="224"/>
      <c r="T17453" s="223"/>
      <c r="U17453" s="225"/>
      <c r="V17453" s="223"/>
      <c r="W17453" s="225"/>
      <c r="AE17453" s="200"/>
      <c r="AM17453" s="203"/>
      <c r="AT17453" s="144"/>
    </row>
    <row r="17454" spans="9:46" s="142" customFormat="1" x14ac:dyDescent="0.15">
      <c r="I17454" s="223"/>
      <c r="P17454" s="224"/>
      <c r="Q17454" s="224"/>
      <c r="R17454" s="224"/>
      <c r="T17454" s="223"/>
      <c r="U17454" s="225"/>
      <c r="V17454" s="223"/>
      <c r="W17454" s="225"/>
      <c r="AE17454" s="200"/>
      <c r="AM17454" s="203"/>
      <c r="AT17454" s="144"/>
    </row>
    <row r="17455" spans="9:46" s="142" customFormat="1" x14ac:dyDescent="0.15">
      <c r="I17455" s="223"/>
      <c r="P17455" s="224"/>
      <c r="Q17455" s="224"/>
      <c r="R17455" s="224"/>
      <c r="T17455" s="223"/>
      <c r="U17455" s="225"/>
      <c r="V17455" s="223"/>
      <c r="W17455" s="225"/>
      <c r="AE17455" s="200"/>
      <c r="AM17455" s="203"/>
      <c r="AT17455" s="144"/>
    </row>
    <row r="17456" spans="9:46" s="142" customFormat="1" x14ac:dyDescent="0.15">
      <c r="I17456" s="223"/>
      <c r="P17456" s="224"/>
      <c r="Q17456" s="224"/>
      <c r="R17456" s="224"/>
      <c r="T17456" s="223"/>
      <c r="U17456" s="225"/>
      <c r="V17456" s="223"/>
      <c r="W17456" s="225"/>
      <c r="AE17456" s="200"/>
      <c r="AM17456" s="203"/>
      <c r="AT17456" s="144"/>
    </row>
    <row r="17457" spans="9:46" s="142" customFormat="1" x14ac:dyDescent="0.15">
      <c r="I17457" s="223"/>
      <c r="P17457" s="224"/>
      <c r="Q17457" s="224"/>
      <c r="R17457" s="224"/>
      <c r="T17457" s="223"/>
      <c r="U17457" s="225"/>
      <c r="V17457" s="223"/>
      <c r="W17457" s="225"/>
      <c r="AE17457" s="200"/>
      <c r="AM17457" s="203"/>
      <c r="AT17457" s="144"/>
    </row>
    <row r="17458" spans="9:46" s="142" customFormat="1" x14ac:dyDescent="0.15">
      <c r="I17458" s="223"/>
      <c r="P17458" s="224"/>
      <c r="Q17458" s="224"/>
      <c r="R17458" s="224"/>
      <c r="T17458" s="223"/>
      <c r="U17458" s="225"/>
      <c r="V17458" s="223"/>
      <c r="W17458" s="225"/>
      <c r="AE17458" s="200"/>
      <c r="AM17458" s="203"/>
      <c r="AT17458" s="144"/>
    </row>
    <row r="17459" spans="9:46" s="142" customFormat="1" x14ac:dyDescent="0.15">
      <c r="I17459" s="223"/>
      <c r="P17459" s="224"/>
      <c r="Q17459" s="224"/>
      <c r="R17459" s="224"/>
      <c r="T17459" s="223"/>
      <c r="U17459" s="225"/>
      <c r="V17459" s="223"/>
      <c r="W17459" s="225"/>
      <c r="AE17459" s="200"/>
      <c r="AM17459" s="203"/>
      <c r="AT17459" s="144"/>
    </row>
    <row r="17460" spans="9:46" s="142" customFormat="1" x14ac:dyDescent="0.15">
      <c r="I17460" s="223"/>
      <c r="P17460" s="224"/>
      <c r="Q17460" s="224"/>
      <c r="R17460" s="224"/>
      <c r="T17460" s="223"/>
      <c r="U17460" s="225"/>
      <c r="V17460" s="223"/>
      <c r="W17460" s="225"/>
      <c r="AE17460" s="200"/>
      <c r="AM17460" s="203"/>
      <c r="AT17460" s="144"/>
    </row>
    <row r="17461" spans="9:46" s="142" customFormat="1" x14ac:dyDescent="0.15">
      <c r="I17461" s="223"/>
      <c r="P17461" s="224"/>
      <c r="Q17461" s="224"/>
      <c r="R17461" s="224"/>
      <c r="T17461" s="223"/>
      <c r="U17461" s="225"/>
      <c r="V17461" s="223"/>
      <c r="W17461" s="225"/>
      <c r="AE17461" s="200"/>
      <c r="AM17461" s="203"/>
      <c r="AT17461" s="144"/>
    </row>
    <row r="17462" spans="9:46" s="142" customFormat="1" x14ac:dyDescent="0.15">
      <c r="I17462" s="223"/>
      <c r="P17462" s="224"/>
      <c r="Q17462" s="224"/>
      <c r="R17462" s="224"/>
      <c r="T17462" s="223"/>
      <c r="U17462" s="225"/>
      <c r="V17462" s="223"/>
      <c r="W17462" s="225"/>
      <c r="AE17462" s="200"/>
      <c r="AM17462" s="203"/>
      <c r="AT17462" s="144"/>
    </row>
    <row r="17463" spans="9:46" s="142" customFormat="1" x14ac:dyDescent="0.15">
      <c r="I17463" s="223"/>
      <c r="P17463" s="224"/>
      <c r="Q17463" s="224"/>
      <c r="R17463" s="224"/>
      <c r="T17463" s="223"/>
      <c r="U17463" s="225"/>
      <c r="V17463" s="223"/>
      <c r="W17463" s="225"/>
      <c r="AE17463" s="200"/>
      <c r="AM17463" s="203"/>
      <c r="AT17463" s="144"/>
    </row>
    <row r="17464" spans="9:46" s="142" customFormat="1" x14ac:dyDescent="0.15">
      <c r="I17464" s="223"/>
      <c r="P17464" s="224"/>
      <c r="Q17464" s="224"/>
      <c r="R17464" s="224"/>
      <c r="T17464" s="223"/>
      <c r="U17464" s="225"/>
      <c r="V17464" s="223"/>
      <c r="W17464" s="225"/>
      <c r="AE17464" s="200"/>
      <c r="AM17464" s="203"/>
      <c r="AT17464" s="144"/>
    </row>
    <row r="17465" spans="9:46" s="142" customFormat="1" x14ac:dyDescent="0.15">
      <c r="I17465" s="223"/>
      <c r="P17465" s="224"/>
      <c r="Q17465" s="224"/>
      <c r="R17465" s="224"/>
      <c r="T17465" s="223"/>
      <c r="U17465" s="225"/>
      <c r="V17465" s="223"/>
      <c r="W17465" s="225"/>
      <c r="AE17465" s="200"/>
      <c r="AM17465" s="203"/>
      <c r="AT17465" s="144"/>
    </row>
    <row r="17466" spans="9:46" s="142" customFormat="1" x14ac:dyDescent="0.15">
      <c r="I17466" s="223"/>
      <c r="P17466" s="224"/>
      <c r="Q17466" s="224"/>
      <c r="R17466" s="224"/>
      <c r="T17466" s="223"/>
      <c r="U17466" s="225"/>
      <c r="V17466" s="223"/>
      <c r="W17466" s="225"/>
      <c r="AE17466" s="200"/>
      <c r="AM17466" s="203"/>
      <c r="AT17466" s="144"/>
    </row>
    <row r="17467" spans="9:46" s="142" customFormat="1" x14ac:dyDescent="0.15">
      <c r="I17467" s="223"/>
      <c r="P17467" s="224"/>
      <c r="Q17467" s="224"/>
      <c r="R17467" s="224"/>
      <c r="T17467" s="223"/>
      <c r="U17467" s="225"/>
      <c r="V17467" s="223"/>
      <c r="W17467" s="225"/>
      <c r="AE17467" s="200"/>
      <c r="AM17467" s="203"/>
      <c r="AT17467" s="144"/>
    </row>
    <row r="17468" spans="9:46" s="142" customFormat="1" x14ac:dyDescent="0.15">
      <c r="I17468" s="223"/>
      <c r="P17468" s="224"/>
      <c r="Q17468" s="224"/>
      <c r="R17468" s="224"/>
      <c r="T17468" s="223"/>
      <c r="U17468" s="225"/>
      <c r="V17468" s="223"/>
      <c r="W17468" s="225"/>
      <c r="AE17468" s="200"/>
      <c r="AM17468" s="203"/>
      <c r="AT17468" s="144"/>
    </row>
    <row r="17469" spans="9:46" s="142" customFormat="1" x14ac:dyDescent="0.15">
      <c r="I17469" s="223"/>
      <c r="P17469" s="224"/>
      <c r="Q17469" s="224"/>
      <c r="R17469" s="224"/>
      <c r="T17469" s="223"/>
      <c r="U17469" s="225"/>
      <c r="V17469" s="223"/>
      <c r="W17469" s="225"/>
      <c r="AE17469" s="200"/>
      <c r="AM17469" s="203"/>
      <c r="AT17469" s="144"/>
    </row>
    <row r="17470" spans="9:46" s="142" customFormat="1" x14ac:dyDescent="0.15">
      <c r="I17470" s="223"/>
      <c r="P17470" s="224"/>
      <c r="Q17470" s="224"/>
      <c r="R17470" s="224"/>
      <c r="T17470" s="223"/>
      <c r="U17470" s="225"/>
      <c r="V17470" s="223"/>
      <c r="W17470" s="225"/>
      <c r="AE17470" s="200"/>
      <c r="AM17470" s="203"/>
      <c r="AT17470" s="144"/>
    </row>
    <row r="17471" spans="9:46" s="142" customFormat="1" x14ac:dyDescent="0.15">
      <c r="I17471" s="223"/>
      <c r="P17471" s="224"/>
      <c r="Q17471" s="224"/>
      <c r="R17471" s="224"/>
      <c r="T17471" s="223"/>
      <c r="U17471" s="225"/>
      <c r="V17471" s="223"/>
      <c r="W17471" s="225"/>
      <c r="AE17471" s="200"/>
      <c r="AM17471" s="203"/>
      <c r="AT17471" s="144"/>
    </row>
    <row r="17472" spans="9:46" s="142" customFormat="1" x14ac:dyDescent="0.15">
      <c r="I17472" s="223"/>
      <c r="P17472" s="224"/>
      <c r="Q17472" s="224"/>
      <c r="R17472" s="224"/>
      <c r="T17472" s="223"/>
      <c r="U17472" s="225"/>
      <c r="V17472" s="223"/>
      <c r="W17472" s="225"/>
      <c r="AE17472" s="200"/>
      <c r="AM17472" s="203"/>
      <c r="AT17472" s="144"/>
    </row>
    <row r="17473" spans="9:46" s="142" customFormat="1" x14ac:dyDescent="0.15">
      <c r="I17473" s="223"/>
      <c r="P17473" s="224"/>
      <c r="Q17473" s="224"/>
      <c r="R17473" s="224"/>
      <c r="T17473" s="223"/>
      <c r="U17473" s="225"/>
      <c r="V17473" s="223"/>
      <c r="W17473" s="225"/>
      <c r="AE17473" s="200"/>
      <c r="AM17473" s="203"/>
      <c r="AT17473" s="144"/>
    </row>
    <row r="17474" spans="9:46" s="142" customFormat="1" x14ac:dyDescent="0.15">
      <c r="I17474" s="223"/>
      <c r="P17474" s="224"/>
      <c r="Q17474" s="224"/>
      <c r="R17474" s="224"/>
      <c r="T17474" s="223"/>
      <c r="U17474" s="225"/>
      <c r="V17474" s="223"/>
      <c r="W17474" s="225"/>
      <c r="AE17474" s="200"/>
      <c r="AM17474" s="203"/>
      <c r="AT17474" s="144"/>
    </row>
    <row r="17475" spans="9:46" s="142" customFormat="1" x14ac:dyDescent="0.15">
      <c r="I17475" s="223"/>
      <c r="P17475" s="224"/>
      <c r="Q17475" s="224"/>
      <c r="R17475" s="224"/>
      <c r="T17475" s="223"/>
      <c r="U17475" s="225"/>
      <c r="V17475" s="223"/>
      <c r="W17475" s="225"/>
      <c r="AE17475" s="200"/>
      <c r="AM17475" s="203"/>
      <c r="AT17475" s="144"/>
    </row>
    <row r="17476" spans="9:46" s="142" customFormat="1" x14ac:dyDescent="0.15">
      <c r="I17476" s="223"/>
      <c r="P17476" s="224"/>
      <c r="Q17476" s="224"/>
      <c r="R17476" s="224"/>
      <c r="T17476" s="223"/>
      <c r="U17476" s="225"/>
      <c r="V17476" s="223"/>
      <c r="W17476" s="225"/>
      <c r="AE17476" s="200"/>
      <c r="AM17476" s="203"/>
      <c r="AT17476" s="144"/>
    </row>
    <row r="17477" spans="9:46" s="142" customFormat="1" x14ac:dyDescent="0.15">
      <c r="I17477" s="223"/>
      <c r="P17477" s="224"/>
      <c r="Q17477" s="224"/>
      <c r="R17477" s="224"/>
      <c r="T17477" s="223"/>
      <c r="U17477" s="225"/>
      <c r="V17477" s="223"/>
      <c r="W17477" s="225"/>
      <c r="AE17477" s="200"/>
      <c r="AM17477" s="203"/>
      <c r="AT17477" s="144"/>
    </row>
    <row r="17478" spans="9:46" s="142" customFormat="1" x14ac:dyDescent="0.15">
      <c r="I17478" s="223"/>
      <c r="P17478" s="224"/>
      <c r="Q17478" s="224"/>
      <c r="R17478" s="224"/>
      <c r="T17478" s="223"/>
      <c r="U17478" s="225"/>
      <c r="V17478" s="223"/>
      <c r="W17478" s="225"/>
      <c r="AE17478" s="200"/>
      <c r="AM17478" s="203"/>
      <c r="AT17478" s="144"/>
    </row>
    <row r="17479" spans="9:46" s="142" customFormat="1" x14ac:dyDescent="0.15">
      <c r="I17479" s="223"/>
      <c r="P17479" s="224"/>
      <c r="Q17479" s="224"/>
      <c r="R17479" s="224"/>
      <c r="T17479" s="223"/>
      <c r="U17479" s="225"/>
      <c r="V17479" s="223"/>
      <c r="W17479" s="225"/>
      <c r="AE17479" s="200"/>
      <c r="AM17479" s="203"/>
      <c r="AT17479" s="144"/>
    </row>
    <row r="17480" spans="9:46" s="142" customFormat="1" x14ac:dyDescent="0.15">
      <c r="I17480" s="223"/>
      <c r="P17480" s="224"/>
      <c r="Q17480" s="224"/>
      <c r="R17480" s="224"/>
      <c r="T17480" s="223"/>
      <c r="U17480" s="225"/>
      <c r="V17480" s="223"/>
      <c r="W17480" s="225"/>
      <c r="AE17480" s="200"/>
      <c r="AM17480" s="203"/>
      <c r="AT17480" s="144"/>
    </row>
    <row r="17481" spans="9:46" s="142" customFormat="1" x14ac:dyDescent="0.15">
      <c r="I17481" s="223"/>
      <c r="P17481" s="224"/>
      <c r="Q17481" s="224"/>
      <c r="R17481" s="224"/>
      <c r="T17481" s="223"/>
      <c r="U17481" s="225"/>
      <c r="V17481" s="223"/>
      <c r="W17481" s="225"/>
      <c r="AE17481" s="200"/>
      <c r="AM17481" s="203"/>
      <c r="AT17481" s="144"/>
    </row>
    <row r="17482" spans="9:46" s="142" customFormat="1" x14ac:dyDescent="0.15">
      <c r="I17482" s="223"/>
      <c r="P17482" s="224"/>
      <c r="Q17482" s="224"/>
      <c r="R17482" s="224"/>
      <c r="T17482" s="223"/>
      <c r="U17482" s="225"/>
      <c r="V17482" s="223"/>
      <c r="W17482" s="225"/>
      <c r="AE17482" s="200"/>
      <c r="AM17482" s="203"/>
      <c r="AT17482" s="144"/>
    </row>
    <row r="17483" spans="9:46" s="142" customFormat="1" x14ac:dyDescent="0.15">
      <c r="I17483" s="223"/>
      <c r="P17483" s="224"/>
      <c r="Q17483" s="224"/>
      <c r="R17483" s="224"/>
      <c r="T17483" s="223"/>
      <c r="U17483" s="225"/>
      <c r="V17483" s="223"/>
      <c r="W17483" s="225"/>
      <c r="AE17483" s="200"/>
      <c r="AM17483" s="203"/>
      <c r="AT17483" s="144"/>
    </row>
    <row r="17484" spans="9:46" s="142" customFormat="1" x14ac:dyDescent="0.15">
      <c r="I17484" s="223"/>
      <c r="P17484" s="224"/>
      <c r="Q17484" s="224"/>
      <c r="R17484" s="224"/>
      <c r="T17484" s="223"/>
      <c r="U17484" s="225"/>
      <c r="V17484" s="223"/>
      <c r="W17484" s="225"/>
      <c r="AE17484" s="200"/>
      <c r="AM17484" s="203"/>
      <c r="AT17484" s="144"/>
    </row>
    <row r="17485" spans="9:46" s="142" customFormat="1" x14ac:dyDescent="0.15">
      <c r="I17485" s="223"/>
      <c r="P17485" s="224"/>
      <c r="Q17485" s="224"/>
      <c r="R17485" s="224"/>
      <c r="T17485" s="223"/>
      <c r="U17485" s="225"/>
      <c r="V17485" s="223"/>
      <c r="W17485" s="225"/>
      <c r="AE17485" s="200"/>
      <c r="AM17485" s="203"/>
      <c r="AT17485" s="144"/>
    </row>
    <row r="17486" spans="9:46" s="142" customFormat="1" x14ac:dyDescent="0.15">
      <c r="I17486" s="223"/>
      <c r="P17486" s="224"/>
      <c r="Q17486" s="224"/>
      <c r="R17486" s="224"/>
      <c r="T17486" s="223"/>
      <c r="U17486" s="225"/>
      <c r="V17486" s="223"/>
      <c r="W17486" s="225"/>
      <c r="AE17486" s="200"/>
      <c r="AM17486" s="203"/>
      <c r="AT17486" s="144"/>
    </row>
    <row r="17487" spans="9:46" s="142" customFormat="1" x14ac:dyDescent="0.15">
      <c r="I17487" s="223"/>
      <c r="P17487" s="224"/>
      <c r="Q17487" s="224"/>
      <c r="R17487" s="224"/>
      <c r="T17487" s="223"/>
      <c r="U17487" s="225"/>
      <c r="V17487" s="223"/>
      <c r="W17487" s="225"/>
      <c r="AE17487" s="200"/>
      <c r="AM17487" s="203"/>
      <c r="AT17487" s="144"/>
    </row>
    <row r="17488" spans="9:46" s="142" customFormat="1" x14ac:dyDescent="0.15">
      <c r="I17488" s="223"/>
      <c r="P17488" s="224"/>
      <c r="Q17488" s="224"/>
      <c r="R17488" s="224"/>
      <c r="T17488" s="223"/>
      <c r="U17488" s="225"/>
      <c r="V17488" s="223"/>
      <c r="W17488" s="225"/>
      <c r="AE17488" s="200"/>
      <c r="AM17488" s="203"/>
      <c r="AT17488" s="144"/>
    </row>
    <row r="17489" spans="9:46" s="142" customFormat="1" x14ac:dyDescent="0.15">
      <c r="I17489" s="223"/>
      <c r="P17489" s="224"/>
      <c r="Q17489" s="224"/>
      <c r="R17489" s="224"/>
      <c r="T17489" s="223"/>
      <c r="U17489" s="225"/>
      <c r="V17489" s="223"/>
      <c r="W17489" s="225"/>
      <c r="AE17489" s="200"/>
      <c r="AM17489" s="203"/>
      <c r="AT17489" s="144"/>
    </row>
    <row r="17490" spans="9:46" s="142" customFormat="1" x14ac:dyDescent="0.15">
      <c r="I17490" s="223"/>
      <c r="P17490" s="224"/>
      <c r="Q17490" s="224"/>
      <c r="R17490" s="224"/>
      <c r="T17490" s="223"/>
      <c r="U17490" s="225"/>
      <c r="V17490" s="223"/>
      <c r="W17490" s="225"/>
      <c r="AE17490" s="200"/>
      <c r="AM17490" s="203"/>
      <c r="AT17490" s="144"/>
    </row>
    <row r="17491" spans="9:46" s="142" customFormat="1" x14ac:dyDescent="0.15">
      <c r="I17491" s="223"/>
      <c r="P17491" s="224"/>
      <c r="Q17491" s="224"/>
      <c r="R17491" s="224"/>
      <c r="T17491" s="223"/>
      <c r="U17491" s="225"/>
      <c r="V17491" s="223"/>
      <c r="W17491" s="225"/>
      <c r="AE17491" s="200"/>
      <c r="AM17491" s="203"/>
      <c r="AT17491" s="144"/>
    </row>
    <row r="17492" spans="9:46" s="142" customFormat="1" x14ac:dyDescent="0.15">
      <c r="I17492" s="223"/>
      <c r="P17492" s="224"/>
      <c r="Q17492" s="224"/>
      <c r="R17492" s="224"/>
      <c r="T17492" s="223"/>
      <c r="U17492" s="225"/>
      <c r="V17492" s="223"/>
      <c r="W17492" s="225"/>
      <c r="AE17492" s="200"/>
      <c r="AM17492" s="203"/>
      <c r="AT17492" s="144"/>
    </row>
    <row r="17493" spans="9:46" s="142" customFormat="1" x14ac:dyDescent="0.15">
      <c r="I17493" s="223"/>
      <c r="P17493" s="224"/>
      <c r="Q17493" s="224"/>
      <c r="R17493" s="224"/>
      <c r="T17493" s="223"/>
      <c r="U17493" s="225"/>
      <c r="V17493" s="223"/>
      <c r="W17493" s="225"/>
      <c r="AE17493" s="200"/>
      <c r="AM17493" s="203"/>
      <c r="AT17493" s="144"/>
    </row>
    <row r="17494" spans="9:46" s="142" customFormat="1" x14ac:dyDescent="0.15">
      <c r="I17494" s="223"/>
      <c r="P17494" s="224"/>
      <c r="Q17494" s="224"/>
      <c r="R17494" s="224"/>
      <c r="T17494" s="223"/>
      <c r="U17494" s="225"/>
      <c r="V17494" s="223"/>
      <c r="W17494" s="225"/>
      <c r="AE17494" s="200"/>
      <c r="AM17494" s="203"/>
      <c r="AT17494" s="144"/>
    </row>
    <row r="17495" spans="9:46" s="142" customFormat="1" x14ac:dyDescent="0.15">
      <c r="I17495" s="223"/>
      <c r="P17495" s="224"/>
      <c r="Q17495" s="224"/>
      <c r="R17495" s="224"/>
      <c r="T17495" s="223"/>
      <c r="U17495" s="225"/>
      <c r="V17495" s="223"/>
      <c r="W17495" s="225"/>
      <c r="AE17495" s="200"/>
      <c r="AM17495" s="203"/>
      <c r="AT17495" s="144"/>
    </row>
    <row r="17496" spans="9:46" s="142" customFormat="1" x14ac:dyDescent="0.15">
      <c r="I17496" s="223"/>
      <c r="P17496" s="224"/>
      <c r="Q17496" s="224"/>
      <c r="R17496" s="224"/>
      <c r="T17496" s="223"/>
      <c r="U17496" s="225"/>
      <c r="V17496" s="223"/>
      <c r="W17496" s="225"/>
      <c r="AE17496" s="200"/>
      <c r="AM17496" s="203"/>
      <c r="AT17496" s="144"/>
    </row>
    <row r="17497" spans="9:46" s="142" customFormat="1" x14ac:dyDescent="0.15">
      <c r="I17497" s="223"/>
      <c r="P17497" s="224"/>
      <c r="Q17497" s="224"/>
      <c r="R17497" s="224"/>
      <c r="T17497" s="223"/>
      <c r="U17497" s="225"/>
      <c r="V17497" s="223"/>
      <c r="W17497" s="225"/>
      <c r="AE17497" s="200"/>
      <c r="AM17497" s="203"/>
      <c r="AT17497" s="144"/>
    </row>
    <row r="17498" spans="9:46" s="142" customFormat="1" x14ac:dyDescent="0.15">
      <c r="I17498" s="223"/>
      <c r="P17498" s="224"/>
      <c r="Q17498" s="224"/>
      <c r="R17498" s="224"/>
      <c r="T17498" s="223"/>
      <c r="U17498" s="225"/>
      <c r="V17498" s="223"/>
      <c r="W17498" s="225"/>
      <c r="AE17498" s="200"/>
      <c r="AM17498" s="203"/>
      <c r="AT17498" s="144"/>
    </row>
    <row r="17499" spans="9:46" s="142" customFormat="1" x14ac:dyDescent="0.15">
      <c r="I17499" s="223"/>
      <c r="P17499" s="224"/>
      <c r="Q17499" s="224"/>
      <c r="R17499" s="224"/>
      <c r="T17499" s="223"/>
      <c r="U17499" s="225"/>
      <c r="V17499" s="223"/>
      <c r="W17499" s="225"/>
      <c r="AE17499" s="200"/>
      <c r="AM17499" s="203"/>
      <c r="AT17499" s="144"/>
    </row>
    <row r="17500" spans="9:46" s="142" customFormat="1" x14ac:dyDescent="0.15">
      <c r="I17500" s="223"/>
      <c r="P17500" s="224"/>
      <c r="Q17500" s="224"/>
      <c r="R17500" s="224"/>
      <c r="T17500" s="223"/>
      <c r="U17500" s="225"/>
      <c r="V17500" s="223"/>
      <c r="W17500" s="225"/>
      <c r="AE17500" s="200"/>
      <c r="AM17500" s="203"/>
      <c r="AT17500" s="144"/>
    </row>
    <row r="17501" spans="9:46" s="142" customFormat="1" x14ac:dyDescent="0.15">
      <c r="I17501" s="223"/>
      <c r="P17501" s="224"/>
      <c r="Q17501" s="224"/>
      <c r="R17501" s="224"/>
      <c r="T17501" s="223"/>
      <c r="U17501" s="225"/>
      <c r="V17501" s="223"/>
      <c r="W17501" s="225"/>
      <c r="AE17501" s="200"/>
      <c r="AM17501" s="203"/>
      <c r="AT17501" s="144"/>
    </row>
    <row r="17502" spans="9:46" s="142" customFormat="1" x14ac:dyDescent="0.15">
      <c r="I17502" s="223"/>
      <c r="P17502" s="224"/>
      <c r="Q17502" s="224"/>
      <c r="R17502" s="224"/>
      <c r="T17502" s="223"/>
      <c r="U17502" s="225"/>
      <c r="V17502" s="223"/>
      <c r="W17502" s="225"/>
      <c r="AE17502" s="200"/>
      <c r="AM17502" s="203"/>
      <c r="AT17502" s="144"/>
    </row>
    <row r="17503" spans="9:46" s="142" customFormat="1" x14ac:dyDescent="0.15">
      <c r="I17503" s="223"/>
      <c r="P17503" s="224"/>
      <c r="Q17503" s="224"/>
      <c r="R17503" s="224"/>
      <c r="T17503" s="223"/>
      <c r="U17503" s="225"/>
      <c r="V17503" s="223"/>
      <c r="W17503" s="225"/>
      <c r="AE17503" s="200"/>
      <c r="AM17503" s="203"/>
      <c r="AT17503" s="144"/>
    </row>
    <row r="17504" spans="9:46" s="142" customFormat="1" x14ac:dyDescent="0.15">
      <c r="I17504" s="223"/>
      <c r="P17504" s="224"/>
      <c r="Q17504" s="224"/>
      <c r="R17504" s="224"/>
      <c r="T17504" s="223"/>
      <c r="U17504" s="225"/>
      <c r="V17504" s="223"/>
      <c r="W17504" s="225"/>
      <c r="AE17504" s="200"/>
      <c r="AM17504" s="203"/>
      <c r="AT17504" s="144"/>
    </row>
    <row r="17505" spans="9:46" s="142" customFormat="1" x14ac:dyDescent="0.15">
      <c r="I17505" s="223"/>
      <c r="P17505" s="224"/>
      <c r="Q17505" s="224"/>
      <c r="R17505" s="224"/>
      <c r="T17505" s="223"/>
      <c r="U17505" s="225"/>
      <c r="V17505" s="223"/>
      <c r="W17505" s="225"/>
      <c r="AE17505" s="200"/>
      <c r="AM17505" s="203"/>
      <c r="AT17505" s="144"/>
    </row>
    <row r="17506" spans="9:46" s="142" customFormat="1" x14ac:dyDescent="0.15">
      <c r="I17506" s="223"/>
      <c r="P17506" s="224"/>
      <c r="Q17506" s="224"/>
      <c r="R17506" s="224"/>
      <c r="T17506" s="223"/>
      <c r="U17506" s="225"/>
      <c r="V17506" s="223"/>
      <c r="W17506" s="225"/>
      <c r="AE17506" s="200"/>
      <c r="AM17506" s="203"/>
      <c r="AT17506" s="144"/>
    </row>
    <row r="17507" spans="9:46" s="142" customFormat="1" x14ac:dyDescent="0.15">
      <c r="I17507" s="223"/>
      <c r="P17507" s="224"/>
      <c r="Q17507" s="224"/>
      <c r="R17507" s="224"/>
      <c r="T17507" s="223"/>
      <c r="U17507" s="225"/>
      <c r="V17507" s="223"/>
      <c r="W17507" s="225"/>
      <c r="AE17507" s="200"/>
      <c r="AM17507" s="203"/>
      <c r="AT17507" s="144"/>
    </row>
    <row r="17508" spans="9:46" s="142" customFormat="1" x14ac:dyDescent="0.15">
      <c r="I17508" s="223"/>
      <c r="P17508" s="224"/>
      <c r="Q17508" s="224"/>
      <c r="R17508" s="224"/>
      <c r="T17508" s="223"/>
      <c r="U17508" s="225"/>
      <c r="V17508" s="223"/>
      <c r="W17508" s="225"/>
      <c r="AE17508" s="200"/>
      <c r="AM17508" s="203"/>
      <c r="AT17508" s="144"/>
    </row>
    <row r="17509" spans="9:46" s="142" customFormat="1" x14ac:dyDescent="0.15">
      <c r="I17509" s="223"/>
      <c r="P17509" s="224"/>
      <c r="Q17509" s="224"/>
      <c r="R17509" s="224"/>
      <c r="T17509" s="223"/>
      <c r="U17509" s="225"/>
      <c r="V17509" s="223"/>
      <c r="W17509" s="225"/>
      <c r="AE17509" s="200"/>
      <c r="AM17509" s="203"/>
      <c r="AT17509" s="144"/>
    </row>
    <row r="17510" spans="9:46" s="142" customFormat="1" x14ac:dyDescent="0.15">
      <c r="I17510" s="223"/>
      <c r="P17510" s="224"/>
      <c r="Q17510" s="224"/>
      <c r="R17510" s="224"/>
      <c r="T17510" s="223"/>
      <c r="U17510" s="225"/>
      <c r="V17510" s="223"/>
      <c r="W17510" s="225"/>
      <c r="AE17510" s="200"/>
      <c r="AM17510" s="203"/>
      <c r="AT17510" s="144"/>
    </row>
    <row r="17511" spans="9:46" s="142" customFormat="1" x14ac:dyDescent="0.15">
      <c r="I17511" s="223"/>
      <c r="P17511" s="224"/>
      <c r="Q17511" s="224"/>
      <c r="R17511" s="224"/>
      <c r="T17511" s="223"/>
      <c r="U17511" s="225"/>
      <c r="V17511" s="223"/>
      <c r="W17511" s="225"/>
      <c r="AE17511" s="200"/>
      <c r="AM17511" s="203"/>
      <c r="AT17511" s="144"/>
    </row>
    <row r="17512" spans="9:46" s="142" customFormat="1" x14ac:dyDescent="0.15">
      <c r="I17512" s="223"/>
      <c r="P17512" s="224"/>
      <c r="Q17512" s="224"/>
      <c r="R17512" s="224"/>
      <c r="T17512" s="223"/>
      <c r="U17512" s="225"/>
      <c r="V17512" s="223"/>
      <c r="W17512" s="225"/>
      <c r="AE17512" s="200"/>
      <c r="AM17512" s="203"/>
      <c r="AT17512" s="144"/>
    </row>
    <row r="17513" spans="9:46" s="142" customFormat="1" x14ac:dyDescent="0.15">
      <c r="I17513" s="223"/>
      <c r="P17513" s="224"/>
      <c r="Q17513" s="224"/>
      <c r="R17513" s="224"/>
      <c r="T17513" s="223"/>
      <c r="U17513" s="225"/>
      <c r="V17513" s="223"/>
      <c r="W17513" s="225"/>
      <c r="AE17513" s="200"/>
      <c r="AM17513" s="203"/>
      <c r="AT17513" s="144"/>
    </row>
    <row r="17514" spans="9:46" s="142" customFormat="1" x14ac:dyDescent="0.15">
      <c r="I17514" s="223"/>
      <c r="P17514" s="224"/>
      <c r="Q17514" s="224"/>
      <c r="R17514" s="224"/>
      <c r="T17514" s="223"/>
      <c r="U17514" s="225"/>
      <c r="V17514" s="223"/>
      <c r="W17514" s="225"/>
      <c r="AE17514" s="200"/>
      <c r="AM17514" s="203"/>
      <c r="AT17514" s="144"/>
    </row>
    <row r="17515" spans="9:46" s="142" customFormat="1" x14ac:dyDescent="0.15">
      <c r="I17515" s="223"/>
      <c r="P17515" s="224"/>
      <c r="Q17515" s="224"/>
      <c r="R17515" s="224"/>
      <c r="T17515" s="223"/>
      <c r="U17515" s="225"/>
      <c r="V17515" s="223"/>
      <c r="W17515" s="225"/>
      <c r="AE17515" s="200"/>
      <c r="AM17515" s="203"/>
      <c r="AT17515" s="144"/>
    </row>
    <row r="17516" spans="9:46" s="142" customFormat="1" x14ac:dyDescent="0.15">
      <c r="I17516" s="223"/>
      <c r="P17516" s="224"/>
      <c r="Q17516" s="224"/>
      <c r="R17516" s="224"/>
      <c r="T17516" s="223"/>
      <c r="U17516" s="225"/>
      <c r="V17516" s="223"/>
      <c r="W17516" s="225"/>
      <c r="AE17516" s="200"/>
      <c r="AM17516" s="203"/>
      <c r="AT17516" s="144"/>
    </row>
    <row r="17517" spans="9:46" s="142" customFormat="1" x14ac:dyDescent="0.15">
      <c r="I17517" s="223"/>
      <c r="P17517" s="224"/>
      <c r="Q17517" s="224"/>
      <c r="R17517" s="224"/>
      <c r="T17517" s="223"/>
      <c r="U17517" s="225"/>
      <c r="V17517" s="223"/>
      <c r="W17517" s="225"/>
      <c r="AE17517" s="200"/>
      <c r="AM17517" s="203"/>
      <c r="AT17517" s="144"/>
    </row>
    <row r="17518" spans="9:46" s="142" customFormat="1" x14ac:dyDescent="0.15">
      <c r="I17518" s="223"/>
      <c r="P17518" s="224"/>
      <c r="Q17518" s="224"/>
      <c r="R17518" s="224"/>
      <c r="T17518" s="223"/>
      <c r="U17518" s="225"/>
      <c r="V17518" s="223"/>
      <c r="W17518" s="225"/>
      <c r="AE17518" s="200"/>
      <c r="AM17518" s="203"/>
      <c r="AT17518" s="144"/>
    </row>
    <row r="17519" spans="9:46" s="142" customFormat="1" x14ac:dyDescent="0.15">
      <c r="I17519" s="223"/>
      <c r="P17519" s="224"/>
      <c r="Q17519" s="224"/>
      <c r="R17519" s="224"/>
      <c r="T17519" s="223"/>
      <c r="U17519" s="225"/>
      <c r="V17519" s="223"/>
      <c r="W17519" s="225"/>
      <c r="AE17519" s="200"/>
      <c r="AM17519" s="203"/>
      <c r="AT17519" s="144"/>
    </row>
    <row r="17520" spans="9:46" s="142" customFormat="1" x14ac:dyDescent="0.15">
      <c r="I17520" s="223"/>
      <c r="P17520" s="224"/>
      <c r="Q17520" s="224"/>
      <c r="R17520" s="224"/>
      <c r="T17520" s="223"/>
      <c r="U17520" s="225"/>
      <c r="V17520" s="223"/>
      <c r="W17520" s="225"/>
      <c r="AE17520" s="200"/>
      <c r="AM17520" s="203"/>
      <c r="AT17520" s="144"/>
    </row>
    <row r="17521" spans="9:46" s="142" customFormat="1" x14ac:dyDescent="0.15">
      <c r="I17521" s="223"/>
      <c r="P17521" s="224"/>
      <c r="Q17521" s="224"/>
      <c r="R17521" s="224"/>
      <c r="T17521" s="223"/>
      <c r="U17521" s="225"/>
      <c r="V17521" s="223"/>
      <c r="W17521" s="225"/>
      <c r="AE17521" s="200"/>
      <c r="AM17521" s="203"/>
      <c r="AT17521" s="144"/>
    </row>
    <row r="17522" spans="9:46" s="142" customFormat="1" x14ac:dyDescent="0.15">
      <c r="I17522" s="223"/>
      <c r="P17522" s="224"/>
      <c r="Q17522" s="224"/>
      <c r="R17522" s="224"/>
      <c r="T17522" s="223"/>
      <c r="U17522" s="225"/>
      <c r="V17522" s="223"/>
      <c r="W17522" s="225"/>
      <c r="AE17522" s="200"/>
      <c r="AM17522" s="203"/>
      <c r="AT17522" s="144"/>
    </row>
    <row r="17523" spans="9:46" s="142" customFormat="1" x14ac:dyDescent="0.15">
      <c r="I17523" s="223"/>
      <c r="P17523" s="224"/>
      <c r="Q17523" s="224"/>
      <c r="R17523" s="224"/>
      <c r="T17523" s="223"/>
      <c r="U17523" s="225"/>
      <c r="V17523" s="223"/>
      <c r="W17523" s="225"/>
      <c r="AE17523" s="200"/>
      <c r="AM17523" s="203"/>
      <c r="AT17523" s="144"/>
    </row>
    <row r="17524" spans="9:46" s="142" customFormat="1" x14ac:dyDescent="0.15">
      <c r="I17524" s="223"/>
      <c r="P17524" s="224"/>
      <c r="Q17524" s="224"/>
      <c r="R17524" s="224"/>
      <c r="T17524" s="223"/>
      <c r="U17524" s="225"/>
      <c r="V17524" s="223"/>
      <c r="W17524" s="225"/>
      <c r="AE17524" s="200"/>
      <c r="AM17524" s="203"/>
      <c r="AT17524" s="144"/>
    </row>
    <row r="17525" spans="9:46" s="142" customFormat="1" x14ac:dyDescent="0.15">
      <c r="I17525" s="223"/>
      <c r="P17525" s="224"/>
      <c r="Q17525" s="224"/>
      <c r="R17525" s="224"/>
      <c r="T17525" s="223"/>
      <c r="U17525" s="225"/>
      <c r="V17525" s="223"/>
      <c r="W17525" s="225"/>
      <c r="AE17525" s="200"/>
      <c r="AM17525" s="203"/>
      <c r="AT17525" s="144"/>
    </row>
    <row r="17526" spans="9:46" s="142" customFormat="1" x14ac:dyDescent="0.15">
      <c r="I17526" s="223"/>
      <c r="P17526" s="224"/>
      <c r="Q17526" s="224"/>
      <c r="R17526" s="224"/>
      <c r="T17526" s="223"/>
      <c r="U17526" s="225"/>
      <c r="V17526" s="223"/>
      <c r="W17526" s="225"/>
      <c r="AE17526" s="200"/>
      <c r="AM17526" s="203"/>
      <c r="AT17526" s="144"/>
    </row>
    <row r="17527" spans="9:46" s="142" customFormat="1" x14ac:dyDescent="0.15">
      <c r="I17527" s="223"/>
      <c r="P17527" s="224"/>
      <c r="Q17527" s="224"/>
      <c r="R17527" s="224"/>
      <c r="T17527" s="223"/>
      <c r="U17527" s="225"/>
      <c r="V17527" s="223"/>
      <c r="W17527" s="225"/>
      <c r="AE17527" s="200"/>
      <c r="AM17527" s="203"/>
      <c r="AT17527" s="144"/>
    </row>
    <row r="17528" spans="9:46" s="142" customFormat="1" x14ac:dyDescent="0.15">
      <c r="I17528" s="223"/>
      <c r="P17528" s="224"/>
      <c r="Q17528" s="224"/>
      <c r="R17528" s="224"/>
      <c r="T17528" s="223"/>
      <c r="U17528" s="225"/>
      <c r="V17528" s="223"/>
      <c r="W17528" s="225"/>
      <c r="AE17528" s="200"/>
      <c r="AM17528" s="203"/>
      <c r="AT17528" s="144"/>
    </row>
    <row r="17529" spans="9:46" s="142" customFormat="1" x14ac:dyDescent="0.15">
      <c r="I17529" s="223"/>
      <c r="P17529" s="224"/>
      <c r="Q17529" s="224"/>
      <c r="R17529" s="224"/>
      <c r="T17529" s="223"/>
      <c r="U17529" s="225"/>
      <c r="V17529" s="223"/>
      <c r="W17529" s="225"/>
      <c r="AE17529" s="200"/>
      <c r="AM17529" s="203"/>
      <c r="AT17529" s="144"/>
    </row>
    <row r="17530" spans="9:46" s="142" customFormat="1" x14ac:dyDescent="0.15">
      <c r="I17530" s="223"/>
      <c r="P17530" s="224"/>
      <c r="Q17530" s="224"/>
      <c r="R17530" s="224"/>
      <c r="T17530" s="223"/>
      <c r="U17530" s="225"/>
      <c r="V17530" s="223"/>
      <c r="W17530" s="225"/>
      <c r="AE17530" s="200"/>
      <c r="AM17530" s="203"/>
      <c r="AT17530" s="144"/>
    </row>
    <row r="17531" spans="9:46" s="142" customFormat="1" x14ac:dyDescent="0.15">
      <c r="I17531" s="223"/>
      <c r="P17531" s="224"/>
      <c r="Q17531" s="224"/>
      <c r="R17531" s="224"/>
      <c r="T17531" s="223"/>
      <c r="U17531" s="225"/>
      <c r="V17531" s="223"/>
      <c r="W17531" s="225"/>
      <c r="AE17531" s="200"/>
      <c r="AM17531" s="203"/>
      <c r="AT17531" s="144"/>
    </row>
    <row r="17532" spans="9:46" s="142" customFormat="1" x14ac:dyDescent="0.15">
      <c r="I17532" s="223"/>
      <c r="P17532" s="224"/>
      <c r="Q17532" s="224"/>
      <c r="R17532" s="224"/>
      <c r="T17532" s="223"/>
      <c r="U17532" s="225"/>
      <c r="V17532" s="223"/>
      <c r="W17532" s="225"/>
      <c r="AE17532" s="200"/>
      <c r="AM17532" s="203"/>
      <c r="AT17532" s="144"/>
    </row>
    <row r="17533" spans="9:46" s="142" customFormat="1" x14ac:dyDescent="0.15">
      <c r="I17533" s="223"/>
      <c r="P17533" s="224"/>
      <c r="Q17533" s="224"/>
      <c r="R17533" s="224"/>
      <c r="T17533" s="223"/>
      <c r="U17533" s="225"/>
      <c r="V17533" s="223"/>
      <c r="W17533" s="225"/>
      <c r="AE17533" s="200"/>
      <c r="AM17533" s="203"/>
      <c r="AT17533" s="144"/>
    </row>
    <row r="17534" spans="9:46" s="142" customFormat="1" x14ac:dyDescent="0.15">
      <c r="I17534" s="223"/>
      <c r="P17534" s="224"/>
      <c r="Q17534" s="224"/>
      <c r="R17534" s="224"/>
      <c r="T17534" s="223"/>
      <c r="U17534" s="225"/>
      <c r="V17534" s="223"/>
      <c r="W17534" s="225"/>
      <c r="AE17534" s="200"/>
      <c r="AM17534" s="203"/>
      <c r="AT17534" s="144"/>
    </row>
    <row r="17535" spans="9:46" s="142" customFormat="1" x14ac:dyDescent="0.15">
      <c r="I17535" s="223"/>
      <c r="P17535" s="224"/>
      <c r="Q17535" s="224"/>
      <c r="R17535" s="224"/>
      <c r="T17535" s="223"/>
      <c r="U17535" s="225"/>
      <c r="V17535" s="223"/>
      <c r="W17535" s="225"/>
      <c r="AE17535" s="200"/>
      <c r="AM17535" s="203"/>
      <c r="AT17535" s="144"/>
    </row>
    <row r="17536" spans="9:46" s="142" customFormat="1" x14ac:dyDescent="0.15">
      <c r="I17536" s="223"/>
      <c r="P17536" s="224"/>
      <c r="Q17536" s="224"/>
      <c r="R17536" s="224"/>
      <c r="T17536" s="223"/>
      <c r="U17536" s="225"/>
      <c r="V17536" s="223"/>
      <c r="W17536" s="225"/>
      <c r="AE17536" s="200"/>
      <c r="AM17536" s="203"/>
      <c r="AT17536" s="144"/>
    </row>
    <row r="17537" spans="9:46" s="142" customFormat="1" x14ac:dyDescent="0.15">
      <c r="I17537" s="223"/>
      <c r="P17537" s="224"/>
      <c r="Q17537" s="224"/>
      <c r="R17537" s="224"/>
      <c r="T17537" s="223"/>
      <c r="U17537" s="225"/>
      <c r="V17537" s="223"/>
      <c r="W17537" s="225"/>
      <c r="AE17537" s="200"/>
      <c r="AM17537" s="203"/>
      <c r="AT17537" s="144"/>
    </row>
    <row r="17538" spans="9:46" s="142" customFormat="1" x14ac:dyDescent="0.15">
      <c r="I17538" s="223"/>
      <c r="P17538" s="224"/>
      <c r="Q17538" s="224"/>
      <c r="R17538" s="224"/>
      <c r="T17538" s="223"/>
      <c r="U17538" s="225"/>
      <c r="V17538" s="223"/>
      <c r="W17538" s="225"/>
      <c r="AE17538" s="200"/>
      <c r="AM17538" s="203"/>
      <c r="AT17538" s="144"/>
    </row>
    <row r="17539" spans="9:46" s="142" customFormat="1" x14ac:dyDescent="0.15">
      <c r="I17539" s="223"/>
      <c r="P17539" s="224"/>
      <c r="Q17539" s="224"/>
      <c r="R17539" s="224"/>
      <c r="T17539" s="223"/>
      <c r="U17539" s="225"/>
      <c r="V17539" s="223"/>
      <c r="W17539" s="225"/>
      <c r="AE17539" s="200"/>
      <c r="AM17539" s="203"/>
      <c r="AT17539" s="144"/>
    </row>
    <row r="17540" spans="9:46" s="142" customFormat="1" x14ac:dyDescent="0.15">
      <c r="I17540" s="223"/>
      <c r="P17540" s="224"/>
      <c r="Q17540" s="224"/>
      <c r="R17540" s="224"/>
      <c r="T17540" s="223"/>
      <c r="U17540" s="225"/>
      <c r="V17540" s="223"/>
      <c r="W17540" s="225"/>
      <c r="AE17540" s="200"/>
      <c r="AM17540" s="203"/>
      <c r="AT17540" s="144"/>
    </row>
    <row r="17541" spans="9:46" s="142" customFormat="1" x14ac:dyDescent="0.15">
      <c r="I17541" s="223"/>
      <c r="P17541" s="224"/>
      <c r="Q17541" s="224"/>
      <c r="R17541" s="224"/>
      <c r="T17541" s="223"/>
      <c r="U17541" s="225"/>
      <c r="V17541" s="223"/>
      <c r="W17541" s="225"/>
      <c r="AE17541" s="200"/>
      <c r="AM17541" s="203"/>
      <c r="AT17541" s="144"/>
    </row>
    <row r="17542" spans="9:46" s="142" customFormat="1" x14ac:dyDescent="0.15">
      <c r="I17542" s="223"/>
      <c r="P17542" s="224"/>
      <c r="Q17542" s="224"/>
      <c r="R17542" s="224"/>
      <c r="T17542" s="223"/>
      <c r="U17542" s="225"/>
      <c r="V17542" s="223"/>
      <c r="W17542" s="225"/>
      <c r="AE17542" s="200"/>
      <c r="AM17542" s="203"/>
      <c r="AT17542" s="144"/>
    </row>
    <row r="17543" spans="9:46" s="142" customFormat="1" x14ac:dyDescent="0.15">
      <c r="I17543" s="223"/>
      <c r="P17543" s="224"/>
      <c r="Q17543" s="224"/>
      <c r="R17543" s="224"/>
      <c r="T17543" s="223"/>
      <c r="U17543" s="225"/>
      <c r="V17543" s="223"/>
      <c r="W17543" s="225"/>
      <c r="AE17543" s="200"/>
      <c r="AM17543" s="203"/>
      <c r="AT17543" s="144"/>
    </row>
    <row r="17544" spans="9:46" s="142" customFormat="1" x14ac:dyDescent="0.15">
      <c r="I17544" s="223"/>
      <c r="P17544" s="224"/>
      <c r="Q17544" s="224"/>
      <c r="R17544" s="224"/>
      <c r="T17544" s="223"/>
      <c r="U17544" s="225"/>
      <c r="V17544" s="223"/>
      <c r="W17544" s="225"/>
      <c r="AE17544" s="200"/>
      <c r="AM17544" s="203"/>
      <c r="AT17544" s="144"/>
    </row>
    <row r="17545" spans="9:46" s="142" customFormat="1" x14ac:dyDescent="0.15">
      <c r="I17545" s="223"/>
      <c r="P17545" s="224"/>
      <c r="Q17545" s="224"/>
      <c r="R17545" s="224"/>
      <c r="T17545" s="223"/>
      <c r="U17545" s="225"/>
      <c r="V17545" s="223"/>
      <c r="W17545" s="225"/>
      <c r="AE17545" s="200"/>
      <c r="AM17545" s="203"/>
      <c r="AT17545" s="144"/>
    </row>
    <row r="17546" spans="9:46" s="142" customFormat="1" x14ac:dyDescent="0.15">
      <c r="I17546" s="223"/>
      <c r="P17546" s="224"/>
      <c r="Q17546" s="224"/>
      <c r="R17546" s="224"/>
      <c r="T17546" s="223"/>
      <c r="U17546" s="225"/>
      <c r="V17546" s="223"/>
      <c r="W17546" s="225"/>
      <c r="AE17546" s="200"/>
      <c r="AM17546" s="203"/>
      <c r="AT17546" s="144"/>
    </row>
    <row r="17547" spans="9:46" s="142" customFormat="1" x14ac:dyDescent="0.15">
      <c r="I17547" s="223"/>
      <c r="P17547" s="224"/>
      <c r="Q17547" s="224"/>
      <c r="R17547" s="224"/>
      <c r="T17547" s="223"/>
      <c r="U17547" s="225"/>
      <c r="V17547" s="223"/>
      <c r="W17547" s="225"/>
      <c r="AE17547" s="200"/>
      <c r="AM17547" s="203"/>
      <c r="AT17547" s="144"/>
    </row>
    <row r="17548" spans="9:46" s="142" customFormat="1" x14ac:dyDescent="0.15">
      <c r="I17548" s="223"/>
      <c r="P17548" s="224"/>
      <c r="Q17548" s="224"/>
      <c r="R17548" s="224"/>
      <c r="T17548" s="223"/>
      <c r="U17548" s="225"/>
      <c r="V17548" s="223"/>
      <c r="W17548" s="225"/>
      <c r="AE17548" s="200"/>
      <c r="AM17548" s="203"/>
      <c r="AT17548" s="144"/>
    </row>
    <row r="17549" spans="9:46" s="142" customFormat="1" x14ac:dyDescent="0.15">
      <c r="I17549" s="223"/>
      <c r="P17549" s="224"/>
      <c r="Q17549" s="224"/>
      <c r="R17549" s="224"/>
      <c r="T17549" s="223"/>
      <c r="U17549" s="225"/>
      <c r="V17549" s="223"/>
      <c r="W17549" s="225"/>
      <c r="AE17549" s="200"/>
      <c r="AM17549" s="203"/>
      <c r="AT17549" s="144"/>
    </row>
    <row r="17550" spans="9:46" s="142" customFormat="1" x14ac:dyDescent="0.15">
      <c r="I17550" s="223"/>
      <c r="P17550" s="224"/>
      <c r="Q17550" s="224"/>
      <c r="R17550" s="224"/>
      <c r="T17550" s="223"/>
      <c r="U17550" s="225"/>
      <c r="V17550" s="223"/>
      <c r="W17550" s="225"/>
      <c r="AE17550" s="200"/>
      <c r="AM17550" s="203"/>
      <c r="AT17550" s="144"/>
    </row>
    <row r="17551" spans="9:46" s="142" customFormat="1" x14ac:dyDescent="0.15">
      <c r="I17551" s="223"/>
      <c r="P17551" s="224"/>
      <c r="Q17551" s="224"/>
      <c r="R17551" s="224"/>
      <c r="T17551" s="223"/>
      <c r="U17551" s="225"/>
      <c r="V17551" s="223"/>
      <c r="W17551" s="225"/>
      <c r="AE17551" s="200"/>
      <c r="AM17551" s="203"/>
      <c r="AT17551" s="144"/>
    </row>
    <row r="17552" spans="9:46" s="142" customFormat="1" x14ac:dyDescent="0.15">
      <c r="I17552" s="223"/>
      <c r="P17552" s="224"/>
      <c r="Q17552" s="224"/>
      <c r="R17552" s="224"/>
      <c r="T17552" s="223"/>
      <c r="U17552" s="225"/>
      <c r="V17552" s="223"/>
      <c r="W17552" s="225"/>
      <c r="AE17552" s="200"/>
      <c r="AM17552" s="203"/>
      <c r="AT17552" s="144"/>
    </row>
    <row r="17553" spans="9:46" s="142" customFormat="1" x14ac:dyDescent="0.15">
      <c r="I17553" s="223"/>
      <c r="P17553" s="224"/>
      <c r="Q17553" s="224"/>
      <c r="R17553" s="224"/>
      <c r="T17553" s="223"/>
      <c r="U17553" s="225"/>
      <c r="V17553" s="223"/>
      <c r="W17553" s="225"/>
      <c r="AE17553" s="200"/>
      <c r="AM17553" s="203"/>
      <c r="AT17553" s="144"/>
    </row>
    <row r="17554" spans="9:46" s="142" customFormat="1" x14ac:dyDescent="0.15">
      <c r="I17554" s="223"/>
      <c r="P17554" s="224"/>
      <c r="Q17554" s="224"/>
      <c r="R17554" s="224"/>
      <c r="T17554" s="223"/>
      <c r="U17554" s="225"/>
      <c r="V17554" s="223"/>
      <c r="W17554" s="225"/>
      <c r="AE17554" s="200"/>
      <c r="AM17554" s="203"/>
      <c r="AT17554" s="144"/>
    </row>
    <row r="17555" spans="9:46" s="142" customFormat="1" x14ac:dyDescent="0.15">
      <c r="I17555" s="223"/>
      <c r="P17555" s="224"/>
      <c r="Q17555" s="224"/>
      <c r="R17555" s="224"/>
      <c r="T17555" s="223"/>
      <c r="U17555" s="225"/>
      <c r="V17555" s="223"/>
      <c r="W17555" s="225"/>
      <c r="AE17555" s="200"/>
      <c r="AM17555" s="203"/>
      <c r="AT17555" s="144"/>
    </row>
    <row r="17556" spans="9:46" s="142" customFormat="1" x14ac:dyDescent="0.15">
      <c r="I17556" s="223"/>
      <c r="P17556" s="224"/>
      <c r="Q17556" s="224"/>
      <c r="R17556" s="224"/>
      <c r="T17556" s="223"/>
      <c r="U17556" s="225"/>
      <c r="V17556" s="223"/>
      <c r="W17556" s="225"/>
      <c r="AE17556" s="200"/>
      <c r="AM17556" s="203"/>
      <c r="AT17556" s="144"/>
    </row>
    <row r="17557" spans="9:46" s="142" customFormat="1" x14ac:dyDescent="0.15">
      <c r="I17557" s="223"/>
      <c r="P17557" s="224"/>
      <c r="Q17557" s="224"/>
      <c r="R17557" s="224"/>
      <c r="T17557" s="223"/>
      <c r="U17557" s="225"/>
      <c r="V17557" s="223"/>
      <c r="W17557" s="225"/>
      <c r="AE17557" s="200"/>
      <c r="AM17557" s="203"/>
      <c r="AT17557" s="144"/>
    </row>
    <row r="17558" spans="9:46" s="142" customFormat="1" x14ac:dyDescent="0.15">
      <c r="I17558" s="223"/>
      <c r="P17558" s="224"/>
      <c r="Q17558" s="224"/>
      <c r="R17558" s="224"/>
      <c r="T17558" s="223"/>
      <c r="U17558" s="225"/>
      <c r="V17558" s="223"/>
      <c r="W17558" s="225"/>
      <c r="AE17558" s="200"/>
      <c r="AM17558" s="203"/>
      <c r="AT17558" s="144"/>
    </row>
    <row r="17559" spans="9:46" s="142" customFormat="1" x14ac:dyDescent="0.15">
      <c r="I17559" s="223"/>
      <c r="P17559" s="224"/>
      <c r="Q17559" s="224"/>
      <c r="R17559" s="224"/>
      <c r="T17559" s="223"/>
      <c r="U17559" s="225"/>
      <c r="V17559" s="223"/>
      <c r="W17559" s="225"/>
      <c r="AE17559" s="200"/>
      <c r="AM17559" s="203"/>
      <c r="AT17559" s="144"/>
    </row>
    <row r="17560" spans="9:46" s="142" customFormat="1" x14ac:dyDescent="0.15">
      <c r="I17560" s="223"/>
      <c r="P17560" s="224"/>
      <c r="Q17560" s="224"/>
      <c r="R17560" s="224"/>
      <c r="T17560" s="223"/>
      <c r="U17560" s="225"/>
      <c r="V17560" s="223"/>
      <c r="W17560" s="225"/>
      <c r="AE17560" s="200"/>
      <c r="AM17560" s="203"/>
      <c r="AT17560" s="144"/>
    </row>
    <row r="17561" spans="9:46" s="142" customFormat="1" x14ac:dyDescent="0.15">
      <c r="I17561" s="223"/>
      <c r="P17561" s="224"/>
      <c r="Q17561" s="224"/>
      <c r="R17561" s="224"/>
      <c r="T17561" s="223"/>
      <c r="U17561" s="225"/>
      <c r="V17561" s="223"/>
      <c r="W17561" s="225"/>
      <c r="AE17561" s="200"/>
      <c r="AM17561" s="203"/>
      <c r="AT17561" s="144"/>
    </row>
    <row r="17562" spans="9:46" s="142" customFormat="1" x14ac:dyDescent="0.15">
      <c r="I17562" s="223"/>
      <c r="P17562" s="224"/>
      <c r="Q17562" s="224"/>
      <c r="R17562" s="224"/>
      <c r="T17562" s="223"/>
      <c r="U17562" s="225"/>
      <c r="V17562" s="223"/>
      <c r="W17562" s="225"/>
      <c r="AE17562" s="200"/>
      <c r="AM17562" s="203"/>
      <c r="AT17562" s="144"/>
    </row>
    <row r="17563" spans="9:46" s="142" customFormat="1" x14ac:dyDescent="0.15">
      <c r="I17563" s="223"/>
      <c r="P17563" s="224"/>
      <c r="Q17563" s="224"/>
      <c r="R17563" s="224"/>
      <c r="T17563" s="223"/>
      <c r="U17563" s="225"/>
      <c r="V17563" s="223"/>
      <c r="W17563" s="225"/>
      <c r="AE17563" s="200"/>
      <c r="AM17563" s="203"/>
      <c r="AT17563" s="144"/>
    </row>
    <row r="17564" spans="9:46" s="142" customFormat="1" x14ac:dyDescent="0.15">
      <c r="I17564" s="223"/>
      <c r="P17564" s="224"/>
      <c r="Q17564" s="224"/>
      <c r="R17564" s="224"/>
      <c r="T17564" s="223"/>
      <c r="U17564" s="225"/>
      <c r="V17564" s="223"/>
      <c r="W17564" s="225"/>
      <c r="AE17564" s="200"/>
      <c r="AM17564" s="203"/>
      <c r="AT17564" s="144"/>
    </row>
    <row r="17565" spans="9:46" s="142" customFormat="1" x14ac:dyDescent="0.15">
      <c r="I17565" s="223"/>
      <c r="P17565" s="224"/>
      <c r="Q17565" s="224"/>
      <c r="R17565" s="224"/>
      <c r="T17565" s="223"/>
      <c r="U17565" s="225"/>
      <c r="V17565" s="223"/>
      <c r="W17565" s="225"/>
      <c r="AE17565" s="200"/>
      <c r="AM17565" s="203"/>
      <c r="AT17565" s="144"/>
    </row>
    <row r="17566" spans="9:46" s="142" customFormat="1" x14ac:dyDescent="0.15">
      <c r="I17566" s="223"/>
      <c r="P17566" s="224"/>
      <c r="Q17566" s="224"/>
      <c r="R17566" s="224"/>
      <c r="T17566" s="223"/>
      <c r="U17566" s="225"/>
      <c r="V17566" s="223"/>
      <c r="W17566" s="225"/>
      <c r="AE17566" s="200"/>
      <c r="AM17566" s="203"/>
      <c r="AT17566" s="144"/>
    </row>
    <row r="17567" spans="9:46" s="142" customFormat="1" x14ac:dyDescent="0.15">
      <c r="I17567" s="223"/>
      <c r="P17567" s="224"/>
      <c r="Q17567" s="224"/>
      <c r="R17567" s="224"/>
      <c r="T17567" s="223"/>
      <c r="U17567" s="225"/>
      <c r="V17567" s="223"/>
      <c r="W17567" s="225"/>
      <c r="AE17567" s="200"/>
      <c r="AM17567" s="203"/>
      <c r="AT17567" s="144"/>
    </row>
    <row r="17568" spans="9:46" s="142" customFormat="1" x14ac:dyDescent="0.15">
      <c r="I17568" s="223"/>
      <c r="P17568" s="224"/>
      <c r="Q17568" s="224"/>
      <c r="R17568" s="224"/>
      <c r="T17568" s="223"/>
      <c r="U17568" s="225"/>
      <c r="V17568" s="223"/>
      <c r="W17568" s="225"/>
      <c r="AE17568" s="200"/>
      <c r="AM17568" s="203"/>
      <c r="AT17568" s="144"/>
    </row>
    <row r="17569" spans="9:46" s="142" customFormat="1" x14ac:dyDescent="0.15">
      <c r="I17569" s="223"/>
      <c r="P17569" s="224"/>
      <c r="Q17569" s="224"/>
      <c r="R17569" s="224"/>
      <c r="T17569" s="223"/>
      <c r="U17569" s="225"/>
      <c r="V17569" s="223"/>
      <c r="W17569" s="225"/>
      <c r="AE17569" s="200"/>
      <c r="AM17569" s="203"/>
      <c r="AT17569" s="144"/>
    </row>
    <row r="17570" spans="9:46" s="142" customFormat="1" x14ac:dyDescent="0.15">
      <c r="I17570" s="223"/>
      <c r="P17570" s="224"/>
      <c r="Q17570" s="224"/>
      <c r="R17570" s="224"/>
      <c r="T17570" s="223"/>
      <c r="U17570" s="225"/>
      <c r="V17570" s="223"/>
      <c r="W17570" s="225"/>
      <c r="AE17570" s="200"/>
      <c r="AM17570" s="203"/>
      <c r="AT17570" s="144"/>
    </row>
    <row r="17571" spans="9:46" s="142" customFormat="1" x14ac:dyDescent="0.15">
      <c r="I17571" s="223"/>
      <c r="P17571" s="224"/>
      <c r="Q17571" s="224"/>
      <c r="R17571" s="224"/>
      <c r="T17571" s="223"/>
      <c r="U17571" s="225"/>
      <c r="V17571" s="223"/>
      <c r="W17571" s="225"/>
      <c r="AE17571" s="200"/>
      <c r="AM17571" s="203"/>
      <c r="AT17571" s="144"/>
    </row>
    <row r="17572" spans="9:46" s="142" customFormat="1" x14ac:dyDescent="0.15">
      <c r="I17572" s="223"/>
      <c r="P17572" s="224"/>
      <c r="Q17572" s="224"/>
      <c r="R17572" s="224"/>
      <c r="T17572" s="223"/>
      <c r="U17572" s="225"/>
      <c r="V17572" s="223"/>
      <c r="W17572" s="225"/>
      <c r="AE17572" s="200"/>
      <c r="AM17572" s="203"/>
      <c r="AT17572" s="144"/>
    </row>
    <row r="17573" spans="9:46" s="142" customFormat="1" x14ac:dyDescent="0.15">
      <c r="I17573" s="223"/>
      <c r="P17573" s="224"/>
      <c r="Q17573" s="224"/>
      <c r="R17573" s="224"/>
      <c r="T17573" s="223"/>
      <c r="U17573" s="225"/>
      <c r="V17573" s="223"/>
      <c r="W17573" s="225"/>
      <c r="AE17573" s="200"/>
      <c r="AM17573" s="203"/>
      <c r="AT17573" s="144"/>
    </row>
    <row r="17574" spans="9:46" s="142" customFormat="1" x14ac:dyDescent="0.15">
      <c r="I17574" s="223"/>
      <c r="P17574" s="224"/>
      <c r="Q17574" s="224"/>
      <c r="R17574" s="224"/>
      <c r="T17574" s="223"/>
      <c r="U17574" s="225"/>
      <c r="V17574" s="223"/>
      <c r="W17574" s="225"/>
      <c r="AE17574" s="200"/>
      <c r="AM17574" s="203"/>
      <c r="AT17574" s="144"/>
    </row>
    <row r="17575" spans="9:46" s="142" customFormat="1" x14ac:dyDescent="0.15">
      <c r="I17575" s="223"/>
      <c r="P17575" s="224"/>
      <c r="Q17575" s="224"/>
      <c r="R17575" s="224"/>
      <c r="T17575" s="223"/>
      <c r="U17575" s="225"/>
      <c r="V17575" s="223"/>
      <c r="W17575" s="225"/>
      <c r="AE17575" s="200"/>
      <c r="AM17575" s="203"/>
      <c r="AT17575" s="144"/>
    </row>
    <row r="17576" spans="9:46" s="142" customFormat="1" x14ac:dyDescent="0.15">
      <c r="I17576" s="223"/>
      <c r="P17576" s="224"/>
      <c r="Q17576" s="224"/>
      <c r="R17576" s="224"/>
      <c r="T17576" s="223"/>
      <c r="U17576" s="225"/>
      <c r="V17576" s="223"/>
      <c r="W17576" s="225"/>
      <c r="AE17576" s="200"/>
      <c r="AM17576" s="203"/>
      <c r="AT17576" s="144"/>
    </row>
    <row r="17577" spans="9:46" s="142" customFormat="1" x14ac:dyDescent="0.15">
      <c r="I17577" s="223"/>
      <c r="P17577" s="224"/>
      <c r="Q17577" s="224"/>
      <c r="R17577" s="224"/>
      <c r="T17577" s="223"/>
      <c r="U17577" s="225"/>
      <c r="V17577" s="223"/>
      <c r="W17577" s="225"/>
      <c r="AE17577" s="200"/>
      <c r="AM17577" s="203"/>
      <c r="AT17577" s="144"/>
    </row>
    <row r="17578" spans="9:46" s="142" customFormat="1" x14ac:dyDescent="0.15">
      <c r="I17578" s="223"/>
      <c r="P17578" s="224"/>
      <c r="Q17578" s="224"/>
      <c r="R17578" s="224"/>
      <c r="T17578" s="223"/>
      <c r="U17578" s="225"/>
      <c r="V17578" s="223"/>
      <c r="W17578" s="225"/>
      <c r="AE17578" s="200"/>
      <c r="AM17578" s="203"/>
      <c r="AT17578" s="144"/>
    </row>
    <row r="17579" spans="9:46" s="142" customFormat="1" x14ac:dyDescent="0.15">
      <c r="I17579" s="223"/>
      <c r="P17579" s="224"/>
      <c r="Q17579" s="224"/>
      <c r="R17579" s="224"/>
      <c r="T17579" s="223"/>
      <c r="U17579" s="225"/>
      <c r="V17579" s="223"/>
      <c r="W17579" s="225"/>
      <c r="AE17579" s="200"/>
      <c r="AM17579" s="203"/>
      <c r="AT17579" s="144"/>
    </row>
    <row r="17580" spans="9:46" s="142" customFormat="1" x14ac:dyDescent="0.15">
      <c r="I17580" s="223"/>
      <c r="P17580" s="224"/>
      <c r="Q17580" s="224"/>
      <c r="R17580" s="224"/>
      <c r="T17580" s="223"/>
      <c r="U17580" s="225"/>
      <c r="V17580" s="223"/>
      <c r="W17580" s="225"/>
      <c r="AE17580" s="200"/>
      <c r="AM17580" s="203"/>
      <c r="AT17580" s="144"/>
    </row>
    <row r="17581" spans="9:46" s="142" customFormat="1" x14ac:dyDescent="0.15">
      <c r="I17581" s="223"/>
      <c r="P17581" s="224"/>
      <c r="Q17581" s="224"/>
      <c r="R17581" s="224"/>
      <c r="T17581" s="223"/>
      <c r="U17581" s="225"/>
      <c r="V17581" s="223"/>
      <c r="W17581" s="225"/>
      <c r="AE17581" s="200"/>
      <c r="AM17581" s="203"/>
      <c r="AT17581" s="144"/>
    </row>
    <row r="17582" spans="9:46" s="142" customFormat="1" x14ac:dyDescent="0.15">
      <c r="I17582" s="223"/>
      <c r="P17582" s="224"/>
      <c r="Q17582" s="224"/>
      <c r="R17582" s="224"/>
      <c r="T17582" s="223"/>
      <c r="U17582" s="225"/>
      <c r="V17582" s="223"/>
      <c r="W17582" s="225"/>
      <c r="AE17582" s="200"/>
      <c r="AM17582" s="203"/>
      <c r="AT17582" s="144"/>
    </row>
    <row r="17583" spans="9:46" s="142" customFormat="1" x14ac:dyDescent="0.15">
      <c r="I17583" s="223"/>
      <c r="P17583" s="224"/>
      <c r="Q17583" s="224"/>
      <c r="R17583" s="224"/>
      <c r="T17583" s="223"/>
      <c r="U17583" s="225"/>
      <c r="V17583" s="223"/>
      <c r="W17583" s="225"/>
      <c r="AE17583" s="200"/>
      <c r="AM17583" s="203"/>
      <c r="AT17583" s="144"/>
    </row>
    <row r="17584" spans="9:46" s="142" customFormat="1" x14ac:dyDescent="0.15">
      <c r="I17584" s="223"/>
      <c r="P17584" s="224"/>
      <c r="Q17584" s="224"/>
      <c r="R17584" s="224"/>
      <c r="T17584" s="223"/>
      <c r="U17584" s="225"/>
      <c r="V17584" s="223"/>
      <c r="W17584" s="225"/>
      <c r="AE17584" s="200"/>
      <c r="AM17584" s="203"/>
      <c r="AT17584" s="144"/>
    </row>
    <row r="17585" spans="9:46" s="142" customFormat="1" x14ac:dyDescent="0.15">
      <c r="I17585" s="223"/>
      <c r="P17585" s="224"/>
      <c r="Q17585" s="224"/>
      <c r="R17585" s="224"/>
      <c r="T17585" s="223"/>
      <c r="U17585" s="225"/>
      <c r="V17585" s="223"/>
      <c r="W17585" s="225"/>
      <c r="AE17585" s="200"/>
      <c r="AM17585" s="203"/>
      <c r="AT17585" s="144"/>
    </row>
    <row r="17586" spans="9:46" s="142" customFormat="1" x14ac:dyDescent="0.15">
      <c r="I17586" s="223"/>
      <c r="P17586" s="224"/>
      <c r="Q17586" s="224"/>
      <c r="R17586" s="224"/>
      <c r="T17586" s="223"/>
      <c r="U17586" s="225"/>
      <c r="V17586" s="223"/>
      <c r="W17586" s="225"/>
      <c r="AE17586" s="200"/>
      <c r="AM17586" s="203"/>
      <c r="AT17586" s="144"/>
    </row>
    <row r="17587" spans="9:46" s="142" customFormat="1" x14ac:dyDescent="0.15">
      <c r="I17587" s="223"/>
      <c r="P17587" s="224"/>
      <c r="Q17587" s="224"/>
      <c r="R17587" s="224"/>
      <c r="T17587" s="223"/>
      <c r="U17587" s="225"/>
      <c r="V17587" s="223"/>
      <c r="W17587" s="225"/>
      <c r="AE17587" s="200"/>
      <c r="AM17587" s="203"/>
      <c r="AT17587" s="144"/>
    </row>
    <row r="17588" spans="9:46" s="142" customFormat="1" x14ac:dyDescent="0.15">
      <c r="I17588" s="223"/>
      <c r="P17588" s="224"/>
      <c r="Q17588" s="224"/>
      <c r="R17588" s="224"/>
      <c r="T17588" s="223"/>
      <c r="U17588" s="225"/>
      <c r="V17588" s="223"/>
      <c r="W17588" s="225"/>
      <c r="AE17588" s="200"/>
      <c r="AM17588" s="203"/>
      <c r="AT17588" s="144"/>
    </row>
    <row r="17589" spans="9:46" s="142" customFormat="1" x14ac:dyDescent="0.15">
      <c r="I17589" s="223"/>
      <c r="P17589" s="224"/>
      <c r="Q17589" s="224"/>
      <c r="R17589" s="224"/>
      <c r="T17589" s="223"/>
      <c r="U17589" s="225"/>
      <c r="V17589" s="223"/>
      <c r="W17589" s="225"/>
      <c r="AE17589" s="200"/>
      <c r="AM17589" s="203"/>
      <c r="AT17589" s="144"/>
    </row>
    <row r="17590" spans="9:46" s="142" customFormat="1" x14ac:dyDescent="0.15">
      <c r="I17590" s="223"/>
      <c r="P17590" s="224"/>
      <c r="Q17590" s="224"/>
      <c r="R17590" s="224"/>
      <c r="T17590" s="223"/>
      <c r="U17590" s="225"/>
      <c r="V17590" s="223"/>
      <c r="W17590" s="225"/>
      <c r="AE17590" s="200"/>
      <c r="AM17590" s="203"/>
      <c r="AT17590" s="144"/>
    </row>
    <row r="17591" spans="9:46" s="142" customFormat="1" x14ac:dyDescent="0.15">
      <c r="I17591" s="223"/>
      <c r="P17591" s="224"/>
      <c r="Q17591" s="224"/>
      <c r="R17591" s="224"/>
      <c r="T17591" s="223"/>
      <c r="U17591" s="225"/>
      <c r="V17591" s="223"/>
      <c r="W17591" s="225"/>
      <c r="AE17591" s="200"/>
      <c r="AM17591" s="203"/>
      <c r="AT17591" s="144"/>
    </row>
    <row r="17592" spans="9:46" s="142" customFormat="1" x14ac:dyDescent="0.15">
      <c r="I17592" s="223"/>
      <c r="P17592" s="224"/>
      <c r="Q17592" s="224"/>
      <c r="R17592" s="224"/>
      <c r="T17592" s="223"/>
      <c r="U17592" s="225"/>
      <c r="V17592" s="223"/>
      <c r="W17592" s="225"/>
      <c r="AE17592" s="200"/>
      <c r="AM17592" s="203"/>
      <c r="AT17592" s="144"/>
    </row>
    <row r="17593" spans="9:46" s="142" customFormat="1" x14ac:dyDescent="0.15">
      <c r="I17593" s="223"/>
      <c r="P17593" s="224"/>
      <c r="Q17593" s="224"/>
      <c r="R17593" s="224"/>
      <c r="T17593" s="223"/>
      <c r="U17593" s="225"/>
      <c r="V17593" s="223"/>
      <c r="W17593" s="225"/>
      <c r="AE17593" s="200"/>
      <c r="AM17593" s="203"/>
      <c r="AT17593" s="144"/>
    </row>
    <row r="17594" spans="9:46" s="142" customFormat="1" x14ac:dyDescent="0.15">
      <c r="I17594" s="223"/>
      <c r="P17594" s="224"/>
      <c r="Q17594" s="224"/>
      <c r="R17594" s="224"/>
      <c r="T17594" s="223"/>
      <c r="U17594" s="225"/>
      <c r="V17594" s="223"/>
      <c r="W17594" s="225"/>
      <c r="AE17594" s="200"/>
      <c r="AM17594" s="203"/>
      <c r="AT17594" s="144"/>
    </row>
    <row r="17595" spans="9:46" s="142" customFormat="1" x14ac:dyDescent="0.15">
      <c r="I17595" s="223"/>
      <c r="P17595" s="224"/>
      <c r="Q17595" s="224"/>
      <c r="R17595" s="224"/>
      <c r="T17595" s="223"/>
      <c r="U17595" s="225"/>
      <c r="V17595" s="223"/>
      <c r="W17595" s="225"/>
      <c r="AE17595" s="200"/>
      <c r="AM17595" s="203"/>
      <c r="AT17595" s="144"/>
    </row>
    <row r="17596" spans="9:46" s="142" customFormat="1" x14ac:dyDescent="0.15">
      <c r="I17596" s="223"/>
      <c r="P17596" s="224"/>
      <c r="Q17596" s="224"/>
      <c r="R17596" s="224"/>
      <c r="T17596" s="223"/>
      <c r="U17596" s="225"/>
      <c r="V17596" s="223"/>
      <c r="W17596" s="225"/>
      <c r="AE17596" s="200"/>
      <c r="AM17596" s="203"/>
      <c r="AT17596" s="144"/>
    </row>
    <row r="17597" spans="9:46" s="142" customFormat="1" x14ac:dyDescent="0.15">
      <c r="I17597" s="223"/>
      <c r="P17597" s="224"/>
      <c r="Q17597" s="224"/>
      <c r="R17597" s="224"/>
      <c r="T17597" s="223"/>
      <c r="U17597" s="225"/>
      <c r="V17597" s="223"/>
      <c r="W17597" s="225"/>
      <c r="AE17597" s="200"/>
      <c r="AM17597" s="203"/>
      <c r="AT17597" s="144"/>
    </row>
    <row r="17598" spans="9:46" s="142" customFormat="1" x14ac:dyDescent="0.15">
      <c r="I17598" s="223"/>
      <c r="P17598" s="224"/>
      <c r="Q17598" s="224"/>
      <c r="R17598" s="224"/>
      <c r="T17598" s="223"/>
      <c r="U17598" s="225"/>
      <c r="V17598" s="223"/>
      <c r="W17598" s="225"/>
      <c r="AE17598" s="200"/>
      <c r="AM17598" s="203"/>
      <c r="AT17598" s="144"/>
    </row>
    <row r="17599" spans="9:46" s="142" customFormat="1" x14ac:dyDescent="0.15">
      <c r="I17599" s="223"/>
      <c r="P17599" s="224"/>
      <c r="Q17599" s="224"/>
      <c r="R17599" s="224"/>
      <c r="T17599" s="223"/>
      <c r="U17599" s="225"/>
      <c r="V17599" s="223"/>
      <c r="W17599" s="225"/>
      <c r="AE17599" s="200"/>
      <c r="AM17599" s="203"/>
      <c r="AT17599" s="144"/>
    </row>
    <row r="17600" spans="9:46" s="142" customFormat="1" x14ac:dyDescent="0.15">
      <c r="I17600" s="223"/>
      <c r="P17600" s="224"/>
      <c r="Q17600" s="224"/>
      <c r="R17600" s="224"/>
      <c r="T17600" s="223"/>
      <c r="U17600" s="225"/>
      <c r="V17600" s="223"/>
      <c r="W17600" s="225"/>
      <c r="AE17600" s="200"/>
      <c r="AM17600" s="203"/>
      <c r="AT17600" s="144"/>
    </row>
    <row r="17601" spans="9:46" s="142" customFormat="1" x14ac:dyDescent="0.15">
      <c r="I17601" s="223"/>
      <c r="P17601" s="224"/>
      <c r="Q17601" s="224"/>
      <c r="R17601" s="224"/>
      <c r="T17601" s="223"/>
      <c r="U17601" s="225"/>
      <c r="V17601" s="223"/>
      <c r="W17601" s="225"/>
      <c r="AE17601" s="200"/>
      <c r="AM17601" s="203"/>
      <c r="AT17601" s="144"/>
    </row>
    <row r="17602" spans="9:46" s="142" customFormat="1" x14ac:dyDescent="0.15">
      <c r="I17602" s="223"/>
      <c r="P17602" s="224"/>
      <c r="Q17602" s="224"/>
      <c r="R17602" s="224"/>
      <c r="T17602" s="223"/>
      <c r="U17602" s="225"/>
      <c r="V17602" s="223"/>
      <c r="W17602" s="225"/>
      <c r="AE17602" s="200"/>
      <c r="AM17602" s="203"/>
      <c r="AT17602" s="144"/>
    </row>
    <row r="17603" spans="9:46" s="142" customFormat="1" x14ac:dyDescent="0.15">
      <c r="I17603" s="223"/>
      <c r="P17603" s="224"/>
      <c r="Q17603" s="224"/>
      <c r="R17603" s="224"/>
      <c r="T17603" s="223"/>
      <c r="U17603" s="225"/>
      <c r="V17603" s="223"/>
      <c r="W17603" s="225"/>
      <c r="AE17603" s="200"/>
      <c r="AM17603" s="203"/>
      <c r="AT17603" s="144"/>
    </row>
    <row r="17604" spans="9:46" s="142" customFormat="1" x14ac:dyDescent="0.15">
      <c r="I17604" s="223"/>
      <c r="P17604" s="224"/>
      <c r="Q17604" s="224"/>
      <c r="R17604" s="224"/>
      <c r="T17604" s="223"/>
      <c r="U17604" s="225"/>
      <c r="V17604" s="223"/>
      <c r="W17604" s="225"/>
      <c r="AE17604" s="200"/>
      <c r="AM17604" s="203"/>
      <c r="AT17604" s="144"/>
    </row>
    <row r="17605" spans="9:46" s="142" customFormat="1" x14ac:dyDescent="0.15">
      <c r="I17605" s="223"/>
      <c r="P17605" s="224"/>
      <c r="Q17605" s="224"/>
      <c r="R17605" s="224"/>
      <c r="T17605" s="223"/>
      <c r="U17605" s="225"/>
      <c r="V17605" s="223"/>
      <c r="W17605" s="225"/>
      <c r="AE17605" s="200"/>
      <c r="AM17605" s="203"/>
      <c r="AT17605" s="144"/>
    </row>
    <row r="17606" spans="9:46" s="142" customFormat="1" x14ac:dyDescent="0.15">
      <c r="I17606" s="223"/>
      <c r="P17606" s="224"/>
      <c r="Q17606" s="224"/>
      <c r="R17606" s="224"/>
      <c r="T17606" s="223"/>
      <c r="U17606" s="225"/>
      <c r="V17606" s="223"/>
      <c r="W17606" s="225"/>
      <c r="AE17606" s="200"/>
      <c r="AM17606" s="203"/>
      <c r="AT17606" s="144"/>
    </row>
    <row r="17607" spans="9:46" s="142" customFormat="1" x14ac:dyDescent="0.15">
      <c r="I17607" s="223"/>
      <c r="P17607" s="224"/>
      <c r="Q17607" s="224"/>
      <c r="R17607" s="224"/>
      <c r="T17607" s="223"/>
      <c r="U17607" s="225"/>
      <c r="V17607" s="223"/>
      <c r="W17607" s="225"/>
      <c r="AE17607" s="200"/>
      <c r="AM17607" s="203"/>
      <c r="AT17607" s="144"/>
    </row>
    <row r="17608" spans="9:46" s="142" customFormat="1" x14ac:dyDescent="0.15">
      <c r="I17608" s="223"/>
      <c r="P17608" s="224"/>
      <c r="Q17608" s="224"/>
      <c r="R17608" s="224"/>
      <c r="T17608" s="223"/>
      <c r="U17608" s="225"/>
      <c r="V17608" s="223"/>
      <c r="W17608" s="225"/>
      <c r="AE17608" s="200"/>
      <c r="AM17608" s="203"/>
      <c r="AT17608" s="144"/>
    </row>
    <row r="17609" spans="9:46" s="142" customFormat="1" x14ac:dyDescent="0.15">
      <c r="I17609" s="223"/>
      <c r="P17609" s="224"/>
      <c r="Q17609" s="224"/>
      <c r="R17609" s="224"/>
      <c r="T17609" s="223"/>
      <c r="U17609" s="225"/>
      <c r="V17609" s="223"/>
      <c r="W17609" s="225"/>
      <c r="AE17609" s="200"/>
      <c r="AM17609" s="203"/>
      <c r="AT17609" s="144"/>
    </row>
    <row r="17610" spans="9:46" s="142" customFormat="1" x14ac:dyDescent="0.15">
      <c r="I17610" s="223"/>
      <c r="P17610" s="224"/>
      <c r="Q17610" s="224"/>
      <c r="R17610" s="224"/>
      <c r="T17610" s="223"/>
      <c r="U17610" s="225"/>
      <c r="V17610" s="223"/>
      <c r="W17610" s="225"/>
      <c r="AE17610" s="200"/>
      <c r="AM17610" s="203"/>
      <c r="AT17610" s="144"/>
    </row>
    <row r="17611" spans="9:46" s="142" customFormat="1" x14ac:dyDescent="0.15">
      <c r="I17611" s="223"/>
      <c r="P17611" s="224"/>
      <c r="Q17611" s="224"/>
      <c r="R17611" s="224"/>
      <c r="T17611" s="223"/>
      <c r="U17611" s="225"/>
      <c r="V17611" s="223"/>
      <c r="W17611" s="225"/>
      <c r="AE17611" s="200"/>
      <c r="AM17611" s="203"/>
      <c r="AT17611" s="144"/>
    </row>
    <row r="17612" spans="9:46" s="142" customFormat="1" x14ac:dyDescent="0.15">
      <c r="I17612" s="223"/>
      <c r="P17612" s="224"/>
      <c r="Q17612" s="224"/>
      <c r="R17612" s="224"/>
      <c r="T17612" s="223"/>
      <c r="U17612" s="225"/>
      <c r="V17612" s="223"/>
      <c r="W17612" s="225"/>
      <c r="AE17612" s="200"/>
      <c r="AM17612" s="203"/>
      <c r="AT17612" s="144"/>
    </row>
    <row r="17613" spans="9:46" s="142" customFormat="1" x14ac:dyDescent="0.15">
      <c r="I17613" s="223"/>
      <c r="P17613" s="224"/>
      <c r="Q17613" s="224"/>
      <c r="R17613" s="224"/>
      <c r="T17613" s="223"/>
      <c r="U17613" s="225"/>
      <c r="V17613" s="223"/>
      <c r="W17613" s="225"/>
      <c r="AE17613" s="200"/>
      <c r="AM17613" s="203"/>
      <c r="AT17613" s="144"/>
    </row>
    <row r="17614" spans="9:46" s="142" customFormat="1" x14ac:dyDescent="0.15">
      <c r="I17614" s="223"/>
      <c r="P17614" s="224"/>
      <c r="Q17614" s="224"/>
      <c r="R17614" s="224"/>
      <c r="T17614" s="223"/>
      <c r="U17614" s="225"/>
      <c r="V17614" s="223"/>
      <c r="W17614" s="225"/>
      <c r="AE17614" s="200"/>
      <c r="AM17614" s="203"/>
      <c r="AT17614" s="144"/>
    </row>
    <row r="17615" spans="9:46" s="142" customFormat="1" x14ac:dyDescent="0.15">
      <c r="I17615" s="223"/>
      <c r="P17615" s="224"/>
      <c r="Q17615" s="224"/>
      <c r="R17615" s="224"/>
      <c r="T17615" s="223"/>
      <c r="U17615" s="225"/>
      <c r="V17615" s="223"/>
      <c r="W17615" s="225"/>
      <c r="AE17615" s="200"/>
      <c r="AM17615" s="203"/>
      <c r="AT17615" s="144"/>
    </row>
    <row r="17616" spans="9:46" s="142" customFormat="1" x14ac:dyDescent="0.15">
      <c r="I17616" s="223"/>
      <c r="P17616" s="224"/>
      <c r="Q17616" s="224"/>
      <c r="R17616" s="224"/>
      <c r="T17616" s="223"/>
      <c r="U17616" s="225"/>
      <c r="V17616" s="223"/>
      <c r="W17616" s="225"/>
      <c r="AE17616" s="200"/>
      <c r="AM17616" s="203"/>
      <c r="AT17616" s="144"/>
    </row>
    <row r="17617" spans="9:46" s="142" customFormat="1" x14ac:dyDescent="0.15">
      <c r="I17617" s="223"/>
      <c r="P17617" s="224"/>
      <c r="Q17617" s="224"/>
      <c r="R17617" s="224"/>
      <c r="T17617" s="223"/>
      <c r="U17617" s="225"/>
      <c r="V17617" s="223"/>
      <c r="W17617" s="225"/>
      <c r="AE17617" s="200"/>
      <c r="AM17617" s="203"/>
      <c r="AT17617" s="144"/>
    </row>
    <row r="17618" spans="9:46" s="142" customFormat="1" x14ac:dyDescent="0.15">
      <c r="I17618" s="223"/>
      <c r="P17618" s="224"/>
      <c r="Q17618" s="224"/>
      <c r="R17618" s="224"/>
      <c r="T17618" s="223"/>
      <c r="U17618" s="225"/>
      <c r="V17618" s="223"/>
      <c r="W17618" s="225"/>
      <c r="AE17618" s="200"/>
      <c r="AM17618" s="203"/>
      <c r="AT17618" s="144"/>
    </row>
    <row r="17619" spans="9:46" s="142" customFormat="1" x14ac:dyDescent="0.15">
      <c r="I17619" s="223"/>
      <c r="P17619" s="224"/>
      <c r="Q17619" s="224"/>
      <c r="R17619" s="224"/>
      <c r="T17619" s="223"/>
      <c r="U17619" s="225"/>
      <c r="V17619" s="223"/>
      <c r="W17619" s="225"/>
      <c r="AE17619" s="200"/>
      <c r="AM17619" s="203"/>
      <c r="AT17619" s="144"/>
    </row>
    <row r="17620" spans="9:46" s="142" customFormat="1" x14ac:dyDescent="0.15">
      <c r="I17620" s="223"/>
      <c r="P17620" s="224"/>
      <c r="Q17620" s="224"/>
      <c r="R17620" s="224"/>
      <c r="T17620" s="223"/>
      <c r="U17620" s="225"/>
      <c r="V17620" s="223"/>
      <c r="W17620" s="225"/>
      <c r="AE17620" s="200"/>
      <c r="AM17620" s="203"/>
      <c r="AT17620" s="144"/>
    </row>
    <row r="17621" spans="9:46" s="142" customFormat="1" x14ac:dyDescent="0.15">
      <c r="I17621" s="223"/>
      <c r="P17621" s="224"/>
      <c r="Q17621" s="224"/>
      <c r="R17621" s="224"/>
      <c r="T17621" s="223"/>
      <c r="U17621" s="225"/>
      <c r="V17621" s="223"/>
      <c r="W17621" s="225"/>
      <c r="AE17621" s="200"/>
      <c r="AM17621" s="203"/>
      <c r="AT17621" s="144"/>
    </row>
    <row r="17622" spans="9:46" s="142" customFormat="1" x14ac:dyDescent="0.15">
      <c r="I17622" s="223"/>
      <c r="P17622" s="224"/>
      <c r="Q17622" s="224"/>
      <c r="R17622" s="224"/>
      <c r="T17622" s="223"/>
      <c r="U17622" s="225"/>
      <c r="V17622" s="223"/>
      <c r="W17622" s="225"/>
      <c r="AE17622" s="200"/>
      <c r="AM17622" s="203"/>
      <c r="AT17622" s="144"/>
    </row>
    <row r="17623" spans="9:46" s="142" customFormat="1" x14ac:dyDescent="0.15">
      <c r="I17623" s="223"/>
      <c r="P17623" s="224"/>
      <c r="Q17623" s="224"/>
      <c r="R17623" s="224"/>
      <c r="T17623" s="223"/>
      <c r="U17623" s="225"/>
      <c r="V17623" s="223"/>
      <c r="W17623" s="225"/>
      <c r="AE17623" s="200"/>
      <c r="AM17623" s="203"/>
      <c r="AT17623" s="144"/>
    </row>
    <row r="17624" spans="9:46" s="142" customFormat="1" x14ac:dyDescent="0.15">
      <c r="I17624" s="223"/>
      <c r="P17624" s="224"/>
      <c r="Q17624" s="224"/>
      <c r="R17624" s="224"/>
      <c r="T17624" s="223"/>
      <c r="U17624" s="225"/>
      <c r="V17624" s="223"/>
      <c r="W17624" s="225"/>
      <c r="AE17624" s="200"/>
      <c r="AM17624" s="203"/>
      <c r="AT17624" s="144"/>
    </row>
    <row r="17625" spans="9:46" s="142" customFormat="1" x14ac:dyDescent="0.15">
      <c r="I17625" s="223"/>
      <c r="P17625" s="224"/>
      <c r="Q17625" s="224"/>
      <c r="R17625" s="224"/>
      <c r="T17625" s="223"/>
      <c r="U17625" s="225"/>
      <c r="V17625" s="223"/>
      <c r="W17625" s="225"/>
      <c r="AE17625" s="200"/>
      <c r="AM17625" s="203"/>
      <c r="AT17625" s="144"/>
    </row>
    <row r="17626" spans="9:46" s="142" customFormat="1" x14ac:dyDescent="0.15">
      <c r="I17626" s="223"/>
      <c r="P17626" s="224"/>
      <c r="Q17626" s="224"/>
      <c r="R17626" s="224"/>
      <c r="T17626" s="223"/>
      <c r="U17626" s="225"/>
      <c r="V17626" s="223"/>
      <c r="W17626" s="225"/>
      <c r="AE17626" s="200"/>
      <c r="AM17626" s="203"/>
      <c r="AT17626" s="144"/>
    </row>
    <row r="17627" spans="9:46" s="142" customFormat="1" x14ac:dyDescent="0.15">
      <c r="I17627" s="223"/>
      <c r="P17627" s="224"/>
      <c r="Q17627" s="224"/>
      <c r="R17627" s="224"/>
      <c r="T17627" s="223"/>
      <c r="U17627" s="225"/>
      <c r="V17627" s="223"/>
      <c r="W17627" s="225"/>
      <c r="AE17627" s="200"/>
      <c r="AM17627" s="203"/>
      <c r="AT17627" s="144"/>
    </row>
    <row r="17628" spans="9:46" s="142" customFormat="1" x14ac:dyDescent="0.15">
      <c r="I17628" s="223"/>
      <c r="P17628" s="224"/>
      <c r="Q17628" s="224"/>
      <c r="R17628" s="224"/>
      <c r="T17628" s="223"/>
      <c r="U17628" s="225"/>
      <c r="V17628" s="223"/>
      <c r="W17628" s="225"/>
      <c r="AE17628" s="200"/>
      <c r="AM17628" s="203"/>
      <c r="AT17628" s="144"/>
    </row>
    <row r="17629" spans="9:46" s="142" customFormat="1" x14ac:dyDescent="0.15">
      <c r="I17629" s="223"/>
      <c r="P17629" s="224"/>
      <c r="Q17629" s="224"/>
      <c r="R17629" s="224"/>
      <c r="T17629" s="223"/>
      <c r="U17629" s="225"/>
      <c r="V17629" s="223"/>
      <c r="W17629" s="225"/>
      <c r="AE17629" s="200"/>
      <c r="AM17629" s="203"/>
      <c r="AT17629" s="144"/>
    </row>
    <row r="17630" spans="9:46" s="142" customFormat="1" x14ac:dyDescent="0.15">
      <c r="I17630" s="223"/>
      <c r="P17630" s="224"/>
      <c r="Q17630" s="224"/>
      <c r="R17630" s="224"/>
      <c r="T17630" s="223"/>
      <c r="U17630" s="225"/>
      <c r="V17630" s="223"/>
      <c r="W17630" s="225"/>
      <c r="AE17630" s="200"/>
      <c r="AM17630" s="203"/>
      <c r="AT17630" s="144"/>
    </row>
    <row r="17631" spans="9:46" s="142" customFormat="1" x14ac:dyDescent="0.15">
      <c r="I17631" s="223"/>
      <c r="P17631" s="224"/>
      <c r="Q17631" s="224"/>
      <c r="R17631" s="224"/>
      <c r="T17631" s="223"/>
      <c r="U17631" s="225"/>
      <c r="V17631" s="223"/>
      <c r="W17631" s="225"/>
      <c r="AE17631" s="200"/>
      <c r="AM17631" s="203"/>
      <c r="AT17631" s="144"/>
    </row>
    <row r="17632" spans="9:46" s="142" customFormat="1" x14ac:dyDescent="0.15">
      <c r="I17632" s="223"/>
      <c r="P17632" s="224"/>
      <c r="Q17632" s="224"/>
      <c r="R17632" s="224"/>
      <c r="T17632" s="223"/>
      <c r="U17632" s="225"/>
      <c r="V17632" s="223"/>
      <c r="W17632" s="225"/>
      <c r="AE17632" s="200"/>
      <c r="AM17632" s="203"/>
      <c r="AT17632" s="144"/>
    </row>
    <row r="17633" spans="9:46" s="142" customFormat="1" x14ac:dyDescent="0.15">
      <c r="I17633" s="223"/>
      <c r="P17633" s="224"/>
      <c r="Q17633" s="224"/>
      <c r="R17633" s="224"/>
      <c r="T17633" s="223"/>
      <c r="U17633" s="225"/>
      <c r="V17633" s="223"/>
      <c r="W17633" s="225"/>
      <c r="AE17633" s="200"/>
      <c r="AM17633" s="203"/>
      <c r="AT17633" s="144"/>
    </row>
    <row r="17634" spans="9:46" s="142" customFormat="1" x14ac:dyDescent="0.15">
      <c r="I17634" s="223"/>
      <c r="P17634" s="224"/>
      <c r="Q17634" s="224"/>
      <c r="R17634" s="224"/>
      <c r="T17634" s="223"/>
      <c r="U17634" s="225"/>
      <c r="V17634" s="223"/>
      <c r="W17634" s="225"/>
      <c r="AE17634" s="200"/>
      <c r="AM17634" s="203"/>
      <c r="AT17634" s="144"/>
    </row>
    <row r="17635" spans="9:46" s="142" customFormat="1" x14ac:dyDescent="0.15">
      <c r="I17635" s="223"/>
      <c r="P17635" s="224"/>
      <c r="Q17635" s="224"/>
      <c r="R17635" s="224"/>
      <c r="T17635" s="223"/>
      <c r="U17635" s="225"/>
      <c r="V17635" s="223"/>
      <c r="W17635" s="225"/>
      <c r="AE17635" s="200"/>
      <c r="AM17635" s="203"/>
      <c r="AT17635" s="144"/>
    </row>
    <row r="17636" spans="9:46" s="142" customFormat="1" x14ac:dyDescent="0.15">
      <c r="I17636" s="223"/>
      <c r="P17636" s="224"/>
      <c r="Q17636" s="224"/>
      <c r="R17636" s="224"/>
      <c r="T17636" s="223"/>
      <c r="U17636" s="225"/>
      <c r="V17636" s="223"/>
      <c r="W17636" s="225"/>
      <c r="AE17636" s="200"/>
      <c r="AM17636" s="203"/>
      <c r="AT17636" s="144"/>
    </row>
    <row r="17637" spans="9:46" s="142" customFormat="1" x14ac:dyDescent="0.15">
      <c r="I17637" s="223"/>
      <c r="P17637" s="224"/>
      <c r="Q17637" s="224"/>
      <c r="R17637" s="224"/>
      <c r="T17637" s="223"/>
      <c r="U17637" s="225"/>
      <c r="V17637" s="223"/>
      <c r="W17637" s="225"/>
      <c r="AE17637" s="200"/>
      <c r="AM17637" s="203"/>
      <c r="AT17637" s="144"/>
    </row>
    <row r="17638" spans="9:46" s="142" customFormat="1" x14ac:dyDescent="0.15">
      <c r="I17638" s="223"/>
      <c r="P17638" s="224"/>
      <c r="Q17638" s="224"/>
      <c r="R17638" s="224"/>
      <c r="T17638" s="223"/>
      <c r="U17638" s="225"/>
      <c r="V17638" s="223"/>
      <c r="W17638" s="225"/>
      <c r="AE17638" s="200"/>
      <c r="AM17638" s="203"/>
      <c r="AT17638" s="144"/>
    </row>
    <row r="17639" spans="9:46" s="142" customFormat="1" x14ac:dyDescent="0.15">
      <c r="I17639" s="223"/>
      <c r="P17639" s="224"/>
      <c r="Q17639" s="224"/>
      <c r="R17639" s="224"/>
      <c r="T17639" s="223"/>
      <c r="U17639" s="225"/>
      <c r="V17639" s="223"/>
      <c r="W17639" s="225"/>
      <c r="AE17639" s="200"/>
      <c r="AM17639" s="203"/>
      <c r="AT17639" s="144"/>
    </row>
    <row r="17640" spans="9:46" s="142" customFormat="1" x14ac:dyDescent="0.15">
      <c r="I17640" s="223"/>
      <c r="P17640" s="224"/>
      <c r="Q17640" s="224"/>
      <c r="R17640" s="224"/>
      <c r="T17640" s="223"/>
      <c r="U17640" s="225"/>
      <c r="V17640" s="223"/>
      <c r="W17640" s="225"/>
      <c r="AE17640" s="200"/>
      <c r="AM17640" s="203"/>
      <c r="AT17640" s="144"/>
    </row>
    <row r="17641" spans="9:46" s="142" customFormat="1" x14ac:dyDescent="0.15">
      <c r="I17641" s="223"/>
      <c r="P17641" s="224"/>
      <c r="Q17641" s="224"/>
      <c r="R17641" s="224"/>
      <c r="T17641" s="223"/>
      <c r="U17641" s="225"/>
      <c r="V17641" s="223"/>
      <c r="W17641" s="225"/>
      <c r="AE17641" s="200"/>
      <c r="AM17641" s="203"/>
      <c r="AT17641" s="144"/>
    </row>
    <row r="17642" spans="9:46" s="142" customFormat="1" x14ac:dyDescent="0.15">
      <c r="I17642" s="223"/>
      <c r="P17642" s="224"/>
      <c r="Q17642" s="224"/>
      <c r="R17642" s="224"/>
      <c r="T17642" s="223"/>
      <c r="U17642" s="225"/>
      <c r="V17642" s="223"/>
      <c r="W17642" s="225"/>
      <c r="AE17642" s="200"/>
      <c r="AM17642" s="203"/>
      <c r="AT17642" s="144"/>
    </row>
    <row r="17643" spans="9:46" s="142" customFormat="1" x14ac:dyDescent="0.15">
      <c r="I17643" s="223"/>
      <c r="P17643" s="224"/>
      <c r="Q17643" s="224"/>
      <c r="R17643" s="224"/>
      <c r="T17643" s="223"/>
      <c r="U17643" s="225"/>
      <c r="V17643" s="223"/>
      <c r="W17643" s="225"/>
      <c r="AE17643" s="200"/>
      <c r="AM17643" s="203"/>
      <c r="AT17643" s="144"/>
    </row>
    <row r="17644" spans="9:46" s="142" customFormat="1" x14ac:dyDescent="0.15">
      <c r="I17644" s="223"/>
      <c r="P17644" s="224"/>
      <c r="Q17644" s="224"/>
      <c r="R17644" s="224"/>
      <c r="T17644" s="223"/>
      <c r="U17644" s="225"/>
      <c r="V17644" s="223"/>
      <c r="W17644" s="225"/>
      <c r="AE17644" s="200"/>
      <c r="AM17644" s="203"/>
      <c r="AT17644" s="144"/>
    </row>
    <row r="17645" spans="9:46" s="142" customFormat="1" x14ac:dyDescent="0.15">
      <c r="I17645" s="223"/>
      <c r="P17645" s="224"/>
      <c r="Q17645" s="224"/>
      <c r="R17645" s="224"/>
      <c r="T17645" s="223"/>
      <c r="U17645" s="225"/>
      <c r="V17645" s="223"/>
      <c r="W17645" s="225"/>
      <c r="AE17645" s="200"/>
      <c r="AM17645" s="203"/>
      <c r="AT17645" s="144"/>
    </row>
    <row r="17646" spans="9:46" s="142" customFormat="1" x14ac:dyDescent="0.15">
      <c r="I17646" s="223"/>
      <c r="P17646" s="224"/>
      <c r="Q17646" s="224"/>
      <c r="R17646" s="224"/>
      <c r="T17646" s="223"/>
      <c r="U17646" s="225"/>
      <c r="V17646" s="223"/>
      <c r="W17646" s="225"/>
      <c r="AE17646" s="200"/>
      <c r="AM17646" s="203"/>
      <c r="AT17646" s="144"/>
    </row>
    <row r="17647" spans="9:46" s="142" customFormat="1" x14ac:dyDescent="0.15">
      <c r="I17647" s="223"/>
      <c r="P17647" s="224"/>
      <c r="Q17647" s="224"/>
      <c r="R17647" s="224"/>
      <c r="T17647" s="223"/>
      <c r="U17647" s="225"/>
      <c r="V17647" s="223"/>
      <c r="W17647" s="225"/>
      <c r="AE17647" s="200"/>
      <c r="AM17647" s="203"/>
      <c r="AT17647" s="144"/>
    </row>
    <row r="17648" spans="9:46" s="142" customFormat="1" x14ac:dyDescent="0.15">
      <c r="I17648" s="223"/>
      <c r="P17648" s="224"/>
      <c r="Q17648" s="224"/>
      <c r="R17648" s="224"/>
      <c r="T17648" s="223"/>
      <c r="U17648" s="225"/>
      <c r="V17648" s="223"/>
      <c r="W17648" s="225"/>
      <c r="AE17648" s="200"/>
      <c r="AM17648" s="203"/>
      <c r="AT17648" s="144"/>
    </row>
    <row r="17649" spans="9:46" s="142" customFormat="1" x14ac:dyDescent="0.15">
      <c r="I17649" s="223"/>
      <c r="P17649" s="224"/>
      <c r="Q17649" s="224"/>
      <c r="R17649" s="224"/>
      <c r="T17649" s="223"/>
      <c r="U17649" s="225"/>
      <c r="V17649" s="223"/>
      <c r="W17649" s="225"/>
      <c r="AE17649" s="200"/>
      <c r="AM17649" s="203"/>
      <c r="AT17649" s="144"/>
    </row>
    <row r="17650" spans="9:46" s="142" customFormat="1" x14ac:dyDescent="0.15">
      <c r="I17650" s="223"/>
      <c r="P17650" s="224"/>
      <c r="Q17650" s="224"/>
      <c r="R17650" s="224"/>
      <c r="T17650" s="223"/>
      <c r="U17650" s="225"/>
      <c r="V17650" s="223"/>
      <c r="W17650" s="225"/>
      <c r="AE17650" s="200"/>
      <c r="AM17650" s="203"/>
      <c r="AT17650" s="144"/>
    </row>
    <row r="17651" spans="9:46" s="142" customFormat="1" x14ac:dyDescent="0.15">
      <c r="I17651" s="223"/>
      <c r="P17651" s="224"/>
      <c r="Q17651" s="224"/>
      <c r="R17651" s="224"/>
      <c r="T17651" s="223"/>
      <c r="U17651" s="225"/>
      <c r="V17651" s="223"/>
      <c r="W17651" s="225"/>
      <c r="AE17651" s="200"/>
      <c r="AM17651" s="203"/>
      <c r="AT17651" s="144"/>
    </row>
    <row r="17652" spans="9:46" s="142" customFormat="1" x14ac:dyDescent="0.15">
      <c r="I17652" s="223"/>
      <c r="P17652" s="224"/>
      <c r="Q17652" s="224"/>
      <c r="R17652" s="224"/>
      <c r="T17652" s="223"/>
      <c r="U17652" s="225"/>
      <c r="V17652" s="223"/>
      <c r="W17652" s="225"/>
      <c r="AE17652" s="200"/>
      <c r="AM17652" s="203"/>
      <c r="AT17652" s="144"/>
    </row>
    <row r="17653" spans="9:46" s="142" customFormat="1" x14ac:dyDescent="0.15">
      <c r="I17653" s="223"/>
      <c r="P17653" s="224"/>
      <c r="Q17653" s="224"/>
      <c r="R17653" s="224"/>
      <c r="T17653" s="223"/>
      <c r="U17653" s="225"/>
      <c r="V17653" s="223"/>
      <c r="W17653" s="225"/>
      <c r="AE17653" s="200"/>
      <c r="AM17653" s="203"/>
      <c r="AT17653" s="144"/>
    </row>
    <row r="17654" spans="9:46" s="142" customFormat="1" x14ac:dyDescent="0.15">
      <c r="I17654" s="223"/>
      <c r="P17654" s="224"/>
      <c r="Q17654" s="224"/>
      <c r="R17654" s="224"/>
      <c r="T17654" s="223"/>
      <c r="U17654" s="225"/>
      <c r="V17654" s="223"/>
      <c r="W17654" s="225"/>
      <c r="AE17654" s="200"/>
      <c r="AM17654" s="203"/>
      <c r="AT17654" s="144"/>
    </row>
    <row r="17655" spans="9:46" s="142" customFormat="1" x14ac:dyDescent="0.15">
      <c r="I17655" s="223"/>
      <c r="P17655" s="224"/>
      <c r="Q17655" s="224"/>
      <c r="R17655" s="224"/>
      <c r="T17655" s="223"/>
      <c r="U17655" s="225"/>
      <c r="V17655" s="223"/>
      <c r="W17655" s="225"/>
      <c r="AE17655" s="200"/>
      <c r="AM17655" s="203"/>
      <c r="AT17655" s="144"/>
    </row>
    <row r="17656" spans="9:46" s="142" customFormat="1" x14ac:dyDescent="0.15">
      <c r="I17656" s="223"/>
      <c r="P17656" s="224"/>
      <c r="Q17656" s="224"/>
      <c r="R17656" s="224"/>
      <c r="T17656" s="223"/>
      <c r="U17656" s="225"/>
      <c r="V17656" s="223"/>
      <c r="W17656" s="225"/>
      <c r="AE17656" s="200"/>
      <c r="AM17656" s="203"/>
      <c r="AT17656" s="144"/>
    </row>
    <row r="17657" spans="9:46" s="142" customFormat="1" x14ac:dyDescent="0.15">
      <c r="I17657" s="223"/>
      <c r="P17657" s="224"/>
      <c r="Q17657" s="224"/>
      <c r="R17657" s="224"/>
      <c r="T17657" s="223"/>
      <c r="U17657" s="225"/>
      <c r="V17657" s="223"/>
      <c r="W17657" s="225"/>
      <c r="AE17657" s="200"/>
      <c r="AM17657" s="203"/>
      <c r="AT17657" s="144"/>
    </row>
    <row r="17658" spans="9:46" s="142" customFormat="1" x14ac:dyDescent="0.15">
      <c r="I17658" s="223"/>
      <c r="P17658" s="224"/>
      <c r="Q17658" s="224"/>
      <c r="R17658" s="224"/>
      <c r="T17658" s="223"/>
      <c r="U17658" s="225"/>
      <c r="V17658" s="223"/>
      <c r="W17658" s="225"/>
      <c r="AE17658" s="200"/>
      <c r="AM17658" s="203"/>
      <c r="AT17658" s="144"/>
    </row>
    <row r="17659" spans="9:46" s="142" customFormat="1" x14ac:dyDescent="0.15">
      <c r="I17659" s="223"/>
      <c r="P17659" s="224"/>
      <c r="Q17659" s="224"/>
      <c r="R17659" s="224"/>
      <c r="T17659" s="223"/>
      <c r="U17659" s="225"/>
      <c r="V17659" s="223"/>
      <c r="W17659" s="225"/>
      <c r="AE17659" s="200"/>
      <c r="AM17659" s="203"/>
      <c r="AT17659" s="144"/>
    </row>
    <row r="17660" spans="9:46" s="142" customFormat="1" x14ac:dyDescent="0.15">
      <c r="I17660" s="223"/>
      <c r="P17660" s="224"/>
      <c r="Q17660" s="224"/>
      <c r="R17660" s="224"/>
      <c r="T17660" s="223"/>
      <c r="U17660" s="225"/>
      <c r="V17660" s="223"/>
      <c r="W17660" s="225"/>
      <c r="AE17660" s="200"/>
      <c r="AM17660" s="203"/>
      <c r="AT17660" s="144"/>
    </row>
    <row r="17661" spans="9:46" s="142" customFormat="1" x14ac:dyDescent="0.15">
      <c r="I17661" s="223"/>
      <c r="P17661" s="224"/>
      <c r="Q17661" s="224"/>
      <c r="R17661" s="224"/>
      <c r="T17661" s="223"/>
      <c r="U17661" s="225"/>
      <c r="V17661" s="223"/>
      <c r="W17661" s="225"/>
      <c r="AE17661" s="200"/>
      <c r="AM17661" s="203"/>
      <c r="AT17661" s="144"/>
    </row>
    <row r="17662" spans="9:46" s="142" customFormat="1" x14ac:dyDescent="0.15">
      <c r="I17662" s="223"/>
      <c r="P17662" s="224"/>
      <c r="Q17662" s="224"/>
      <c r="R17662" s="224"/>
      <c r="T17662" s="223"/>
      <c r="U17662" s="225"/>
      <c r="V17662" s="223"/>
      <c r="W17662" s="225"/>
      <c r="AE17662" s="200"/>
      <c r="AM17662" s="203"/>
      <c r="AT17662" s="144"/>
    </row>
    <row r="17663" spans="9:46" s="142" customFormat="1" x14ac:dyDescent="0.15">
      <c r="I17663" s="223"/>
      <c r="P17663" s="224"/>
      <c r="Q17663" s="224"/>
      <c r="R17663" s="224"/>
      <c r="T17663" s="223"/>
      <c r="U17663" s="225"/>
      <c r="V17663" s="223"/>
      <c r="W17663" s="225"/>
      <c r="AE17663" s="200"/>
      <c r="AM17663" s="203"/>
      <c r="AT17663" s="144"/>
    </row>
    <row r="17664" spans="9:46" s="142" customFormat="1" x14ac:dyDescent="0.15">
      <c r="I17664" s="223"/>
      <c r="P17664" s="224"/>
      <c r="Q17664" s="224"/>
      <c r="R17664" s="224"/>
      <c r="T17664" s="223"/>
      <c r="U17664" s="225"/>
      <c r="V17664" s="223"/>
      <c r="W17664" s="225"/>
      <c r="AE17664" s="200"/>
      <c r="AM17664" s="203"/>
      <c r="AT17664" s="144"/>
    </row>
    <row r="17665" spans="9:46" s="142" customFormat="1" x14ac:dyDescent="0.15">
      <c r="I17665" s="223"/>
      <c r="P17665" s="224"/>
      <c r="Q17665" s="224"/>
      <c r="R17665" s="224"/>
      <c r="T17665" s="223"/>
      <c r="U17665" s="225"/>
      <c r="V17665" s="223"/>
      <c r="W17665" s="225"/>
      <c r="AE17665" s="200"/>
      <c r="AM17665" s="203"/>
      <c r="AT17665" s="144"/>
    </row>
    <row r="17666" spans="9:46" s="142" customFormat="1" x14ac:dyDescent="0.15">
      <c r="I17666" s="223"/>
      <c r="P17666" s="224"/>
      <c r="Q17666" s="224"/>
      <c r="R17666" s="224"/>
      <c r="T17666" s="223"/>
      <c r="U17666" s="225"/>
      <c r="V17666" s="223"/>
      <c r="W17666" s="225"/>
      <c r="AE17666" s="200"/>
      <c r="AM17666" s="203"/>
      <c r="AT17666" s="144"/>
    </row>
    <row r="17667" spans="9:46" s="142" customFormat="1" x14ac:dyDescent="0.15">
      <c r="I17667" s="223"/>
      <c r="P17667" s="224"/>
      <c r="Q17667" s="224"/>
      <c r="R17667" s="224"/>
      <c r="T17667" s="223"/>
      <c r="U17667" s="225"/>
      <c r="V17667" s="223"/>
      <c r="W17667" s="225"/>
      <c r="AE17667" s="200"/>
      <c r="AM17667" s="203"/>
      <c r="AT17667" s="144"/>
    </row>
    <row r="17668" spans="9:46" s="142" customFormat="1" x14ac:dyDescent="0.15">
      <c r="I17668" s="223"/>
      <c r="P17668" s="224"/>
      <c r="Q17668" s="224"/>
      <c r="R17668" s="224"/>
      <c r="T17668" s="223"/>
      <c r="U17668" s="225"/>
      <c r="V17668" s="223"/>
      <c r="W17668" s="225"/>
      <c r="AE17668" s="200"/>
      <c r="AM17668" s="203"/>
      <c r="AT17668" s="144"/>
    </row>
    <row r="17669" spans="9:46" s="142" customFormat="1" x14ac:dyDescent="0.15">
      <c r="I17669" s="223"/>
      <c r="P17669" s="224"/>
      <c r="Q17669" s="224"/>
      <c r="R17669" s="224"/>
      <c r="T17669" s="223"/>
      <c r="U17669" s="225"/>
      <c r="V17669" s="223"/>
      <c r="W17669" s="225"/>
      <c r="AE17669" s="200"/>
      <c r="AM17669" s="203"/>
      <c r="AT17669" s="144"/>
    </row>
    <row r="17670" spans="9:46" s="142" customFormat="1" x14ac:dyDescent="0.15">
      <c r="I17670" s="223"/>
      <c r="P17670" s="224"/>
      <c r="Q17670" s="224"/>
      <c r="R17670" s="224"/>
      <c r="T17670" s="223"/>
      <c r="U17670" s="225"/>
      <c r="V17670" s="223"/>
      <c r="W17670" s="225"/>
      <c r="AE17670" s="200"/>
      <c r="AM17670" s="203"/>
      <c r="AT17670" s="144"/>
    </row>
    <row r="17671" spans="9:46" s="142" customFormat="1" x14ac:dyDescent="0.15">
      <c r="I17671" s="223"/>
      <c r="P17671" s="224"/>
      <c r="Q17671" s="224"/>
      <c r="R17671" s="224"/>
      <c r="T17671" s="223"/>
      <c r="U17671" s="225"/>
      <c r="V17671" s="223"/>
      <c r="W17671" s="225"/>
      <c r="AE17671" s="200"/>
      <c r="AM17671" s="203"/>
      <c r="AT17671" s="144"/>
    </row>
    <row r="17672" spans="9:46" s="142" customFormat="1" x14ac:dyDescent="0.15">
      <c r="I17672" s="223"/>
      <c r="P17672" s="224"/>
      <c r="Q17672" s="224"/>
      <c r="R17672" s="224"/>
      <c r="T17672" s="223"/>
      <c r="U17672" s="225"/>
      <c r="V17672" s="223"/>
      <c r="W17672" s="225"/>
      <c r="AE17672" s="200"/>
      <c r="AM17672" s="203"/>
      <c r="AT17672" s="144"/>
    </row>
    <row r="17673" spans="9:46" s="142" customFormat="1" x14ac:dyDescent="0.15">
      <c r="I17673" s="223"/>
      <c r="P17673" s="224"/>
      <c r="Q17673" s="224"/>
      <c r="R17673" s="224"/>
      <c r="T17673" s="223"/>
      <c r="U17673" s="225"/>
      <c r="V17673" s="223"/>
      <c r="W17673" s="225"/>
      <c r="AE17673" s="200"/>
      <c r="AM17673" s="203"/>
      <c r="AT17673" s="144"/>
    </row>
    <row r="17674" spans="9:46" s="142" customFormat="1" x14ac:dyDescent="0.15">
      <c r="I17674" s="223"/>
      <c r="P17674" s="224"/>
      <c r="Q17674" s="224"/>
      <c r="R17674" s="224"/>
      <c r="T17674" s="223"/>
      <c r="U17674" s="225"/>
      <c r="V17674" s="223"/>
      <c r="W17674" s="225"/>
      <c r="AE17674" s="200"/>
      <c r="AM17674" s="203"/>
      <c r="AT17674" s="144"/>
    </row>
    <row r="17675" spans="9:46" s="142" customFormat="1" x14ac:dyDescent="0.15">
      <c r="I17675" s="223"/>
      <c r="P17675" s="224"/>
      <c r="Q17675" s="224"/>
      <c r="R17675" s="224"/>
      <c r="T17675" s="223"/>
      <c r="U17675" s="225"/>
      <c r="V17675" s="223"/>
      <c r="W17675" s="225"/>
      <c r="AE17675" s="200"/>
      <c r="AM17675" s="203"/>
      <c r="AT17675" s="144"/>
    </row>
    <row r="17676" spans="9:46" s="142" customFormat="1" x14ac:dyDescent="0.15">
      <c r="I17676" s="223"/>
      <c r="P17676" s="224"/>
      <c r="Q17676" s="224"/>
      <c r="R17676" s="224"/>
      <c r="T17676" s="223"/>
      <c r="U17676" s="225"/>
      <c r="V17676" s="223"/>
      <c r="W17676" s="225"/>
      <c r="AE17676" s="200"/>
      <c r="AM17676" s="203"/>
      <c r="AT17676" s="144"/>
    </row>
    <row r="17677" spans="9:46" s="142" customFormat="1" x14ac:dyDescent="0.15">
      <c r="I17677" s="223"/>
      <c r="P17677" s="224"/>
      <c r="Q17677" s="224"/>
      <c r="R17677" s="224"/>
      <c r="T17677" s="223"/>
      <c r="U17677" s="225"/>
      <c r="V17677" s="223"/>
      <c r="W17677" s="225"/>
      <c r="AE17677" s="200"/>
      <c r="AM17677" s="203"/>
      <c r="AT17677" s="144"/>
    </row>
    <row r="17678" spans="9:46" s="142" customFormat="1" x14ac:dyDescent="0.15">
      <c r="I17678" s="223"/>
      <c r="P17678" s="224"/>
      <c r="Q17678" s="224"/>
      <c r="R17678" s="224"/>
      <c r="T17678" s="223"/>
      <c r="U17678" s="225"/>
      <c r="V17678" s="223"/>
      <c r="W17678" s="225"/>
      <c r="AE17678" s="200"/>
      <c r="AM17678" s="203"/>
      <c r="AT17678" s="144"/>
    </row>
    <row r="17679" spans="9:46" s="142" customFormat="1" x14ac:dyDescent="0.15">
      <c r="I17679" s="223"/>
      <c r="P17679" s="224"/>
      <c r="Q17679" s="224"/>
      <c r="R17679" s="224"/>
      <c r="T17679" s="223"/>
      <c r="U17679" s="225"/>
      <c r="V17679" s="223"/>
      <c r="W17679" s="225"/>
      <c r="AE17679" s="200"/>
      <c r="AM17679" s="203"/>
      <c r="AT17679" s="144"/>
    </row>
    <row r="17680" spans="9:46" s="142" customFormat="1" x14ac:dyDescent="0.15">
      <c r="I17680" s="223"/>
      <c r="P17680" s="224"/>
      <c r="Q17680" s="224"/>
      <c r="R17680" s="224"/>
      <c r="T17680" s="223"/>
      <c r="U17680" s="225"/>
      <c r="V17680" s="223"/>
      <c r="W17680" s="225"/>
      <c r="AE17680" s="200"/>
      <c r="AM17680" s="203"/>
      <c r="AT17680" s="144"/>
    </row>
    <row r="17681" spans="9:46" s="142" customFormat="1" x14ac:dyDescent="0.15">
      <c r="I17681" s="223"/>
      <c r="P17681" s="224"/>
      <c r="Q17681" s="224"/>
      <c r="R17681" s="224"/>
      <c r="T17681" s="223"/>
      <c r="U17681" s="225"/>
      <c r="V17681" s="223"/>
      <c r="W17681" s="225"/>
      <c r="AE17681" s="200"/>
      <c r="AM17681" s="203"/>
      <c r="AT17681" s="144"/>
    </row>
    <row r="17682" spans="9:46" s="142" customFormat="1" x14ac:dyDescent="0.15">
      <c r="I17682" s="223"/>
      <c r="P17682" s="224"/>
      <c r="Q17682" s="224"/>
      <c r="R17682" s="224"/>
      <c r="T17682" s="223"/>
      <c r="U17682" s="225"/>
      <c r="V17682" s="223"/>
      <c r="W17682" s="225"/>
      <c r="AE17682" s="200"/>
      <c r="AM17682" s="203"/>
      <c r="AT17682" s="144"/>
    </row>
    <row r="17683" spans="9:46" s="142" customFormat="1" x14ac:dyDescent="0.15">
      <c r="I17683" s="223"/>
      <c r="P17683" s="224"/>
      <c r="Q17683" s="224"/>
      <c r="R17683" s="224"/>
      <c r="T17683" s="223"/>
      <c r="U17683" s="225"/>
      <c r="V17683" s="223"/>
      <c r="W17683" s="225"/>
      <c r="AE17683" s="200"/>
      <c r="AM17683" s="203"/>
      <c r="AT17683" s="144"/>
    </row>
    <row r="17684" spans="9:46" s="142" customFormat="1" x14ac:dyDescent="0.15">
      <c r="I17684" s="223"/>
      <c r="P17684" s="224"/>
      <c r="Q17684" s="224"/>
      <c r="R17684" s="224"/>
      <c r="T17684" s="223"/>
      <c r="U17684" s="225"/>
      <c r="V17684" s="223"/>
      <c r="W17684" s="225"/>
      <c r="AE17684" s="200"/>
      <c r="AM17684" s="203"/>
      <c r="AT17684" s="144"/>
    </row>
    <row r="17685" spans="9:46" s="142" customFormat="1" x14ac:dyDescent="0.15">
      <c r="I17685" s="223"/>
      <c r="P17685" s="224"/>
      <c r="Q17685" s="224"/>
      <c r="R17685" s="224"/>
      <c r="T17685" s="223"/>
      <c r="U17685" s="225"/>
      <c r="V17685" s="223"/>
      <c r="W17685" s="225"/>
      <c r="AE17685" s="200"/>
      <c r="AM17685" s="203"/>
      <c r="AT17685" s="144"/>
    </row>
    <row r="17686" spans="9:46" s="142" customFormat="1" x14ac:dyDescent="0.15">
      <c r="I17686" s="223"/>
      <c r="P17686" s="224"/>
      <c r="Q17686" s="224"/>
      <c r="R17686" s="224"/>
      <c r="T17686" s="223"/>
      <c r="U17686" s="225"/>
      <c r="V17686" s="223"/>
      <c r="W17686" s="225"/>
      <c r="AE17686" s="200"/>
      <c r="AM17686" s="203"/>
      <c r="AT17686" s="144"/>
    </row>
    <row r="17687" spans="9:46" s="142" customFormat="1" x14ac:dyDescent="0.15">
      <c r="I17687" s="223"/>
      <c r="P17687" s="224"/>
      <c r="Q17687" s="224"/>
      <c r="R17687" s="224"/>
      <c r="T17687" s="223"/>
      <c r="U17687" s="225"/>
      <c r="V17687" s="223"/>
      <c r="W17687" s="225"/>
      <c r="AE17687" s="200"/>
      <c r="AM17687" s="203"/>
      <c r="AT17687" s="144"/>
    </row>
    <row r="17688" spans="9:46" s="142" customFormat="1" x14ac:dyDescent="0.15">
      <c r="I17688" s="223"/>
      <c r="P17688" s="224"/>
      <c r="Q17688" s="224"/>
      <c r="R17688" s="224"/>
      <c r="T17688" s="223"/>
      <c r="U17688" s="225"/>
      <c r="V17688" s="223"/>
      <c r="W17688" s="225"/>
      <c r="AE17688" s="200"/>
      <c r="AM17688" s="203"/>
      <c r="AT17688" s="144"/>
    </row>
    <row r="17689" spans="9:46" s="142" customFormat="1" x14ac:dyDescent="0.15">
      <c r="I17689" s="223"/>
      <c r="P17689" s="224"/>
      <c r="Q17689" s="224"/>
      <c r="R17689" s="224"/>
      <c r="T17689" s="223"/>
      <c r="U17689" s="225"/>
      <c r="V17689" s="223"/>
      <c r="W17689" s="225"/>
      <c r="AE17689" s="200"/>
      <c r="AM17689" s="203"/>
      <c r="AT17689" s="144"/>
    </row>
    <row r="17690" spans="9:46" s="142" customFormat="1" x14ac:dyDescent="0.15">
      <c r="I17690" s="223"/>
      <c r="P17690" s="224"/>
      <c r="Q17690" s="224"/>
      <c r="R17690" s="224"/>
      <c r="T17690" s="223"/>
      <c r="U17690" s="225"/>
      <c r="V17690" s="223"/>
      <c r="W17690" s="225"/>
      <c r="AE17690" s="200"/>
      <c r="AM17690" s="203"/>
      <c r="AT17690" s="144"/>
    </row>
    <row r="17691" spans="9:46" s="142" customFormat="1" x14ac:dyDescent="0.15">
      <c r="I17691" s="223"/>
      <c r="P17691" s="224"/>
      <c r="Q17691" s="224"/>
      <c r="R17691" s="224"/>
      <c r="T17691" s="223"/>
      <c r="U17691" s="225"/>
      <c r="V17691" s="223"/>
      <c r="W17691" s="225"/>
      <c r="AE17691" s="200"/>
      <c r="AM17691" s="203"/>
      <c r="AT17691" s="144"/>
    </row>
    <row r="17692" spans="9:46" s="142" customFormat="1" x14ac:dyDescent="0.15">
      <c r="I17692" s="223"/>
      <c r="P17692" s="224"/>
      <c r="Q17692" s="224"/>
      <c r="R17692" s="224"/>
      <c r="T17692" s="223"/>
      <c r="U17692" s="225"/>
      <c r="V17692" s="223"/>
      <c r="W17692" s="225"/>
      <c r="AE17692" s="200"/>
      <c r="AM17692" s="203"/>
      <c r="AT17692" s="144"/>
    </row>
    <row r="17693" spans="9:46" s="142" customFormat="1" x14ac:dyDescent="0.15">
      <c r="I17693" s="223"/>
      <c r="P17693" s="224"/>
      <c r="Q17693" s="224"/>
      <c r="R17693" s="224"/>
      <c r="T17693" s="223"/>
      <c r="U17693" s="225"/>
      <c r="V17693" s="223"/>
      <c r="W17693" s="225"/>
      <c r="AE17693" s="200"/>
      <c r="AM17693" s="203"/>
      <c r="AT17693" s="144"/>
    </row>
    <row r="17694" spans="9:46" s="142" customFormat="1" x14ac:dyDescent="0.15">
      <c r="I17694" s="223"/>
      <c r="P17694" s="224"/>
      <c r="Q17694" s="224"/>
      <c r="R17694" s="224"/>
      <c r="T17694" s="223"/>
      <c r="U17694" s="225"/>
      <c r="V17694" s="223"/>
      <c r="W17694" s="225"/>
      <c r="AE17694" s="200"/>
      <c r="AM17694" s="203"/>
      <c r="AT17694" s="144"/>
    </row>
    <row r="17695" spans="9:46" s="142" customFormat="1" x14ac:dyDescent="0.15">
      <c r="I17695" s="223"/>
      <c r="P17695" s="224"/>
      <c r="Q17695" s="224"/>
      <c r="R17695" s="224"/>
      <c r="T17695" s="223"/>
      <c r="U17695" s="225"/>
      <c r="V17695" s="223"/>
      <c r="W17695" s="225"/>
      <c r="AE17695" s="200"/>
      <c r="AM17695" s="203"/>
      <c r="AT17695" s="144"/>
    </row>
    <row r="17696" spans="9:46" s="142" customFormat="1" x14ac:dyDescent="0.15">
      <c r="I17696" s="223"/>
      <c r="P17696" s="224"/>
      <c r="Q17696" s="224"/>
      <c r="R17696" s="224"/>
      <c r="T17696" s="223"/>
      <c r="U17696" s="225"/>
      <c r="V17696" s="223"/>
      <c r="W17696" s="225"/>
      <c r="AE17696" s="200"/>
      <c r="AM17696" s="203"/>
      <c r="AT17696" s="144"/>
    </row>
    <row r="17697" spans="9:46" s="142" customFormat="1" x14ac:dyDescent="0.15">
      <c r="I17697" s="223"/>
      <c r="P17697" s="224"/>
      <c r="Q17697" s="224"/>
      <c r="R17697" s="224"/>
      <c r="T17697" s="223"/>
      <c r="U17697" s="225"/>
      <c r="V17697" s="223"/>
      <c r="W17697" s="225"/>
      <c r="AE17697" s="200"/>
      <c r="AM17697" s="203"/>
      <c r="AT17697" s="144"/>
    </row>
    <row r="17698" spans="9:46" s="142" customFormat="1" x14ac:dyDescent="0.15">
      <c r="I17698" s="223"/>
      <c r="P17698" s="224"/>
      <c r="Q17698" s="224"/>
      <c r="R17698" s="224"/>
      <c r="T17698" s="223"/>
      <c r="U17698" s="225"/>
      <c r="V17698" s="223"/>
      <c r="W17698" s="225"/>
      <c r="AE17698" s="200"/>
      <c r="AM17698" s="203"/>
      <c r="AT17698" s="144"/>
    </row>
    <row r="17699" spans="9:46" s="142" customFormat="1" x14ac:dyDescent="0.15">
      <c r="I17699" s="223"/>
      <c r="P17699" s="224"/>
      <c r="Q17699" s="224"/>
      <c r="R17699" s="224"/>
      <c r="T17699" s="223"/>
      <c r="U17699" s="225"/>
      <c r="V17699" s="223"/>
      <c r="W17699" s="225"/>
      <c r="AE17699" s="200"/>
      <c r="AM17699" s="203"/>
      <c r="AT17699" s="144"/>
    </row>
    <row r="17700" spans="9:46" s="142" customFormat="1" x14ac:dyDescent="0.15">
      <c r="I17700" s="223"/>
      <c r="P17700" s="224"/>
      <c r="Q17700" s="224"/>
      <c r="R17700" s="224"/>
      <c r="T17700" s="223"/>
      <c r="U17700" s="225"/>
      <c r="V17700" s="223"/>
      <c r="W17700" s="225"/>
      <c r="AE17700" s="200"/>
      <c r="AM17700" s="203"/>
      <c r="AT17700" s="144"/>
    </row>
    <row r="17701" spans="9:46" s="142" customFormat="1" x14ac:dyDescent="0.15">
      <c r="I17701" s="223"/>
      <c r="P17701" s="224"/>
      <c r="Q17701" s="224"/>
      <c r="R17701" s="224"/>
      <c r="T17701" s="223"/>
      <c r="U17701" s="225"/>
      <c r="V17701" s="223"/>
      <c r="W17701" s="225"/>
      <c r="AE17701" s="200"/>
      <c r="AM17701" s="203"/>
      <c r="AT17701" s="144"/>
    </row>
    <row r="17702" spans="9:46" s="142" customFormat="1" x14ac:dyDescent="0.15">
      <c r="I17702" s="223"/>
      <c r="P17702" s="224"/>
      <c r="Q17702" s="224"/>
      <c r="R17702" s="224"/>
      <c r="T17702" s="223"/>
      <c r="U17702" s="225"/>
      <c r="V17702" s="223"/>
      <c r="W17702" s="225"/>
      <c r="AE17702" s="200"/>
      <c r="AM17702" s="203"/>
      <c r="AT17702" s="144"/>
    </row>
    <row r="17703" spans="9:46" s="142" customFormat="1" x14ac:dyDescent="0.15">
      <c r="I17703" s="223"/>
      <c r="P17703" s="224"/>
      <c r="Q17703" s="224"/>
      <c r="R17703" s="224"/>
      <c r="T17703" s="223"/>
      <c r="U17703" s="225"/>
      <c r="V17703" s="223"/>
      <c r="W17703" s="225"/>
      <c r="AE17703" s="200"/>
      <c r="AM17703" s="203"/>
      <c r="AT17703" s="144"/>
    </row>
    <row r="17704" spans="9:46" s="142" customFormat="1" x14ac:dyDescent="0.15">
      <c r="I17704" s="223"/>
      <c r="P17704" s="224"/>
      <c r="Q17704" s="224"/>
      <c r="R17704" s="224"/>
      <c r="T17704" s="223"/>
      <c r="U17704" s="225"/>
      <c r="V17704" s="223"/>
      <c r="W17704" s="225"/>
      <c r="AE17704" s="200"/>
      <c r="AM17704" s="203"/>
      <c r="AT17704" s="144"/>
    </row>
    <row r="17705" spans="9:46" s="142" customFormat="1" x14ac:dyDescent="0.15">
      <c r="I17705" s="223"/>
      <c r="P17705" s="224"/>
      <c r="Q17705" s="224"/>
      <c r="R17705" s="224"/>
      <c r="T17705" s="223"/>
      <c r="U17705" s="225"/>
      <c r="V17705" s="223"/>
      <c r="W17705" s="225"/>
      <c r="AE17705" s="200"/>
      <c r="AM17705" s="203"/>
      <c r="AT17705" s="144"/>
    </row>
    <row r="17706" spans="9:46" s="142" customFormat="1" x14ac:dyDescent="0.15">
      <c r="I17706" s="223"/>
      <c r="P17706" s="224"/>
      <c r="Q17706" s="224"/>
      <c r="R17706" s="224"/>
      <c r="T17706" s="223"/>
      <c r="U17706" s="225"/>
      <c r="V17706" s="223"/>
      <c r="W17706" s="225"/>
      <c r="AE17706" s="200"/>
      <c r="AM17706" s="203"/>
      <c r="AT17706" s="144"/>
    </row>
    <row r="17707" spans="9:46" s="142" customFormat="1" x14ac:dyDescent="0.15">
      <c r="I17707" s="223"/>
      <c r="P17707" s="224"/>
      <c r="Q17707" s="224"/>
      <c r="R17707" s="224"/>
      <c r="T17707" s="223"/>
      <c r="U17707" s="225"/>
      <c r="V17707" s="223"/>
      <c r="W17707" s="225"/>
      <c r="AE17707" s="200"/>
      <c r="AM17707" s="203"/>
      <c r="AT17707" s="144"/>
    </row>
    <row r="17708" spans="9:46" s="142" customFormat="1" x14ac:dyDescent="0.15">
      <c r="I17708" s="223"/>
      <c r="P17708" s="224"/>
      <c r="Q17708" s="224"/>
      <c r="R17708" s="224"/>
      <c r="T17708" s="223"/>
      <c r="U17708" s="225"/>
      <c r="V17708" s="223"/>
      <c r="W17708" s="225"/>
      <c r="AE17708" s="200"/>
      <c r="AM17708" s="203"/>
      <c r="AT17708" s="144"/>
    </row>
    <row r="17709" spans="9:46" s="142" customFormat="1" x14ac:dyDescent="0.15">
      <c r="I17709" s="223"/>
      <c r="P17709" s="224"/>
      <c r="Q17709" s="224"/>
      <c r="R17709" s="224"/>
      <c r="T17709" s="223"/>
      <c r="U17709" s="225"/>
      <c r="V17709" s="223"/>
      <c r="W17709" s="225"/>
      <c r="AE17709" s="200"/>
      <c r="AM17709" s="203"/>
      <c r="AT17709" s="144"/>
    </row>
    <row r="17710" spans="9:46" s="142" customFormat="1" x14ac:dyDescent="0.15">
      <c r="I17710" s="223"/>
      <c r="P17710" s="224"/>
      <c r="Q17710" s="224"/>
      <c r="R17710" s="224"/>
      <c r="T17710" s="223"/>
      <c r="U17710" s="225"/>
      <c r="V17710" s="223"/>
      <c r="W17710" s="225"/>
      <c r="AE17710" s="200"/>
      <c r="AM17710" s="203"/>
      <c r="AT17710" s="144"/>
    </row>
    <row r="17711" spans="9:46" s="142" customFormat="1" x14ac:dyDescent="0.15">
      <c r="I17711" s="223"/>
      <c r="P17711" s="224"/>
      <c r="Q17711" s="224"/>
      <c r="R17711" s="224"/>
      <c r="T17711" s="223"/>
      <c r="U17711" s="225"/>
      <c r="V17711" s="223"/>
      <c r="W17711" s="225"/>
      <c r="AE17711" s="200"/>
      <c r="AM17711" s="203"/>
      <c r="AT17711" s="144"/>
    </row>
    <row r="17712" spans="9:46" s="142" customFormat="1" x14ac:dyDescent="0.15">
      <c r="I17712" s="223"/>
      <c r="P17712" s="224"/>
      <c r="Q17712" s="224"/>
      <c r="R17712" s="224"/>
      <c r="T17712" s="223"/>
      <c r="U17712" s="225"/>
      <c r="V17712" s="223"/>
      <c r="W17712" s="225"/>
      <c r="AE17712" s="200"/>
      <c r="AM17712" s="203"/>
      <c r="AT17712" s="144"/>
    </row>
    <row r="17713" spans="9:46" s="142" customFormat="1" x14ac:dyDescent="0.15">
      <c r="I17713" s="223"/>
      <c r="P17713" s="224"/>
      <c r="Q17713" s="224"/>
      <c r="R17713" s="224"/>
      <c r="T17713" s="223"/>
      <c r="U17713" s="225"/>
      <c r="V17713" s="223"/>
      <c r="W17713" s="225"/>
      <c r="AE17713" s="200"/>
      <c r="AM17713" s="203"/>
      <c r="AT17713" s="144"/>
    </row>
    <row r="17714" spans="9:46" s="142" customFormat="1" x14ac:dyDescent="0.15">
      <c r="I17714" s="223"/>
      <c r="P17714" s="224"/>
      <c r="Q17714" s="224"/>
      <c r="R17714" s="224"/>
      <c r="T17714" s="223"/>
      <c r="U17714" s="225"/>
      <c r="V17714" s="223"/>
      <c r="W17714" s="225"/>
      <c r="AE17714" s="200"/>
      <c r="AM17714" s="203"/>
      <c r="AT17714" s="144"/>
    </row>
    <row r="17715" spans="9:46" s="142" customFormat="1" x14ac:dyDescent="0.15">
      <c r="I17715" s="223"/>
      <c r="P17715" s="224"/>
      <c r="Q17715" s="224"/>
      <c r="R17715" s="224"/>
      <c r="T17715" s="223"/>
      <c r="U17715" s="225"/>
      <c r="V17715" s="223"/>
      <c r="W17715" s="225"/>
      <c r="AE17715" s="200"/>
      <c r="AM17715" s="203"/>
      <c r="AT17715" s="144"/>
    </row>
    <row r="17716" spans="9:46" s="142" customFormat="1" x14ac:dyDescent="0.15">
      <c r="I17716" s="223"/>
      <c r="P17716" s="224"/>
      <c r="Q17716" s="224"/>
      <c r="R17716" s="224"/>
      <c r="T17716" s="223"/>
      <c r="U17716" s="225"/>
      <c r="V17716" s="223"/>
      <c r="W17716" s="225"/>
      <c r="AE17716" s="200"/>
      <c r="AM17716" s="203"/>
      <c r="AT17716" s="144"/>
    </row>
    <row r="17717" spans="9:46" s="142" customFormat="1" x14ac:dyDescent="0.15">
      <c r="I17717" s="223"/>
      <c r="P17717" s="224"/>
      <c r="Q17717" s="224"/>
      <c r="R17717" s="224"/>
      <c r="T17717" s="223"/>
      <c r="U17717" s="225"/>
      <c r="V17717" s="223"/>
      <c r="W17717" s="225"/>
      <c r="AE17717" s="200"/>
      <c r="AM17717" s="203"/>
      <c r="AT17717" s="144"/>
    </row>
    <row r="17718" spans="9:46" s="142" customFormat="1" x14ac:dyDescent="0.15">
      <c r="I17718" s="223"/>
      <c r="P17718" s="224"/>
      <c r="Q17718" s="224"/>
      <c r="R17718" s="224"/>
      <c r="T17718" s="223"/>
      <c r="U17718" s="225"/>
      <c r="V17718" s="223"/>
      <c r="W17718" s="225"/>
      <c r="AE17718" s="200"/>
      <c r="AM17718" s="203"/>
      <c r="AT17718" s="144"/>
    </row>
    <row r="17719" spans="9:46" s="142" customFormat="1" x14ac:dyDescent="0.15">
      <c r="I17719" s="223"/>
      <c r="P17719" s="224"/>
      <c r="Q17719" s="224"/>
      <c r="R17719" s="224"/>
      <c r="T17719" s="223"/>
      <c r="U17719" s="225"/>
      <c r="V17719" s="223"/>
      <c r="W17719" s="225"/>
      <c r="AE17719" s="200"/>
      <c r="AM17719" s="203"/>
      <c r="AT17719" s="144"/>
    </row>
    <row r="17720" spans="9:46" s="142" customFormat="1" x14ac:dyDescent="0.15">
      <c r="I17720" s="223"/>
      <c r="P17720" s="224"/>
      <c r="Q17720" s="224"/>
      <c r="R17720" s="224"/>
      <c r="T17720" s="223"/>
      <c r="U17720" s="225"/>
      <c r="V17720" s="223"/>
      <c r="W17720" s="225"/>
      <c r="AE17720" s="200"/>
      <c r="AM17720" s="203"/>
      <c r="AT17720" s="144"/>
    </row>
    <row r="17721" spans="9:46" s="142" customFormat="1" x14ac:dyDescent="0.15">
      <c r="I17721" s="223"/>
      <c r="P17721" s="224"/>
      <c r="Q17721" s="224"/>
      <c r="R17721" s="224"/>
      <c r="T17721" s="223"/>
      <c r="U17721" s="225"/>
      <c r="V17721" s="223"/>
      <c r="W17721" s="225"/>
      <c r="AE17721" s="200"/>
      <c r="AM17721" s="203"/>
      <c r="AT17721" s="144"/>
    </row>
    <row r="17722" spans="9:46" s="142" customFormat="1" x14ac:dyDescent="0.15">
      <c r="I17722" s="223"/>
      <c r="P17722" s="224"/>
      <c r="Q17722" s="224"/>
      <c r="R17722" s="224"/>
      <c r="T17722" s="223"/>
      <c r="U17722" s="225"/>
      <c r="V17722" s="223"/>
      <c r="W17722" s="225"/>
      <c r="AE17722" s="200"/>
      <c r="AM17722" s="203"/>
      <c r="AT17722" s="144"/>
    </row>
    <row r="17723" spans="9:46" s="142" customFormat="1" x14ac:dyDescent="0.15">
      <c r="I17723" s="223"/>
      <c r="P17723" s="224"/>
      <c r="Q17723" s="224"/>
      <c r="R17723" s="224"/>
      <c r="T17723" s="223"/>
      <c r="U17723" s="225"/>
      <c r="V17723" s="223"/>
      <c r="W17723" s="225"/>
      <c r="AE17723" s="200"/>
      <c r="AM17723" s="203"/>
      <c r="AT17723" s="144"/>
    </row>
    <row r="17724" spans="9:46" s="142" customFormat="1" x14ac:dyDescent="0.15">
      <c r="I17724" s="223"/>
      <c r="P17724" s="224"/>
      <c r="Q17724" s="224"/>
      <c r="R17724" s="224"/>
      <c r="T17724" s="223"/>
      <c r="U17724" s="225"/>
      <c r="V17724" s="223"/>
      <c r="W17724" s="225"/>
      <c r="AE17724" s="200"/>
      <c r="AM17724" s="203"/>
      <c r="AT17724" s="144"/>
    </row>
    <row r="17725" spans="9:46" s="142" customFormat="1" x14ac:dyDescent="0.15">
      <c r="I17725" s="223"/>
      <c r="P17725" s="224"/>
      <c r="Q17725" s="224"/>
      <c r="R17725" s="224"/>
      <c r="T17725" s="223"/>
      <c r="U17725" s="225"/>
      <c r="V17725" s="223"/>
      <c r="W17725" s="225"/>
      <c r="AE17725" s="200"/>
      <c r="AM17725" s="203"/>
      <c r="AT17725" s="144"/>
    </row>
    <row r="17726" spans="9:46" s="142" customFormat="1" x14ac:dyDescent="0.15">
      <c r="I17726" s="223"/>
      <c r="P17726" s="224"/>
      <c r="Q17726" s="224"/>
      <c r="R17726" s="224"/>
      <c r="T17726" s="223"/>
      <c r="U17726" s="225"/>
      <c r="V17726" s="223"/>
      <c r="W17726" s="225"/>
      <c r="AE17726" s="200"/>
      <c r="AM17726" s="203"/>
      <c r="AT17726" s="144"/>
    </row>
    <row r="17727" spans="9:46" s="142" customFormat="1" x14ac:dyDescent="0.15">
      <c r="I17727" s="223"/>
      <c r="P17727" s="224"/>
      <c r="Q17727" s="224"/>
      <c r="R17727" s="224"/>
      <c r="T17727" s="223"/>
      <c r="U17727" s="225"/>
      <c r="V17727" s="223"/>
      <c r="W17727" s="225"/>
      <c r="AE17727" s="200"/>
      <c r="AM17727" s="203"/>
      <c r="AT17727" s="144"/>
    </row>
    <row r="17728" spans="9:46" s="142" customFormat="1" x14ac:dyDescent="0.15">
      <c r="I17728" s="223"/>
      <c r="P17728" s="224"/>
      <c r="Q17728" s="224"/>
      <c r="R17728" s="224"/>
      <c r="T17728" s="223"/>
      <c r="U17728" s="225"/>
      <c r="V17728" s="223"/>
      <c r="W17728" s="225"/>
      <c r="AE17728" s="200"/>
      <c r="AM17728" s="203"/>
      <c r="AT17728" s="144"/>
    </row>
    <row r="17729" spans="9:46" s="142" customFormat="1" x14ac:dyDescent="0.15">
      <c r="I17729" s="223"/>
      <c r="P17729" s="224"/>
      <c r="Q17729" s="224"/>
      <c r="R17729" s="224"/>
      <c r="T17729" s="223"/>
      <c r="U17729" s="225"/>
      <c r="V17729" s="223"/>
      <c r="W17729" s="225"/>
      <c r="AE17729" s="200"/>
      <c r="AM17729" s="203"/>
      <c r="AT17729" s="144"/>
    </row>
    <row r="17730" spans="9:46" s="142" customFormat="1" x14ac:dyDescent="0.15">
      <c r="I17730" s="223"/>
      <c r="P17730" s="224"/>
      <c r="Q17730" s="224"/>
      <c r="R17730" s="224"/>
      <c r="T17730" s="223"/>
      <c r="U17730" s="225"/>
      <c r="V17730" s="223"/>
      <c r="W17730" s="225"/>
      <c r="AE17730" s="200"/>
      <c r="AM17730" s="203"/>
      <c r="AT17730" s="144"/>
    </row>
    <row r="17731" spans="9:46" s="142" customFormat="1" x14ac:dyDescent="0.15">
      <c r="I17731" s="223"/>
      <c r="P17731" s="224"/>
      <c r="Q17731" s="224"/>
      <c r="R17731" s="224"/>
      <c r="T17731" s="223"/>
      <c r="U17731" s="225"/>
      <c r="V17731" s="223"/>
      <c r="W17731" s="225"/>
      <c r="AE17731" s="200"/>
      <c r="AM17731" s="203"/>
      <c r="AT17731" s="144"/>
    </row>
    <row r="17732" spans="9:46" s="142" customFormat="1" x14ac:dyDescent="0.15">
      <c r="I17732" s="223"/>
      <c r="P17732" s="224"/>
      <c r="Q17732" s="224"/>
      <c r="R17732" s="224"/>
      <c r="T17732" s="223"/>
      <c r="U17732" s="225"/>
      <c r="V17732" s="223"/>
      <c r="W17732" s="225"/>
      <c r="AE17732" s="200"/>
      <c r="AM17732" s="203"/>
      <c r="AT17732" s="144"/>
    </row>
    <row r="17733" spans="9:46" s="142" customFormat="1" x14ac:dyDescent="0.15">
      <c r="I17733" s="223"/>
      <c r="P17733" s="224"/>
      <c r="Q17733" s="224"/>
      <c r="R17733" s="224"/>
      <c r="T17733" s="223"/>
      <c r="U17733" s="225"/>
      <c r="V17733" s="223"/>
      <c r="W17733" s="225"/>
      <c r="AE17733" s="200"/>
      <c r="AM17733" s="203"/>
      <c r="AT17733" s="144"/>
    </row>
    <row r="17734" spans="9:46" s="142" customFormat="1" x14ac:dyDescent="0.15">
      <c r="I17734" s="223"/>
      <c r="P17734" s="224"/>
      <c r="Q17734" s="224"/>
      <c r="R17734" s="224"/>
      <c r="T17734" s="223"/>
      <c r="U17734" s="225"/>
      <c r="V17734" s="223"/>
      <c r="W17734" s="225"/>
      <c r="AE17734" s="200"/>
      <c r="AM17734" s="203"/>
      <c r="AT17734" s="144"/>
    </row>
    <row r="17735" spans="9:46" s="142" customFormat="1" x14ac:dyDescent="0.15">
      <c r="I17735" s="223"/>
      <c r="P17735" s="224"/>
      <c r="Q17735" s="224"/>
      <c r="R17735" s="224"/>
      <c r="T17735" s="223"/>
      <c r="U17735" s="225"/>
      <c r="V17735" s="223"/>
      <c r="W17735" s="225"/>
      <c r="AE17735" s="200"/>
      <c r="AM17735" s="203"/>
      <c r="AT17735" s="144"/>
    </row>
    <row r="17736" spans="9:46" s="142" customFormat="1" x14ac:dyDescent="0.15">
      <c r="I17736" s="223"/>
      <c r="P17736" s="224"/>
      <c r="Q17736" s="224"/>
      <c r="R17736" s="224"/>
      <c r="T17736" s="223"/>
      <c r="U17736" s="225"/>
      <c r="V17736" s="223"/>
      <c r="W17736" s="225"/>
      <c r="AE17736" s="200"/>
      <c r="AM17736" s="203"/>
      <c r="AT17736" s="144"/>
    </row>
    <row r="17737" spans="9:46" s="142" customFormat="1" x14ac:dyDescent="0.15">
      <c r="I17737" s="223"/>
      <c r="P17737" s="224"/>
      <c r="Q17737" s="224"/>
      <c r="R17737" s="224"/>
      <c r="T17737" s="223"/>
      <c r="U17737" s="225"/>
      <c r="V17737" s="223"/>
      <c r="W17737" s="225"/>
      <c r="AE17737" s="200"/>
      <c r="AM17737" s="203"/>
      <c r="AT17737" s="144"/>
    </row>
    <row r="17738" spans="9:46" s="142" customFormat="1" x14ac:dyDescent="0.15">
      <c r="I17738" s="223"/>
      <c r="P17738" s="224"/>
      <c r="Q17738" s="224"/>
      <c r="R17738" s="224"/>
      <c r="T17738" s="223"/>
      <c r="U17738" s="225"/>
      <c r="V17738" s="223"/>
      <c r="W17738" s="225"/>
      <c r="AE17738" s="200"/>
      <c r="AM17738" s="203"/>
      <c r="AT17738" s="144"/>
    </row>
    <row r="17739" spans="9:46" s="142" customFormat="1" x14ac:dyDescent="0.15">
      <c r="I17739" s="223"/>
      <c r="P17739" s="224"/>
      <c r="Q17739" s="224"/>
      <c r="R17739" s="224"/>
      <c r="T17739" s="223"/>
      <c r="U17739" s="225"/>
      <c r="V17739" s="223"/>
      <c r="W17739" s="225"/>
      <c r="AE17739" s="200"/>
      <c r="AM17739" s="203"/>
      <c r="AT17739" s="144"/>
    </row>
    <row r="17740" spans="9:46" s="142" customFormat="1" x14ac:dyDescent="0.15">
      <c r="I17740" s="223"/>
      <c r="P17740" s="224"/>
      <c r="Q17740" s="224"/>
      <c r="R17740" s="224"/>
      <c r="T17740" s="223"/>
      <c r="U17740" s="225"/>
      <c r="V17740" s="223"/>
      <c r="W17740" s="225"/>
      <c r="AE17740" s="200"/>
      <c r="AM17740" s="203"/>
      <c r="AT17740" s="144"/>
    </row>
    <row r="17741" spans="9:46" s="142" customFormat="1" x14ac:dyDescent="0.15">
      <c r="I17741" s="223"/>
      <c r="P17741" s="224"/>
      <c r="Q17741" s="224"/>
      <c r="R17741" s="224"/>
      <c r="T17741" s="223"/>
      <c r="U17741" s="225"/>
      <c r="V17741" s="223"/>
      <c r="W17741" s="225"/>
      <c r="AE17741" s="200"/>
      <c r="AM17741" s="203"/>
      <c r="AT17741" s="144"/>
    </row>
    <row r="17742" spans="9:46" s="142" customFormat="1" x14ac:dyDescent="0.15">
      <c r="I17742" s="223"/>
      <c r="P17742" s="224"/>
      <c r="Q17742" s="224"/>
      <c r="R17742" s="224"/>
      <c r="T17742" s="223"/>
      <c r="U17742" s="225"/>
      <c r="V17742" s="223"/>
      <c r="W17742" s="225"/>
      <c r="AE17742" s="200"/>
      <c r="AM17742" s="203"/>
      <c r="AT17742" s="144"/>
    </row>
    <row r="17743" spans="9:46" s="142" customFormat="1" x14ac:dyDescent="0.15">
      <c r="I17743" s="223"/>
      <c r="P17743" s="224"/>
      <c r="Q17743" s="224"/>
      <c r="R17743" s="224"/>
      <c r="T17743" s="223"/>
      <c r="U17743" s="225"/>
      <c r="V17743" s="223"/>
      <c r="W17743" s="225"/>
      <c r="AE17743" s="200"/>
      <c r="AM17743" s="203"/>
      <c r="AT17743" s="144"/>
    </row>
    <row r="17744" spans="9:46" s="142" customFormat="1" x14ac:dyDescent="0.15">
      <c r="I17744" s="223"/>
      <c r="P17744" s="224"/>
      <c r="Q17744" s="224"/>
      <c r="R17744" s="224"/>
      <c r="T17744" s="223"/>
      <c r="U17744" s="225"/>
      <c r="V17744" s="223"/>
      <c r="W17744" s="225"/>
      <c r="AE17744" s="200"/>
      <c r="AM17744" s="203"/>
      <c r="AT17744" s="144"/>
    </row>
    <row r="17745" spans="9:46" s="142" customFormat="1" x14ac:dyDescent="0.15">
      <c r="I17745" s="223"/>
      <c r="P17745" s="224"/>
      <c r="Q17745" s="224"/>
      <c r="R17745" s="224"/>
      <c r="T17745" s="223"/>
      <c r="U17745" s="225"/>
      <c r="V17745" s="223"/>
      <c r="W17745" s="225"/>
      <c r="AE17745" s="200"/>
      <c r="AM17745" s="203"/>
      <c r="AT17745" s="144"/>
    </row>
    <row r="17746" spans="9:46" s="142" customFormat="1" x14ac:dyDescent="0.15">
      <c r="I17746" s="223"/>
      <c r="P17746" s="224"/>
      <c r="Q17746" s="224"/>
      <c r="R17746" s="224"/>
      <c r="T17746" s="223"/>
      <c r="U17746" s="225"/>
      <c r="V17746" s="223"/>
      <c r="W17746" s="225"/>
      <c r="AE17746" s="200"/>
      <c r="AM17746" s="203"/>
      <c r="AT17746" s="144"/>
    </row>
    <row r="17747" spans="9:46" s="142" customFormat="1" x14ac:dyDescent="0.15">
      <c r="I17747" s="223"/>
      <c r="P17747" s="224"/>
      <c r="Q17747" s="224"/>
      <c r="R17747" s="224"/>
      <c r="T17747" s="223"/>
      <c r="U17747" s="225"/>
      <c r="V17747" s="223"/>
      <c r="W17747" s="225"/>
      <c r="AE17747" s="200"/>
      <c r="AM17747" s="203"/>
      <c r="AT17747" s="144"/>
    </row>
    <row r="17748" spans="9:46" s="142" customFormat="1" x14ac:dyDescent="0.15">
      <c r="I17748" s="223"/>
      <c r="P17748" s="224"/>
      <c r="Q17748" s="224"/>
      <c r="R17748" s="224"/>
      <c r="T17748" s="223"/>
      <c r="U17748" s="225"/>
      <c r="V17748" s="223"/>
      <c r="W17748" s="225"/>
      <c r="AE17748" s="200"/>
      <c r="AM17748" s="203"/>
      <c r="AT17748" s="144"/>
    </row>
    <row r="17749" spans="9:46" s="142" customFormat="1" x14ac:dyDescent="0.15">
      <c r="I17749" s="223"/>
      <c r="P17749" s="224"/>
      <c r="Q17749" s="224"/>
      <c r="R17749" s="224"/>
      <c r="T17749" s="223"/>
      <c r="U17749" s="225"/>
      <c r="V17749" s="223"/>
      <c r="W17749" s="225"/>
      <c r="AE17749" s="200"/>
      <c r="AM17749" s="203"/>
      <c r="AT17749" s="144"/>
    </row>
    <row r="17750" spans="9:46" s="142" customFormat="1" x14ac:dyDescent="0.15">
      <c r="I17750" s="223"/>
      <c r="P17750" s="224"/>
      <c r="Q17750" s="224"/>
      <c r="R17750" s="224"/>
      <c r="T17750" s="223"/>
      <c r="U17750" s="225"/>
      <c r="V17750" s="223"/>
      <c r="W17750" s="225"/>
      <c r="AE17750" s="200"/>
      <c r="AM17750" s="203"/>
      <c r="AT17750" s="144"/>
    </row>
    <row r="17751" spans="9:46" s="142" customFormat="1" x14ac:dyDescent="0.15">
      <c r="I17751" s="223"/>
      <c r="P17751" s="224"/>
      <c r="Q17751" s="224"/>
      <c r="R17751" s="224"/>
      <c r="T17751" s="223"/>
      <c r="U17751" s="225"/>
      <c r="V17751" s="223"/>
      <c r="W17751" s="225"/>
      <c r="AE17751" s="200"/>
      <c r="AM17751" s="203"/>
      <c r="AT17751" s="144"/>
    </row>
    <row r="17752" spans="9:46" s="142" customFormat="1" x14ac:dyDescent="0.15">
      <c r="I17752" s="223"/>
      <c r="P17752" s="224"/>
      <c r="Q17752" s="224"/>
      <c r="R17752" s="224"/>
      <c r="T17752" s="223"/>
      <c r="U17752" s="225"/>
      <c r="V17752" s="223"/>
      <c r="W17752" s="225"/>
      <c r="AE17752" s="200"/>
      <c r="AM17752" s="203"/>
      <c r="AT17752" s="144"/>
    </row>
    <row r="17753" spans="9:46" s="142" customFormat="1" x14ac:dyDescent="0.15">
      <c r="I17753" s="223"/>
      <c r="P17753" s="224"/>
      <c r="Q17753" s="224"/>
      <c r="R17753" s="224"/>
      <c r="T17753" s="223"/>
      <c r="U17753" s="225"/>
      <c r="V17753" s="223"/>
      <c r="W17753" s="225"/>
      <c r="AE17753" s="200"/>
      <c r="AM17753" s="203"/>
      <c r="AT17753" s="144"/>
    </row>
    <row r="17754" spans="9:46" s="142" customFormat="1" x14ac:dyDescent="0.15">
      <c r="I17754" s="223"/>
      <c r="P17754" s="224"/>
      <c r="Q17754" s="224"/>
      <c r="R17754" s="224"/>
      <c r="T17754" s="223"/>
      <c r="U17754" s="225"/>
      <c r="V17754" s="223"/>
      <c r="W17754" s="225"/>
      <c r="AE17754" s="200"/>
      <c r="AM17754" s="203"/>
      <c r="AT17754" s="144"/>
    </row>
    <row r="17755" spans="9:46" s="142" customFormat="1" x14ac:dyDescent="0.15">
      <c r="I17755" s="223"/>
      <c r="P17755" s="224"/>
      <c r="Q17755" s="224"/>
      <c r="R17755" s="224"/>
      <c r="T17755" s="223"/>
      <c r="U17755" s="225"/>
      <c r="V17755" s="223"/>
      <c r="W17755" s="225"/>
      <c r="AE17755" s="200"/>
      <c r="AM17755" s="203"/>
      <c r="AT17755" s="144"/>
    </row>
    <row r="17756" spans="9:46" s="142" customFormat="1" x14ac:dyDescent="0.15">
      <c r="I17756" s="223"/>
      <c r="P17756" s="224"/>
      <c r="Q17756" s="224"/>
      <c r="R17756" s="224"/>
      <c r="T17756" s="223"/>
      <c r="U17756" s="225"/>
      <c r="V17756" s="223"/>
      <c r="W17756" s="225"/>
      <c r="AE17756" s="200"/>
      <c r="AM17756" s="203"/>
      <c r="AT17756" s="144"/>
    </row>
    <row r="17757" spans="9:46" s="142" customFormat="1" x14ac:dyDescent="0.15">
      <c r="I17757" s="223"/>
      <c r="P17757" s="224"/>
      <c r="Q17757" s="224"/>
      <c r="R17757" s="224"/>
      <c r="T17757" s="223"/>
      <c r="U17757" s="225"/>
      <c r="V17757" s="223"/>
      <c r="W17757" s="225"/>
      <c r="AE17757" s="200"/>
      <c r="AM17757" s="203"/>
      <c r="AT17757" s="144"/>
    </row>
    <row r="17758" spans="9:46" s="142" customFormat="1" x14ac:dyDescent="0.15">
      <c r="I17758" s="223"/>
      <c r="P17758" s="224"/>
      <c r="Q17758" s="224"/>
      <c r="R17758" s="224"/>
      <c r="T17758" s="223"/>
      <c r="U17758" s="225"/>
      <c r="V17758" s="223"/>
      <c r="W17758" s="225"/>
      <c r="AE17758" s="200"/>
      <c r="AM17758" s="203"/>
      <c r="AT17758" s="144"/>
    </row>
    <row r="17759" spans="9:46" s="142" customFormat="1" x14ac:dyDescent="0.15">
      <c r="I17759" s="223"/>
      <c r="P17759" s="224"/>
      <c r="Q17759" s="224"/>
      <c r="R17759" s="224"/>
      <c r="T17759" s="223"/>
      <c r="U17759" s="225"/>
      <c r="V17759" s="223"/>
      <c r="W17759" s="225"/>
      <c r="AE17759" s="200"/>
      <c r="AM17759" s="203"/>
      <c r="AT17759" s="144"/>
    </row>
    <row r="17760" spans="9:46" s="142" customFormat="1" x14ac:dyDescent="0.15">
      <c r="I17760" s="223"/>
      <c r="P17760" s="224"/>
      <c r="Q17760" s="224"/>
      <c r="R17760" s="224"/>
      <c r="T17760" s="223"/>
      <c r="U17760" s="225"/>
      <c r="V17760" s="223"/>
      <c r="W17760" s="225"/>
      <c r="AE17760" s="200"/>
      <c r="AM17760" s="203"/>
      <c r="AT17760" s="144"/>
    </row>
    <row r="17761" spans="9:46" s="142" customFormat="1" x14ac:dyDescent="0.15">
      <c r="I17761" s="223"/>
      <c r="P17761" s="224"/>
      <c r="Q17761" s="224"/>
      <c r="R17761" s="224"/>
      <c r="T17761" s="223"/>
      <c r="U17761" s="225"/>
      <c r="V17761" s="223"/>
      <c r="W17761" s="225"/>
      <c r="AE17761" s="200"/>
      <c r="AM17761" s="203"/>
      <c r="AT17761" s="144"/>
    </row>
    <row r="17762" spans="9:46" s="142" customFormat="1" x14ac:dyDescent="0.15">
      <c r="I17762" s="223"/>
      <c r="P17762" s="224"/>
      <c r="Q17762" s="224"/>
      <c r="R17762" s="224"/>
      <c r="T17762" s="223"/>
      <c r="U17762" s="225"/>
      <c r="V17762" s="223"/>
      <c r="W17762" s="225"/>
      <c r="AE17762" s="200"/>
      <c r="AM17762" s="203"/>
      <c r="AT17762" s="144"/>
    </row>
    <row r="17763" spans="9:46" s="142" customFormat="1" x14ac:dyDescent="0.15">
      <c r="I17763" s="223"/>
      <c r="P17763" s="224"/>
      <c r="Q17763" s="224"/>
      <c r="R17763" s="224"/>
      <c r="T17763" s="223"/>
      <c r="U17763" s="225"/>
      <c r="V17763" s="223"/>
      <c r="W17763" s="225"/>
      <c r="AE17763" s="200"/>
      <c r="AM17763" s="203"/>
      <c r="AT17763" s="144"/>
    </row>
    <row r="17764" spans="9:46" s="142" customFormat="1" x14ac:dyDescent="0.15">
      <c r="I17764" s="223"/>
      <c r="P17764" s="224"/>
      <c r="Q17764" s="224"/>
      <c r="R17764" s="224"/>
      <c r="T17764" s="223"/>
      <c r="U17764" s="225"/>
      <c r="V17764" s="223"/>
      <c r="W17764" s="225"/>
      <c r="AE17764" s="200"/>
      <c r="AM17764" s="203"/>
      <c r="AT17764" s="144"/>
    </row>
    <row r="17765" spans="9:46" s="142" customFormat="1" x14ac:dyDescent="0.15">
      <c r="I17765" s="223"/>
      <c r="P17765" s="224"/>
      <c r="Q17765" s="224"/>
      <c r="R17765" s="224"/>
      <c r="T17765" s="223"/>
      <c r="U17765" s="225"/>
      <c r="V17765" s="223"/>
      <c r="W17765" s="225"/>
      <c r="AE17765" s="200"/>
      <c r="AM17765" s="203"/>
      <c r="AT17765" s="144"/>
    </row>
    <row r="17766" spans="9:46" s="142" customFormat="1" x14ac:dyDescent="0.15">
      <c r="I17766" s="223"/>
      <c r="P17766" s="224"/>
      <c r="Q17766" s="224"/>
      <c r="R17766" s="224"/>
      <c r="T17766" s="223"/>
      <c r="U17766" s="225"/>
      <c r="V17766" s="223"/>
      <c r="W17766" s="225"/>
      <c r="AE17766" s="200"/>
      <c r="AM17766" s="203"/>
      <c r="AT17766" s="144"/>
    </row>
    <row r="17767" spans="9:46" s="142" customFormat="1" x14ac:dyDescent="0.15">
      <c r="I17767" s="223"/>
      <c r="P17767" s="224"/>
      <c r="Q17767" s="224"/>
      <c r="R17767" s="224"/>
      <c r="T17767" s="223"/>
      <c r="U17767" s="225"/>
      <c r="V17767" s="223"/>
      <c r="W17767" s="225"/>
      <c r="AE17767" s="200"/>
      <c r="AM17767" s="203"/>
      <c r="AT17767" s="144"/>
    </row>
    <row r="17768" spans="9:46" s="142" customFormat="1" x14ac:dyDescent="0.15">
      <c r="I17768" s="223"/>
      <c r="P17768" s="224"/>
      <c r="Q17768" s="224"/>
      <c r="R17768" s="224"/>
      <c r="T17768" s="223"/>
      <c r="U17768" s="225"/>
      <c r="V17768" s="223"/>
      <c r="W17768" s="225"/>
      <c r="AE17768" s="200"/>
      <c r="AM17768" s="203"/>
      <c r="AT17768" s="144"/>
    </row>
    <row r="17769" spans="9:46" s="142" customFormat="1" x14ac:dyDescent="0.15">
      <c r="I17769" s="223"/>
      <c r="P17769" s="224"/>
      <c r="Q17769" s="224"/>
      <c r="R17769" s="224"/>
      <c r="T17769" s="223"/>
      <c r="U17769" s="225"/>
      <c r="V17769" s="223"/>
      <c r="W17769" s="225"/>
      <c r="AE17769" s="200"/>
      <c r="AM17769" s="203"/>
      <c r="AT17769" s="144"/>
    </row>
    <row r="17770" spans="9:46" s="142" customFormat="1" x14ac:dyDescent="0.15">
      <c r="I17770" s="223"/>
      <c r="P17770" s="224"/>
      <c r="Q17770" s="224"/>
      <c r="R17770" s="224"/>
      <c r="T17770" s="223"/>
      <c r="U17770" s="225"/>
      <c r="V17770" s="223"/>
      <c r="W17770" s="225"/>
      <c r="AE17770" s="200"/>
      <c r="AM17770" s="203"/>
      <c r="AT17770" s="144"/>
    </row>
    <row r="17771" spans="9:46" s="142" customFormat="1" x14ac:dyDescent="0.15">
      <c r="I17771" s="223"/>
      <c r="P17771" s="224"/>
      <c r="Q17771" s="224"/>
      <c r="R17771" s="224"/>
      <c r="T17771" s="223"/>
      <c r="U17771" s="225"/>
      <c r="V17771" s="223"/>
      <c r="W17771" s="225"/>
      <c r="AE17771" s="200"/>
      <c r="AM17771" s="203"/>
      <c r="AT17771" s="144"/>
    </row>
    <row r="17772" spans="9:46" s="142" customFormat="1" x14ac:dyDescent="0.15">
      <c r="I17772" s="223"/>
      <c r="P17772" s="224"/>
      <c r="Q17772" s="224"/>
      <c r="R17772" s="224"/>
      <c r="T17772" s="223"/>
      <c r="U17772" s="225"/>
      <c r="V17772" s="223"/>
      <c r="W17772" s="225"/>
      <c r="AE17772" s="200"/>
      <c r="AM17772" s="203"/>
      <c r="AT17772" s="144"/>
    </row>
    <row r="17773" spans="9:46" s="142" customFormat="1" x14ac:dyDescent="0.15">
      <c r="I17773" s="223"/>
      <c r="P17773" s="224"/>
      <c r="Q17773" s="224"/>
      <c r="R17773" s="224"/>
      <c r="T17773" s="223"/>
      <c r="U17773" s="225"/>
      <c r="V17773" s="223"/>
      <c r="W17773" s="225"/>
      <c r="AE17773" s="200"/>
      <c r="AM17773" s="203"/>
      <c r="AT17773" s="144"/>
    </row>
    <row r="17774" spans="9:46" s="142" customFormat="1" x14ac:dyDescent="0.15">
      <c r="I17774" s="223"/>
      <c r="P17774" s="224"/>
      <c r="Q17774" s="224"/>
      <c r="R17774" s="224"/>
      <c r="T17774" s="223"/>
      <c r="U17774" s="225"/>
      <c r="V17774" s="223"/>
      <c r="W17774" s="225"/>
      <c r="AE17774" s="200"/>
      <c r="AM17774" s="203"/>
      <c r="AT17774" s="144"/>
    </row>
    <row r="17775" spans="9:46" s="142" customFormat="1" x14ac:dyDescent="0.15">
      <c r="I17775" s="223"/>
      <c r="P17775" s="224"/>
      <c r="Q17775" s="224"/>
      <c r="R17775" s="224"/>
      <c r="T17775" s="223"/>
      <c r="U17775" s="225"/>
      <c r="V17775" s="223"/>
      <c r="W17775" s="225"/>
      <c r="AE17775" s="200"/>
      <c r="AM17775" s="203"/>
      <c r="AT17775" s="144"/>
    </row>
    <row r="17776" spans="9:46" s="142" customFormat="1" x14ac:dyDescent="0.15">
      <c r="I17776" s="223"/>
      <c r="P17776" s="224"/>
      <c r="Q17776" s="224"/>
      <c r="R17776" s="224"/>
      <c r="T17776" s="223"/>
      <c r="U17776" s="225"/>
      <c r="V17776" s="223"/>
      <c r="W17776" s="225"/>
      <c r="AE17776" s="200"/>
      <c r="AM17776" s="203"/>
      <c r="AT17776" s="144"/>
    </row>
    <row r="17777" spans="9:46" s="142" customFormat="1" x14ac:dyDescent="0.15">
      <c r="I17777" s="223"/>
      <c r="P17777" s="224"/>
      <c r="Q17777" s="224"/>
      <c r="R17777" s="224"/>
      <c r="T17777" s="223"/>
      <c r="U17777" s="225"/>
      <c r="V17777" s="223"/>
      <c r="W17777" s="225"/>
      <c r="AE17777" s="200"/>
      <c r="AM17777" s="203"/>
      <c r="AT17777" s="144"/>
    </row>
    <row r="17778" spans="9:46" s="142" customFormat="1" x14ac:dyDescent="0.15">
      <c r="I17778" s="223"/>
      <c r="P17778" s="224"/>
      <c r="Q17778" s="224"/>
      <c r="R17778" s="224"/>
      <c r="T17778" s="223"/>
      <c r="U17778" s="225"/>
      <c r="V17778" s="223"/>
      <c r="W17778" s="225"/>
      <c r="AE17778" s="200"/>
      <c r="AM17778" s="203"/>
      <c r="AT17778" s="144"/>
    </row>
    <row r="17779" spans="9:46" s="142" customFormat="1" x14ac:dyDescent="0.15">
      <c r="I17779" s="223"/>
      <c r="P17779" s="224"/>
      <c r="Q17779" s="224"/>
      <c r="R17779" s="224"/>
      <c r="T17779" s="223"/>
      <c r="U17779" s="225"/>
      <c r="V17779" s="223"/>
      <c r="W17779" s="225"/>
      <c r="AE17779" s="200"/>
      <c r="AM17779" s="203"/>
      <c r="AT17779" s="144"/>
    </row>
    <row r="17780" spans="9:46" s="142" customFormat="1" x14ac:dyDescent="0.15">
      <c r="I17780" s="223"/>
      <c r="P17780" s="224"/>
      <c r="Q17780" s="224"/>
      <c r="R17780" s="224"/>
      <c r="T17780" s="223"/>
      <c r="U17780" s="225"/>
      <c r="V17780" s="223"/>
      <c r="W17780" s="225"/>
      <c r="AE17780" s="200"/>
      <c r="AM17780" s="203"/>
      <c r="AT17780" s="144"/>
    </row>
    <row r="17781" spans="9:46" s="142" customFormat="1" x14ac:dyDescent="0.15">
      <c r="I17781" s="223"/>
      <c r="P17781" s="224"/>
      <c r="Q17781" s="224"/>
      <c r="R17781" s="224"/>
      <c r="T17781" s="223"/>
      <c r="U17781" s="225"/>
      <c r="V17781" s="223"/>
      <c r="W17781" s="225"/>
      <c r="AE17781" s="200"/>
      <c r="AM17781" s="203"/>
      <c r="AT17781" s="144"/>
    </row>
    <row r="17782" spans="9:46" s="142" customFormat="1" x14ac:dyDescent="0.15">
      <c r="I17782" s="223"/>
      <c r="P17782" s="224"/>
      <c r="Q17782" s="224"/>
      <c r="R17782" s="224"/>
      <c r="T17782" s="223"/>
      <c r="U17782" s="225"/>
      <c r="V17782" s="223"/>
      <c r="W17782" s="225"/>
      <c r="AE17782" s="200"/>
      <c r="AM17782" s="203"/>
      <c r="AT17782" s="144"/>
    </row>
    <row r="17783" spans="9:46" s="142" customFormat="1" x14ac:dyDescent="0.15">
      <c r="I17783" s="223"/>
      <c r="P17783" s="224"/>
      <c r="Q17783" s="224"/>
      <c r="R17783" s="224"/>
      <c r="T17783" s="223"/>
      <c r="U17783" s="225"/>
      <c r="V17783" s="223"/>
      <c r="W17783" s="225"/>
      <c r="AE17783" s="200"/>
      <c r="AM17783" s="203"/>
      <c r="AT17783" s="144"/>
    </row>
    <row r="17784" spans="9:46" s="142" customFormat="1" x14ac:dyDescent="0.15">
      <c r="I17784" s="223"/>
      <c r="P17784" s="224"/>
      <c r="Q17784" s="224"/>
      <c r="R17784" s="224"/>
      <c r="T17784" s="223"/>
      <c r="U17784" s="225"/>
      <c r="V17784" s="223"/>
      <c r="W17784" s="225"/>
      <c r="AE17784" s="200"/>
      <c r="AM17784" s="203"/>
      <c r="AT17784" s="144"/>
    </row>
    <row r="17785" spans="9:46" s="142" customFormat="1" x14ac:dyDescent="0.15">
      <c r="I17785" s="223"/>
      <c r="P17785" s="224"/>
      <c r="Q17785" s="224"/>
      <c r="R17785" s="224"/>
      <c r="T17785" s="223"/>
      <c r="U17785" s="225"/>
      <c r="V17785" s="223"/>
      <c r="W17785" s="225"/>
      <c r="AE17785" s="200"/>
      <c r="AM17785" s="203"/>
      <c r="AT17785" s="144"/>
    </row>
    <row r="17786" spans="9:46" s="142" customFormat="1" x14ac:dyDescent="0.15">
      <c r="I17786" s="223"/>
      <c r="P17786" s="224"/>
      <c r="Q17786" s="224"/>
      <c r="R17786" s="224"/>
      <c r="T17786" s="223"/>
      <c r="U17786" s="225"/>
      <c r="V17786" s="223"/>
      <c r="W17786" s="225"/>
      <c r="AE17786" s="200"/>
      <c r="AM17786" s="203"/>
      <c r="AT17786" s="144"/>
    </row>
    <row r="17787" spans="9:46" s="142" customFormat="1" x14ac:dyDescent="0.15">
      <c r="I17787" s="223"/>
      <c r="P17787" s="224"/>
      <c r="Q17787" s="224"/>
      <c r="R17787" s="224"/>
      <c r="T17787" s="223"/>
      <c r="U17787" s="225"/>
      <c r="V17787" s="223"/>
      <c r="W17787" s="225"/>
      <c r="AE17787" s="200"/>
      <c r="AM17787" s="203"/>
      <c r="AT17787" s="144"/>
    </row>
    <row r="17788" spans="9:46" s="142" customFormat="1" x14ac:dyDescent="0.15">
      <c r="I17788" s="223"/>
      <c r="P17788" s="224"/>
      <c r="Q17788" s="224"/>
      <c r="R17788" s="224"/>
      <c r="T17788" s="223"/>
      <c r="U17788" s="225"/>
      <c r="V17788" s="223"/>
      <c r="W17788" s="225"/>
      <c r="AE17788" s="200"/>
      <c r="AM17788" s="203"/>
      <c r="AT17788" s="144"/>
    </row>
    <row r="17789" spans="9:46" s="142" customFormat="1" x14ac:dyDescent="0.15">
      <c r="I17789" s="223"/>
      <c r="P17789" s="224"/>
      <c r="Q17789" s="224"/>
      <c r="R17789" s="224"/>
      <c r="T17789" s="223"/>
      <c r="U17789" s="225"/>
      <c r="V17789" s="223"/>
      <c r="W17789" s="225"/>
      <c r="AE17789" s="200"/>
      <c r="AM17789" s="203"/>
      <c r="AT17789" s="144"/>
    </row>
    <row r="17790" spans="9:46" s="142" customFormat="1" x14ac:dyDescent="0.15">
      <c r="I17790" s="223"/>
      <c r="P17790" s="224"/>
      <c r="Q17790" s="224"/>
      <c r="R17790" s="224"/>
      <c r="T17790" s="223"/>
      <c r="U17790" s="225"/>
      <c r="V17790" s="223"/>
      <c r="W17790" s="225"/>
      <c r="AE17790" s="200"/>
      <c r="AM17790" s="203"/>
      <c r="AT17790" s="144"/>
    </row>
    <row r="17791" spans="9:46" s="142" customFormat="1" x14ac:dyDescent="0.15">
      <c r="I17791" s="223"/>
      <c r="P17791" s="224"/>
      <c r="Q17791" s="224"/>
      <c r="R17791" s="224"/>
      <c r="T17791" s="223"/>
      <c r="U17791" s="225"/>
      <c r="V17791" s="223"/>
      <c r="W17791" s="225"/>
      <c r="AE17791" s="200"/>
      <c r="AM17791" s="203"/>
      <c r="AT17791" s="144"/>
    </row>
    <row r="17792" spans="9:46" s="142" customFormat="1" x14ac:dyDescent="0.15">
      <c r="I17792" s="223"/>
      <c r="P17792" s="224"/>
      <c r="Q17792" s="224"/>
      <c r="R17792" s="224"/>
      <c r="T17792" s="223"/>
      <c r="U17792" s="225"/>
      <c r="V17792" s="223"/>
      <c r="W17792" s="225"/>
      <c r="AE17792" s="200"/>
      <c r="AM17792" s="203"/>
      <c r="AT17792" s="144"/>
    </row>
    <row r="17793" spans="9:46" s="142" customFormat="1" x14ac:dyDescent="0.15">
      <c r="I17793" s="223"/>
      <c r="P17793" s="224"/>
      <c r="Q17793" s="224"/>
      <c r="R17793" s="224"/>
      <c r="T17793" s="223"/>
      <c r="U17793" s="225"/>
      <c r="V17793" s="223"/>
      <c r="W17793" s="225"/>
      <c r="AE17793" s="200"/>
      <c r="AM17793" s="203"/>
      <c r="AT17793" s="144"/>
    </row>
    <row r="17794" spans="9:46" s="142" customFormat="1" x14ac:dyDescent="0.15">
      <c r="I17794" s="223"/>
      <c r="P17794" s="224"/>
      <c r="Q17794" s="224"/>
      <c r="R17794" s="224"/>
      <c r="T17794" s="223"/>
      <c r="U17794" s="225"/>
      <c r="V17794" s="223"/>
      <c r="W17794" s="225"/>
      <c r="AE17794" s="200"/>
      <c r="AM17794" s="203"/>
      <c r="AT17794" s="144"/>
    </row>
    <row r="17795" spans="9:46" s="142" customFormat="1" x14ac:dyDescent="0.15">
      <c r="I17795" s="223"/>
      <c r="P17795" s="224"/>
      <c r="Q17795" s="224"/>
      <c r="R17795" s="224"/>
      <c r="T17795" s="223"/>
      <c r="U17795" s="225"/>
      <c r="V17795" s="223"/>
      <c r="W17795" s="225"/>
      <c r="AE17795" s="200"/>
      <c r="AM17795" s="203"/>
      <c r="AT17795" s="144"/>
    </row>
    <row r="17796" spans="9:46" s="142" customFormat="1" x14ac:dyDescent="0.15">
      <c r="I17796" s="223"/>
      <c r="P17796" s="224"/>
      <c r="Q17796" s="224"/>
      <c r="R17796" s="224"/>
      <c r="T17796" s="223"/>
      <c r="U17796" s="225"/>
      <c r="V17796" s="223"/>
      <c r="W17796" s="225"/>
      <c r="AE17796" s="200"/>
      <c r="AM17796" s="203"/>
      <c r="AT17796" s="144"/>
    </row>
    <row r="17797" spans="9:46" s="142" customFormat="1" x14ac:dyDescent="0.15">
      <c r="I17797" s="223"/>
      <c r="P17797" s="224"/>
      <c r="Q17797" s="224"/>
      <c r="R17797" s="224"/>
      <c r="T17797" s="223"/>
      <c r="U17797" s="225"/>
      <c r="V17797" s="223"/>
      <c r="W17797" s="225"/>
      <c r="AE17797" s="200"/>
      <c r="AM17797" s="203"/>
      <c r="AT17797" s="144"/>
    </row>
    <row r="17798" spans="9:46" s="142" customFormat="1" x14ac:dyDescent="0.15">
      <c r="I17798" s="223"/>
      <c r="P17798" s="224"/>
      <c r="Q17798" s="224"/>
      <c r="R17798" s="224"/>
      <c r="T17798" s="223"/>
      <c r="U17798" s="225"/>
      <c r="V17798" s="223"/>
      <c r="W17798" s="225"/>
      <c r="AE17798" s="200"/>
      <c r="AM17798" s="203"/>
      <c r="AT17798" s="144"/>
    </row>
    <row r="17799" spans="9:46" s="142" customFormat="1" x14ac:dyDescent="0.15">
      <c r="I17799" s="223"/>
      <c r="P17799" s="224"/>
      <c r="Q17799" s="224"/>
      <c r="R17799" s="224"/>
      <c r="T17799" s="223"/>
      <c r="U17799" s="225"/>
      <c r="V17799" s="223"/>
      <c r="W17799" s="225"/>
      <c r="AE17799" s="200"/>
      <c r="AM17799" s="203"/>
      <c r="AT17799" s="144"/>
    </row>
    <row r="17800" spans="9:46" s="142" customFormat="1" x14ac:dyDescent="0.15">
      <c r="I17800" s="223"/>
      <c r="P17800" s="224"/>
      <c r="Q17800" s="224"/>
      <c r="R17800" s="224"/>
      <c r="T17800" s="223"/>
      <c r="U17800" s="225"/>
      <c r="V17800" s="223"/>
      <c r="W17800" s="225"/>
      <c r="AE17800" s="200"/>
      <c r="AM17800" s="203"/>
      <c r="AT17800" s="144"/>
    </row>
    <row r="17801" spans="9:46" s="142" customFormat="1" x14ac:dyDescent="0.15">
      <c r="I17801" s="223"/>
      <c r="P17801" s="224"/>
      <c r="Q17801" s="224"/>
      <c r="R17801" s="224"/>
      <c r="T17801" s="223"/>
      <c r="U17801" s="225"/>
      <c r="V17801" s="223"/>
      <c r="W17801" s="225"/>
      <c r="AE17801" s="200"/>
      <c r="AM17801" s="203"/>
      <c r="AT17801" s="144"/>
    </row>
    <row r="17802" spans="9:46" s="142" customFormat="1" x14ac:dyDescent="0.15">
      <c r="I17802" s="223"/>
      <c r="P17802" s="224"/>
      <c r="Q17802" s="224"/>
      <c r="R17802" s="224"/>
      <c r="T17802" s="223"/>
      <c r="U17802" s="225"/>
      <c r="V17802" s="223"/>
      <c r="W17802" s="225"/>
      <c r="AE17802" s="200"/>
      <c r="AM17802" s="203"/>
      <c r="AT17802" s="144"/>
    </row>
    <row r="17803" spans="9:46" s="142" customFormat="1" x14ac:dyDescent="0.15">
      <c r="I17803" s="223"/>
      <c r="P17803" s="224"/>
      <c r="Q17803" s="224"/>
      <c r="R17803" s="224"/>
      <c r="T17803" s="223"/>
      <c r="U17803" s="225"/>
      <c r="V17803" s="223"/>
      <c r="W17803" s="225"/>
      <c r="AE17803" s="200"/>
      <c r="AM17803" s="203"/>
      <c r="AT17803" s="144"/>
    </row>
    <row r="17804" spans="9:46" s="142" customFormat="1" x14ac:dyDescent="0.15">
      <c r="I17804" s="223"/>
      <c r="P17804" s="224"/>
      <c r="Q17804" s="224"/>
      <c r="R17804" s="224"/>
      <c r="T17804" s="223"/>
      <c r="U17804" s="225"/>
      <c r="V17804" s="223"/>
      <c r="W17804" s="225"/>
      <c r="AE17804" s="200"/>
      <c r="AM17804" s="203"/>
      <c r="AT17804" s="144"/>
    </row>
    <row r="17805" spans="9:46" s="142" customFormat="1" x14ac:dyDescent="0.15">
      <c r="I17805" s="223"/>
      <c r="P17805" s="224"/>
      <c r="Q17805" s="224"/>
      <c r="R17805" s="224"/>
      <c r="T17805" s="223"/>
      <c r="U17805" s="225"/>
      <c r="V17805" s="223"/>
      <c r="W17805" s="225"/>
      <c r="AE17805" s="200"/>
      <c r="AM17805" s="203"/>
      <c r="AT17805" s="144"/>
    </row>
    <row r="17806" spans="9:46" s="142" customFormat="1" x14ac:dyDescent="0.15">
      <c r="I17806" s="223"/>
      <c r="P17806" s="224"/>
      <c r="Q17806" s="224"/>
      <c r="R17806" s="224"/>
      <c r="T17806" s="223"/>
      <c r="U17806" s="225"/>
      <c r="V17806" s="223"/>
      <c r="W17806" s="225"/>
      <c r="AE17806" s="200"/>
      <c r="AM17806" s="203"/>
      <c r="AT17806" s="144"/>
    </row>
    <row r="17807" spans="9:46" s="142" customFormat="1" x14ac:dyDescent="0.15">
      <c r="I17807" s="223"/>
      <c r="P17807" s="224"/>
      <c r="Q17807" s="224"/>
      <c r="R17807" s="224"/>
      <c r="T17807" s="223"/>
      <c r="U17807" s="225"/>
      <c r="V17807" s="223"/>
      <c r="W17807" s="225"/>
      <c r="AE17807" s="200"/>
      <c r="AM17807" s="203"/>
      <c r="AT17807" s="144"/>
    </row>
    <row r="17808" spans="9:46" s="142" customFormat="1" x14ac:dyDescent="0.15">
      <c r="I17808" s="223"/>
      <c r="P17808" s="224"/>
      <c r="Q17808" s="224"/>
      <c r="R17808" s="224"/>
      <c r="T17808" s="223"/>
      <c r="U17808" s="225"/>
      <c r="V17808" s="223"/>
      <c r="W17808" s="225"/>
      <c r="AE17808" s="200"/>
      <c r="AM17808" s="203"/>
      <c r="AT17808" s="144"/>
    </row>
    <row r="17809" spans="9:46" s="142" customFormat="1" x14ac:dyDescent="0.15">
      <c r="I17809" s="223"/>
      <c r="P17809" s="224"/>
      <c r="Q17809" s="224"/>
      <c r="R17809" s="224"/>
      <c r="T17809" s="223"/>
      <c r="U17809" s="225"/>
      <c r="V17809" s="223"/>
      <c r="W17809" s="225"/>
      <c r="AE17809" s="200"/>
      <c r="AM17809" s="203"/>
      <c r="AT17809" s="144"/>
    </row>
    <row r="17810" spans="9:46" s="142" customFormat="1" x14ac:dyDescent="0.15">
      <c r="I17810" s="223"/>
      <c r="P17810" s="224"/>
      <c r="Q17810" s="224"/>
      <c r="R17810" s="224"/>
      <c r="T17810" s="223"/>
      <c r="U17810" s="225"/>
      <c r="V17810" s="223"/>
      <c r="W17810" s="225"/>
      <c r="AE17810" s="200"/>
      <c r="AM17810" s="203"/>
      <c r="AT17810" s="144"/>
    </row>
    <row r="17811" spans="9:46" s="142" customFormat="1" x14ac:dyDescent="0.15">
      <c r="I17811" s="223"/>
      <c r="P17811" s="224"/>
      <c r="Q17811" s="224"/>
      <c r="R17811" s="224"/>
      <c r="T17811" s="223"/>
      <c r="U17811" s="225"/>
      <c r="V17811" s="223"/>
      <c r="W17811" s="225"/>
      <c r="AE17811" s="200"/>
      <c r="AM17811" s="203"/>
      <c r="AT17811" s="144"/>
    </row>
    <row r="17812" spans="9:46" s="142" customFormat="1" x14ac:dyDescent="0.15">
      <c r="I17812" s="223"/>
      <c r="P17812" s="224"/>
      <c r="Q17812" s="224"/>
      <c r="R17812" s="224"/>
      <c r="T17812" s="223"/>
      <c r="U17812" s="225"/>
      <c r="V17812" s="223"/>
      <c r="W17812" s="225"/>
      <c r="AE17812" s="200"/>
      <c r="AM17812" s="203"/>
      <c r="AT17812" s="144"/>
    </row>
    <row r="17813" spans="9:46" s="142" customFormat="1" x14ac:dyDescent="0.15">
      <c r="I17813" s="223"/>
      <c r="P17813" s="224"/>
      <c r="Q17813" s="224"/>
      <c r="R17813" s="224"/>
      <c r="T17813" s="223"/>
      <c r="U17813" s="225"/>
      <c r="V17813" s="223"/>
      <c r="W17813" s="225"/>
      <c r="AE17813" s="200"/>
      <c r="AM17813" s="203"/>
      <c r="AT17813" s="144"/>
    </row>
    <row r="17814" spans="9:46" s="142" customFormat="1" x14ac:dyDescent="0.15">
      <c r="I17814" s="223"/>
      <c r="P17814" s="224"/>
      <c r="Q17814" s="224"/>
      <c r="R17814" s="224"/>
      <c r="T17814" s="223"/>
      <c r="U17814" s="225"/>
      <c r="V17814" s="223"/>
      <c r="W17814" s="225"/>
      <c r="AE17814" s="200"/>
      <c r="AM17814" s="203"/>
      <c r="AT17814" s="144"/>
    </row>
    <row r="17815" spans="9:46" s="142" customFormat="1" x14ac:dyDescent="0.15">
      <c r="I17815" s="223"/>
      <c r="P17815" s="224"/>
      <c r="Q17815" s="224"/>
      <c r="R17815" s="224"/>
      <c r="T17815" s="223"/>
      <c r="U17815" s="225"/>
      <c r="V17815" s="223"/>
      <c r="W17815" s="225"/>
      <c r="AE17815" s="200"/>
      <c r="AM17815" s="203"/>
      <c r="AT17815" s="144"/>
    </row>
    <row r="17816" spans="9:46" s="142" customFormat="1" x14ac:dyDescent="0.15">
      <c r="I17816" s="223"/>
      <c r="P17816" s="224"/>
      <c r="Q17816" s="224"/>
      <c r="R17816" s="224"/>
      <c r="T17816" s="223"/>
      <c r="U17816" s="225"/>
      <c r="V17816" s="223"/>
      <c r="W17816" s="225"/>
      <c r="AE17816" s="200"/>
      <c r="AM17816" s="203"/>
      <c r="AT17816" s="144"/>
    </row>
    <row r="17817" spans="9:46" s="142" customFormat="1" x14ac:dyDescent="0.15">
      <c r="I17817" s="223"/>
      <c r="P17817" s="224"/>
      <c r="Q17817" s="224"/>
      <c r="R17817" s="224"/>
      <c r="T17817" s="223"/>
      <c r="U17817" s="225"/>
      <c r="V17817" s="223"/>
      <c r="W17817" s="225"/>
      <c r="AE17817" s="200"/>
      <c r="AM17817" s="203"/>
      <c r="AT17817" s="144"/>
    </row>
    <row r="17818" spans="9:46" s="142" customFormat="1" x14ac:dyDescent="0.15">
      <c r="I17818" s="223"/>
      <c r="P17818" s="224"/>
      <c r="Q17818" s="224"/>
      <c r="R17818" s="224"/>
      <c r="T17818" s="223"/>
      <c r="U17818" s="225"/>
      <c r="V17818" s="223"/>
      <c r="W17818" s="225"/>
      <c r="AE17818" s="200"/>
      <c r="AM17818" s="203"/>
      <c r="AT17818" s="144"/>
    </row>
    <row r="17819" spans="9:46" s="142" customFormat="1" x14ac:dyDescent="0.15">
      <c r="I17819" s="223"/>
      <c r="P17819" s="224"/>
      <c r="Q17819" s="224"/>
      <c r="R17819" s="224"/>
      <c r="T17819" s="223"/>
      <c r="U17819" s="225"/>
      <c r="V17819" s="223"/>
      <c r="W17819" s="225"/>
      <c r="AE17819" s="200"/>
      <c r="AM17819" s="203"/>
      <c r="AT17819" s="144"/>
    </row>
    <row r="17820" spans="9:46" s="142" customFormat="1" x14ac:dyDescent="0.15">
      <c r="I17820" s="223"/>
      <c r="P17820" s="224"/>
      <c r="Q17820" s="224"/>
      <c r="R17820" s="224"/>
      <c r="T17820" s="223"/>
      <c r="U17820" s="225"/>
      <c r="V17820" s="223"/>
      <c r="W17820" s="225"/>
      <c r="AE17820" s="200"/>
      <c r="AM17820" s="203"/>
      <c r="AT17820" s="144"/>
    </row>
    <row r="17821" spans="9:46" s="142" customFormat="1" x14ac:dyDescent="0.15">
      <c r="I17821" s="223"/>
      <c r="P17821" s="224"/>
      <c r="Q17821" s="224"/>
      <c r="R17821" s="224"/>
      <c r="T17821" s="223"/>
      <c r="U17821" s="225"/>
      <c r="V17821" s="223"/>
      <c r="W17821" s="225"/>
      <c r="AE17821" s="200"/>
      <c r="AM17821" s="203"/>
      <c r="AT17821" s="144"/>
    </row>
    <row r="17822" spans="9:46" s="142" customFormat="1" x14ac:dyDescent="0.15">
      <c r="I17822" s="223"/>
      <c r="P17822" s="224"/>
      <c r="Q17822" s="224"/>
      <c r="R17822" s="224"/>
      <c r="T17822" s="223"/>
      <c r="U17822" s="225"/>
      <c r="V17822" s="223"/>
      <c r="W17822" s="225"/>
      <c r="AE17822" s="200"/>
      <c r="AM17822" s="203"/>
      <c r="AT17822" s="144"/>
    </row>
    <row r="17823" spans="9:46" s="142" customFormat="1" x14ac:dyDescent="0.15">
      <c r="I17823" s="223"/>
      <c r="P17823" s="224"/>
      <c r="Q17823" s="224"/>
      <c r="R17823" s="224"/>
      <c r="T17823" s="223"/>
      <c r="U17823" s="225"/>
      <c r="V17823" s="223"/>
      <c r="W17823" s="225"/>
      <c r="AE17823" s="200"/>
      <c r="AM17823" s="203"/>
      <c r="AT17823" s="144"/>
    </row>
    <row r="17824" spans="9:46" s="142" customFormat="1" x14ac:dyDescent="0.15">
      <c r="I17824" s="223"/>
      <c r="P17824" s="224"/>
      <c r="Q17824" s="224"/>
      <c r="R17824" s="224"/>
      <c r="T17824" s="223"/>
      <c r="U17824" s="225"/>
      <c r="V17824" s="223"/>
      <c r="W17824" s="225"/>
      <c r="AE17824" s="200"/>
      <c r="AM17824" s="203"/>
      <c r="AT17824" s="144"/>
    </row>
    <row r="17825" spans="9:46" s="142" customFormat="1" x14ac:dyDescent="0.15">
      <c r="I17825" s="223"/>
      <c r="P17825" s="224"/>
      <c r="Q17825" s="224"/>
      <c r="R17825" s="224"/>
      <c r="T17825" s="223"/>
      <c r="U17825" s="225"/>
      <c r="V17825" s="223"/>
      <c r="W17825" s="225"/>
      <c r="AE17825" s="200"/>
      <c r="AM17825" s="203"/>
      <c r="AT17825" s="144"/>
    </row>
    <row r="17826" spans="9:46" s="142" customFormat="1" x14ac:dyDescent="0.15">
      <c r="I17826" s="223"/>
      <c r="P17826" s="224"/>
      <c r="Q17826" s="224"/>
      <c r="R17826" s="224"/>
      <c r="T17826" s="223"/>
      <c r="U17826" s="225"/>
      <c r="V17826" s="223"/>
      <c r="W17826" s="225"/>
      <c r="AE17826" s="200"/>
      <c r="AM17826" s="203"/>
      <c r="AT17826" s="144"/>
    </row>
    <row r="17827" spans="9:46" s="142" customFormat="1" x14ac:dyDescent="0.15">
      <c r="I17827" s="223"/>
      <c r="P17827" s="224"/>
      <c r="Q17827" s="224"/>
      <c r="R17827" s="224"/>
      <c r="T17827" s="223"/>
      <c r="U17827" s="225"/>
      <c r="V17827" s="223"/>
      <c r="W17827" s="225"/>
      <c r="AE17827" s="200"/>
      <c r="AM17827" s="203"/>
      <c r="AT17827" s="144"/>
    </row>
    <row r="17828" spans="9:46" s="142" customFormat="1" x14ac:dyDescent="0.15">
      <c r="I17828" s="223"/>
      <c r="P17828" s="224"/>
      <c r="Q17828" s="224"/>
      <c r="R17828" s="224"/>
      <c r="T17828" s="223"/>
      <c r="U17828" s="225"/>
      <c r="V17828" s="223"/>
      <c r="W17828" s="225"/>
      <c r="AE17828" s="200"/>
      <c r="AM17828" s="203"/>
      <c r="AT17828" s="144"/>
    </row>
    <row r="17829" spans="9:46" s="142" customFormat="1" x14ac:dyDescent="0.15">
      <c r="I17829" s="223"/>
      <c r="P17829" s="224"/>
      <c r="Q17829" s="224"/>
      <c r="R17829" s="224"/>
      <c r="T17829" s="223"/>
      <c r="U17829" s="225"/>
      <c r="V17829" s="223"/>
      <c r="W17829" s="225"/>
      <c r="AE17829" s="200"/>
      <c r="AM17829" s="203"/>
      <c r="AT17829" s="144"/>
    </row>
    <row r="17830" spans="9:46" s="142" customFormat="1" x14ac:dyDescent="0.15">
      <c r="I17830" s="223"/>
      <c r="P17830" s="224"/>
      <c r="Q17830" s="224"/>
      <c r="R17830" s="224"/>
      <c r="T17830" s="223"/>
      <c r="U17830" s="225"/>
      <c r="V17830" s="223"/>
      <c r="W17830" s="225"/>
      <c r="AE17830" s="200"/>
      <c r="AM17830" s="203"/>
      <c r="AT17830" s="144"/>
    </row>
    <row r="17831" spans="9:46" s="142" customFormat="1" x14ac:dyDescent="0.15">
      <c r="I17831" s="223"/>
      <c r="P17831" s="224"/>
      <c r="Q17831" s="224"/>
      <c r="R17831" s="224"/>
      <c r="T17831" s="223"/>
      <c r="U17831" s="225"/>
      <c r="V17831" s="223"/>
      <c r="W17831" s="225"/>
      <c r="AE17831" s="200"/>
      <c r="AM17831" s="203"/>
      <c r="AT17831" s="144"/>
    </row>
    <row r="17832" spans="9:46" s="142" customFormat="1" x14ac:dyDescent="0.15">
      <c r="I17832" s="223"/>
      <c r="P17832" s="224"/>
      <c r="Q17832" s="224"/>
      <c r="R17832" s="224"/>
      <c r="T17832" s="223"/>
      <c r="U17832" s="225"/>
      <c r="V17832" s="223"/>
      <c r="W17832" s="225"/>
      <c r="AE17832" s="200"/>
      <c r="AM17832" s="203"/>
      <c r="AT17832" s="144"/>
    </row>
    <row r="17833" spans="9:46" s="142" customFormat="1" x14ac:dyDescent="0.15">
      <c r="I17833" s="223"/>
      <c r="P17833" s="224"/>
      <c r="Q17833" s="224"/>
      <c r="R17833" s="224"/>
      <c r="T17833" s="223"/>
      <c r="U17833" s="225"/>
      <c r="V17833" s="223"/>
      <c r="W17833" s="225"/>
      <c r="AE17833" s="200"/>
      <c r="AM17833" s="203"/>
      <c r="AT17833" s="144"/>
    </row>
    <row r="17834" spans="9:46" s="142" customFormat="1" x14ac:dyDescent="0.15">
      <c r="I17834" s="223"/>
      <c r="P17834" s="224"/>
      <c r="Q17834" s="224"/>
      <c r="R17834" s="224"/>
      <c r="T17834" s="223"/>
      <c r="U17834" s="225"/>
      <c r="V17834" s="223"/>
      <c r="W17834" s="225"/>
      <c r="AE17834" s="200"/>
      <c r="AM17834" s="203"/>
      <c r="AT17834" s="144"/>
    </row>
    <row r="17835" spans="9:46" s="142" customFormat="1" x14ac:dyDescent="0.15">
      <c r="I17835" s="223"/>
      <c r="P17835" s="224"/>
      <c r="Q17835" s="224"/>
      <c r="R17835" s="224"/>
      <c r="T17835" s="223"/>
      <c r="U17835" s="225"/>
      <c r="V17835" s="223"/>
      <c r="W17835" s="225"/>
      <c r="AE17835" s="200"/>
      <c r="AM17835" s="203"/>
      <c r="AT17835" s="144"/>
    </row>
    <row r="17836" spans="9:46" s="142" customFormat="1" x14ac:dyDescent="0.15">
      <c r="I17836" s="223"/>
      <c r="P17836" s="224"/>
      <c r="Q17836" s="224"/>
      <c r="R17836" s="224"/>
      <c r="T17836" s="223"/>
      <c r="U17836" s="225"/>
      <c r="V17836" s="223"/>
      <c r="W17836" s="225"/>
      <c r="AE17836" s="200"/>
      <c r="AM17836" s="203"/>
      <c r="AT17836" s="144"/>
    </row>
    <row r="17837" spans="9:46" s="142" customFormat="1" x14ac:dyDescent="0.15">
      <c r="I17837" s="223"/>
      <c r="P17837" s="224"/>
      <c r="Q17837" s="224"/>
      <c r="R17837" s="224"/>
      <c r="T17837" s="223"/>
      <c r="U17837" s="225"/>
      <c r="V17837" s="223"/>
      <c r="W17837" s="225"/>
      <c r="AE17837" s="200"/>
      <c r="AM17837" s="203"/>
      <c r="AT17837" s="144"/>
    </row>
    <row r="17838" spans="9:46" s="142" customFormat="1" x14ac:dyDescent="0.15">
      <c r="I17838" s="223"/>
      <c r="P17838" s="224"/>
      <c r="Q17838" s="224"/>
      <c r="R17838" s="224"/>
      <c r="T17838" s="223"/>
      <c r="U17838" s="225"/>
      <c r="V17838" s="223"/>
      <c r="W17838" s="225"/>
      <c r="AE17838" s="200"/>
      <c r="AM17838" s="203"/>
      <c r="AT17838" s="144"/>
    </row>
    <row r="17839" spans="9:46" s="142" customFormat="1" x14ac:dyDescent="0.15">
      <c r="I17839" s="223"/>
      <c r="P17839" s="224"/>
      <c r="Q17839" s="224"/>
      <c r="R17839" s="224"/>
      <c r="T17839" s="223"/>
      <c r="U17839" s="225"/>
      <c r="V17839" s="223"/>
      <c r="W17839" s="225"/>
      <c r="AE17839" s="200"/>
      <c r="AM17839" s="203"/>
      <c r="AT17839" s="144"/>
    </row>
    <row r="17840" spans="9:46" s="142" customFormat="1" x14ac:dyDescent="0.15">
      <c r="I17840" s="223"/>
      <c r="P17840" s="224"/>
      <c r="Q17840" s="224"/>
      <c r="R17840" s="224"/>
      <c r="T17840" s="223"/>
      <c r="U17840" s="225"/>
      <c r="V17840" s="223"/>
      <c r="W17840" s="225"/>
      <c r="AE17840" s="200"/>
      <c r="AM17840" s="203"/>
      <c r="AT17840" s="144"/>
    </row>
    <row r="17841" spans="9:46" s="142" customFormat="1" x14ac:dyDescent="0.15">
      <c r="I17841" s="223"/>
      <c r="P17841" s="224"/>
      <c r="Q17841" s="224"/>
      <c r="R17841" s="224"/>
      <c r="T17841" s="223"/>
      <c r="U17841" s="225"/>
      <c r="V17841" s="223"/>
      <c r="W17841" s="225"/>
      <c r="AE17841" s="200"/>
      <c r="AM17841" s="203"/>
      <c r="AT17841" s="144"/>
    </row>
    <row r="17842" spans="9:46" s="142" customFormat="1" x14ac:dyDescent="0.15">
      <c r="I17842" s="223"/>
      <c r="P17842" s="224"/>
      <c r="Q17842" s="224"/>
      <c r="R17842" s="224"/>
      <c r="T17842" s="223"/>
      <c r="U17842" s="225"/>
      <c r="V17842" s="223"/>
      <c r="W17842" s="225"/>
      <c r="AE17842" s="200"/>
      <c r="AM17842" s="203"/>
      <c r="AT17842" s="144"/>
    </row>
    <row r="17843" spans="9:46" s="142" customFormat="1" x14ac:dyDescent="0.15">
      <c r="I17843" s="223"/>
      <c r="P17843" s="224"/>
      <c r="Q17843" s="224"/>
      <c r="R17843" s="224"/>
      <c r="T17843" s="223"/>
      <c r="U17843" s="225"/>
      <c r="V17843" s="223"/>
      <c r="W17843" s="225"/>
      <c r="AE17843" s="200"/>
      <c r="AM17843" s="203"/>
      <c r="AT17843" s="144"/>
    </row>
    <row r="17844" spans="9:46" s="142" customFormat="1" x14ac:dyDescent="0.15">
      <c r="I17844" s="223"/>
      <c r="P17844" s="224"/>
      <c r="Q17844" s="224"/>
      <c r="R17844" s="224"/>
      <c r="T17844" s="223"/>
      <c r="U17844" s="225"/>
      <c r="V17844" s="223"/>
      <c r="W17844" s="225"/>
      <c r="AE17844" s="200"/>
      <c r="AM17844" s="203"/>
      <c r="AT17844" s="144"/>
    </row>
    <row r="17845" spans="9:46" s="142" customFormat="1" x14ac:dyDescent="0.15">
      <c r="I17845" s="223"/>
      <c r="P17845" s="224"/>
      <c r="Q17845" s="224"/>
      <c r="R17845" s="224"/>
      <c r="T17845" s="223"/>
      <c r="U17845" s="225"/>
      <c r="V17845" s="223"/>
      <c r="W17845" s="225"/>
      <c r="AE17845" s="200"/>
      <c r="AM17845" s="203"/>
      <c r="AT17845" s="144"/>
    </row>
    <row r="17846" spans="9:46" s="142" customFormat="1" x14ac:dyDescent="0.15">
      <c r="I17846" s="223"/>
      <c r="P17846" s="224"/>
      <c r="Q17846" s="224"/>
      <c r="R17846" s="224"/>
      <c r="T17846" s="223"/>
      <c r="U17846" s="225"/>
      <c r="V17846" s="223"/>
      <c r="W17846" s="225"/>
      <c r="AE17846" s="200"/>
      <c r="AM17846" s="203"/>
      <c r="AT17846" s="144"/>
    </row>
    <row r="17847" spans="9:46" s="142" customFormat="1" x14ac:dyDescent="0.15">
      <c r="I17847" s="223"/>
      <c r="P17847" s="224"/>
      <c r="Q17847" s="224"/>
      <c r="R17847" s="224"/>
      <c r="T17847" s="223"/>
      <c r="U17847" s="225"/>
      <c r="V17847" s="223"/>
      <c r="W17847" s="225"/>
      <c r="AE17847" s="200"/>
      <c r="AM17847" s="203"/>
      <c r="AT17847" s="144"/>
    </row>
    <row r="17848" spans="9:46" s="142" customFormat="1" x14ac:dyDescent="0.15">
      <c r="I17848" s="223"/>
      <c r="P17848" s="224"/>
      <c r="Q17848" s="224"/>
      <c r="R17848" s="224"/>
      <c r="T17848" s="223"/>
      <c r="U17848" s="225"/>
      <c r="V17848" s="223"/>
      <c r="W17848" s="225"/>
      <c r="AE17848" s="200"/>
      <c r="AM17848" s="203"/>
      <c r="AT17848" s="144"/>
    </row>
    <row r="17849" spans="9:46" s="142" customFormat="1" x14ac:dyDescent="0.15">
      <c r="I17849" s="223"/>
      <c r="P17849" s="224"/>
      <c r="Q17849" s="224"/>
      <c r="R17849" s="224"/>
      <c r="T17849" s="223"/>
      <c r="U17849" s="225"/>
      <c r="V17849" s="223"/>
      <c r="W17849" s="225"/>
      <c r="AE17849" s="200"/>
      <c r="AM17849" s="203"/>
      <c r="AT17849" s="144"/>
    </row>
    <row r="17850" spans="9:46" s="142" customFormat="1" x14ac:dyDescent="0.15">
      <c r="I17850" s="223"/>
      <c r="P17850" s="224"/>
      <c r="Q17850" s="224"/>
      <c r="R17850" s="224"/>
      <c r="T17850" s="223"/>
      <c r="U17850" s="225"/>
      <c r="V17850" s="223"/>
      <c r="W17850" s="225"/>
      <c r="AE17850" s="200"/>
      <c r="AM17850" s="203"/>
      <c r="AT17850" s="144"/>
    </row>
    <row r="17851" spans="9:46" s="142" customFormat="1" x14ac:dyDescent="0.15">
      <c r="I17851" s="223"/>
      <c r="P17851" s="224"/>
      <c r="Q17851" s="224"/>
      <c r="R17851" s="224"/>
      <c r="T17851" s="223"/>
      <c r="U17851" s="225"/>
      <c r="V17851" s="223"/>
      <c r="W17851" s="225"/>
      <c r="AE17851" s="200"/>
      <c r="AM17851" s="203"/>
      <c r="AT17851" s="144"/>
    </row>
    <row r="17852" spans="9:46" s="142" customFormat="1" x14ac:dyDescent="0.15">
      <c r="I17852" s="223"/>
      <c r="P17852" s="224"/>
      <c r="Q17852" s="224"/>
      <c r="R17852" s="224"/>
      <c r="T17852" s="223"/>
      <c r="U17852" s="225"/>
      <c r="V17852" s="223"/>
      <c r="W17852" s="225"/>
      <c r="AE17852" s="200"/>
      <c r="AM17852" s="203"/>
      <c r="AT17852" s="144"/>
    </row>
    <row r="17853" spans="9:46" s="142" customFormat="1" x14ac:dyDescent="0.15">
      <c r="I17853" s="223"/>
      <c r="P17853" s="224"/>
      <c r="Q17853" s="224"/>
      <c r="R17853" s="224"/>
      <c r="T17853" s="223"/>
      <c r="U17853" s="225"/>
      <c r="V17853" s="223"/>
      <c r="W17853" s="225"/>
      <c r="AE17853" s="200"/>
      <c r="AM17853" s="203"/>
      <c r="AT17853" s="144"/>
    </row>
    <row r="17854" spans="9:46" s="142" customFormat="1" x14ac:dyDescent="0.15">
      <c r="I17854" s="223"/>
      <c r="P17854" s="224"/>
      <c r="Q17854" s="224"/>
      <c r="R17854" s="224"/>
      <c r="T17854" s="223"/>
      <c r="U17854" s="225"/>
      <c r="V17854" s="223"/>
      <c r="W17854" s="225"/>
      <c r="AE17854" s="200"/>
      <c r="AM17854" s="203"/>
      <c r="AT17854" s="144"/>
    </row>
    <row r="17855" spans="9:46" s="142" customFormat="1" x14ac:dyDescent="0.15">
      <c r="I17855" s="223"/>
      <c r="P17855" s="224"/>
      <c r="Q17855" s="224"/>
      <c r="R17855" s="224"/>
      <c r="T17855" s="223"/>
      <c r="U17855" s="225"/>
      <c r="V17855" s="223"/>
      <c r="W17855" s="225"/>
      <c r="AE17855" s="200"/>
      <c r="AM17855" s="203"/>
      <c r="AT17855" s="144"/>
    </row>
    <row r="17856" spans="9:46" s="142" customFormat="1" x14ac:dyDescent="0.15">
      <c r="I17856" s="223"/>
      <c r="P17856" s="224"/>
      <c r="Q17856" s="224"/>
      <c r="R17856" s="224"/>
      <c r="T17856" s="223"/>
      <c r="U17856" s="225"/>
      <c r="V17856" s="223"/>
      <c r="W17856" s="225"/>
      <c r="AE17856" s="200"/>
      <c r="AM17856" s="203"/>
      <c r="AT17856" s="144"/>
    </row>
    <row r="17857" spans="9:46" s="142" customFormat="1" x14ac:dyDescent="0.15">
      <c r="I17857" s="223"/>
      <c r="P17857" s="224"/>
      <c r="Q17857" s="224"/>
      <c r="R17857" s="224"/>
      <c r="T17857" s="223"/>
      <c r="U17857" s="225"/>
      <c r="V17857" s="223"/>
      <c r="W17857" s="225"/>
      <c r="AE17857" s="200"/>
      <c r="AM17857" s="203"/>
      <c r="AT17857" s="144"/>
    </row>
    <row r="17858" spans="9:46" s="142" customFormat="1" x14ac:dyDescent="0.15">
      <c r="I17858" s="223"/>
      <c r="P17858" s="224"/>
      <c r="Q17858" s="224"/>
      <c r="R17858" s="224"/>
      <c r="T17858" s="223"/>
      <c r="U17858" s="225"/>
      <c r="V17858" s="223"/>
      <c r="W17858" s="225"/>
      <c r="AE17858" s="200"/>
      <c r="AM17858" s="203"/>
      <c r="AT17858" s="144"/>
    </row>
    <row r="17859" spans="9:46" s="142" customFormat="1" x14ac:dyDescent="0.15">
      <c r="I17859" s="223"/>
      <c r="P17859" s="224"/>
      <c r="Q17859" s="224"/>
      <c r="R17859" s="224"/>
      <c r="T17859" s="223"/>
      <c r="U17859" s="225"/>
      <c r="V17859" s="223"/>
      <c r="W17859" s="225"/>
      <c r="AE17859" s="200"/>
      <c r="AM17859" s="203"/>
      <c r="AT17859" s="144"/>
    </row>
    <row r="17860" spans="9:46" s="142" customFormat="1" x14ac:dyDescent="0.15">
      <c r="I17860" s="223"/>
      <c r="P17860" s="224"/>
      <c r="Q17860" s="224"/>
      <c r="R17860" s="224"/>
      <c r="T17860" s="223"/>
      <c r="U17860" s="225"/>
      <c r="V17860" s="223"/>
      <c r="W17860" s="225"/>
      <c r="AE17860" s="200"/>
      <c r="AM17860" s="203"/>
      <c r="AT17860" s="144"/>
    </row>
    <row r="17861" spans="9:46" s="142" customFormat="1" x14ac:dyDescent="0.15">
      <c r="I17861" s="223"/>
      <c r="P17861" s="224"/>
      <c r="Q17861" s="224"/>
      <c r="R17861" s="224"/>
      <c r="T17861" s="223"/>
      <c r="U17861" s="225"/>
      <c r="V17861" s="223"/>
      <c r="W17861" s="225"/>
      <c r="AE17861" s="200"/>
      <c r="AM17861" s="203"/>
      <c r="AT17861" s="144"/>
    </row>
    <row r="17862" spans="9:46" s="142" customFormat="1" x14ac:dyDescent="0.15">
      <c r="I17862" s="223"/>
      <c r="P17862" s="224"/>
      <c r="Q17862" s="224"/>
      <c r="R17862" s="224"/>
      <c r="T17862" s="223"/>
      <c r="U17862" s="225"/>
      <c r="V17862" s="223"/>
      <c r="W17862" s="225"/>
      <c r="AE17862" s="200"/>
      <c r="AM17862" s="203"/>
      <c r="AT17862" s="144"/>
    </row>
    <row r="17863" spans="9:46" s="142" customFormat="1" x14ac:dyDescent="0.15">
      <c r="I17863" s="223"/>
      <c r="P17863" s="224"/>
      <c r="Q17863" s="224"/>
      <c r="R17863" s="224"/>
      <c r="T17863" s="223"/>
      <c r="U17863" s="225"/>
      <c r="V17863" s="223"/>
      <c r="W17863" s="225"/>
      <c r="AE17863" s="200"/>
      <c r="AM17863" s="203"/>
      <c r="AT17863" s="144"/>
    </row>
    <row r="17864" spans="9:46" s="142" customFormat="1" x14ac:dyDescent="0.15">
      <c r="I17864" s="223"/>
      <c r="P17864" s="224"/>
      <c r="Q17864" s="224"/>
      <c r="R17864" s="224"/>
      <c r="T17864" s="223"/>
      <c r="U17864" s="225"/>
      <c r="V17864" s="223"/>
      <c r="W17864" s="225"/>
      <c r="AE17864" s="200"/>
      <c r="AM17864" s="203"/>
      <c r="AT17864" s="144"/>
    </row>
    <row r="17865" spans="9:46" s="142" customFormat="1" x14ac:dyDescent="0.15">
      <c r="I17865" s="223"/>
      <c r="P17865" s="224"/>
      <c r="Q17865" s="224"/>
      <c r="R17865" s="224"/>
      <c r="T17865" s="223"/>
      <c r="U17865" s="225"/>
      <c r="V17865" s="223"/>
      <c r="W17865" s="225"/>
      <c r="AE17865" s="200"/>
      <c r="AM17865" s="203"/>
      <c r="AT17865" s="144"/>
    </row>
    <row r="17866" spans="9:46" s="142" customFormat="1" x14ac:dyDescent="0.15">
      <c r="I17866" s="223"/>
      <c r="P17866" s="224"/>
      <c r="Q17866" s="224"/>
      <c r="R17866" s="224"/>
      <c r="T17866" s="223"/>
      <c r="U17866" s="225"/>
      <c r="V17866" s="223"/>
      <c r="W17866" s="225"/>
      <c r="AE17866" s="200"/>
      <c r="AM17866" s="203"/>
      <c r="AT17866" s="144"/>
    </row>
    <row r="17867" spans="9:46" s="142" customFormat="1" x14ac:dyDescent="0.15">
      <c r="I17867" s="223"/>
      <c r="P17867" s="224"/>
      <c r="Q17867" s="224"/>
      <c r="R17867" s="224"/>
      <c r="T17867" s="223"/>
      <c r="U17867" s="225"/>
      <c r="V17867" s="223"/>
      <c r="W17867" s="225"/>
      <c r="AE17867" s="200"/>
      <c r="AM17867" s="203"/>
      <c r="AT17867" s="144"/>
    </row>
    <row r="17868" spans="9:46" s="142" customFormat="1" x14ac:dyDescent="0.15">
      <c r="I17868" s="223"/>
      <c r="P17868" s="224"/>
      <c r="Q17868" s="224"/>
      <c r="R17868" s="224"/>
      <c r="T17868" s="223"/>
      <c r="U17868" s="225"/>
      <c r="V17868" s="223"/>
      <c r="W17868" s="225"/>
      <c r="AE17868" s="200"/>
      <c r="AM17868" s="203"/>
      <c r="AT17868" s="144"/>
    </row>
    <row r="17869" spans="9:46" s="142" customFormat="1" x14ac:dyDescent="0.15">
      <c r="I17869" s="223"/>
      <c r="P17869" s="224"/>
      <c r="Q17869" s="224"/>
      <c r="R17869" s="224"/>
      <c r="T17869" s="223"/>
      <c r="U17869" s="225"/>
      <c r="V17869" s="223"/>
      <c r="W17869" s="225"/>
      <c r="AE17869" s="200"/>
      <c r="AM17869" s="203"/>
      <c r="AT17869" s="144"/>
    </row>
    <row r="17870" spans="9:46" s="142" customFormat="1" x14ac:dyDescent="0.15">
      <c r="I17870" s="223"/>
      <c r="P17870" s="224"/>
      <c r="Q17870" s="224"/>
      <c r="R17870" s="224"/>
      <c r="T17870" s="223"/>
      <c r="U17870" s="225"/>
      <c r="V17870" s="223"/>
      <c r="W17870" s="225"/>
      <c r="AE17870" s="200"/>
      <c r="AM17870" s="203"/>
      <c r="AT17870" s="144"/>
    </row>
    <row r="17871" spans="9:46" s="142" customFormat="1" x14ac:dyDescent="0.15">
      <c r="I17871" s="223"/>
      <c r="P17871" s="224"/>
      <c r="Q17871" s="224"/>
      <c r="R17871" s="224"/>
      <c r="T17871" s="223"/>
      <c r="U17871" s="225"/>
      <c r="V17871" s="223"/>
      <c r="W17871" s="225"/>
      <c r="AE17871" s="200"/>
      <c r="AM17871" s="203"/>
      <c r="AT17871" s="144"/>
    </row>
    <row r="17872" spans="9:46" s="142" customFormat="1" x14ac:dyDescent="0.15">
      <c r="I17872" s="223"/>
      <c r="P17872" s="224"/>
      <c r="Q17872" s="224"/>
      <c r="R17872" s="224"/>
      <c r="T17872" s="223"/>
      <c r="U17872" s="225"/>
      <c r="V17872" s="223"/>
      <c r="W17872" s="225"/>
      <c r="AE17872" s="200"/>
      <c r="AM17872" s="203"/>
      <c r="AT17872" s="144"/>
    </row>
    <row r="17873" spans="9:46" s="142" customFormat="1" x14ac:dyDescent="0.15">
      <c r="I17873" s="223"/>
      <c r="P17873" s="224"/>
      <c r="Q17873" s="224"/>
      <c r="R17873" s="224"/>
      <c r="T17873" s="223"/>
      <c r="U17873" s="225"/>
      <c r="V17873" s="223"/>
      <c r="W17873" s="225"/>
      <c r="AE17873" s="200"/>
      <c r="AM17873" s="203"/>
      <c r="AT17873" s="144"/>
    </row>
    <row r="17874" spans="9:46" s="142" customFormat="1" x14ac:dyDescent="0.15">
      <c r="I17874" s="223"/>
      <c r="P17874" s="224"/>
      <c r="Q17874" s="224"/>
      <c r="R17874" s="224"/>
      <c r="T17874" s="223"/>
      <c r="U17874" s="225"/>
      <c r="V17874" s="223"/>
      <c r="W17874" s="225"/>
      <c r="AE17874" s="200"/>
      <c r="AM17874" s="203"/>
      <c r="AT17874" s="144"/>
    </row>
    <row r="17875" spans="9:46" s="142" customFormat="1" x14ac:dyDescent="0.15">
      <c r="I17875" s="223"/>
      <c r="P17875" s="224"/>
      <c r="Q17875" s="224"/>
      <c r="R17875" s="224"/>
      <c r="T17875" s="223"/>
      <c r="U17875" s="225"/>
      <c r="V17875" s="223"/>
      <c r="W17875" s="225"/>
      <c r="AE17875" s="200"/>
      <c r="AM17875" s="203"/>
      <c r="AT17875" s="144"/>
    </row>
    <row r="17876" spans="9:46" s="142" customFormat="1" x14ac:dyDescent="0.15">
      <c r="I17876" s="223"/>
      <c r="P17876" s="224"/>
      <c r="Q17876" s="224"/>
      <c r="R17876" s="224"/>
      <c r="T17876" s="223"/>
      <c r="U17876" s="225"/>
      <c r="V17876" s="223"/>
      <c r="W17876" s="225"/>
      <c r="AE17876" s="200"/>
      <c r="AM17876" s="203"/>
      <c r="AT17876" s="144"/>
    </row>
    <row r="17877" spans="9:46" s="142" customFormat="1" x14ac:dyDescent="0.15">
      <c r="I17877" s="223"/>
      <c r="P17877" s="224"/>
      <c r="Q17877" s="224"/>
      <c r="R17877" s="224"/>
      <c r="T17877" s="223"/>
      <c r="U17877" s="225"/>
      <c r="V17877" s="223"/>
      <c r="W17877" s="225"/>
      <c r="AE17877" s="200"/>
      <c r="AM17877" s="203"/>
      <c r="AT17877" s="144"/>
    </row>
    <row r="17878" spans="9:46" s="142" customFormat="1" x14ac:dyDescent="0.15">
      <c r="I17878" s="223"/>
      <c r="P17878" s="224"/>
      <c r="Q17878" s="224"/>
      <c r="R17878" s="224"/>
      <c r="T17878" s="223"/>
      <c r="U17878" s="225"/>
      <c r="V17878" s="223"/>
      <c r="W17878" s="225"/>
      <c r="AE17878" s="200"/>
      <c r="AM17878" s="203"/>
      <c r="AT17878" s="144"/>
    </row>
    <row r="17879" spans="9:46" s="142" customFormat="1" x14ac:dyDescent="0.15">
      <c r="I17879" s="223"/>
      <c r="P17879" s="224"/>
      <c r="Q17879" s="224"/>
      <c r="R17879" s="224"/>
      <c r="T17879" s="223"/>
      <c r="U17879" s="225"/>
      <c r="V17879" s="223"/>
      <c r="W17879" s="225"/>
      <c r="AE17879" s="200"/>
      <c r="AM17879" s="203"/>
      <c r="AT17879" s="144"/>
    </row>
    <row r="17880" spans="9:46" s="142" customFormat="1" x14ac:dyDescent="0.15">
      <c r="I17880" s="223"/>
      <c r="P17880" s="224"/>
      <c r="Q17880" s="224"/>
      <c r="R17880" s="224"/>
      <c r="T17880" s="223"/>
      <c r="U17880" s="225"/>
      <c r="V17880" s="223"/>
      <c r="W17880" s="225"/>
      <c r="AE17880" s="200"/>
      <c r="AM17880" s="203"/>
      <c r="AT17880" s="144"/>
    </row>
    <row r="17881" spans="9:46" s="142" customFormat="1" x14ac:dyDescent="0.15">
      <c r="I17881" s="223"/>
      <c r="P17881" s="224"/>
      <c r="Q17881" s="224"/>
      <c r="R17881" s="224"/>
      <c r="T17881" s="223"/>
      <c r="U17881" s="225"/>
      <c r="V17881" s="223"/>
      <c r="W17881" s="225"/>
      <c r="AE17881" s="200"/>
      <c r="AM17881" s="203"/>
      <c r="AT17881" s="144"/>
    </row>
    <row r="17882" spans="9:46" s="142" customFormat="1" x14ac:dyDescent="0.15">
      <c r="I17882" s="223"/>
      <c r="P17882" s="224"/>
      <c r="Q17882" s="224"/>
      <c r="R17882" s="224"/>
      <c r="T17882" s="223"/>
      <c r="U17882" s="225"/>
      <c r="V17882" s="223"/>
      <c r="W17882" s="225"/>
      <c r="AE17882" s="200"/>
      <c r="AM17882" s="203"/>
      <c r="AT17882" s="144"/>
    </row>
    <row r="17883" spans="9:46" s="142" customFormat="1" x14ac:dyDescent="0.15">
      <c r="I17883" s="223"/>
      <c r="P17883" s="224"/>
      <c r="Q17883" s="224"/>
      <c r="R17883" s="224"/>
      <c r="T17883" s="223"/>
      <c r="U17883" s="225"/>
      <c r="V17883" s="223"/>
      <c r="W17883" s="225"/>
      <c r="AE17883" s="200"/>
      <c r="AM17883" s="203"/>
      <c r="AT17883" s="144"/>
    </row>
    <row r="17884" spans="9:46" s="142" customFormat="1" x14ac:dyDescent="0.15">
      <c r="I17884" s="223"/>
      <c r="P17884" s="224"/>
      <c r="Q17884" s="224"/>
      <c r="R17884" s="224"/>
      <c r="T17884" s="223"/>
      <c r="U17884" s="225"/>
      <c r="V17884" s="223"/>
      <c r="W17884" s="225"/>
      <c r="AE17884" s="200"/>
      <c r="AM17884" s="203"/>
      <c r="AT17884" s="144"/>
    </row>
    <row r="17885" spans="9:46" s="142" customFormat="1" x14ac:dyDescent="0.15">
      <c r="I17885" s="223"/>
      <c r="P17885" s="224"/>
      <c r="Q17885" s="224"/>
      <c r="R17885" s="224"/>
      <c r="T17885" s="223"/>
      <c r="U17885" s="225"/>
      <c r="V17885" s="223"/>
      <c r="W17885" s="225"/>
      <c r="AE17885" s="200"/>
      <c r="AM17885" s="203"/>
      <c r="AT17885" s="144"/>
    </row>
    <row r="17886" spans="9:46" s="142" customFormat="1" x14ac:dyDescent="0.15">
      <c r="I17886" s="223"/>
      <c r="P17886" s="224"/>
      <c r="Q17886" s="224"/>
      <c r="R17886" s="224"/>
      <c r="T17886" s="223"/>
      <c r="U17886" s="225"/>
      <c r="V17886" s="223"/>
      <c r="W17886" s="225"/>
      <c r="AE17886" s="200"/>
      <c r="AM17886" s="203"/>
      <c r="AT17886" s="144"/>
    </row>
    <row r="17887" spans="9:46" s="142" customFormat="1" x14ac:dyDescent="0.15">
      <c r="I17887" s="223"/>
      <c r="P17887" s="224"/>
      <c r="Q17887" s="224"/>
      <c r="R17887" s="224"/>
      <c r="T17887" s="223"/>
      <c r="U17887" s="225"/>
      <c r="V17887" s="223"/>
      <c r="W17887" s="225"/>
      <c r="AE17887" s="200"/>
      <c r="AM17887" s="203"/>
      <c r="AT17887" s="144"/>
    </row>
    <row r="17888" spans="9:46" s="142" customFormat="1" x14ac:dyDescent="0.15">
      <c r="I17888" s="223"/>
      <c r="P17888" s="224"/>
      <c r="Q17888" s="224"/>
      <c r="R17888" s="224"/>
      <c r="T17888" s="223"/>
      <c r="U17888" s="225"/>
      <c r="V17888" s="223"/>
      <c r="W17888" s="225"/>
      <c r="AE17888" s="200"/>
      <c r="AM17888" s="203"/>
      <c r="AT17888" s="144"/>
    </row>
    <row r="17889" spans="9:46" s="142" customFormat="1" x14ac:dyDescent="0.15">
      <c r="I17889" s="223"/>
      <c r="P17889" s="224"/>
      <c r="Q17889" s="224"/>
      <c r="R17889" s="224"/>
      <c r="T17889" s="223"/>
      <c r="U17889" s="225"/>
      <c r="V17889" s="223"/>
      <c r="W17889" s="225"/>
      <c r="AE17889" s="200"/>
      <c r="AM17889" s="203"/>
      <c r="AT17889" s="144"/>
    </row>
    <row r="17890" spans="9:46" s="142" customFormat="1" x14ac:dyDescent="0.15">
      <c r="I17890" s="223"/>
      <c r="P17890" s="224"/>
      <c r="Q17890" s="224"/>
      <c r="R17890" s="224"/>
      <c r="T17890" s="223"/>
      <c r="U17890" s="225"/>
      <c r="V17890" s="223"/>
      <c r="W17890" s="225"/>
      <c r="AE17890" s="200"/>
      <c r="AM17890" s="203"/>
      <c r="AT17890" s="144"/>
    </row>
    <row r="17891" spans="9:46" s="142" customFormat="1" x14ac:dyDescent="0.15">
      <c r="I17891" s="223"/>
      <c r="P17891" s="224"/>
      <c r="Q17891" s="224"/>
      <c r="R17891" s="224"/>
      <c r="T17891" s="223"/>
      <c r="U17891" s="225"/>
      <c r="V17891" s="223"/>
      <c r="W17891" s="225"/>
      <c r="AE17891" s="200"/>
      <c r="AM17891" s="203"/>
      <c r="AT17891" s="144"/>
    </row>
    <row r="17892" spans="9:46" s="142" customFormat="1" x14ac:dyDescent="0.15">
      <c r="I17892" s="223"/>
      <c r="P17892" s="224"/>
      <c r="Q17892" s="224"/>
      <c r="R17892" s="224"/>
      <c r="T17892" s="223"/>
      <c r="U17892" s="225"/>
      <c r="V17892" s="223"/>
      <c r="W17892" s="225"/>
      <c r="AE17892" s="200"/>
      <c r="AM17892" s="203"/>
      <c r="AT17892" s="144"/>
    </row>
    <row r="17893" spans="9:46" s="142" customFormat="1" x14ac:dyDescent="0.15">
      <c r="I17893" s="223"/>
      <c r="P17893" s="224"/>
      <c r="Q17893" s="224"/>
      <c r="R17893" s="224"/>
      <c r="T17893" s="223"/>
      <c r="U17893" s="225"/>
      <c r="V17893" s="223"/>
      <c r="W17893" s="225"/>
      <c r="AE17893" s="200"/>
      <c r="AM17893" s="203"/>
      <c r="AT17893" s="144"/>
    </row>
    <row r="17894" spans="9:46" s="142" customFormat="1" x14ac:dyDescent="0.15">
      <c r="I17894" s="223"/>
      <c r="P17894" s="224"/>
      <c r="Q17894" s="224"/>
      <c r="R17894" s="224"/>
      <c r="T17894" s="223"/>
      <c r="U17894" s="225"/>
      <c r="V17894" s="223"/>
      <c r="W17894" s="225"/>
      <c r="AE17894" s="200"/>
      <c r="AM17894" s="203"/>
      <c r="AT17894" s="144"/>
    </row>
    <row r="17895" spans="9:46" s="142" customFormat="1" x14ac:dyDescent="0.15">
      <c r="I17895" s="223"/>
      <c r="P17895" s="224"/>
      <c r="Q17895" s="224"/>
      <c r="R17895" s="224"/>
      <c r="T17895" s="223"/>
      <c r="U17895" s="225"/>
      <c r="V17895" s="223"/>
      <c r="W17895" s="225"/>
      <c r="AE17895" s="200"/>
      <c r="AM17895" s="203"/>
      <c r="AT17895" s="144"/>
    </row>
    <row r="17896" spans="9:46" s="142" customFormat="1" x14ac:dyDescent="0.15">
      <c r="I17896" s="223"/>
      <c r="P17896" s="224"/>
      <c r="Q17896" s="224"/>
      <c r="R17896" s="224"/>
      <c r="T17896" s="223"/>
      <c r="U17896" s="225"/>
      <c r="V17896" s="223"/>
      <c r="W17896" s="225"/>
      <c r="AE17896" s="200"/>
      <c r="AM17896" s="203"/>
      <c r="AT17896" s="144"/>
    </row>
    <row r="17897" spans="9:46" s="142" customFormat="1" x14ac:dyDescent="0.15">
      <c r="I17897" s="223"/>
      <c r="P17897" s="224"/>
      <c r="Q17897" s="224"/>
      <c r="R17897" s="224"/>
      <c r="T17897" s="223"/>
      <c r="U17897" s="225"/>
      <c r="V17897" s="223"/>
      <c r="W17897" s="225"/>
      <c r="AE17897" s="200"/>
      <c r="AM17897" s="203"/>
      <c r="AT17897" s="144"/>
    </row>
    <row r="17898" spans="9:46" s="142" customFormat="1" x14ac:dyDescent="0.15">
      <c r="I17898" s="223"/>
      <c r="P17898" s="224"/>
      <c r="Q17898" s="224"/>
      <c r="R17898" s="224"/>
      <c r="T17898" s="223"/>
      <c r="U17898" s="225"/>
      <c r="V17898" s="223"/>
      <c r="W17898" s="225"/>
      <c r="AE17898" s="200"/>
      <c r="AM17898" s="203"/>
      <c r="AT17898" s="144"/>
    </row>
    <row r="17899" spans="9:46" s="142" customFormat="1" x14ac:dyDescent="0.15">
      <c r="I17899" s="223"/>
      <c r="P17899" s="224"/>
      <c r="Q17899" s="224"/>
      <c r="R17899" s="224"/>
      <c r="T17899" s="223"/>
      <c r="U17899" s="225"/>
      <c r="V17899" s="223"/>
      <c r="W17899" s="225"/>
      <c r="AE17899" s="200"/>
      <c r="AM17899" s="203"/>
      <c r="AT17899" s="144"/>
    </row>
    <row r="17900" spans="9:46" s="142" customFormat="1" x14ac:dyDescent="0.15">
      <c r="I17900" s="223"/>
      <c r="P17900" s="224"/>
      <c r="Q17900" s="224"/>
      <c r="R17900" s="224"/>
      <c r="T17900" s="223"/>
      <c r="U17900" s="225"/>
      <c r="V17900" s="223"/>
      <c r="W17900" s="225"/>
      <c r="AE17900" s="200"/>
      <c r="AM17900" s="203"/>
      <c r="AT17900" s="144"/>
    </row>
    <row r="17901" spans="9:46" s="142" customFormat="1" x14ac:dyDescent="0.15">
      <c r="I17901" s="223"/>
      <c r="P17901" s="224"/>
      <c r="Q17901" s="224"/>
      <c r="R17901" s="224"/>
      <c r="T17901" s="223"/>
      <c r="U17901" s="225"/>
      <c r="V17901" s="223"/>
      <c r="W17901" s="225"/>
      <c r="AE17901" s="200"/>
      <c r="AM17901" s="203"/>
      <c r="AT17901" s="144"/>
    </row>
    <row r="17902" spans="9:46" s="142" customFormat="1" x14ac:dyDescent="0.15">
      <c r="I17902" s="223"/>
      <c r="P17902" s="224"/>
      <c r="Q17902" s="224"/>
      <c r="R17902" s="224"/>
      <c r="T17902" s="223"/>
      <c r="U17902" s="225"/>
      <c r="V17902" s="223"/>
      <c r="W17902" s="225"/>
      <c r="AE17902" s="200"/>
      <c r="AM17902" s="203"/>
      <c r="AT17902" s="144"/>
    </row>
    <row r="17903" spans="9:46" s="142" customFormat="1" x14ac:dyDescent="0.15">
      <c r="I17903" s="223"/>
      <c r="P17903" s="224"/>
      <c r="Q17903" s="224"/>
      <c r="R17903" s="224"/>
      <c r="T17903" s="223"/>
      <c r="U17903" s="225"/>
      <c r="V17903" s="223"/>
      <c r="W17903" s="225"/>
      <c r="AE17903" s="200"/>
      <c r="AM17903" s="203"/>
      <c r="AT17903" s="144"/>
    </row>
    <row r="17904" spans="9:46" s="142" customFormat="1" x14ac:dyDescent="0.15">
      <c r="I17904" s="223"/>
      <c r="P17904" s="224"/>
      <c r="Q17904" s="224"/>
      <c r="R17904" s="224"/>
      <c r="T17904" s="223"/>
      <c r="U17904" s="225"/>
      <c r="V17904" s="223"/>
      <c r="W17904" s="225"/>
      <c r="AE17904" s="200"/>
      <c r="AM17904" s="203"/>
      <c r="AT17904" s="144"/>
    </row>
    <row r="17905" spans="9:46" s="142" customFormat="1" x14ac:dyDescent="0.15">
      <c r="I17905" s="223"/>
      <c r="P17905" s="224"/>
      <c r="Q17905" s="224"/>
      <c r="R17905" s="224"/>
      <c r="T17905" s="223"/>
      <c r="U17905" s="225"/>
      <c r="V17905" s="223"/>
      <c r="W17905" s="225"/>
      <c r="AE17905" s="200"/>
      <c r="AM17905" s="203"/>
      <c r="AT17905" s="144"/>
    </row>
    <row r="17906" spans="9:46" s="142" customFormat="1" x14ac:dyDescent="0.15">
      <c r="I17906" s="223"/>
      <c r="P17906" s="224"/>
      <c r="Q17906" s="224"/>
      <c r="R17906" s="224"/>
      <c r="T17906" s="223"/>
      <c r="U17906" s="225"/>
      <c r="V17906" s="223"/>
      <c r="W17906" s="225"/>
      <c r="AE17906" s="200"/>
      <c r="AM17906" s="203"/>
      <c r="AT17906" s="144"/>
    </row>
    <row r="17907" spans="9:46" s="142" customFormat="1" x14ac:dyDescent="0.15">
      <c r="I17907" s="223"/>
      <c r="P17907" s="224"/>
      <c r="Q17907" s="224"/>
      <c r="R17907" s="224"/>
      <c r="T17907" s="223"/>
      <c r="U17907" s="225"/>
      <c r="V17907" s="223"/>
      <c r="W17907" s="225"/>
      <c r="AE17907" s="200"/>
      <c r="AM17907" s="203"/>
      <c r="AT17907" s="144"/>
    </row>
    <row r="17908" spans="9:46" s="142" customFormat="1" x14ac:dyDescent="0.15">
      <c r="I17908" s="223"/>
      <c r="P17908" s="224"/>
      <c r="Q17908" s="224"/>
      <c r="R17908" s="224"/>
      <c r="T17908" s="223"/>
      <c r="U17908" s="225"/>
      <c r="V17908" s="223"/>
      <c r="W17908" s="225"/>
      <c r="AE17908" s="200"/>
      <c r="AM17908" s="203"/>
      <c r="AT17908" s="144"/>
    </row>
    <row r="17909" spans="9:46" s="142" customFormat="1" x14ac:dyDescent="0.15">
      <c r="I17909" s="223"/>
      <c r="P17909" s="224"/>
      <c r="Q17909" s="224"/>
      <c r="R17909" s="224"/>
      <c r="T17909" s="223"/>
      <c r="U17909" s="225"/>
      <c r="V17909" s="223"/>
      <c r="W17909" s="225"/>
      <c r="AE17909" s="200"/>
      <c r="AM17909" s="203"/>
      <c r="AT17909" s="144"/>
    </row>
    <row r="17910" spans="9:46" s="142" customFormat="1" x14ac:dyDescent="0.15">
      <c r="I17910" s="223"/>
      <c r="P17910" s="224"/>
      <c r="Q17910" s="224"/>
      <c r="R17910" s="224"/>
      <c r="T17910" s="223"/>
      <c r="U17910" s="225"/>
      <c r="V17910" s="223"/>
      <c r="W17910" s="225"/>
      <c r="AE17910" s="200"/>
      <c r="AM17910" s="203"/>
      <c r="AT17910" s="144"/>
    </row>
    <row r="17911" spans="9:46" s="142" customFormat="1" x14ac:dyDescent="0.15">
      <c r="I17911" s="223"/>
      <c r="P17911" s="224"/>
      <c r="Q17911" s="224"/>
      <c r="R17911" s="224"/>
      <c r="T17911" s="223"/>
      <c r="U17911" s="225"/>
      <c r="V17911" s="223"/>
      <c r="W17911" s="225"/>
      <c r="AE17911" s="200"/>
      <c r="AM17911" s="203"/>
      <c r="AT17911" s="144"/>
    </row>
    <row r="17912" spans="9:46" s="142" customFormat="1" x14ac:dyDescent="0.15">
      <c r="I17912" s="223"/>
      <c r="P17912" s="224"/>
      <c r="Q17912" s="224"/>
      <c r="R17912" s="224"/>
      <c r="T17912" s="223"/>
      <c r="U17912" s="225"/>
      <c r="V17912" s="223"/>
      <c r="W17912" s="225"/>
      <c r="AE17912" s="200"/>
      <c r="AM17912" s="203"/>
      <c r="AT17912" s="144"/>
    </row>
    <row r="17913" spans="9:46" s="142" customFormat="1" x14ac:dyDescent="0.15">
      <c r="I17913" s="223"/>
      <c r="P17913" s="224"/>
      <c r="Q17913" s="224"/>
      <c r="R17913" s="224"/>
      <c r="T17913" s="223"/>
      <c r="U17913" s="225"/>
      <c r="V17913" s="223"/>
      <c r="W17913" s="225"/>
      <c r="AE17913" s="200"/>
      <c r="AM17913" s="203"/>
      <c r="AT17913" s="144"/>
    </row>
    <row r="17914" spans="9:46" s="142" customFormat="1" x14ac:dyDescent="0.15">
      <c r="I17914" s="223"/>
      <c r="P17914" s="224"/>
      <c r="Q17914" s="224"/>
      <c r="R17914" s="224"/>
      <c r="T17914" s="223"/>
      <c r="U17914" s="225"/>
      <c r="V17914" s="223"/>
      <c r="W17914" s="225"/>
      <c r="AE17914" s="200"/>
      <c r="AM17914" s="203"/>
      <c r="AT17914" s="144"/>
    </row>
    <row r="17915" spans="9:46" s="142" customFormat="1" x14ac:dyDescent="0.15">
      <c r="I17915" s="223"/>
      <c r="P17915" s="224"/>
      <c r="Q17915" s="224"/>
      <c r="R17915" s="224"/>
      <c r="T17915" s="223"/>
      <c r="U17915" s="225"/>
      <c r="V17915" s="223"/>
      <c r="W17915" s="225"/>
      <c r="AE17915" s="200"/>
      <c r="AM17915" s="203"/>
      <c r="AT17915" s="144"/>
    </row>
    <row r="17916" spans="9:46" s="142" customFormat="1" x14ac:dyDescent="0.15">
      <c r="I17916" s="223"/>
      <c r="P17916" s="224"/>
      <c r="Q17916" s="224"/>
      <c r="R17916" s="224"/>
      <c r="T17916" s="223"/>
      <c r="U17916" s="225"/>
      <c r="V17916" s="223"/>
      <c r="W17916" s="225"/>
      <c r="AE17916" s="200"/>
      <c r="AM17916" s="203"/>
      <c r="AT17916" s="144"/>
    </row>
    <row r="17917" spans="9:46" s="142" customFormat="1" x14ac:dyDescent="0.15">
      <c r="I17917" s="223"/>
      <c r="P17917" s="224"/>
      <c r="Q17917" s="224"/>
      <c r="R17917" s="224"/>
      <c r="T17917" s="223"/>
      <c r="U17917" s="225"/>
      <c r="V17917" s="223"/>
      <c r="W17917" s="225"/>
      <c r="AE17917" s="200"/>
      <c r="AM17917" s="203"/>
      <c r="AT17917" s="144"/>
    </row>
    <row r="17918" spans="9:46" s="142" customFormat="1" x14ac:dyDescent="0.15">
      <c r="I17918" s="223"/>
      <c r="P17918" s="224"/>
      <c r="Q17918" s="224"/>
      <c r="R17918" s="224"/>
      <c r="T17918" s="223"/>
      <c r="U17918" s="225"/>
      <c r="V17918" s="223"/>
      <c r="W17918" s="225"/>
      <c r="AE17918" s="200"/>
      <c r="AM17918" s="203"/>
      <c r="AT17918" s="144"/>
    </row>
    <row r="17919" spans="9:46" s="142" customFormat="1" x14ac:dyDescent="0.15">
      <c r="I17919" s="223"/>
      <c r="P17919" s="224"/>
      <c r="Q17919" s="224"/>
      <c r="R17919" s="224"/>
      <c r="T17919" s="223"/>
      <c r="U17919" s="225"/>
      <c r="V17919" s="223"/>
      <c r="W17919" s="225"/>
      <c r="AE17919" s="200"/>
      <c r="AM17919" s="203"/>
      <c r="AT17919" s="144"/>
    </row>
    <row r="17920" spans="9:46" s="142" customFormat="1" x14ac:dyDescent="0.15">
      <c r="I17920" s="223"/>
      <c r="P17920" s="224"/>
      <c r="Q17920" s="224"/>
      <c r="R17920" s="224"/>
      <c r="T17920" s="223"/>
      <c r="U17920" s="225"/>
      <c r="V17920" s="223"/>
      <c r="W17920" s="225"/>
      <c r="AE17920" s="200"/>
      <c r="AM17920" s="203"/>
      <c r="AT17920" s="144"/>
    </row>
    <row r="17921" spans="9:46" s="142" customFormat="1" x14ac:dyDescent="0.15">
      <c r="I17921" s="223"/>
      <c r="P17921" s="224"/>
      <c r="Q17921" s="224"/>
      <c r="R17921" s="224"/>
      <c r="T17921" s="223"/>
      <c r="U17921" s="225"/>
      <c r="V17921" s="223"/>
      <c r="W17921" s="225"/>
      <c r="AE17921" s="200"/>
      <c r="AM17921" s="203"/>
      <c r="AT17921" s="144"/>
    </row>
    <row r="17922" spans="9:46" s="142" customFormat="1" x14ac:dyDescent="0.15">
      <c r="I17922" s="223"/>
      <c r="P17922" s="224"/>
      <c r="Q17922" s="224"/>
      <c r="R17922" s="224"/>
      <c r="T17922" s="223"/>
      <c r="U17922" s="225"/>
      <c r="V17922" s="223"/>
      <c r="W17922" s="225"/>
      <c r="AE17922" s="200"/>
      <c r="AM17922" s="203"/>
      <c r="AT17922" s="144"/>
    </row>
    <row r="17923" spans="9:46" s="142" customFormat="1" x14ac:dyDescent="0.15">
      <c r="I17923" s="223"/>
      <c r="P17923" s="224"/>
      <c r="Q17923" s="224"/>
      <c r="R17923" s="224"/>
      <c r="T17923" s="223"/>
      <c r="U17923" s="225"/>
      <c r="V17923" s="223"/>
      <c r="W17923" s="225"/>
      <c r="AE17923" s="200"/>
      <c r="AM17923" s="203"/>
      <c r="AT17923" s="144"/>
    </row>
    <row r="17924" spans="9:46" s="142" customFormat="1" x14ac:dyDescent="0.15">
      <c r="I17924" s="223"/>
      <c r="P17924" s="224"/>
      <c r="Q17924" s="224"/>
      <c r="R17924" s="224"/>
      <c r="T17924" s="223"/>
      <c r="U17924" s="225"/>
      <c r="V17924" s="223"/>
      <c r="W17924" s="225"/>
      <c r="AE17924" s="200"/>
      <c r="AM17924" s="203"/>
      <c r="AT17924" s="144"/>
    </row>
    <row r="17925" spans="9:46" s="142" customFormat="1" x14ac:dyDescent="0.15">
      <c r="I17925" s="223"/>
      <c r="P17925" s="224"/>
      <c r="Q17925" s="224"/>
      <c r="R17925" s="224"/>
      <c r="T17925" s="223"/>
      <c r="U17925" s="225"/>
      <c r="V17925" s="223"/>
      <c r="W17925" s="225"/>
      <c r="AE17925" s="200"/>
      <c r="AM17925" s="203"/>
      <c r="AT17925" s="144"/>
    </row>
    <row r="17926" spans="9:46" s="142" customFormat="1" x14ac:dyDescent="0.15">
      <c r="I17926" s="223"/>
      <c r="P17926" s="224"/>
      <c r="Q17926" s="224"/>
      <c r="R17926" s="224"/>
      <c r="T17926" s="223"/>
      <c r="U17926" s="225"/>
      <c r="V17926" s="223"/>
      <c r="W17926" s="225"/>
      <c r="AE17926" s="200"/>
      <c r="AM17926" s="203"/>
      <c r="AT17926" s="144"/>
    </row>
    <row r="17927" spans="9:46" s="142" customFormat="1" x14ac:dyDescent="0.15">
      <c r="I17927" s="223"/>
      <c r="P17927" s="224"/>
      <c r="Q17927" s="224"/>
      <c r="R17927" s="224"/>
      <c r="T17927" s="223"/>
      <c r="U17927" s="225"/>
      <c r="V17927" s="223"/>
      <c r="W17927" s="225"/>
      <c r="AE17927" s="200"/>
      <c r="AM17927" s="203"/>
      <c r="AT17927" s="144"/>
    </row>
    <row r="17928" spans="9:46" s="142" customFormat="1" x14ac:dyDescent="0.15">
      <c r="I17928" s="223"/>
      <c r="P17928" s="224"/>
      <c r="Q17928" s="224"/>
      <c r="R17928" s="224"/>
      <c r="T17928" s="223"/>
      <c r="U17928" s="225"/>
      <c r="V17928" s="223"/>
      <c r="W17928" s="225"/>
      <c r="AE17928" s="200"/>
      <c r="AM17928" s="203"/>
      <c r="AT17928" s="144"/>
    </row>
    <row r="17929" spans="9:46" s="142" customFormat="1" x14ac:dyDescent="0.15">
      <c r="I17929" s="223"/>
      <c r="P17929" s="224"/>
      <c r="Q17929" s="224"/>
      <c r="R17929" s="224"/>
      <c r="T17929" s="223"/>
      <c r="U17929" s="225"/>
      <c r="V17929" s="223"/>
      <c r="W17929" s="225"/>
      <c r="AE17929" s="200"/>
      <c r="AM17929" s="203"/>
      <c r="AT17929" s="144"/>
    </row>
    <row r="17930" spans="9:46" s="142" customFormat="1" x14ac:dyDescent="0.15">
      <c r="I17930" s="223"/>
      <c r="P17930" s="224"/>
      <c r="Q17930" s="224"/>
      <c r="R17930" s="224"/>
      <c r="T17930" s="223"/>
      <c r="U17930" s="225"/>
      <c r="V17930" s="223"/>
      <c r="W17930" s="225"/>
      <c r="AE17930" s="200"/>
      <c r="AM17930" s="203"/>
      <c r="AT17930" s="144"/>
    </row>
    <row r="17931" spans="9:46" s="142" customFormat="1" x14ac:dyDescent="0.15">
      <c r="I17931" s="223"/>
      <c r="P17931" s="224"/>
      <c r="Q17931" s="224"/>
      <c r="R17931" s="224"/>
      <c r="T17931" s="223"/>
      <c r="U17931" s="225"/>
      <c r="V17931" s="223"/>
      <c r="W17931" s="225"/>
      <c r="AE17931" s="200"/>
      <c r="AM17931" s="203"/>
      <c r="AT17931" s="144"/>
    </row>
    <row r="17932" spans="9:46" s="142" customFormat="1" x14ac:dyDescent="0.15">
      <c r="I17932" s="223"/>
      <c r="P17932" s="224"/>
      <c r="Q17932" s="224"/>
      <c r="R17932" s="224"/>
      <c r="T17932" s="223"/>
      <c r="U17932" s="225"/>
      <c r="V17932" s="223"/>
      <c r="W17932" s="225"/>
      <c r="AE17932" s="200"/>
      <c r="AM17932" s="203"/>
      <c r="AT17932" s="144"/>
    </row>
    <row r="17933" spans="9:46" s="142" customFormat="1" x14ac:dyDescent="0.15">
      <c r="I17933" s="223"/>
      <c r="P17933" s="224"/>
      <c r="Q17933" s="224"/>
      <c r="R17933" s="224"/>
      <c r="T17933" s="223"/>
      <c r="U17933" s="225"/>
      <c r="V17933" s="223"/>
      <c r="W17933" s="225"/>
      <c r="AE17933" s="200"/>
      <c r="AM17933" s="203"/>
      <c r="AT17933" s="144"/>
    </row>
    <row r="17934" spans="9:46" s="142" customFormat="1" x14ac:dyDescent="0.15">
      <c r="I17934" s="223"/>
      <c r="P17934" s="224"/>
      <c r="Q17934" s="224"/>
      <c r="R17934" s="224"/>
      <c r="T17934" s="223"/>
      <c r="U17934" s="225"/>
      <c r="V17934" s="223"/>
      <c r="W17934" s="225"/>
      <c r="AE17934" s="200"/>
      <c r="AM17934" s="203"/>
      <c r="AT17934" s="144"/>
    </row>
    <row r="17935" spans="9:46" s="142" customFormat="1" x14ac:dyDescent="0.15">
      <c r="I17935" s="223"/>
      <c r="P17935" s="224"/>
      <c r="Q17935" s="224"/>
      <c r="R17935" s="224"/>
      <c r="T17935" s="223"/>
      <c r="U17935" s="225"/>
      <c r="V17935" s="223"/>
      <c r="W17935" s="225"/>
      <c r="AE17935" s="200"/>
      <c r="AM17935" s="203"/>
      <c r="AT17935" s="144"/>
    </row>
    <row r="17936" spans="9:46" s="142" customFormat="1" x14ac:dyDescent="0.15">
      <c r="I17936" s="223"/>
      <c r="P17936" s="224"/>
      <c r="Q17936" s="224"/>
      <c r="R17936" s="224"/>
      <c r="T17936" s="223"/>
      <c r="U17936" s="225"/>
      <c r="V17936" s="223"/>
      <c r="W17936" s="225"/>
      <c r="AE17936" s="200"/>
      <c r="AM17936" s="203"/>
      <c r="AT17936" s="144"/>
    </row>
    <row r="17937" spans="9:46" s="142" customFormat="1" x14ac:dyDescent="0.15">
      <c r="I17937" s="223"/>
      <c r="P17937" s="224"/>
      <c r="Q17937" s="224"/>
      <c r="R17937" s="224"/>
      <c r="T17937" s="223"/>
      <c r="U17937" s="225"/>
      <c r="V17937" s="223"/>
      <c r="W17937" s="225"/>
      <c r="AE17937" s="200"/>
      <c r="AM17937" s="203"/>
      <c r="AT17937" s="144"/>
    </row>
    <row r="17938" spans="9:46" s="142" customFormat="1" x14ac:dyDescent="0.15">
      <c r="I17938" s="223"/>
      <c r="P17938" s="224"/>
      <c r="Q17938" s="224"/>
      <c r="R17938" s="224"/>
      <c r="T17938" s="223"/>
      <c r="U17938" s="225"/>
      <c r="V17938" s="223"/>
      <c r="W17938" s="225"/>
      <c r="AE17938" s="200"/>
      <c r="AM17938" s="203"/>
      <c r="AT17938" s="144"/>
    </row>
    <row r="17939" spans="9:46" s="142" customFormat="1" x14ac:dyDescent="0.15">
      <c r="I17939" s="223"/>
      <c r="P17939" s="224"/>
      <c r="Q17939" s="224"/>
      <c r="R17939" s="224"/>
      <c r="T17939" s="223"/>
      <c r="U17939" s="225"/>
      <c r="V17939" s="223"/>
      <c r="W17939" s="225"/>
      <c r="AE17939" s="200"/>
      <c r="AM17939" s="203"/>
      <c r="AT17939" s="144"/>
    </row>
    <row r="17940" spans="9:46" s="142" customFormat="1" x14ac:dyDescent="0.15">
      <c r="I17940" s="223"/>
      <c r="P17940" s="224"/>
      <c r="Q17940" s="224"/>
      <c r="R17940" s="224"/>
      <c r="T17940" s="223"/>
      <c r="U17940" s="225"/>
      <c r="V17940" s="223"/>
      <c r="W17940" s="225"/>
      <c r="AE17940" s="200"/>
      <c r="AM17940" s="203"/>
      <c r="AT17940" s="144"/>
    </row>
    <row r="17941" spans="9:46" s="142" customFormat="1" x14ac:dyDescent="0.15">
      <c r="I17941" s="223"/>
      <c r="P17941" s="224"/>
      <c r="Q17941" s="224"/>
      <c r="R17941" s="224"/>
      <c r="T17941" s="223"/>
      <c r="U17941" s="225"/>
      <c r="V17941" s="223"/>
      <c r="W17941" s="225"/>
      <c r="AE17941" s="200"/>
      <c r="AM17941" s="203"/>
      <c r="AT17941" s="144"/>
    </row>
    <row r="17942" spans="9:46" s="142" customFormat="1" x14ac:dyDescent="0.15">
      <c r="I17942" s="223"/>
      <c r="P17942" s="224"/>
      <c r="Q17942" s="224"/>
      <c r="R17942" s="224"/>
      <c r="T17942" s="223"/>
      <c r="U17942" s="225"/>
      <c r="V17942" s="223"/>
      <c r="W17942" s="225"/>
      <c r="AE17942" s="200"/>
      <c r="AM17942" s="203"/>
      <c r="AT17942" s="144"/>
    </row>
    <row r="17943" spans="9:46" s="142" customFormat="1" x14ac:dyDescent="0.15">
      <c r="I17943" s="223"/>
      <c r="P17943" s="224"/>
      <c r="Q17943" s="224"/>
      <c r="R17943" s="224"/>
      <c r="T17943" s="223"/>
      <c r="U17943" s="225"/>
      <c r="V17943" s="223"/>
      <c r="W17943" s="225"/>
      <c r="AE17943" s="200"/>
      <c r="AM17943" s="203"/>
      <c r="AT17943" s="144"/>
    </row>
    <row r="17944" spans="9:46" s="142" customFormat="1" x14ac:dyDescent="0.15">
      <c r="I17944" s="223"/>
      <c r="P17944" s="224"/>
      <c r="Q17944" s="224"/>
      <c r="R17944" s="224"/>
      <c r="T17944" s="223"/>
      <c r="U17944" s="225"/>
      <c r="V17944" s="223"/>
      <c r="W17944" s="225"/>
      <c r="AE17944" s="200"/>
      <c r="AM17944" s="203"/>
      <c r="AT17944" s="144"/>
    </row>
    <row r="17945" spans="9:46" s="142" customFormat="1" x14ac:dyDescent="0.15">
      <c r="I17945" s="223"/>
      <c r="P17945" s="224"/>
      <c r="Q17945" s="224"/>
      <c r="R17945" s="224"/>
      <c r="T17945" s="223"/>
      <c r="U17945" s="225"/>
      <c r="V17945" s="223"/>
      <c r="W17945" s="225"/>
      <c r="AE17945" s="200"/>
      <c r="AM17945" s="203"/>
      <c r="AT17945" s="144"/>
    </row>
    <row r="17946" spans="9:46" s="142" customFormat="1" x14ac:dyDescent="0.15">
      <c r="I17946" s="223"/>
      <c r="P17946" s="224"/>
      <c r="Q17946" s="224"/>
      <c r="R17946" s="224"/>
      <c r="T17946" s="223"/>
      <c r="U17946" s="225"/>
      <c r="V17946" s="223"/>
      <c r="W17946" s="225"/>
      <c r="AE17946" s="200"/>
      <c r="AM17946" s="203"/>
      <c r="AT17946" s="144"/>
    </row>
    <row r="17947" spans="9:46" s="142" customFormat="1" x14ac:dyDescent="0.15">
      <c r="I17947" s="223"/>
      <c r="P17947" s="224"/>
      <c r="Q17947" s="224"/>
      <c r="R17947" s="224"/>
      <c r="T17947" s="223"/>
      <c r="U17947" s="225"/>
      <c r="V17947" s="223"/>
      <c r="W17947" s="225"/>
      <c r="AE17947" s="200"/>
      <c r="AM17947" s="203"/>
      <c r="AT17947" s="144"/>
    </row>
    <row r="17948" spans="9:46" s="142" customFormat="1" x14ac:dyDescent="0.15">
      <c r="I17948" s="223"/>
      <c r="P17948" s="224"/>
      <c r="Q17948" s="224"/>
      <c r="R17948" s="224"/>
      <c r="T17948" s="223"/>
      <c r="U17948" s="225"/>
      <c r="V17948" s="223"/>
      <c r="W17948" s="225"/>
      <c r="AE17948" s="200"/>
      <c r="AM17948" s="203"/>
      <c r="AT17948" s="144"/>
    </row>
    <row r="17949" spans="9:46" s="142" customFormat="1" x14ac:dyDescent="0.15">
      <c r="I17949" s="223"/>
      <c r="P17949" s="224"/>
      <c r="Q17949" s="224"/>
      <c r="R17949" s="224"/>
      <c r="T17949" s="223"/>
      <c r="U17949" s="225"/>
      <c r="V17949" s="223"/>
      <c r="W17949" s="225"/>
      <c r="AE17949" s="200"/>
      <c r="AM17949" s="203"/>
      <c r="AT17949" s="144"/>
    </row>
    <row r="17950" spans="9:46" s="142" customFormat="1" x14ac:dyDescent="0.15">
      <c r="I17950" s="223"/>
      <c r="P17950" s="224"/>
      <c r="Q17950" s="224"/>
      <c r="R17950" s="224"/>
      <c r="T17950" s="223"/>
      <c r="U17950" s="225"/>
      <c r="V17950" s="223"/>
      <c r="W17950" s="225"/>
      <c r="AE17950" s="200"/>
      <c r="AM17950" s="203"/>
      <c r="AT17950" s="144"/>
    </row>
    <row r="17951" spans="9:46" s="142" customFormat="1" x14ac:dyDescent="0.15">
      <c r="I17951" s="223"/>
      <c r="P17951" s="224"/>
      <c r="Q17951" s="224"/>
      <c r="R17951" s="224"/>
      <c r="T17951" s="223"/>
      <c r="U17951" s="225"/>
      <c r="V17951" s="223"/>
      <c r="W17951" s="225"/>
      <c r="AE17951" s="200"/>
      <c r="AM17951" s="203"/>
      <c r="AT17951" s="144"/>
    </row>
    <row r="17952" spans="9:46" s="142" customFormat="1" x14ac:dyDescent="0.15">
      <c r="I17952" s="223"/>
      <c r="P17952" s="224"/>
      <c r="Q17952" s="224"/>
      <c r="R17952" s="224"/>
      <c r="T17952" s="223"/>
      <c r="U17952" s="225"/>
      <c r="V17952" s="223"/>
      <c r="W17952" s="225"/>
      <c r="AE17952" s="200"/>
      <c r="AM17952" s="203"/>
      <c r="AT17952" s="144"/>
    </row>
    <row r="17953" spans="9:46" s="142" customFormat="1" x14ac:dyDescent="0.15">
      <c r="I17953" s="223"/>
      <c r="P17953" s="224"/>
      <c r="Q17953" s="224"/>
      <c r="R17953" s="224"/>
      <c r="T17953" s="223"/>
      <c r="U17953" s="225"/>
      <c r="V17953" s="223"/>
      <c r="W17953" s="225"/>
      <c r="AE17953" s="200"/>
      <c r="AM17953" s="203"/>
      <c r="AT17953" s="144"/>
    </row>
    <row r="17954" spans="9:46" s="142" customFormat="1" x14ac:dyDescent="0.15">
      <c r="I17954" s="223"/>
      <c r="P17954" s="224"/>
      <c r="Q17954" s="224"/>
      <c r="R17954" s="224"/>
      <c r="T17954" s="223"/>
      <c r="U17954" s="225"/>
      <c r="V17954" s="223"/>
      <c r="W17954" s="225"/>
      <c r="AE17954" s="200"/>
      <c r="AM17954" s="203"/>
      <c r="AT17954" s="144"/>
    </row>
    <row r="17955" spans="9:46" s="142" customFormat="1" x14ac:dyDescent="0.15">
      <c r="I17955" s="223"/>
      <c r="P17955" s="224"/>
      <c r="Q17955" s="224"/>
      <c r="R17955" s="224"/>
      <c r="T17955" s="223"/>
      <c r="U17955" s="225"/>
      <c r="V17955" s="223"/>
      <c r="W17955" s="225"/>
      <c r="AE17955" s="200"/>
      <c r="AM17955" s="203"/>
      <c r="AT17955" s="144"/>
    </row>
    <row r="17956" spans="9:46" s="142" customFormat="1" x14ac:dyDescent="0.15">
      <c r="I17956" s="223"/>
      <c r="P17956" s="224"/>
      <c r="Q17956" s="224"/>
      <c r="R17956" s="224"/>
      <c r="T17956" s="223"/>
      <c r="U17956" s="225"/>
      <c r="V17956" s="223"/>
      <c r="W17956" s="225"/>
      <c r="AE17956" s="200"/>
      <c r="AM17956" s="203"/>
      <c r="AT17956" s="144"/>
    </row>
    <row r="17957" spans="9:46" s="142" customFormat="1" x14ac:dyDescent="0.15">
      <c r="I17957" s="223"/>
      <c r="P17957" s="224"/>
      <c r="Q17957" s="224"/>
      <c r="R17957" s="224"/>
      <c r="T17957" s="223"/>
      <c r="U17957" s="225"/>
      <c r="V17957" s="223"/>
      <c r="W17957" s="225"/>
      <c r="AE17957" s="200"/>
      <c r="AM17957" s="203"/>
      <c r="AT17957" s="144"/>
    </row>
    <row r="17958" spans="9:46" s="142" customFormat="1" x14ac:dyDescent="0.15">
      <c r="I17958" s="223"/>
      <c r="P17958" s="224"/>
      <c r="Q17958" s="224"/>
      <c r="R17958" s="224"/>
      <c r="T17958" s="223"/>
      <c r="U17958" s="225"/>
      <c r="V17958" s="223"/>
      <c r="W17958" s="225"/>
      <c r="AE17958" s="200"/>
      <c r="AM17958" s="203"/>
      <c r="AT17958" s="144"/>
    </row>
    <row r="17959" spans="9:46" s="142" customFormat="1" x14ac:dyDescent="0.15">
      <c r="I17959" s="223"/>
      <c r="P17959" s="224"/>
      <c r="Q17959" s="224"/>
      <c r="R17959" s="224"/>
      <c r="T17959" s="223"/>
      <c r="U17959" s="225"/>
      <c r="V17959" s="223"/>
      <c r="W17959" s="225"/>
      <c r="AE17959" s="200"/>
      <c r="AM17959" s="203"/>
      <c r="AT17959" s="144"/>
    </row>
    <row r="17960" spans="9:46" s="142" customFormat="1" x14ac:dyDescent="0.15">
      <c r="I17960" s="223"/>
      <c r="P17960" s="224"/>
      <c r="Q17960" s="224"/>
      <c r="R17960" s="224"/>
      <c r="T17960" s="223"/>
      <c r="U17960" s="225"/>
      <c r="V17960" s="223"/>
      <c r="W17960" s="225"/>
      <c r="AE17960" s="200"/>
      <c r="AM17960" s="203"/>
      <c r="AT17960" s="144"/>
    </row>
    <row r="17961" spans="9:46" s="142" customFormat="1" x14ac:dyDescent="0.15">
      <c r="I17961" s="223"/>
      <c r="P17961" s="224"/>
      <c r="Q17961" s="224"/>
      <c r="R17961" s="224"/>
      <c r="T17961" s="223"/>
      <c r="U17961" s="225"/>
      <c r="V17961" s="223"/>
      <c r="W17961" s="225"/>
      <c r="AE17961" s="200"/>
      <c r="AM17961" s="203"/>
      <c r="AT17961" s="144"/>
    </row>
    <row r="17962" spans="9:46" s="142" customFormat="1" x14ac:dyDescent="0.15">
      <c r="I17962" s="223"/>
      <c r="P17962" s="224"/>
      <c r="Q17962" s="224"/>
      <c r="R17962" s="224"/>
      <c r="T17962" s="223"/>
      <c r="U17962" s="225"/>
      <c r="V17962" s="223"/>
      <c r="W17962" s="225"/>
      <c r="AE17962" s="200"/>
      <c r="AM17962" s="203"/>
      <c r="AT17962" s="144"/>
    </row>
    <row r="17963" spans="9:46" s="142" customFormat="1" x14ac:dyDescent="0.15">
      <c r="I17963" s="223"/>
      <c r="P17963" s="224"/>
      <c r="Q17963" s="224"/>
      <c r="R17963" s="224"/>
      <c r="T17963" s="223"/>
      <c r="U17963" s="225"/>
      <c r="V17963" s="223"/>
      <c r="W17963" s="225"/>
      <c r="AE17963" s="200"/>
      <c r="AM17963" s="203"/>
      <c r="AT17963" s="144"/>
    </row>
    <row r="17964" spans="9:46" s="142" customFormat="1" x14ac:dyDescent="0.15">
      <c r="I17964" s="223"/>
      <c r="P17964" s="224"/>
      <c r="Q17964" s="224"/>
      <c r="R17964" s="224"/>
      <c r="T17964" s="223"/>
      <c r="U17964" s="225"/>
      <c r="V17964" s="223"/>
      <c r="W17964" s="225"/>
      <c r="AE17964" s="200"/>
      <c r="AM17964" s="203"/>
      <c r="AT17964" s="144"/>
    </row>
    <row r="17965" spans="9:46" s="142" customFormat="1" x14ac:dyDescent="0.15">
      <c r="I17965" s="223"/>
      <c r="P17965" s="224"/>
      <c r="Q17965" s="224"/>
      <c r="R17965" s="224"/>
      <c r="T17965" s="223"/>
      <c r="U17965" s="225"/>
      <c r="V17965" s="223"/>
      <c r="W17965" s="225"/>
      <c r="AE17965" s="200"/>
      <c r="AM17965" s="203"/>
      <c r="AT17965" s="144"/>
    </row>
    <row r="17966" spans="9:46" s="142" customFormat="1" x14ac:dyDescent="0.15">
      <c r="I17966" s="223"/>
      <c r="P17966" s="224"/>
      <c r="Q17966" s="224"/>
      <c r="R17966" s="224"/>
      <c r="T17966" s="223"/>
      <c r="U17966" s="225"/>
      <c r="V17966" s="223"/>
      <c r="W17966" s="225"/>
      <c r="AE17966" s="200"/>
      <c r="AM17966" s="203"/>
      <c r="AT17966" s="144"/>
    </row>
    <row r="17967" spans="9:46" s="142" customFormat="1" x14ac:dyDescent="0.15">
      <c r="I17967" s="223"/>
      <c r="P17967" s="224"/>
      <c r="Q17967" s="224"/>
      <c r="R17967" s="224"/>
      <c r="T17967" s="223"/>
      <c r="U17967" s="225"/>
      <c r="V17967" s="223"/>
      <c r="W17967" s="225"/>
      <c r="AE17967" s="200"/>
      <c r="AM17967" s="203"/>
      <c r="AT17967" s="144"/>
    </row>
    <row r="17968" spans="9:46" s="142" customFormat="1" x14ac:dyDescent="0.15">
      <c r="I17968" s="223"/>
      <c r="P17968" s="224"/>
      <c r="Q17968" s="224"/>
      <c r="R17968" s="224"/>
      <c r="T17968" s="223"/>
      <c r="U17968" s="225"/>
      <c r="V17968" s="223"/>
      <c r="W17968" s="225"/>
      <c r="AE17968" s="200"/>
      <c r="AM17968" s="203"/>
      <c r="AT17968" s="144"/>
    </row>
    <row r="17969" spans="9:46" s="142" customFormat="1" x14ac:dyDescent="0.15">
      <c r="I17969" s="223"/>
      <c r="P17969" s="224"/>
      <c r="Q17969" s="224"/>
      <c r="R17969" s="224"/>
      <c r="T17969" s="223"/>
      <c r="U17969" s="225"/>
      <c r="V17969" s="223"/>
      <c r="W17969" s="225"/>
      <c r="AE17969" s="200"/>
      <c r="AM17969" s="203"/>
      <c r="AT17969" s="144"/>
    </row>
    <row r="17970" spans="9:46" s="142" customFormat="1" x14ac:dyDescent="0.15">
      <c r="I17970" s="223"/>
      <c r="P17970" s="224"/>
      <c r="Q17970" s="224"/>
      <c r="R17970" s="224"/>
      <c r="T17970" s="223"/>
      <c r="U17970" s="225"/>
      <c r="V17970" s="223"/>
      <c r="W17970" s="225"/>
      <c r="AE17970" s="200"/>
      <c r="AM17970" s="203"/>
      <c r="AT17970" s="144"/>
    </row>
    <row r="17971" spans="9:46" s="142" customFormat="1" x14ac:dyDescent="0.15">
      <c r="I17971" s="223"/>
      <c r="P17971" s="224"/>
      <c r="Q17971" s="224"/>
      <c r="R17971" s="224"/>
      <c r="T17971" s="223"/>
      <c r="U17971" s="225"/>
      <c r="V17971" s="223"/>
      <c r="W17971" s="225"/>
      <c r="AE17971" s="200"/>
      <c r="AM17971" s="203"/>
      <c r="AT17971" s="144"/>
    </row>
    <row r="17972" spans="9:46" s="142" customFormat="1" x14ac:dyDescent="0.15">
      <c r="I17972" s="223"/>
      <c r="P17972" s="224"/>
      <c r="Q17972" s="224"/>
      <c r="R17972" s="224"/>
      <c r="T17972" s="223"/>
      <c r="U17972" s="225"/>
      <c r="V17972" s="223"/>
      <c r="W17972" s="225"/>
      <c r="AE17972" s="200"/>
      <c r="AM17972" s="203"/>
      <c r="AT17972" s="144"/>
    </row>
    <row r="17973" spans="9:46" s="142" customFormat="1" x14ac:dyDescent="0.15">
      <c r="I17973" s="223"/>
      <c r="P17973" s="224"/>
      <c r="Q17973" s="224"/>
      <c r="R17973" s="224"/>
      <c r="T17973" s="223"/>
      <c r="U17973" s="225"/>
      <c r="V17973" s="223"/>
      <c r="W17973" s="225"/>
      <c r="AE17973" s="200"/>
      <c r="AM17973" s="203"/>
      <c r="AT17973" s="144"/>
    </row>
    <row r="17974" spans="9:46" s="142" customFormat="1" x14ac:dyDescent="0.15">
      <c r="I17974" s="223"/>
      <c r="P17974" s="224"/>
      <c r="Q17974" s="224"/>
      <c r="R17974" s="224"/>
      <c r="T17974" s="223"/>
      <c r="U17974" s="225"/>
      <c r="V17974" s="223"/>
      <c r="W17974" s="225"/>
      <c r="AE17974" s="200"/>
      <c r="AM17974" s="203"/>
      <c r="AT17974" s="144"/>
    </row>
    <row r="17975" spans="9:46" s="142" customFormat="1" x14ac:dyDescent="0.15">
      <c r="I17975" s="223"/>
      <c r="P17975" s="224"/>
      <c r="Q17975" s="224"/>
      <c r="R17975" s="224"/>
      <c r="T17975" s="223"/>
      <c r="U17975" s="225"/>
      <c r="V17975" s="223"/>
      <c r="W17975" s="225"/>
      <c r="AE17975" s="200"/>
      <c r="AM17975" s="203"/>
      <c r="AT17975" s="144"/>
    </row>
    <row r="17976" spans="9:46" s="142" customFormat="1" x14ac:dyDescent="0.15">
      <c r="I17976" s="223"/>
      <c r="P17976" s="224"/>
      <c r="Q17976" s="224"/>
      <c r="R17976" s="224"/>
      <c r="T17976" s="223"/>
      <c r="U17976" s="225"/>
      <c r="V17976" s="223"/>
      <c r="W17976" s="225"/>
      <c r="AE17976" s="200"/>
      <c r="AM17976" s="203"/>
      <c r="AT17976" s="144"/>
    </row>
    <row r="17977" spans="9:46" s="142" customFormat="1" x14ac:dyDescent="0.15">
      <c r="I17977" s="223"/>
      <c r="P17977" s="224"/>
      <c r="Q17977" s="224"/>
      <c r="R17977" s="224"/>
      <c r="T17977" s="223"/>
      <c r="U17977" s="225"/>
      <c r="V17977" s="223"/>
      <c r="W17977" s="225"/>
      <c r="AE17977" s="200"/>
      <c r="AM17977" s="203"/>
      <c r="AT17977" s="144"/>
    </row>
    <row r="17978" spans="9:46" s="142" customFormat="1" x14ac:dyDescent="0.15">
      <c r="I17978" s="223"/>
      <c r="P17978" s="224"/>
      <c r="Q17978" s="224"/>
      <c r="R17978" s="224"/>
      <c r="T17978" s="223"/>
      <c r="U17978" s="225"/>
      <c r="V17978" s="223"/>
      <c r="W17978" s="225"/>
      <c r="AE17978" s="200"/>
      <c r="AM17978" s="203"/>
      <c r="AT17978" s="144"/>
    </row>
    <row r="17979" spans="9:46" s="142" customFormat="1" x14ac:dyDescent="0.15">
      <c r="I17979" s="223"/>
      <c r="P17979" s="224"/>
      <c r="Q17979" s="224"/>
      <c r="R17979" s="224"/>
      <c r="T17979" s="223"/>
      <c r="U17979" s="225"/>
      <c r="V17979" s="223"/>
      <c r="W17979" s="225"/>
      <c r="AE17979" s="200"/>
      <c r="AM17979" s="203"/>
      <c r="AT17979" s="144"/>
    </row>
    <row r="17980" spans="9:46" s="142" customFormat="1" x14ac:dyDescent="0.15">
      <c r="I17980" s="223"/>
      <c r="P17980" s="224"/>
      <c r="Q17980" s="224"/>
      <c r="R17980" s="224"/>
      <c r="T17980" s="223"/>
      <c r="U17980" s="225"/>
      <c r="V17980" s="223"/>
      <c r="W17980" s="225"/>
      <c r="AE17980" s="200"/>
      <c r="AM17980" s="203"/>
      <c r="AT17980" s="144"/>
    </row>
    <row r="17981" spans="9:46" s="142" customFormat="1" x14ac:dyDescent="0.15">
      <c r="I17981" s="223"/>
      <c r="P17981" s="224"/>
      <c r="Q17981" s="224"/>
      <c r="R17981" s="224"/>
      <c r="T17981" s="223"/>
      <c r="U17981" s="225"/>
      <c r="V17981" s="223"/>
      <c r="W17981" s="225"/>
      <c r="AE17981" s="200"/>
      <c r="AM17981" s="203"/>
      <c r="AT17981" s="144"/>
    </row>
    <row r="17982" spans="9:46" s="142" customFormat="1" x14ac:dyDescent="0.15">
      <c r="I17982" s="223"/>
      <c r="P17982" s="224"/>
      <c r="Q17982" s="224"/>
      <c r="R17982" s="224"/>
      <c r="T17982" s="223"/>
      <c r="U17982" s="225"/>
      <c r="V17982" s="223"/>
      <c r="W17982" s="225"/>
      <c r="AE17982" s="200"/>
      <c r="AM17982" s="203"/>
      <c r="AT17982" s="144"/>
    </row>
    <row r="17983" spans="9:46" s="142" customFormat="1" x14ac:dyDescent="0.15">
      <c r="I17983" s="223"/>
      <c r="P17983" s="224"/>
      <c r="Q17983" s="224"/>
      <c r="R17983" s="224"/>
      <c r="T17983" s="223"/>
      <c r="U17983" s="225"/>
      <c r="V17983" s="223"/>
      <c r="W17983" s="225"/>
      <c r="AE17983" s="200"/>
      <c r="AM17983" s="203"/>
      <c r="AT17983" s="144"/>
    </row>
    <row r="17984" spans="9:46" s="142" customFormat="1" x14ac:dyDescent="0.15">
      <c r="I17984" s="223"/>
      <c r="P17984" s="224"/>
      <c r="Q17984" s="224"/>
      <c r="R17984" s="224"/>
      <c r="T17984" s="223"/>
      <c r="U17984" s="225"/>
      <c r="V17984" s="223"/>
      <c r="W17984" s="225"/>
      <c r="AE17984" s="200"/>
      <c r="AM17984" s="203"/>
      <c r="AT17984" s="144"/>
    </row>
    <row r="17985" spans="9:46" s="142" customFormat="1" x14ac:dyDescent="0.15">
      <c r="I17985" s="223"/>
      <c r="P17985" s="224"/>
      <c r="Q17985" s="224"/>
      <c r="R17985" s="224"/>
      <c r="T17985" s="223"/>
      <c r="U17985" s="225"/>
      <c r="V17985" s="223"/>
      <c r="W17985" s="225"/>
      <c r="AE17985" s="200"/>
      <c r="AM17985" s="203"/>
      <c r="AT17985" s="144"/>
    </row>
    <row r="17986" spans="9:46" s="142" customFormat="1" x14ac:dyDescent="0.15">
      <c r="I17986" s="223"/>
      <c r="P17986" s="224"/>
      <c r="Q17986" s="224"/>
      <c r="R17986" s="224"/>
      <c r="T17986" s="223"/>
      <c r="U17986" s="225"/>
      <c r="V17986" s="223"/>
      <c r="W17986" s="225"/>
      <c r="AE17986" s="200"/>
      <c r="AM17986" s="203"/>
      <c r="AT17986" s="144"/>
    </row>
    <row r="17987" spans="9:46" s="142" customFormat="1" x14ac:dyDescent="0.15">
      <c r="I17987" s="223"/>
      <c r="P17987" s="224"/>
      <c r="Q17987" s="224"/>
      <c r="R17987" s="224"/>
      <c r="T17987" s="223"/>
      <c r="U17987" s="225"/>
      <c r="V17987" s="223"/>
      <c r="W17987" s="225"/>
      <c r="AE17987" s="200"/>
      <c r="AM17987" s="203"/>
      <c r="AT17987" s="144"/>
    </row>
    <row r="17988" spans="9:46" s="142" customFormat="1" x14ac:dyDescent="0.15">
      <c r="I17988" s="223"/>
      <c r="P17988" s="224"/>
      <c r="Q17988" s="224"/>
      <c r="R17988" s="224"/>
      <c r="T17988" s="223"/>
      <c r="U17988" s="225"/>
      <c r="V17988" s="223"/>
      <c r="W17988" s="225"/>
      <c r="AE17988" s="200"/>
      <c r="AM17988" s="203"/>
      <c r="AT17988" s="144"/>
    </row>
    <row r="17989" spans="9:46" s="142" customFormat="1" x14ac:dyDescent="0.15">
      <c r="I17989" s="223"/>
      <c r="P17989" s="224"/>
      <c r="Q17989" s="224"/>
      <c r="R17989" s="224"/>
      <c r="T17989" s="223"/>
      <c r="U17989" s="225"/>
      <c r="V17989" s="223"/>
      <c r="W17989" s="225"/>
      <c r="AE17989" s="200"/>
      <c r="AM17989" s="203"/>
      <c r="AT17989" s="144"/>
    </row>
    <row r="17990" spans="9:46" s="142" customFormat="1" x14ac:dyDescent="0.15">
      <c r="I17990" s="223"/>
      <c r="P17990" s="224"/>
      <c r="Q17990" s="224"/>
      <c r="R17990" s="224"/>
      <c r="T17990" s="223"/>
      <c r="U17990" s="225"/>
      <c r="V17990" s="223"/>
      <c r="W17990" s="225"/>
      <c r="AE17990" s="200"/>
      <c r="AM17990" s="203"/>
      <c r="AT17990" s="144"/>
    </row>
    <row r="17991" spans="9:46" s="142" customFormat="1" x14ac:dyDescent="0.15">
      <c r="I17991" s="223"/>
      <c r="P17991" s="224"/>
      <c r="Q17991" s="224"/>
      <c r="R17991" s="224"/>
      <c r="T17991" s="223"/>
      <c r="U17991" s="225"/>
      <c r="V17991" s="223"/>
      <c r="W17991" s="225"/>
      <c r="AE17991" s="200"/>
      <c r="AM17991" s="203"/>
      <c r="AT17991" s="144"/>
    </row>
    <row r="17992" spans="9:46" s="142" customFormat="1" x14ac:dyDescent="0.15">
      <c r="I17992" s="223"/>
      <c r="P17992" s="224"/>
      <c r="Q17992" s="224"/>
      <c r="R17992" s="224"/>
      <c r="T17992" s="223"/>
      <c r="U17992" s="225"/>
      <c r="V17992" s="223"/>
      <c r="W17992" s="225"/>
      <c r="AE17992" s="200"/>
      <c r="AM17992" s="203"/>
      <c r="AT17992" s="144"/>
    </row>
    <row r="17993" spans="9:46" s="142" customFormat="1" x14ac:dyDescent="0.15">
      <c r="I17993" s="223"/>
      <c r="P17993" s="224"/>
      <c r="Q17993" s="224"/>
      <c r="R17993" s="224"/>
      <c r="T17993" s="223"/>
      <c r="U17993" s="225"/>
      <c r="V17993" s="223"/>
      <c r="W17993" s="225"/>
      <c r="AE17993" s="200"/>
      <c r="AM17993" s="203"/>
      <c r="AT17993" s="144"/>
    </row>
    <row r="17994" spans="9:46" s="142" customFormat="1" x14ac:dyDescent="0.15">
      <c r="I17994" s="223"/>
      <c r="P17994" s="224"/>
      <c r="Q17994" s="224"/>
      <c r="R17994" s="224"/>
      <c r="T17994" s="223"/>
      <c r="U17994" s="225"/>
      <c r="V17994" s="223"/>
      <c r="W17994" s="225"/>
      <c r="AE17994" s="200"/>
      <c r="AM17994" s="203"/>
      <c r="AT17994" s="144"/>
    </row>
    <row r="17995" spans="9:46" s="142" customFormat="1" x14ac:dyDescent="0.15">
      <c r="I17995" s="223"/>
      <c r="P17995" s="224"/>
      <c r="Q17995" s="224"/>
      <c r="R17995" s="224"/>
      <c r="T17995" s="223"/>
      <c r="U17995" s="225"/>
      <c r="V17995" s="223"/>
      <c r="W17995" s="225"/>
      <c r="AE17995" s="200"/>
      <c r="AM17995" s="203"/>
      <c r="AT17995" s="144"/>
    </row>
    <row r="17996" spans="9:46" s="142" customFormat="1" x14ac:dyDescent="0.15">
      <c r="I17996" s="223"/>
      <c r="P17996" s="224"/>
      <c r="Q17996" s="224"/>
      <c r="R17996" s="224"/>
      <c r="T17996" s="223"/>
      <c r="U17996" s="225"/>
      <c r="V17996" s="223"/>
      <c r="W17996" s="225"/>
      <c r="AE17996" s="200"/>
      <c r="AM17996" s="203"/>
      <c r="AT17996" s="144"/>
    </row>
    <row r="17997" spans="9:46" s="142" customFormat="1" x14ac:dyDescent="0.15">
      <c r="I17997" s="223"/>
      <c r="P17997" s="224"/>
      <c r="Q17997" s="224"/>
      <c r="R17997" s="224"/>
      <c r="T17997" s="223"/>
      <c r="U17997" s="225"/>
      <c r="V17997" s="223"/>
      <c r="W17997" s="225"/>
      <c r="AE17997" s="200"/>
      <c r="AM17997" s="203"/>
      <c r="AT17997" s="144"/>
    </row>
    <row r="17998" spans="9:46" s="142" customFormat="1" x14ac:dyDescent="0.15">
      <c r="I17998" s="223"/>
      <c r="P17998" s="224"/>
      <c r="Q17998" s="224"/>
      <c r="R17998" s="224"/>
      <c r="T17998" s="223"/>
      <c r="U17998" s="225"/>
      <c r="V17998" s="223"/>
      <c r="W17998" s="225"/>
      <c r="AE17998" s="200"/>
      <c r="AM17998" s="203"/>
      <c r="AT17998" s="144"/>
    </row>
    <row r="17999" spans="9:46" s="142" customFormat="1" x14ac:dyDescent="0.15">
      <c r="I17999" s="223"/>
      <c r="P17999" s="224"/>
      <c r="Q17999" s="224"/>
      <c r="R17999" s="224"/>
      <c r="T17999" s="223"/>
      <c r="U17999" s="225"/>
      <c r="V17999" s="223"/>
      <c r="W17999" s="225"/>
      <c r="AE17999" s="200"/>
      <c r="AM17999" s="203"/>
      <c r="AT17999" s="144"/>
    </row>
    <row r="18000" spans="9:46" s="142" customFormat="1" x14ac:dyDescent="0.15">
      <c r="I18000" s="223"/>
      <c r="P18000" s="224"/>
      <c r="Q18000" s="224"/>
      <c r="R18000" s="224"/>
      <c r="T18000" s="223"/>
      <c r="U18000" s="225"/>
      <c r="V18000" s="223"/>
      <c r="W18000" s="225"/>
      <c r="AE18000" s="200"/>
      <c r="AM18000" s="203"/>
      <c r="AT18000" s="144"/>
    </row>
    <row r="18001" spans="9:46" s="142" customFormat="1" x14ac:dyDescent="0.15">
      <c r="I18001" s="223"/>
      <c r="P18001" s="224"/>
      <c r="Q18001" s="224"/>
      <c r="R18001" s="224"/>
      <c r="T18001" s="223"/>
      <c r="U18001" s="225"/>
      <c r="V18001" s="223"/>
      <c r="W18001" s="225"/>
      <c r="AE18001" s="200"/>
      <c r="AM18001" s="203"/>
      <c r="AT18001" s="144"/>
    </row>
    <row r="18002" spans="9:46" s="142" customFormat="1" x14ac:dyDescent="0.15">
      <c r="I18002" s="223"/>
      <c r="P18002" s="224"/>
      <c r="Q18002" s="224"/>
      <c r="R18002" s="224"/>
      <c r="T18002" s="223"/>
      <c r="U18002" s="225"/>
      <c r="V18002" s="223"/>
      <c r="W18002" s="225"/>
      <c r="AE18002" s="200"/>
      <c r="AM18002" s="203"/>
      <c r="AT18002" s="144"/>
    </row>
    <row r="18003" spans="9:46" s="142" customFormat="1" x14ac:dyDescent="0.15">
      <c r="I18003" s="223"/>
      <c r="P18003" s="224"/>
      <c r="Q18003" s="224"/>
      <c r="R18003" s="224"/>
      <c r="T18003" s="223"/>
      <c r="U18003" s="225"/>
      <c r="V18003" s="223"/>
      <c r="W18003" s="225"/>
      <c r="AE18003" s="200"/>
      <c r="AM18003" s="203"/>
      <c r="AT18003" s="144"/>
    </row>
    <row r="18004" spans="9:46" s="142" customFormat="1" x14ac:dyDescent="0.15">
      <c r="I18004" s="223"/>
      <c r="P18004" s="224"/>
      <c r="Q18004" s="224"/>
      <c r="R18004" s="224"/>
      <c r="T18004" s="223"/>
      <c r="U18004" s="225"/>
      <c r="V18004" s="223"/>
      <c r="W18004" s="225"/>
      <c r="AE18004" s="200"/>
      <c r="AM18004" s="203"/>
      <c r="AT18004" s="144"/>
    </row>
    <row r="18005" spans="9:46" s="142" customFormat="1" x14ac:dyDescent="0.15">
      <c r="I18005" s="223"/>
      <c r="P18005" s="224"/>
      <c r="Q18005" s="224"/>
      <c r="R18005" s="224"/>
      <c r="T18005" s="223"/>
      <c r="U18005" s="225"/>
      <c r="V18005" s="223"/>
      <c r="W18005" s="225"/>
      <c r="AE18005" s="200"/>
      <c r="AM18005" s="203"/>
      <c r="AT18005" s="144"/>
    </row>
    <row r="18006" spans="9:46" s="142" customFormat="1" x14ac:dyDescent="0.15">
      <c r="I18006" s="223"/>
      <c r="P18006" s="224"/>
      <c r="Q18006" s="224"/>
      <c r="R18006" s="224"/>
      <c r="T18006" s="223"/>
      <c r="U18006" s="225"/>
      <c r="V18006" s="223"/>
      <c r="W18006" s="225"/>
      <c r="AE18006" s="200"/>
      <c r="AM18006" s="203"/>
      <c r="AT18006" s="144"/>
    </row>
    <row r="18007" spans="9:46" s="142" customFormat="1" x14ac:dyDescent="0.15">
      <c r="I18007" s="223"/>
      <c r="P18007" s="224"/>
      <c r="Q18007" s="224"/>
      <c r="R18007" s="224"/>
      <c r="T18007" s="223"/>
      <c r="U18007" s="225"/>
      <c r="V18007" s="223"/>
      <c r="W18007" s="225"/>
      <c r="AE18007" s="200"/>
      <c r="AM18007" s="203"/>
      <c r="AT18007" s="144"/>
    </row>
    <row r="18008" spans="9:46" s="142" customFormat="1" x14ac:dyDescent="0.15">
      <c r="I18008" s="223"/>
      <c r="P18008" s="224"/>
      <c r="Q18008" s="224"/>
      <c r="R18008" s="224"/>
      <c r="T18008" s="223"/>
      <c r="U18008" s="225"/>
      <c r="V18008" s="223"/>
      <c r="W18008" s="225"/>
      <c r="AE18008" s="200"/>
      <c r="AM18008" s="203"/>
      <c r="AT18008" s="144"/>
    </row>
    <row r="18009" spans="9:46" s="142" customFormat="1" x14ac:dyDescent="0.15">
      <c r="I18009" s="223"/>
      <c r="P18009" s="224"/>
      <c r="Q18009" s="224"/>
      <c r="R18009" s="224"/>
      <c r="T18009" s="223"/>
      <c r="U18009" s="225"/>
      <c r="V18009" s="223"/>
      <c r="W18009" s="225"/>
      <c r="AE18009" s="200"/>
      <c r="AM18009" s="203"/>
      <c r="AT18009" s="144"/>
    </row>
    <row r="18010" spans="9:46" s="142" customFormat="1" x14ac:dyDescent="0.15">
      <c r="I18010" s="223"/>
      <c r="P18010" s="224"/>
      <c r="Q18010" s="224"/>
      <c r="R18010" s="224"/>
      <c r="T18010" s="223"/>
      <c r="U18010" s="225"/>
      <c r="V18010" s="223"/>
      <c r="W18010" s="225"/>
      <c r="AE18010" s="200"/>
      <c r="AM18010" s="203"/>
      <c r="AT18010" s="144"/>
    </row>
    <row r="18011" spans="9:46" s="142" customFormat="1" x14ac:dyDescent="0.15">
      <c r="I18011" s="223"/>
      <c r="P18011" s="224"/>
      <c r="Q18011" s="224"/>
      <c r="R18011" s="224"/>
      <c r="T18011" s="223"/>
      <c r="U18011" s="225"/>
      <c r="V18011" s="223"/>
      <c r="W18011" s="225"/>
      <c r="AE18011" s="200"/>
      <c r="AM18011" s="203"/>
      <c r="AT18011" s="144"/>
    </row>
    <row r="18012" spans="9:46" s="142" customFormat="1" x14ac:dyDescent="0.15">
      <c r="I18012" s="223"/>
      <c r="P18012" s="224"/>
      <c r="Q18012" s="224"/>
      <c r="R18012" s="224"/>
      <c r="T18012" s="223"/>
      <c r="U18012" s="225"/>
      <c r="V18012" s="223"/>
      <c r="W18012" s="225"/>
      <c r="AE18012" s="200"/>
      <c r="AM18012" s="203"/>
      <c r="AT18012" s="144"/>
    </row>
    <row r="18013" spans="9:46" s="142" customFormat="1" x14ac:dyDescent="0.15">
      <c r="I18013" s="223"/>
      <c r="P18013" s="224"/>
      <c r="Q18013" s="224"/>
      <c r="R18013" s="224"/>
      <c r="T18013" s="223"/>
      <c r="U18013" s="225"/>
      <c r="V18013" s="223"/>
      <c r="W18013" s="225"/>
      <c r="AE18013" s="200"/>
      <c r="AM18013" s="203"/>
      <c r="AT18013" s="144"/>
    </row>
    <row r="18014" spans="9:46" s="142" customFormat="1" x14ac:dyDescent="0.15">
      <c r="I18014" s="223"/>
      <c r="P18014" s="224"/>
      <c r="Q18014" s="224"/>
      <c r="R18014" s="224"/>
      <c r="T18014" s="223"/>
      <c r="U18014" s="225"/>
      <c r="V18014" s="223"/>
      <c r="W18014" s="225"/>
      <c r="AE18014" s="200"/>
      <c r="AM18014" s="203"/>
      <c r="AT18014" s="144"/>
    </row>
    <row r="18015" spans="9:46" s="142" customFormat="1" x14ac:dyDescent="0.15">
      <c r="I18015" s="223"/>
      <c r="P18015" s="224"/>
      <c r="Q18015" s="224"/>
      <c r="R18015" s="224"/>
      <c r="T18015" s="223"/>
      <c r="U18015" s="225"/>
      <c r="V18015" s="223"/>
      <c r="W18015" s="225"/>
      <c r="AE18015" s="200"/>
      <c r="AM18015" s="203"/>
      <c r="AT18015" s="144"/>
    </row>
    <row r="18016" spans="9:46" s="142" customFormat="1" x14ac:dyDescent="0.15">
      <c r="I18016" s="223"/>
      <c r="P18016" s="224"/>
      <c r="Q18016" s="224"/>
      <c r="R18016" s="224"/>
      <c r="T18016" s="223"/>
      <c r="U18016" s="225"/>
      <c r="V18016" s="223"/>
      <c r="W18016" s="225"/>
      <c r="AE18016" s="200"/>
      <c r="AM18016" s="203"/>
      <c r="AT18016" s="144"/>
    </row>
    <row r="18017" spans="9:46" s="142" customFormat="1" x14ac:dyDescent="0.15">
      <c r="I18017" s="223"/>
      <c r="P18017" s="224"/>
      <c r="Q18017" s="224"/>
      <c r="R18017" s="224"/>
      <c r="T18017" s="223"/>
      <c r="U18017" s="225"/>
      <c r="V18017" s="223"/>
      <c r="W18017" s="225"/>
      <c r="AE18017" s="200"/>
      <c r="AM18017" s="203"/>
      <c r="AT18017" s="144"/>
    </row>
    <row r="18018" spans="9:46" s="142" customFormat="1" x14ac:dyDescent="0.15">
      <c r="I18018" s="223"/>
      <c r="P18018" s="224"/>
      <c r="Q18018" s="224"/>
      <c r="R18018" s="224"/>
      <c r="T18018" s="223"/>
      <c r="U18018" s="225"/>
      <c r="V18018" s="223"/>
      <c r="W18018" s="225"/>
      <c r="AE18018" s="200"/>
      <c r="AM18018" s="203"/>
      <c r="AT18018" s="144"/>
    </row>
    <row r="18019" spans="9:46" s="142" customFormat="1" x14ac:dyDescent="0.15">
      <c r="I18019" s="223"/>
      <c r="P18019" s="224"/>
      <c r="Q18019" s="224"/>
      <c r="R18019" s="224"/>
      <c r="T18019" s="223"/>
      <c r="U18019" s="225"/>
      <c r="V18019" s="223"/>
      <c r="W18019" s="225"/>
      <c r="AE18019" s="200"/>
      <c r="AM18019" s="203"/>
      <c r="AT18019" s="144"/>
    </row>
    <row r="18020" spans="9:46" s="142" customFormat="1" x14ac:dyDescent="0.15">
      <c r="I18020" s="223"/>
      <c r="P18020" s="224"/>
      <c r="Q18020" s="224"/>
      <c r="R18020" s="224"/>
      <c r="T18020" s="223"/>
      <c r="U18020" s="225"/>
      <c r="V18020" s="223"/>
      <c r="W18020" s="225"/>
      <c r="AE18020" s="200"/>
      <c r="AM18020" s="203"/>
      <c r="AT18020" s="144"/>
    </row>
    <row r="18021" spans="9:46" s="142" customFormat="1" x14ac:dyDescent="0.15">
      <c r="I18021" s="223"/>
      <c r="P18021" s="224"/>
      <c r="Q18021" s="224"/>
      <c r="R18021" s="224"/>
      <c r="T18021" s="223"/>
      <c r="U18021" s="225"/>
      <c r="V18021" s="223"/>
      <c r="W18021" s="225"/>
      <c r="AE18021" s="200"/>
      <c r="AM18021" s="203"/>
      <c r="AT18021" s="144"/>
    </row>
    <row r="18022" spans="9:46" s="142" customFormat="1" x14ac:dyDescent="0.15">
      <c r="I18022" s="223"/>
      <c r="P18022" s="224"/>
      <c r="Q18022" s="224"/>
      <c r="R18022" s="224"/>
      <c r="T18022" s="223"/>
      <c r="U18022" s="225"/>
      <c r="V18022" s="223"/>
      <c r="W18022" s="225"/>
      <c r="AE18022" s="200"/>
      <c r="AM18022" s="203"/>
      <c r="AT18022" s="144"/>
    </row>
    <row r="18023" spans="9:46" s="142" customFormat="1" x14ac:dyDescent="0.15">
      <c r="I18023" s="223"/>
      <c r="P18023" s="224"/>
      <c r="Q18023" s="224"/>
      <c r="R18023" s="224"/>
      <c r="T18023" s="223"/>
      <c r="U18023" s="225"/>
      <c r="V18023" s="223"/>
      <c r="W18023" s="225"/>
      <c r="AE18023" s="200"/>
      <c r="AM18023" s="203"/>
      <c r="AT18023" s="144"/>
    </row>
    <row r="18024" spans="9:46" s="142" customFormat="1" x14ac:dyDescent="0.15">
      <c r="I18024" s="223"/>
      <c r="P18024" s="224"/>
      <c r="Q18024" s="224"/>
      <c r="R18024" s="224"/>
      <c r="T18024" s="223"/>
      <c r="U18024" s="225"/>
      <c r="V18024" s="223"/>
      <c r="W18024" s="225"/>
      <c r="AE18024" s="200"/>
      <c r="AM18024" s="203"/>
      <c r="AT18024" s="144"/>
    </row>
    <row r="18025" spans="9:46" s="142" customFormat="1" x14ac:dyDescent="0.15">
      <c r="I18025" s="223"/>
      <c r="P18025" s="224"/>
      <c r="Q18025" s="224"/>
      <c r="R18025" s="224"/>
      <c r="T18025" s="223"/>
      <c r="U18025" s="225"/>
      <c r="V18025" s="223"/>
      <c r="W18025" s="225"/>
      <c r="AE18025" s="200"/>
      <c r="AM18025" s="203"/>
      <c r="AT18025" s="144"/>
    </row>
    <row r="18026" spans="9:46" s="142" customFormat="1" x14ac:dyDescent="0.15">
      <c r="I18026" s="223"/>
      <c r="P18026" s="224"/>
      <c r="Q18026" s="224"/>
      <c r="R18026" s="224"/>
      <c r="T18026" s="223"/>
      <c r="U18026" s="225"/>
      <c r="V18026" s="223"/>
      <c r="W18026" s="225"/>
      <c r="AE18026" s="200"/>
      <c r="AM18026" s="203"/>
      <c r="AT18026" s="144"/>
    </row>
    <row r="18027" spans="9:46" s="142" customFormat="1" x14ac:dyDescent="0.15">
      <c r="I18027" s="223"/>
      <c r="P18027" s="224"/>
      <c r="Q18027" s="224"/>
      <c r="R18027" s="224"/>
      <c r="T18027" s="223"/>
      <c r="U18027" s="225"/>
      <c r="V18027" s="223"/>
      <c r="W18027" s="225"/>
      <c r="AE18027" s="200"/>
      <c r="AM18027" s="203"/>
      <c r="AT18027" s="144"/>
    </row>
    <row r="18028" spans="9:46" s="142" customFormat="1" x14ac:dyDescent="0.15">
      <c r="I18028" s="223"/>
      <c r="P18028" s="224"/>
      <c r="Q18028" s="224"/>
      <c r="R18028" s="224"/>
      <c r="T18028" s="223"/>
      <c r="U18028" s="225"/>
      <c r="V18028" s="223"/>
      <c r="W18028" s="225"/>
      <c r="AE18028" s="200"/>
      <c r="AM18028" s="203"/>
      <c r="AT18028" s="144"/>
    </row>
    <row r="18029" spans="9:46" s="142" customFormat="1" x14ac:dyDescent="0.15">
      <c r="I18029" s="223"/>
      <c r="P18029" s="224"/>
      <c r="Q18029" s="224"/>
      <c r="R18029" s="224"/>
      <c r="T18029" s="223"/>
      <c r="U18029" s="225"/>
      <c r="V18029" s="223"/>
      <c r="W18029" s="225"/>
      <c r="AE18029" s="200"/>
      <c r="AM18029" s="203"/>
      <c r="AT18029" s="144"/>
    </row>
    <row r="18030" spans="9:46" s="142" customFormat="1" x14ac:dyDescent="0.15">
      <c r="I18030" s="223"/>
      <c r="P18030" s="224"/>
      <c r="Q18030" s="224"/>
      <c r="R18030" s="224"/>
      <c r="T18030" s="223"/>
      <c r="U18030" s="225"/>
      <c r="V18030" s="223"/>
      <c r="W18030" s="225"/>
      <c r="AE18030" s="200"/>
      <c r="AM18030" s="203"/>
      <c r="AT18030" s="144"/>
    </row>
    <row r="18031" spans="9:46" s="142" customFormat="1" x14ac:dyDescent="0.15">
      <c r="I18031" s="223"/>
      <c r="P18031" s="224"/>
      <c r="Q18031" s="224"/>
      <c r="R18031" s="224"/>
      <c r="T18031" s="223"/>
      <c r="U18031" s="225"/>
      <c r="V18031" s="223"/>
      <c r="W18031" s="225"/>
      <c r="AE18031" s="200"/>
      <c r="AM18031" s="203"/>
      <c r="AT18031" s="144"/>
    </row>
    <row r="18032" spans="9:46" s="142" customFormat="1" x14ac:dyDescent="0.15">
      <c r="I18032" s="223"/>
      <c r="P18032" s="224"/>
      <c r="Q18032" s="224"/>
      <c r="R18032" s="224"/>
      <c r="T18032" s="223"/>
      <c r="U18032" s="225"/>
      <c r="V18032" s="223"/>
      <c r="W18032" s="225"/>
      <c r="AE18032" s="200"/>
      <c r="AM18032" s="203"/>
      <c r="AT18032" s="144"/>
    </row>
    <row r="18033" spans="9:46" s="142" customFormat="1" x14ac:dyDescent="0.15">
      <c r="I18033" s="223"/>
      <c r="P18033" s="224"/>
      <c r="Q18033" s="224"/>
      <c r="R18033" s="224"/>
      <c r="T18033" s="223"/>
      <c r="U18033" s="225"/>
      <c r="V18033" s="223"/>
      <c r="W18033" s="225"/>
      <c r="AE18033" s="200"/>
      <c r="AM18033" s="203"/>
      <c r="AT18033" s="144"/>
    </row>
    <row r="18034" spans="9:46" s="142" customFormat="1" x14ac:dyDescent="0.15">
      <c r="I18034" s="223"/>
      <c r="P18034" s="224"/>
      <c r="Q18034" s="224"/>
      <c r="R18034" s="224"/>
      <c r="T18034" s="223"/>
      <c r="U18034" s="225"/>
      <c r="V18034" s="223"/>
      <c r="W18034" s="225"/>
      <c r="AE18034" s="200"/>
      <c r="AM18034" s="203"/>
      <c r="AT18034" s="144"/>
    </row>
    <row r="18035" spans="9:46" s="142" customFormat="1" x14ac:dyDescent="0.15">
      <c r="I18035" s="223"/>
      <c r="P18035" s="224"/>
      <c r="Q18035" s="224"/>
      <c r="R18035" s="224"/>
      <c r="T18035" s="223"/>
      <c r="U18035" s="225"/>
      <c r="V18035" s="223"/>
      <c r="W18035" s="225"/>
      <c r="AE18035" s="200"/>
      <c r="AM18035" s="203"/>
      <c r="AT18035" s="144"/>
    </row>
    <row r="18036" spans="9:46" s="142" customFormat="1" x14ac:dyDescent="0.15">
      <c r="I18036" s="223"/>
      <c r="P18036" s="224"/>
      <c r="Q18036" s="224"/>
      <c r="R18036" s="224"/>
      <c r="T18036" s="223"/>
      <c r="U18036" s="225"/>
      <c r="V18036" s="223"/>
      <c r="W18036" s="225"/>
      <c r="AE18036" s="200"/>
      <c r="AM18036" s="203"/>
      <c r="AT18036" s="144"/>
    </row>
    <row r="18037" spans="9:46" s="142" customFormat="1" x14ac:dyDescent="0.15">
      <c r="I18037" s="223"/>
      <c r="P18037" s="224"/>
      <c r="Q18037" s="224"/>
      <c r="R18037" s="224"/>
      <c r="T18037" s="223"/>
      <c r="U18037" s="225"/>
      <c r="V18037" s="223"/>
      <c r="W18037" s="225"/>
      <c r="AE18037" s="200"/>
      <c r="AM18037" s="203"/>
      <c r="AT18037" s="144"/>
    </row>
    <row r="18038" spans="9:46" s="142" customFormat="1" x14ac:dyDescent="0.15">
      <c r="I18038" s="223"/>
      <c r="P18038" s="224"/>
      <c r="Q18038" s="224"/>
      <c r="R18038" s="224"/>
      <c r="T18038" s="223"/>
      <c r="U18038" s="225"/>
      <c r="V18038" s="223"/>
      <c r="W18038" s="225"/>
      <c r="AE18038" s="200"/>
      <c r="AM18038" s="203"/>
      <c r="AT18038" s="144"/>
    </row>
    <row r="18039" spans="9:46" s="142" customFormat="1" x14ac:dyDescent="0.15">
      <c r="I18039" s="223"/>
      <c r="P18039" s="224"/>
      <c r="Q18039" s="224"/>
      <c r="R18039" s="224"/>
      <c r="T18039" s="223"/>
      <c r="U18039" s="225"/>
      <c r="V18039" s="223"/>
      <c r="W18039" s="225"/>
      <c r="AE18039" s="200"/>
      <c r="AM18039" s="203"/>
      <c r="AT18039" s="144"/>
    </row>
    <row r="18040" spans="9:46" s="142" customFormat="1" x14ac:dyDescent="0.15">
      <c r="I18040" s="223"/>
      <c r="P18040" s="224"/>
      <c r="Q18040" s="224"/>
      <c r="R18040" s="224"/>
      <c r="T18040" s="223"/>
      <c r="U18040" s="225"/>
      <c r="V18040" s="223"/>
      <c r="W18040" s="225"/>
      <c r="AE18040" s="200"/>
      <c r="AM18040" s="203"/>
      <c r="AT18040" s="144"/>
    </row>
    <row r="18041" spans="9:46" s="142" customFormat="1" x14ac:dyDescent="0.15">
      <c r="I18041" s="223"/>
      <c r="P18041" s="224"/>
      <c r="Q18041" s="224"/>
      <c r="R18041" s="224"/>
      <c r="T18041" s="223"/>
      <c r="U18041" s="225"/>
      <c r="V18041" s="223"/>
      <c r="W18041" s="225"/>
      <c r="AE18041" s="200"/>
      <c r="AM18041" s="203"/>
      <c r="AT18041" s="144"/>
    </row>
    <row r="18042" spans="9:46" s="142" customFormat="1" x14ac:dyDescent="0.15">
      <c r="I18042" s="223"/>
      <c r="P18042" s="224"/>
      <c r="Q18042" s="224"/>
      <c r="R18042" s="224"/>
      <c r="T18042" s="223"/>
      <c r="U18042" s="225"/>
      <c r="V18042" s="223"/>
      <c r="W18042" s="225"/>
      <c r="AE18042" s="200"/>
      <c r="AM18042" s="203"/>
      <c r="AT18042" s="144"/>
    </row>
    <row r="18043" spans="9:46" s="142" customFormat="1" x14ac:dyDescent="0.15">
      <c r="I18043" s="223"/>
      <c r="P18043" s="224"/>
      <c r="Q18043" s="224"/>
      <c r="R18043" s="224"/>
      <c r="T18043" s="223"/>
      <c r="U18043" s="225"/>
      <c r="V18043" s="223"/>
      <c r="W18043" s="225"/>
      <c r="AE18043" s="200"/>
      <c r="AM18043" s="203"/>
      <c r="AT18043" s="144"/>
    </row>
    <row r="18044" spans="9:46" s="142" customFormat="1" x14ac:dyDescent="0.15">
      <c r="I18044" s="223"/>
      <c r="P18044" s="224"/>
      <c r="Q18044" s="224"/>
      <c r="R18044" s="224"/>
      <c r="T18044" s="223"/>
      <c r="U18044" s="225"/>
      <c r="V18044" s="223"/>
      <c r="W18044" s="225"/>
      <c r="AE18044" s="200"/>
      <c r="AM18044" s="203"/>
      <c r="AT18044" s="144"/>
    </row>
    <row r="18045" spans="9:46" s="142" customFormat="1" x14ac:dyDescent="0.15">
      <c r="I18045" s="223"/>
      <c r="P18045" s="224"/>
      <c r="Q18045" s="224"/>
      <c r="R18045" s="224"/>
      <c r="T18045" s="223"/>
      <c r="U18045" s="225"/>
      <c r="V18045" s="223"/>
      <c r="W18045" s="225"/>
      <c r="AE18045" s="200"/>
      <c r="AM18045" s="203"/>
      <c r="AT18045" s="144"/>
    </row>
    <row r="18046" spans="9:46" s="142" customFormat="1" x14ac:dyDescent="0.15">
      <c r="I18046" s="223"/>
      <c r="P18046" s="224"/>
      <c r="Q18046" s="224"/>
      <c r="R18046" s="224"/>
      <c r="T18046" s="223"/>
      <c r="U18046" s="225"/>
      <c r="V18046" s="223"/>
      <c r="W18046" s="225"/>
      <c r="AE18046" s="200"/>
      <c r="AM18046" s="203"/>
      <c r="AT18046" s="144"/>
    </row>
    <row r="18047" spans="9:46" s="142" customFormat="1" x14ac:dyDescent="0.15">
      <c r="I18047" s="223"/>
      <c r="P18047" s="224"/>
      <c r="Q18047" s="224"/>
      <c r="R18047" s="224"/>
      <c r="T18047" s="223"/>
      <c r="U18047" s="225"/>
      <c r="V18047" s="223"/>
      <c r="W18047" s="225"/>
      <c r="AE18047" s="200"/>
      <c r="AM18047" s="203"/>
      <c r="AT18047" s="144"/>
    </row>
    <row r="18048" spans="9:46" s="142" customFormat="1" x14ac:dyDescent="0.15">
      <c r="I18048" s="223"/>
      <c r="P18048" s="224"/>
      <c r="Q18048" s="224"/>
      <c r="R18048" s="224"/>
      <c r="T18048" s="223"/>
      <c r="U18048" s="225"/>
      <c r="V18048" s="223"/>
      <c r="W18048" s="225"/>
      <c r="AE18048" s="200"/>
      <c r="AM18048" s="203"/>
      <c r="AT18048" s="144"/>
    </row>
    <row r="18049" spans="9:46" s="142" customFormat="1" x14ac:dyDescent="0.15">
      <c r="I18049" s="223"/>
      <c r="P18049" s="224"/>
      <c r="Q18049" s="224"/>
      <c r="R18049" s="224"/>
      <c r="T18049" s="223"/>
      <c r="U18049" s="225"/>
      <c r="V18049" s="223"/>
      <c r="W18049" s="225"/>
      <c r="AE18049" s="200"/>
      <c r="AM18049" s="203"/>
      <c r="AT18049" s="144"/>
    </row>
    <row r="18050" spans="9:46" s="142" customFormat="1" x14ac:dyDescent="0.15">
      <c r="I18050" s="223"/>
      <c r="P18050" s="224"/>
      <c r="Q18050" s="224"/>
      <c r="R18050" s="224"/>
      <c r="T18050" s="223"/>
      <c r="U18050" s="225"/>
      <c r="V18050" s="223"/>
      <c r="W18050" s="225"/>
      <c r="AE18050" s="200"/>
      <c r="AM18050" s="203"/>
      <c r="AT18050" s="144"/>
    </row>
    <row r="18051" spans="9:46" s="142" customFormat="1" x14ac:dyDescent="0.15">
      <c r="I18051" s="223"/>
      <c r="P18051" s="224"/>
      <c r="Q18051" s="224"/>
      <c r="R18051" s="224"/>
      <c r="T18051" s="223"/>
      <c r="U18051" s="225"/>
      <c r="V18051" s="223"/>
      <c r="W18051" s="225"/>
      <c r="AE18051" s="200"/>
      <c r="AM18051" s="203"/>
      <c r="AT18051" s="144"/>
    </row>
    <row r="18052" spans="9:46" s="142" customFormat="1" x14ac:dyDescent="0.15">
      <c r="I18052" s="223"/>
      <c r="P18052" s="224"/>
      <c r="Q18052" s="224"/>
      <c r="R18052" s="224"/>
      <c r="T18052" s="223"/>
      <c r="U18052" s="225"/>
      <c r="V18052" s="223"/>
      <c r="W18052" s="225"/>
      <c r="AE18052" s="200"/>
      <c r="AM18052" s="203"/>
      <c r="AT18052" s="144"/>
    </row>
    <row r="18053" spans="9:46" s="142" customFormat="1" x14ac:dyDescent="0.15">
      <c r="I18053" s="223"/>
      <c r="P18053" s="224"/>
      <c r="Q18053" s="224"/>
      <c r="R18053" s="224"/>
      <c r="T18053" s="223"/>
      <c r="U18053" s="225"/>
      <c r="V18053" s="223"/>
      <c r="W18053" s="225"/>
      <c r="AE18053" s="200"/>
      <c r="AM18053" s="203"/>
      <c r="AT18053" s="144"/>
    </row>
    <row r="18054" spans="9:46" s="142" customFormat="1" x14ac:dyDescent="0.15">
      <c r="I18054" s="223"/>
      <c r="P18054" s="224"/>
      <c r="Q18054" s="224"/>
      <c r="R18054" s="224"/>
      <c r="T18054" s="223"/>
      <c r="U18054" s="225"/>
      <c r="V18054" s="223"/>
      <c r="W18054" s="225"/>
      <c r="AE18054" s="200"/>
      <c r="AM18054" s="203"/>
      <c r="AT18054" s="144"/>
    </row>
    <row r="18055" spans="9:46" s="142" customFormat="1" x14ac:dyDescent="0.15">
      <c r="I18055" s="223"/>
      <c r="P18055" s="224"/>
      <c r="Q18055" s="224"/>
      <c r="R18055" s="224"/>
      <c r="T18055" s="223"/>
      <c r="U18055" s="225"/>
      <c r="V18055" s="223"/>
      <c r="W18055" s="225"/>
      <c r="AE18055" s="200"/>
      <c r="AM18055" s="203"/>
      <c r="AT18055" s="144"/>
    </row>
    <row r="18056" spans="9:46" s="142" customFormat="1" x14ac:dyDescent="0.15">
      <c r="I18056" s="223"/>
      <c r="P18056" s="224"/>
      <c r="Q18056" s="224"/>
      <c r="R18056" s="224"/>
      <c r="T18056" s="223"/>
      <c r="U18056" s="225"/>
      <c r="V18056" s="223"/>
      <c r="W18056" s="225"/>
      <c r="AE18056" s="200"/>
      <c r="AM18056" s="203"/>
      <c r="AT18056" s="144"/>
    </row>
    <row r="18057" spans="9:46" s="142" customFormat="1" x14ac:dyDescent="0.15">
      <c r="I18057" s="223"/>
      <c r="P18057" s="224"/>
      <c r="Q18057" s="224"/>
      <c r="R18057" s="224"/>
      <c r="T18057" s="223"/>
      <c r="U18057" s="225"/>
      <c r="V18057" s="223"/>
      <c r="W18057" s="225"/>
      <c r="AE18057" s="200"/>
      <c r="AM18057" s="203"/>
      <c r="AT18057" s="144"/>
    </row>
    <row r="18058" spans="9:46" s="142" customFormat="1" x14ac:dyDescent="0.15">
      <c r="I18058" s="223"/>
      <c r="P18058" s="224"/>
      <c r="Q18058" s="224"/>
      <c r="R18058" s="224"/>
      <c r="T18058" s="223"/>
      <c r="U18058" s="225"/>
      <c r="V18058" s="223"/>
      <c r="W18058" s="225"/>
      <c r="AE18058" s="200"/>
      <c r="AM18058" s="203"/>
      <c r="AT18058" s="144"/>
    </row>
    <row r="18059" spans="9:46" s="142" customFormat="1" x14ac:dyDescent="0.15">
      <c r="I18059" s="223"/>
      <c r="P18059" s="224"/>
      <c r="Q18059" s="224"/>
      <c r="R18059" s="224"/>
      <c r="T18059" s="223"/>
      <c r="U18059" s="225"/>
      <c r="V18059" s="223"/>
      <c r="W18059" s="225"/>
      <c r="AE18059" s="200"/>
      <c r="AM18059" s="203"/>
      <c r="AT18059" s="144"/>
    </row>
    <row r="18060" spans="9:46" s="142" customFormat="1" x14ac:dyDescent="0.15">
      <c r="I18060" s="223"/>
      <c r="P18060" s="224"/>
      <c r="Q18060" s="224"/>
      <c r="R18060" s="224"/>
      <c r="T18060" s="223"/>
      <c r="U18060" s="225"/>
      <c r="V18060" s="223"/>
      <c r="W18060" s="225"/>
      <c r="AE18060" s="200"/>
      <c r="AM18060" s="203"/>
      <c r="AT18060" s="144"/>
    </row>
    <row r="18061" spans="9:46" s="142" customFormat="1" x14ac:dyDescent="0.15">
      <c r="I18061" s="223"/>
      <c r="P18061" s="224"/>
      <c r="Q18061" s="224"/>
      <c r="R18061" s="224"/>
      <c r="T18061" s="223"/>
      <c r="U18061" s="225"/>
      <c r="V18061" s="223"/>
      <c r="W18061" s="225"/>
      <c r="AE18061" s="200"/>
      <c r="AM18061" s="203"/>
      <c r="AT18061" s="144"/>
    </row>
    <row r="18062" spans="9:46" s="142" customFormat="1" x14ac:dyDescent="0.15">
      <c r="I18062" s="223"/>
      <c r="P18062" s="224"/>
      <c r="Q18062" s="224"/>
      <c r="R18062" s="224"/>
      <c r="T18062" s="223"/>
      <c r="U18062" s="225"/>
      <c r="V18062" s="223"/>
      <c r="W18062" s="225"/>
      <c r="AE18062" s="200"/>
      <c r="AM18062" s="203"/>
      <c r="AT18062" s="144"/>
    </row>
    <row r="18063" spans="9:46" s="142" customFormat="1" x14ac:dyDescent="0.15">
      <c r="I18063" s="223"/>
      <c r="P18063" s="224"/>
      <c r="Q18063" s="224"/>
      <c r="R18063" s="224"/>
      <c r="T18063" s="223"/>
      <c r="U18063" s="225"/>
      <c r="V18063" s="223"/>
      <c r="W18063" s="225"/>
      <c r="AE18063" s="200"/>
      <c r="AM18063" s="203"/>
      <c r="AT18063" s="144"/>
    </row>
    <row r="18064" spans="9:46" s="142" customFormat="1" x14ac:dyDescent="0.15">
      <c r="I18064" s="223"/>
      <c r="P18064" s="224"/>
      <c r="Q18064" s="224"/>
      <c r="R18064" s="224"/>
      <c r="T18064" s="223"/>
      <c r="U18064" s="225"/>
      <c r="V18064" s="223"/>
      <c r="W18064" s="225"/>
      <c r="AE18064" s="200"/>
      <c r="AM18064" s="203"/>
      <c r="AT18064" s="144"/>
    </row>
    <row r="18065" spans="9:46" s="142" customFormat="1" x14ac:dyDescent="0.15">
      <c r="I18065" s="223"/>
      <c r="P18065" s="224"/>
      <c r="Q18065" s="224"/>
      <c r="R18065" s="224"/>
      <c r="T18065" s="223"/>
      <c r="U18065" s="225"/>
      <c r="V18065" s="223"/>
      <c r="W18065" s="225"/>
      <c r="AE18065" s="200"/>
      <c r="AM18065" s="203"/>
      <c r="AT18065" s="144"/>
    </row>
    <row r="18066" spans="9:46" s="142" customFormat="1" x14ac:dyDescent="0.15">
      <c r="I18066" s="223"/>
      <c r="P18066" s="224"/>
      <c r="Q18066" s="224"/>
      <c r="R18066" s="224"/>
      <c r="T18066" s="223"/>
      <c r="U18066" s="225"/>
      <c r="V18066" s="223"/>
      <c r="W18066" s="225"/>
      <c r="AE18066" s="200"/>
      <c r="AM18066" s="203"/>
      <c r="AT18066" s="144"/>
    </row>
    <row r="18067" spans="9:46" s="142" customFormat="1" x14ac:dyDescent="0.15">
      <c r="I18067" s="223"/>
      <c r="P18067" s="224"/>
      <c r="Q18067" s="224"/>
      <c r="R18067" s="224"/>
      <c r="T18067" s="223"/>
      <c r="U18067" s="225"/>
      <c r="V18067" s="223"/>
      <c r="W18067" s="225"/>
      <c r="AE18067" s="200"/>
      <c r="AM18067" s="203"/>
      <c r="AT18067" s="144"/>
    </row>
    <row r="18068" spans="9:46" s="142" customFormat="1" x14ac:dyDescent="0.15">
      <c r="I18068" s="223"/>
      <c r="P18068" s="224"/>
      <c r="Q18068" s="224"/>
      <c r="R18068" s="224"/>
      <c r="T18068" s="223"/>
      <c r="U18068" s="225"/>
      <c r="V18068" s="223"/>
      <c r="W18068" s="225"/>
      <c r="AE18068" s="200"/>
      <c r="AM18068" s="203"/>
      <c r="AT18068" s="144"/>
    </row>
    <row r="18069" spans="9:46" s="142" customFormat="1" x14ac:dyDescent="0.15">
      <c r="I18069" s="223"/>
      <c r="P18069" s="224"/>
      <c r="Q18069" s="224"/>
      <c r="R18069" s="224"/>
      <c r="T18069" s="223"/>
      <c r="U18069" s="225"/>
      <c r="V18069" s="223"/>
      <c r="W18069" s="225"/>
      <c r="AE18069" s="200"/>
      <c r="AM18069" s="203"/>
      <c r="AT18069" s="144"/>
    </row>
    <row r="18070" spans="9:46" s="142" customFormat="1" x14ac:dyDescent="0.15">
      <c r="I18070" s="223"/>
      <c r="P18070" s="224"/>
      <c r="Q18070" s="224"/>
      <c r="R18070" s="224"/>
      <c r="T18070" s="223"/>
      <c r="U18070" s="225"/>
      <c r="V18070" s="223"/>
      <c r="W18070" s="225"/>
      <c r="AE18070" s="200"/>
      <c r="AM18070" s="203"/>
      <c r="AT18070" s="144"/>
    </row>
    <row r="18071" spans="9:46" s="142" customFormat="1" x14ac:dyDescent="0.15">
      <c r="I18071" s="223"/>
      <c r="P18071" s="224"/>
      <c r="Q18071" s="224"/>
      <c r="R18071" s="224"/>
      <c r="T18071" s="223"/>
      <c r="U18071" s="225"/>
      <c r="V18071" s="223"/>
      <c r="W18071" s="225"/>
      <c r="AE18071" s="200"/>
      <c r="AM18071" s="203"/>
      <c r="AT18071" s="144"/>
    </row>
    <row r="18072" spans="9:46" s="142" customFormat="1" x14ac:dyDescent="0.15">
      <c r="I18072" s="223"/>
      <c r="P18072" s="224"/>
      <c r="Q18072" s="224"/>
      <c r="R18072" s="224"/>
      <c r="T18072" s="223"/>
      <c r="U18072" s="225"/>
      <c r="V18072" s="223"/>
      <c r="W18072" s="225"/>
      <c r="AE18072" s="200"/>
      <c r="AM18072" s="203"/>
      <c r="AT18072" s="144"/>
    </row>
    <row r="18073" spans="9:46" s="142" customFormat="1" x14ac:dyDescent="0.15">
      <c r="I18073" s="223"/>
      <c r="P18073" s="224"/>
      <c r="Q18073" s="224"/>
      <c r="R18073" s="224"/>
      <c r="T18073" s="223"/>
      <c r="U18073" s="225"/>
      <c r="V18073" s="223"/>
      <c r="W18073" s="225"/>
      <c r="AE18073" s="200"/>
      <c r="AM18073" s="203"/>
      <c r="AT18073" s="144"/>
    </row>
    <row r="18074" spans="9:46" s="142" customFormat="1" x14ac:dyDescent="0.15">
      <c r="I18074" s="223"/>
      <c r="P18074" s="224"/>
      <c r="Q18074" s="224"/>
      <c r="R18074" s="224"/>
      <c r="T18074" s="223"/>
      <c r="U18074" s="225"/>
      <c r="V18074" s="223"/>
      <c r="W18074" s="225"/>
      <c r="AE18074" s="200"/>
      <c r="AM18074" s="203"/>
      <c r="AT18074" s="144"/>
    </row>
    <row r="18075" spans="9:46" s="142" customFormat="1" x14ac:dyDescent="0.15">
      <c r="I18075" s="223"/>
      <c r="P18075" s="224"/>
      <c r="Q18075" s="224"/>
      <c r="R18075" s="224"/>
      <c r="T18075" s="223"/>
      <c r="U18075" s="225"/>
      <c r="V18075" s="223"/>
      <c r="W18075" s="225"/>
      <c r="AE18075" s="200"/>
      <c r="AM18075" s="203"/>
      <c r="AT18075" s="144"/>
    </row>
    <row r="18076" spans="9:46" s="142" customFormat="1" x14ac:dyDescent="0.15">
      <c r="I18076" s="223"/>
      <c r="P18076" s="224"/>
      <c r="Q18076" s="224"/>
      <c r="R18076" s="224"/>
      <c r="T18076" s="223"/>
      <c r="U18076" s="225"/>
      <c r="V18076" s="223"/>
      <c r="W18076" s="225"/>
      <c r="AE18076" s="200"/>
      <c r="AM18076" s="203"/>
      <c r="AT18076" s="144"/>
    </row>
    <row r="18077" spans="9:46" s="142" customFormat="1" x14ac:dyDescent="0.15">
      <c r="I18077" s="223"/>
      <c r="P18077" s="224"/>
      <c r="Q18077" s="224"/>
      <c r="R18077" s="224"/>
      <c r="T18077" s="223"/>
      <c r="U18077" s="225"/>
      <c r="V18077" s="223"/>
      <c r="W18077" s="225"/>
      <c r="AE18077" s="200"/>
      <c r="AM18077" s="203"/>
      <c r="AT18077" s="144"/>
    </row>
    <row r="18078" spans="9:46" s="142" customFormat="1" x14ac:dyDescent="0.15">
      <c r="I18078" s="223"/>
      <c r="P18078" s="224"/>
      <c r="Q18078" s="224"/>
      <c r="R18078" s="224"/>
      <c r="T18078" s="223"/>
      <c r="U18078" s="225"/>
      <c r="V18078" s="223"/>
      <c r="W18078" s="225"/>
      <c r="AE18078" s="200"/>
      <c r="AM18078" s="203"/>
      <c r="AT18078" s="144"/>
    </row>
    <row r="18079" spans="9:46" s="142" customFormat="1" x14ac:dyDescent="0.15">
      <c r="I18079" s="223"/>
      <c r="P18079" s="224"/>
      <c r="Q18079" s="224"/>
      <c r="R18079" s="224"/>
      <c r="T18079" s="223"/>
      <c r="U18079" s="225"/>
      <c r="V18079" s="223"/>
      <c r="W18079" s="225"/>
      <c r="AE18079" s="200"/>
      <c r="AM18079" s="203"/>
      <c r="AT18079" s="144"/>
    </row>
    <row r="18080" spans="9:46" s="142" customFormat="1" x14ac:dyDescent="0.15">
      <c r="I18080" s="223"/>
      <c r="P18080" s="224"/>
      <c r="Q18080" s="224"/>
      <c r="R18080" s="224"/>
      <c r="T18080" s="223"/>
      <c r="U18080" s="225"/>
      <c r="V18080" s="223"/>
      <c r="W18080" s="225"/>
      <c r="AE18080" s="200"/>
      <c r="AM18080" s="203"/>
      <c r="AT18080" s="144"/>
    </row>
    <row r="18081" spans="9:46" s="142" customFormat="1" x14ac:dyDescent="0.15">
      <c r="I18081" s="223"/>
      <c r="P18081" s="224"/>
      <c r="Q18081" s="224"/>
      <c r="R18081" s="224"/>
      <c r="T18081" s="223"/>
      <c r="U18081" s="225"/>
      <c r="V18081" s="223"/>
      <c r="W18081" s="225"/>
      <c r="AE18081" s="200"/>
      <c r="AM18081" s="203"/>
      <c r="AT18081" s="144"/>
    </row>
    <row r="18082" spans="9:46" s="142" customFormat="1" x14ac:dyDescent="0.15">
      <c r="I18082" s="223"/>
      <c r="P18082" s="224"/>
      <c r="Q18082" s="224"/>
      <c r="R18082" s="224"/>
      <c r="T18082" s="223"/>
      <c r="U18082" s="225"/>
      <c r="V18082" s="223"/>
      <c r="W18082" s="225"/>
      <c r="AE18082" s="200"/>
      <c r="AM18082" s="203"/>
      <c r="AT18082" s="144"/>
    </row>
    <row r="18083" spans="9:46" s="142" customFormat="1" x14ac:dyDescent="0.15">
      <c r="I18083" s="223"/>
      <c r="P18083" s="224"/>
      <c r="Q18083" s="224"/>
      <c r="R18083" s="224"/>
      <c r="T18083" s="223"/>
      <c r="U18083" s="225"/>
      <c r="V18083" s="223"/>
      <c r="W18083" s="225"/>
      <c r="AE18083" s="200"/>
      <c r="AM18083" s="203"/>
      <c r="AT18083" s="144"/>
    </row>
    <row r="18084" spans="9:46" s="142" customFormat="1" x14ac:dyDescent="0.15">
      <c r="I18084" s="223"/>
      <c r="P18084" s="224"/>
      <c r="Q18084" s="224"/>
      <c r="R18084" s="224"/>
      <c r="T18084" s="223"/>
      <c r="U18084" s="225"/>
      <c r="V18084" s="223"/>
      <c r="W18084" s="225"/>
      <c r="AE18084" s="200"/>
      <c r="AM18084" s="203"/>
      <c r="AT18084" s="144"/>
    </row>
    <row r="18085" spans="9:46" s="142" customFormat="1" x14ac:dyDescent="0.15">
      <c r="I18085" s="223"/>
      <c r="P18085" s="224"/>
      <c r="Q18085" s="224"/>
      <c r="R18085" s="224"/>
      <c r="T18085" s="223"/>
      <c r="U18085" s="225"/>
      <c r="V18085" s="223"/>
      <c r="W18085" s="225"/>
      <c r="AE18085" s="200"/>
      <c r="AM18085" s="203"/>
      <c r="AT18085" s="144"/>
    </row>
    <row r="18086" spans="9:46" s="142" customFormat="1" x14ac:dyDescent="0.15">
      <c r="I18086" s="223"/>
      <c r="P18086" s="224"/>
      <c r="Q18086" s="224"/>
      <c r="R18086" s="224"/>
      <c r="T18086" s="223"/>
      <c r="U18086" s="225"/>
      <c r="V18086" s="223"/>
      <c r="W18086" s="225"/>
      <c r="AE18086" s="200"/>
      <c r="AM18086" s="203"/>
      <c r="AT18086" s="144"/>
    </row>
    <row r="18087" spans="9:46" s="142" customFormat="1" x14ac:dyDescent="0.15">
      <c r="I18087" s="223"/>
      <c r="P18087" s="224"/>
      <c r="Q18087" s="224"/>
      <c r="R18087" s="224"/>
      <c r="T18087" s="223"/>
      <c r="U18087" s="225"/>
      <c r="V18087" s="223"/>
      <c r="W18087" s="225"/>
      <c r="AE18087" s="200"/>
      <c r="AM18087" s="203"/>
      <c r="AT18087" s="144"/>
    </row>
    <row r="18088" spans="9:46" s="142" customFormat="1" x14ac:dyDescent="0.15">
      <c r="I18088" s="223"/>
      <c r="P18088" s="224"/>
      <c r="Q18088" s="224"/>
      <c r="R18088" s="224"/>
      <c r="T18088" s="223"/>
      <c r="U18088" s="225"/>
      <c r="V18088" s="223"/>
      <c r="W18088" s="225"/>
      <c r="AE18088" s="200"/>
      <c r="AM18088" s="203"/>
      <c r="AT18088" s="144"/>
    </row>
    <row r="18089" spans="9:46" s="142" customFormat="1" x14ac:dyDescent="0.15">
      <c r="I18089" s="223"/>
      <c r="P18089" s="224"/>
      <c r="Q18089" s="224"/>
      <c r="R18089" s="224"/>
      <c r="T18089" s="223"/>
      <c r="U18089" s="225"/>
      <c r="V18089" s="223"/>
      <c r="W18089" s="225"/>
      <c r="AE18089" s="200"/>
      <c r="AM18089" s="203"/>
      <c r="AT18089" s="144"/>
    </row>
    <row r="18090" spans="9:46" s="142" customFormat="1" x14ac:dyDescent="0.15">
      <c r="I18090" s="223"/>
      <c r="P18090" s="224"/>
      <c r="Q18090" s="224"/>
      <c r="R18090" s="224"/>
      <c r="T18090" s="223"/>
      <c r="U18090" s="225"/>
      <c r="V18090" s="223"/>
      <c r="W18090" s="225"/>
      <c r="AE18090" s="200"/>
      <c r="AM18090" s="203"/>
      <c r="AT18090" s="144"/>
    </row>
    <row r="18091" spans="9:46" s="142" customFormat="1" x14ac:dyDescent="0.15">
      <c r="I18091" s="223"/>
      <c r="P18091" s="224"/>
      <c r="Q18091" s="224"/>
      <c r="R18091" s="224"/>
      <c r="T18091" s="223"/>
      <c r="U18091" s="225"/>
      <c r="V18091" s="223"/>
      <c r="W18091" s="225"/>
      <c r="AE18091" s="200"/>
      <c r="AM18091" s="203"/>
      <c r="AT18091" s="144"/>
    </row>
    <row r="18092" spans="9:46" s="142" customFormat="1" x14ac:dyDescent="0.15">
      <c r="I18092" s="223"/>
      <c r="P18092" s="224"/>
      <c r="Q18092" s="224"/>
      <c r="R18092" s="224"/>
      <c r="T18092" s="223"/>
      <c r="U18092" s="225"/>
      <c r="V18092" s="223"/>
      <c r="W18092" s="225"/>
      <c r="AE18092" s="200"/>
      <c r="AM18092" s="203"/>
      <c r="AT18092" s="144"/>
    </row>
    <row r="18093" spans="9:46" s="142" customFormat="1" x14ac:dyDescent="0.15">
      <c r="I18093" s="223"/>
      <c r="P18093" s="224"/>
      <c r="Q18093" s="224"/>
      <c r="R18093" s="224"/>
      <c r="T18093" s="223"/>
      <c r="U18093" s="225"/>
      <c r="V18093" s="223"/>
      <c r="W18093" s="225"/>
      <c r="AE18093" s="200"/>
      <c r="AM18093" s="203"/>
      <c r="AT18093" s="144"/>
    </row>
    <row r="18094" spans="9:46" s="142" customFormat="1" x14ac:dyDescent="0.15">
      <c r="I18094" s="223"/>
      <c r="P18094" s="224"/>
      <c r="Q18094" s="224"/>
      <c r="R18094" s="224"/>
      <c r="T18094" s="223"/>
      <c r="U18094" s="225"/>
      <c r="V18094" s="223"/>
      <c r="W18094" s="225"/>
      <c r="AE18094" s="200"/>
      <c r="AM18094" s="203"/>
      <c r="AT18094" s="144"/>
    </row>
    <row r="18095" spans="9:46" s="142" customFormat="1" x14ac:dyDescent="0.15">
      <c r="I18095" s="223"/>
      <c r="P18095" s="224"/>
      <c r="Q18095" s="224"/>
      <c r="R18095" s="224"/>
      <c r="T18095" s="223"/>
      <c r="U18095" s="225"/>
      <c r="V18095" s="223"/>
      <c r="W18095" s="225"/>
      <c r="AE18095" s="200"/>
      <c r="AM18095" s="203"/>
      <c r="AT18095" s="144"/>
    </row>
    <row r="18096" spans="9:46" s="142" customFormat="1" x14ac:dyDescent="0.15">
      <c r="I18096" s="223"/>
      <c r="P18096" s="224"/>
      <c r="Q18096" s="224"/>
      <c r="R18096" s="224"/>
      <c r="T18096" s="223"/>
      <c r="U18096" s="225"/>
      <c r="V18096" s="223"/>
      <c r="W18096" s="225"/>
      <c r="AE18096" s="200"/>
      <c r="AM18096" s="203"/>
      <c r="AT18096" s="144"/>
    </row>
    <row r="18097" spans="9:46" s="142" customFormat="1" x14ac:dyDescent="0.15">
      <c r="I18097" s="223"/>
      <c r="P18097" s="224"/>
      <c r="Q18097" s="224"/>
      <c r="R18097" s="224"/>
      <c r="T18097" s="223"/>
      <c r="U18097" s="225"/>
      <c r="V18097" s="223"/>
      <c r="W18097" s="225"/>
      <c r="AE18097" s="200"/>
      <c r="AM18097" s="203"/>
      <c r="AT18097" s="144"/>
    </row>
    <row r="18098" spans="9:46" s="142" customFormat="1" x14ac:dyDescent="0.15">
      <c r="I18098" s="223"/>
      <c r="P18098" s="224"/>
      <c r="Q18098" s="224"/>
      <c r="R18098" s="224"/>
      <c r="T18098" s="223"/>
      <c r="U18098" s="225"/>
      <c r="V18098" s="223"/>
      <c r="W18098" s="225"/>
      <c r="AE18098" s="200"/>
      <c r="AM18098" s="203"/>
      <c r="AT18098" s="144"/>
    </row>
    <row r="18099" spans="9:46" s="142" customFormat="1" x14ac:dyDescent="0.15">
      <c r="I18099" s="223"/>
      <c r="P18099" s="224"/>
      <c r="Q18099" s="224"/>
      <c r="R18099" s="224"/>
      <c r="T18099" s="223"/>
      <c r="U18099" s="225"/>
      <c r="V18099" s="223"/>
      <c r="W18099" s="225"/>
      <c r="AE18099" s="200"/>
      <c r="AM18099" s="203"/>
      <c r="AT18099" s="144"/>
    </row>
    <row r="18100" spans="9:46" s="142" customFormat="1" x14ac:dyDescent="0.15">
      <c r="I18100" s="223"/>
      <c r="P18100" s="224"/>
      <c r="Q18100" s="224"/>
      <c r="R18100" s="224"/>
      <c r="T18100" s="223"/>
      <c r="U18100" s="225"/>
      <c r="V18100" s="223"/>
      <c r="W18100" s="225"/>
      <c r="AE18100" s="200"/>
      <c r="AM18100" s="203"/>
      <c r="AT18100" s="144"/>
    </row>
    <row r="18101" spans="9:46" s="142" customFormat="1" x14ac:dyDescent="0.15">
      <c r="I18101" s="223"/>
      <c r="P18101" s="224"/>
      <c r="Q18101" s="224"/>
      <c r="R18101" s="224"/>
      <c r="T18101" s="223"/>
      <c r="U18101" s="225"/>
      <c r="V18101" s="223"/>
      <c r="W18101" s="225"/>
      <c r="AE18101" s="200"/>
      <c r="AM18101" s="203"/>
      <c r="AT18101" s="144"/>
    </row>
    <row r="18102" spans="9:46" s="142" customFormat="1" x14ac:dyDescent="0.15">
      <c r="I18102" s="223"/>
      <c r="P18102" s="224"/>
      <c r="Q18102" s="224"/>
      <c r="R18102" s="224"/>
      <c r="T18102" s="223"/>
      <c r="U18102" s="225"/>
      <c r="V18102" s="223"/>
      <c r="W18102" s="225"/>
      <c r="AE18102" s="200"/>
      <c r="AM18102" s="203"/>
      <c r="AT18102" s="144"/>
    </row>
    <row r="18103" spans="9:46" s="142" customFormat="1" x14ac:dyDescent="0.15">
      <c r="I18103" s="223"/>
      <c r="P18103" s="224"/>
      <c r="Q18103" s="224"/>
      <c r="R18103" s="224"/>
      <c r="T18103" s="223"/>
      <c r="U18103" s="225"/>
      <c r="V18103" s="223"/>
      <c r="W18103" s="225"/>
      <c r="AE18103" s="200"/>
      <c r="AM18103" s="203"/>
      <c r="AT18103" s="144"/>
    </row>
    <row r="18104" spans="9:46" s="142" customFormat="1" x14ac:dyDescent="0.15">
      <c r="I18104" s="223"/>
      <c r="P18104" s="224"/>
      <c r="Q18104" s="224"/>
      <c r="R18104" s="224"/>
      <c r="T18104" s="223"/>
      <c r="U18104" s="225"/>
      <c r="V18104" s="223"/>
      <c r="W18104" s="225"/>
      <c r="AE18104" s="200"/>
      <c r="AM18104" s="203"/>
      <c r="AT18104" s="144"/>
    </row>
    <row r="18105" spans="9:46" s="142" customFormat="1" x14ac:dyDescent="0.15">
      <c r="I18105" s="223"/>
      <c r="P18105" s="224"/>
      <c r="Q18105" s="224"/>
      <c r="R18105" s="224"/>
      <c r="T18105" s="223"/>
      <c r="U18105" s="225"/>
      <c r="V18105" s="223"/>
      <c r="W18105" s="225"/>
      <c r="AE18105" s="200"/>
      <c r="AM18105" s="203"/>
      <c r="AT18105" s="144"/>
    </row>
    <row r="18106" spans="9:46" s="142" customFormat="1" x14ac:dyDescent="0.15">
      <c r="I18106" s="223"/>
      <c r="P18106" s="224"/>
      <c r="Q18106" s="224"/>
      <c r="R18106" s="224"/>
      <c r="T18106" s="223"/>
      <c r="U18106" s="225"/>
      <c r="V18106" s="223"/>
      <c r="W18106" s="225"/>
      <c r="AE18106" s="200"/>
      <c r="AM18106" s="203"/>
      <c r="AT18106" s="144"/>
    </row>
    <row r="18107" spans="9:46" s="142" customFormat="1" x14ac:dyDescent="0.15">
      <c r="I18107" s="223"/>
      <c r="P18107" s="224"/>
      <c r="Q18107" s="224"/>
      <c r="R18107" s="224"/>
      <c r="T18107" s="223"/>
      <c r="U18107" s="225"/>
      <c r="V18107" s="223"/>
      <c r="W18107" s="225"/>
      <c r="AE18107" s="200"/>
      <c r="AM18107" s="203"/>
      <c r="AT18107" s="144"/>
    </row>
    <row r="18108" spans="9:46" s="142" customFormat="1" x14ac:dyDescent="0.15">
      <c r="I18108" s="223"/>
      <c r="P18108" s="224"/>
      <c r="Q18108" s="224"/>
      <c r="R18108" s="224"/>
      <c r="T18108" s="223"/>
      <c r="U18108" s="225"/>
      <c r="V18108" s="223"/>
      <c r="W18108" s="225"/>
      <c r="AE18108" s="200"/>
      <c r="AM18108" s="203"/>
      <c r="AT18108" s="144"/>
    </row>
    <row r="18109" spans="9:46" s="142" customFormat="1" x14ac:dyDescent="0.15">
      <c r="I18109" s="223"/>
      <c r="P18109" s="224"/>
      <c r="Q18109" s="224"/>
      <c r="R18109" s="224"/>
      <c r="T18109" s="223"/>
      <c r="U18109" s="225"/>
      <c r="V18109" s="223"/>
      <c r="W18109" s="225"/>
      <c r="AE18109" s="200"/>
      <c r="AM18109" s="203"/>
      <c r="AT18109" s="144"/>
    </row>
    <row r="18110" spans="9:46" s="142" customFormat="1" x14ac:dyDescent="0.15">
      <c r="I18110" s="223"/>
      <c r="P18110" s="224"/>
      <c r="Q18110" s="224"/>
      <c r="R18110" s="224"/>
      <c r="T18110" s="223"/>
      <c r="U18110" s="225"/>
      <c r="V18110" s="223"/>
      <c r="W18110" s="225"/>
      <c r="AE18110" s="200"/>
      <c r="AM18110" s="203"/>
      <c r="AT18110" s="144"/>
    </row>
    <row r="18111" spans="9:46" s="142" customFormat="1" x14ac:dyDescent="0.15">
      <c r="I18111" s="223"/>
      <c r="P18111" s="224"/>
      <c r="Q18111" s="224"/>
      <c r="R18111" s="224"/>
      <c r="T18111" s="223"/>
      <c r="U18111" s="225"/>
      <c r="V18111" s="223"/>
      <c r="W18111" s="225"/>
      <c r="AE18111" s="200"/>
      <c r="AM18111" s="203"/>
      <c r="AT18111" s="144"/>
    </row>
    <row r="18112" spans="9:46" s="142" customFormat="1" x14ac:dyDescent="0.15">
      <c r="I18112" s="223"/>
      <c r="P18112" s="224"/>
      <c r="Q18112" s="224"/>
      <c r="R18112" s="224"/>
      <c r="T18112" s="223"/>
      <c r="U18112" s="225"/>
      <c r="V18112" s="223"/>
      <c r="W18112" s="225"/>
      <c r="AE18112" s="200"/>
      <c r="AM18112" s="203"/>
      <c r="AT18112" s="144"/>
    </row>
    <row r="18113" spans="9:46" s="142" customFormat="1" x14ac:dyDescent="0.15">
      <c r="I18113" s="223"/>
      <c r="P18113" s="224"/>
      <c r="Q18113" s="224"/>
      <c r="R18113" s="224"/>
      <c r="T18113" s="223"/>
      <c r="U18113" s="225"/>
      <c r="V18113" s="223"/>
      <c r="W18113" s="225"/>
      <c r="AE18113" s="200"/>
      <c r="AM18113" s="203"/>
      <c r="AT18113" s="144"/>
    </row>
    <row r="18114" spans="9:46" s="142" customFormat="1" x14ac:dyDescent="0.15">
      <c r="I18114" s="223"/>
      <c r="P18114" s="224"/>
      <c r="Q18114" s="224"/>
      <c r="R18114" s="224"/>
      <c r="T18114" s="223"/>
      <c r="U18114" s="225"/>
      <c r="V18114" s="223"/>
      <c r="W18114" s="225"/>
      <c r="AE18114" s="200"/>
      <c r="AM18114" s="203"/>
      <c r="AT18114" s="144"/>
    </row>
    <row r="18115" spans="9:46" s="142" customFormat="1" x14ac:dyDescent="0.15">
      <c r="I18115" s="223"/>
      <c r="P18115" s="224"/>
      <c r="Q18115" s="224"/>
      <c r="R18115" s="224"/>
      <c r="T18115" s="223"/>
      <c r="U18115" s="225"/>
      <c r="V18115" s="223"/>
      <c r="W18115" s="225"/>
      <c r="AE18115" s="200"/>
      <c r="AM18115" s="203"/>
      <c r="AT18115" s="144"/>
    </row>
    <row r="18116" spans="9:46" s="142" customFormat="1" x14ac:dyDescent="0.15">
      <c r="I18116" s="223"/>
      <c r="P18116" s="224"/>
      <c r="Q18116" s="224"/>
      <c r="R18116" s="224"/>
      <c r="T18116" s="223"/>
      <c r="U18116" s="225"/>
      <c r="V18116" s="223"/>
      <c r="W18116" s="225"/>
      <c r="AE18116" s="200"/>
      <c r="AM18116" s="203"/>
      <c r="AT18116" s="144"/>
    </row>
    <row r="18117" spans="9:46" s="142" customFormat="1" x14ac:dyDescent="0.15">
      <c r="I18117" s="223"/>
      <c r="P18117" s="224"/>
      <c r="Q18117" s="224"/>
      <c r="R18117" s="224"/>
      <c r="T18117" s="223"/>
      <c r="U18117" s="225"/>
      <c r="V18117" s="223"/>
      <c r="W18117" s="225"/>
      <c r="AE18117" s="200"/>
      <c r="AM18117" s="203"/>
      <c r="AT18117" s="144"/>
    </row>
    <row r="18118" spans="9:46" s="142" customFormat="1" x14ac:dyDescent="0.15">
      <c r="I18118" s="223"/>
      <c r="P18118" s="224"/>
      <c r="Q18118" s="224"/>
      <c r="R18118" s="224"/>
      <c r="T18118" s="223"/>
      <c r="U18118" s="225"/>
      <c r="V18118" s="223"/>
      <c r="W18118" s="225"/>
      <c r="AE18118" s="200"/>
      <c r="AM18118" s="203"/>
      <c r="AT18118" s="144"/>
    </row>
    <row r="18119" spans="9:46" s="142" customFormat="1" x14ac:dyDescent="0.15">
      <c r="I18119" s="223"/>
      <c r="P18119" s="224"/>
      <c r="Q18119" s="224"/>
      <c r="R18119" s="224"/>
      <c r="T18119" s="223"/>
      <c r="U18119" s="225"/>
      <c r="V18119" s="223"/>
      <c r="W18119" s="225"/>
      <c r="AE18119" s="200"/>
      <c r="AM18119" s="203"/>
      <c r="AT18119" s="144"/>
    </row>
    <row r="18120" spans="9:46" s="142" customFormat="1" x14ac:dyDescent="0.15">
      <c r="I18120" s="223"/>
      <c r="P18120" s="224"/>
      <c r="Q18120" s="224"/>
      <c r="R18120" s="224"/>
      <c r="T18120" s="223"/>
      <c r="U18120" s="225"/>
      <c r="V18120" s="223"/>
      <c r="W18120" s="225"/>
      <c r="AE18120" s="200"/>
      <c r="AM18120" s="203"/>
      <c r="AT18120" s="144"/>
    </row>
    <row r="18121" spans="9:46" s="142" customFormat="1" x14ac:dyDescent="0.15">
      <c r="I18121" s="223"/>
      <c r="P18121" s="224"/>
      <c r="Q18121" s="224"/>
      <c r="R18121" s="224"/>
      <c r="T18121" s="223"/>
      <c r="U18121" s="225"/>
      <c r="V18121" s="223"/>
      <c r="W18121" s="225"/>
      <c r="AE18121" s="200"/>
      <c r="AM18121" s="203"/>
      <c r="AT18121" s="144"/>
    </row>
    <row r="18122" spans="9:46" s="142" customFormat="1" x14ac:dyDescent="0.15">
      <c r="I18122" s="223"/>
      <c r="P18122" s="224"/>
      <c r="Q18122" s="224"/>
      <c r="R18122" s="224"/>
      <c r="T18122" s="223"/>
      <c r="U18122" s="225"/>
      <c r="V18122" s="223"/>
      <c r="W18122" s="225"/>
      <c r="AE18122" s="200"/>
      <c r="AM18122" s="203"/>
      <c r="AT18122" s="144"/>
    </row>
    <row r="18123" spans="9:46" s="142" customFormat="1" x14ac:dyDescent="0.15">
      <c r="I18123" s="223"/>
      <c r="P18123" s="224"/>
      <c r="Q18123" s="224"/>
      <c r="R18123" s="224"/>
      <c r="T18123" s="223"/>
      <c r="U18123" s="225"/>
      <c r="V18123" s="223"/>
      <c r="W18123" s="225"/>
      <c r="AE18123" s="200"/>
      <c r="AM18123" s="203"/>
      <c r="AT18123" s="144"/>
    </row>
    <row r="18124" spans="9:46" s="142" customFormat="1" x14ac:dyDescent="0.15">
      <c r="I18124" s="223"/>
      <c r="P18124" s="224"/>
      <c r="Q18124" s="224"/>
      <c r="R18124" s="224"/>
      <c r="T18124" s="223"/>
      <c r="U18124" s="225"/>
      <c r="V18124" s="223"/>
      <c r="W18124" s="225"/>
      <c r="AE18124" s="200"/>
      <c r="AM18124" s="203"/>
      <c r="AT18124" s="144"/>
    </row>
    <row r="18125" spans="9:46" s="142" customFormat="1" x14ac:dyDescent="0.15">
      <c r="I18125" s="223"/>
      <c r="P18125" s="224"/>
      <c r="Q18125" s="224"/>
      <c r="R18125" s="224"/>
      <c r="T18125" s="223"/>
      <c r="U18125" s="225"/>
      <c r="V18125" s="223"/>
      <c r="W18125" s="225"/>
      <c r="AE18125" s="200"/>
      <c r="AM18125" s="203"/>
      <c r="AT18125" s="144"/>
    </row>
    <row r="18126" spans="9:46" s="142" customFormat="1" x14ac:dyDescent="0.15">
      <c r="I18126" s="223"/>
      <c r="P18126" s="224"/>
      <c r="Q18126" s="224"/>
      <c r="R18126" s="224"/>
      <c r="T18126" s="223"/>
      <c r="U18126" s="225"/>
      <c r="V18126" s="223"/>
      <c r="W18126" s="225"/>
      <c r="AE18126" s="200"/>
      <c r="AM18126" s="203"/>
      <c r="AT18126" s="144"/>
    </row>
    <row r="18127" spans="9:46" s="142" customFormat="1" x14ac:dyDescent="0.15">
      <c r="I18127" s="223"/>
      <c r="P18127" s="224"/>
      <c r="Q18127" s="224"/>
      <c r="R18127" s="224"/>
      <c r="T18127" s="223"/>
      <c r="U18127" s="225"/>
      <c r="V18127" s="223"/>
      <c r="W18127" s="225"/>
      <c r="AE18127" s="200"/>
      <c r="AM18127" s="203"/>
      <c r="AT18127" s="144"/>
    </row>
    <row r="18128" spans="9:46" s="142" customFormat="1" x14ac:dyDescent="0.15">
      <c r="I18128" s="223"/>
      <c r="P18128" s="224"/>
      <c r="Q18128" s="224"/>
      <c r="R18128" s="224"/>
      <c r="T18128" s="223"/>
      <c r="U18128" s="225"/>
      <c r="V18128" s="223"/>
      <c r="W18128" s="225"/>
      <c r="AE18128" s="200"/>
      <c r="AM18128" s="203"/>
      <c r="AT18128" s="144"/>
    </row>
    <row r="18129" spans="9:46" s="142" customFormat="1" x14ac:dyDescent="0.15">
      <c r="I18129" s="223"/>
      <c r="P18129" s="224"/>
      <c r="Q18129" s="224"/>
      <c r="R18129" s="224"/>
      <c r="T18129" s="223"/>
      <c r="U18129" s="225"/>
      <c r="V18129" s="223"/>
      <c r="W18129" s="225"/>
      <c r="AE18129" s="200"/>
      <c r="AM18129" s="203"/>
      <c r="AT18129" s="144"/>
    </row>
    <row r="18130" spans="9:46" s="142" customFormat="1" x14ac:dyDescent="0.15">
      <c r="I18130" s="223"/>
      <c r="P18130" s="224"/>
      <c r="Q18130" s="224"/>
      <c r="R18130" s="224"/>
      <c r="T18130" s="223"/>
      <c r="U18130" s="225"/>
      <c r="V18130" s="223"/>
      <c r="W18130" s="225"/>
      <c r="AE18130" s="200"/>
      <c r="AM18130" s="203"/>
      <c r="AT18130" s="144"/>
    </row>
    <row r="18131" spans="9:46" s="142" customFormat="1" x14ac:dyDescent="0.15">
      <c r="I18131" s="223"/>
      <c r="P18131" s="224"/>
      <c r="Q18131" s="224"/>
      <c r="R18131" s="224"/>
      <c r="T18131" s="223"/>
      <c r="U18131" s="225"/>
      <c r="V18131" s="223"/>
      <c r="W18131" s="225"/>
      <c r="AE18131" s="200"/>
      <c r="AM18131" s="203"/>
      <c r="AT18131" s="144"/>
    </row>
    <row r="18132" spans="9:46" s="142" customFormat="1" x14ac:dyDescent="0.15">
      <c r="I18132" s="223"/>
      <c r="P18132" s="224"/>
      <c r="Q18132" s="224"/>
      <c r="R18132" s="224"/>
      <c r="T18132" s="223"/>
      <c r="U18132" s="225"/>
      <c r="V18132" s="223"/>
      <c r="W18132" s="225"/>
      <c r="AE18132" s="200"/>
      <c r="AM18132" s="203"/>
      <c r="AT18132" s="144"/>
    </row>
    <row r="18133" spans="9:46" s="142" customFormat="1" x14ac:dyDescent="0.15">
      <c r="I18133" s="223"/>
      <c r="P18133" s="224"/>
      <c r="Q18133" s="224"/>
      <c r="R18133" s="224"/>
      <c r="T18133" s="223"/>
      <c r="U18133" s="225"/>
      <c r="V18133" s="223"/>
      <c r="W18133" s="225"/>
      <c r="AE18133" s="200"/>
      <c r="AM18133" s="203"/>
      <c r="AT18133" s="144"/>
    </row>
    <row r="18134" spans="9:46" s="142" customFormat="1" x14ac:dyDescent="0.15">
      <c r="I18134" s="223"/>
      <c r="P18134" s="224"/>
      <c r="Q18134" s="224"/>
      <c r="R18134" s="224"/>
      <c r="T18134" s="223"/>
      <c r="U18134" s="225"/>
      <c r="V18134" s="223"/>
      <c r="W18134" s="225"/>
      <c r="AE18134" s="200"/>
      <c r="AM18134" s="203"/>
      <c r="AT18134" s="144"/>
    </row>
    <row r="18135" spans="9:46" s="142" customFormat="1" x14ac:dyDescent="0.15">
      <c r="I18135" s="223"/>
      <c r="P18135" s="224"/>
      <c r="Q18135" s="224"/>
      <c r="R18135" s="224"/>
      <c r="T18135" s="223"/>
      <c r="U18135" s="225"/>
      <c r="V18135" s="223"/>
      <c r="W18135" s="225"/>
      <c r="AE18135" s="200"/>
      <c r="AM18135" s="203"/>
      <c r="AT18135" s="144"/>
    </row>
    <row r="18136" spans="9:46" s="142" customFormat="1" x14ac:dyDescent="0.15">
      <c r="I18136" s="223"/>
      <c r="P18136" s="224"/>
      <c r="Q18136" s="224"/>
      <c r="R18136" s="224"/>
      <c r="T18136" s="223"/>
      <c r="U18136" s="225"/>
      <c r="V18136" s="223"/>
      <c r="W18136" s="225"/>
      <c r="AE18136" s="200"/>
      <c r="AM18136" s="203"/>
      <c r="AT18136" s="144"/>
    </row>
    <row r="18137" spans="9:46" s="142" customFormat="1" x14ac:dyDescent="0.15">
      <c r="I18137" s="223"/>
      <c r="P18137" s="224"/>
      <c r="Q18137" s="224"/>
      <c r="R18137" s="224"/>
      <c r="T18137" s="223"/>
      <c r="U18137" s="225"/>
      <c r="V18137" s="223"/>
      <c r="W18137" s="225"/>
      <c r="AE18137" s="200"/>
      <c r="AM18137" s="203"/>
      <c r="AT18137" s="144"/>
    </row>
    <row r="18138" spans="9:46" s="142" customFormat="1" x14ac:dyDescent="0.15">
      <c r="I18138" s="223"/>
      <c r="P18138" s="224"/>
      <c r="Q18138" s="224"/>
      <c r="R18138" s="224"/>
      <c r="T18138" s="223"/>
      <c r="U18138" s="225"/>
      <c r="V18138" s="223"/>
      <c r="W18138" s="225"/>
      <c r="AE18138" s="200"/>
      <c r="AM18138" s="203"/>
      <c r="AT18138" s="144"/>
    </row>
    <row r="18139" spans="9:46" s="142" customFormat="1" x14ac:dyDescent="0.15">
      <c r="I18139" s="223"/>
      <c r="P18139" s="224"/>
      <c r="Q18139" s="224"/>
      <c r="R18139" s="224"/>
      <c r="T18139" s="223"/>
      <c r="U18139" s="225"/>
      <c r="V18139" s="223"/>
      <c r="W18139" s="225"/>
      <c r="AE18139" s="200"/>
      <c r="AM18139" s="203"/>
      <c r="AT18139" s="144"/>
    </row>
    <row r="18140" spans="9:46" s="142" customFormat="1" x14ac:dyDescent="0.15">
      <c r="I18140" s="223"/>
      <c r="P18140" s="224"/>
      <c r="Q18140" s="224"/>
      <c r="R18140" s="224"/>
      <c r="T18140" s="223"/>
      <c r="U18140" s="225"/>
      <c r="V18140" s="223"/>
      <c r="W18140" s="225"/>
      <c r="AE18140" s="200"/>
      <c r="AM18140" s="203"/>
      <c r="AT18140" s="144"/>
    </row>
    <row r="18141" spans="9:46" s="142" customFormat="1" x14ac:dyDescent="0.15">
      <c r="I18141" s="223"/>
      <c r="P18141" s="224"/>
      <c r="Q18141" s="224"/>
      <c r="R18141" s="224"/>
      <c r="T18141" s="223"/>
      <c r="U18141" s="225"/>
      <c r="V18141" s="223"/>
      <c r="W18141" s="225"/>
      <c r="AE18141" s="200"/>
      <c r="AM18141" s="203"/>
      <c r="AT18141" s="144"/>
    </row>
    <row r="18142" spans="9:46" s="142" customFormat="1" x14ac:dyDescent="0.15">
      <c r="I18142" s="223"/>
      <c r="P18142" s="224"/>
      <c r="Q18142" s="224"/>
      <c r="R18142" s="224"/>
      <c r="T18142" s="223"/>
      <c r="U18142" s="225"/>
      <c r="V18142" s="223"/>
      <c r="W18142" s="225"/>
      <c r="AE18142" s="200"/>
      <c r="AM18142" s="203"/>
      <c r="AT18142" s="144"/>
    </row>
    <row r="18143" spans="9:46" s="142" customFormat="1" x14ac:dyDescent="0.15">
      <c r="I18143" s="223"/>
      <c r="P18143" s="224"/>
      <c r="Q18143" s="224"/>
      <c r="R18143" s="224"/>
      <c r="T18143" s="223"/>
      <c r="U18143" s="225"/>
      <c r="V18143" s="223"/>
      <c r="W18143" s="225"/>
      <c r="AE18143" s="200"/>
      <c r="AM18143" s="203"/>
      <c r="AT18143" s="144"/>
    </row>
    <row r="18144" spans="9:46" s="142" customFormat="1" x14ac:dyDescent="0.15">
      <c r="I18144" s="223"/>
      <c r="P18144" s="224"/>
      <c r="Q18144" s="224"/>
      <c r="R18144" s="224"/>
      <c r="T18144" s="223"/>
      <c r="U18144" s="225"/>
      <c r="V18144" s="223"/>
      <c r="W18144" s="225"/>
      <c r="AE18144" s="200"/>
      <c r="AM18144" s="203"/>
      <c r="AT18144" s="144"/>
    </row>
    <row r="18145" spans="9:46" s="142" customFormat="1" x14ac:dyDescent="0.15">
      <c r="I18145" s="223"/>
      <c r="P18145" s="224"/>
      <c r="Q18145" s="224"/>
      <c r="R18145" s="224"/>
      <c r="T18145" s="223"/>
      <c r="U18145" s="225"/>
      <c r="V18145" s="223"/>
      <c r="W18145" s="225"/>
      <c r="AE18145" s="200"/>
      <c r="AM18145" s="203"/>
      <c r="AT18145" s="144"/>
    </row>
    <row r="18146" spans="9:46" s="142" customFormat="1" x14ac:dyDescent="0.15">
      <c r="I18146" s="223"/>
      <c r="P18146" s="224"/>
      <c r="Q18146" s="224"/>
      <c r="R18146" s="224"/>
      <c r="T18146" s="223"/>
      <c r="U18146" s="225"/>
      <c r="V18146" s="223"/>
      <c r="W18146" s="225"/>
      <c r="AE18146" s="200"/>
      <c r="AM18146" s="203"/>
      <c r="AT18146" s="144"/>
    </row>
    <row r="18147" spans="9:46" s="142" customFormat="1" x14ac:dyDescent="0.15">
      <c r="I18147" s="223"/>
      <c r="P18147" s="224"/>
      <c r="Q18147" s="224"/>
      <c r="R18147" s="224"/>
      <c r="T18147" s="223"/>
      <c r="U18147" s="225"/>
      <c r="V18147" s="223"/>
      <c r="W18147" s="225"/>
      <c r="AE18147" s="200"/>
      <c r="AM18147" s="203"/>
      <c r="AT18147" s="144"/>
    </row>
    <row r="18148" spans="9:46" s="142" customFormat="1" x14ac:dyDescent="0.15">
      <c r="I18148" s="223"/>
      <c r="P18148" s="224"/>
      <c r="Q18148" s="224"/>
      <c r="R18148" s="224"/>
      <c r="T18148" s="223"/>
      <c r="U18148" s="225"/>
      <c r="V18148" s="223"/>
      <c r="W18148" s="225"/>
      <c r="AE18148" s="200"/>
      <c r="AM18148" s="203"/>
      <c r="AT18148" s="144"/>
    </row>
    <row r="18149" spans="9:46" s="142" customFormat="1" x14ac:dyDescent="0.15">
      <c r="I18149" s="223"/>
      <c r="P18149" s="224"/>
      <c r="Q18149" s="224"/>
      <c r="R18149" s="224"/>
      <c r="T18149" s="223"/>
      <c r="U18149" s="225"/>
      <c r="V18149" s="223"/>
      <c r="W18149" s="225"/>
      <c r="AE18149" s="200"/>
      <c r="AM18149" s="203"/>
      <c r="AT18149" s="144"/>
    </row>
    <row r="18150" spans="9:46" s="142" customFormat="1" x14ac:dyDescent="0.15">
      <c r="I18150" s="223"/>
      <c r="P18150" s="224"/>
      <c r="Q18150" s="224"/>
      <c r="R18150" s="224"/>
      <c r="T18150" s="223"/>
      <c r="U18150" s="225"/>
      <c r="V18150" s="223"/>
      <c r="W18150" s="225"/>
      <c r="AE18150" s="200"/>
      <c r="AM18150" s="203"/>
      <c r="AT18150" s="144"/>
    </row>
    <row r="18151" spans="9:46" s="142" customFormat="1" x14ac:dyDescent="0.15">
      <c r="I18151" s="223"/>
      <c r="P18151" s="224"/>
      <c r="Q18151" s="224"/>
      <c r="R18151" s="224"/>
      <c r="T18151" s="223"/>
      <c r="U18151" s="225"/>
      <c r="V18151" s="223"/>
      <c r="W18151" s="225"/>
      <c r="AE18151" s="200"/>
      <c r="AM18151" s="203"/>
      <c r="AT18151" s="144"/>
    </row>
    <row r="18152" spans="9:46" s="142" customFormat="1" x14ac:dyDescent="0.15">
      <c r="I18152" s="223"/>
      <c r="P18152" s="224"/>
      <c r="Q18152" s="224"/>
      <c r="R18152" s="224"/>
      <c r="T18152" s="223"/>
      <c r="U18152" s="225"/>
      <c r="V18152" s="223"/>
      <c r="W18152" s="225"/>
      <c r="AE18152" s="200"/>
      <c r="AM18152" s="203"/>
      <c r="AT18152" s="144"/>
    </row>
    <row r="18153" spans="9:46" s="142" customFormat="1" x14ac:dyDescent="0.15">
      <c r="I18153" s="223"/>
      <c r="P18153" s="224"/>
      <c r="Q18153" s="224"/>
      <c r="R18153" s="224"/>
      <c r="T18153" s="223"/>
      <c r="U18153" s="225"/>
      <c r="V18153" s="223"/>
      <c r="W18153" s="225"/>
      <c r="AE18153" s="200"/>
      <c r="AM18153" s="203"/>
      <c r="AT18153" s="144"/>
    </row>
    <row r="18154" spans="9:46" s="142" customFormat="1" x14ac:dyDescent="0.15">
      <c r="I18154" s="223"/>
      <c r="P18154" s="224"/>
      <c r="Q18154" s="224"/>
      <c r="R18154" s="224"/>
      <c r="T18154" s="223"/>
      <c r="U18154" s="225"/>
      <c r="V18154" s="223"/>
      <c r="W18154" s="225"/>
      <c r="AE18154" s="200"/>
      <c r="AM18154" s="203"/>
      <c r="AT18154" s="144"/>
    </row>
    <row r="18155" spans="9:46" s="142" customFormat="1" x14ac:dyDescent="0.15">
      <c r="I18155" s="223"/>
      <c r="P18155" s="224"/>
      <c r="Q18155" s="224"/>
      <c r="R18155" s="224"/>
      <c r="T18155" s="223"/>
      <c r="U18155" s="225"/>
      <c r="V18155" s="223"/>
      <c r="W18155" s="225"/>
      <c r="AE18155" s="200"/>
      <c r="AM18155" s="203"/>
      <c r="AT18155" s="144"/>
    </row>
    <row r="18156" spans="9:46" s="142" customFormat="1" x14ac:dyDescent="0.15">
      <c r="I18156" s="223"/>
      <c r="P18156" s="224"/>
      <c r="Q18156" s="224"/>
      <c r="R18156" s="224"/>
      <c r="T18156" s="223"/>
      <c r="U18156" s="225"/>
      <c r="V18156" s="223"/>
      <c r="W18156" s="225"/>
      <c r="AE18156" s="200"/>
      <c r="AM18156" s="203"/>
      <c r="AT18156" s="144"/>
    </row>
    <row r="18157" spans="9:46" s="142" customFormat="1" x14ac:dyDescent="0.15">
      <c r="I18157" s="223"/>
      <c r="P18157" s="224"/>
      <c r="Q18157" s="224"/>
      <c r="R18157" s="224"/>
      <c r="T18157" s="223"/>
      <c r="U18157" s="225"/>
      <c r="V18157" s="223"/>
      <c r="W18157" s="225"/>
      <c r="AE18157" s="200"/>
      <c r="AM18157" s="203"/>
      <c r="AT18157" s="144"/>
    </row>
    <row r="18158" spans="9:46" s="142" customFormat="1" x14ac:dyDescent="0.15">
      <c r="I18158" s="223"/>
      <c r="P18158" s="224"/>
      <c r="Q18158" s="224"/>
      <c r="R18158" s="224"/>
      <c r="T18158" s="223"/>
      <c r="U18158" s="225"/>
      <c r="V18158" s="223"/>
      <c r="W18158" s="225"/>
      <c r="AE18158" s="200"/>
      <c r="AM18158" s="203"/>
      <c r="AT18158" s="144"/>
    </row>
    <row r="18159" spans="9:46" s="142" customFormat="1" x14ac:dyDescent="0.15">
      <c r="I18159" s="223"/>
      <c r="P18159" s="224"/>
      <c r="Q18159" s="224"/>
      <c r="R18159" s="224"/>
      <c r="T18159" s="223"/>
      <c r="U18159" s="225"/>
      <c r="V18159" s="223"/>
      <c r="W18159" s="225"/>
      <c r="AE18159" s="200"/>
      <c r="AM18159" s="203"/>
      <c r="AT18159" s="144"/>
    </row>
    <row r="18160" spans="9:46" s="142" customFormat="1" x14ac:dyDescent="0.15">
      <c r="I18160" s="223"/>
      <c r="P18160" s="224"/>
      <c r="Q18160" s="224"/>
      <c r="R18160" s="224"/>
      <c r="T18160" s="223"/>
      <c r="U18160" s="225"/>
      <c r="V18160" s="223"/>
      <c r="W18160" s="225"/>
      <c r="AE18160" s="200"/>
      <c r="AM18160" s="203"/>
      <c r="AT18160" s="144"/>
    </row>
    <row r="18161" spans="9:46" s="142" customFormat="1" x14ac:dyDescent="0.15">
      <c r="I18161" s="223"/>
      <c r="P18161" s="224"/>
      <c r="Q18161" s="224"/>
      <c r="R18161" s="224"/>
      <c r="T18161" s="223"/>
      <c r="U18161" s="225"/>
      <c r="V18161" s="223"/>
      <c r="W18161" s="225"/>
      <c r="AE18161" s="200"/>
      <c r="AM18161" s="203"/>
      <c r="AT18161" s="144"/>
    </row>
    <row r="18162" spans="9:46" s="142" customFormat="1" x14ac:dyDescent="0.15">
      <c r="I18162" s="223"/>
      <c r="P18162" s="224"/>
      <c r="Q18162" s="224"/>
      <c r="R18162" s="224"/>
      <c r="T18162" s="223"/>
      <c r="U18162" s="225"/>
      <c r="V18162" s="223"/>
      <c r="W18162" s="225"/>
      <c r="AE18162" s="200"/>
      <c r="AM18162" s="203"/>
      <c r="AT18162" s="144"/>
    </row>
    <row r="18163" spans="9:46" s="142" customFormat="1" x14ac:dyDescent="0.15">
      <c r="I18163" s="223"/>
      <c r="P18163" s="224"/>
      <c r="Q18163" s="224"/>
      <c r="R18163" s="224"/>
      <c r="T18163" s="223"/>
      <c r="U18163" s="225"/>
      <c r="V18163" s="223"/>
      <c r="W18163" s="225"/>
      <c r="AE18163" s="200"/>
      <c r="AM18163" s="203"/>
      <c r="AT18163" s="144"/>
    </row>
    <row r="18164" spans="9:46" s="142" customFormat="1" x14ac:dyDescent="0.15">
      <c r="I18164" s="223"/>
      <c r="P18164" s="224"/>
      <c r="Q18164" s="224"/>
      <c r="R18164" s="224"/>
      <c r="T18164" s="223"/>
      <c r="U18164" s="225"/>
      <c r="V18164" s="223"/>
      <c r="W18164" s="225"/>
      <c r="AE18164" s="200"/>
      <c r="AM18164" s="203"/>
      <c r="AT18164" s="144"/>
    </row>
    <row r="18165" spans="9:46" s="142" customFormat="1" x14ac:dyDescent="0.15">
      <c r="I18165" s="223"/>
      <c r="P18165" s="224"/>
      <c r="Q18165" s="224"/>
      <c r="R18165" s="224"/>
      <c r="T18165" s="223"/>
      <c r="U18165" s="225"/>
      <c r="V18165" s="223"/>
      <c r="W18165" s="225"/>
      <c r="AE18165" s="200"/>
      <c r="AM18165" s="203"/>
      <c r="AT18165" s="144"/>
    </row>
    <row r="18166" spans="9:46" s="142" customFormat="1" x14ac:dyDescent="0.15">
      <c r="I18166" s="223"/>
      <c r="P18166" s="224"/>
      <c r="Q18166" s="224"/>
      <c r="R18166" s="224"/>
      <c r="T18166" s="223"/>
      <c r="U18166" s="225"/>
      <c r="V18166" s="223"/>
      <c r="W18166" s="225"/>
      <c r="AE18166" s="200"/>
      <c r="AM18166" s="203"/>
      <c r="AT18166" s="144"/>
    </row>
    <row r="18167" spans="9:46" s="142" customFormat="1" x14ac:dyDescent="0.15">
      <c r="I18167" s="223"/>
      <c r="P18167" s="224"/>
      <c r="Q18167" s="224"/>
      <c r="R18167" s="224"/>
      <c r="T18167" s="223"/>
      <c r="U18167" s="225"/>
      <c r="V18167" s="223"/>
      <c r="W18167" s="225"/>
      <c r="AE18167" s="200"/>
      <c r="AM18167" s="203"/>
      <c r="AT18167" s="144"/>
    </row>
    <row r="18168" spans="9:46" s="142" customFormat="1" x14ac:dyDescent="0.15">
      <c r="I18168" s="223"/>
      <c r="P18168" s="224"/>
      <c r="Q18168" s="224"/>
      <c r="R18168" s="224"/>
      <c r="T18168" s="223"/>
      <c r="U18168" s="225"/>
      <c r="V18168" s="223"/>
      <c r="W18168" s="225"/>
      <c r="AE18168" s="200"/>
      <c r="AM18168" s="203"/>
      <c r="AT18168" s="144"/>
    </row>
    <row r="18169" spans="9:46" s="142" customFormat="1" x14ac:dyDescent="0.15">
      <c r="I18169" s="223"/>
      <c r="P18169" s="224"/>
      <c r="Q18169" s="224"/>
      <c r="R18169" s="224"/>
      <c r="T18169" s="223"/>
      <c r="U18169" s="225"/>
      <c r="V18169" s="223"/>
      <c r="W18169" s="225"/>
      <c r="AE18169" s="200"/>
      <c r="AM18169" s="203"/>
      <c r="AT18169" s="144"/>
    </row>
    <row r="18170" spans="9:46" s="142" customFormat="1" x14ac:dyDescent="0.15">
      <c r="I18170" s="223"/>
      <c r="P18170" s="224"/>
      <c r="Q18170" s="224"/>
      <c r="R18170" s="224"/>
      <c r="T18170" s="223"/>
      <c r="U18170" s="225"/>
      <c r="V18170" s="223"/>
      <c r="W18170" s="225"/>
      <c r="AE18170" s="200"/>
      <c r="AM18170" s="203"/>
      <c r="AT18170" s="144"/>
    </row>
    <row r="18171" spans="9:46" s="142" customFormat="1" x14ac:dyDescent="0.15">
      <c r="I18171" s="223"/>
      <c r="P18171" s="224"/>
      <c r="Q18171" s="224"/>
      <c r="R18171" s="224"/>
      <c r="T18171" s="223"/>
      <c r="U18171" s="225"/>
      <c r="V18171" s="223"/>
      <c r="W18171" s="225"/>
      <c r="AE18171" s="200"/>
      <c r="AM18171" s="203"/>
      <c r="AT18171" s="144"/>
    </row>
    <row r="18172" spans="9:46" s="142" customFormat="1" x14ac:dyDescent="0.15">
      <c r="I18172" s="223"/>
      <c r="P18172" s="224"/>
      <c r="Q18172" s="224"/>
      <c r="R18172" s="224"/>
      <c r="T18172" s="223"/>
      <c r="U18172" s="225"/>
      <c r="V18172" s="223"/>
      <c r="W18172" s="225"/>
      <c r="AE18172" s="200"/>
      <c r="AM18172" s="203"/>
      <c r="AT18172" s="144"/>
    </row>
    <row r="18173" spans="9:46" s="142" customFormat="1" x14ac:dyDescent="0.15">
      <c r="I18173" s="223"/>
      <c r="P18173" s="224"/>
      <c r="Q18173" s="224"/>
      <c r="R18173" s="224"/>
      <c r="T18173" s="223"/>
      <c r="U18173" s="225"/>
      <c r="V18173" s="223"/>
      <c r="W18173" s="225"/>
      <c r="AE18173" s="200"/>
      <c r="AM18173" s="203"/>
      <c r="AT18173" s="144"/>
    </row>
    <row r="18174" spans="9:46" s="142" customFormat="1" x14ac:dyDescent="0.15">
      <c r="I18174" s="223"/>
      <c r="P18174" s="224"/>
      <c r="Q18174" s="224"/>
      <c r="R18174" s="224"/>
      <c r="T18174" s="223"/>
      <c r="U18174" s="225"/>
      <c r="V18174" s="223"/>
      <c r="W18174" s="225"/>
      <c r="AE18174" s="200"/>
      <c r="AM18174" s="203"/>
      <c r="AT18174" s="144"/>
    </row>
    <row r="18175" spans="9:46" s="142" customFormat="1" x14ac:dyDescent="0.15">
      <c r="I18175" s="223"/>
      <c r="P18175" s="224"/>
      <c r="Q18175" s="224"/>
      <c r="R18175" s="224"/>
      <c r="T18175" s="223"/>
      <c r="U18175" s="225"/>
      <c r="V18175" s="223"/>
      <c r="W18175" s="225"/>
      <c r="AE18175" s="200"/>
      <c r="AM18175" s="203"/>
      <c r="AT18175" s="144"/>
    </row>
    <row r="18176" spans="9:46" s="142" customFormat="1" x14ac:dyDescent="0.15">
      <c r="I18176" s="223"/>
      <c r="P18176" s="224"/>
      <c r="Q18176" s="224"/>
      <c r="R18176" s="224"/>
      <c r="T18176" s="223"/>
      <c r="U18176" s="225"/>
      <c r="V18176" s="223"/>
      <c r="W18176" s="225"/>
      <c r="AE18176" s="200"/>
      <c r="AM18176" s="203"/>
      <c r="AT18176" s="144"/>
    </row>
    <row r="18177" spans="9:46" s="142" customFormat="1" x14ac:dyDescent="0.15">
      <c r="I18177" s="223"/>
      <c r="P18177" s="224"/>
      <c r="Q18177" s="224"/>
      <c r="R18177" s="224"/>
      <c r="T18177" s="223"/>
      <c r="U18177" s="225"/>
      <c r="V18177" s="223"/>
      <c r="W18177" s="225"/>
      <c r="AE18177" s="200"/>
      <c r="AM18177" s="203"/>
      <c r="AT18177" s="144"/>
    </row>
    <row r="18178" spans="9:46" s="142" customFormat="1" x14ac:dyDescent="0.15">
      <c r="I18178" s="223"/>
      <c r="P18178" s="224"/>
      <c r="Q18178" s="224"/>
      <c r="R18178" s="224"/>
      <c r="T18178" s="223"/>
      <c r="U18178" s="225"/>
      <c r="V18178" s="223"/>
      <c r="W18178" s="225"/>
      <c r="AE18178" s="200"/>
      <c r="AM18178" s="203"/>
      <c r="AT18178" s="144"/>
    </row>
    <row r="18179" spans="9:46" s="142" customFormat="1" x14ac:dyDescent="0.15">
      <c r="I18179" s="223"/>
      <c r="P18179" s="224"/>
      <c r="Q18179" s="224"/>
      <c r="R18179" s="224"/>
      <c r="T18179" s="223"/>
      <c r="U18179" s="225"/>
      <c r="V18179" s="223"/>
      <c r="W18179" s="225"/>
      <c r="AE18179" s="200"/>
      <c r="AM18179" s="203"/>
      <c r="AT18179" s="144"/>
    </row>
    <row r="18180" spans="9:46" s="142" customFormat="1" x14ac:dyDescent="0.15">
      <c r="I18180" s="223"/>
      <c r="P18180" s="224"/>
      <c r="Q18180" s="224"/>
      <c r="R18180" s="224"/>
      <c r="T18180" s="223"/>
      <c r="U18180" s="225"/>
      <c r="V18180" s="223"/>
      <c r="W18180" s="225"/>
      <c r="AE18180" s="200"/>
      <c r="AM18180" s="203"/>
      <c r="AT18180" s="144"/>
    </row>
    <row r="18181" spans="9:46" s="142" customFormat="1" x14ac:dyDescent="0.15">
      <c r="I18181" s="223"/>
      <c r="P18181" s="224"/>
      <c r="Q18181" s="224"/>
      <c r="R18181" s="224"/>
      <c r="T18181" s="223"/>
      <c r="U18181" s="225"/>
      <c r="V18181" s="223"/>
      <c r="W18181" s="225"/>
      <c r="AE18181" s="200"/>
      <c r="AM18181" s="203"/>
      <c r="AT18181" s="144"/>
    </row>
    <row r="18182" spans="9:46" s="142" customFormat="1" x14ac:dyDescent="0.15">
      <c r="I18182" s="223"/>
      <c r="P18182" s="224"/>
      <c r="Q18182" s="224"/>
      <c r="R18182" s="224"/>
      <c r="T18182" s="223"/>
      <c r="U18182" s="225"/>
      <c r="V18182" s="223"/>
      <c r="W18182" s="225"/>
      <c r="AE18182" s="200"/>
      <c r="AM18182" s="203"/>
      <c r="AT18182" s="144"/>
    </row>
    <row r="18183" spans="9:46" s="142" customFormat="1" x14ac:dyDescent="0.15">
      <c r="I18183" s="223"/>
      <c r="P18183" s="224"/>
      <c r="Q18183" s="224"/>
      <c r="R18183" s="224"/>
      <c r="T18183" s="223"/>
      <c r="U18183" s="225"/>
      <c r="V18183" s="223"/>
      <c r="W18183" s="225"/>
      <c r="AE18183" s="200"/>
      <c r="AM18183" s="203"/>
      <c r="AT18183" s="144"/>
    </row>
    <row r="18184" spans="9:46" s="142" customFormat="1" x14ac:dyDescent="0.15">
      <c r="I18184" s="223"/>
      <c r="P18184" s="224"/>
      <c r="Q18184" s="224"/>
      <c r="R18184" s="224"/>
      <c r="T18184" s="223"/>
      <c r="U18184" s="225"/>
      <c r="V18184" s="223"/>
      <c r="W18184" s="225"/>
      <c r="AE18184" s="200"/>
      <c r="AM18184" s="203"/>
      <c r="AT18184" s="144"/>
    </row>
    <row r="18185" spans="9:46" s="142" customFormat="1" x14ac:dyDescent="0.15">
      <c r="I18185" s="223"/>
      <c r="P18185" s="224"/>
      <c r="Q18185" s="224"/>
      <c r="R18185" s="224"/>
      <c r="T18185" s="223"/>
      <c r="U18185" s="225"/>
      <c r="V18185" s="223"/>
      <c r="W18185" s="225"/>
      <c r="AE18185" s="200"/>
      <c r="AM18185" s="203"/>
      <c r="AT18185" s="144"/>
    </row>
    <row r="18186" spans="9:46" s="142" customFormat="1" x14ac:dyDescent="0.15">
      <c r="I18186" s="223"/>
      <c r="P18186" s="224"/>
      <c r="Q18186" s="224"/>
      <c r="R18186" s="224"/>
      <c r="T18186" s="223"/>
      <c r="U18186" s="225"/>
      <c r="V18186" s="223"/>
      <c r="W18186" s="225"/>
      <c r="AE18186" s="200"/>
      <c r="AM18186" s="203"/>
      <c r="AT18186" s="144"/>
    </row>
    <row r="18187" spans="9:46" s="142" customFormat="1" x14ac:dyDescent="0.15">
      <c r="I18187" s="223"/>
      <c r="P18187" s="224"/>
      <c r="Q18187" s="224"/>
      <c r="R18187" s="224"/>
      <c r="T18187" s="223"/>
      <c r="U18187" s="225"/>
      <c r="V18187" s="223"/>
      <c r="W18187" s="225"/>
      <c r="AE18187" s="200"/>
      <c r="AM18187" s="203"/>
      <c r="AT18187" s="144"/>
    </row>
    <row r="18188" spans="9:46" s="142" customFormat="1" x14ac:dyDescent="0.15">
      <c r="I18188" s="223"/>
      <c r="P18188" s="224"/>
      <c r="Q18188" s="224"/>
      <c r="R18188" s="224"/>
      <c r="T18188" s="223"/>
      <c r="U18188" s="225"/>
      <c r="V18188" s="223"/>
      <c r="W18188" s="225"/>
      <c r="AE18188" s="200"/>
      <c r="AM18188" s="203"/>
      <c r="AT18188" s="144"/>
    </row>
    <row r="18189" spans="9:46" s="142" customFormat="1" x14ac:dyDescent="0.15">
      <c r="I18189" s="223"/>
      <c r="P18189" s="224"/>
      <c r="Q18189" s="224"/>
      <c r="R18189" s="224"/>
      <c r="T18189" s="223"/>
      <c r="U18189" s="225"/>
      <c r="V18189" s="223"/>
      <c r="W18189" s="225"/>
      <c r="AE18189" s="200"/>
      <c r="AM18189" s="203"/>
      <c r="AT18189" s="144"/>
    </row>
    <row r="18190" spans="9:46" s="142" customFormat="1" x14ac:dyDescent="0.15">
      <c r="I18190" s="223"/>
      <c r="P18190" s="224"/>
      <c r="Q18190" s="224"/>
      <c r="R18190" s="224"/>
      <c r="T18190" s="223"/>
      <c r="U18190" s="225"/>
      <c r="V18190" s="223"/>
      <c r="W18190" s="225"/>
      <c r="AE18190" s="200"/>
      <c r="AM18190" s="203"/>
      <c r="AT18190" s="144"/>
    </row>
    <row r="18191" spans="9:46" s="142" customFormat="1" x14ac:dyDescent="0.15">
      <c r="I18191" s="223"/>
      <c r="P18191" s="224"/>
      <c r="Q18191" s="224"/>
      <c r="R18191" s="224"/>
      <c r="T18191" s="223"/>
      <c r="U18191" s="225"/>
      <c r="V18191" s="223"/>
      <c r="W18191" s="225"/>
      <c r="AE18191" s="200"/>
      <c r="AM18191" s="203"/>
      <c r="AT18191" s="144"/>
    </row>
    <row r="18192" spans="9:46" s="142" customFormat="1" x14ac:dyDescent="0.15">
      <c r="I18192" s="223"/>
      <c r="P18192" s="224"/>
      <c r="Q18192" s="224"/>
      <c r="R18192" s="224"/>
      <c r="T18192" s="223"/>
      <c r="U18192" s="225"/>
      <c r="V18192" s="223"/>
      <c r="W18192" s="225"/>
      <c r="AE18192" s="200"/>
      <c r="AM18192" s="203"/>
      <c r="AT18192" s="144"/>
    </row>
    <row r="18193" spans="9:46" s="142" customFormat="1" x14ac:dyDescent="0.15">
      <c r="I18193" s="223"/>
      <c r="P18193" s="224"/>
      <c r="Q18193" s="224"/>
      <c r="R18193" s="224"/>
      <c r="T18193" s="223"/>
      <c r="U18193" s="225"/>
      <c r="V18193" s="223"/>
      <c r="W18193" s="225"/>
      <c r="AE18193" s="200"/>
      <c r="AM18193" s="203"/>
      <c r="AT18193" s="144"/>
    </row>
    <row r="18194" spans="9:46" s="142" customFormat="1" x14ac:dyDescent="0.15">
      <c r="I18194" s="223"/>
      <c r="P18194" s="224"/>
      <c r="Q18194" s="224"/>
      <c r="R18194" s="224"/>
      <c r="T18194" s="223"/>
      <c r="U18194" s="225"/>
      <c r="V18194" s="223"/>
      <c r="W18194" s="225"/>
      <c r="AE18194" s="200"/>
      <c r="AM18194" s="203"/>
      <c r="AT18194" s="144"/>
    </row>
    <row r="18195" spans="9:46" s="142" customFormat="1" x14ac:dyDescent="0.15">
      <c r="I18195" s="223"/>
      <c r="P18195" s="224"/>
      <c r="Q18195" s="224"/>
      <c r="R18195" s="224"/>
      <c r="T18195" s="223"/>
      <c r="U18195" s="225"/>
      <c r="V18195" s="223"/>
      <c r="W18195" s="225"/>
      <c r="AE18195" s="200"/>
      <c r="AM18195" s="203"/>
      <c r="AT18195" s="144"/>
    </row>
    <row r="18196" spans="9:46" s="142" customFormat="1" x14ac:dyDescent="0.15">
      <c r="I18196" s="223"/>
      <c r="P18196" s="224"/>
      <c r="Q18196" s="224"/>
      <c r="R18196" s="224"/>
      <c r="T18196" s="223"/>
      <c r="U18196" s="225"/>
      <c r="V18196" s="223"/>
      <c r="W18196" s="225"/>
      <c r="AE18196" s="200"/>
      <c r="AM18196" s="203"/>
      <c r="AT18196" s="144"/>
    </row>
    <row r="18197" spans="9:46" s="142" customFormat="1" x14ac:dyDescent="0.15">
      <c r="I18197" s="223"/>
      <c r="P18197" s="224"/>
      <c r="Q18197" s="224"/>
      <c r="R18197" s="224"/>
      <c r="T18197" s="223"/>
      <c r="U18197" s="225"/>
      <c r="V18197" s="223"/>
      <c r="W18197" s="225"/>
      <c r="AE18197" s="200"/>
      <c r="AM18197" s="203"/>
      <c r="AT18197" s="144"/>
    </row>
    <row r="18198" spans="9:46" s="142" customFormat="1" x14ac:dyDescent="0.15">
      <c r="I18198" s="223"/>
      <c r="P18198" s="224"/>
      <c r="Q18198" s="224"/>
      <c r="R18198" s="224"/>
      <c r="T18198" s="223"/>
      <c r="U18198" s="225"/>
      <c r="V18198" s="223"/>
      <c r="W18198" s="225"/>
      <c r="AE18198" s="200"/>
      <c r="AM18198" s="203"/>
      <c r="AT18198" s="144"/>
    </row>
    <row r="18199" spans="9:46" s="142" customFormat="1" x14ac:dyDescent="0.15">
      <c r="I18199" s="223"/>
      <c r="P18199" s="224"/>
      <c r="Q18199" s="224"/>
      <c r="R18199" s="224"/>
      <c r="T18199" s="223"/>
      <c r="U18199" s="225"/>
      <c r="V18199" s="223"/>
      <c r="W18199" s="225"/>
      <c r="AE18199" s="200"/>
      <c r="AM18199" s="203"/>
      <c r="AT18199" s="144"/>
    </row>
    <row r="18200" spans="9:46" s="142" customFormat="1" x14ac:dyDescent="0.15">
      <c r="I18200" s="223"/>
      <c r="P18200" s="224"/>
      <c r="Q18200" s="224"/>
      <c r="R18200" s="224"/>
      <c r="T18200" s="223"/>
      <c r="U18200" s="225"/>
      <c r="V18200" s="223"/>
      <c r="W18200" s="225"/>
      <c r="AE18200" s="200"/>
      <c r="AM18200" s="203"/>
      <c r="AT18200" s="144"/>
    </row>
    <row r="18201" spans="9:46" s="142" customFormat="1" x14ac:dyDescent="0.15">
      <c r="I18201" s="223"/>
      <c r="P18201" s="224"/>
      <c r="Q18201" s="224"/>
      <c r="R18201" s="224"/>
      <c r="T18201" s="223"/>
      <c r="U18201" s="225"/>
      <c r="V18201" s="223"/>
      <c r="W18201" s="225"/>
      <c r="AE18201" s="200"/>
      <c r="AM18201" s="203"/>
      <c r="AT18201" s="144"/>
    </row>
    <row r="18202" spans="9:46" s="142" customFormat="1" x14ac:dyDescent="0.15">
      <c r="I18202" s="223"/>
      <c r="P18202" s="224"/>
      <c r="Q18202" s="224"/>
      <c r="R18202" s="224"/>
      <c r="T18202" s="223"/>
      <c r="U18202" s="225"/>
      <c r="V18202" s="223"/>
      <c r="W18202" s="225"/>
      <c r="AE18202" s="200"/>
      <c r="AM18202" s="203"/>
      <c r="AT18202" s="144"/>
    </row>
    <row r="18203" spans="9:46" s="142" customFormat="1" x14ac:dyDescent="0.15">
      <c r="I18203" s="223"/>
      <c r="P18203" s="224"/>
      <c r="Q18203" s="224"/>
      <c r="R18203" s="224"/>
      <c r="T18203" s="223"/>
      <c r="U18203" s="225"/>
      <c r="V18203" s="223"/>
      <c r="W18203" s="225"/>
      <c r="AE18203" s="200"/>
      <c r="AM18203" s="203"/>
      <c r="AT18203" s="144"/>
    </row>
    <row r="18204" spans="9:46" s="142" customFormat="1" x14ac:dyDescent="0.15">
      <c r="I18204" s="223"/>
      <c r="P18204" s="224"/>
      <c r="Q18204" s="224"/>
      <c r="R18204" s="224"/>
      <c r="T18204" s="223"/>
      <c r="U18204" s="225"/>
      <c r="V18204" s="223"/>
      <c r="W18204" s="225"/>
      <c r="AE18204" s="200"/>
      <c r="AM18204" s="203"/>
      <c r="AT18204" s="144"/>
    </row>
    <row r="18205" spans="9:46" s="142" customFormat="1" x14ac:dyDescent="0.15">
      <c r="I18205" s="223"/>
      <c r="P18205" s="224"/>
      <c r="Q18205" s="224"/>
      <c r="R18205" s="224"/>
      <c r="T18205" s="223"/>
      <c r="U18205" s="225"/>
      <c r="V18205" s="223"/>
      <c r="W18205" s="225"/>
      <c r="AE18205" s="200"/>
      <c r="AM18205" s="203"/>
      <c r="AT18205" s="144"/>
    </row>
    <row r="18206" spans="9:46" s="142" customFormat="1" x14ac:dyDescent="0.15">
      <c r="I18206" s="223"/>
      <c r="P18206" s="224"/>
      <c r="Q18206" s="224"/>
      <c r="R18206" s="224"/>
      <c r="T18206" s="223"/>
      <c r="U18206" s="225"/>
      <c r="V18206" s="223"/>
      <c r="W18206" s="225"/>
      <c r="AE18206" s="200"/>
      <c r="AM18206" s="203"/>
      <c r="AT18206" s="144"/>
    </row>
    <row r="18207" spans="9:46" s="142" customFormat="1" x14ac:dyDescent="0.15">
      <c r="I18207" s="223"/>
      <c r="P18207" s="224"/>
      <c r="Q18207" s="224"/>
      <c r="R18207" s="224"/>
      <c r="T18207" s="223"/>
      <c r="U18207" s="225"/>
      <c r="V18207" s="223"/>
      <c r="W18207" s="225"/>
      <c r="AE18207" s="200"/>
      <c r="AM18207" s="203"/>
      <c r="AT18207" s="144"/>
    </row>
    <row r="18208" spans="9:46" s="142" customFormat="1" x14ac:dyDescent="0.15">
      <c r="I18208" s="223"/>
      <c r="P18208" s="224"/>
      <c r="Q18208" s="224"/>
      <c r="R18208" s="224"/>
      <c r="T18208" s="223"/>
      <c r="U18208" s="225"/>
      <c r="V18208" s="223"/>
      <c r="W18208" s="225"/>
      <c r="AE18208" s="200"/>
      <c r="AM18208" s="203"/>
      <c r="AT18208" s="144"/>
    </row>
    <row r="18209" spans="9:46" s="142" customFormat="1" x14ac:dyDescent="0.15">
      <c r="I18209" s="223"/>
      <c r="P18209" s="224"/>
      <c r="Q18209" s="224"/>
      <c r="R18209" s="224"/>
      <c r="T18209" s="223"/>
      <c r="U18209" s="225"/>
      <c r="V18209" s="223"/>
      <c r="W18209" s="225"/>
      <c r="AE18209" s="200"/>
      <c r="AM18209" s="203"/>
      <c r="AT18209" s="144"/>
    </row>
    <row r="18210" spans="9:46" s="142" customFormat="1" x14ac:dyDescent="0.15">
      <c r="I18210" s="223"/>
      <c r="P18210" s="224"/>
      <c r="Q18210" s="224"/>
      <c r="R18210" s="224"/>
      <c r="T18210" s="223"/>
      <c r="U18210" s="225"/>
      <c r="V18210" s="223"/>
      <c r="W18210" s="225"/>
      <c r="AE18210" s="200"/>
      <c r="AM18210" s="203"/>
      <c r="AT18210" s="144"/>
    </row>
    <row r="18211" spans="9:46" s="142" customFormat="1" x14ac:dyDescent="0.15">
      <c r="I18211" s="223"/>
      <c r="P18211" s="224"/>
      <c r="Q18211" s="224"/>
      <c r="R18211" s="224"/>
      <c r="T18211" s="223"/>
      <c r="U18211" s="225"/>
      <c r="V18211" s="223"/>
      <c r="W18211" s="225"/>
      <c r="AE18211" s="200"/>
      <c r="AM18211" s="203"/>
      <c r="AT18211" s="144"/>
    </row>
    <row r="18212" spans="9:46" s="142" customFormat="1" x14ac:dyDescent="0.15">
      <c r="I18212" s="223"/>
      <c r="P18212" s="224"/>
      <c r="Q18212" s="224"/>
      <c r="R18212" s="224"/>
      <c r="T18212" s="223"/>
      <c r="U18212" s="225"/>
      <c r="V18212" s="223"/>
      <c r="W18212" s="225"/>
      <c r="AE18212" s="200"/>
      <c r="AM18212" s="203"/>
      <c r="AT18212" s="144"/>
    </row>
    <row r="18213" spans="9:46" s="142" customFormat="1" x14ac:dyDescent="0.15">
      <c r="I18213" s="223"/>
      <c r="P18213" s="224"/>
      <c r="Q18213" s="224"/>
      <c r="R18213" s="224"/>
      <c r="T18213" s="223"/>
      <c r="U18213" s="225"/>
      <c r="V18213" s="223"/>
      <c r="W18213" s="225"/>
      <c r="AE18213" s="200"/>
      <c r="AM18213" s="203"/>
      <c r="AT18213" s="144"/>
    </row>
    <row r="18214" spans="9:46" s="142" customFormat="1" x14ac:dyDescent="0.15">
      <c r="I18214" s="223"/>
      <c r="P18214" s="224"/>
      <c r="Q18214" s="224"/>
      <c r="R18214" s="224"/>
      <c r="T18214" s="223"/>
      <c r="U18214" s="225"/>
      <c r="V18214" s="223"/>
      <c r="W18214" s="225"/>
      <c r="AE18214" s="200"/>
      <c r="AM18214" s="203"/>
      <c r="AT18214" s="144"/>
    </row>
    <row r="18215" spans="9:46" s="142" customFormat="1" x14ac:dyDescent="0.15">
      <c r="I18215" s="223"/>
      <c r="P18215" s="224"/>
      <c r="Q18215" s="224"/>
      <c r="R18215" s="224"/>
      <c r="T18215" s="223"/>
      <c r="U18215" s="225"/>
      <c r="V18215" s="223"/>
      <c r="W18215" s="225"/>
      <c r="AE18215" s="200"/>
      <c r="AM18215" s="203"/>
      <c r="AT18215" s="144"/>
    </row>
    <row r="18216" spans="9:46" s="142" customFormat="1" x14ac:dyDescent="0.15">
      <c r="I18216" s="223"/>
      <c r="P18216" s="224"/>
      <c r="Q18216" s="224"/>
      <c r="R18216" s="224"/>
      <c r="T18216" s="223"/>
      <c r="U18216" s="225"/>
      <c r="V18216" s="223"/>
      <c r="W18216" s="225"/>
      <c r="AE18216" s="200"/>
      <c r="AM18216" s="203"/>
      <c r="AT18216" s="144"/>
    </row>
    <row r="18217" spans="9:46" s="142" customFormat="1" x14ac:dyDescent="0.15">
      <c r="I18217" s="223"/>
      <c r="P18217" s="224"/>
      <c r="Q18217" s="224"/>
      <c r="R18217" s="224"/>
      <c r="T18217" s="223"/>
      <c r="U18217" s="225"/>
      <c r="V18217" s="223"/>
      <c r="W18217" s="225"/>
      <c r="AE18217" s="200"/>
      <c r="AM18217" s="203"/>
      <c r="AT18217" s="144"/>
    </row>
    <row r="18218" spans="9:46" s="142" customFormat="1" x14ac:dyDescent="0.15">
      <c r="I18218" s="223"/>
      <c r="P18218" s="224"/>
      <c r="Q18218" s="224"/>
      <c r="R18218" s="224"/>
      <c r="T18218" s="223"/>
      <c r="U18218" s="225"/>
      <c r="V18218" s="223"/>
      <c r="W18218" s="225"/>
      <c r="AE18218" s="200"/>
      <c r="AM18218" s="203"/>
      <c r="AT18218" s="144"/>
    </row>
    <row r="18219" spans="9:46" s="142" customFormat="1" x14ac:dyDescent="0.15">
      <c r="I18219" s="223"/>
      <c r="P18219" s="224"/>
      <c r="Q18219" s="224"/>
      <c r="R18219" s="224"/>
      <c r="T18219" s="223"/>
      <c r="U18219" s="225"/>
      <c r="V18219" s="223"/>
      <c r="W18219" s="225"/>
      <c r="AE18219" s="200"/>
      <c r="AM18219" s="203"/>
      <c r="AT18219" s="144"/>
    </row>
    <row r="18220" spans="9:46" s="142" customFormat="1" x14ac:dyDescent="0.15">
      <c r="I18220" s="223"/>
      <c r="P18220" s="224"/>
      <c r="Q18220" s="224"/>
      <c r="R18220" s="224"/>
      <c r="T18220" s="223"/>
      <c r="U18220" s="225"/>
      <c r="V18220" s="223"/>
      <c r="W18220" s="225"/>
      <c r="AE18220" s="200"/>
      <c r="AM18220" s="203"/>
      <c r="AT18220" s="144"/>
    </row>
    <row r="18221" spans="9:46" s="142" customFormat="1" x14ac:dyDescent="0.15">
      <c r="I18221" s="223"/>
      <c r="P18221" s="224"/>
      <c r="Q18221" s="224"/>
      <c r="R18221" s="224"/>
      <c r="T18221" s="223"/>
      <c r="U18221" s="225"/>
      <c r="V18221" s="223"/>
      <c r="W18221" s="225"/>
      <c r="AE18221" s="200"/>
      <c r="AM18221" s="203"/>
      <c r="AT18221" s="144"/>
    </row>
    <row r="18222" spans="9:46" s="142" customFormat="1" x14ac:dyDescent="0.15">
      <c r="I18222" s="223"/>
      <c r="P18222" s="224"/>
      <c r="Q18222" s="224"/>
      <c r="R18222" s="224"/>
      <c r="T18222" s="223"/>
      <c r="U18222" s="225"/>
      <c r="V18222" s="223"/>
      <c r="W18222" s="225"/>
      <c r="AE18222" s="200"/>
      <c r="AM18222" s="203"/>
      <c r="AT18222" s="144"/>
    </row>
    <row r="18223" spans="9:46" s="142" customFormat="1" x14ac:dyDescent="0.15">
      <c r="I18223" s="223"/>
      <c r="P18223" s="224"/>
      <c r="Q18223" s="224"/>
      <c r="R18223" s="224"/>
      <c r="T18223" s="223"/>
      <c r="U18223" s="225"/>
      <c r="V18223" s="223"/>
      <c r="W18223" s="225"/>
      <c r="AE18223" s="200"/>
      <c r="AM18223" s="203"/>
      <c r="AT18223" s="144"/>
    </row>
    <row r="18224" spans="9:46" s="142" customFormat="1" x14ac:dyDescent="0.15">
      <c r="I18224" s="223"/>
      <c r="P18224" s="224"/>
      <c r="Q18224" s="224"/>
      <c r="R18224" s="224"/>
      <c r="T18224" s="223"/>
      <c r="U18224" s="225"/>
      <c r="V18224" s="223"/>
      <c r="W18224" s="225"/>
      <c r="AE18224" s="200"/>
      <c r="AM18224" s="203"/>
      <c r="AT18224" s="144"/>
    </row>
    <row r="18225" spans="9:46" s="142" customFormat="1" x14ac:dyDescent="0.15">
      <c r="I18225" s="223"/>
      <c r="P18225" s="224"/>
      <c r="Q18225" s="224"/>
      <c r="R18225" s="224"/>
      <c r="T18225" s="223"/>
      <c r="U18225" s="225"/>
      <c r="V18225" s="223"/>
      <c r="W18225" s="225"/>
      <c r="AE18225" s="200"/>
      <c r="AM18225" s="203"/>
      <c r="AT18225" s="144"/>
    </row>
    <row r="18226" spans="9:46" s="142" customFormat="1" x14ac:dyDescent="0.15">
      <c r="I18226" s="223"/>
      <c r="P18226" s="224"/>
      <c r="Q18226" s="224"/>
      <c r="R18226" s="224"/>
      <c r="T18226" s="223"/>
      <c r="U18226" s="225"/>
      <c r="V18226" s="223"/>
      <c r="W18226" s="225"/>
      <c r="AE18226" s="200"/>
      <c r="AM18226" s="203"/>
      <c r="AT18226" s="144"/>
    </row>
    <row r="18227" spans="9:46" s="142" customFormat="1" x14ac:dyDescent="0.15">
      <c r="I18227" s="223"/>
      <c r="P18227" s="224"/>
      <c r="Q18227" s="224"/>
      <c r="R18227" s="224"/>
      <c r="T18227" s="223"/>
      <c r="U18227" s="225"/>
      <c r="V18227" s="223"/>
      <c r="W18227" s="225"/>
      <c r="AE18227" s="200"/>
      <c r="AM18227" s="203"/>
      <c r="AT18227" s="144"/>
    </row>
    <row r="18228" spans="9:46" s="142" customFormat="1" x14ac:dyDescent="0.15">
      <c r="I18228" s="223"/>
      <c r="P18228" s="224"/>
      <c r="Q18228" s="224"/>
      <c r="R18228" s="224"/>
      <c r="T18228" s="223"/>
      <c r="U18228" s="225"/>
      <c r="V18228" s="223"/>
      <c r="W18228" s="225"/>
      <c r="AE18228" s="200"/>
      <c r="AM18228" s="203"/>
      <c r="AT18228" s="144"/>
    </row>
    <row r="18229" spans="9:46" s="142" customFormat="1" x14ac:dyDescent="0.15">
      <c r="I18229" s="223"/>
      <c r="P18229" s="224"/>
      <c r="Q18229" s="224"/>
      <c r="R18229" s="224"/>
      <c r="T18229" s="223"/>
      <c r="U18229" s="225"/>
      <c r="V18229" s="223"/>
      <c r="W18229" s="225"/>
      <c r="AE18229" s="200"/>
      <c r="AM18229" s="203"/>
      <c r="AT18229" s="144"/>
    </row>
    <row r="18230" spans="9:46" s="142" customFormat="1" x14ac:dyDescent="0.15">
      <c r="I18230" s="223"/>
      <c r="P18230" s="224"/>
      <c r="Q18230" s="224"/>
      <c r="R18230" s="224"/>
      <c r="T18230" s="223"/>
      <c r="U18230" s="225"/>
      <c r="V18230" s="223"/>
      <c r="W18230" s="225"/>
      <c r="AE18230" s="200"/>
      <c r="AM18230" s="203"/>
      <c r="AT18230" s="144"/>
    </row>
    <row r="18231" spans="9:46" s="142" customFormat="1" x14ac:dyDescent="0.15">
      <c r="I18231" s="223"/>
      <c r="P18231" s="224"/>
      <c r="Q18231" s="224"/>
      <c r="R18231" s="224"/>
      <c r="T18231" s="223"/>
      <c r="U18231" s="225"/>
      <c r="V18231" s="223"/>
      <c r="W18231" s="225"/>
      <c r="AE18231" s="200"/>
      <c r="AM18231" s="203"/>
      <c r="AT18231" s="144"/>
    </row>
    <row r="18232" spans="9:46" s="142" customFormat="1" x14ac:dyDescent="0.15">
      <c r="I18232" s="223"/>
      <c r="P18232" s="224"/>
      <c r="Q18232" s="224"/>
      <c r="R18232" s="224"/>
      <c r="T18232" s="223"/>
      <c r="U18232" s="225"/>
      <c r="V18232" s="223"/>
      <c r="W18232" s="225"/>
      <c r="AE18232" s="200"/>
      <c r="AM18232" s="203"/>
      <c r="AT18232" s="144"/>
    </row>
    <row r="18233" spans="9:46" s="142" customFormat="1" x14ac:dyDescent="0.15">
      <c r="I18233" s="223"/>
      <c r="P18233" s="224"/>
      <c r="Q18233" s="224"/>
      <c r="R18233" s="224"/>
      <c r="T18233" s="223"/>
      <c r="U18233" s="225"/>
      <c r="V18233" s="223"/>
      <c r="W18233" s="225"/>
      <c r="AE18233" s="200"/>
      <c r="AM18233" s="203"/>
      <c r="AT18233" s="144"/>
    </row>
    <row r="18234" spans="9:46" s="142" customFormat="1" x14ac:dyDescent="0.15">
      <c r="I18234" s="223"/>
      <c r="P18234" s="224"/>
      <c r="Q18234" s="224"/>
      <c r="R18234" s="224"/>
      <c r="T18234" s="223"/>
      <c r="U18234" s="225"/>
      <c r="V18234" s="223"/>
      <c r="W18234" s="225"/>
      <c r="AE18234" s="200"/>
      <c r="AM18234" s="203"/>
      <c r="AT18234" s="144"/>
    </row>
    <row r="18235" spans="9:46" s="142" customFormat="1" x14ac:dyDescent="0.15">
      <c r="I18235" s="223"/>
      <c r="P18235" s="224"/>
      <c r="Q18235" s="224"/>
      <c r="R18235" s="224"/>
      <c r="T18235" s="223"/>
      <c r="U18235" s="225"/>
      <c r="V18235" s="223"/>
      <c r="W18235" s="225"/>
      <c r="AE18235" s="200"/>
      <c r="AM18235" s="203"/>
      <c r="AT18235" s="144"/>
    </row>
    <row r="18236" spans="9:46" s="142" customFormat="1" x14ac:dyDescent="0.15">
      <c r="I18236" s="223"/>
      <c r="P18236" s="224"/>
      <c r="Q18236" s="224"/>
      <c r="R18236" s="224"/>
      <c r="T18236" s="223"/>
      <c r="U18236" s="225"/>
      <c r="V18236" s="223"/>
      <c r="W18236" s="225"/>
      <c r="AE18236" s="200"/>
      <c r="AM18236" s="203"/>
      <c r="AT18236" s="144"/>
    </row>
    <row r="18237" spans="9:46" s="142" customFormat="1" x14ac:dyDescent="0.15">
      <c r="I18237" s="223"/>
      <c r="P18237" s="224"/>
      <c r="Q18237" s="224"/>
      <c r="R18237" s="224"/>
      <c r="T18237" s="223"/>
      <c r="U18237" s="225"/>
      <c r="V18237" s="223"/>
      <c r="W18237" s="225"/>
      <c r="AE18237" s="200"/>
      <c r="AM18237" s="203"/>
      <c r="AT18237" s="144"/>
    </row>
    <row r="18238" spans="9:46" s="142" customFormat="1" x14ac:dyDescent="0.15">
      <c r="I18238" s="223"/>
      <c r="P18238" s="224"/>
      <c r="Q18238" s="224"/>
      <c r="R18238" s="224"/>
      <c r="T18238" s="223"/>
      <c r="U18238" s="225"/>
      <c r="V18238" s="223"/>
      <c r="W18238" s="225"/>
      <c r="AE18238" s="200"/>
      <c r="AM18238" s="203"/>
      <c r="AT18238" s="144"/>
    </row>
    <row r="18239" spans="9:46" s="142" customFormat="1" x14ac:dyDescent="0.15">
      <c r="I18239" s="223"/>
      <c r="P18239" s="224"/>
      <c r="Q18239" s="224"/>
      <c r="R18239" s="224"/>
      <c r="T18239" s="223"/>
      <c r="U18239" s="225"/>
      <c r="V18239" s="223"/>
      <c r="W18239" s="225"/>
      <c r="AE18239" s="200"/>
      <c r="AM18239" s="203"/>
      <c r="AT18239" s="144"/>
    </row>
    <row r="18240" spans="9:46" s="142" customFormat="1" x14ac:dyDescent="0.15">
      <c r="I18240" s="223"/>
      <c r="P18240" s="224"/>
      <c r="Q18240" s="224"/>
      <c r="R18240" s="224"/>
      <c r="T18240" s="223"/>
      <c r="U18240" s="225"/>
      <c r="V18240" s="223"/>
      <c r="W18240" s="225"/>
      <c r="AE18240" s="200"/>
      <c r="AM18240" s="203"/>
      <c r="AT18240" s="144"/>
    </row>
    <row r="18241" spans="9:46" s="142" customFormat="1" x14ac:dyDescent="0.15">
      <c r="I18241" s="223"/>
      <c r="P18241" s="224"/>
      <c r="Q18241" s="224"/>
      <c r="R18241" s="224"/>
      <c r="T18241" s="223"/>
      <c r="U18241" s="225"/>
      <c r="V18241" s="223"/>
      <c r="W18241" s="225"/>
      <c r="AE18241" s="200"/>
      <c r="AM18241" s="203"/>
      <c r="AT18241" s="144"/>
    </row>
    <row r="18242" spans="9:46" s="142" customFormat="1" x14ac:dyDescent="0.15">
      <c r="I18242" s="223"/>
      <c r="P18242" s="224"/>
      <c r="Q18242" s="224"/>
      <c r="R18242" s="224"/>
      <c r="T18242" s="223"/>
      <c r="U18242" s="225"/>
      <c r="V18242" s="223"/>
      <c r="W18242" s="225"/>
      <c r="AE18242" s="200"/>
      <c r="AM18242" s="203"/>
      <c r="AT18242" s="144"/>
    </row>
    <row r="18243" spans="9:46" s="142" customFormat="1" x14ac:dyDescent="0.15">
      <c r="I18243" s="223"/>
      <c r="P18243" s="224"/>
      <c r="Q18243" s="224"/>
      <c r="R18243" s="224"/>
      <c r="T18243" s="223"/>
      <c r="U18243" s="225"/>
      <c r="V18243" s="223"/>
      <c r="W18243" s="225"/>
      <c r="AE18243" s="200"/>
      <c r="AM18243" s="203"/>
      <c r="AT18243" s="144"/>
    </row>
    <row r="18244" spans="9:46" s="142" customFormat="1" x14ac:dyDescent="0.15">
      <c r="I18244" s="223"/>
      <c r="P18244" s="224"/>
      <c r="Q18244" s="224"/>
      <c r="R18244" s="224"/>
      <c r="T18244" s="223"/>
      <c r="U18244" s="225"/>
      <c r="V18244" s="223"/>
      <c r="W18244" s="225"/>
      <c r="AE18244" s="200"/>
      <c r="AM18244" s="203"/>
      <c r="AT18244" s="144"/>
    </row>
    <row r="18245" spans="9:46" s="142" customFormat="1" x14ac:dyDescent="0.15">
      <c r="I18245" s="223"/>
      <c r="P18245" s="224"/>
      <c r="Q18245" s="224"/>
      <c r="R18245" s="224"/>
      <c r="T18245" s="223"/>
      <c r="U18245" s="225"/>
      <c r="V18245" s="223"/>
      <c r="W18245" s="225"/>
      <c r="AE18245" s="200"/>
      <c r="AM18245" s="203"/>
      <c r="AT18245" s="144"/>
    </row>
    <row r="18246" spans="9:46" s="142" customFormat="1" x14ac:dyDescent="0.15">
      <c r="I18246" s="223"/>
      <c r="P18246" s="224"/>
      <c r="Q18246" s="224"/>
      <c r="R18246" s="224"/>
      <c r="T18246" s="223"/>
      <c r="U18246" s="225"/>
      <c r="V18246" s="223"/>
      <c r="W18246" s="225"/>
      <c r="AE18246" s="200"/>
      <c r="AM18246" s="203"/>
      <c r="AT18246" s="144"/>
    </row>
    <row r="18247" spans="9:46" s="142" customFormat="1" x14ac:dyDescent="0.15">
      <c r="I18247" s="223"/>
      <c r="P18247" s="224"/>
      <c r="Q18247" s="224"/>
      <c r="R18247" s="224"/>
      <c r="T18247" s="223"/>
      <c r="U18247" s="225"/>
      <c r="V18247" s="223"/>
      <c r="W18247" s="225"/>
      <c r="AE18247" s="200"/>
      <c r="AM18247" s="203"/>
      <c r="AT18247" s="144"/>
    </row>
    <row r="18248" spans="9:46" s="142" customFormat="1" x14ac:dyDescent="0.15">
      <c r="I18248" s="223"/>
      <c r="P18248" s="224"/>
      <c r="Q18248" s="224"/>
      <c r="R18248" s="224"/>
      <c r="T18248" s="223"/>
      <c r="U18248" s="225"/>
      <c r="V18248" s="223"/>
      <c r="W18248" s="225"/>
      <c r="AE18248" s="200"/>
      <c r="AM18248" s="203"/>
      <c r="AT18248" s="144"/>
    </row>
    <row r="18249" spans="9:46" s="142" customFormat="1" x14ac:dyDescent="0.15">
      <c r="I18249" s="223"/>
      <c r="P18249" s="224"/>
      <c r="Q18249" s="224"/>
      <c r="R18249" s="224"/>
      <c r="T18249" s="223"/>
      <c r="U18249" s="225"/>
      <c r="V18249" s="223"/>
      <c r="W18249" s="225"/>
      <c r="AE18249" s="200"/>
      <c r="AM18249" s="203"/>
      <c r="AT18249" s="144"/>
    </row>
    <row r="18250" spans="9:46" s="142" customFormat="1" x14ac:dyDescent="0.15">
      <c r="I18250" s="223"/>
      <c r="P18250" s="224"/>
      <c r="Q18250" s="224"/>
      <c r="R18250" s="224"/>
      <c r="T18250" s="223"/>
      <c r="U18250" s="225"/>
      <c r="V18250" s="223"/>
      <c r="W18250" s="225"/>
      <c r="AE18250" s="200"/>
      <c r="AM18250" s="203"/>
      <c r="AT18250" s="144"/>
    </row>
    <row r="18251" spans="9:46" s="142" customFormat="1" x14ac:dyDescent="0.15">
      <c r="I18251" s="223"/>
      <c r="P18251" s="224"/>
      <c r="Q18251" s="224"/>
      <c r="R18251" s="224"/>
      <c r="T18251" s="223"/>
      <c r="U18251" s="225"/>
      <c r="V18251" s="223"/>
      <c r="W18251" s="225"/>
      <c r="AE18251" s="200"/>
      <c r="AM18251" s="203"/>
      <c r="AT18251" s="144"/>
    </row>
    <row r="18252" spans="9:46" s="142" customFormat="1" x14ac:dyDescent="0.15">
      <c r="I18252" s="223"/>
      <c r="P18252" s="224"/>
      <c r="Q18252" s="224"/>
      <c r="R18252" s="224"/>
      <c r="T18252" s="223"/>
      <c r="U18252" s="225"/>
      <c r="V18252" s="223"/>
      <c r="W18252" s="225"/>
      <c r="AE18252" s="200"/>
      <c r="AM18252" s="203"/>
      <c r="AT18252" s="144"/>
    </row>
    <row r="18253" spans="9:46" s="142" customFormat="1" x14ac:dyDescent="0.15">
      <c r="I18253" s="223"/>
      <c r="P18253" s="224"/>
      <c r="Q18253" s="224"/>
      <c r="R18253" s="224"/>
      <c r="T18253" s="223"/>
      <c r="U18253" s="225"/>
      <c r="V18253" s="223"/>
      <c r="W18253" s="225"/>
      <c r="AE18253" s="200"/>
      <c r="AM18253" s="203"/>
      <c r="AT18253" s="144"/>
    </row>
    <row r="18254" spans="9:46" s="142" customFormat="1" x14ac:dyDescent="0.15">
      <c r="I18254" s="223"/>
      <c r="P18254" s="224"/>
      <c r="Q18254" s="224"/>
      <c r="R18254" s="224"/>
      <c r="T18254" s="223"/>
      <c r="U18254" s="225"/>
      <c r="V18254" s="223"/>
      <c r="W18254" s="225"/>
      <c r="AE18254" s="200"/>
      <c r="AM18254" s="203"/>
      <c r="AT18254" s="144"/>
    </row>
    <row r="18255" spans="9:46" s="142" customFormat="1" x14ac:dyDescent="0.15">
      <c r="I18255" s="223"/>
      <c r="P18255" s="224"/>
      <c r="Q18255" s="224"/>
      <c r="R18255" s="224"/>
      <c r="T18255" s="223"/>
      <c r="U18255" s="225"/>
      <c r="V18255" s="223"/>
      <c r="W18255" s="225"/>
      <c r="AE18255" s="200"/>
      <c r="AM18255" s="203"/>
      <c r="AT18255" s="144"/>
    </row>
    <row r="18256" spans="9:46" s="142" customFormat="1" x14ac:dyDescent="0.15">
      <c r="I18256" s="223"/>
      <c r="P18256" s="224"/>
      <c r="Q18256" s="224"/>
      <c r="R18256" s="224"/>
      <c r="T18256" s="223"/>
      <c r="U18256" s="225"/>
      <c r="V18256" s="223"/>
      <c r="W18256" s="225"/>
      <c r="AE18256" s="200"/>
      <c r="AM18256" s="203"/>
      <c r="AT18256" s="144"/>
    </row>
    <row r="18257" spans="9:46" s="142" customFormat="1" x14ac:dyDescent="0.15">
      <c r="I18257" s="223"/>
      <c r="P18257" s="224"/>
      <c r="Q18257" s="224"/>
      <c r="R18257" s="224"/>
      <c r="T18257" s="223"/>
      <c r="U18257" s="225"/>
      <c r="V18257" s="223"/>
      <c r="W18257" s="225"/>
      <c r="AE18257" s="200"/>
      <c r="AM18257" s="203"/>
      <c r="AT18257" s="144"/>
    </row>
    <row r="18258" spans="9:46" s="142" customFormat="1" x14ac:dyDescent="0.15">
      <c r="I18258" s="223"/>
      <c r="P18258" s="224"/>
      <c r="Q18258" s="224"/>
      <c r="R18258" s="224"/>
      <c r="T18258" s="223"/>
      <c r="U18258" s="225"/>
      <c r="V18258" s="223"/>
      <c r="W18258" s="225"/>
      <c r="AE18258" s="200"/>
      <c r="AM18258" s="203"/>
      <c r="AT18258" s="144"/>
    </row>
    <row r="18259" spans="9:46" s="142" customFormat="1" x14ac:dyDescent="0.15">
      <c r="I18259" s="223"/>
      <c r="P18259" s="224"/>
      <c r="Q18259" s="224"/>
      <c r="R18259" s="224"/>
      <c r="T18259" s="223"/>
      <c r="U18259" s="225"/>
      <c r="V18259" s="223"/>
      <c r="W18259" s="225"/>
      <c r="AE18259" s="200"/>
      <c r="AM18259" s="203"/>
      <c r="AT18259" s="144"/>
    </row>
    <row r="18260" spans="9:46" s="142" customFormat="1" x14ac:dyDescent="0.15">
      <c r="I18260" s="223"/>
      <c r="P18260" s="224"/>
      <c r="Q18260" s="224"/>
      <c r="R18260" s="224"/>
      <c r="T18260" s="223"/>
      <c r="U18260" s="225"/>
      <c r="V18260" s="223"/>
      <c r="W18260" s="225"/>
      <c r="AE18260" s="200"/>
      <c r="AM18260" s="203"/>
      <c r="AT18260" s="144"/>
    </row>
    <row r="18261" spans="9:46" s="142" customFormat="1" x14ac:dyDescent="0.15">
      <c r="I18261" s="223"/>
      <c r="P18261" s="224"/>
      <c r="Q18261" s="224"/>
      <c r="R18261" s="224"/>
      <c r="T18261" s="223"/>
      <c r="U18261" s="225"/>
      <c r="V18261" s="223"/>
      <c r="W18261" s="225"/>
      <c r="AE18261" s="200"/>
      <c r="AM18261" s="203"/>
      <c r="AT18261" s="144"/>
    </row>
    <row r="18262" spans="9:46" s="142" customFormat="1" x14ac:dyDescent="0.15">
      <c r="I18262" s="223"/>
      <c r="P18262" s="224"/>
      <c r="Q18262" s="224"/>
      <c r="R18262" s="224"/>
      <c r="T18262" s="223"/>
      <c r="U18262" s="225"/>
      <c r="V18262" s="223"/>
      <c r="W18262" s="225"/>
      <c r="AE18262" s="200"/>
      <c r="AM18262" s="203"/>
      <c r="AT18262" s="144"/>
    </row>
    <row r="18263" spans="9:46" s="142" customFormat="1" x14ac:dyDescent="0.15">
      <c r="I18263" s="223"/>
      <c r="P18263" s="224"/>
      <c r="Q18263" s="224"/>
      <c r="R18263" s="224"/>
      <c r="T18263" s="223"/>
      <c r="U18263" s="225"/>
      <c r="V18263" s="223"/>
      <c r="W18263" s="225"/>
      <c r="AE18263" s="200"/>
      <c r="AM18263" s="203"/>
      <c r="AT18263" s="144"/>
    </row>
    <row r="18264" spans="9:46" s="142" customFormat="1" x14ac:dyDescent="0.15">
      <c r="I18264" s="223"/>
      <c r="P18264" s="224"/>
      <c r="Q18264" s="224"/>
      <c r="R18264" s="224"/>
      <c r="T18264" s="223"/>
      <c r="U18264" s="225"/>
      <c r="V18264" s="223"/>
      <c r="W18264" s="225"/>
      <c r="AE18264" s="200"/>
      <c r="AM18264" s="203"/>
      <c r="AT18264" s="144"/>
    </row>
    <row r="18265" spans="9:46" s="142" customFormat="1" x14ac:dyDescent="0.15">
      <c r="I18265" s="223"/>
      <c r="P18265" s="224"/>
      <c r="Q18265" s="224"/>
      <c r="R18265" s="224"/>
      <c r="T18265" s="223"/>
      <c r="U18265" s="225"/>
      <c r="V18265" s="223"/>
      <c r="W18265" s="225"/>
      <c r="AE18265" s="200"/>
      <c r="AM18265" s="203"/>
      <c r="AT18265" s="144"/>
    </row>
    <row r="18266" spans="9:46" s="142" customFormat="1" x14ac:dyDescent="0.15">
      <c r="I18266" s="223"/>
      <c r="P18266" s="224"/>
      <c r="Q18266" s="224"/>
      <c r="R18266" s="224"/>
      <c r="T18266" s="223"/>
      <c r="U18266" s="225"/>
      <c r="V18266" s="223"/>
      <c r="W18266" s="225"/>
      <c r="AE18266" s="200"/>
      <c r="AM18266" s="203"/>
      <c r="AT18266" s="144"/>
    </row>
    <row r="18267" spans="9:46" s="142" customFormat="1" x14ac:dyDescent="0.15">
      <c r="I18267" s="223"/>
      <c r="P18267" s="224"/>
      <c r="Q18267" s="224"/>
      <c r="R18267" s="224"/>
      <c r="T18267" s="223"/>
      <c r="U18267" s="225"/>
      <c r="V18267" s="223"/>
      <c r="W18267" s="225"/>
      <c r="AE18267" s="200"/>
      <c r="AM18267" s="203"/>
      <c r="AT18267" s="144"/>
    </row>
    <row r="18268" spans="9:46" s="142" customFormat="1" x14ac:dyDescent="0.15">
      <c r="I18268" s="223"/>
      <c r="P18268" s="224"/>
      <c r="Q18268" s="224"/>
      <c r="R18268" s="224"/>
      <c r="T18268" s="223"/>
      <c r="U18268" s="225"/>
      <c r="V18268" s="223"/>
      <c r="W18268" s="225"/>
      <c r="AE18268" s="200"/>
      <c r="AM18268" s="203"/>
      <c r="AT18268" s="144"/>
    </row>
    <row r="18269" spans="9:46" s="142" customFormat="1" x14ac:dyDescent="0.15">
      <c r="I18269" s="223"/>
      <c r="P18269" s="224"/>
      <c r="Q18269" s="224"/>
      <c r="R18269" s="224"/>
      <c r="T18269" s="223"/>
      <c r="U18269" s="225"/>
      <c r="V18269" s="223"/>
      <c r="W18269" s="225"/>
      <c r="AE18269" s="200"/>
      <c r="AM18269" s="203"/>
      <c r="AT18269" s="144"/>
    </row>
    <row r="18270" spans="9:46" s="142" customFormat="1" x14ac:dyDescent="0.15">
      <c r="I18270" s="223"/>
      <c r="P18270" s="224"/>
      <c r="Q18270" s="224"/>
      <c r="R18270" s="224"/>
      <c r="T18270" s="223"/>
      <c r="U18270" s="225"/>
      <c r="V18270" s="223"/>
      <c r="W18270" s="225"/>
      <c r="AE18270" s="200"/>
      <c r="AM18270" s="203"/>
      <c r="AT18270" s="144"/>
    </row>
    <row r="18271" spans="9:46" s="142" customFormat="1" x14ac:dyDescent="0.15">
      <c r="I18271" s="223"/>
      <c r="P18271" s="224"/>
      <c r="Q18271" s="224"/>
      <c r="R18271" s="224"/>
      <c r="T18271" s="223"/>
      <c r="U18271" s="225"/>
      <c r="V18271" s="223"/>
      <c r="W18271" s="225"/>
      <c r="AE18271" s="200"/>
      <c r="AM18271" s="203"/>
      <c r="AT18271" s="144"/>
    </row>
    <row r="18272" spans="9:46" s="142" customFormat="1" x14ac:dyDescent="0.15">
      <c r="I18272" s="223"/>
      <c r="P18272" s="224"/>
      <c r="Q18272" s="224"/>
      <c r="R18272" s="224"/>
      <c r="T18272" s="223"/>
      <c r="U18272" s="225"/>
      <c r="V18272" s="223"/>
      <c r="W18272" s="225"/>
      <c r="AE18272" s="200"/>
      <c r="AM18272" s="203"/>
      <c r="AT18272" s="144"/>
    </row>
    <row r="18273" spans="9:46" s="142" customFormat="1" x14ac:dyDescent="0.15">
      <c r="I18273" s="223"/>
      <c r="P18273" s="224"/>
      <c r="Q18273" s="224"/>
      <c r="R18273" s="224"/>
      <c r="T18273" s="223"/>
      <c r="U18273" s="225"/>
      <c r="V18273" s="223"/>
      <c r="W18273" s="225"/>
      <c r="AE18273" s="200"/>
      <c r="AM18273" s="203"/>
      <c r="AT18273" s="144"/>
    </row>
    <row r="18274" spans="9:46" s="142" customFormat="1" x14ac:dyDescent="0.15">
      <c r="I18274" s="223"/>
      <c r="P18274" s="224"/>
      <c r="Q18274" s="224"/>
      <c r="R18274" s="224"/>
      <c r="T18274" s="223"/>
      <c r="U18274" s="225"/>
      <c r="V18274" s="223"/>
      <c r="W18274" s="225"/>
      <c r="AE18274" s="200"/>
      <c r="AM18274" s="203"/>
      <c r="AT18274" s="144"/>
    </row>
    <row r="18275" spans="9:46" s="142" customFormat="1" x14ac:dyDescent="0.15">
      <c r="I18275" s="223"/>
      <c r="P18275" s="224"/>
      <c r="Q18275" s="224"/>
      <c r="R18275" s="224"/>
      <c r="T18275" s="223"/>
      <c r="U18275" s="225"/>
      <c r="V18275" s="223"/>
      <c r="W18275" s="225"/>
      <c r="AE18275" s="200"/>
      <c r="AM18275" s="203"/>
      <c r="AT18275" s="144"/>
    </row>
    <row r="18276" spans="9:46" s="142" customFormat="1" x14ac:dyDescent="0.15">
      <c r="I18276" s="223"/>
      <c r="P18276" s="224"/>
      <c r="Q18276" s="224"/>
      <c r="R18276" s="224"/>
      <c r="T18276" s="223"/>
      <c r="U18276" s="225"/>
      <c r="V18276" s="223"/>
      <c r="W18276" s="225"/>
      <c r="AE18276" s="200"/>
      <c r="AM18276" s="203"/>
      <c r="AT18276" s="144"/>
    </row>
    <row r="18277" spans="9:46" s="142" customFormat="1" x14ac:dyDescent="0.15">
      <c r="I18277" s="223"/>
      <c r="P18277" s="224"/>
      <c r="Q18277" s="224"/>
      <c r="R18277" s="224"/>
      <c r="T18277" s="223"/>
      <c r="U18277" s="225"/>
      <c r="V18277" s="223"/>
      <c r="W18277" s="225"/>
      <c r="AE18277" s="200"/>
      <c r="AM18277" s="203"/>
      <c r="AT18277" s="144"/>
    </row>
    <row r="18278" spans="9:46" s="142" customFormat="1" x14ac:dyDescent="0.15">
      <c r="I18278" s="223"/>
      <c r="P18278" s="224"/>
      <c r="Q18278" s="224"/>
      <c r="R18278" s="224"/>
      <c r="T18278" s="223"/>
      <c r="U18278" s="225"/>
      <c r="V18278" s="223"/>
      <c r="W18278" s="225"/>
      <c r="AE18278" s="200"/>
      <c r="AM18278" s="203"/>
      <c r="AT18278" s="144"/>
    </row>
    <row r="18279" spans="9:46" s="142" customFormat="1" x14ac:dyDescent="0.15">
      <c r="I18279" s="223"/>
      <c r="P18279" s="224"/>
      <c r="Q18279" s="224"/>
      <c r="R18279" s="224"/>
      <c r="T18279" s="223"/>
      <c r="U18279" s="225"/>
      <c r="V18279" s="223"/>
      <c r="W18279" s="225"/>
      <c r="AE18279" s="200"/>
      <c r="AM18279" s="203"/>
      <c r="AT18279" s="144"/>
    </row>
    <row r="18280" spans="9:46" s="142" customFormat="1" x14ac:dyDescent="0.15">
      <c r="I18280" s="223"/>
      <c r="P18280" s="224"/>
      <c r="Q18280" s="224"/>
      <c r="R18280" s="224"/>
      <c r="T18280" s="223"/>
      <c r="U18280" s="225"/>
      <c r="V18280" s="223"/>
      <c r="W18280" s="225"/>
      <c r="AE18280" s="200"/>
      <c r="AM18280" s="203"/>
      <c r="AT18280" s="144"/>
    </row>
    <row r="18281" spans="9:46" s="142" customFormat="1" x14ac:dyDescent="0.15">
      <c r="I18281" s="223"/>
      <c r="P18281" s="224"/>
      <c r="Q18281" s="224"/>
      <c r="R18281" s="224"/>
      <c r="T18281" s="223"/>
      <c r="U18281" s="225"/>
      <c r="V18281" s="223"/>
      <c r="W18281" s="225"/>
      <c r="AE18281" s="200"/>
      <c r="AM18281" s="203"/>
      <c r="AT18281" s="144"/>
    </row>
    <row r="18282" spans="9:46" s="142" customFormat="1" x14ac:dyDescent="0.15">
      <c r="I18282" s="223"/>
      <c r="P18282" s="224"/>
      <c r="Q18282" s="224"/>
      <c r="R18282" s="224"/>
      <c r="T18282" s="223"/>
      <c r="U18282" s="225"/>
      <c r="V18282" s="223"/>
      <c r="W18282" s="225"/>
      <c r="AE18282" s="200"/>
      <c r="AM18282" s="203"/>
      <c r="AT18282" s="144"/>
    </row>
    <row r="18283" spans="9:46" s="142" customFormat="1" x14ac:dyDescent="0.15">
      <c r="I18283" s="223"/>
      <c r="P18283" s="224"/>
      <c r="Q18283" s="224"/>
      <c r="R18283" s="224"/>
      <c r="T18283" s="223"/>
      <c r="U18283" s="225"/>
      <c r="V18283" s="223"/>
      <c r="W18283" s="225"/>
      <c r="AE18283" s="200"/>
      <c r="AM18283" s="203"/>
      <c r="AT18283" s="144"/>
    </row>
    <row r="18284" spans="9:46" s="142" customFormat="1" x14ac:dyDescent="0.15">
      <c r="I18284" s="223"/>
      <c r="P18284" s="224"/>
      <c r="Q18284" s="224"/>
      <c r="R18284" s="224"/>
      <c r="T18284" s="223"/>
      <c r="U18284" s="225"/>
      <c r="V18284" s="223"/>
      <c r="W18284" s="225"/>
      <c r="AE18284" s="200"/>
      <c r="AM18284" s="203"/>
      <c r="AT18284" s="144"/>
    </row>
    <row r="18285" spans="9:46" s="142" customFormat="1" x14ac:dyDescent="0.15">
      <c r="I18285" s="223"/>
      <c r="P18285" s="224"/>
      <c r="Q18285" s="224"/>
      <c r="R18285" s="224"/>
      <c r="T18285" s="223"/>
      <c r="U18285" s="225"/>
      <c r="V18285" s="223"/>
      <c r="W18285" s="225"/>
      <c r="AE18285" s="200"/>
      <c r="AM18285" s="203"/>
      <c r="AT18285" s="144"/>
    </row>
    <row r="18286" spans="9:46" s="142" customFormat="1" x14ac:dyDescent="0.15">
      <c r="I18286" s="223"/>
      <c r="P18286" s="224"/>
      <c r="Q18286" s="224"/>
      <c r="R18286" s="224"/>
      <c r="T18286" s="223"/>
      <c r="U18286" s="225"/>
      <c r="V18286" s="223"/>
      <c r="W18286" s="225"/>
      <c r="AE18286" s="200"/>
      <c r="AM18286" s="203"/>
      <c r="AT18286" s="144"/>
    </row>
    <row r="18287" spans="9:46" s="142" customFormat="1" x14ac:dyDescent="0.15">
      <c r="I18287" s="223"/>
      <c r="P18287" s="224"/>
      <c r="Q18287" s="224"/>
      <c r="R18287" s="224"/>
      <c r="T18287" s="223"/>
      <c r="U18287" s="225"/>
      <c r="V18287" s="223"/>
      <c r="W18287" s="225"/>
      <c r="AE18287" s="200"/>
      <c r="AM18287" s="203"/>
      <c r="AT18287" s="144"/>
    </row>
    <row r="18288" spans="9:46" s="142" customFormat="1" x14ac:dyDescent="0.15">
      <c r="I18288" s="223"/>
      <c r="P18288" s="224"/>
      <c r="Q18288" s="224"/>
      <c r="R18288" s="224"/>
      <c r="T18288" s="223"/>
      <c r="U18288" s="225"/>
      <c r="V18288" s="223"/>
      <c r="W18288" s="225"/>
      <c r="AE18288" s="200"/>
      <c r="AM18288" s="203"/>
      <c r="AT18288" s="144"/>
    </row>
    <row r="18289" spans="9:46" s="142" customFormat="1" x14ac:dyDescent="0.15">
      <c r="I18289" s="223"/>
      <c r="P18289" s="224"/>
      <c r="Q18289" s="224"/>
      <c r="R18289" s="224"/>
      <c r="T18289" s="223"/>
      <c r="U18289" s="225"/>
      <c r="V18289" s="223"/>
      <c r="W18289" s="225"/>
      <c r="AE18289" s="200"/>
      <c r="AM18289" s="203"/>
      <c r="AT18289" s="144"/>
    </row>
    <row r="18290" spans="9:46" s="142" customFormat="1" x14ac:dyDescent="0.15">
      <c r="I18290" s="223"/>
      <c r="P18290" s="224"/>
      <c r="Q18290" s="224"/>
      <c r="R18290" s="224"/>
      <c r="T18290" s="223"/>
      <c r="U18290" s="225"/>
      <c r="V18290" s="223"/>
      <c r="W18290" s="225"/>
      <c r="AE18290" s="200"/>
      <c r="AM18290" s="203"/>
      <c r="AT18290" s="144"/>
    </row>
    <row r="18291" spans="9:46" s="142" customFormat="1" x14ac:dyDescent="0.15">
      <c r="I18291" s="223"/>
      <c r="P18291" s="224"/>
      <c r="Q18291" s="224"/>
      <c r="R18291" s="224"/>
      <c r="T18291" s="223"/>
      <c r="U18291" s="225"/>
      <c r="V18291" s="223"/>
      <c r="W18291" s="225"/>
      <c r="AE18291" s="200"/>
      <c r="AM18291" s="203"/>
      <c r="AT18291" s="144"/>
    </row>
    <row r="18292" spans="9:46" s="142" customFormat="1" x14ac:dyDescent="0.15">
      <c r="I18292" s="223"/>
      <c r="P18292" s="224"/>
      <c r="Q18292" s="224"/>
      <c r="R18292" s="224"/>
      <c r="T18292" s="223"/>
      <c r="U18292" s="225"/>
      <c r="V18292" s="223"/>
      <c r="W18292" s="225"/>
      <c r="AE18292" s="200"/>
      <c r="AM18292" s="203"/>
      <c r="AT18292" s="144"/>
    </row>
    <row r="18293" spans="9:46" s="142" customFormat="1" x14ac:dyDescent="0.15">
      <c r="I18293" s="223"/>
      <c r="P18293" s="224"/>
      <c r="Q18293" s="224"/>
      <c r="R18293" s="224"/>
      <c r="T18293" s="223"/>
      <c r="U18293" s="225"/>
      <c r="V18293" s="223"/>
      <c r="W18293" s="225"/>
      <c r="AE18293" s="200"/>
      <c r="AM18293" s="203"/>
      <c r="AT18293" s="144"/>
    </row>
    <row r="18294" spans="9:46" s="142" customFormat="1" x14ac:dyDescent="0.15">
      <c r="I18294" s="223"/>
      <c r="P18294" s="224"/>
      <c r="Q18294" s="224"/>
      <c r="R18294" s="224"/>
      <c r="T18294" s="223"/>
      <c r="U18294" s="225"/>
      <c r="V18294" s="223"/>
      <c r="W18294" s="225"/>
      <c r="AE18294" s="200"/>
      <c r="AM18294" s="203"/>
      <c r="AT18294" s="144"/>
    </row>
    <row r="18295" spans="9:46" s="142" customFormat="1" x14ac:dyDescent="0.15">
      <c r="I18295" s="223"/>
      <c r="P18295" s="224"/>
      <c r="Q18295" s="224"/>
      <c r="R18295" s="224"/>
      <c r="T18295" s="223"/>
      <c r="U18295" s="225"/>
      <c r="V18295" s="223"/>
      <c r="W18295" s="225"/>
      <c r="AE18295" s="200"/>
      <c r="AM18295" s="203"/>
      <c r="AT18295" s="144"/>
    </row>
    <row r="18296" spans="9:46" s="142" customFormat="1" x14ac:dyDescent="0.15">
      <c r="I18296" s="223"/>
      <c r="P18296" s="224"/>
      <c r="Q18296" s="224"/>
      <c r="R18296" s="224"/>
      <c r="T18296" s="223"/>
      <c r="U18296" s="225"/>
      <c r="V18296" s="223"/>
      <c r="W18296" s="225"/>
      <c r="AE18296" s="200"/>
      <c r="AM18296" s="203"/>
      <c r="AT18296" s="144"/>
    </row>
    <row r="18297" spans="9:46" s="142" customFormat="1" x14ac:dyDescent="0.15">
      <c r="I18297" s="223"/>
      <c r="P18297" s="224"/>
      <c r="Q18297" s="224"/>
      <c r="R18297" s="224"/>
      <c r="T18297" s="223"/>
      <c r="U18297" s="225"/>
      <c r="V18297" s="223"/>
      <c r="W18297" s="225"/>
      <c r="AE18297" s="200"/>
      <c r="AM18297" s="203"/>
      <c r="AT18297" s="144"/>
    </row>
    <row r="18298" spans="9:46" s="142" customFormat="1" x14ac:dyDescent="0.15">
      <c r="I18298" s="223"/>
      <c r="P18298" s="224"/>
      <c r="Q18298" s="224"/>
      <c r="R18298" s="224"/>
      <c r="T18298" s="223"/>
      <c r="U18298" s="225"/>
      <c r="V18298" s="223"/>
      <c r="W18298" s="225"/>
      <c r="AE18298" s="200"/>
      <c r="AM18298" s="203"/>
      <c r="AT18298" s="144"/>
    </row>
    <row r="18299" spans="9:46" s="142" customFormat="1" x14ac:dyDescent="0.15">
      <c r="I18299" s="223"/>
      <c r="P18299" s="224"/>
      <c r="Q18299" s="224"/>
      <c r="R18299" s="224"/>
      <c r="T18299" s="223"/>
      <c r="U18299" s="225"/>
      <c r="V18299" s="223"/>
      <c r="W18299" s="225"/>
      <c r="AE18299" s="200"/>
      <c r="AM18299" s="203"/>
      <c r="AT18299" s="144"/>
    </row>
    <row r="18300" spans="9:46" s="142" customFormat="1" x14ac:dyDescent="0.15">
      <c r="I18300" s="223"/>
      <c r="P18300" s="224"/>
      <c r="Q18300" s="224"/>
      <c r="R18300" s="224"/>
      <c r="T18300" s="223"/>
      <c r="U18300" s="225"/>
      <c r="V18300" s="223"/>
      <c r="W18300" s="225"/>
      <c r="AE18300" s="200"/>
      <c r="AM18300" s="203"/>
      <c r="AT18300" s="144"/>
    </row>
    <row r="18301" spans="9:46" s="142" customFormat="1" x14ac:dyDescent="0.15">
      <c r="I18301" s="223"/>
      <c r="P18301" s="224"/>
      <c r="Q18301" s="224"/>
      <c r="R18301" s="224"/>
      <c r="T18301" s="223"/>
      <c r="U18301" s="225"/>
      <c r="V18301" s="223"/>
      <c r="W18301" s="225"/>
      <c r="AE18301" s="200"/>
      <c r="AM18301" s="203"/>
      <c r="AT18301" s="144"/>
    </row>
    <row r="18302" spans="9:46" s="142" customFormat="1" x14ac:dyDescent="0.15">
      <c r="I18302" s="223"/>
      <c r="P18302" s="224"/>
      <c r="Q18302" s="224"/>
      <c r="R18302" s="224"/>
      <c r="T18302" s="223"/>
      <c r="U18302" s="225"/>
      <c r="V18302" s="223"/>
      <c r="W18302" s="225"/>
      <c r="AE18302" s="200"/>
      <c r="AM18302" s="203"/>
      <c r="AT18302" s="144"/>
    </row>
    <row r="18303" spans="9:46" s="142" customFormat="1" x14ac:dyDescent="0.15">
      <c r="I18303" s="223"/>
      <c r="P18303" s="224"/>
      <c r="Q18303" s="224"/>
      <c r="R18303" s="224"/>
      <c r="T18303" s="223"/>
      <c r="U18303" s="225"/>
      <c r="V18303" s="223"/>
      <c r="W18303" s="225"/>
      <c r="AE18303" s="200"/>
      <c r="AM18303" s="203"/>
      <c r="AT18303" s="144"/>
    </row>
    <row r="18304" spans="9:46" s="142" customFormat="1" x14ac:dyDescent="0.15">
      <c r="I18304" s="223"/>
      <c r="P18304" s="224"/>
      <c r="Q18304" s="224"/>
      <c r="R18304" s="224"/>
      <c r="T18304" s="223"/>
      <c r="U18304" s="225"/>
      <c r="V18304" s="223"/>
      <c r="W18304" s="225"/>
      <c r="AE18304" s="200"/>
      <c r="AM18304" s="203"/>
      <c r="AT18304" s="144"/>
    </row>
    <row r="18305" spans="9:46" s="142" customFormat="1" x14ac:dyDescent="0.15">
      <c r="I18305" s="223"/>
      <c r="P18305" s="224"/>
      <c r="Q18305" s="224"/>
      <c r="R18305" s="224"/>
      <c r="T18305" s="223"/>
      <c r="U18305" s="225"/>
      <c r="V18305" s="223"/>
      <c r="W18305" s="225"/>
      <c r="AE18305" s="200"/>
      <c r="AM18305" s="203"/>
      <c r="AT18305" s="144"/>
    </row>
    <row r="18306" spans="9:46" s="142" customFormat="1" x14ac:dyDescent="0.15">
      <c r="I18306" s="223"/>
      <c r="P18306" s="224"/>
      <c r="Q18306" s="224"/>
      <c r="R18306" s="224"/>
      <c r="T18306" s="223"/>
      <c r="U18306" s="225"/>
      <c r="V18306" s="223"/>
      <c r="W18306" s="225"/>
      <c r="AE18306" s="200"/>
      <c r="AM18306" s="203"/>
      <c r="AT18306" s="144"/>
    </row>
    <row r="18307" spans="9:46" s="142" customFormat="1" x14ac:dyDescent="0.15">
      <c r="I18307" s="223"/>
      <c r="P18307" s="224"/>
      <c r="Q18307" s="224"/>
      <c r="R18307" s="224"/>
      <c r="T18307" s="223"/>
      <c r="U18307" s="225"/>
      <c r="V18307" s="223"/>
      <c r="W18307" s="225"/>
      <c r="AE18307" s="200"/>
      <c r="AM18307" s="203"/>
      <c r="AT18307" s="144"/>
    </row>
    <row r="18308" spans="9:46" s="142" customFormat="1" x14ac:dyDescent="0.15">
      <c r="I18308" s="223"/>
      <c r="P18308" s="224"/>
      <c r="Q18308" s="224"/>
      <c r="R18308" s="224"/>
      <c r="T18308" s="223"/>
      <c r="U18308" s="225"/>
      <c r="V18308" s="223"/>
      <c r="W18308" s="225"/>
      <c r="AE18308" s="200"/>
      <c r="AM18308" s="203"/>
      <c r="AT18308" s="144"/>
    </row>
    <row r="18309" spans="9:46" s="142" customFormat="1" x14ac:dyDescent="0.15">
      <c r="I18309" s="223"/>
      <c r="P18309" s="224"/>
      <c r="Q18309" s="224"/>
      <c r="R18309" s="224"/>
      <c r="T18309" s="223"/>
      <c r="U18309" s="225"/>
      <c r="V18309" s="223"/>
      <c r="W18309" s="225"/>
      <c r="AE18309" s="200"/>
      <c r="AM18309" s="203"/>
      <c r="AT18309" s="144"/>
    </row>
    <row r="18310" spans="9:46" s="142" customFormat="1" x14ac:dyDescent="0.15">
      <c r="I18310" s="223"/>
      <c r="P18310" s="224"/>
      <c r="Q18310" s="224"/>
      <c r="R18310" s="224"/>
      <c r="T18310" s="223"/>
      <c r="U18310" s="225"/>
      <c r="V18310" s="223"/>
      <c r="W18310" s="225"/>
      <c r="AE18310" s="200"/>
      <c r="AM18310" s="203"/>
      <c r="AT18310" s="144"/>
    </row>
    <row r="18311" spans="9:46" s="142" customFormat="1" x14ac:dyDescent="0.15">
      <c r="I18311" s="223"/>
      <c r="P18311" s="224"/>
      <c r="Q18311" s="224"/>
      <c r="R18311" s="224"/>
      <c r="T18311" s="223"/>
      <c r="U18311" s="225"/>
      <c r="V18311" s="223"/>
      <c r="W18311" s="225"/>
      <c r="AE18311" s="200"/>
      <c r="AM18311" s="203"/>
      <c r="AT18311" s="144"/>
    </row>
    <row r="18312" spans="9:46" s="142" customFormat="1" x14ac:dyDescent="0.15">
      <c r="I18312" s="223"/>
      <c r="P18312" s="224"/>
      <c r="Q18312" s="224"/>
      <c r="R18312" s="224"/>
      <c r="T18312" s="223"/>
      <c r="U18312" s="225"/>
      <c r="V18312" s="223"/>
      <c r="W18312" s="225"/>
      <c r="AE18312" s="200"/>
      <c r="AM18312" s="203"/>
      <c r="AT18312" s="144"/>
    </row>
    <row r="18313" spans="9:46" s="142" customFormat="1" x14ac:dyDescent="0.15">
      <c r="I18313" s="223"/>
      <c r="P18313" s="224"/>
      <c r="Q18313" s="224"/>
      <c r="R18313" s="224"/>
      <c r="T18313" s="223"/>
      <c r="U18313" s="225"/>
      <c r="V18313" s="223"/>
      <c r="W18313" s="225"/>
      <c r="AE18313" s="200"/>
      <c r="AM18313" s="203"/>
      <c r="AT18313" s="144"/>
    </row>
    <row r="18314" spans="9:46" s="142" customFormat="1" x14ac:dyDescent="0.15">
      <c r="I18314" s="223"/>
      <c r="P18314" s="224"/>
      <c r="Q18314" s="224"/>
      <c r="R18314" s="224"/>
      <c r="T18314" s="223"/>
      <c r="U18314" s="225"/>
      <c r="V18314" s="223"/>
      <c r="W18314" s="225"/>
      <c r="AE18314" s="200"/>
      <c r="AM18314" s="203"/>
      <c r="AT18314" s="144"/>
    </row>
    <row r="18315" spans="9:46" s="142" customFormat="1" x14ac:dyDescent="0.15">
      <c r="I18315" s="223"/>
      <c r="P18315" s="224"/>
      <c r="Q18315" s="224"/>
      <c r="R18315" s="224"/>
      <c r="T18315" s="223"/>
      <c r="U18315" s="225"/>
      <c r="V18315" s="223"/>
      <c r="W18315" s="225"/>
      <c r="AE18315" s="200"/>
      <c r="AM18315" s="203"/>
      <c r="AT18315" s="144"/>
    </row>
    <row r="18316" spans="9:46" s="142" customFormat="1" x14ac:dyDescent="0.15">
      <c r="I18316" s="223"/>
      <c r="P18316" s="224"/>
      <c r="Q18316" s="224"/>
      <c r="R18316" s="224"/>
      <c r="T18316" s="223"/>
      <c r="U18316" s="225"/>
      <c r="V18316" s="223"/>
      <c r="W18316" s="225"/>
      <c r="AE18316" s="200"/>
      <c r="AM18316" s="203"/>
      <c r="AT18316" s="144"/>
    </row>
    <row r="18317" spans="9:46" s="142" customFormat="1" x14ac:dyDescent="0.15">
      <c r="I18317" s="223"/>
      <c r="P18317" s="224"/>
      <c r="Q18317" s="224"/>
      <c r="R18317" s="224"/>
      <c r="T18317" s="223"/>
      <c r="U18317" s="225"/>
      <c r="V18317" s="223"/>
      <c r="W18317" s="225"/>
      <c r="AE18317" s="200"/>
      <c r="AM18317" s="203"/>
      <c r="AT18317" s="144"/>
    </row>
    <row r="18318" spans="9:46" s="142" customFormat="1" x14ac:dyDescent="0.15">
      <c r="I18318" s="223"/>
      <c r="P18318" s="224"/>
      <c r="Q18318" s="224"/>
      <c r="R18318" s="224"/>
      <c r="T18318" s="223"/>
      <c r="U18318" s="225"/>
      <c r="V18318" s="223"/>
      <c r="W18318" s="225"/>
      <c r="AE18318" s="200"/>
      <c r="AM18318" s="203"/>
      <c r="AT18318" s="144"/>
    </row>
    <row r="18319" spans="9:46" s="142" customFormat="1" x14ac:dyDescent="0.15">
      <c r="I18319" s="223"/>
      <c r="P18319" s="224"/>
      <c r="Q18319" s="224"/>
      <c r="R18319" s="224"/>
      <c r="T18319" s="223"/>
      <c r="U18319" s="225"/>
      <c r="V18319" s="223"/>
      <c r="W18319" s="225"/>
      <c r="AE18319" s="200"/>
      <c r="AM18319" s="203"/>
      <c r="AT18319" s="144"/>
    </row>
    <row r="18320" spans="9:46" s="142" customFormat="1" x14ac:dyDescent="0.15">
      <c r="I18320" s="223"/>
      <c r="P18320" s="224"/>
      <c r="Q18320" s="224"/>
      <c r="R18320" s="224"/>
      <c r="T18320" s="223"/>
      <c r="U18320" s="225"/>
      <c r="V18320" s="223"/>
      <c r="W18320" s="225"/>
      <c r="AE18320" s="200"/>
      <c r="AM18320" s="203"/>
      <c r="AT18320" s="144"/>
    </row>
    <row r="18321" spans="9:46" s="142" customFormat="1" x14ac:dyDescent="0.15">
      <c r="I18321" s="223"/>
      <c r="P18321" s="224"/>
      <c r="Q18321" s="224"/>
      <c r="R18321" s="224"/>
      <c r="T18321" s="223"/>
      <c r="U18321" s="225"/>
      <c r="V18321" s="223"/>
      <c r="W18321" s="225"/>
      <c r="AE18321" s="200"/>
      <c r="AM18321" s="203"/>
      <c r="AT18321" s="144"/>
    </row>
    <row r="18322" spans="9:46" s="142" customFormat="1" x14ac:dyDescent="0.15">
      <c r="I18322" s="223"/>
      <c r="P18322" s="224"/>
      <c r="Q18322" s="224"/>
      <c r="R18322" s="224"/>
      <c r="T18322" s="223"/>
      <c r="U18322" s="225"/>
      <c r="V18322" s="223"/>
      <c r="W18322" s="225"/>
      <c r="AE18322" s="200"/>
      <c r="AM18322" s="203"/>
      <c r="AT18322" s="144"/>
    </row>
    <row r="18323" spans="9:46" s="142" customFormat="1" x14ac:dyDescent="0.15">
      <c r="I18323" s="223"/>
      <c r="P18323" s="224"/>
      <c r="Q18323" s="224"/>
      <c r="R18323" s="224"/>
      <c r="T18323" s="223"/>
      <c r="U18323" s="225"/>
      <c r="V18323" s="223"/>
      <c r="W18323" s="225"/>
      <c r="AE18323" s="200"/>
      <c r="AM18323" s="203"/>
      <c r="AT18323" s="144"/>
    </row>
    <row r="18324" spans="9:46" s="142" customFormat="1" x14ac:dyDescent="0.15">
      <c r="I18324" s="223"/>
      <c r="P18324" s="224"/>
      <c r="Q18324" s="224"/>
      <c r="R18324" s="224"/>
      <c r="T18324" s="223"/>
      <c r="U18324" s="225"/>
      <c r="V18324" s="223"/>
      <c r="W18324" s="225"/>
      <c r="AE18324" s="200"/>
      <c r="AM18324" s="203"/>
      <c r="AT18324" s="144"/>
    </row>
    <row r="18325" spans="9:46" s="142" customFormat="1" x14ac:dyDescent="0.15">
      <c r="I18325" s="223"/>
      <c r="P18325" s="224"/>
      <c r="Q18325" s="224"/>
      <c r="R18325" s="224"/>
      <c r="T18325" s="223"/>
      <c r="U18325" s="225"/>
      <c r="V18325" s="223"/>
      <c r="W18325" s="225"/>
      <c r="AE18325" s="200"/>
      <c r="AM18325" s="203"/>
      <c r="AT18325" s="144"/>
    </row>
    <row r="18326" spans="9:46" s="142" customFormat="1" x14ac:dyDescent="0.15">
      <c r="I18326" s="223"/>
      <c r="P18326" s="224"/>
      <c r="Q18326" s="224"/>
      <c r="R18326" s="224"/>
      <c r="T18326" s="223"/>
      <c r="U18326" s="225"/>
      <c r="V18326" s="223"/>
      <c r="W18326" s="225"/>
      <c r="AE18326" s="200"/>
      <c r="AM18326" s="203"/>
      <c r="AT18326" s="144"/>
    </row>
    <row r="18327" spans="9:46" s="142" customFormat="1" x14ac:dyDescent="0.15">
      <c r="I18327" s="223"/>
      <c r="P18327" s="224"/>
      <c r="Q18327" s="224"/>
      <c r="R18327" s="224"/>
      <c r="T18327" s="223"/>
      <c r="U18327" s="225"/>
      <c r="V18327" s="223"/>
      <c r="W18327" s="225"/>
      <c r="AE18327" s="200"/>
      <c r="AM18327" s="203"/>
      <c r="AT18327" s="144"/>
    </row>
    <row r="18328" spans="9:46" s="142" customFormat="1" x14ac:dyDescent="0.15">
      <c r="I18328" s="223"/>
      <c r="P18328" s="224"/>
      <c r="Q18328" s="224"/>
      <c r="R18328" s="224"/>
      <c r="T18328" s="223"/>
      <c r="U18328" s="225"/>
      <c r="V18328" s="223"/>
      <c r="W18328" s="225"/>
      <c r="AE18328" s="200"/>
      <c r="AM18328" s="203"/>
      <c r="AT18328" s="144"/>
    </row>
    <row r="18329" spans="9:46" s="142" customFormat="1" x14ac:dyDescent="0.15">
      <c r="I18329" s="223"/>
      <c r="P18329" s="224"/>
      <c r="Q18329" s="224"/>
      <c r="R18329" s="224"/>
      <c r="T18329" s="223"/>
      <c r="U18329" s="225"/>
      <c r="V18329" s="223"/>
      <c r="W18329" s="225"/>
      <c r="AE18329" s="200"/>
      <c r="AM18329" s="203"/>
      <c r="AT18329" s="144"/>
    </row>
    <row r="18330" spans="9:46" s="142" customFormat="1" x14ac:dyDescent="0.15">
      <c r="I18330" s="223"/>
      <c r="P18330" s="224"/>
      <c r="Q18330" s="224"/>
      <c r="R18330" s="224"/>
      <c r="T18330" s="223"/>
      <c r="U18330" s="225"/>
      <c r="V18330" s="223"/>
      <c r="W18330" s="225"/>
      <c r="AE18330" s="200"/>
      <c r="AM18330" s="203"/>
      <c r="AT18330" s="144"/>
    </row>
    <row r="18331" spans="9:46" s="142" customFormat="1" x14ac:dyDescent="0.15">
      <c r="I18331" s="223"/>
      <c r="P18331" s="224"/>
      <c r="Q18331" s="224"/>
      <c r="R18331" s="224"/>
      <c r="T18331" s="223"/>
      <c r="U18331" s="225"/>
      <c r="V18331" s="223"/>
      <c r="W18331" s="225"/>
      <c r="AE18331" s="200"/>
      <c r="AM18331" s="203"/>
      <c r="AT18331" s="144"/>
    </row>
    <row r="18332" spans="9:46" s="142" customFormat="1" x14ac:dyDescent="0.15">
      <c r="I18332" s="223"/>
      <c r="P18332" s="224"/>
      <c r="Q18332" s="224"/>
      <c r="R18332" s="224"/>
      <c r="T18332" s="223"/>
      <c r="U18332" s="225"/>
      <c r="V18332" s="223"/>
      <c r="W18332" s="225"/>
      <c r="AE18332" s="200"/>
      <c r="AM18332" s="203"/>
      <c r="AT18332" s="144"/>
    </row>
    <row r="18333" spans="9:46" s="142" customFormat="1" x14ac:dyDescent="0.15">
      <c r="I18333" s="223"/>
      <c r="P18333" s="224"/>
      <c r="Q18333" s="224"/>
      <c r="R18333" s="224"/>
      <c r="T18333" s="223"/>
      <c r="U18333" s="225"/>
      <c r="V18333" s="223"/>
      <c r="W18333" s="225"/>
      <c r="AE18333" s="200"/>
      <c r="AM18333" s="203"/>
      <c r="AT18333" s="144"/>
    </row>
    <row r="18334" spans="9:46" s="142" customFormat="1" x14ac:dyDescent="0.15">
      <c r="I18334" s="223"/>
      <c r="P18334" s="224"/>
      <c r="Q18334" s="224"/>
      <c r="R18334" s="224"/>
      <c r="T18334" s="223"/>
      <c r="U18334" s="225"/>
      <c r="V18334" s="223"/>
      <c r="W18334" s="225"/>
      <c r="AE18334" s="200"/>
      <c r="AM18334" s="203"/>
      <c r="AT18334" s="144"/>
    </row>
    <row r="18335" spans="9:46" s="142" customFormat="1" x14ac:dyDescent="0.15">
      <c r="I18335" s="223"/>
      <c r="P18335" s="224"/>
      <c r="Q18335" s="224"/>
      <c r="R18335" s="224"/>
      <c r="T18335" s="223"/>
      <c r="U18335" s="225"/>
      <c r="V18335" s="223"/>
      <c r="W18335" s="225"/>
      <c r="AE18335" s="200"/>
      <c r="AM18335" s="203"/>
      <c r="AT18335" s="144"/>
    </row>
    <row r="18336" spans="9:46" s="142" customFormat="1" x14ac:dyDescent="0.15">
      <c r="I18336" s="223"/>
      <c r="P18336" s="224"/>
      <c r="Q18336" s="224"/>
      <c r="R18336" s="224"/>
      <c r="T18336" s="223"/>
      <c r="U18336" s="225"/>
      <c r="V18336" s="223"/>
      <c r="W18336" s="225"/>
      <c r="AE18336" s="200"/>
      <c r="AM18336" s="203"/>
      <c r="AT18336" s="144"/>
    </row>
    <row r="18337" spans="9:46" s="142" customFormat="1" x14ac:dyDescent="0.15">
      <c r="I18337" s="223"/>
      <c r="P18337" s="224"/>
      <c r="Q18337" s="224"/>
      <c r="R18337" s="224"/>
      <c r="T18337" s="223"/>
      <c r="U18337" s="225"/>
      <c r="V18337" s="223"/>
      <c r="W18337" s="225"/>
      <c r="AE18337" s="200"/>
      <c r="AM18337" s="203"/>
      <c r="AT18337" s="144"/>
    </row>
    <row r="18338" spans="9:46" s="142" customFormat="1" x14ac:dyDescent="0.15">
      <c r="I18338" s="223"/>
      <c r="P18338" s="224"/>
      <c r="Q18338" s="224"/>
      <c r="R18338" s="224"/>
      <c r="T18338" s="223"/>
      <c r="U18338" s="225"/>
      <c r="V18338" s="223"/>
      <c r="W18338" s="225"/>
      <c r="AE18338" s="200"/>
      <c r="AM18338" s="203"/>
      <c r="AT18338" s="144"/>
    </row>
    <row r="18339" spans="9:46" s="142" customFormat="1" x14ac:dyDescent="0.15">
      <c r="I18339" s="223"/>
      <c r="P18339" s="224"/>
      <c r="Q18339" s="224"/>
      <c r="R18339" s="224"/>
      <c r="T18339" s="223"/>
      <c r="U18339" s="225"/>
      <c r="V18339" s="223"/>
      <c r="W18339" s="225"/>
      <c r="AE18339" s="200"/>
      <c r="AM18339" s="203"/>
      <c r="AT18339" s="144"/>
    </row>
    <row r="18340" spans="9:46" s="142" customFormat="1" x14ac:dyDescent="0.15">
      <c r="I18340" s="223"/>
      <c r="P18340" s="224"/>
      <c r="Q18340" s="224"/>
      <c r="R18340" s="224"/>
      <c r="T18340" s="223"/>
      <c r="U18340" s="225"/>
      <c r="V18340" s="223"/>
      <c r="W18340" s="225"/>
      <c r="AE18340" s="200"/>
      <c r="AM18340" s="203"/>
      <c r="AT18340" s="144"/>
    </row>
    <row r="18341" spans="9:46" s="142" customFormat="1" x14ac:dyDescent="0.15">
      <c r="I18341" s="223"/>
      <c r="P18341" s="224"/>
      <c r="Q18341" s="224"/>
      <c r="R18341" s="224"/>
      <c r="T18341" s="223"/>
      <c r="U18341" s="225"/>
      <c r="V18341" s="223"/>
      <c r="W18341" s="225"/>
      <c r="AE18341" s="200"/>
      <c r="AM18341" s="203"/>
      <c r="AT18341" s="144"/>
    </row>
    <row r="18342" spans="9:46" s="142" customFormat="1" x14ac:dyDescent="0.15">
      <c r="I18342" s="223"/>
      <c r="P18342" s="224"/>
      <c r="Q18342" s="224"/>
      <c r="R18342" s="224"/>
      <c r="T18342" s="223"/>
      <c r="U18342" s="225"/>
      <c r="V18342" s="223"/>
      <c r="W18342" s="225"/>
      <c r="AE18342" s="200"/>
      <c r="AM18342" s="203"/>
      <c r="AT18342" s="144"/>
    </row>
    <row r="18343" spans="9:46" s="142" customFormat="1" x14ac:dyDescent="0.15">
      <c r="I18343" s="223"/>
      <c r="P18343" s="224"/>
      <c r="Q18343" s="224"/>
      <c r="R18343" s="224"/>
      <c r="T18343" s="223"/>
      <c r="U18343" s="225"/>
      <c r="V18343" s="223"/>
      <c r="W18343" s="225"/>
      <c r="AE18343" s="200"/>
      <c r="AM18343" s="203"/>
      <c r="AT18343" s="144"/>
    </row>
    <row r="18344" spans="9:46" s="142" customFormat="1" x14ac:dyDescent="0.15">
      <c r="I18344" s="223"/>
      <c r="P18344" s="224"/>
      <c r="Q18344" s="224"/>
      <c r="R18344" s="224"/>
      <c r="T18344" s="223"/>
      <c r="U18344" s="225"/>
      <c r="V18344" s="223"/>
      <c r="W18344" s="225"/>
      <c r="AE18344" s="200"/>
      <c r="AM18344" s="203"/>
      <c r="AT18344" s="144"/>
    </row>
    <row r="18345" spans="9:46" s="142" customFormat="1" x14ac:dyDescent="0.15">
      <c r="I18345" s="223"/>
      <c r="P18345" s="224"/>
      <c r="Q18345" s="224"/>
      <c r="R18345" s="224"/>
      <c r="T18345" s="223"/>
      <c r="U18345" s="225"/>
      <c r="V18345" s="223"/>
      <c r="W18345" s="225"/>
      <c r="AE18345" s="200"/>
      <c r="AM18345" s="203"/>
      <c r="AT18345" s="144"/>
    </row>
    <row r="18346" spans="9:46" s="142" customFormat="1" x14ac:dyDescent="0.15">
      <c r="I18346" s="223"/>
      <c r="P18346" s="224"/>
      <c r="Q18346" s="224"/>
      <c r="R18346" s="224"/>
      <c r="T18346" s="223"/>
      <c r="U18346" s="225"/>
      <c r="V18346" s="223"/>
      <c r="W18346" s="225"/>
      <c r="AE18346" s="200"/>
      <c r="AM18346" s="203"/>
      <c r="AT18346" s="144"/>
    </row>
    <row r="18347" spans="9:46" s="142" customFormat="1" x14ac:dyDescent="0.15">
      <c r="I18347" s="223"/>
      <c r="P18347" s="224"/>
      <c r="Q18347" s="224"/>
      <c r="R18347" s="224"/>
      <c r="T18347" s="223"/>
      <c r="U18347" s="225"/>
      <c r="V18347" s="223"/>
      <c r="W18347" s="225"/>
      <c r="AE18347" s="200"/>
      <c r="AM18347" s="203"/>
      <c r="AT18347" s="144"/>
    </row>
    <row r="18348" spans="9:46" s="142" customFormat="1" x14ac:dyDescent="0.15">
      <c r="I18348" s="223"/>
      <c r="P18348" s="224"/>
      <c r="Q18348" s="224"/>
      <c r="R18348" s="224"/>
      <c r="T18348" s="223"/>
      <c r="U18348" s="225"/>
      <c r="V18348" s="223"/>
      <c r="W18348" s="225"/>
      <c r="AE18348" s="200"/>
      <c r="AM18348" s="203"/>
      <c r="AT18348" s="144"/>
    </row>
    <row r="18349" spans="9:46" s="142" customFormat="1" x14ac:dyDescent="0.15">
      <c r="I18349" s="223"/>
      <c r="P18349" s="224"/>
      <c r="Q18349" s="224"/>
      <c r="R18349" s="224"/>
      <c r="T18349" s="223"/>
      <c r="U18349" s="225"/>
      <c r="V18349" s="223"/>
      <c r="W18349" s="225"/>
      <c r="AE18349" s="200"/>
      <c r="AM18349" s="203"/>
      <c r="AT18349" s="144"/>
    </row>
    <row r="18350" spans="9:46" s="142" customFormat="1" x14ac:dyDescent="0.15">
      <c r="I18350" s="223"/>
      <c r="P18350" s="224"/>
      <c r="Q18350" s="224"/>
      <c r="R18350" s="224"/>
      <c r="T18350" s="223"/>
      <c r="U18350" s="225"/>
      <c r="V18350" s="223"/>
      <c r="W18350" s="225"/>
      <c r="AE18350" s="200"/>
      <c r="AM18350" s="203"/>
      <c r="AT18350" s="144"/>
    </row>
    <row r="18351" spans="9:46" s="142" customFormat="1" x14ac:dyDescent="0.15">
      <c r="I18351" s="223"/>
      <c r="P18351" s="224"/>
      <c r="Q18351" s="224"/>
      <c r="R18351" s="224"/>
      <c r="T18351" s="223"/>
      <c r="U18351" s="225"/>
      <c r="V18351" s="223"/>
      <c r="W18351" s="225"/>
      <c r="AE18351" s="200"/>
      <c r="AM18351" s="203"/>
      <c r="AT18351" s="144"/>
    </row>
    <row r="18352" spans="9:46" s="142" customFormat="1" x14ac:dyDescent="0.15">
      <c r="I18352" s="223"/>
      <c r="P18352" s="224"/>
      <c r="Q18352" s="224"/>
      <c r="R18352" s="224"/>
      <c r="T18352" s="223"/>
      <c r="U18352" s="225"/>
      <c r="V18352" s="223"/>
      <c r="W18352" s="225"/>
      <c r="AE18352" s="200"/>
      <c r="AM18352" s="203"/>
      <c r="AT18352" s="144"/>
    </row>
    <row r="18353" spans="9:46" s="142" customFormat="1" x14ac:dyDescent="0.15">
      <c r="I18353" s="223"/>
      <c r="P18353" s="224"/>
      <c r="Q18353" s="224"/>
      <c r="R18353" s="224"/>
      <c r="T18353" s="223"/>
      <c r="U18353" s="225"/>
      <c r="V18353" s="223"/>
      <c r="W18353" s="225"/>
      <c r="AE18353" s="200"/>
      <c r="AM18353" s="203"/>
      <c r="AT18353" s="144"/>
    </row>
    <row r="18354" spans="9:46" s="142" customFormat="1" x14ac:dyDescent="0.15">
      <c r="I18354" s="223"/>
      <c r="P18354" s="224"/>
      <c r="Q18354" s="224"/>
      <c r="R18354" s="224"/>
      <c r="T18354" s="223"/>
      <c r="U18354" s="225"/>
      <c r="V18354" s="223"/>
      <c r="W18354" s="225"/>
      <c r="AE18354" s="200"/>
      <c r="AM18354" s="203"/>
      <c r="AT18354" s="144"/>
    </row>
    <row r="18355" spans="9:46" s="142" customFormat="1" x14ac:dyDescent="0.15">
      <c r="I18355" s="223"/>
      <c r="P18355" s="224"/>
      <c r="Q18355" s="224"/>
      <c r="R18355" s="224"/>
      <c r="T18355" s="223"/>
      <c r="U18355" s="225"/>
      <c r="V18355" s="223"/>
      <c r="W18355" s="225"/>
      <c r="AE18355" s="200"/>
      <c r="AM18355" s="203"/>
      <c r="AT18355" s="144"/>
    </row>
    <row r="18356" spans="9:46" s="142" customFormat="1" x14ac:dyDescent="0.15">
      <c r="I18356" s="223"/>
      <c r="P18356" s="224"/>
      <c r="Q18356" s="224"/>
      <c r="R18356" s="224"/>
      <c r="T18356" s="223"/>
      <c r="U18356" s="225"/>
      <c r="V18356" s="223"/>
      <c r="W18356" s="225"/>
      <c r="AE18356" s="200"/>
      <c r="AM18356" s="203"/>
      <c r="AT18356" s="144"/>
    </row>
    <row r="18357" spans="9:46" s="142" customFormat="1" x14ac:dyDescent="0.15">
      <c r="I18357" s="223"/>
      <c r="P18357" s="224"/>
      <c r="Q18357" s="224"/>
      <c r="R18357" s="224"/>
      <c r="T18357" s="223"/>
      <c r="U18357" s="225"/>
      <c r="V18357" s="223"/>
      <c r="W18357" s="225"/>
      <c r="AE18357" s="200"/>
      <c r="AM18357" s="203"/>
      <c r="AT18357" s="144"/>
    </row>
    <row r="18358" spans="9:46" s="142" customFormat="1" x14ac:dyDescent="0.15">
      <c r="I18358" s="223"/>
      <c r="P18358" s="224"/>
      <c r="Q18358" s="224"/>
      <c r="R18358" s="224"/>
      <c r="T18358" s="223"/>
      <c r="U18358" s="225"/>
      <c r="V18358" s="223"/>
      <c r="W18358" s="225"/>
      <c r="AE18358" s="200"/>
      <c r="AM18358" s="203"/>
      <c r="AT18358" s="144"/>
    </row>
    <row r="18359" spans="9:46" s="142" customFormat="1" x14ac:dyDescent="0.15">
      <c r="I18359" s="223"/>
      <c r="P18359" s="224"/>
      <c r="Q18359" s="224"/>
      <c r="R18359" s="224"/>
      <c r="T18359" s="223"/>
      <c r="U18359" s="225"/>
      <c r="V18359" s="223"/>
      <c r="W18359" s="225"/>
      <c r="AE18359" s="200"/>
      <c r="AM18359" s="203"/>
      <c r="AT18359" s="144"/>
    </row>
    <row r="18360" spans="9:46" s="142" customFormat="1" x14ac:dyDescent="0.15">
      <c r="I18360" s="223"/>
      <c r="P18360" s="224"/>
      <c r="Q18360" s="224"/>
      <c r="R18360" s="224"/>
      <c r="T18360" s="223"/>
      <c r="U18360" s="225"/>
      <c r="V18360" s="223"/>
      <c r="W18360" s="225"/>
      <c r="AE18360" s="200"/>
      <c r="AM18360" s="203"/>
      <c r="AT18360" s="144"/>
    </row>
    <row r="18361" spans="9:46" s="142" customFormat="1" x14ac:dyDescent="0.15">
      <c r="I18361" s="223"/>
      <c r="P18361" s="224"/>
      <c r="Q18361" s="224"/>
      <c r="R18361" s="224"/>
      <c r="T18361" s="223"/>
      <c r="U18361" s="225"/>
      <c r="V18361" s="223"/>
      <c r="W18361" s="225"/>
      <c r="AE18361" s="200"/>
      <c r="AM18361" s="203"/>
      <c r="AT18361" s="144"/>
    </row>
    <row r="18362" spans="9:46" s="142" customFormat="1" x14ac:dyDescent="0.15">
      <c r="I18362" s="223"/>
      <c r="P18362" s="224"/>
      <c r="Q18362" s="224"/>
      <c r="R18362" s="224"/>
      <c r="T18362" s="223"/>
      <c r="U18362" s="225"/>
      <c r="V18362" s="223"/>
      <c r="W18362" s="225"/>
      <c r="AE18362" s="200"/>
      <c r="AM18362" s="203"/>
      <c r="AT18362" s="144"/>
    </row>
    <row r="18363" spans="9:46" s="142" customFormat="1" x14ac:dyDescent="0.15">
      <c r="I18363" s="223"/>
      <c r="P18363" s="224"/>
      <c r="Q18363" s="224"/>
      <c r="R18363" s="224"/>
      <c r="T18363" s="223"/>
      <c r="U18363" s="225"/>
      <c r="V18363" s="223"/>
      <c r="W18363" s="225"/>
      <c r="AE18363" s="200"/>
      <c r="AM18363" s="203"/>
      <c r="AT18363" s="144"/>
    </row>
    <row r="18364" spans="9:46" s="142" customFormat="1" x14ac:dyDescent="0.15">
      <c r="I18364" s="223"/>
      <c r="P18364" s="224"/>
      <c r="Q18364" s="224"/>
      <c r="R18364" s="224"/>
      <c r="T18364" s="223"/>
      <c r="U18364" s="225"/>
      <c r="V18364" s="223"/>
      <c r="W18364" s="225"/>
      <c r="AE18364" s="200"/>
      <c r="AM18364" s="203"/>
      <c r="AT18364" s="144"/>
    </row>
    <row r="18365" spans="9:46" s="142" customFormat="1" x14ac:dyDescent="0.15">
      <c r="I18365" s="223"/>
      <c r="P18365" s="224"/>
      <c r="Q18365" s="224"/>
      <c r="R18365" s="224"/>
      <c r="T18365" s="223"/>
      <c r="U18365" s="225"/>
      <c r="V18365" s="223"/>
      <c r="W18365" s="225"/>
      <c r="AE18365" s="200"/>
      <c r="AM18365" s="203"/>
      <c r="AT18365" s="144"/>
    </row>
    <row r="18366" spans="9:46" s="142" customFormat="1" x14ac:dyDescent="0.15">
      <c r="I18366" s="223"/>
      <c r="P18366" s="224"/>
      <c r="Q18366" s="224"/>
      <c r="R18366" s="224"/>
      <c r="T18366" s="223"/>
      <c r="U18366" s="225"/>
      <c r="V18366" s="223"/>
      <c r="W18366" s="225"/>
      <c r="AE18366" s="200"/>
      <c r="AM18366" s="203"/>
      <c r="AT18366" s="144"/>
    </row>
    <row r="18367" spans="9:46" s="142" customFormat="1" x14ac:dyDescent="0.15">
      <c r="I18367" s="223"/>
      <c r="P18367" s="224"/>
      <c r="Q18367" s="224"/>
      <c r="R18367" s="224"/>
      <c r="T18367" s="223"/>
      <c r="U18367" s="225"/>
      <c r="V18367" s="223"/>
      <c r="W18367" s="225"/>
      <c r="AE18367" s="200"/>
      <c r="AM18367" s="203"/>
      <c r="AT18367" s="144"/>
    </row>
    <row r="18368" spans="9:46" s="142" customFormat="1" x14ac:dyDescent="0.15">
      <c r="I18368" s="223"/>
      <c r="P18368" s="224"/>
      <c r="Q18368" s="224"/>
      <c r="R18368" s="224"/>
      <c r="T18368" s="223"/>
      <c r="U18368" s="225"/>
      <c r="V18368" s="223"/>
      <c r="W18368" s="225"/>
      <c r="AE18368" s="200"/>
      <c r="AM18368" s="203"/>
      <c r="AT18368" s="144"/>
    </row>
    <row r="18369" spans="9:46" s="142" customFormat="1" x14ac:dyDescent="0.15">
      <c r="I18369" s="223"/>
      <c r="P18369" s="224"/>
      <c r="Q18369" s="224"/>
      <c r="R18369" s="224"/>
      <c r="T18369" s="223"/>
      <c r="U18369" s="225"/>
      <c r="V18369" s="223"/>
      <c r="W18369" s="225"/>
      <c r="AE18369" s="200"/>
      <c r="AM18369" s="203"/>
      <c r="AT18369" s="144"/>
    </row>
    <row r="18370" spans="9:46" s="142" customFormat="1" x14ac:dyDescent="0.15">
      <c r="I18370" s="223"/>
      <c r="P18370" s="224"/>
      <c r="Q18370" s="224"/>
      <c r="R18370" s="224"/>
      <c r="T18370" s="223"/>
      <c r="U18370" s="225"/>
      <c r="V18370" s="223"/>
      <c r="W18370" s="225"/>
      <c r="AE18370" s="200"/>
      <c r="AM18370" s="203"/>
      <c r="AT18370" s="144"/>
    </row>
    <row r="18371" spans="9:46" s="142" customFormat="1" x14ac:dyDescent="0.15">
      <c r="I18371" s="223"/>
      <c r="P18371" s="224"/>
      <c r="Q18371" s="224"/>
      <c r="R18371" s="224"/>
      <c r="T18371" s="223"/>
      <c r="U18371" s="225"/>
      <c r="V18371" s="223"/>
      <c r="W18371" s="225"/>
      <c r="AE18371" s="200"/>
      <c r="AM18371" s="203"/>
      <c r="AT18371" s="144"/>
    </row>
    <row r="18372" spans="9:46" s="142" customFormat="1" x14ac:dyDescent="0.15">
      <c r="I18372" s="223"/>
      <c r="P18372" s="224"/>
      <c r="Q18372" s="224"/>
      <c r="R18372" s="224"/>
      <c r="T18372" s="223"/>
      <c r="U18372" s="225"/>
      <c r="V18372" s="223"/>
      <c r="W18372" s="225"/>
      <c r="AE18372" s="200"/>
      <c r="AM18372" s="203"/>
      <c r="AT18372" s="144"/>
    </row>
    <row r="18373" spans="9:46" s="142" customFormat="1" x14ac:dyDescent="0.15">
      <c r="I18373" s="223"/>
      <c r="P18373" s="224"/>
      <c r="Q18373" s="224"/>
      <c r="R18373" s="224"/>
      <c r="T18373" s="223"/>
      <c r="U18373" s="225"/>
      <c r="V18373" s="223"/>
      <c r="W18373" s="225"/>
      <c r="AE18373" s="200"/>
      <c r="AM18373" s="203"/>
      <c r="AT18373" s="144"/>
    </row>
    <row r="18374" spans="9:46" s="142" customFormat="1" x14ac:dyDescent="0.15">
      <c r="I18374" s="223"/>
      <c r="P18374" s="224"/>
      <c r="Q18374" s="224"/>
      <c r="R18374" s="224"/>
      <c r="T18374" s="223"/>
      <c r="U18374" s="225"/>
      <c r="V18374" s="223"/>
      <c r="W18374" s="225"/>
      <c r="AE18374" s="200"/>
      <c r="AM18374" s="203"/>
      <c r="AT18374" s="144"/>
    </row>
    <row r="18375" spans="9:46" s="142" customFormat="1" x14ac:dyDescent="0.15">
      <c r="I18375" s="223"/>
      <c r="P18375" s="224"/>
      <c r="Q18375" s="224"/>
      <c r="R18375" s="224"/>
      <c r="T18375" s="223"/>
      <c r="U18375" s="225"/>
      <c r="V18375" s="223"/>
      <c r="W18375" s="225"/>
      <c r="AE18375" s="200"/>
      <c r="AM18375" s="203"/>
      <c r="AT18375" s="144"/>
    </row>
    <row r="18376" spans="9:46" s="142" customFormat="1" x14ac:dyDescent="0.15">
      <c r="I18376" s="223"/>
      <c r="P18376" s="224"/>
      <c r="Q18376" s="224"/>
      <c r="R18376" s="224"/>
      <c r="T18376" s="223"/>
      <c r="U18376" s="225"/>
      <c r="V18376" s="223"/>
      <c r="W18376" s="225"/>
      <c r="AE18376" s="200"/>
      <c r="AM18376" s="203"/>
      <c r="AT18376" s="144"/>
    </row>
    <row r="18377" spans="9:46" s="142" customFormat="1" x14ac:dyDescent="0.15">
      <c r="I18377" s="223"/>
      <c r="P18377" s="224"/>
      <c r="Q18377" s="224"/>
      <c r="R18377" s="224"/>
      <c r="T18377" s="223"/>
      <c r="U18377" s="225"/>
      <c r="V18377" s="223"/>
      <c r="W18377" s="225"/>
      <c r="AE18377" s="200"/>
      <c r="AM18377" s="203"/>
      <c r="AT18377" s="144"/>
    </row>
    <row r="18378" spans="9:46" s="142" customFormat="1" x14ac:dyDescent="0.15">
      <c r="I18378" s="223"/>
      <c r="P18378" s="224"/>
      <c r="Q18378" s="224"/>
      <c r="R18378" s="224"/>
      <c r="T18378" s="223"/>
      <c r="U18378" s="225"/>
      <c r="V18378" s="223"/>
      <c r="W18378" s="225"/>
      <c r="AE18378" s="200"/>
      <c r="AM18378" s="203"/>
      <c r="AT18378" s="144"/>
    </row>
    <row r="18379" spans="9:46" s="142" customFormat="1" x14ac:dyDescent="0.15">
      <c r="I18379" s="223"/>
      <c r="P18379" s="224"/>
      <c r="Q18379" s="224"/>
      <c r="R18379" s="224"/>
      <c r="T18379" s="223"/>
      <c r="U18379" s="225"/>
      <c r="V18379" s="223"/>
      <c r="W18379" s="225"/>
      <c r="AE18379" s="200"/>
      <c r="AM18379" s="203"/>
      <c r="AT18379" s="144"/>
    </row>
    <row r="18380" spans="9:46" s="142" customFormat="1" x14ac:dyDescent="0.15">
      <c r="I18380" s="223"/>
      <c r="P18380" s="224"/>
      <c r="Q18380" s="224"/>
      <c r="R18380" s="224"/>
      <c r="T18380" s="223"/>
      <c r="U18380" s="225"/>
      <c r="V18380" s="223"/>
      <c r="W18380" s="225"/>
      <c r="AE18380" s="200"/>
      <c r="AM18380" s="203"/>
      <c r="AT18380" s="144"/>
    </row>
    <row r="18381" spans="9:46" s="142" customFormat="1" x14ac:dyDescent="0.15">
      <c r="I18381" s="223"/>
      <c r="P18381" s="224"/>
      <c r="Q18381" s="224"/>
      <c r="R18381" s="224"/>
      <c r="T18381" s="223"/>
      <c r="U18381" s="225"/>
      <c r="V18381" s="223"/>
      <c r="W18381" s="225"/>
      <c r="AE18381" s="200"/>
      <c r="AM18381" s="203"/>
      <c r="AT18381" s="144"/>
    </row>
    <row r="18382" spans="9:46" s="142" customFormat="1" x14ac:dyDescent="0.15">
      <c r="I18382" s="223"/>
      <c r="P18382" s="224"/>
      <c r="Q18382" s="224"/>
      <c r="R18382" s="224"/>
      <c r="T18382" s="223"/>
      <c r="U18382" s="225"/>
      <c r="V18382" s="223"/>
      <c r="W18382" s="225"/>
      <c r="AE18382" s="200"/>
      <c r="AM18382" s="203"/>
      <c r="AT18382" s="144"/>
    </row>
    <row r="18383" spans="9:46" s="142" customFormat="1" x14ac:dyDescent="0.15">
      <c r="I18383" s="223"/>
      <c r="P18383" s="224"/>
      <c r="Q18383" s="224"/>
      <c r="R18383" s="224"/>
      <c r="T18383" s="223"/>
      <c r="U18383" s="225"/>
      <c r="V18383" s="223"/>
      <c r="W18383" s="225"/>
      <c r="AE18383" s="200"/>
      <c r="AM18383" s="203"/>
      <c r="AT18383" s="144"/>
    </row>
    <row r="18384" spans="9:46" s="142" customFormat="1" x14ac:dyDescent="0.15">
      <c r="I18384" s="223"/>
      <c r="P18384" s="224"/>
      <c r="Q18384" s="224"/>
      <c r="R18384" s="224"/>
      <c r="T18384" s="223"/>
      <c r="U18384" s="225"/>
      <c r="V18384" s="223"/>
      <c r="W18384" s="225"/>
      <c r="AE18384" s="200"/>
      <c r="AM18384" s="203"/>
      <c r="AT18384" s="144"/>
    </row>
    <row r="18385" spans="9:46" s="142" customFormat="1" x14ac:dyDescent="0.15">
      <c r="I18385" s="223"/>
      <c r="P18385" s="224"/>
      <c r="Q18385" s="224"/>
      <c r="R18385" s="224"/>
      <c r="T18385" s="223"/>
      <c r="U18385" s="225"/>
      <c r="V18385" s="223"/>
      <c r="W18385" s="225"/>
      <c r="AE18385" s="200"/>
      <c r="AM18385" s="203"/>
      <c r="AT18385" s="144"/>
    </row>
    <row r="18386" spans="9:46" s="142" customFormat="1" x14ac:dyDescent="0.15">
      <c r="I18386" s="223"/>
      <c r="P18386" s="224"/>
      <c r="Q18386" s="224"/>
      <c r="R18386" s="224"/>
      <c r="T18386" s="223"/>
      <c r="U18386" s="225"/>
      <c r="V18386" s="223"/>
      <c r="W18386" s="225"/>
      <c r="AE18386" s="200"/>
      <c r="AM18386" s="203"/>
      <c r="AT18386" s="144"/>
    </row>
    <row r="18387" spans="9:46" s="142" customFormat="1" x14ac:dyDescent="0.15">
      <c r="I18387" s="223"/>
      <c r="P18387" s="224"/>
      <c r="Q18387" s="224"/>
      <c r="R18387" s="224"/>
      <c r="T18387" s="223"/>
      <c r="U18387" s="225"/>
      <c r="V18387" s="223"/>
      <c r="W18387" s="225"/>
      <c r="AE18387" s="200"/>
      <c r="AM18387" s="203"/>
      <c r="AT18387" s="144"/>
    </row>
    <row r="18388" spans="9:46" s="142" customFormat="1" x14ac:dyDescent="0.15">
      <c r="I18388" s="223"/>
      <c r="P18388" s="224"/>
      <c r="Q18388" s="224"/>
      <c r="R18388" s="224"/>
      <c r="T18388" s="223"/>
      <c r="U18388" s="225"/>
      <c r="V18388" s="223"/>
      <c r="W18388" s="225"/>
      <c r="AE18388" s="200"/>
      <c r="AM18388" s="203"/>
      <c r="AT18388" s="144"/>
    </row>
    <row r="18389" spans="9:46" s="142" customFormat="1" x14ac:dyDescent="0.15">
      <c r="I18389" s="223"/>
      <c r="P18389" s="224"/>
      <c r="Q18389" s="224"/>
      <c r="R18389" s="224"/>
      <c r="T18389" s="223"/>
      <c r="U18389" s="225"/>
      <c r="V18389" s="223"/>
      <c r="W18389" s="225"/>
      <c r="AE18389" s="200"/>
      <c r="AM18389" s="203"/>
      <c r="AT18389" s="144"/>
    </row>
    <row r="18390" spans="9:46" s="142" customFormat="1" x14ac:dyDescent="0.15">
      <c r="I18390" s="223"/>
      <c r="P18390" s="224"/>
      <c r="Q18390" s="224"/>
      <c r="R18390" s="224"/>
      <c r="T18390" s="223"/>
      <c r="U18390" s="225"/>
      <c r="V18390" s="223"/>
      <c r="W18390" s="225"/>
      <c r="AE18390" s="200"/>
      <c r="AM18390" s="203"/>
      <c r="AT18390" s="144"/>
    </row>
    <row r="18391" spans="9:46" s="142" customFormat="1" x14ac:dyDescent="0.15">
      <c r="I18391" s="223"/>
      <c r="P18391" s="224"/>
      <c r="Q18391" s="224"/>
      <c r="R18391" s="224"/>
      <c r="T18391" s="223"/>
      <c r="U18391" s="225"/>
      <c r="V18391" s="223"/>
      <c r="W18391" s="225"/>
      <c r="AE18391" s="200"/>
      <c r="AM18391" s="203"/>
      <c r="AT18391" s="144"/>
    </row>
    <row r="18392" spans="9:46" s="142" customFormat="1" x14ac:dyDescent="0.15">
      <c r="I18392" s="223"/>
      <c r="P18392" s="224"/>
      <c r="Q18392" s="224"/>
      <c r="R18392" s="224"/>
      <c r="T18392" s="223"/>
      <c r="U18392" s="225"/>
      <c r="V18392" s="223"/>
      <c r="W18392" s="225"/>
      <c r="AE18392" s="200"/>
      <c r="AM18392" s="203"/>
      <c r="AT18392" s="144"/>
    </row>
    <row r="18393" spans="9:46" s="142" customFormat="1" x14ac:dyDescent="0.15">
      <c r="I18393" s="223"/>
      <c r="P18393" s="224"/>
      <c r="Q18393" s="224"/>
      <c r="R18393" s="224"/>
      <c r="T18393" s="223"/>
      <c r="U18393" s="225"/>
      <c r="V18393" s="223"/>
      <c r="W18393" s="225"/>
      <c r="AE18393" s="200"/>
      <c r="AM18393" s="203"/>
      <c r="AT18393" s="144"/>
    </row>
    <row r="18394" spans="9:46" s="142" customFormat="1" x14ac:dyDescent="0.15">
      <c r="I18394" s="223"/>
      <c r="P18394" s="224"/>
      <c r="Q18394" s="224"/>
      <c r="R18394" s="224"/>
      <c r="T18394" s="223"/>
      <c r="U18394" s="225"/>
      <c r="V18394" s="223"/>
      <c r="W18394" s="225"/>
      <c r="AE18394" s="200"/>
      <c r="AM18394" s="203"/>
      <c r="AT18394" s="144"/>
    </row>
    <row r="18395" spans="9:46" s="142" customFormat="1" x14ac:dyDescent="0.15">
      <c r="I18395" s="223"/>
      <c r="P18395" s="224"/>
      <c r="Q18395" s="224"/>
      <c r="R18395" s="224"/>
      <c r="T18395" s="223"/>
      <c r="U18395" s="225"/>
      <c r="V18395" s="223"/>
      <c r="W18395" s="225"/>
      <c r="AE18395" s="200"/>
      <c r="AM18395" s="203"/>
      <c r="AT18395" s="144"/>
    </row>
    <row r="18396" spans="9:46" s="142" customFormat="1" x14ac:dyDescent="0.15">
      <c r="I18396" s="223"/>
      <c r="P18396" s="224"/>
      <c r="Q18396" s="224"/>
      <c r="R18396" s="224"/>
      <c r="T18396" s="223"/>
      <c r="U18396" s="225"/>
      <c r="V18396" s="223"/>
      <c r="W18396" s="225"/>
      <c r="AE18396" s="200"/>
      <c r="AM18396" s="203"/>
      <c r="AT18396" s="144"/>
    </row>
    <row r="18397" spans="9:46" s="142" customFormat="1" x14ac:dyDescent="0.15">
      <c r="I18397" s="223"/>
      <c r="P18397" s="224"/>
      <c r="Q18397" s="224"/>
      <c r="R18397" s="224"/>
      <c r="T18397" s="223"/>
      <c r="U18397" s="225"/>
      <c r="V18397" s="223"/>
      <c r="W18397" s="225"/>
      <c r="AE18397" s="200"/>
      <c r="AM18397" s="203"/>
      <c r="AT18397" s="144"/>
    </row>
    <row r="18398" spans="9:46" s="142" customFormat="1" x14ac:dyDescent="0.15">
      <c r="I18398" s="223"/>
      <c r="P18398" s="224"/>
      <c r="Q18398" s="224"/>
      <c r="R18398" s="224"/>
      <c r="T18398" s="223"/>
      <c r="U18398" s="225"/>
      <c r="V18398" s="223"/>
      <c r="W18398" s="225"/>
      <c r="AE18398" s="200"/>
      <c r="AM18398" s="203"/>
      <c r="AT18398" s="144"/>
    </row>
    <row r="18399" spans="9:46" s="142" customFormat="1" x14ac:dyDescent="0.15">
      <c r="I18399" s="223"/>
      <c r="P18399" s="224"/>
      <c r="Q18399" s="224"/>
      <c r="R18399" s="224"/>
      <c r="T18399" s="223"/>
      <c r="U18399" s="225"/>
      <c r="V18399" s="223"/>
      <c r="W18399" s="225"/>
      <c r="AE18399" s="200"/>
      <c r="AM18399" s="203"/>
      <c r="AT18399" s="144"/>
    </row>
    <row r="18400" spans="9:46" s="142" customFormat="1" x14ac:dyDescent="0.15">
      <c r="I18400" s="223"/>
      <c r="P18400" s="224"/>
      <c r="Q18400" s="224"/>
      <c r="R18400" s="224"/>
      <c r="T18400" s="223"/>
      <c r="U18400" s="225"/>
      <c r="V18400" s="223"/>
      <c r="W18400" s="225"/>
      <c r="AE18400" s="200"/>
      <c r="AM18400" s="203"/>
      <c r="AT18400" s="144"/>
    </row>
    <row r="18401" spans="9:46" s="142" customFormat="1" x14ac:dyDescent="0.15">
      <c r="I18401" s="223"/>
      <c r="P18401" s="224"/>
      <c r="Q18401" s="224"/>
      <c r="R18401" s="224"/>
      <c r="T18401" s="223"/>
      <c r="U18401" s="225"/>
      <c r="V18401" s="223"/>
      <c r="W18401" s="225"/>
      <c r="AE18401" s="200"/>
      <c r="AM18401" s="203"/>
      <c r="AT18401" s="144"/>
    </row>
    <row r="18402" spans="9:46" s="142" customFormat="1" x14ac:dyDescent="0.15">
      <c r="I18402" s="223"/>
      <c r="P18402" s="224"/>
      <c r="Q18402" s="224"/>
      <c r="R18402" s="224"/>
      <c r="T18402" s="223"/>
      <c r="U18402" s="225"/>
      <c r="V18402" s="223"/>
      <c r="W18402" s="225"/>
      <c r="AE18402" s="200"/>
      <c r="AM18402" s="203"/>
      <c r="AT18402" s="144"/>
    </row>
    <row r="18403" spans="9:46" s="142" customFormat="1" x14ac:dyDescent="0.15">
      <c r="I18403" s="223"/>
      <c r="P18403" s="224"/>
      <c r="Q18403" s="224"/>
      <c r="R18403" s="224"/>
      <c r="T18403" s="223"/>
      <c r="U18403" s="225"/>
      <c r="V18403" s="223"/>
      <c r="W18403" s="225"/>
      <c r="AE18403" s="200"/>
      <c r="AM18403" s="203"/>
      <c r="AT18403" s="144"/>
    </row>
    <row r="18404" spans="9:46" s="142" customFormat="1" x14ac:dyDescent="0.15">
      <c r="I18404" s="223"/>
      <c r="P18404" s="224"/>
      <c r="Q18404" s="224"/>
      <c r="R18404" s="224"/>
      <c r="T18404" s="223"/>
      <c r="U18404" s="225"/>
      <c r="V18404" s="223"/>
      <c r="W18404" s="225"/>
      <c r="AE18404" s="200"/>
      <c r="AM18404" s="203"/>
      <c r="AT18404" s="144"/>
    </row>
    <row r="18405" spans="9:46" s="142" customFormat="1" x14ac:dyDescent="0.15">
      <c r="I18405" s="223"/>
      <c r="P18405" s="224"/>
      <c r="Q18405" s="224"/>
      <c r="R18405" s="224"/>
      <c r="T18405" s="223"/>
      <c r="U18405" s="225"/>
      <c r="V18405" s="223"/>
      <c r="W18405" s="225"/>
      <c r="AE18405" s="200"/>
      <c r="AM18405" s="203"/>
      <c r="AT18405" s="144"/>
    </row>
    <row r="18406" spans="9:46" s="142" customFormat="1" x14ac:dyDescent="0.15">
      <c r="I18406" s="223"/>
      <c r="P18406" s="224"/>
      <c r="Q18406" s="224"/>
      <c r="R18406" s="224"/>
      <c r="T18406" s="223"/>
      <c r="U18406" s="225"/>
      <c r="V18406" s="223"/>
      <c r="W18406" s="225"/>
      <c r="AE18406" s="200"/>
      <c r="AM18406" s="203"/>
      <c r="AT18406" s="144"/>
    </row>
    <row r="18407" spans="9:46" s="142" customFormat="1" x14ac:dyDescent="0.15">
      <c r="I18407" s="223"/>
      <c r="P18407" s="224"/>
      <c r="Q18407" s="224"/>
      <c r="R18407" s="224"/>
      <c r="T18407" s="223"/>
      <c r="U18407" s="225"/>
      <c r="V18407" s="223"/>
      <c r="W18407" s="225"/>
      <c r="AE18407" s="200"/>
      <c r="AM18407" s="203"/>
      <c r="AT18407" s="144"/>
    </row>
    <row r="18408" spans="9:46" s="142" customFormat="1" x14ac:dyDescent="0.15">
      <c r="I18408" s="223"/>
      <c r="P18408" s="224"/>
      <c r="Q18408" s="224"/>
      <c r="R18408" s="224"/>
      <c r="T18408" s="223"/>
      <c r="U18408" s="225"/>
      <c r="V18408" s="223"/>
      <c r="W18408" s="225"/>
      <c r="AE18408" s="200"/>
      <c r="AM18408" s="203"/>
      <c r="AT18408" s="144"/>
    </row>
    <row r="18409" spans="9:46" s="142" customFormat="1" x14ac:dyDescent="0.15">
      <c r="I18409" s="223"/>
      <c r="P18409" s="224"/>
      <c r="Q18409" s="224"/>
      <c r="R18409" s="224"/>
      <c r="T18409" s="223"/>
      <c r="U18409" s="225"/>
      <c r="V18409" s="223"/>
      <c r="W18409" s="225"/>
      <c r="AE18409" s="200"/>
      <c r="AM18409" s="203"/>
      <c r="AT18409" s="144"/>
    </row>
    <row r="18410" spans="9:46" s="142" customFormat="1" x14ac:dyDescent="0.15">
      <c r="I18410" s="223"/>
      <c r="P18410" s="224"/>
      <c r="Q18410" s="224"/>
      <c r="R18410" s="224"/>
      <c r="T18410" s="223"/>
      <c r="U18410" s="225"/>
      <c r="V18410" s="223"/>
      <c r="W18410" s="225"/>
      <c r="AE18410" s="200"/>
      <c r="AM18410" s="203"/>
      <c r="AT18410" s="144"/>
    </row>
    <row r="18411" spans="9:46" s="142" customFormat="1" x14ac:dyDescent="0.15">
      <c r="I18411" s="223"/>
      <c r="P18411" s="224"/>
      <c r="Q18411" s="224"/>
      <c r="R18411" s="224"/>
      <c r="T18411" s="223"/>
      <c r="U18411" s="225"/>
      <c r="V18411" s="223"/>
      <c r="W18411" s="225"/>
      <c r="AE18411" s="200"/>
      <c r="AM18411" s="203"/>
      <c r="AT18411" s="144"/>
    </row>
    <row r="18412" spans="9:46" s="142" customFormat="1" x14ac:dyDescent="0.15">
      <c r="I18412" s="223"/>
      <c r="P18412" s="224"/>
      <c r="Q18412" s="224"/>
      <c r="R18412" s="224"/>
      <c r="T18412" s="223"/>
      <c r="U18412" s="225"/>
      <c r="V18412" s="223"/>
      <c r="W18412" s="225"/>
      <c r="AE18412" s="200"/>
      <c r="AM18412" s="203"/>
      <c r="AT18412" s="144"/>
    </row>
    <row r="18413" spans="9:46" s="142" customFormat="1" x14ac:dyDescent="0.15">
      <c r="I18413" s="223"/>
      <c r="P18413" s="224"/>
      <c r="Q18413" s="224"/>
      <c r="R18413" s="224"/>
      <c r="T18413" s="223"/>
      <c r="U18413" s="225"/>
      <c r="V18413" s="223"/>
      <c r="W18413" s="225"/>
      <c r="AE18413" s="200"/>
      <c r="AM18413" s="203"/>
      <c r="AT18413" s="144"/>
    </row>
    <row r="18414" spans="9:46" s="142" customFormat="1" x14ac:dyDescent="0.15">
      <c r="I18414" s="223"/>
      <c r="P18414" s="224"/>
      <c r="Q18414" s="224"/>
      <c r="R18414" s="224"/>
      <c r="T18414" s="223"/>
      <c r="U18414" s="225"/>
      <c r="V18414" s="223"/>
      <c r="W18414" s="225"/>
      <c r="AE18414" s="200"/>
      <c r="AM18414" s="203"/>
      <c r="AT18414" s="144"/>
    </row>
    <row r="18415" spans="9:46" s="142" customFormat="1" x14ac:dyDescent="0.15">
      <c r="I18415" s="223"/>
      <c r="P18415" s="224"/>
      <c r="Q18415" s="224"/>
      <c r="R18415" s="224"/>
      <c r="T18415" s="223"/>
      <c r="U18415" s="225"/>
      <c r="V18415" s="223"/>
      <c r="W18415" s="225"/>
      <c r="AE18415" s="200"/>
      <c r="AM18415" s="203"/>
      <c r="AT18415" s="144"/>
    </row>
    <row r="18416" spans="9:46" s="142" customFormat="1" x14ac:dyDescent="0.15">
      <c r="I18416" s="223"/>
      <c r="P18416" s="224"/>
      <c r="Q18416" s="224"/>
      <c r="R18416" s="224"/>
      <c r="T18416" s="223"/>
      <c r="U18416" s="225"/>
      <c r="V18416" s="223"/>
      <c r="W18416" s="225"/>
      <c r="AE18416" s="200"/>
      <c r="AM18416" s="203"/>
      <c r="AT18416" s="144"/>
    </row>
    <row r="18417" spans="9:46" s="142" customFormat="1" x14ac:dyDescent="0.15">
      <c r="I18417" s="223"/>
      <c r="P18417" s="224"/>
      <c r="Q18417" s="224"/>
      <c r="R18417" s="224"/>
      <c r="T18417" s="223"/>
      <c r="U18417" s="225"/>
      <c r="V18417" s="223"/>
      <c r="W18417" s="225"/>
      <c r="AE18417" s="200"/>
      <c r="AM18417" s="203"/>
      <c r="AT18417" s="144"/>
    </row>
    <row r="18418" spans="9:46" s="142" customFormat="1" x14ac:dyDescent="0.15">
      <c r="I18418" s="223"/>
      <c r="P18418" s="224"/>
      <c r="Q18418" s="224"/>
      <c r="R18418" s="224"/>
      <c r="T18418" s="223"/>
      <c r="U18418" s="225"/>
      <c r="V18418" s="223"/>
      <c r="W18418" s="225"/>
      <c r="AE18418" s="200"/>
      <c r="AM18418" s="203"/>
      <c r="AT18418" s="144"/>
    </row>
    <row r="18419" spans="9:46" s="142" customFormat="1" x14ac:dyDescent="0.15">
      <c r="I18419" s="223"/>
      <c r="P18419" s="224"/>
      <c r="Q18419" s="224"/>
      <c r="R18419" s="224"/>
      <c r="T18419" s="223"/>
      <c r="U18419" s="225"/>
      <c r="V18419" s="223"/>
      <c r="W18419" s="225"/>
      <c r="AE18419" s="200"/>
      <c r="AM18419" s="203"/>
      <c r="AT18419" s="144"/>
    </row>
    <row r="18420" spans="9:46" s="142" customFormat="1" x14ac:dyDescent="0.15">
      <c r="I18420" s="223"/>
      <c r="P18420" s="224"/>
      <c r="Q18420" s="224"/>
      <c r="R18420" s="224"/>
      <c r="T18420" s="223"/>
      <c r="U18420" s="225"/>
      <c r="V18420" s="223"/>
      <c r="W18420" s="225"/>
      <c r="AE18420" s="200"/>
      <c r="AM18420" s="203"/>
      <c r="AT18420" s="144"/>
    </row>
    <row r="18421" spans="9:46" s="142" customFormat="1" x14ac:dyDescent="0.15">
      <c r="I18421" s="223"/>
      <c r="P18421" s="224"/>
      <c r="Q18421" s="224"/>
      <c r="R18421" s="224"/>
      <c r="T18421" s="223"/>
      <c r="U18421" s="225"/>
      <c r="V18421" s="223"/>
      <c r="W18421" s="225"/>
      <c r="AE18421" s="200"/>
      <c r="AM18421" s="203"/>
      <c r="AT18421" s="144"/>
    </row>
    <row r="18422" spans="9:46" s="142" customFormat="1" x14ac:dyDescent="0.15">
      <c r="I18422" s="223"/>
      <c r="P18422" s="224"/>
      <c r="Q18422" s="224"/>
      <c r="R18422" s="224"/>
      <c r="T18422" s="223"/>
      <c r="U18422" s="225"/>
      <c r="V18422" s="223"/>
      <c r="W18422" s="225"/>
      <c r="AE18422" s="200"/>
      <c r="AM18422" s="203"/>
      <c r="AT18422" s="144"/>
    </row>
    <row r="18423" spans="9:46" s="142" customFormat="1" x14ac:dyDescent="0.15">
      <c r="I18423" s="223"/>
      <c r="P18423" s="224"/>
      <c r="Q18423" s="224"/>
      <c r="R18423" s="224"/>
      <c r="T18423" s="223"/>
      <c r="U18423" s="225"/>
      <c r="V18423" s="223"/>
      <c r="W18423" s="225"/>
      <c r="AE18423" s="200"/>
      <c r="AM18423" s="203"/>
      <c r="AT18423" s="144"/>
    </row>
    <row r="18424" spans="9:46" s="142" customFormat="1" x14ac:dyDescent="0.15">
      <c r="I18424" s="223"/>
      <c r="P18424" s="224"/>
      <c r="Q18424" s="224"/>
      <c r="R18424" s="224"/>
      <c r="T18424" s="223"/>
      <c r="U18424" s="225"/>
      <c r="V18424" s="223"/>
      <c r="W18424" s="225"/>
      <c r="AE18424" s="200"/>
      <c r="AM18424" s="203"/>
      <c r="AT18424" s="144"/>
    </row>
    <row r="18425" spans="9:46" s="142" customFormat="1" x14ac:dyDescent="0.15">
      <c r="I18425" s="223"/>
      <c r="P18425" s="224"/>
      <c r="Q18425" s="224"/>
      <c r="R18425" s="224"/>
      <c r="T18425" s="223"/>
      <c r="U18425" s="225"/>
      <c r="V18425" s="223"/>
      <c r="W18425" s="225"/>
      <c r="AE18425" s="200"/>
      <c r="AM18425" s="203"/>
      <c r="AT18425" s="144"/>
    </row>
    <row r="18426" spans="9:46" s="142" customFormat="1" x14ac:dyDescent="0.15">
      <c r="I18426" s="223"/>
      <c r="P18426" s="224"/>
      <c r="Q18426" s="224"/>
      <c r="R18426" s="224"/>
      <c r="T18426" s="223"/>
      <c r="U18426" s="225"/>
      <c r="V18426" s="223"/>
      <c r="W18426" s="225"/>
      <c r="AE18426" s="200"/>
      <c r="AM18426" s="203"/>
      <c r="AT18426" s="144"/>
    </row>
    <row r="18427" spans="9:46" s="142" customFormat="1" x14ac:dyDescent="0.15">
      <c r="I18427" s="223"/>
      <c r="P18427" s="224"/>
      <c r="Q18427" s="224"/>
      <c r="R18427" s="224"/>
      <c r="T18427" s="223"/>
      <c r="U18427" s="225"/>
      <c r="V18427" s="223"/>
      <c r="W18427" s="225"/>
      <c r="AE18427" s="200"/>
      <c r="AM18427" s="203"/>
      <c r="AT18427" s="144"/>
    </row>
    <row r="18428" spans="9:46" s="142" customFormat="1" x14ac:dyDescent="0.15">
      <c r="I18428" s="223"/>
      <c r="P18428" s="224"/>
      <c r="Q18428" s="224"/>
      <c r="R18428" s="224"/>
      <c r="T18428" s="223"/>
      <c r="U18428" s="225"/>
      <c r="V18428" s="223"/>
      <c r="W18428" s="225"/>
      <c r="AE18428" s="200"/>
      <c r="AM18428" s="203"/>
      <c r="AT18428" s="144"/>
    </row>
    <row r="18429" spans="9:46" s="142" customFormat="1" x14ac:dyDescent="0.15">
      <c r="I18429" s="223"/>
      <c r="P18429" s="224"/>
      <c r="Q18429" s="224"/>
      <c r="R18429" s="224"/>
      <c r="T18429" s="223"/>
      <c r="U18429" s="225"/>
      <c r="V18429" s="223"/>
      <c r="W18429" s="225"/>
      <c r="AE18429" s="200"/>
      <c r="AM18429" s="203"/>
      <c r="AT18429" s="144"/>
    </row>
    <row r="18430" spans="9:46" s="142" customFormat="1" x14ac:dyDescent="0.15">
      <c r="I18430" s="223"/>
      <c r="P18430" s="224"/>
      <c r="Q18430" s="224"/>
      <c r="R18430" s="224"/>
      <c r="T18430" s="223"/>
      <c r="U18430" s="225"/>
      <c r="V18430" s="223"/>
      <c r="W18430" s="225"/>
      <c r="AE18430" s="200"/>
      <c r="AM18430" s="203"/>
      <c r="AT18430" s="144"/>
    </row>
    <row r="18431" spans="9:46" s="142" customFormat="1" x14ac:dyDescent="0.15">
      <c r="I18431" s="223"/>
      <c r="P18431" s="224"/>
      <c r="Q18431" s="224"/>
      <c r="R18431" s="224"/>
      <c r="T18431" s="223"/>
      <c r="U18431" s="225"/>
      <c r="V18431" s="223"/>
      <c r="W18431" s="225"/>
      <c r="AE18431" s="200"/>
      <c r="AM18431" s="203"/>
      <c r="AT18431" s="144"/>
    </row>
    <row r="18432" spans="9:46" s="142" customFormat="1" x14ac:dyDescent="0.15">
      <c r="I18432" s="223"/>
      <c r="P18432" s="224"/>
      <c r="Q18432" s="224"/>
      <c r="R18432" s="224"/>
      <c r="T18432" s="223"/>
      <c r="U18432" s="225"/>
      <c r="V18432" s="223"/>
      <c r="W18432" s="225"/>
      <c r="AE18432" s="200"/>
      <c r="AM18432" s="203"/>
      <c r="AT18432" s="144"/>
    </row>
    <row r="18433" spans="9:46" s="142" customFormat="1" x14ac:dyDescent="0.15">
      <c r="I18433" s="223"/>
      <c r="P18433" s="224"/>
      <c r="Q18433" s="224"/>
      <c r="R18433" s="224"/>
      <c r="T18433" s="223"/>
      <c r="U18433" s="225"/>
      <c r="V18433" s="223"/>
      <c r="W18433" s="225"/>
      <c r="AE18433" s="200"/>
      <c r="AM18433" s="203"/>
      <c r="AT18433" s="144"/>
    </row>
    <row r="18434" spans="9:46" s="142" customFormat="1" x14ac:dyDescent="0.15">
      <c r="I18434" s="223"/>
      <c r="P18434" s="224"/>
      <c r="Q18434" s="224"/>
      <c r="R18434" s="224"/>
      <c r="T18434" s="223"/>
      <c r="U18434" s="225"/>
      <c r="V18434" s="223"/>
      <c r="W18434" s="225"/>
      <c r="AE18434" s="200"/>
      <c r="AM18434" s="203"/>
      <c r="AT18434" s="144"/>
    </row>
    <row r="18435" spans="9:46" s="142" customFormat="1" x14ac:dyDescent="0.15">
      <c r="I18435" s="223"/>
      <c r="P18435" s="224"/>
      <c r="Q18435" s="224"/>
      <c r="R18435" s="224"/>
      <c r="T18435" s="223"/>
      <c r="U18435" s="225"/>
      <c r="V18435" s="223"/>
      <c r="W18435" s="225"/>
      <c r="AE18435" s="200"/>
      <c r="AM18435" s="203"/>
      <c r="AT18435" s="144"/>
    </row>
    <row r="18436" spans="9:46" s="142" customFormat="1" x14ac:dyDescent="0.15">
      <c r="I18436" s="223"/>
      <c r="P18436" s="224"/>
      <c r="Q18436" s="224"/>
      <c r="R18436" s="224"/>
      <c r="T18436" s="223"/>
      <c r="U18436" s="225"/>
      <c r="V18436" s="223"/>
      <c r="W18436" s="225"/>
      <c r="AE18436" s="200"/>
      <c r="AM18436" s="203"/>
      <c r="AT18436" s="144"/>
    </row>
    <row r="18437" spans="9:46" s="142" customFormat="1" x14ac:dyDescent="0.15">
      <c r="I18437" s="223"/>
      <c r="P18437" s="224"/>
      <c r="Q18437" s="224"/>
      <c r="R18437" s="224"/>
      <c r="T18437" s="223"/>
      <c r="U18437" s="225"/>
      <c r="V18437" s="223"/>
      <c r="W18437" s="225"/>
      <c r="AE18437" s="200"/>
      <c r="AM18437" s="203"/>
      <c r="AT18437" s="144"/>
    </row>
    <row r="18438" spans="9:46" s="142" customFormat="1" x14ac:dyDescent="0.15">
      <c r="I18438" s="223"/>
      <c r="P18438" s="224"/>
      <c r="Q18438" s="224"/>
      <c r="R18438" s="224"/>
      <c r="T18438" s="223"/>
      <c r="U18438" s="225"/>
      <c r="V18438" s="223"/>
      <c r="W18438" s="225"/>
      <c r="AE18438" s="200"/>
      <c r="AM18438" s="203"/>
      <c r="AT18438" s="144"/>
    </row>
    <row r="18439" spans="9:46" s="142" customFormat="1" x14ac:dyDescent="0.15">
      <c r="I18439" s="223"/>
      <c r="P18439" s="224"/>
      <c r="Q18439" s="224"/>
      <c r="R18439" s="224"/>
      <c r="T18439" s="223"/>
      <c r="U18439" s="225"/>
      <c r="V18439" s="223"/>
      <c r="W18439" s="225"/>
      <c r="AE18439" s="200"/>
      <c r="AM18439" s="203"/>
      <c r="AT18439" s="144"/>
    </row>
    <row r="18440" spans="9:46" s="142" customFormat="1" x14ac:dyDescent="0.15">
      <c r="I18440" s="223"/>
      <c r="P18440" s="224"/>
      <c r="Q18440" s="224"/>
      <c r="R18440" s="224"/>
      <c r="T18440" s="223"/>
      <c r="U18440" s="225"/>
      <c r="V18440" s="223"/>
      <c r="W18440" s="225"/>
      <c r="AE18440" s="200"/>
      <c r="AM18440" s="203"/>
      <c r="AT18440" s="144"/>
    </row>
    <row r="18441" spans="9:46" s="142" customFormat="1" x14ac:dyDescent="0.15">
      <c r="I18441" s="223"/>
      <c r="P18441" s="224"/>
      <c r="Q18441" s="224"/>
      <c r="R18441" s="224"/>
      <c r="T18441" s="223"/>
      <c r="U18441" s="225"/>
      <c r="V18441" s="223"/>
      <c r="W18441" s="225"/>
      <c r="AE18441" s="200"/>
      <c r="AM18441" s="203"/>
      <c r="AT18441" s="144"/>
    </row>
    <row r="18442" spans="9:46" s="142" customFormat="1" x14ac:dyDescent="0.15">
      <c r="I18442" s="223"/>
      <c r="P18442" s="224"/>
      <c r="Q18442" s="224"/>
      <c r="R18442" s="224"/>
      <c r="T18442" s="223"/>
      <c r="U18442" s="225"/>
      <c r="V18442" s="223"/>
      <c r="W18442" s="225"/>
      <c r="AE18442" s="200"/>
      <c r="AM18442" s="203"/>
      <c r="AT18442" s="144"/>
    </row>
    <row r="18443" spans="9:46" s="142" customFormat="1" x14ac:dyDescent="0.15">
      <c r="I18443" s="223"/>
      <c r="P18443" s="224"/>
      <c r="Q18443" s="224"/>
      <c r="R18443" s="224"/>
      <c r="T18443" s="223"/>
      <c r="U18443" s="225"/>
      <c r="V18443" s="223"/>
      <c r="W18443" s="225"/>
      <c r="AE18443" s="200"/>
      <c r="AM18443" s="203"/>
      <c r="AT18443" s="144"/>
    </row>
    <row r="18444" spans="9:46" s="142" customFormat="1" x14ac:dyDescent="0.15">
      <c r="I18444" s="223"/>
      <c r="P18444" s="224"/>
      <c r="Q18444" s="224"/>
      <c r="R18444" s="224"/>
      <c r="T18444" s="223"/>
      <c r="U18444" s="225"/>
      <c r="V18444" s="223"/>
      <c r="W18444" s="225"/>
      <c r="AE18444" s="200"/>
      <c r="AM18444" s="203"/>
      <c r="AT18444" s="144"/>
    </row>
    <row r="18445" spans="9:46" s="142" customFormat="1" x14ac:dyDescent="0.15">
      <c r="I18445" s="223"/>
      <c r="P18445" s="224"/>
      <c r="Q18445" s="224"/>
      <c r="R18445" s="224"/>
      <c r="T18445" s="223"/>
      <c r="U18445" s="225"/>
      <c r="V18445" s="223"/>
      <c r="W18445" s="225"/>
      <c r="AE18445" s="200"/>
      <c r="AM18445" s="203"/>
      <c r="AT18445" s="144"/>
    </row>
    <row r="18446" spans="9:46" s="142" customFormat="1" x14ac:dyDescent="0.15">
      <c r="I18446" s="223"/>
      <c r="P18446" s="224"/>
      <c r="Q18446" s="224"/>
      <c r="R18446" s="224"/>
      <c r="T18446" s="223"/>
      <c r="U18446" s="225"/>
      <c r="V18446" s="223"/>
      <c r="W18446" s="225"/>
      <c r="AE18446" s="200"/>
      <c r="AM18446" s="203"/>
      <c r="AT18446" s="144"/>
    </row>
    <row r="18447" spans="9:46" s="142" customFormat="1" x14ac:dyDescent="0.15">
      <c r="I18447" s="223"/>
      <c r="P18447" s="224"/>
      <c r="Q18447" s="224"/>
      <c r="R18447" s="224"/>
      <c r="T18447" s="223"/>
      <c r="U18447" s="225"/>
      <c r="V18447" s="223"/>
      <c r="W18447" s="225"/>
      <c r="AE18447" s="200"/>
      <c r="AM18447" s="203"/>
      <c r="AT18447" s="144"/>
    </row>
    <row r="18448" spans="9:46" s="142" customFormat="1" x14ac:dyDescent="0.15">
      <c r="I18448" s="223"/>
      <c r="P18448" s="224"/>
      <c r="Q18448" s="224"/>
      <c r="R18448" s="224"/>
      <c r="T18448" s="223"/>
      <c r="U18448" s="225"/>
      <c r="V18448" s="223"/>
      <c r="W18448" s="225"/>
      <c r="AE18448" s="200"/>
      <c r="AM18448" s="203"/>
      <c r="AT18448" s="144"/>
    </row>
    <row r="18449" spans="9:46" s="142" customFormat="1" x14ac:dyDescent="0.15">
      <c r="I18449" s="223"/>
      <c r="P18449" s="224"/>
      <c r="Q18449" s="224"/>
      <c r="R18449" s="224"/>
      <c r="T18449" s="223"/>
      <c r="U18449" s="225"/>
      <c r="V18449" s="223"/>
      <c r="W18449" s="225"/>
      <c r="AE18449" s="200"/>
      <c r="AM18449" s="203"/>
      <c r="AT18449" s="144"/>
    </row>
    <row r="18450" spans="9:46" s="142" customFormat="1" x14ac:dyDescent="0.15">
      <c r="I18450" s="223"/>
      <c r="P18450" s="224"/>
      <c r="Q18450" s="224"/>
      <c r="R18450" s="224"/>
      <c r="T18450" s="223"/>
      <c r="U18450" s="225"/>
      <c r="V18450" s="223"/>
      <c r="W18450" s="225"/>
      <c r="AE18450" s="200"/>
      <c r="AM18450" s="203"/>
      <c r="AT18450" s="144"/>
    </row>
    <row r="18451" spans="9:46" s="142" customFormat="1" x14ac:dyDescent="0.15">
      <c r="I18451" s="223"/>
      <c r="P18451" s="224"/>
      <c r="Q18451" s="224"/>
      <c r="R18451" s="224"/>
      <c r="T18451" s="223"/>
      <c r="U18451" s="225"/>
      <c r="V18451" s="223"/>
      <c r="W18451" s="225"/>
      <c r="AE18451" s="200"/>
      <c r="AM18451" s="203"/>
      <c r="AT18451" s="144"/>
    </row>
    <row r="18452" spans="9:46" s="142" customFormat="1" x14ac:dyDescent="0.15">
      <c r="I18452" s="223"/>
      <c r="P18452" s="224"/>
      <c r="Q18452" s="224"/>
      <c r="R18452" s="224"/>
      <c r="T18452" s="223"/>
      <c r="U18452" s="225"/>
      <c r="V18452" s="223"/>
      <c r="W18452" s="225"/>
      <c r="AE18452" s="200"/>
      <c r="AM18452" s="203"/>
      <c r="AT18452" s="144"/>
    </row>
    <row r="18453" spans="9:46" s="142" customFormat="1" x14ac:dyDescent="0.15">
      <c r="I18453" s="223"/>
      <c r="P18453" s="224"/>
      <c r="Q18453" s="224"/>
      <c r="R18453" s="224"/>
      <c r="T18453" s="223"/>
      <c r="U18453" s="225"/>
      <c r="V18453" s="223"/>
      <c r="W18453" s="225"/>
      <c r="AE18453" s="200"/>
      <c r="AM18453" s="203"/>
      <c r="AT18453" s="144"/>
    </row>
    <row r="18454" spans="9:46" s="142" customFormat="1" x14ac:dyDescent="0.15">
      <c r="I18454" s="223"/>
      <c r="P18454" s="224"/>
      <c r="Q18454" s="224"/>
      <c r="R18454" s="224"/>
      <c r="T18454" s="223"/>
      <c r="U18454" s="225"/>
      <c r="V18454" s="223"/>
      <c r="W18454" s="225"/>
      <c r="AE18454" s="200"/>
      <c r="AM18454" s="203"/>
      <c r="AT18454" s="144"/>
    </row>
    <row r="18455" spans="9:46" s="142" customFormat="1" x14ac:dyDescent="0.15">
      <c r="I18455" s="223"/>
      <c r="P18455" s="224"/>
      <c r="Q18455" s="224"/>
      <c r="R18455" s="224"/>
      <c r="T18455" s="223"/>
      <c r="U18455" s="225"/>
      <c r="V18455" s="223"/>
      <c r="W18455" s="225"/>
      <c r="AE18455" s="200"/>
      <c r="AM18455" s="203"/>
      <c r="AT18455" s="144"/>
    </row>
    <row r="18456" spans="9:46" s="142" customFormat="1" x14ac:dyDescent="0.15">
      <c r="I18456" s="223"/>
      <c r="P18456" s="224"/>
      <c r="Q18456" s="224"/>
      <c r="R18456" s="224"/>
      <c r="T18456" s="223"/>
      <c r="U18456" s="225"/>
      <c r="V18456" s="223"/>
      <c r="W18456" s="225"/>
      <c r="AE18456" s="200"/>
      <c r="AM18456" s="203"/>
      <c r="AT18456" s="144"/>
    </row>
    <row r="18457" spans="9:46" s="142" customFormat="1" x14ac:dyDescent="0.15">
      <c r="I18457" s="223"/>
      <c r="P18457" s="224"/>
      <c r="Q18457" s="224"/>
      <c r="R18457" s="224"/>
      <c r="T18457" s="223"/>
      <c r="U18457" s="225"/>
      <c r="V18457" s="223"/>
      <c r="W18457" s="225"/>
      <c r="AE18457" s="200"/>
      <c r="AM18457" s="203"/>
      <c r="AT18457" s="144"/>
    </row>
    <row r="18458" spans="9:46" s="142" customFormat="1" x14ac:dyDescent="0.15">
      <c r="I18458" s="223"/>
      <c r="P18458" s="224"/>
      <c r="Q18458" s="224"/>
      <c r="R18458" s="224"/>
      <c r="T18458" s="223"/>
      <c r="U18458" s="225"/>
      <c r="V18458" s="223"/>
      <c r="W18458" s="225"/>
      <c r="AE18458" s="200"/>
      <c r="AM18458" s="203"/>
      <c r="AT18458" s="144"/>
    </row>
    <row r="18459" spans="9:46" s="142" customFormat="1" x14ac:dyDescent="0.15">
      <c r="I18459" s="223"/>
      <c r="P18459" s="224"/>
      <c r="Q18459" s="224"/>
      <c r="R18459" s="224"/>
      <c r="T18459" s="223"/>
      <c r="U18459" s="225"/>
      <c r="V18459" s="223"/>
      <c r="W18459" s="225"/>
      <c r="AE18459" s="200"/>
      <c r="AM18459" s="203"/>
      <c r="AT18459" s="144"/>
    </row>
    <row r="18460" spans="9:46" s="142" customFormat="1" x14ac:dyDescent="0.15">
      <c r="I18460" s="223"/>
      <c r="P18460" s="224"/>
      <c r="Q18460" s="224"/>
      <c r="R18460" s="224"/>
      <c r="T18460" s="223"/>
      <c r="U18460" s="225"/>
      <c r="V18460" s="223"/>
      <c r="W18460" s="225"/>
      <c r="AE18460" s="200"/>
      <c r="AM18460" s="203"/>
      <c r="AT18460" s="144"/>
    </row>
    <row r="18461" spans="9:46" s="142" customFormat="1" x14ac:dyDescent="0.15">
      <c r="I18461" s="223"/>
      <c r="P18461" s="224"/>
      <c r="Q18461" s="224"/>
      <c r="R18461" s="224"/>
      <c r="T18461" s="223"/>
      <c r="U18461" s="225"/>
      <c r="V18461" s="223"/>
      <c r="W18461" s="225"/>
      <c r="AE18461" s="200"/>
      <c r="AM18461" s="203"/>
      <c r="AT18461" s="144"/>
    </row>
    <row r="18462" spans="9:46" s="142" customFormat="1" x14ac:dyDescent="0.15">
      <c r="I18462" s="223"/>
      <c r="P18462" s="224"/>
      <c r="Q18462" s="224"/>
      <c r="R18462" s="224"/>
      <c r="T18462" s="223"/>
      <c r="U18462" s="225"/>
      <c r="V18462" s="223"/>
      <c r="W18462" s="225"/>
      <c r="AE18462" s="200"/>
      <c r="AM18462" s="203"/>
      <c r="AT18462" s="144"/>
    </row>
    <row r="18463" spans="9:46" s="142" customFormat="1" x14ac:dyDescent="0.15">
      <c r="I18463" s="223"/>
      <c r="P18463" s="224"/>
      <c r="Q18463" s="224"/>
      <c r="R18463" s="224"/>
      <c r="T18463" s="223"/>
      <c r="U18463" s="225"/>
      <c r="V18463" s="223"/>
      <c r="W18463" s="225"/>
      <c r="AE18463" s="200"/>
      <c r="AM18463" s="203"/>
      <c r="AT18463" s="144"/>
    </row>
    <row r="18464" spans="9:46" s="142" customFormat="1" x14ac:dyDescent="0.15">
      <c r="I18464" s="223"/>
      <c r="P18464" s="224"/>
      <c r="Q18464" s="224"/>
      <c r="R18464" s="224"/>
      <c r="T18464" s="223"/>
      <c r="U18464" s="225"/>
      <c r="V18464" s="223"/>
      <c r="W18464" s="225"/>
      <c r="AE18464" s="200"/>
      <c r="AM18464" s="203"/>
      <c r="AT18464" s="144"/>
    </row>
    <row r="18465" spans="9:46" s="142" customFormat="1" x14ac:dyDescent="0.15">
      <c r="I18465" s="223"/>
      <c r="P18465" s="224"/>
      <c r="Q18465" s="224"/>
      <c r="R18465" s="224"/>
      <c r="T18465" s="223"/>
      <c r="U18465" s="225"/>
      <c r="V18465" s="223"/>
      <c r="W18465" s="225"/>
      <c r="AE18465" s="200"/>
      <c r="AM18465" s="203"/>
      <c r="AT18465" s="144"/>
    </row>
    <row r="18466" spans="9:46" s="142" customFormat="1" x14ac:dyDescent="0.15">
      <c r="I18466" s="223"/>
      <c r="P18466" s="224"/>
      <c r="Q18466" s="224"/>
      <c r="R18466" s="224"/>
      <c r="T18466" s="223"/>
      <c r="U18466" s="225"/>
      <c r="V18466" s="223"/>
      <c r="W18466" s="225"/>
      <c r="AE18466" s="200"/>
      <c r="AM18466" s="203"/>
      <c r="AT18466" s="144"/>
    </row>
    <row r="18467" spans="9:46" s="142" customFormat="1" x14ac:dyDescent="0.15">
      <c r="I18467" s="223"/>
      <c r="P18467" s="224"/>
      <c r="Q18467" s="224"/>
      <c r="R18467" s="224"/>
      <c r="T18467" s="223"/>
      <c r="U18467" s="225"/>
      <c r="V18467" s="223"/>
      <c r="W18467" s="225"/>
      <c r="AE18467" s="200"/>
      <c r="AM18467" s="203"/>
      <c r="AT18467" s="144"/>
    </row>
    <row r="18468" spans="9:46" s="142" customFormat="1" x14ac:dyDescent="0.15">
      <c r="I18468" s="223"/>
      <c r="P18468" s="224"/>
      <c r="Q18468" s="224"/>
      <c r="R18468" s="224"/>
      <c r="T18468" s="223"/>
      <c r="U18468" s="225"/>
      <c r="V18468" s="223"/>
      <c r="W18468" s="225"/>
      <c r="AE18468" s="200"/>
      <c r="AM18468" s="203"/>
      <c r="AT18468" s="144"/>
    </row>
    <row r="18469" spans="9:46" s="142" customFormat="1" x14ac:dyDescent="0.15">
      <c r="I18469" s="223"/>
      <c r="P18469" s="224"/>
      <c r="Q18469" s="224"/>
      <c r="R18469" s="224"/>
      <c r="T18469" s="223"/>
      <c r="U18469" s="225"/>
      <c r="V18469" s="223"/>
      <c r="W18469" s="225"/>
      <c r="AE18469" s="200"/>
      <c r="AM18469" s="203"/>
      <c r="AT18469" s="144"/>
    </row>
    <row r="18470" spans="9:46" s="142" customFormat="1" x14ac:dyDescent="0.15">
      <c r="I18470" s="223"/>
      <c r="P18470" s="224"/>
      <c r="Q18470" s="224"/>
      <c r="R18470" s="224"/>
      <c r="T18470" s="223"/>
      <c r="U18470" s="225"/>
      <c r="V18470" s="223"/>
      <c r="W18470" s="225"/>
      <c r="AE18470" s="200"/>
      <c r="AM18470" s="203"/>
      <c r="AT18470" s="144"/>
    </row>
    <row r="18471" spans="9:46" s="142" customFormat="1" x14ac:dyDescent="0.15">
      <c r="I18471" s="223"/>
      <c r="P18471" s="224"/>
      <c r="Q18471" s="224"/>
      <c r="R18471" s="224"/>
      <c r="T18471" s="223"/>
      <c r="U18471" s="225"/>
      <c r="V18471" s="223"/>
      <c r="W18471" s="225"/>
      <c r="AE18471" s="200"/>
      <c r="AM18471" s="203"/>
      <c r="AT18471" s="144"/>
    </row>
    <row r="18472" spans="9:46" s="142" customFormat="1" x14ac:dyDescent="0.15">
      <c r="I18472" s="223"/>
      <c r="P18472" s="224"/>
      <c r="Q18472" s="224"/>
      <c r="R18472" s="224"/>
      <c r="T18472" s="223"/>
      <c r="U18472" s="225"/>
      <c r="V18472" s="223"/>
      <c r="W18472" s="225"/>
      <c r="AE18472" s="200"/>
      <c r="AM18472" s="203"/>
      <c r="AT18472" s="144"/>
    </row>
    <row r="18473" spans="9:46" s="142" customFormat="1" x14ac:dyDescent="0.15">
      <c r="I18473" s="223"/>
      <c r="P18473" s="224"/>
      <c r="Q18473" s="224"/>
      <c r="R18473" s="224"/>
      <c r="T18473" s="223"/>
      <c r="U18473" s="225"/>
      <c r="V18473" s="223"/>
      <c r="W18473" s="225"/>
      <c r="AE18473" s="200"/>
      <c r="AM18473" s="203"/>
      <c r="AT18473" s="144"/>
    </row>
    <row r="18474" spans="9:46" s="142" customFormat="1" x14ac:dyDescent="0.15">
      <c r="I18474" s="223"/>
      <c r="P18474" s="224"/>
      <c r="Q18474" s="224"/>
      <c r="R18474" s="224"/>
      <c r="T18474" s="223"/>
      <c r="U18474" s="225"/>
      <c r="V18474" s="223"/>
      <c r="W18474" s="225"/>
      <c r="AE18474" s="200"/>
      <c r="AM18474" s="203"/>
      <c r="AT18474" s="144"/>
    </row>
    <row r="18475" spans="9:46" s="142" customFormat="1" x14ac:dyDescent="0.15">
      <c r="I18475" s="223"/>
      <c r="P18475" s="224"/>
      <c r="Q18475" s="224"/>
      <c r="R18475" s="224"/>
      <c r="T18475" s="223"/>
      <c r="U18475" s="225"/>
      <c r="V18475" s="223"/>
      <c r="W18475" s="225"/>
      <c r="AE18475" s="200"/>
      <c r="AM18475" s="203"/>
      <c r="AT18475" s="144"/>
    </row>
    <row r="18476" spans="9:46" s="142" customFormat="1" x14ac:dyDescent="0.15">
      <c r="I18476" s="223"/>
      <c r="P18476" s="224"/>
      <c r="Q18476" s="224"/>
      <c r="R18476" s="224"/>
      <c r="T18476" s="223"/>
      <c r="U18476" s="225"/>
      <c r="V18476" s="223"/>
      <c r="W18476" s="225"/>
      <c r="AE18476" s="200"/>
      <c r="AM18476" s="203"/>
      <c r="AT18476" s="144"/>
    </row>
    <row r="18477" spans="9:46" s="142" customFormat="1" x14ac:dyDescent="0.15">
      <c r="I18477" s="223"/>
      <c r="P18477" s="224"/>
      <c r="Q18477" s="224"/>
      <c r="R18477" s="224"/>
      <c r="T18477" s="223"/>
      <c r="U18477" s="225"/>
      <c r="V18477" s="223"/>
      <c r="W18477" s="225"/>
      <c r="AE18477" s="200"/>
      <c r="AM18477" s="203"/>
      <c r="AT18477" s="144"/>
    </row>
    <row r="18478" spans="9:46" s="142" customFormat="1" x14ac:dyDescent="0.15">
      <c r="I18478" s="223"/>
      <c r="P18478" s="224"/>
      <c r="Q18478" s="224"/>
      <c r="R18478" s="224"/>
      <c r="T18478" s="223"/>
      <c r="U18478" s="225"/>
      <c r="V18478" s="223"/>
      <c r="W18478" s="225"/>
      <c r="AE18478" s="200"/>
      <c r="AM18478" s="203"/>
      <c r="AT18478" s="144"/>
    </row>
    <row r="18479" spans="9:46" s="142" customFormat="1" x14ac:dyDescent="0.15">
      <c r="I18479" s="223"/>
      <c r="P18479" s="224"/>
      <c r="Q18479" s="224"/>
      <c r="R18479" s="224"/>
      <c r="T18479" s="223"/>
      <c r="U18479" s="225"/>
      <c r="V18479" s="223"/>
      <c r="W18479" s="225"/>
      <c r="AE18479" s="200"/>
      <c r="AM18479" s="203"/>
      <c r="AT18479" s="144"/>
    </row>
    <row r="18480" spans="9:46" s="142" customFormat="1" x14ac:dyDescent="0.15">
      <c r="I18480" s="223"/>
      <c r="P18480" s="224"/>
      <c r="Q18480" s="224"/>
      <c r="R18480" s="224"/>
      <c r="T18480" s="223"/>
      <c r="U18480" s="225"/>
      <c r="V18480" s="223"/>
      <c r="W18480" s="225"/>
      <c r="AE18480" s="200"/>
      <c r="AM18480" s="203"/>
      <c r="AT18480" s="144"/>
    </row>
    <row r="18481" spans="9:46" s="142" customFormat="1" x14ac:dyDescent="0.15">
      <c r="I18481" s="223"/>
      <c r="P18481" s="224"/>
      <c r="Q18481" s="224"/>
      <c r="R18481" s="224"/>
      <c r="T18481" s="223"/>
      <c r="U18481" s="225"/>
      <c r="V18481" s="223"/>
      <c r="W18481" s="225"/>
      <c r="AE18481" s="200"/>
      <c r="AM18481" s="203"/>
      <c r="AT18481" s="144"/>
    </row>
    <row r="18482" spans="9:46" s="142" customFormat="1" x14ac:dyDescent="0.15">
      <c r="I18482" s="223"/>
      <c r="P18482" s="224"/>
      <c r="Q18482" s="224"/>
      <c r="R18482" s="224"/>
      <c r="T18482" s="223"/>
      <c r="U18482" s="225"/>
      <c r="V18482" s="223"/>
      <c r="W18482" s="225"/>
      <c r="AE18482" s="200"/>
      <c r="AM18482" s="203"/>
      <c r="AT18482" s="144"/>
    </row>
    <row r="18483" spans="9:46" s="142" customFormat="1" x14ac:dyDescent="0.15">
      <c r="I18483" s="223"/>
      <c r="P18483" s="224"/>
      <c r="Q18483" s="224"/>
      <c r="R18483" s="224"/>
      <c r="T18483" s="223"/>
      <c r="U18483" s="225"/>
      <c r="V18483" s="223"/>
      <c r="W18483" s="225"/>
      <c r="AE18483" s="200"/>
      <c r="AM18483" s="203"/>
      <c r="AT18483" s="144"/>
    </row>
    <row r="18484" spans="9:46" s="142" customFormat="1" x14ac:dyDescent="0.15">
      <c r="I18484" s="223"/>
      <c r="P18484" s="224"/>
      <c r="Q18484" s="224"/>
      <c r="R18484" s="224"/>
      <c r="T18484" s="223"/>
      <c r="U18484" s="225"/>
      <c r="V18484" s="223"/>
      <c r="W18484" s="225"/>
      <c r="AE18484" s="200"/>
      <c r="AM18484" s="203"/>
      <c r="AT18484" s="144"/>
    </row>
    <row r="18485" spans="9:46" s="142" customFormat="1" x14ac:dyDescent="0.15">
      <c r="I18485" s="223"/>
      <c r="P18485" s="224"/>
      <c r="Q18485" s="224"/>
      <c r="R18485" s="224"/>
      <c r="T18485" s="223"/>
      <c r="U18485" s="225"/>
      <c r="V18485" s="223"/>
      <c r="W18485" s="225"/>
      <c r="AE18485" s="200"/>
      <c r="AM18485" s="203"/>
      <c r="AT18485" s="144"/>
    </row>
    <row r="18486" spans="9:46" s="142" customFormat="1" x14ac:dyDescent="0.15">
      <c r="I18486" s="223"/>
      <c r="P18486" s="224"/>
      <c r="Q18486" s="224"/>
      <c r="R18486" s="224"/>
      <c r="T18486" s="223"/>
      <c r="U18486" s="225"/>
      <c r="V18486" s="223"/>
      <c r="W18486" s="225"/>
      <c r="AE18486" s="200"/>
      <c r="AM18486" s="203"/>
      <c r="AT18486" s="144"/>
    </row>
    <row r="18487" spans="9:46" s="142" customFormat="1" x14ac:dyDescent="0.15">
      <c r="I18487" s="223"/>
      <c r="P18487" s="224"/>
      <c r="Q18487" s="224"/>
      <c r="R18487" s="224"/>
      <c r="T18487" s="223"/>
      <c r="U18487" s="225"/>
      <c r="V18487" s="223"/>
      <c r="W18487" s="225"/>
      <c r="AE18487" s="200"/>
      <c r="AM18487" s="203"/>
      <c r="AT18487" s="144"/>
    </row>
    <row r="18488" spans="9:46" s="142" customFormat="1" x14ac:dyDescent="0.15">
      <c r="I18488" s="223"/>
      <c r="P18488" s="224"/>
      <c r="Q18488" s="224"/>
      <c r="R18488" s="224"/>
      <c r="T18488" s="223"/>
      <c r="U18488" s="225"/>
      <c r="V18488" s="223"/>
      <c r="W18488" s="225"/>
      <c r="AE18488" s="200"/>
      <c r="AM18488" s="203"/>
      <c r="AT18488" s="144"/>
    </row>
    <row r="18489" spans="9:46" s="142" customFormat="1" x14ac:dyDescent="0.15">
      <c r="I18489" s="223"/>
      <c r="P18489" s="224"/>
      <c r="Q18489" s="224"/>
      <c r="R18489" s="224"/>
      <c r="T18489" s="223"/>
      <c r="U18489" s="225"/>
      <c r="V18489" s="223"/>
      <c r="W18489" s="225"/>
      <c r="AE18489" s="200"/>
      <c r="AM18489" s="203"/>
      <c r="AT18489" s="144"/>
    </row>
    <row r="18490" spans="9:46" s="142" customFormat="1" x14ac:dyDescent="0.15">
      <c r="I18490" s="223"/>
      <c r="P18490" s="224"/>
      <c r="Q18490" s="224"/>
      <c r="R18490" s="224"/>
      <c r="T18490" s="223"/>
      <c r="U18490" s="225"/>
      <c r="V18490" s="223"/>
      <c r="W18490" s="225"/>
      <c r="AE18490" s="200"/>
      <c r="AM18490" s="203"/>
      <c r="AT18490" s="144"/>
    </row>
    <row r="18491" spans="9:46" s="142" customFormat="1" x14ac:dyDescent="0.15">
      <c r="I18491" s="223"/>
      <c r="P18491" s="224"/>
      <c r="Q18491" s="224"/>
      <c r="R18491" s="224"/>
      <c r="T18491" s="223"/>
      <c r="U18491" s="225"/>
      <c r="V18491" s="223"/>
      <c r="W18491" s="225"/>
      <c r="AE18491" s="200"/>
      <c r="AM18491" s="203"/>
      <c r="AT18491" s="144"/>
    </row>
    <row r="18492" spans="9:46" s="142" customFormat="1" x14ac:dyDescent="0.15">
      <c r="I18492" s="223"/>
      <c r="P18492" s="224"/>
      <c r="Q18492" s="224"/>
      <c r="R18492" s="224"/>
      <c r="T18492" s="223"/>
      <c r="U18492" s="225"/>
      <c r="V18492" s="223"/>
      <c r="W18492" s="225"/>
      <c r="AE18492" s="200"/>
      <c r="AM18492" s="203"/>
      <c r="AT18492" s="144"/>
    </row>
    <row r="18493" spans="9:46" s="142" customFormat="1" x14ac:dyDescent="0.15">
      <c r="I18493" s="223"/>
      <c r="P18493" s="224"/>
      <c r="Q18493" s="224"/>
      <c r="R18493" s="224"/>
      <c r="T18493" s="223"/>
      <c r="U18493" s="225"/>
      <c r="V18493" s="223"/>
      <c r="W18493" s="225"/>
      <c r="AE18493" s="200"/>
      <c r="AM18493" s="203"/>
      <c r="AT18493" s="144"/>
    </row>
    <row r="18494" spans="9:46" s="142" customFormat="1" x14ac:dyDescent="0.15">
      <c r="I18494" s="223"/>
      <c r="P18494" s="224"/>
      <c r="Q18494" s="224"/>
      <c r="R18494" s="224"/>
      <c r="T18494" s="223"/>
      <c r="U18494" s="225"/>
      <c r="V18494" s="223"/>
      <c r="W18494" s="225"/>
      <c r="AE18494" s="200"/>
      <c r="AM18494" s="203"/>
      <c r="AT18494" s="144"/>
    </row>
    <row r="18495" spans="9:46" s="142" customFormat="1" x14ac:dyDescent="0.15">
      <c r="I18495" s="223"/>
      <c r="P18495" s="224"/>
      <c r="Q18495" s="224"/>
      <c r="R18495" s="224"/>
      <c r="T18495" s="223"/>
      <c r="U18495" s="225"/>
      <c r="V18495" s="223"/>
      <c r="W18495" s="225"/>
      <c r="AE18495" s="200"/>
      <c r="AM18495" s="203"/>
      <c r="AT18495" s="144"/>
    </row>
    <row r="18496" spans="9:46" s="142" customFormat="1" x14ac:dyDescent="0.15">
      <c r="I18496" s="223"/>
      <c r="P18496" s="224"/>
      <c r="Q18496" s="224"/>
      <c r="R18496" s="224"/>
      <c r="T18496" s="223"/>
      <c r="U18496" s="225"/>
      <c r="V18496" s="223"/>
      <c r="W18496" s="225"/>
      <c r="AE18496" s="200"/>
      <c r="AM18496" s="203"/>
      <c r="AT18496" s="144"/>
    </row>
    <row r="18497" spans="9:46" s="142" customFormat="1" x14ac:dyDescent="0.15">
      <c r="I18497" s="223"/>
      <c r="P18497" s="224"/>
      <c r="Q18497" s="224"/>
      <c r="R18497" s="224"/>
      <c r="T18497" s="223"/>
      <c r="U18497" s="225"/>
      <c r="V18497" s="223"/>
      <c r="W18497" s="225"/>
      <c r="AE18497" s="200"/>
      <c r="AM18497" s="203"/>
      <c r="AT18497" s="144"/>
    </row>
    <row r="18498" spans="9:46" s="142" customFormat="1" x14ac:dyDescent="0.15">
      <c r="I18498" s="223"/>
      <c r="P18498" s="224"/>
      <c r="Q18498" s="224"/>
      <c r="R18498" s="224"/>
      <c r="T18498" s="223"/>
      <c r="U18498" s="225"/>
      <c r="V18498" s="223"/>
      <c r="W18498" s="225"/>
      <c r="AE18498" s="200"/>
      <c r="AM18498" s="203"/>
      <c r="AT18498" s="144"/>
    </row>
    <row r="18499" spans="9:46" s="142" customFormat="1" x14ac:dyDescent="0.15">
      <c r="I18499" s="223"/>
      <c r="P18499" s="224"/>
      <c r="Q18499" s="224"/>
      <c r="R18499" s="224"/>
      <c r="T18499" s="223"/>
      <c r="U18499" s="225"/>
      <c r="V18499" s="223"/>
      <c r="W18499" s="225"/>
      <c r="AE18499" s="200"/>
      <c r="AM18499" s="203"/>
      <c r="AT18499" s="144"/>
    </row>
    <row r="18500" spans="9:46" s="142" customFormat="1" x14ac:dyDescent="0.15">
      <c r="I18500" s="223"/>
      <c r="P18500" s="224"/>
      <c r="Q18500" s="224"/>
      <c r="R18500" s="224"/>
      <c r="T18500" s="223"/>
      <c r="U18500" s="225"/>
      <c r="V18500" s="223"/>
      <c r="W18500" s="225"/>
      <c r="AE18500" s="200"/>
      <c r="AM18500" s="203"/>
      <c r="AT18500" s="144"/>
    </row>
    <row r="18501" spans="9:46" s="142" customFormat="1" x14ac:dyDescent="0.15">
      <c r="I18501" s="223"/>
      <c r="P18501" s="224"/>
      <c r="Q18501" s="224"/>
      <c r="R18501" s="224"/>
      <c r="T18501" s="223"/>
      <c r="U18501" s="225"/>
      <c r="V18501" s="223"/>
      <c r="W18501" s="225"/>
      <c r="AE18501" s="200"/>
      <c r="AM18501" s="203"/>
      <c r="AT18501" s="144"/>
    </row>
    <row r="18502" spans="9:46" s="142" customFormat="1" x14ac:dyDescent="0.15">
      <c r="I18502" s="223"/>
      <c r="P18502" s="224"/>
      <c r="Q18502" s="224"/>
      <c r="R18502" s="224"/>
      <c r="T18502" s="223"/>
      <c r="U18502" s="225"/>
      <c r="V18502" s="223"/>
      <c r="W18502" s="225"/>
      <c r="AE18502" s="200"/>
      <c r="AM18502" s="203"/>
      <c r="AT18502" s="144"/>
    </row>
    <row r="18503" spans="9:46" s="142" customFormat="1" x14ac:dyDescent="0.15">
      <c r="I18503" s="223"/>
      <c r="P18503" s="224"/>
      <c r="Q18503" s="224"/>
      <c r="R18503" s="224"/>
      <c r="T18503" s="223"/>
      <c r="U18503" s="225"/>
      <c r="V18503" s="223"/>
      <c r="W18503" s="225"/>
      <c r="AE18503" s="200"/>
      <c r="AM18503" s="203"/>
      <c r="AT18503" s="144"/>
    </row>
    <row r="18504" spans="9:46" s="142" customFormat="1" x14ac:dyDescent="0.15">
      <c r="I18504" s="223"/>
      <c r="P18504" s="224"/>
      <c r="Q18504" s="224"/>
      <c r="R18504" s="224"/>
      <c r="T18504" s="223"/>
      <c r="U18504" s="225"/>
      <c r="V18504" s="223"/>
      <c r="W18504" s="225"/>
      <c r="AE18504" s="200"/>
      <c r="AM18504" s="203"/>
      <c r="AT18504" s="144"/>
    </row>
    <row r="18505" spans="9:46" s="142" customFormat="1" x14ac:dyDescent="0.15">
      <c r="I18505" s="223"/>
      <c r="P18505" s="224"/>
      <c r="Q18505" s="224"/>
      <c r="R18505" s="224"/>
      <c r="T18505" s="223"/>
      <c r="U18505" s="225"/>
      <c r="V18505" s="223"/>
      <c r="W18505" s="225"/>
      <c r="AE18505" s="200"/>
      <c r="AM18505" s="203"/>
      <c r="AT18505" s="144"/>
    </row>
    <row r="18506" spans="9:46" s="142" customFormat="1" x14ac:dyDescent="0.15">
      <c r="I18506" s="223"/>
      <c r="P18506" s="224"/>
      <c r="Q18506" s="224"/>
      <c r="R18506" s="224"/>
      <c r="T18506" s="223"/>
      <c r="U18506" s="225"/>
      <c r="V18506" s="223"/>
      <c r="W18506" s="225"/>
      <c r="AE18506" s="200"/>
      <c r="AM18506" s="203"/>
      <c r="AT18506" s="144"/>
    </row>
    <row r="18507" spans="9:46" s="142" customFormat="1" x14ac:dyDescent="0.15">
      <c r="I18507" s="223"/>
      <c r="P18507" s="224"/>
      <c r="Q18507" s="224"/>
      <c r="R18507" s="224"/>
      <c r="T18507" s="223"/>
      <c r="U18507" s="225"/>
      <c r="V18507" s="223"/>
      <c r="W18507" s="225"/>
      <c r="AE18507" s="200"/>
      <c r="AM18507" s="203"/>
      <c r="AT18507" s="144"/>
    </row>
    <row r="18508" spans="9:46" s="142" customFormat="1" x14ac:dyDescent="0.15">
      <c r="I18508" s="223"/>
      <c r="P18508" s="224"/>
      <c r="Q18508" s="224"/>
      <c r="R18508" s="224"/>
      <c r="T18508" s="223"/>
      <c r="U18508" s="225"/>
      <c r="V18508" s="223"/>
      <c r="W18508" s="225"/>
      <c r="AE18508" s="200"/>
      <c r="AM18508" s="203"/>
      <c r="AT18508" s="144"/>
    </row>
    <row r="18509" spans="9:46" s="142" customFormat="1" x14ac:dyDescent="0.15">
      <c r="I18509" s="223"/>
      <c r="P18509" s="224"/>
      <c r="Q18509" s="224"/>
      <c r="R18509" s="224"/>
      <c r="T18509" s="223"/>
      <c r="U18509" s="225"/>
      <c r="V18509" s="223"/>
      <c r="W18509" s="225"/>
      <c r="AE18509" s="200"/>
      <c r="AM18509" s="203"/>
      <c r="AT18509" s="144"/>
    </row>
    <row r="18510" spans="9:46" s="142" customFormat="1" x14ac:dyDescent="0.15">
      <c r="I18510" s="223"/>
      <c r="P18510" s="224"/>
      <c r="Q18510" s="224"/>
      <c r="R18510" s="224"/>
      <c r="T18510" s="223"/>
      <c r="U18510" s="225"/>
      <c r="V18510" s="223"/>
      <c r="W18510" s="225"/>
      <c r="AE18510" s="200"/>
      <c r="AM18510" s="203"/>
      <c r="AT18510" s="144"/>
    </row>
    <row r="18511" spans="9:46" s="142" customFormat="1" x14ac:dyDescent="0.15">
      <c r="I18511" s="223"/>
      <c r="P18511" s="224"/>
      <c r="Q18511" s="224"/>
      <c r="R18511" s="224"/>
      <c r="T18511" s="223"/>
      <c r="U18511" s="225"/>
      <c r="V18511" s="223"/>
      <c r="W18511" s="225"/>
      <c r="AE18511" s="200"/>
      <c r="AM18511" s="203"/>
      <c r="AT18511" s="144"/>
    </row>
    <row r="18512" spans="9:46" s="142" customFormat="1" x14ac:dyDescent="0.15">
      <c r="I18512" s="223"/>
      <c r="P18512" s="224"/>
      <c r="Q18512" s="224"/>
      <c r="R18512" s="224"/>
      <c r="T18512" s="223"/>
      <c r="U18512" s="225"/>
      <c r="V18512" s="223"/>
      <c r="W18512" s="225"/>
      <c r="AE18512" s="200"/>
      <c r="AM18512" s="203"/>
      <c r="AT18512" s="144"/>
    </row>
    <row r="18513" spans="9:46" s="142" customFormat="1" x14ac:dyDescent="0.15">
      <c r="I18513" s="223"/>
      <c r="P18513" s="224"/>
      <c r="Q18513" s="224"/>
      <c r="R18513" s="224"/>
      <c r="T18513" s="223"/>
      <c r="U18513" s="225"/>
      <c r="V18513" s="223"/>
      <c r="W18513" s="225"/>
      <c r="AE18513" s="200"/>
      <c r="AM18513" s="203"/>
      <c r="AT18513" s="144"/>
    </row>
    <row r="18514" spans="9:46" s="142" customFormat="1" x14ac:dyDescent="0.15">
      <c r="I18514" s="223"/>
      <c r="P18514" s="224"/>
      <c r="Q18514" s="224"/>
      <c r="R18514" s="224"/>
      <c r="T18514" s="223"/>
      <c r="U18514" s="225"/>
      <c r="V18514" s="223"/>
      <c r="W18514" s="225"/>
      <c r="AE18514" s="200"/>
      <c r="AM18514" s="203"/>
      <c r="AT18514" s="144"/>
    </row>
    <row r="18515" spans="9:46" s="142" customFormat="1" x14ac:dyDescent="0.15">
      <c r="I18515" s="223"/>
      <c r="P18515" s="224"/>
      <c r="Q18515" s="224"/>
      <c r="R18515" s="224"/>
      <c r="T18515" s="223"/>
      <c r="U18515" s="225"/>
      <c r="V18515" s="223"/>
      <c r="W18515" s="225"/>
      <c r="AE18515" s="200"/>
      <c r="AM18515" s="203"/>
      <c r="AT18515" s="144"/>
    </row>
    <row r="18516" spans="9:46" s="142" customFormat="1" x14ac:dyDescent="0.15">
      <c r="I18516" s="223"/>
      <c r="P18516" s="224"/>
      <c r="Q18516" s="224"/>
      <c r="R18516" s="224"/>
      <c r="T18516" s="223"/>
      <c r="U18516" s="225"/>
      <c r="V18516" s="223"/>
      <c r="W18516" s="225"/>
      <c r="AE18516" s="200"/>
      <c r="AM18516" s="203"/>
      <c r="AT18516" s="144"/>
    </row>
    <row r="18517" spans="9:46" s="142" customFormat="1" x14ac:dyDescent="0.15">
      <c r="I18517" s="223"/>
      <c r="P18517" s="224"/>
      <c r="Q18517" s="224"/>
      <c r="R18517" s="224"/>
      <c r="T18517" s="223"/>
      <c r="U18517" s="225"/>
      <c r="V18517" s="223"/>
      <c r="W18517" s="225"/>
      <c r="AE18517" s="200"/>
      <c r="AM18517" s="203"/>
      <c r="AT18517" s="144"/>
    </row>
    <row r="18518" spans="9:46" s="142" customFormat="1" x14ac:dyDescent="0.15">
      <c r="I18518" s="223"/>
      <c r="P18518" s="224"/>
      <c r="Q18518" s="224"/>
      <c r="R18518" s="224"/>
      <c r="T18518" s="223"/>
      <c r="U18518" s="225"/>
      <c r="V18518" s="223"/>
      <c r="W18518" s="225"/>
      <c r="AE18518" s="200"/>
      <c r="AM18518" s="203"/>
      <c r="AT18518" s="144"/>
    </row>
    <row r="18519" spans="9:46" s="142" customFormat="1" x14ac:dyDescent="0.15">
      <c r="I18519" s="223"/>
      <c r="P18519" s="224"/>
      <c r="Q18519" s="224"/>
      <c r="R18519" s="224"/>
      <c r="T18519" s="223"/>
      <c r="U18519" s="225"/>
      <c r="V18519" s="223"/>
      <c r="W18519" s="225"/>
      <c r="AE18519" s="200"/>
      <c r="AM18519" s="203"/>
      <c r="AT18519" s="144"/>
    </row>
    <row r="18520" spans="9:46" s="142" customFormat="1" x14ac:dyDescent="0.15">
      <c r="I18520" s="223"/>
      <c r="P18520" s="224"/>
      <c r="Q18520" s="224"/>
      <c r="R18520" s="224"/>
      <c r="T18520" s="223"/>
      <c r="U18520" s="225"/>
      <c r="V18520" s="223"/>
      <c r="W18520" s="225"/>
      <c r="AE18520" s="200"/>
      <c r="AM18520" s="203"/>
      <c r="AT18520" s="144"/>
    </row>
    <row r="18521" spans="9:46" s="142" customFormat="1" x14ac:dyDescent="0.15">
      <c r="I18521" s="223"/>
      <c r="P18521" s="224"/>
      <c r="Q18521" s="224"/>
      <c r="R18521" s="224"/>
      <c r="T18521" s="223"/>
      <c r="U18521" s="225"/>
      <c r="V18521" s="223"/>
      <c r="W18521" s="225"/>
      <c r="AE18521" s="200"/>
      <c r="AM18521" s="203"/>
      <c r="AT18521" s="144"/>
    </row>
    <row r="18522" spans="9:46" s="142" customFormat="1" x14ac:dyDescent="0.15">
      <c r="I18522" s="223"/>
      <c r="P18522" s="224"/>
      <c r="Q18522" s="224"/>
      <c r="R18522" s="224"/>
      <c r="T18522" s="223"/>
      <c r="U18522" s="225"/>
      <c r="V18522" s="223"/>
      <c r="W18522" s="225"/>
      <c r="AE18522" s="200"/>
      <c r="AM18522" s="203"/>
      <c r="AT18522" s="144"/>
    </row>
    <row r="18523" spans="9:46" s="142" customFormat="1" x14ac:dyDescent="0.15">
      <c r="I18523" s="223"/>
      <c r="P18523" s="224"/>
      <c r="Q18523" s="224"/>
      <c r="R18523" s="224"/>
      <c r="T18523" s="223"/>
      <c r="U18523" s="225"/>
      <c r="V18523" s="223"/>
      <c r="W18523" s="225"/>
      <c r="AE18523" s="200"/>
      <c r="AM18523" s="203"/>
      <c r="AT18523" s="144"/>
    </row>
    <row r="18524" spans="9:46" s="142" customFormat="1" x14ac:dyDescent="0.15">
      <c r="I18524" s="223"/>
      <c r="P18524" s="224"/>
      <c r="Q18524" s="224"/>
      <c r="R18524" s="224"/>
      <c r="T18524" s="223"/>
      <c r="U18524" s="225"/>
      <c r="V18524" s="223"/>
      <c r="W18524" s="225"/>
      <c r="AE18524" s="200"/>
      <c r="AM18524" s="203"/>
      <c r="AT18524" s="144"/>
    </row>
    <row r="18525" spans="9:46" s="142" customFormat="1" x14ac:dyDescent="0.15">
      <c r="I18525" s="223"/>
      <c r="P18525" s="224"/>
      <c r="Q18525" s="224"/>
      <c r="R18525" s="224"/>
      <c r="T18525" s="223"/>
      <c r="U18525" s="225"/>
      <c r="V18525" s="223"/>
      <c r="W18525" s="225"/>
      <c r="AE18525" s="200"/>
      <c r="AM18525" s="203"/>
      <c r="AT18525" s="144"/>
    </row>
    <row r="18526" spans="9:46" s="142" customFormat="1" x14ac:dyDescent="0.15">
      <c r="I18526" s="223"/>
      <c r="P18526" s="224"/>
      <c r="Q18526" s="224"/>
      <c r="R18526" s="224"/>
      <c r="T18526" s="223"/>
      <c r="U18526" s="225"/>
      <c r="V18526" s="223"/>
      <c r="W18526" s="225"/>
      <c r="AE18526" s="200"/>
      <c r="AM18526" s="203"/>
      <c r="AT18526" s="144"/>
    </row>
    <row r="18527" spans="9:46" s="142" customFormat="1" x14ac:dyDescent="0.15">
      <c r="I18527" s="223"/>
      <c r="P18527" s="224"/>
      <c r="Q18527" s="224"/>
      <c r="R18527" s="224"/>
      <c r="T18527" s="223"/>
      <c r="U18527" s="225"/>
      <c r="V18527" s="223"/>
      <c r="W18527" s="225"/>
      <c r="AE18527" s="200"/>
      <c r="AM18527" s="203"/>
      <c r="AT18527" s="144"/>
    </row>
    <row r="18528" spans="9:46" s="142" customFormat="1" x14ac:dyDescent="0.15">
      <c r="I18528" s="223"/>
      <c r="P18528" s="224"/>
      <c r="Q18528" s="224"/>
      <c r="R18528" s="224"/>
      <c r="T18528" s="223"/>
      <c r="U18528" s="225"/>
      <c r="V18528" s="223"/>
      <c r="W18528" s="225"/>
      <c r="AE18528" s="200"/>
      <c r="AM18528" s="203"/>
      <c r="AT18528" s="144"/>
    </row>
    <row r="18529" spans="9:46" s="142" customFormat="1" x14ac:dyDescent="0.15">
      <c r="I18529" s="223"/>
      <c r="P18529" s="224"/>
      <c r="Q18529" s="224"/>
      <c r="R18529" s="224"/>
      <c r="T18529" s="223"/>
      <c r="U18529" s="225"/>
      <c r="V18529" s="223"/>
      <c r="W18529" s="225"/>
      <c r="AE18529" s="200"/>
      <c r="AM18529" s="203"/>
      <c r="AT18529" s="144"/>
    </row>
    <row r="18530" spans="9:46" s="142" customFormat="1" x14ac:dyDescent="0.15">
      <c r="I18530" s="223"/>
      <c r="P18530" s="224"/>
      <c r="Q18530" s="224"/>
      <c r="R18530" s="224"/>
      <c r="T18530" s="223"/>
      <c r="U18530" s="225"/>
      <c r="V18530" s="223"/>
      <c r="W18530" s="225"/>
      <c r="AE18530" s="200"/>
      <c r="AM18530" s="203"/>
      <c r="AT18530" s="144"/>
    </row>
    <row r="18531" spans="9:46" s="142" customFormat="1" x14ac:dyDescent="0.15">
      <c r="I18531" s="223"/>
      <c r="P18531" s="224"/>
      <c r="Q18531" s="224"/>
      <c r="R18531" s="224"/>
      <c r="T18531" s="223"/>
      <c r="U18531" s="225"/>
      <c r="V18531" s="223"/>
      <c r="W18531" s="225"/>
      <c r="AE18531" s="200"/>
      <c r="AM18531" s="203"/>
      <c r="AT18531" s="144"/>
    </row>
    <row r="18532" spans="9:46" s="142" customFormat="1" x14ac:dyDescent="0.15">
      <c r="I18532" s="223"/>
      <c r="P18532" s="224"/>
      <c r="Q18532" s="224"/>
      <c r="R18532" s="224"/>
      <c r="T18532" s="223"/>
      <c r="U18532" s="225"/>
      <c r="V18532" s="223"/>
      <c r="W18532" s="225"/>
      <c r="AE18532" s="200"/>
      <c r="AM18532" s="203"/>
      <c r="AT18532" s="144"/>
    </row>
    <row r="18533" spans="9:46" s="142" customFormat="1" x14ac:dyDescent="0.15">
      <c r="I18533" s="223"/>
      <c r="P18533" s="224"/>
      <c r="Q18533" s="224"/>
      <c r="R18533" s="224"/>
      <c r="T18533" s="223"/>
      <c r="U18533" s="225"/>
      <c r="V18533" s="223"/>
      <c r="W18533" s="225"/>
      <c r="AE18533" s="200"/>
      <c r="AM18533" s="203"/>
      <c r="AT18533" s="144"/>
    </row>
    <row r="18534" spans="9:46" s="142" customFormat="1" x14ac:dyDescent="0.15">
      <c r="I18534" s="223"/>
      <c r="P18534" s="224"/>
      <c r="Q18534" s="224"/>
      <c r="R18534" s="224"/>
      <c r="T18534" s="223"/>
      <c r="U18534" s="225"/>
      <c r="V18534" s="223"/>
      <c r="W18534" s="225"/>
      <c r="AE18534" s="200"/>
      <c r="AM18534" s="203"/>
      <c r="AT18534" s="144"/>
    </row>
    <row r="18535" spans="9:46" s="142" customFormat="1" x14ac:dyDescent="0.15">
      <c r="I18535" s="223"/>
      <c r="P18535" s="224"/>
      <c r="Q18535" s="224"/>
      <c r="R18535" s="224"/>
      <c r="T18535" s="223"/>
      <c r="U18535" s="225"/>
      <c r="V18535" s="223"/>
      <c r="W18535" s="225"/>
      <c r="AE18535" s="200"/>
      <c r="AM18535" s="203"/>
      <c r="AT18535" s="144"/>
    </row>
    <row r="18536" spans="9:46" s="142" customFormat="1" x14ac:dyDescent="0.15">
      <c r="I18536" s="223"/>
      <c r="P18536" s="224"/>
      <c r="Q18536" s="224"/>
      <c r="R18536" s="224"/>
      <c r="T18536" s="223"/>
      <c r="U18536" s="225"/>
      <c r="V18536" s="223"/>
      <c r="W18536" s="225"/>
      <c r="AE18536" s="200"/>
      <c r="AM18536" s="203"/>
      <c r="AT18536" s="144"/>
    </row>
    <row r="18537" spans="9:46" s="142" customFormat="1" x14ac:dyDescent="0.15">
      <c r="I18537" s="223"/>
      <c r="P18537" s="224"/>
      <c r="Q18537" s="224"/>
      <c r="R18537" s="224"/>
      <c r="T18537" s="223"/>
      <c r="U18537" s="225"/>
      <c r="V18537" s="223"/>
      <c r="W18537" s="225"/>
      <c r="AE18537" s="200"/>
      <c r="AM18537" s="203"/>
      <c r="AT18537" s="144"/>
    </row>
    <row r="18538" spans="9:46" s="142" customFormat="1" x14ac:dyDescent="0.15">
      <c r="I18538" s="223"/>
      <c r="P18538" s="224"/>
      <c r="Q18538" s="224"/>
      <c r="R18538" s="224"/>
      <c r="T18538" s="223"/>
      <c r="U18538" s="225"/>
      <c r="V18538" s="223"/>
      <c r="W18538" s="225"/>
      <c r="AE18538" s="200"/>
      <c r="AM18538" s="203"/>
      <c r="AT18538" s="144"/>
    </row>
    <row r="18539" spans="9:46" s="142" customFormat="1" x14ac:dyDescent="0.15">
      <c r="I18539" s="223"/>
      <c r="P18539" s="224"/>
      <c r="Q18539" s="224"/>
      <c r="R18539" s="224"/>
      <c r="T18539" s="223"/>
      <c r="U18539" s="225"/>
      <c r="V18539" s="223"/>
      <c r="W18539" s="225"/>
      <c r="AE18539" s="200"/>
      <c r="AM18539" s="203"/>
      <c r="AT18539" s="144"/>
    </row>
    <row r="18540" spans="9:46" s="142" customFormat="1" x14ac:dyDescent="0.15">
      <c r="I18540" s="223"/>
      <c r="P18540" s="224"/>
      <c r="Q18540" s="224"/>
      <c r="R18540" s="224"/>
      <c r="T18540" s="223"/>
      <c r="U18540" s="225"/>
      <c r="V18540" s="223"/>
      <c r="W18540" s="225"/>
      <c r="AE18540" s="200"/>
      <c r="AM18540" s="203"/>
      <c r="AT18540" s="144"/>
    </row>
    <row r="18541" spans="9:46" s="142" customFormat="1" x14ac:dyDescent="0.15">
      <c r="I18541" s="223"/>
      <c r="P18541" s="224"/>
      <c r="Q18541" s="224"/>
      <c r="R18541" s="224"/>
      <c r="T18541" s="223"/>
      <c r="U18541" s="225"/>
      <c r="V18541" s="223"/>
      <c r="W18541" s="225"/>
      <c r="AE18541" s="200"/>
      <c r="AM18541" s="203"/>
      <c r="AT18541" s="144"/>
    </row>
    <row r="18542" spans="9:46" s="142" customFormat="1" x14ac:dyDescent="0.15">
      <c r="I18542" s="223"/>
      <c r="P18542" s="224"/>
      <c r="Q18542" s="224"/>
      <c r="R18542" s="224"/>
      <c r="T18542" s="223"/>
      <c r="U18542" s="225"/>
      <c r="V18542" s="223"/>
      <c r="W18542" s="225"/>
      <c r="AE18542" s="200"/>
      <c r="AM18542" s="203"/>
      <c r="AT18542" s="144"/>
    </row>
    <row r="18543" spans="9:46" s="142" customFormat="1" x14ac:dyDescent="0.15">
      <c r="I18543" s="223"/>
      <c r="P18543" s="224"/>
      <c r="Q18543" s="224"/>
      <c r="R18543" s="224"/>
      <c r="T18543" s="223"/>
      <c r="U18543" s="225"/>
      <c r="V18543" s="223"/>
      <c r="W18543" s="225"/>
      <c r="AE18543" s="200"/>
      <c r="AM18543" s="203"/>
      <c r="AT18543" s="144"/>
    </row>
    <row r="18544" spans="9:46" s="142" customFormat="1" x14ac:dyDescent="0.15">
      <c r="I18544" s="223"/>
      <c r="P18544" s="224"/>
      <c r="Q18544" s="224"/>
      <c r="R18544" s="224"/>
      <c r="T18544" s="223"/>
      <c r="U18544" s="225"/>
      <c r="V18544" s="223"/>
      <c r="W18544" s="225"/>
      <c r="AE18544" s="200"/>
      <c r="AM18544" s="203"/>
      <c r="AT18544" s="144"/>
    </row>
    <row r="18545" spans="9:46" s="142" customFormat="1" x14ac:dyDescent="0.15">
      <c r="I18545" s="223"/>
      <c r="P18545" s="224"/>
      <c r="Q18545" s="224"/>
      <c r="R18545" s="224"/>
      <c r="T18545" s="223"/>
      <c r="U18545" s="225"/>
      <c r="V18545" s="223"/>
      <c r="W18545" s="225"/>
      <c r="AE18545" s="200"/>
      <c r="AM18545" s="203"/>
      <c r="AT18545" s="144"/>
    </row>
    <row r="18546" spans="9:46" s="142" customFormat="1" x14ac:dyDescent="0.15">
      <c r="I18546" s="223"/>
      <c r="P18546" s="224"/>
      <c r="Q18546" s="224"/>
      <c r="R18546" s="224"/>
      <c r="T18546" s="223"/>
      <c r="U18546" s="225"/>
      <c r="V18546" s="223"/>
      <c r="W18546" s="225"/>
      <c r="AE18546" s="200"/>
      <c r="AM18546" s="203"/>
      <c r="AT18546" s="144"/>
    </row>
    <row r="18547" spans="9:46" s="142" customFormat="1" x14ac:dyDescent="0.15">
      <c r="I18547" s="223"/>
      <c r="P18547" s="224"/>
      <c r="Q18547" s="224"/>
      <c r="R18547" s="224"/>
      <c r="T18547" s="223"/>
      <c r="U18547" s="225"/>
      <c r="V18547" s="223"/>
      <c r="W18547" s="225"/>
      <c r="AE18547" s="200"/>
      <c r="AM18547" s="203"/>
      <c r="AT18547" s="144"/>
    </row>
    <row r="18548" spans="9:46" s="142" customFormat="1" x14ac:dyDescent="0.15">
      <c r="I18548" s="223"/>
      <c r="P18548" s="224"/>
      <c r="Q18548" s="224"/>
      <c r="R18548" s="224"/>
      <c r="T18548" s="223"/>
      <c r="U18548" s="225"/>
      <c r="V18548" s="223"/>
      <c r="W18548" s="225"/>
      <c r="AE18548" s="200"/>
      <c r="AM18548" s="203"/>
      <c r="AT18548" s="144"/>
    </row>
    <row r="18549" spans="9:46" s="142" customFormat="1" x14ac:dyDescent="0.15">
      <c r="I18549" s="223"/>
      <c r="P18549" s="224"/>
      <c r="Q18549" s="224"/>
      <c r="R18549" s="224"/>
      <c r="T18549" s="223"/>
      <c r="U18549" s="225"/>
      <c r="V18549" s="223"/>
      <c r="W18549" s="225"/>
      <c r="AE18549" s="200"/>
      <c r="AM18549" s="203"/>
      <c r="AT18549" s="144"/>
    </row>
    <row r="18550" spans="9:46" s="142" customFormat="1" x14ac:dyDescent="0.15">
      <c r="I18550" s="223"/>
      <c r="P18550" s="224"/>
      <c r="Q18550" s="224"/>
      <c r="R18550" s="224"/>
      <c r="T18550" s="223"/>
      <c r="U18550" s="225"/>
      <c r="V18550" s="223"/>
      <c r="W18550" s="225"/>
      <c r="AE18550" s="200"/>
      <c r="AM18550" s="203"/>
      <c r="AT18550" s="144"/>
    </row>
    <row r="18551" spans="9:46" s="142" customFormat="1" x14ac:dyDescent="0.15">
      <c r="I18551" s="223"/>
      <c r="P18551" s="224"/>
      <c r="Q18551" s="224"/>
      <c r="R18551" s="224"/>
      <c r="T18551" s="223"/>
      <c r="U18551" s="225"/>
      <c r="V18551" s="223"/>
      <c r="W18551" s="225"/>
      <c r="AE18551" s="200"/>
      <c r="AM18551" s="203"/>
      <c r="AT18551" s="144"/>
    </row>
    <row r="18552" spans="9:46" s="142" customFormat="1" x14ac:dyDescent="0.15">
      <c r="I18552" s="223"/>
      <c r="P18552" s="224"/>
      <c r="Q18552" s="224"/>
      <c r="R18552" s="224"/>
      <c r="T18552" s="223"/>
      <c r="U18552" s="225"/>
      <c r="V18552" s="223"/>
      <c r="W18552" s="225"/>
      <c r="AE18552" s="200"/>
      <c r="AM18552" s="203"/>
      <c r="AT18552" s="144"/>
    </row>
    <row r="18553" spans="9:46" s="142" customFormat="1" x14ac:dyDescent="0.15">
      <c r="I18553" s="223"/>
      <c r="P18553" s="224"/>
      <c r="Q18553" s="224"/>
      <c r="R18553" s="224"/>
      <c r="T18553" s="223"/>
      <c r="U18553" s="225"/>
      <c r="V18553" s="223"/>
      <c r="W18553" s="225"/>
      <c r="AE18553" s="200"/>
      <c r="AM18553" s="203"/>
      <c r="AT18553" s="144"/>
    </row>
    <row r="18554" spans="9:46" s="142" customFormat="1" x14ac:dyDescent="0.15">
      <c r="I18554" s="223"/>
      <c r="P18554" s="224"/>
      <c r="Q18554" s="224"/>
      <c r="R18554" s="224"/>
      <c r="T18554" s="223"/>
      <c r="U18554" s="225"/>
      <c r="V18554" s="223"/>
      <c r="W18554" s="225"/>
      <c r="AE18554" s="200"/>
      <c r="AM18554" s="203"/>
      <c r="AT18554" s="144"/>
    </row>
    <row r="18555" spans="9:46" s="142" customFormat="1" x14ac:dyDescent="0.15">
      <c r="I18555" s="223"/>
      <c r="P18555" s="224"/>
      <c r="Q18555" s="224"/>
      <c r="R18555" s="224"/>
      <c r="T18555" s="223"/>
      <c r="U18555" s="225"/>
      <c r="V18555" s="223"/>
      <c r="W18555" s="225"/>
      <c r="AE18555" s="200"/>
      <c r="AM18555" s="203"/>
      <c r="AT18555" s="144"/>
    </row>
    <row r="18556" spans="9:46" s="142" customFormat="1" x14ac:dyDescent="0.15">
      <c r="I18556" s="223"/>
      <c r="P18556" s="224"/>
      <c r="Q18556" s="224"/>
      <c r="R18556" s="224"/>
      <c r="T18556" s="223"/>
      <c r="U18556" s="225"/>
      <c r="V18556" s="223"/>
      <c r="W18556" s="225"/>
      <c r="AE18556" s="200"/>
      <c r="AM18556" s="203"/>
      <c r="AT18556" s="144"/>
    </row>
    <row r="18557" spans="9:46" s="142" customFormat="1" x14ac:dyDescent="0.15">
      <c r="I18557" s="223"/>
      <c r="P18557" s="224"/>
      <c r="Q18557" s="224"/>
      <c r="R18557" s="224"/>
      <c r="T18557" s="223"/>
      <c r="U18557" s="225"/>
      <c r="V18557" s="223"/>
      <c r="W18557" s="225"/>
      <c r="AE18557" s="200"/>
      <c r="AM18557" s="203"/>
      <c r="AT18557" s="144"/>
    </row>
    <row r="18558" spans="9:46" s="142" customFormat="1" x14ac:dyDescent="0.15">
      <c r="I18558" s="223"/>
      <c r="P18558" s="224"/>
      <c r="Q18558" s="224"/>
      <c r="R18558" s="224"/>
      <c r="T18558" s="223"/>
      <c r="U18558" s="225"/>
      <c r="V18558" s="223"/>
      <c r="W18558" s="225"/>
      <c r="AE18558" s="200"/>
      <c r="AM18558" s="203"/>
      <c r="AT18558" s="144"/>
    </row>
    <row r="18559" spans="9:46" s="142" customFormat="1" x14ac:dyDescent="0.15">
      <c r="I18559" s="223"/>
      <c r="P18559" s="224"/>
      <c r="Q18559" s="224"/>
      <c r="R18559" s="224"/>
      <c r="T18559" s="223"/>
      <c r="U18559" s="225"/>
      <c r="V18559" s="223"/>
      <c r="W18559" s="225"/>
      <c r="AE18559" s="200"/>
      <c r="AM18559" s="203"/>
      <c r="AT18559" s="144"/>
    </row>
    <row r="18560" spans="9:46" s="142" customFormat="1" x14ac:dyDescent="0.15">
      <c r="I18560" s="223"/>
      <c r="P18560" s="224"/>
      <c r="Q18560" s="224"/>
      <c r="R18560" s="224"/>
      <c r="T18560" s="223"/>
      <c r="U18560" s="225"/>
      <c r="V18560" s="223"/>
      <c r="W18560" s="225"/>
      <c r="AE18560" s="200"/>
      <c r="AM18560" s="203"/>
      <c r="AT18560" s="144"/>
    </row>
    <row r="18561" spans="9:46" s="142" customFormat="1" x14ac:dyDescent="0.15">
      <c r="I18561" s="223"/>
      <c r="P18561" s="224"/>
      <c r="Q18561" s="224"/>
      <c r="R18561" s="224"/>
      <c r="T18561" s="223"/>
      <c r="U18561" s="225"/>
      <c r="V18561" s="223"/>
      <c r="W18561" s="225"/>
      <c r="AE18561" s="200"/>
      <c r="AM18561" s="203"/>
      <c r="AT18561" s="144"/>
    </row>
    <row r="18562" spans="9:46" s="142" customFormat="1" x14ac:dyDescent="0.15">
      <c r="I18562" s="223"/>
      <c r="P18562" s="224"/>
      <c r="Q18562" s="224"/>
      <c r="R18562" s="224"/>
      <c r="T18562" s="223"/>
      <c r="U18562" s="225"/>
      <c r="V18562" s="223"/>
      <c r="W18562" s="225"/>
      <c r="AE18562" s="200"/>
      <c r="AM18562" s="203"/>
      <c r="AT18562" s="144"/>
    </row>
    <row r="18563" spans="9:46" s="142" customFormat="1" x14ac:dyDescent="0.15">
      <c r="I18563" s="223"/>
      <c r="P18563" s="224"/>
      <c r="Q18563" s="224"/>
      <c r="R18563" s="224"/>
      <c r="T18563" s="223"/>
      <c r="U18563" s="225"/>
      <c r="V18563" s="223"/>
      <c r="W18563" s="225"/>
      <c r="AE18563" s="200"/>
      <c r="AM18563" s="203"/>
      <c r="AT18563" s="144"/>
    </row>
    <row r="18564" spans="9:46" s="142" customFormat="1" x14ac:dyDescent="0.15">
      <c r="I18564" s="223"/>
      <c r="P18564" s="224"/>
      <c r="Q18564" s="224"/>
      <c r="R18564" s="224"/>
      <c r="T18564" s="223"/>
      <c r="U18564" s="225"/>
      <c r="V18564" s="223"/>
      <c r="W18564" s="225"/>
      <c r="AE18564" s="200"/>
      <c r="AM18564" s="203"/>
      <c r="AT18564" s="144"/>
    </row>
    <row r="18565" spans="9:46" s="142" customFormat="1" x14ac:dyDescent="0.15">
      <c r="I18565" s="223"/>
      <c r="P18565" s="224"/>
      <c r="Q18565" s="224"/>
      <c r="R18565" s="224"/>
      <c r="T18565" s="223"/>
      <c r="U18565" s="225"/>
      <c r="V18565" s="223"/>
      <c r="W18565" s="225"/>
      <c r="AE18565" s="200"/>
      <c r="AM18565" s="203"/>
      <c r="AT18565" s="144"/>
    </row>
    <row r="18566" spans="9:46" s="142" customFormat="1" x14ac:dyDescent="0.15">
      <c r="I18566" s="223"/>
      <c r="P18566" s="224"/>
      <c r="Q18566" s="224"/>
      <c r="R18566" s="224"/>
      <c r="T18566" s="223"/>
      <c r="U18566" s="225"/>
      <c r="V18566" s="223"/>
      <c r="W18566" s="225"/>
      <c r="AE18566" s="200"/>
      <c r="AM18566" s="203"/>
      <c r="AT18566" s="144"/>
    </row>
    <row r="18567" spans="9:46" s="142" customFormat="1" x14ac:dyDescent="0.15">
      <c r="I18567" s="223"/>
      <c r="P18567" s="224"/>
      <c r="Q18567" s="224"/>
      <c r="R18567" s="224"/>
      <c r="T18567" s="223"/>
      <c r="U18567" s="225"/>
      <c r="V18567" s="223"/>
      <c r="W18567" s="225"/>
      <c r="AE18567" s="200"/>
      <c r="AM18567" s="203"/>
      <c r="AT18567" s="144"/>
    </row>
    <row r="18568" spans="9:46" s="142" customFormat="1" x14ac:dyDescent="0.15">
      <c r="I18568" s="223"/>
      <c r="P18568" s="224"/>
      <c r="Q18568" s="224"/>
      <c r="R18568" s="224"/>
      <c r="T18568" s="223"/>
      <c r="U18568" s="225"/>
      <c r="V18568" s="223"/>
      <c r="W18568" s="225"/>
      <c r="AE18568" s="200"/>
      <c r="AM18568" s="203"/>
      <c r="AT18568" s="144"/>
    </row>
    <row r="18569" spans="9:46" s="142" customFormat="1" x14ac:dyDescent="0.15">
      <c r="I18569" s="223"/>
      <c r="P18569" s="224"/>
      <c r="Q18569" s="224"/>
      <c r="R18569" s="224"/>
      <c r="T18569" s="223"/>
      <c r="U18569" s="225"/>
      <c r="V18569" s="223"/>
      <c r="W18569" s="225"/>
      <c r="AE18569" s="200"/>
      <c r="AM18569" s="203"/>
      <c r="AT18569" s="144"/>
    </row>
    <row r="18570" spans="9:46" s="142" customFormat="1" x14ac:dyDescent="0.15">
      <c r="I18570" s="223"/>
      <c r="P18570" s="224"/>
      <c r="Q18570" s="224"/>
      <c r="R18570" s="224"/>
      <c r="T18570" s="223"/>
      <c r="U18570" s="225"/>
      <c r="V18570" s="223"/>
      <c r="W18570" s="225"/>
      <c r="AE18570" s="200"/>
      <c r="AM18570" s="203"/>
      <c r="AT18570" s="144"/>
    </row>
    <row r="18571" spans="9:46" s="142" customFormat="1" x14ac:dyDescent="0.15">
      <c r="I18571" s="223"/>
      <c r="P18571" s="224"/>
      <c r="Q18571" s="224"/>
      <c r="R18571" s="224"/>
      <c r="T18571" s="223"/>
      <c r="U18571" s="225"/>
      <c r="V18571" s="223"/>
      <c r="W18571" s="225"/>
      <c r="AE18571" s="200"/>
      <c r="AM18571" s="203"/>
      <c r="AT18571" s="144"/>
    </row>
    <row r="18572" spans="9:46" s="142" customFormat="1" x14ac:dyDescent="0.15">
      <c r="I18572" s="223"/>
      <c r="P18572" s="224"/>
      <c r="Q18572" s="224"/>
      <c r="R18572" s="224"/>
      <c r="T18572" s="223"/>
      <c r="U18572" s="225"/>
      <c r="V18572" s="223"/>
      <c r="W18572" s="225"/>
      <c r="AE18572" s="200"/>
      <c r="AM18572" s="203"/>
      <c r="AT18572" s="144"/>
    </row>
    <row r="18573" spans="9:46" s="142" customFormat="1" x14ac:dyDescent="0.15">
      <c r="I18573" s="223"/>
      <c r="P18573" s="224"/>
      <c r="Q18573" s="224"/>
      <c r="R18573" s="224"/>
      <c r="T18573" s="223"/>
      <c r="U18573" s="225"/>
      <c r="V18573" s="223"/>
      <c r="W18573" s="225"/>
      <c r="AE18573" s="200"/>
      <c r="AM18573" s="203"/>
      <c r="AT18573" s="144"/>
    </row>
    <row r="18574" spans="9:46" s="142" customFormat="1" x14ac:dyDescent="0.15">
      <c r="I18574" s="223"/>
      <c r="P18574" s="224"/>
      <c r="Q18574" s="224"/>
      <c r="R18574" s="224"/>
      <c r="T18574" s="223"/>
      <c r="U18574" s="225"/>
      <c r="V18574" s="223"/>
      <c r="W18574" s="225"/>
      <c r="AE18574" s="200"/>
      <c r="AM18574" s="203"/>
      <c r="AT18574" s="144"/>
    </row>
    <row r="18575" spans="9:46" s="142" customFormat="1" x14ac:dyDescent="0.15">
      <c r="I18575" s="223"/>
      <c r="P18575" s="224"/>
      <c r="Q18575" s="224"/>
      <c r="R18575" s="224"/>
      <c r="T18575" s="223"/>
      <c r="U18575" s="225"/>
      <c r="V18575" s="223"/>
      <c r="W18575" s="225"/>
      <c r="AE18575" s="200"/>
      <c r="AM18575" s="203"/>
      <c r="AT18575" s="144"/>
    </row>
    <row r="18576" spans="9:46" s="142" customFormat="1" x14ac:dyDescent="0.15">
      <c r="I18576" s="223"/>
      <c r="P18576" s="224"/>
      <c r="Q18576" s="224"/>
      <c r="R18576" s="224"/>
      <c r="T18576" s="223"/>
      <c r="U18576" s="225"/>
      <c r="V18576" s="223"/>
      <c r="W18576" s="225"/>
      <c r="AE18576" s="200"/>
      <c r="AM18576" s="203"/>
      <c r="AT18576" s="144"/>
    </row>
    <row r="18577" spans="9:46" s="142" customFormat="1" x14ac:dyDescent="0.15">
      <c r="I18577" s="223"/>
      <c r="P18577" s="224"/>
      <c r="Q18577" s="224"/>
      <c r="R18577" s="224"/>
      <c r="T18577" s="223"/>
      <c r="U18577" s="225"/>
      <c r="V18577" s="223"/>
      <c r="W18577" s="225"/>
      <c r="AE18577" s="200"/>
      <c r="AM18577" s="203"/>
      <c r="AT18577" s="144"/>
    </row>
    <row r="18578" spans="9:46" s="142" customFormat="1" x14ac:dyDescent="0.15">
      <c r="I18578" s="223"/>
      <c r="P18578" s="224"/>
      <c r="Q18578" s="224"/>
      <c r="R18578" s="224"/>
      <c r="T18578" s="223"/>
      <c r="U18578" s="225"/>
      <c r="V18578" s="223"/>
      <c r="W18578" s="225"/>
      <c r="AE18578" s="200"/>
      <c r="AM18578" s="203"/>
      <c r="AT18578" s="144"/>
    </row>
    <row r="18579" spans="9:46" s="142" customFormat="1" x14ac:dyDescent="0.15">
      <c r="I18579" s="223"/>
      <c r="P18579" s="224"/>
      <c r="Q18579" s="224"/>
      <c r="R18579" s="224"/>
      <c r="T18579" s="223"/>
      <c r="U18579" s="225"/>
      <c r="V18579" s="223"/>
      <c r="W18579" s="225"/>
      <c r="AE18579" s="200"/>
      <c r="AM18579" s="203"/>
      <c r="AT18579" s="144"/>
    </row>
    <row r="18580" spans="9:46" s="142" customFormat="1" x14ac:dyDescent="0.15">
      <c r="I18580" s="223"/>
      <c r="P18580" s="224"/>
      <c r="Q18580" s="224"/>
      <c r="R18580" s="224"/>
      <c r="T18580" s="223"/>
      <c r="U18580" s="225"/>
      <c r="V18580" s="223"/>
      <c r="W18580" s="225"/>
      <c r="AE18580" s="200"/>
      <c r="AM18580" s="203"/>
      <c r="AT18580" s="144"/>
    </row>
    <row r="18581" spans="9:46" s="142" customFormat="1" x14ac:dyDescent="0.15">
      <c r="I18581" s="223"/>
      <c r="P18581" s="224"/>
      <c r="Q18581" s="224"/>
      <c r="R18581" s="224"/>
      <c r="T18581" s="223"/>
      <c r="U18581" s="225"/>
      <c r="V18581" s="223"/>
      <c r="W18581" s="225"/>
      <c r="AE18581" s="200"/>
      <c r="AM18581" s="203"/>
      <c r="AT18581" s="144"/>
    </row>
    <row r="18582" spans="9:46" s="142" customFormat="1" x14ac:dyDescent="0.15">
      <c r="I18582" s="223"/>
      <c r="P18582" s="224"/>
      <c r="Q18582" s="224"/>
      <c r="R18582" s="224"/>
      <c r="T18582" s="223"/>
      <c r="U18582" s="225"/>
      <c r="V18582" s="223"/>
      <c r="W18582" s="225"/>
      <c r="AE18582" s="200"/>
      <c r="AM18582" s="203"/>
      <c r="AT18582" s="144"/>
    </row>
    <row r="18583" spans="9:46" s="142" customFormat="1" x14ac:dyDescent="0.15">
      <c r="I18583" s="223"/>
      <c r="P18583" s="224"/>
      <c r="Q18583" s="224"/>
      <c r="R18583" s="224"/>
      <c r="T18583" s="223"/>
      <c r="U18583" s="225"/>
      <c r="V18583" s="223"/>
      <c r="W18583" s="225"/>
      <c r="AE18583" s="200"/>
      <c r="AM18583" s="203"/>
      <c r="AT18583" s="144"/>
    </row>
    <row r="18584" spans="9:46" s="142" customFormat="1" x14ac:dyDescent="0.15">
      <c r="I18584" s="223"/>
      <c r="P18584" s="224"/>
      <c r="Q18584" s="224"/>
      <c r="R18584" s="224"/>
      <c r="T18584" s="223"/>
      <c r="U18584" s="225"/>
      <c r="V18584" s="223"/>
      <c r="W18584" s="225"/>
      <c r="AE18584" s="200"/>
      <c r="AM18584" s="203"/>
      <c r="AT18584" s="144"/>
    </row>
    <row r="18585" spans="9:46" s="142" customFormat="1" x14ac:dyDescent="0.15">
      <c r="I18585" s="223"/>
      <c r="P18585" s="224"/>
      <c r="Q18585" s="224"/>
      <c r="R18585" s="224"/>
      <c r="T18585" s="223"/>
      <c r="U18585" s="225"/>
      <c r="V18585" s="223"/>
      <c r="W18585" s="225"/>
      <c r="AE18585" s="200"/>
      <c r="AM18585" s="203"/>
      <c r="AT18585" s="144"/>
    </row>
    <row r="18586" spans="9:46" s="142" customFormat="1" x14ac:dyDescent="0.15">
      <c r="I18586" s="223"/>
      <c r="P18586" s="224"/>
      <c r="Q18586" s="224"/>
      <c r="R18586" s="224"/>
      <c r="T18586" s="223"/>
      <c r="U18586" s="225"/>
      <c r="V18586" s="223"/>
      <c r="W18586" s="225"/>
      <c r="AE18586" s="200"/>
      <c r="AM18586" s="203"/>
      <c r="AT18586" s="144"/>
    </row>
    <row r="18587" spans="9:46" s="142" customFormat="1" x14ac:dyDescent="0.15">
      <c r="I18587" s="223"/>
      <c r="P18587" s="224"/>
      <c r="Q18587" s="224"/>
      <c r="R18587" s="224"/>
      <c r="T18587" s="223"/>
      <c r="U18587" s="225"/>
      <c r="V18587" s="223"/>
      <c r="W18587" s="225"/>
      <c r="AE18587" s="200"/>
      <c r="AM18587" s="203"/>
      <c r="AT18587" s="144"/>
    </row>
    <row r="18588" spans="9:46" s="142" customFormat="1" x14ac:dyDescent="0.15">
      <c r="I18588" s="223"/>
      <c r="P18588" s="224"/>
      <c r="Q18588" s="224"/>
      <c r="R18588" s="224"/>
      <c r="T18588" s="223"/>
      <c r="U18588" s="225"/>
      <c r="V18588" s="223"/>
      <c r="W18588" s="225"/>
      <c r="AE18588" s="200"/>
      <c r="AM18588" s="203"/>
      <c r="AT18588" s="144"/>
    </row>
    <row r="18589" spans="9:46" s="142" customFormat="1" x14ac:dyDescent="0.15">
      <c r="I18589" s="223"/>
      <c r="P18589" s="224"/>
      <c r="Q18589" s="224"/>
      <c r="R18589" s="224"/>
      <c r="T18589" s="223"/>
      <c r="U18589" s="225"/>
      <c r="V18589" s="223"/>
      <c r="W18589" s="225"/>
      <c r="AE18589" s="200"/>
      <c r="AM18589" s="203"/>
      <c r="AT18589" s="144"/>
    </row>
    <row r="18590" spans="9:46" s="142" customFormat="1" x14ac:dyDescent="0.15">
      <c r="I18590" s="223"/>
      <c r="P18590" s="224"/>
      <c r="Q18590" s="224"/>
      <c r="R18590" s="224"/>
      <c r="T18590" s="223"/>
      <c r="U18590" s="225"/>
      <c r="V18590" s="223"/>
      <c r="W18590" s="225"/>
      <c r="AE18590" s="200"/>
      <c r="AM18590" s="203"/>
      <c r="AT18590" s="144"/>
    </row>
    <row r="18591" spans="9:46" s="142" customFormat="1" x14ac:dyDescent="0.15">
      <c r="I18591" s="223"/>
      <c r="P18591" s="224"/>
      <c r="Q18591" s="224"/>
      <c r="R18591" s="224"/>
      <c r="T18591" s="223"/>
      <c r="U18591" s="225"/>
      <c r="V18591" s="223"/>
      <c r="W18591" s="225"/>
      <c r="AE18591" s="200"/>
      <c r="AM18591" s="203"/>
      <c r="AT18591" s="144"/>
    </row>
    <row r="18592" spans="9:46" s="142" customFormat="1" x14ac:dyDescent="0.15">
      <c r="I18592" s="223"/>
      <c r="P18592" s="224"/>
      <c r="Q18592" s="224"/>
      <c r="R18592" s="224"/>
      <c r="T18592" s="223"/>
      <c r="U18592" s="225"/>
      <c r="V18592" s="223"/>
      <c r="W18592" s="225"/>
      <c r="AE18592" s="200"/>
      <c r="AM18592" s="203"/>
      <c r="AT18592" s="144"/>
    </row>
    <row r="18593" spans="9:46" s="142" customFormat="1" x14ac:dyDescent="0.15">
      <c r="I18593" s="223"/>
      <c r="P18593" s="224"/>
      <c r="Q18593" s="224"/>
      <c r="R18593" s="224"/>
      <c r="T18593" s="223"/>
      <c r="U18593" s="225"/>
      <c r="V18593" s="223"/>
      <c r="W18593" s="225"/>
      <c r="AE18593" s="200"/>
      <c r="AM18593" s="203"/>
      <c r="AT18593" s="144"/>
    </row>
    <row r="18594" spans="9:46" s="142" customFormat="1" x14ac:dyDescent="0.15">
      <c r="I18594" s="223"/>
      <c r="P18594" s="224"/>
      <c r="Q18594" s="224"/>
      <c r="R18594" s="224"/>
      <c r="T18594" s="223"/>
      <c r="U18594" s="225"/>
      <c r="V18594" s="223"/>
      <c r="W18594" s="225"/>
      <c r="AE18594" s="200"/>
      <c r="AM18594" s="203"/>
      <c r="AT18594" s="144"/>
    </row>
    <row r="18595" spans="9:46" s="142" customFormat="1" x14ac:dyDescent="0.15">
      <c r="I18595" s="223"/>
      <c r="P18595" s="224"/>
      <c r="Q18595" s="224"/>
      <c r="R18595" s="224"/>
      <c r="T18595" s="223"/>
      <c r="U18595" s="225"/>
      <c r="V18595" s="223"/>
      <c r="W18595" s="225"/>
      <c r="AE18595" s="200"/>
      <c r="AM18595" s="203"/>
      <c r="AT18595" s="144"/>
    </row>
    <row r="18596" spans="9:46" s="142" customFormat="1" x14ac:dyDescent="0.15">
      <c r="I18596" s="223"/>
      <c r="P18596" s="224"/>
      <c r="Q18596" s="224"/>
      <c r="R18596" s="224"/>
      <c r="T18596" s="223"/>
      <c r="U18596" s="225"/>
      <c r="V18596" s="223"/>
      <c r="W18596" s="225"/>
      <c r="AE18596" s="200"/>
      <c r="AM18596" s="203"/>
      <c r="AT18596" s="144"/>
    </row>
    <row r="18597" spans="9:46" s="142" customFormat="1" x14ac:dyDescent="0.15">
      <c r="I18597" s="223"/>
      <c r="P18597" s="224"/>
      <c r="Q18597" s="224"/>
      <c r="R18597" s="224"/>
      <c r="T18597" s="223"/>
      <c r="U18597" s="225"/>
      <c r="V18597" s="223"/>
      <c r="W18597" s="225"/>
      <c r="AE18597" s="200"/>
      <c r="AM18597" s="203"/>
      <c r="AT18597" s="144"/>
    </row>
    <row r="18598" spans="9:46" s="142" customFormat="1" x14ac:dyDescent="0.15">
      <c r="I18598" s="223"/>
      <c r="P18598" s="224"/>
      <c r="Q18598" s="224"/>
      <c r="R18598" s="224"/>
      <c r="T18598" s="223"/>
      <c r="U18598" s="225"/>
      <c r="V18598" s="223"/>
      <c r="W18598" s="225"/>
      <c r="AE18598" s="200"/>
      <c r="AM18598" s="203"/>
      <c r="AT18598" s="144"/>
    </row>
    <row r="18599" spans="9:46" s="142" customFormat="1" x14ac:dyDescent="0.15">
      <c r="I18599" s="223"/>
      <c r="P18599" s="224"/>
      <c r="Q18599" s="224"/>
      <c r="R18599" s="224"/>
      <c r="T18599" s="223"/>
      <c r="U18599" s="225"/>
      <c r="V18599" s="223"/>
      <c r="W18599" s="225"/>
      <c r="AE18599" s="200"/>
      <c r="AM18599" s="203"/>
      <c r="AT18599" s="144"/>
    </row>
    <row r="18600" spans="9:46" s="142" customFormat="1" x14ac:dyDescent="0.15">
      <c r="I18600" s="223"/>
      <c r="P18600" s="224"/>
      <c r="Q18600" s="224"/>
      <c r="R18600" s="224"/>
      <c r="T18600" s="223"/>
      <c r="U18600" s="225"/>
      <c r="V18600" s="223"/>
      <c r="W18600" s="225"/>
      <c r="AE18600" s="200"/>
      <c r="AM18600" s="203"/>
      <c r="AT18600" s="144"/>
    </row>
    <row r="18601" spans="9:46" s="142" customFormat="1" x14ac:dyDescent="0.15">
      <c r="I18601" s="223"/>
      <c r="P18601" s="224"/>
      <c r="Q18601" s="224"/>
      <c r="R18601" s="224"/>
      <c r="T18601" s="223"/>
      <c r="U18601" s="225"/>
      <c r="V18601" s="223"/>
      <c r="W18601" s="225"/>
      <c r="AE18601" s="200"/>
      <c r="AM18601" s="203"/>
      <c r="AT18601" s="144"/>
    </row>
    <row r="18602" spans="9:46" s="142" customFormat="1" x14ac:dyDescent="0.15">
      <c r="I18602" s="223"/>
      <c r="P18602" s="224"/>
      <c r="Q18602" s="224"/>
      <c r="R18602" s="224"/>
      <c r="T18602" s="223"/>
      <c r="U18602" s="225"/>
      <c r="V18602" s="223"/>
      <c r="W18602" s="225"/>
      <c r="AE18602" s="200"/>
      <c r="AM18602" s="203"/>
      <c r="AT18602" s="144"/>
    </row>
    <row r="18603" spans="9:46" s="142" customFormat="1" x14ac:dyDescent="0.15">
      <c r="I18603" s="223"/>
      <c r="P18603" s="224"/>
      <c r="Q18603" s="224"/>
      <c r="R18603" s="224"/>
      <c r="T18603" s="223"/>
      <c r="U18603" s="225"/>
      <c r="V18603" s="223"/>
      <c r="W18603" s="225"/>
      <c r="AE18603" s="200"/>
      <c r="AM18603" s="203"/>
      <c r="AT18603" s="144"/>
    </row>
    <row r="18604" spans="9:46" s="142" customFormat="1" x14ac:dyDescent="0.15">
      <c r="I18604" s="223"/>
      <c r="P18604" s="224"/>
      <c r="Q18604" s="224"/>
      <c r="R18604" s="224"/>
      <c r="T18604" s="223"/>
      <c r="U18604" s="225"/>
      <c r="V18604" s="223"/>
      <c r="W18604" s="225"/>
      <c r="AE18604" s="200"/>
      <c r="AM18604" s="203"/>
      <c r="AT18604" s="144"/>
    </row>
    <row r="18605" spans="9:46" s="142" customFormat="1" x14ac:dyDescent="0.15">
      <c r="I18605" s="223"/>
      <c r="P18605" s="224"/>
      <c r="Q18605" s="224"/>
      <c r="R18605" s="224"/>
      <c r="T18605" s="223"/>
      <c r="U18605" s="225"/>
      <c r="V18605" s="223"/>
      <c r="W18605" s="225"/>
      <c r="AE18605" s="200"/>
      <c r="AM18605" s="203"/>
      <c r="AT18605" s="144"/>
    </row>
    <row r="18606" spans="9:46" s="142" customFormat="1" x14ac:dyDescent="0.15">
      <c r="I18606" s="223"/>
      <c r="P18606" s="224"/>
      <c r="Q18606" s="224"/>
      <c r="R18606" s="224"/>
      <c r="T18606" s="223"/>
      <c r="U18606" s="225"/>
      <c r="V18606" s="223"/>
      <c r="W18606" s="225"/>
      <c r="AE18606" s="200"/>
      <c r="AM18606" s="203"/>
      <c r="AT18606" s="144"/>
    </row>
    <row r="18607" spans="9:46" s="142" customFormat="1" x14ac:dyDescent="0.15">
      <c r="I18607" s="223"/>
      <c r="P18607" s="224"/>
      <c r="Q18607" s="224"/>
      <c r="R18607" s="224"/>
      <c r="T18607" s="223"/>
      <c r="U18607" s="225"/>
      <c r="V18607" s="223"/>
      <c r="W18607" s="225"/>
      <c r="AE18607" s="200"/>
      <c r="AM18607" s="203"/>
      <c r="AT18607" s="144"/>
    </row>
    <row r="18608" spans="9:46" s="142" customFormat="1" x14ac:dyDescent="0.15">
      <c r="I18608" s="223"/>
      <c r="P18608" s="224"/>
      <c r="Q18608" s="224"/>
      <c r="R18608" s="224"/>
      <c r="T18608" s="223"/>
      <c r="U18608" s="225"/>
      <c r="V18608" s="223"/>
      <c r="W18608" s="225"/>
      <c r="AE18608" s="200"/>
      <c r="AM18608" s="203"/>
      <c r="AT18608" s="144"/>
    </row>
    <row r="18609" spans="9:46" s="142" customFormat="1" x14ac:dyDescent="0.15">
      <c r="I18609" s="223"/>
      <c r="P18609" s="224"/>
      <c r="Q18609" s="224"/>
      <c r="R18609" s="224"/>
      <c r="T18609" s="223"/>
      <c r="U18609" s="225"/>
      <c r="V18609" s="223"/>
      <c r="W18609" s="225"/>
      <c r="AE18609" s="200"/>
      <c r="AM18609" s="203"/>
      <c r="AT18609" s="144"/>
    </row>
    <row r="18610" spans="9:46" s="142" customFormat="1" x14ac:dyDescent="0.15">
      <c r="I18610" s="223"/>
      <c r="P18610" s="224"/>
      <c r="Q18610" s="224"/>
      <c r="R18610" s="224"/>
      <c r="T18610" s="223"/>
      <c r="U18610" s="225"/>
      <c r="V18610" s="223"/>
      <c r="W18610" s="225"/>
      <c r="AE18610" s="200"/>
      <c r="AM18610" s="203"/>
      <c r="AT18610" s="144"/>
    </row>
    <row r="18611" spans="9:46" s="142" customFormat="1" x14ac:dyDescent="0.15">
      <c r="I18611" s="223"/>
      <c r="P18611" s="224"/>
      <c r="Q18611" s="224"/>
      <c r="R18611" s="224"/>
      <c r="T18611" s="223"/>
      <c r="U18611" s="225"/>
      <c r="V18611" s="223"/>
      <c r="W18611" s="225"/>
      <c r="AE18611" s="200"/>
      <c r="AM18611" s="203"/>
      <c r="AT18611" s="144"/>
    </row>
    <row r="18612" spans="9:46" s="142" customFormat="1" x14ac:dyDescent="0.15">
      <c r="I18612" s="223"/>
      <c r="P18612" s="224"/>
      <c r="Q18612" s="224"/>
      <c r="R18612" s="224"/>
      <c r="T18612" s="223"/>
      <c r="U18612" s="225"/>
      <c r="V18612" s="223"/>
      <c r="W18612" s="225"/>
      <c r="AE18612" s="200"/>
      <c r="AM18612" s="203"/>
      <c r="AT18612" s="144"/>
    </row>
    <row r="18613" spans="9:46" s="142" customFormat="1" x14ac:dyDescent="0.15">
      <c r="I18613" s="223"/>
      <c r="P18613" s="224"/>
      <c r="Q18613" s="224"/>
      <c r="R18613" s="224"/>
      <c r="T18613" s="223"/>
      <c r="U18613" s="225"/>
      <c r="V18613" s="223"/>
      <c r="W18613" s="225"/>
      <c r="AE18613" s="200"/>
      <c r="AM18613" s="203"/>
      <c r="AT18613" s="144"/>
    </row>
    <row r="18614" spans="9:46" s="142" customFormat="1" x14ac:dyDescent="0.15">
      <c r="I18614" s="223"/>
      <c r="P18614" s="224"/>
      <c r="Q18614" s="224"/>
      <c r="R18614" s="224"/>
      <c r="T18614" s="223"/>
      <c r="U18614" s="225"/>
      <c r="V18614" s="223"/>
      <c r="W18614" s="225"/>
      <c r="AE18614" s="200"/>
      <c r="AM18614" s="203"/>
      <c r="AT18614" s="144"/>
    </row>
    <row r="18615" spans="9:46" s="142" customFormat="1" x14ac:dyDescent="0.15">
      <c r="I18615" s="223"/>
      <c r="P18615" s="224"/>
      <c r="Q18615" s="224"/>
      <c r="R18615" s="224"/>
      <c r="T18615" s="223"/>
      <c r="U18615" s="225"/>
      <c r="V18615" s="223"/>
      <c r="W18615" s="225"/>
      <c r="AE18615" s="200"/>
      <c r="AM18615" s="203"/>
      <c r="AT18615" s="144"/>
    </row>
    <row r="18616" spans="9:46" s="142" customFormat="1" x14ac:dyDescent="0.15">
      <c r="I18616" s="223"/>
      <c r="P18616" s="224"/>
      <c r="Q18616" s="224"/>
      <c r="R18616" s="224"/>
      <c r="T18616" s="223"/>
      <c r="U18616" s="225"/>
      <c r="V18616" s="223"/>
      <c r="W18616" s="225"/>
      <c r="AE18616" s="200"/>
      <c r="AM18616" s="203"/>
      <c r="AT18616" s="144"/>
    </row>
    <row r="18617" spans="9:46" s="142" customFormat="1" x14ac:dyDescent="0.15">
      <c r="I18617" s="223"/>
      <c r="P18617" s="224"/>
      <c r="Q18617" s="224"/>
      <c r="R18617" s="224"/>
      <c r="T18617" s="223"/>
      <c r="U18617" s="225"/>
      <c r="V18617" s="223"/>
      <c r="W18617" s="225"/>
      <c r="AE18617" s="200"/>
      <c r="AM18617" s="203"/>
      <c r="AT18617" s="144"/>
    </row>
    <row r="18618" spans="9:46" s="142" customFormat="1" x14ac:dyDescent="0.15">
      <c r="I18618" s="223"/>
      <c r="P18618" s="224"/>
      <c r="Q18618" s="224"/>
      <c r="R18618" s="224"/>
      <c r="T18618" s="223"/>
      <c r="U18618" s="225"/>
      <c r="V18618" s="223"/>
      <c r="W18618" s="225"/>
      <c r="AE18618" s="200"/>
      <c r="AM18618" s="203"/>
      <c r="AT18618" s="144"/>
    </row>
    <row r="18619" spans="9:46" s="142" customFormat="1" x14ac:dyDescent="0.15">
      <c r="I18619" s="223"/>
      <c r="P18619" s="224"/>
      <c r="Q18619" s="224"/>
      <c r="R18619" s="224"/>
      <c r="T18619" s="223"/>
      <c r="U18619" s="225"/>
      <c r="V18619" s="223"/>
      <c r="W18619" s="225"/>
      <c r="AE18619" s="200"/>
      <c r="AM18619" s="203"/>
      <c r="AT18619" s="144"/>
    </row>
    <row r="18620" spans="9:46" s="142" customFormat="1" x14ac:dyDescent="0.15">
      <c r="I18620" s="223"/>
      <c r="P18620" s="224"/>
      <c r="Q18620" s="224"/>
      <c r="R18620" s="224"/>
      <c r="T18620" s="223"/>
      <c r="U18620" s="225"/>
      <c r="V18620" s="223"/>
      <c r="W18620" s="225"/>
      <c r="AE18620" s="200"/>
      <c r="AM18620" s="203"/>
      <c r="AT18620" s="144"/>
    </row>
    <row r="18621" spans="9:46" s="142" customFormat="1" x14ac:dyDescent="0.15">
      <c r="I18621" s="223"/>
      <c r="P18621" s="224"/>
      <c r="Q18621" s="224"/>
      <c r="R18621" s="224"/>
      <c r="T18621" s="223"/>
      <c r="U18621" s="225"/>
      <c r="V18621" s="223"/>
      <c r="W18621" s="225"/>
      <c r="AE18621" s="200"/>
      <c r="AM18621" s="203"/>
      <c r="AT18621" s="144"/>
    </row>
    <row r="18622" spans="9:46" s="142" customFormat="1" x14ac:dyDescent="0.15">
      <c r="I18622" s="223"/>
      <c r="P18622" s="224"/>
      <c r="Q18622" s="224"/>
      <c r="R18622" s="224"/>
      <c r="T18622" s="223"/>
      <c r="U18622" s="225"/>
      <c r="V18622" s="223"/>
      <c r="W18622" s="225"/>
      <c r="AE18622" s="200"/>
      <c r="AM18622" s="203"/>
      <c r="AT18622" s="144"/>
    </row>
    <row r="18623" spans="9:46" s="142" customFormat="1" x14ac:dyDescent="0.15">
      <c r="I18623" s="223"/>
      <c r="P18623" s="224"/>
      <c r="Q18623" s="224"/>
      <c r="R18623" s="224"/>
      <c r="T18623" s="223"/>
      <c r="U18623" s="225"/>
      <c r="V18623" s="223"/>
      <c r="W18623" s="225"/>
      <c r="AE18623" s="200"/>
      <c r="AM18623" s="203"/>
      <c r="AT18623" s="144"/>
    </row>
    <row r="18624" spans="9:46" s="142" customFormat="1" x14ac:dyDescent="0.15">
      <c r="I18624" s="223"/>
      <c r="P18624" s="224"/>
      <c r="Q18624" s="224"/>
      <c r="R18624" s="224"/>
      <c r="T18624" s="223"/>
      <c r="U18624" s="225"/>
      <c r="V18624" s="223"/>
      <c r="W18624" s="225"/>
      <c r="AE18624" s="200"/>
      <c r="AM18624" s="203"/>
      <c r="AT18624" s="144"/>
    </row>
    <row r="18625" spans="9:46" s="142" customFormat="1" x14ac:dyDescent="0.15">
      <c r="I18625" s="223"/>
      <c r="P18625" s="224"/>
      <c r="Q18625" s="224"/>
      <c r="R18625" s="224"/>
      <c r="T18625" s="223"/>
      <c r="U18625" s="225"/>
      <c r="V18625" s="223"/>
      <c r="W18625" s="225"/>
      <c r="AE18625" s="200"/>
      <c r="AM18625" s="203"/>
      <c r="AT18625" s="144"/>
    </row>
    <row r="18626" spans="9:46" s="142" customFormat="1" x14ac:dyDescent="0.15">
      <c r="I18626" s="223"/>
      <c r="P18626" s="224"/>
      <c r="Q18626" s="224"/>
      <c r="R18626" s="224"/>
      <c r="T18626" s="223"/>
      <c r="U18626" s="225"/>
      <c r="V18626" s="223"/>
      <c r="W18626" s="225"/>
      <c r="AE18626" s="200"/>
      <c r="AM18626" s="203"/>
      <c r="AT18626" s="144"/>
    </row>
    <row r="18627" spans="9:46" s="142" customFormat="1" x14ac:dyDescent="0.15">
      <c r="I18627" s="223"/>
      <c r="P18627" s="224"/>
      <c r="Q18627" s="224"/>
      <c r="R18627" s="224"/>
      <c r="T18627" s="223"/>
      <c r="U18627" s="225"/>
      <c r="V18627" s="223"/>
      <c r="W18627" s="225"/>
      <c r="AE18627" s="200"/>
      <c r="AM18627" s="203"/>
      <c r="AT18627" s="144"/>
    </row>
    <row r="18628" spans="9:46" s="142" customFormat="1" x14ac:dyDescent="0.15">
      <c r="I18628" s="223"/>
      <c r="P18628" s="224"/>
      <c r="Q18628" s="224"/>
      <c r="R18628" s="224"/>
      <c r="T18628" s="223"/>
      <c r="U18628" s="225"/>
      <c r="V18628" s="223"/>
      <c r="W18628" s="225"/>
      <c r="AE18628" s="200"/>
      <c r="AM18628" s="203"/>
      <c r="AT18628" s="144"/>
    </row>
    <row r="18629" spans="9:46" s="142" customFormat="1" x14ac:dyDescent="0.15">
      <c r="I18629" s="223"/>
      <c r="P18629" s="224"/>
      <c r="Q18629" s="224"/>
      <c r="R18629" s="224"/>
      <c r="T18629" s="223"/>
      <c r="U18629" s="225"/>
      <c r="V18629" s="223"/>
      <c r="W18629" s="225"/>
      <c r="AE18629" s="200"/>
      <c r="AM18629" s="203"/>
      <c r="AT18629" s="144"/>
    </row>
    <row r="18630" spans="9:46" s="142" customFormat="1" x14ac:dyDescent="0.15">
      <c r="I18630" s="223"/>
      <c r="P18630" s="224"/>
      <c r="Q18630" s="224"/>
      <c r="R18630" s="224"/>
      <c r="T18630" s="223"/>
      <c r="U18630" s="225"/>
      <c r="V18630" s="223"/>
      <c r="W18630" s="225"/>
      <c r="AE18630" s="200"/>
      <c r="AM18630" s="203"/>
      <c r="AT18630" s="144"/>
    </row>
    <row r="18631" spans="9:46" s="142" customFormat="1" x14ac:dyDescent="0.15">
      <c r="I18631" s="223"/>
      <c r="P18631" s="224"/>
      <c r="Q18631" s="224"/>
      <c r="R18631" s="224"/>
      <c r="T18631" s="223"/>
      <c r="U18631" s="225"/>
      <c r="V18631" s="223"/>
      <c r="W18631" s="225"/>
      <c r="AE18631" s="200"/>
      <c r="AM18631" s="203"/>
      <c r="AT18631" s="144"/>
    </row>
    <row r="18632" spans="9:46" s="142" customFormat="1" x14ac:dyDescent="0.15">
      <c r="I18632" s="223"/>
      <c r="P18632" s="224"/>
      <c r="Q18632" s="224"/>
      <c r="R18632" s="224"/>
      <c r="T18632" s="223"/>
      <c r="U18632" s="225"/>
      <c r="V18632" s="223"/>
      <c r="W18632" s="225"/>
      <c r="AE18632" s="200"/>
      <c r="AM18632" s="203"/>
      <c r="AT18632" s="144"/>
    </row>
    <row r="18633" spans="9:46" s="142" customFormat="1" x14ac:dyDescent="0.15">
      <c r="I18633" s="223"/>
      <c r="P18633" s="224"/>
      <c r="Q18633" s="224"/>
      <c r="R18633" s="224"/>
      <c r="T18633" s="223"/>
      <c r="U18633" s="225"/>
      <c r="V18633" s="223"/>
      <c r="W18633" s="225"/>
      <c r="AE18633" s="200"/>
      <c r="AM18633" s="203"/>
      <c r="AT18633" s="144"/>
    </row>
    <row r="18634" spans="9:46" s="142" customFormat="1" x14ac:dyDescent="0.15">
      <c r="I18634" s="223"/>
      <c r="P18634" s="224"/>
      <c r="Q18634" s="224"/>
      <c r="R18634" s="224"/>
      <c r="T18634" s="223"/>
      <c r="U18634" s="225"/>
      <c r="V18634" s="223"/>
      <c r="W18634" s="225"/>
      <c r="AE18634" s="200"/>
      <c r="AM18634" s="203"/>
      <c r="AT18634" s="144"/>
    </row>
    <row r="18635" spans="9:46" s="142" customFormat="1" x14ac:dyDescent="0.15">
      <c r="I18635" s="223"/>
      <c r="P18635" s="224"/>
      <c r="Q18635" s="224"/>
      <c r="R18635" s="224"/>
      <c r="T18635" s="223"/>
      <c r="U18635" s="225"/>
      <c r="V18635" s="223"/>
      <c r="W18635" s="225"/>
      <c r="AE18635" s="200"/>
      <c r="AM18635" s="203"/>
      <c r="AT18635" s="144"/>
    </row>
    <row r="18636" spans="9:46" s="142" customFormat="1" x14ac:dyDescent="0.15">
      <c r="I18636" s="223"/>
      <c r="P18636" s="224"/>
      <c r="Q18636" s="224"/>
      <c r="R18636" s="224"/>
      <c r="T18636" s="223"/>
      <c r="U18636" s="225"/>
      <c r="V18636" s="223"/>
      <c r="W18636" s="225"/>
      <c r="AE18636" s="200"/>
      <c r="AM18636" s="203"/>
      <c r="AT18636" s="144"/>
    </row>
    <row r="18637" spans="9:46" s="142" customFormat="1" x14ac:dyDescent="0.15">
      <c r="I18637" s="223"/>
      <c r="P18637" s="224"/>
      <c r="Q18637" s="224"/>
      <c r="R18637" s="224"/>
      <c r="T18637" s="223"/>
      <c r="U18637" s="225"/>
      <c r="V18637" s="223"/>
      <c r="W18637" s="225"/>
      <c r="AE18637" s="200"/>
      <c r="AM18637" s="203"/>
      <c r="AT18637" s="144"/>
    </row>
    <row r="18638" spans="9:46" s="142" customFormat="1" x14ac:dyDescent="0.15">
      <c r="I18638" s="223"/>
      <c r="P18638" s="224"/>
      <c r="Q18638" s="224"/>
      <c r="R18638" s="224"/>
      <c r="T18638" s="223"/>
      <c r="U18638" s="225"/>
      <c r="V18638" s="223"/>
      <c r="W18638" s="225"/>
      <c r="AE18638" s="200"/>
      <c r="AM18638" s="203"/>
      <c r="AT18638" s="144"/>
    </row>
    <row r="18639" spans="9:46" s="142" customFormat="1" x14ac:dyDescent="0.15">
      <c r="I18639" s="223"/>
      <c r="P18639" s="224"/>
      <c r="Q18639" s="224"/>
      <c r="R18639" s="224"/>
      <c r="T18639" s="223"/>
      <c r="U18639" s="225"/>
      <c r="V18639" s="223"/>
      <c r="W18639" s="225"/>
      <c r="AE18639" s="200"/>
      <c r="AM18639" s="203"/>
      <c r="AT18639" s="144"/>
    </row>
    <row r="18640" spans="9:46" s="142" customFormat="1" x14ac:dyDescent="0.15">
      <c r="I18640" s="223"/>
      <c r="P18640" s="224"/>
      <c r="Q18640" s="224"/>
      <c r="R18640" s="224"/>
      <c r="T18640" s="223"/>
      <c r="U18640" s="225"/>
      <c r="V18640" s="223"/>
      <c r="W18640" s="225"/>
      <c r="AE18640" s="200"/>
      <c r="AM18640" s="203"/>
      <c r="AT18640" s="144"/>
    </row>
    <row r="18641" spans="9:46" s="142" customFormat="1" x14ac:dyDescent="0.15">
      <c r="I18641" s="223"/>
      <c r="P18641" s="224"/>
      <c r="Q18641" s="224"/>
      <c r="R18641" s="224"/>
      <c r="T18641" s="223"/>
      <c r="U18641" s="225"/>
      <c r="V18641" s="223"/>
      <c r="W18641" s="225"/>
      <c r="AE18641" s="200"/>
      <c r="AM18641" s="203"/>
      <c r="AT18641" s="144"/>
    </row>
    <row r="18642" spans="9:46" s="142" customFormat="1" x14ac:dyDescent="0.15">
      <c r="I18642" s="223"/>
      <c r="P18642" s="224"/>
      <c r="Q18642" s="224"/>
      <c r="R18642" s="224"/>
      <c r="T18642" s="223"/>
      <c r="U18642" s="225"/>
      <c r="V18642" s="223"/>
      <c r="W18642" s="225"/>
      <c r="AE18642" s="200"/>
      <c r="AM18642" s="203"/>
      <c r="AT18642" s="144"/>
    </row>
    <row r="18643" spans="9:46" s="142" customFormat="1" x14ac:dyDescent="0.15">
      <c r="I18643" s="223"/>
      <c r="P18643" s="224"/>
      <c r="Q18643" s="224"/>
      <c r="R18643" s="224"/>
      <c r="T18643" s="223"/>
      <c r="U18643" s="225"/>
      <c r="V18643" s="223"/>
      <c r="W18643" s="225"/>
      <c r="AE18643" s="200"/>
      <c r="AM18643" s="203"/>
      <c r="AT18643" s="144"/>
    </row>
    <row r="18644" spans="9:46" s="142" customFormat="1" x14ac:dyDescent="0.15">
      <c r="I18644" s="223"/>
      <c r="P18644" s="224"/>
      <c r="Q18644" s="224"/>
      <c r="R18644" s="224"/>
      <c r="T18644" s="223"/>
      <c r="U18644" s="225"/>
      <c r="V18644" s="223"/>
      <c r="W18644" s="225"/>
      <c r="AE18644" s="200"/>
      <c r="AM18644" s="203"/>
      <c r="AT18644" s="144"/>
    </row>
    <row r="18645" spans="9:46" s="142" customFormat="1" x14ac:dyDescent="0.15">
      <c r="I18645" s="223"/>
      <c r="P18645" s="224"/>
      <c r="Q18645" s="224"/>
      <c r="R18645" s="224"/>
      <c r="T18645" s="223"/>
      <c r="U18645" s="225"/>
      <c r="V18645" s="223"/>
      <c r="W18645" s="225"/>
      <c r="AE18645" s="200"/>
      <c r="AM18645" s="203"/>
      <c r="AT18645" s="144"/>
    </row>
    <row r="18646" spans="9:46" s="142" customFormat="1" x14ac:dyDescent="0.15">
      <c r="I18646" s="223"/>
      <c r="P18646" s="224"/>
      <c r="Q18646" s="224"/>
      <c r="R18646" s="224"/>
      <c r="T18646" s="223"/>
      <c r="U18646" s="225"/>
      <c r="V18646" s="223"/>
      <c r="W18646" s="225"/>
      <c r="AE18646" s="200"/>
      <c r="AM18646" s="203"/>
      <c r="AT18646" s="144"/>
    </row>
    <row r="18647" spans="9:46" s="142" customFormat="1" x14ac:dyDescent="0.15">
      <c r="I18647" s="223"/>
      <c r="P18647" s="224"/>
      <c r="Q18647" s="224"/>
      <c r="R18647" s="224"/>
      <c r="T18647" s="223"/>
      <c r="U18647" s="225"/>
      <c r="V18647" s="223"/>
      <c r="W18647" s="225"/>
      <c r="AE18647" s="200"/>
      <c r="AM18647" s="203"/>
      <c r="AT18647" s="144"/>
    </row>
    <row r="18648" spans="9:46" s="142" customFormat="1" x14ac:dyDescent="0.15">
      <c r="I18648" s="223"/>
      <c r="P18648" s="224"/>
      <c r="Q18648" s="224"/>
      <c r="R18648" s="224"/>
      <c r="T18648" s="223"/>
      <c r="U18648" s="225"/>
      <c r="V18648" s="223"/>
      <c r="W18648" s="225"/>
      <c r="AE18648" s="200"/>
      <c r="AM18648" s="203"/>
      <c r="AT18648" s="144"/>
    </row>
    <row r="18649" spans="9:46" s="142" customFormat="1" x14ac:dyDescent="0.15">
      <c r="I18649" s="223"/>
      <c r="P18649" s="224"/>
      <c r="Q18649" s="224"/>
      <c r="R18649" s="224"/>
      <c r="T18649" s="223"/>
      <c r="U18649" s="225"/>
      <c r="V18649" s="223"/>
      <c r="W18649" s="225"/>
      <c r="AE18649" s="200"/>
      <c r="AM18649" s="203"/>
      <c r="AT18649" s="144"/>
    </row>
    <row r="18650" spans="9:46" s="142" customFormat="1" x14ac:dyDescent="0.15">
      <c r="I18650" s="223"/>
      <c r="P18650" s="224"/>
      <c r="Q18650" s="224"/>
      <c r="R18650" s="224"/>
      <c r="T18650" s="223"/>
      <c r="U18650" s="225"/>
      <c r="V18650" s="223"/>
      <c r="W18650" s="225"/>
      <c r="AE18650" s="200"/>
      <c r="AM18650" s="203"/>
      <c r="AT18650" s="144"/>
    </row>
    <row r="18651" spans="9:46" s="142" customFormat="1" x14ac:dyDescent="0.15">
      <c r="I18651" s="223"/>
      <c r="P18651" s="224"/>
      <c r="Q18651" s="224"/>
      <c r="R18651" s="224"/>
      <c r="T18651" s="223"/>
      <c r="U18651" s="225"/>
      <c r="V18651" s="223"/>
      <c r="W18651" s="225"/>
      <c r="AE18651" s="200"/>
      <c r="AM18651" s="203"/>
      <c r="AT18651" s="144"/>
    </row>
    <row r="18652" spans="9:46" s="142" customFormat="1" x14ac:dyDescent="0.15">
      <c r="I18652" s="223"/>
      <c r="P18652" s="224"/>
      <c r="Q18652" s="224"/>
      <c r="R18652" s="224"/>
      <c r="T18652" s="223"/>
      <c r="U18652" s="225"/>
      <c r="V18652" s="223"/>
      <c r="W18652" s="225"/>
      <c r="AE18652" s="200"/>
      <c r="AM18652" s="203"/>
      <c r="AT18652" s="144"/>
    </row>
    <row r="18653" spans="9:46" s="142" customFormat="1" x14ac:dyDescent="0.15">
      <c r="I18653" s="223"/>
      <c r="P18653" s="224"/>
      <c r="Q18653" s="224"/>
      <c r="R18653" s="224"/>
      <c r="T18653" s="223"/>
      <c r="U18653" s="225"/>
      <c r="V18653" s="223"/>
      <c r="W18653" s="225"/>
      <c r="AE18653" s="200"/>
      <c r="AM18653" s="203"/>
      <c r="AT18653" s="144"/>
    </row>
    <row r="18654" spans="9:46" s="142" customFormat="1" x14ac:dyDescent="0.15">
      <c r="I18654" s="223"/>
      <c r="P18654" s="224"/>
      <c r="Q18654" s="224"/>
      <c r="R18654" s="224"/>
      <c r="T18654" s="223"/>
      <c r="U18654" s="225"/>
      <c r="V18654" s="223"/>
      <c r="W18654" s="225"/>
      <c r="AE18654" s="200"/>
      <c r="AM18654" s="203"/>
      <c r="AT18654" s="144"/>
    </row>
    <row r="18655" spans="9:46" s="142" customFormat="1" x14ac:dyDescent="0.15">
      <c r="I18655" s="223"/>
      <c r="P18655" s="224"/>
      <c r="Q18655" s="224"/>
      <c r="R18655" s="224"/>
      <c r="T18655" s="223"/>
      <c r="U18655" s="225"/>
      <c r="V18655" s="223"/>
      <c r="W18655" s="225"/>
      <c r="AE18655" s="200"/>
      <c r="AM18655" s="203"/>
      <c r="AT18655" s="144"/>
    </row>
    <row r="18656" spans="9:46" s="142" customFormat="1" x14ac:dyDescent="0.15">
      <c r="I18656" s="223"/>
      <c r="P18656" s="224"/>
      <c r="Q18656" s="224"/>
      <c r="R18656" s="224"/>
      <c r="T18656" s="223"/>
      <c r="U18656" s="225"/>
      <c r="V18656" s="223"/>
      <c r="W18656" s="225"/>
      <c r="AE18656" s="200"/>
      <c r="AM18656" s="203"/>
      <c r="AT18656" s="144"/>
    </row>
    <row r="18657" spans="9:46" s="142" customFormat="1" x14ac:dyDescent="0.15">
      <c r="I18657" s="223"/>
      <c r="P18657" s="224"/>
      <c r="Q18657" s="224"/>
      <c r="R18657" s="224"/>
      <c r="T18657" s="223"/>
      <c r="U18657" s="225"/>
      <c r="V18657" s="223"/>
      <c r="W18657" s="225"/>
      <c r="AE18657" s="200"/>
      <c r="AM18657" s="203"/>
      <c r="AT18657" s="144"/>
    </row>
    <row r="18658" spans="9:46" s="142" customFormat="1" x14ac:dyDescent="0.15">
      <c r="I18658" s="223"/>
      <c r="P18658" s="224"/>
      <c r="Q18658" s="224"/>
      <c r="R18658" s="224"/>
      <c r="T18658" s="223"/>
      <c r="U18658" s="225"/>
      <c r="V18658" s="223"/>
      <c r="W18658" s="225"/>
      <c r="AE18658" s="200"/>
      <c r="AM18658" s="203"/>
      <c r="AT18658" s="144"/>
    </row>
    <row r="18659" spans="9:46" s="142" customFormat="1" x14ac:dyDescent="0.15">
      <c r="I18659" s="223"/>
      <c r="P18659" s="224"/>
      <c r="Q18659" s="224"/>
      <c r="R18659" s="224"/>
      <c r="T18659" s="223"/>
      <c r="U18659" s="225"/>
      <c r="V18659" s="223"/>
      <c r="W18659" s="225"/>
      <c r="AE18659" s="200"/>
      <c r="AM18659" s="203"/>
      <c r="AT18659" s="144"/>
    </row>
    <row r="18660" spans="9:46" s="142" customFormat="1" x14ac:dyDescent="0.15">
      <c r="I18660" s="223"/>
      <c r="P18660" s="224"/>
      <c r="Q18660" s="224"/>
      <c r="R18660" s="224"/>
      <c r="T18660" s="223"/>
      <c r="U18660" s="225"/>
      <c r="V18660" s="223"/>
      <c r="W18660" s="225"/>
      <c r="AE18660" s="200"/>
      <c r="AM18660" s="203"/>
      <c r="AT18660" s="144"/>
    </row>
    <row r="18661" spans="9:46" s="142" customFormat="1" x14ac:dyDescent="0.15">
      <c r="I18661" s="223"/>
      <c r="P18661" s="224"/>
      <c r="Q18661" s="224"/>
      <c r="R18661" s="224"/>
      <c r="T18661" s="223"/>
      <c r="U18661" s="225"/>
      <c r="V18661" s="223"/>
      <c r="W18661" s="225"/>
      <c r="AE18661" s="200"/>
      <c r="AM18661" s="203"/>
      <c r="AT18661" s="144"/>
    </row>
    <row r="18662" spans="9:46" s="142" customFormat="1" x14ac:dyDescent="0.15">
      <c r="I18662" s="223"/>
      <c r="P18662" s="224"/>
      <c r="Q18662" s="224"/>
      <c r="R18662" s="224"/>
      <c r="T18662" s="223"/>
      <c r="U18662" s="225"/>
      <c r="V18662" s="223"/>
      <c r="W18662" s="225"/>
      <c r="AE18662" s="200"/>
      <c r="AM18662" s="203"/>
      <c r="AT18662" s="144"/>
    </row>
    <row r="18663" spans="9:46" s="142" customFormat="1" x14ac:dyDescent="0.15">
      <c r="I18663" s="223"/>
      <c r="P18663" s="224"/>
      <c r="Q18663" s="224"/>
      <c r="R18663" s="224"/>
      <c r="T18663" s="223"/>
      <c r="U18663" s="225"/>
      <c r="V18663" s="223"/>
      <c r="W18663" s="225"/>
      <c r="AE18663" s="200"/>
      <c r="AM18663" s="203"/>
      <c r="AT18663" s="144"/>
    </row>
    <row r="18664" spans="9:46" s="142" customFormat="1" x14ac:dyDescent="0.15">
      <c r="I18664" s="223"/>
      <c r="P18664" s="224"/>
      <c r="Q18664" s="224"/>
      <c r="R18664" s="224"/>
      <c r="T18664" s="223"/>
      <c r="U18664" s="225"/>
      <c r="V18664" s="223"/>
      <c r="W18664" s="225"/>
      <c r="AE18664" s="200"/>
      <c r="AM18664" s="203"/>
      <c r="AT18664" s="144"/>
    </row>
    <row r="18665" spans="9:46" s="142" customFormat="1" x14ac:dyDescent="0.15">
      <c r="I18665" s="223"/>
      <c r="P18665" s="224"/>
      <c r="Q18665" s="224"/>
      <c r="R18665" s="224"/>
      <c r="T18665" s="223"/>
      <c r="U18665" s="225"/>
      <c r="V18665" s="223"/>
      <c r="W18665" s="225"/>
      <c r="AE18665" s="200"/>
      <c r="AM18665" s="203"/>
      <c r="AT18665" s="144"/>
    </row>
    <row r="18666" spans="9:46" s="142" customFormat="1" x14ac:dyDescent="0.15">
      <c r="I18666" s="223"/>
      <c r="P18666" s="224"/>
      <c r="Q18666" s="224"/>
      <c r="R18666" s="224"/>
      <c r="T18666" s="223"/>
      <c r="U18666" s="225"/>
      <c r="V18666" s="223"/>
      <c r="W18666" s="225"/>
      <c r="AE18666" s="200"/>
      <c r="AM18666" s="203"/>
      <c r="AT18666" s="144"/>
    </row>
    <row r="18667" spans="9:46" s="142" customFormat="1" x14ac:dyDescent="0.15">
      <c r="I18667" s="223"/>
      <c r="P18667" s="224"/>
      <c r="Q18667" s="224"/>
      <c r="R18667" s="224"/>
      <c r="T18667" s="223"/>
      <c r="U18667" s="225"/>
      <c r="V18667" s="223"/>
      <c r="W18667" s="225"/>
      <c r="AE18667" s="200"/>
      <c r="AM18667" s="203"/>
      <c r="AT18667" s="144"/>
    </row>
    <row r="18668" spans="9:46" s="142" customFormat="1" x14ac:dyDescent="0.15">
      <c r="I18668" s="223"/>
      <c r="P18668" s="224"/>
      <c r="Q18668" s="224"/>
      <c r="R18668" s="224"/>
      <c r="T18668" s="223"/>
      <c r="U18668" s="225"/>
      <c r="V18668" s="223"/>
      <c r="W18668" s="225"/>
      <c r="AE18668" s="200"/>
      <c r="AM18668" s="203"/>
      <c r="AT18668" s="144"/>
    </row>
    <row r="18669" spans="9:46" s="142" customFormat="1" x14ac:dyDescent="0.15">
      <c r="I18669" s="223"/>
      <c r="P18669" s="224"/>
      <c r="Q18669" s="224"/>
      <c r="R18669" s="224"/>
      <c r="T18669" s="223"/>
      <c r="U18669" s="225"/>
      <c r="V18669" s="223"/>
      <c r="W18669" s="225"/>
      <c r="AE18669" s="200"/>
      <c r="AM18669" s="203"/>
      <c r="AT18669" s="144"/>
    </row>
    <row r="18670" spans="9:46" s="142" customFormat="1" x14ac:dyDescent="0.15">
      <c r="I18670" s="223"/>
      <c r="P18670" s="224"/>
      <c r="Q18670" s="224"/>
      <c r="R18670" s="224"/>
      <c r="T18670" s="223"/>
      <c r="U18670" s="225"/>
      <c r="V18670" s="223"/>
      <c r="W18670" s="225"/>
      <c r="AE18670" s="200"/>
      <c r="AM18670" s="203"/>
      <c r="AT18670" s="144"/>
    </row>
    <row r="18671" spans="9:46" s="142" customFormat="1" x14ac:dyDescent="0.15">
      <c r="I18671" s="223"/>
      <c r="P18671" s="224"/>
      <c r="Q18671" s="224"/>
      <c r="R18671" s="224"/>
      <c r="T18671" s="223"/>
      <c r="U18671" s="225"/>
      <c r="V18671" s="223"/>
      <c r="W18671" s="225"/>
      <c r="AE18671" s="200"/>
      <c r="AM18671" s="203"/>
      <c r="AT18671" s="144"/>
    </row>
    <row r="18672" spans="9:46" s="142" customFormat="1" x14ac:dyDescent="0.15">
      <c r="I18672" s="223"/>
      <c r="P18672" s="224"/>
      <c r="Q18672" s="224"/>
      <c r="R18672" s="224"/>
      <c r="T18672" s="223"/>
      <c r="U18672" s="225"/>
      <c r="V18672" s="223"/>
      <c r="W18672" s="225"/>
      <c r="AE18672" s="200"/>
      <c r="AM18672" s="203"/>
      <c r="AT18672" s="144"/>
    </row>
    <row r="18673" spans="9:46" s="142" customFormat="1" x14ac:dyDescent="0.15">
      <c r="I18673" s="223"/>
      <c r="P18673" s="224"/>
      <c r="Q18673" s="224"/>
      <c r="R18673" s="224"/>
      <c r="T18673" s="223"/>
      <c r="U18673" s="225"/>
      <c r="V18673" s="223"/>
      <c r="W18673" s="225"/>
      <c r="AE18673" s="200"/>
      <c r="AM18673" s="203"/>
      <c r="AT18673" s="144"/>
    </row>
    <row r="18674" spans="9:46" s="142" customFormat="1" x14ac:dyDescent="0.15">
      <c r="I18674" s="223"/>
      <c r="P18674" s="224"/>
      <c r="Q18674" s="224"/>
      <c r="R18674" s="224"/>
      <c r="T18674" s="223"/>
      <c r="U18674" s="225"/>
      <c r="V18674" s="223"/>
      <c r="W18674" s="225"/>
      <c r="AE18674" s="200"/>
      <c r="AM18674" s="203"/>
      <c r="AT18674" s="144"/>
    </row>
    <row r="18675" spans="9:46" s="142" customFormat="1" x14ac:dyDescent="0.15">
      <c r="I18675" s="223"/>
      <c r="P18675" s="224"/>
      <c r="Q18675" s="224"/>
      <c r="R18675" s="224"/>
      <c r="T18675" s="223"/>
      <c r="U18675" s="225"/>
      <c r="V18675" s="223"/>
      <c r="W18675" s="225"/>
      <c r="AE18675" s="200"/>
      <c r="AM18675" s="203"/>
      <c r="AT18675" s="144"/>
    </row>
    <row r="18676" spans="9:46" s="142" customFormat="1" x14ac:dyDescent="0.15">
      <c r="I18676" s="223"/>
      <c r="P18676" s="224"/>
      <c r="Q18676" s="224"/>
      <c r="R18676" s="224"/>
      <c r="T18676" s="223"/>
      <c r="U18676" s="225"/>
      <c r="V18676" s="223"/>
      <c r="W18676" s="225"/>
      <c r="AE18676" s="200"/>
      <c r="AM18676" s="203"/>
      <c r="AT18676" s="144"/>
    </row>
    <row r="18677" spans="9:46" s="142" customFormat="1" x14ac:dyDescent="0.15">
      <c r="I18677" s="223"/>
      <c r="P18677" s="224"/>
      <c r="Q18677" s="224"/>
      <c r="R18677" s="224"/>
      <c r="T18677" s="223"/>
      <c r="U18677" s="225"/>
      <c r="V18677" s="223"/>
      <c r="W18677" s="225"/>
      <c r="AE18677" s="200"/>
      <c r="AM18677" s="203"/>
      <c r="AT18677" s="144"/>
    </row>
    <row r="18678" spans="9:46" s="142" customFormat="1" x14ac:dyDescent="0.15">
      <c r="I18678" s="223"/>
      <c r="P18678" s="224"/>
      <c r="Q18678" s="224"/>
      <c r="R18678" s="224"/>
      <c r="T18678" s="223"/>
      <c r="U18678" s="225"/>
      <c r="V18678" s="223"/>
      <c r="W18678" s="225"/>
      <c r="AE18678" s="200"/>
      <c r="AM18678" s="203"/>
      <c r="AT18678" s="144"/>
    </row>
    <row r="18679" spans="9:46" s="142" customFormat="1" x14ac:dyDescent="0.15">
      <c r="I18679" s="223"/>
      <c r="P18679" s="224"/>
      <c r="Q18679" s="224"/>
      <c r="R18679" s="224"/>
      <c r="T18679" s="223"/>
      <c r="U18679" s="225"/>
      <c r="V18679" s="223"/>
      <c r="W18679" s="225"/>
      <c r="AE18679" s="200"/>
      <c r="AM18679" s="203"/>
      <c r="AT18679" s="144"/>
    </row>
    <row r="18680" spans="9:46" s="142" customFormat="1" x14ac:dyDescent="0.15">
      <c r="I18680" s="223"/>
      <c r="P18680" s="224"/>
      <c r="Q18680" s="224"/>
      <c r="R18680" s="224"/>
      <c r="T18680" s="223"/>
      <c r="U18680" s="225"/>
      <c r="V18680" s="223"/>
      <c r="W18680" s="225"/>
      <c r="AE18680" s="200"/>
      <c r="AM18680" s="203"/>
      <c r="AT18680" s="144"/>
    </row>
    <row r="18681" spans="9:46" s="142" customFormat="1" x14ac:dyDescent="0.15">
      <c r="I18681" s="223"/>
      <c r="P18681" s="224"/>
      <c r="Q18681" s="224"/>
      <c r="R18681" s="224"/>
      <c r="T18681" s="223"/>
      <c r="U18681" s="225"/>
      <c r="V18681" s="223"/>
      <c r="W18681" s="225"/>
      <c r="AE18681" s="200"/>
      <c r="AM18681" s="203"/>
      <c r="AT18681" s="144"/>
    </row>
    <row r="18682" spans="9:46" s="142" customFormat="1" x14ac:dyDescent="0.15">
      <c r="I18682" s="223"/>
      <c r="P18682" s="224"/>
      <c r="Q18682" s="224"/>
      <c r="R18682" s="224"/>
      <c r="T18682" s="223"/>
      <c r="U18682" s="225"/>
      <c r="V18682" s="223"/>
      <c r="W18682" s="225"/>
      <c r="AE18682" s="200"/>
      <c r="AM18682" s="203"/>
      <c r="AT18682" s="144"/>
    </row>
    <row r="18683" spans="9:46" s="142" customFormat="1" x14ac:dyDescent="0.15">
      <c r="I18683" s="223"/>
      <c r="P18683" s="224"/>
      <c r="Q18683" s="224"/>
      <c r="R18683" s="224"/>
      <c r="T18683" s="223"/>
      <c r="U18683" s="225"/>
      <c r="V18683" s="223"/>
      <c r="W18683" s="225"/>
      <c r="AE18683" s="200"/>
      <c r="AM18683" s="203"/>
      <c r="AT18683" s="144"/>
    </row>
    <row r="18684" spans="9:46" s="142" customFormat="1" x14ac:dyDescent="0.15">
      <c r="I18684" s="223"/>
      <c r="P18684" s="224"/>
      <c r="Q18684" s="224"/>
      <c r="R18684" s="224"/>
      <c r="T18684" s="223"/>
      <c r="U18684" s="225"/>
      <c r="V18684" s="223"/>
      <c r="W18684" s="225"/>
      <c r="AE18684" s="200"/>
      <c r="AM18684" s="203"/>
      <c r="AT18684" s="144"/>
    </row>
    <row r="18685" spans="9:46" s="142" customFormat="1" x14ac:dyDescent="0.15">
      <c r="I18685" s="223"/>
      <c r="P18685" s="224"/>
      <c r="Q18685" s="224"/>
      <c r="R18685" s="224"/>
      <c r="T18685" s="223"/>
      <c r="U18685" s="225"/>
      <c r="V18685" s="223"/>
      <c r="W18685" s="225"/>
      <c r="AE18685" s="200"/>
      <c r="AM18685" s="203"/>
      <c r="AT18685" s="144"/>
    </row>
    <row r="18686" spans="9:46" s="142" customFormat="1" x14ac:dyDescent="0.15">
      <c r="I18686" s="223"/>
      <c r="P18686" s="224"/>
      <c r="Q18686" s="224"/>
      <c r="R18686" s="224"/>
      <c r="T18686" s="223"/>
      <c r="U18686" s="225"/>
      <c r="V18686" s="223"/>
      <c r="W18686" s="225"/>
      <c r="AE18686" s="200"/>
      <c r="AM18686" s="203"/>
      <c r="AT18686" s="144"/>
    </row>
    <row r="18687" spans="9:46" s="142" customFormat="1" x14ac:dyDescent="0.15">
      <c r="I18687" s="223"/>
      <c r="P18687" s="224"/>
      <c r="Q18687" s="224"/>
      <c r="R18687" s="224"/>
      <c r="T18687" s="223"/>
      <c r="U18687" s="225"/>
      <c r="V18687" s="223"/>
      <c r="W18687" s="225"/>
      <c r="AE18687" s="200"/>
      <c r="AM18687" s="203"/>
      <c r="AT18687" s="144"/>
    </row>
    <row r="18688" spans="9:46" s="142" customFormat="1" x14ac:dyDescent="0.15">
      <c r="I18688" s="223"/>
      <c r="P18688" s="224"/>
      <c r="Q18688" s="224"/>
      <c r="R18688" s="224"/>
      <c r="T18688" s="223"/>
      <c r="U18688" s="225"/>
      <c r="V18688" s="223"/>
      <c r="W18688" s="225"/>
      <c r="AE18688" s="200"/>
      <c r="AM18688" s="203"/>
      <c r="AT18688" s="144"/>
    </row>
    <row r="18689" spans="9:46" s="142" customFormat="1" x14ac:dyDescent="0.15">
      <c r="I18689" s="223"/>
      <c r="P18689" s="224"/>
      <c r="Q18689" s="224"/>
      <c r="R18689" s="224"/>
      <c r="T18689" s="223"/>
      <c r="U18689" s="225"/>
      <c r="V18689" s="223"/>
      <c r="W18689" s="225"/>
      <c r="AE18689" s="200"/>
      <c r="AM18689" s="203"/>
      <c r="AT18689" s="144"/>
    </row>
    <row r="18690" spans="9:46" s="142" customFormat="1" x14ac:dyDescent="0.15">
      <c r="I18690" s="223"/>
      <c r="P18690" s="224"/>
      <c r="Q18690" s="224"/>
      <c r="R18690" s="224"/>
      <c r="T18690" s="223"/>
      <c r="U18690" s="225"/>
      <c r="V18690" s="223"/>
      <c r="W18690" s="225"/>
      <c r="AE18690" s="200"/>
      <c r="AM18690" s="203"/>
      <c r="AT18690" s="144"/>
    </row>
    <row r="18691" spans="9:46" s="142" customFormat="1" x14ac:dyDescent="0.15">
      <c r="I18691" s="223"/>
      <c r="P18691" s="224"/>
      <c r="Q18691" s="224"/>
      <c r="R18691" s="224"/>
      <c r="T18691" s="223"/>
      <c r="U18691" s="225"/>
      <c r="V18691" s="223"/>
      <c r="W18691" s="225"/>
      <c r="AE18691" s="200"/>
      <c r="AM18691" s="203"/>
      <c r="AT18691" s="144"/>
    </row>
    <row r="18692" spans="9:46" s="142" customFormat="1" x14ac:dyDescent="0.15">
      <c r="I18692" s="223"/>
      <c r="P18692" s="224"/>
      <c r="Q18692" s="224"/>
      <c r="R18692" s="224"/>
      <c r="T18692" s="223"/>
      <c r="U18692" s="225"/>
      <c r="V18692" s="223"/>
      <c r="W18692" s="225"/>
      <c r="AE18692" s="200"/>
      <c r="AM18692" s="203"/>
      <c r="AT18692" s="144"/>
    </row>
    <row r="18693" spans="9:46" s="142" customFormat="1" x14ac:dyDescent="0.15">
      <c r="I18693" s="223"/>
      <c r="P18693" s="224"/>
      <c r="Q18693" s="224"/>
      <c r="R18693" s="224"/>
      <c r="T18693" s="223"/>
      <c r="U18693" s="225"/>
      <c r="V18693" s="223"/>
      <c r="W18693" s="225"/>
      <c r="AE18693" s="200"/>
      <c r="AM18693" s="203"/>
      <c r="AT18693" s="144"/>
    </row>
    <row r="18694" spans="9:46" s="142" customFormat="1" x14ac:dyDescent="0.15">
      <c r="I18694" s="223"/>
      <c r="P18694" s="224"/>
      <c r="Q18694" s="224"/>
      <c r="R18694" s="224"/>
      <c r="T18694" s="223"/>
      <c r="U18694" s="225"/>
      <c r="V18694" s="223"/>
      <c r="W18694" s="225"/>
      <c r="AE18694" s="200"/>
      <c r="AM18694" s="203"/>
      <c r="AT18694" s="144"/>
    </row>
    <row r="18695" spans="9:46" s="142" customFormat="1" x14ac:dyDescent="0.15">
      <c r="I18695" s="223"/>
      <c r="P18695" s="224"/>
      <c r="Q18695" s="224"/>
      <c r="R18695" s="224"/>
      <c r="T18695" s="223"/>
      <c r="U18695" s="225"/>
      <c r="V18695" s="223"/>
      <c r="W18695" s="225"/>
      <c r="AE18695" s="200"/>
      <c r="AM18695" s="203"/>
      <c r="AT18695" s="144"/>
    </row>
    <row r="18696" spans="9:46" s="142" customFormat="1" x14ac:dyDescent="0.15">
      <c r="I18696" s="223"/>
      <c r="P18696" s="224"/>
      <c r="Q18696" s="224"/>
      <c r="R18696" s="224"/>
      <c r="T18696" s="223"/>
      <c r="U18696" s="225"/>
      <c r="V18696" s="223"/>
      <c r="W18696" s="225"/>
      <c r="AE18696" s="200"/>
      <c r="AM18696" s="203"/>
      <c r="AT18696" s="144"/>
    </row>
    <row r="18697" spans="9:46" s="142" customFormat="1" x14ac:dyDescent="0.15">
      <c r="I18697" s="223"/>
      <c r="P18697" s="224"/>
      <c r="Q18697" s="224"/>
      <c r="R18697" s="224"/>
      <c r="T18697" s="223"/>
      <c r="U18697" s="225"/>
      <c r="V18697" s="223"/>
      <c r="W18697" s="225"/>
      <c r="AE18697" s="200"/>
      <c r="AM18697" s="203"/>
      <c r="AT18697" s="144"/>
    </row>
    <row r="18698" spans="9:46" s="142" customFormat="1" x14ac:dyDescent="0.15">
      <c r="I18698" s="223"/>
      <c r="P18698" s="224"/>
      <c r="Q18698" s="224"/>
      <c r="R18698" s="224"/>
      <c r="T18698" s="223"/>
      <c r="U18698" s="225"/>
      <c r="V18698" s="223"/>
      <c r="W18698" s="225"/>
      <c r="AE18698" s="200"/>
      <c r="AM18698" s="203"/>
      <c r="AT18698" s="144"/>
    </row>
    <row r="18699" spans="9:46" s="142" customFormat="1" x14ac:dyDescent="0.15">
      <c r="I18699" s="223"/>
      <c r="P18699" s="224"/>
      <c r="Q18699" s="224"/>
      <c r="R18699" s="224"/>
      <c r="T18699" s="223"/>
      <c r="U18699" s="225"/>
      <c r="V18699" s="223"/>
      <c r="W18699" s="225"/>
      <c r="AE18699" s="200"/>
      <c r="AM18699" s="203"/>
      <c r="AT18699" s="144"/>
    </row>
    <row r="18700" spans="9:46" s="142" customFormat="1" x14ac:dyDescent="0.15">
      <c r="I18700" s="223"/>
      <c r="P18700" s="224"/>
      <c r="Q18700" s="224"/>
      <c r="R18700" s="224"/>
      <c r="T18700" s="223"/>
      <c r="U18700" s="225"/>
      <c r="V18700" s="223"/>
      <c r="W18700" s="225"/>
      <c r="AE18700" s="200"/>
      <c r="AM18700" s="203"/>
      <c r="AT18700" s="144"/>
    </row>
    <row r="18701" spans="9:46" s="142" customFormat="1" x14ac:dyDescent="0.15">
      <c r="I18701" s="223"/>
      <c r="P18701" s="224"/>
      <c r="Q18701" s="224"/>
      <c r="R18701" s="224"/>
      <c r="T18701" s="223"/>
      <c r="U18701" s="225"/>
      <c r="V18701" s="223"/>
      <c r="W18701" s="225"/>
      <c r="AE18701" s="200"/>
      <c r="AM18701" s="203"/>
      <c r="AT18701" s="144"/>
    </row>
    <row r="18702" spans="9:46" s="142" customFormat="1" x14ac:dyDescent="0.15">
      <c r="I18702" s="223"/>
      <c r="P18702" s="224"/>
      <c r="Q18702" s="224"/>
      <c r="R18702" s="224"/>
      <c r="T18702" s="223"/>
      <c r="U18702" s="225"/>
      <c r="V18702" s="223"/>
      <c r="W18702" s="225"/>
      <c r="AE18702" s="200"/>
      <c r="AM18702" s="203"/>
      <c r="AT18702" s="144"/>
    </row>
    <row r="18703" spans="9:46" s="142" customFormat="1" x14ac:dyDescent="0.15">
      <c r="I18703" s="223"/>
      <c r="P18703" s="224"/>
      <c r="Q18703" s="224"/>
      <c r="R18703" s="224"/>
      <c r="T18703" s="223"/>
      <c r="U18703" s="225"/>
      <c r="V18703" s="223"/>
      <c r="W18703" s="225"/>
      <c r="AE18703" s="200"/>
      <c r="AM18703" s="203"/>
      <c r="AT18703" s="144"/>
    </row>
    <row r="18704" spans="9:46" s="142" customFormat="1" x14ac:dyDescent="0.15">
      <c r="I18704" s="223"/>
      <c r="P18704" s="224"/>
      <c r="Q18704" s="224"/>
      <c r="R18704" s="224"/>
      <c r="T18704" s="223"/>
      <c r="U18704" s="225"/>
      <c r="V18704" s="223"/>
      <c r="W18704" s="225"/>
      <c r="AE18704" s="200"/>
      <c r="AM18704" s="203"/>
      <c r="AT18704" s="144"/>
    </row>
    <row r="18705" spans="9:46" s="142" customFormat="1" x14ac:dyDescent="0.15">
      <c r="I18705" s="223"/>
      <c r="P18705" s="224"/>
      <c r="Q18705" s="224"/>
      <c r="R18705" s="224"/>
      <c r="T18705" s="223"/>
      <c r="U18705" s="225"/>
      <c r="V18705" s="223"/>
      <c r="W18705" s="225"/>
      <c r="AE18705" s="200"/>
      <c r="AM18705" s="203"/>
      <c r="AT18705" s="144"/>
    </row>
    <row r="18706" spans="9:46" s="142" customFormat="1" x14ac:dyDescent="0.15">
      <c r="I18706" s="223"/>
      <c r="P18706" s="224"/>
      <c r="Q18706" s="224"/>
      <c r="R18706" s="224"/>
      <c r="T18706" s="223"/>
      <c r="U18706" s="225"/>
      <c r="V18706" s="223"/>
      <c r="W18706" s="225"/>
      <c r="AE18706" s="200"/>
      <c r="AM18706" s="203"/>
      <c r="AT18706" s="144"/>
    </row>
    <row r="18707" spans="9:46" s="142" customFormat="1" x14ac:dyDescent="0.15">
      <c r="I18707" s="223"/>
      <c r="P18707" s="224"/>
      <c r="Q18707" s="224"/>
      <c r="R18707" s="224"/>
      <c r="T18707" s="223"/>
      <c r="U18707" s="225"/>
      <c r="V18707" s="223"/>
      <c r="W18707" s="225"/>
      <c r="AE18707" s="200"/>
      <c r="AM18707" s="203"/>
      <c r="AT18707" s="144"/>
    </row>
    <row r="18708" spans="9:46" s="142" customFormat="1" x14ac:dyDescent="0.15">
      <c r="I18708" s="223"/>
      <c r="P18708" s="224"/>
      <c r="Q18708" s="224"/>
      <c r="R18708" s="224"/>
      <c r="T18708" s="223"/>
      <c r="U18708" s="225"/>
      <c r="V18708" s="223"/>
      <c r="W18708" s="225"/>
      <c r="AE18708" s="200"/>
      <c r="AM18708" s="203"/>
      <c r="AT18708" s="144"/>
    </row>
    <row r="18709" spans="9:46" s="142" customFormat="1" x14ac:dyDescent="0.15">
      <c r="I18709" s="223"/>
      <c r="P18709" s="224"/>
      <c r="Q18709" s="224"/>
      <c r="R18709" s="224"/>
      <c r="T18709" s="223"/>
      <c r="U18709" s="225"/>
      <c r="V18709" s="223"/>
      <c r="W18709" s="225"/>
      <c r="AE18709" s="200"/>
      <c r="AM18709" s="203"/>
      <c r="AT18709" s="144"/>
    </row>
    <row r="18710" spans="9:46" s="142" customFormat="1" x14ac:dyDescent="0.15">
      <c r="I18710" s="223"/>
      <c r="P18710" s="224"/>
      <c r="Q18710" s="224"/>
      <c r="R18710" s="224"/>
      <c r="T18710" s="223"/>
      <c r="U18710" s="225"/>
      <c r="V18710" s="223"/>
      <c r="W18710" s="225"/>
      <c r="AE18710" s="200"/>
      <c r="AM18710" s="203"/>
      <c r="AT18710" s="144"/>
    </row>
    <row r="18711" spans="9:46" s="142" customFormat="1" x14ac:dyDescent="0.15">
      <c r="I18711" s="223"/>
      <c r="P18711" s="224"/>
      <c r="Q18711" s="224"/>
      <c r="R18711" s="224"/>
      <c r="T18711" s="223"/>
      <c r="U18711" s="225"/>
      <c r="V18711" s="223"/>
      <c r="W18711" s="225"/>
      <c r="AE18711" s="200"/>
      <c r="AM18711" s="203"/>
      <c r="AT18711" s="144"/>
    </row>
    <row r="18712" spans="9:46" s="142" customFormat="1" x14ac:dyDescent="0.15">
      <c r="I18712" s="223"/>
      <c r="P18712" s="224"/>
      <c r="Q18712" s="224"/>
      <c r="R18712" s="224"/>
      <c r="T18712" s="223"/>
      <c r="U18712" s="225"/>
      <c r="V18712" s="223"/>
      <c r="W18712" s="225"/>
      <c r="AE18712" s="200"/>
      <c r="AM18712" s="203"/>
      <c r="AT18712" s="144"/>
    </row>
    <row r="18713" spans="9:46" s="142" customFormat="1" x14ac:dyDescent="0.15">
      <c r="I18713" s="223"/>
      <c r="P18713" s="224"/>
      <c r="Q18713" s="224"/>
      <c r="R18713" s="224"/>
      <c r="T18713" s="223"/>
      <c r="U18713" s="225"/>
      <c r="V18713" s="223"/>
      <c r="W18713" s="225"/>
      <c r="AE18713" s="200"/>
      <c r="AM18713" s="203"/>
      <c r="AT18713" s="144"/>
    </row>
    <row r="18714" spans="9:46" s="142" customFormat="1" x14ac:dyDescent="0.15">
      <c r="I18714" s="223"/>
      <c r="P18714" s="224"/>
      <c r="Q18714" s="224"/>
      <c r="R18714" s="224"/>
      <c r="T18714" s="223"/>
      <c r="U18714" s="225"/>
      <c r="V18714" s="223"/>
      <c r="W18714" s="225"/>
      <c r="AE18714" s="200"/>
      <c r="AM18714" s="203"/>
      <c r="AT18714" s="144"/>
    </row>
    <row r="18715" spans="9:46" s="142" customFormat="1" x14ac:dyDescent="0.15">
      <c r="I18715" s="223"/>
      <c r="P18715" s="224"/>
      <c r="Q18715" s="224"/>
      <c r="R18715" s="224"/>
      <c r="T18715" s="223"/>
      <c r="U18715" s="225"/>
      <c r="V18715" s="223"/>
      <c r="W18715" s="225"/>
      <c r="AE18715" s="200"/>
      <c r="AM18715" s="203"/>
      <c r="AT18715" s="144"/>
    </row>
    <row r="18716" spans="9:46" s="142" customFormat="1" x14ac:dyDescent="0.15">
      <c r="I18716" s="223"/>
      <c r="P18716" s="224"/>
      <c r="Q18716" s="224"/>
      <c r="R18716" s="224"/>
      <c r="T18716" s="223"/>
      <c r="U18716" s="225"/>
      <c r="V18716" s="223"/>
      <c r="W18716" s="225"/>
      <c r="AE18716" s="200"/>
      <c r="AM18716" s="203"/>
      <c r="AT18716" s="144"/>
    </row>
    <row r="18717" spans="9:46" s="142" customFormat="1" x14ac:dyDescent="0.15">
      <c r="I18717" s="223"/>
      <c r="P18717" s="224"/>
      <c r="Q18717" s="224"/>
      <c r="R18717" s="224"/>
      <c r="T18717" s="223"/>
      <c r="U18717" s="225"/>
      <c r="V18717" s="223"/>
      <c r="W18717" s="225"/>
      <c r="AE18717" s="200"/>
      <c r="AM18717" s="203"/>
      <c r="AT18717" s="144"/>
    </row>
    <row r="18718" spans="9:46" s="142" customFormat="1" x14ac:dyDescent="0.15">
      <c r="I18718" s="223"/>
      <c r="P18718" s="224"/>
      <c r="Q18718" s="224"/>
      <c r="R18718" s="224"/>
      <c r="T18718" s="223"/>
      <c r="U18718" s="225"/>
      <c r="V18718" s="223"/>
      <c r="W18718" s="225"/>
      <c r="AE18718" s="200"/>
      <c r="AM18718" s="203"/>
      <c r="AT18718" s="144"/>
    </row>
    <row r="18719" spans="9:46" s="142" customFormat="1" x14ac:dyDescent="0.15">
      <c r="I18719" s="223"/>
      <c r="P18719" s="224"/>
      <c r="Q18719" s="224"/>
      <c r="R18719" s="224"/>
      <c r="T18719" s="223"/>
      <c r="U18719" s="225"/>
      <c r="V18719" s="223"/>
      <c r="W18719" s="225"/>
      <c r="AE18719" s="200"/>
      <c r="AM18719" s="203"/>
      <c r="AT18719" s="144"/>
    </row>
    <row r="18720" spans="9:46" s="142" customFormat="1" x14ac:dyDescent="0.15">
      <c r="I18720" s="223"/>
      <c r="P18720" s="224"/>
      <c r="Q18720" s="224"/>
      <c r="R18720" s="224"/>
      <c r="T18720" s="223"/>
      <c r="U18720" s="225"/>
      <c r="V18720" s="223"/>
      <c r="W18720" s="225"/>
      <c r="AE18720" s="200"/>
      <c r="AM18720" s="203"/>
      <c r="AT18720" s="144"/>
    </row>
    <row r="18721" spans="9:46" s="142" customFormat="1" x14ac:dyDescent="0.15">
      <c r="I18721" s="223"/>
      <c r="P18721" s="224"/>
      <c r="Q18721" s="224"/>
      <c r="R18721" s="224"/>
      <c r="T18721" s="223"/>
      <c r="U18721" s="225"/>
      <c r="V18721" s="223"/>
      <c r="W18721" s="225"/>
      <c r="AE18721" s="200"/>
      <c r="AM18721" s="203"/>
      <c r="AT18721" s="144"/>
    </row>
    <row r="18722" spans="9:46" s="142" customFormat="1" x14ac:dyDescent="0.15">
      <c r="I18722" s="223"/>
      <c r="P18722" s="224"/>
      <c r="Q18722" s="224"/>
      <c r="R18722" s="224"/>
      <c r="T18722" s="223"/>
      <c r="U18722" s="225"/>
      <c r="V18722" s="223"/>
      <c r="W18722" s="225"/>
      <c r="AE18722" s="200"/>
      <c r="AM18722" s="203"/>
      <c r="AT18722" s="144"/>
    </row>
    <row r="18723" spans="9:46" s="142" customFormat="1" x14ac:dyDescent="0.15">
      <c r="I18723" s="223"/>
      <c r="P18723" s="224"/>
      <c r="Q18723" s="224"/>
      <c r="R18723" s="224"/>
      <c r="T18723" s="223"/>
      <c r="U18723" s="225"/>
      <c r="V18723" s="223"/>
      <c r="W18723" s="225"/>
      <c r="AE18723" s="200"/>
      <c r="AM18723" s="203"/>
      <c r="AT18723" s="144"/>
    </row>
    <row r="18724" spans="9:46" s="142" customFormat="1" x14ac:dyDescent="0.15">
      <c r="I18724" s="223"/>
      <c r="P18724" s="224"/>
      <c r="Q18724" s="224"/>
      <c r="R18724" s="224"/>
      <c r="T18724" s="223"/>
      <c r="U18724" s="225"/>
      <c r="V18724" s="223"/>
      <c r="W18724" s="225"/>
      <c r="AE18724" s="200"/>
      <c r="AM18724" s="203"/>
      <c r="AT18724" s="144"/>
    </row>
    <row r="18725" spans="9:46" s="142" customFormat="1" x14ac:dyDescent="0.15">
      <c r="I18725" s="223"/>
      <c r="P18725" s="224"/>
      <c r="Q18725" s="224"/>
      <c r="R18725" s="224"/>
      <c r="T18725" s="223"/>
      <c r="U18725" s="225"/>
      <c r="V18725" s="223"/>
      <c r="W18725" s="225"/>
      <c r="AE18725" s="200"/>
      <c r="AM18725" s="203"/>
      <c r="AT18725" s="144"/>
    </row>
    <row r="18726" spans="9:46" s="142" customFormat="1" x14ac:dyDescent="0.15">
      <c r="I18726" s="223"/>
      <c r="P18726" s="224"/>
      <c r="Q18726" s="224"/>
      <c r="R18726" s="224"/>
      <c r="T18726" s="223"/>
      <c r="U18726" s="225"/>
      <c r="V18726" s="223"/>
      <c r="W18726" s="225"/>
      <c r="AE18726" s="200"/>
      <c r="AM18726" s="203"/>
      <c r="AT18726" s="144"/>
    </row>
    <row r="18727" spans="9:46" s="142" customFormat="1" x14ac:dyDescent="0.15">
      <c r="I18727" s="223"/>
      <c r="P18727" s="224"/>
      <c r="Q18727" s="224"/>
      <c r="R18727" s="224"/>
      <c r="T18727" s="223"/>
      <c r="U18727" s="225"/>
      <c r="V18727" s="223"/>
      <c r="W18727" s="225"/>
      <c r="AE18727" s="200"/>
      <c r="AM18727" s="203"/>
      <c r="AT18727" s="144"/>
    </row>
    <row r="18728" spans="9:46" s="142" customFormat="1" x14ac:dyDescent="0.15">
      <c r="I18728" s="223"/>
      <c r="P18728" s="224"/>
      <c r="Q18728" s="224"/>
      <c r="R18728" s="224"/>
      <c r="T18728" s="223"/>
      <c r="U18728" s="225"/>
      <c r="V18728" s="223"/>
      <c r="W18728" s="225"/>
      <c r="AE18728" s="200"/>
      <c r="AM18728" s="203"/>
      <c r="AT18728" s="144"/>
    </row>
    <row r="18729" spans="9:46" s="142" customFormat="1" x14ac:dyDescent="0.15">
      <c r="I18729" s="223"/>
      <c r="P18729" s="224"/>
      <c r="Q18729" s="224"/>
      <c r="R18729" s="224"/>
      <c r="T18729" s="223"/>
      <c r="U18729" s="225"/>
      <c r="V18729" s="223"/>
      <c r="W18729" s="225"/>
      <c r="AE18729" s="200"/>
      <c r="AM18729" s="203"/>
      <c r="AT18729" s="144"/>
    </row>
    <row r="18730" spans="9:46" s="142" customFormat="1" x14ac:dyDescent="0.15">
      <c r="I18730" s="223"/>
      <c r="P18730" s="224"/>
      <c r="Q18730" s="224"/>
      <c r="R18730" s="224"/>
      <c r="T18730" s="223"/>
      <c r="U18730" s="225"/>
      <c r="V18730" s="223"/>
      <c r="W18730" s="225"/>
      <c r="AE18730" s="200"/>
      <c r="AM18730" s="203"/>
      <c r="AT18730" s="144"/>
    </row>
    <row r="18731" spans="9:46" s="142" customFormat="1" x14ac:dyDescent="0.15">
      <c r="I18731" s="223"/>
      <c r="P18731" s="224"/>
      <c r="Q18731" s="224"/>
      <c r="R18731" s="224"/>
      <c r="T18731" s="223"/>
      <c r="U18731" s="225"/>
      <c r="V18731" s="223"/>
      <c r="W18731" s="225"/>
      <c r="AE18731" s="200"/>
      <c r="AM18731" s="203"/>
      <c r="AT18731" s="144"/>
    </row>
    <row r="18732" spans="9:46" s="142" customFormat="1" x14ac:dyDescent="0.15">
      <c r="I18732" s="223"/>
      <c r="P18732" s="224"/>
      <c r="Q18732" s="224"/>
      <c r="R18732" s="224"/>
      <c r="T18732" s="223"/>
      <c r="U18732" s="225"/>
      <c r="V18732" s="223"/>
      <c r="W18732" s="225"/>
      <c r="AE18732" s="200"/>
      <c r="AM18732" s="203"/>
      <c r="AT18732" s="144"/>
    </row>
    <row r="18733" spans="9:46" s="142" customFormat="1" x14ac:dyDescent="0.15">
      <c r="I18733" s="223"/>
      <c r="P18733" s="224"/>
      <c r="Q18733" s="224"/>
      <c r="R18733" s="224"/>
      <c r="T18733" s="223"/>
      <c r="U18733" s="225"/>
      <c r="V18733" s="223"/>
      <c r="W18733" s="225"/>
      <c r="AE18733" s="200"/>
      <c r="AM18733" s="203"/>
      <c r="AT18733" s="144"/>
    </row>
    <row r="18734" spans="9:46" s="142" customFormat="1" x14ac:dyDescent="0.15">
      <c r="I18734" s="223"/>
      <c r="P18734" s="224"/>
      <c r="Q18734" s="224"/>
      <c r="R18734" s="224"/>
      <c r="T18734" s="223"/>
      <c r="U18734" s="225"/>
      <c r="V18734" s="223"/>
      <c r="W18734" s="225"/>
      <c r="AE18734" s="200"/>
      <c r="AM18734" s="203"/>
      <c r="AT18734" s="144"/>
    </row>
    <row r="18735" spans="9:46" s="142" customFormat="1" x14ac:dyDescent="0.15">
      <c r="I18735" s="223"/>
      <c r="P18735" s="224"/>
      <c r="Q18735" s="224"/>
      <c r="R18735" s="224"/>
      <c r="T18735" s="223"/>
      <c r="U18735" s="225"/>
      <c r="V18735" s="223"/>
      <c r="W18735" s="225"/>
      <c r="AE18735" s="200"/>
      <c r="AM18735" s="203"/>
      <c r="AT18735" s="144"/>
    </row>
    <row r="18736" spans="9:46" s="142" customFormat="1" x14ac:dyDescent="0.15">
      <c r="I18736" s="223"/>
      <c r="P18736" s="224"/>
      <c r="Q18736" s="224"/>
      <c r="R18736" s="224"/>
      <c r="T18736" s="223"/>
      <c r="U18736" s="225"/>
      <c r="V18736" s="223"/>
      <c r="W18736" s="225"/>
      <c r="AE18736" s="200"/>
      <c r="AM18736" s="203"/>
      <c r="AT18736" s="144"/>
    </row>
    <row r="18737" spans="9:46" s="142" customFormat="1" x14ac:dyDescent="0.15">
      <c r="I18737" s="223"/>
      <c r="P18737" s="224"/>
      <c r="Q18737" s="224"/>
      <c r="R18737" s="224"/>
      <c r="T18737" s="223"/>
      <c r="U18737" s="225"/>
      <c r="V18737" s="223"/>
      <c r="W18737" s="225"/>
      <c r="AE18737" s="200"/>
      <c r="AM18737" s="203"/>
      <c r="AT18737" s="144"/>
    </row>
    <row r="18738" spans="9:46" s="142" customFormat="1" x14ac:dyDescent="0.15">
      <c r="I18738" s="223"/>
      <c r="P18738" s="224"/>
      <c r="Q18738" s="224"/>
      <c r="R18738" s="224"/>
      <c r="T18738" s="223"/>
      <c r="U18738" s="225"/>
      <c r="V18738" s="223"/>
      <c r="W18738" s="225"/>
      <c r="AE18738" s="200"/>
      <c r="AM18738" s="203"/>
      <c r="AT18738" s="144"/>
    </row>
    <row r="18739" spans="9:46" s="142" customFormat="1" x14ac:dyDescent="0.15">
      <c r="I18739" s="223"/>
      <c r="P18739" s="224"/>
      <c r="Q18739" s="224"/>
      <c r="R18739" s="224"/>
      <c r="T18739" s="223"/>
      <c r="U18739" s="225"/>
      <c r="V18739" s="223"/>
      <c r="W18739" s="225"/>
      <c r="AE18739" s="200"/>
      <c r="AM18739" s="203"/>
      <c r="AT18739" s="144"/>
    </row>
    <row r="18740" spans="9:46" s="142" customFormat="1" x14ac:dyDescent="0.15">
      <c r="I18740" s="223"/>
      <c r="P18740" s="224"/>
      <c r="Q18740" s="224"/>
      <c r="R18740" s="224"/>
      <c r="T18740" s="223"/>
      <c r="U18740" s="225"/>
      <c r="V18740" s="223"/>
      <c r="W18740" s="225"/>
      <c r="AE18740" s="200"/>
      <c r="AM18740" s="203"/>
      <c r="AT18740" s="144"/>
    </row>
    <row r="18741" spans="9:46" s="142" customFormat="1" x14ac:dyDescent="0.15">
      <c r="I18741" s="223"/>
      <c r="P18741" s="224"/>
      <c r="Q18741" s="224"/>
      <c r="R18741" s="224"/>
      <c r="T18741" s="223"/>
      <c r="U18741" s="225"/>
      <c r="V18741" s="223"/>
      <c r="W18741" s="225"/>
      <c r="AE18741" s="200"/>
      <c r="AM18741" s="203"/>
      <c r="AT18741" s="144"/>
    </row>
    <row r="18742" spans="9:46" s="142" customFormat="1" x14ac:dyDescent="0.15">
      <c r="I18742" s="223"/>
      <c r="P18742" s="224"/>
      <c r="Q18742" s="224"/>
      <c r="R18742" s="224"/>
      <c r="T18742" s="223"/>
      <c r="U18742" s="225"/>
      <c r="V18742" s="223"/>
      <c r="W18742" s="225"/>
      <c r="AE18742" s="200"/>
      <c r="AM18742" s="203"/>
      <c r="AT18742" s="144"/>
    </row>
    <row r="18743" spans="9:46" s="142" customFormat="1" x14ac:dyDescent="0.15">
      <c r="I18743" s="223"/>
      <c r="P18743" s="224"/>
      <c r="Q18743" s="224"/>
      <c r="R18743" s="224"/>
      <c r="T18743" s="223"/>
      <c r="U18743" s="225"/>
      <c r="V18743" s="223"/>
      <c r="W18743" s="225"/>
      <c r="AE18743" s="200"/>
      <c r="AM18743" s="203"/>
      <c r="AT18743" s="144"/>
    </row>
    <row r="18744" spans="9:46" s="142" customFormat="1" x14ac:dyDescent="0.15">
      <c r="I18744" s="223"/>
      <c r="P18744" s="224"/>
      <c r="Q18744" s="224"/>
      <c r="R18744" s="224"/>
      <c r="T18744" s="223"/>
      <c r="U18744" s="225"/>
      <c r="V18744" s="223"/>
      <c r="W18744" s="225"/>
      <c r="AE18744" s="200"/>
      <c r="AM18744" s="203"/>
      <c r="AT18744" s="144"/>
    </row>
    <row r="18745" spans="9:46" s="142" customFormat="1" x14ac:dyDescent="0.15">
      <c r="I18745" s="223"/>
      <c r="P18745" s="224"/>
      <c r="Q18745" s="224"/>
      <c r="R18745" s="224"/>
      <c r="T18745" s="223"/>
      <c r="U18745" s="225"/>
      <c r="V18745" s="223"/>
      <c r="W18745" s="225"/>
      <c r="AE18745" s="200"/>
      <c r="AM18745" s="203"/>
      <c r="AT18745" s="144"/>
    </row>
    <row r="18746" spans="9:46" s="142" customFormat="1" x14ac:dyDescent="0.15">
      <c r="I18746" s="223"/>
      <c r="P18746" s="224"/>
      <c r="Q18746" s="224"/>
      <c r="R18746" s="224"/>
      <c r="T18746" s="223"/>
      <c r="U18746" s="225"/>
      <c r="V18746" s="223"/>
      <c r="W18746" s="225"/>
      <c r="AE18746" s="200"/>
      <c r="AM18746" s="203"/>
      <c r="AT18746" s="144"/>
    </row>
    <row r="18747" spans="9:46" s="142" customFormat="1" x14ac:dyDescent="0.15">
      <c r="I18747" s="223"/>
      <c r="P18747" s="224"/>
      <c r="Q18747" s="224"/>
      <c r="R18747" s="224"/>
      <c r="T18747" s="223"/>
      <c r="U18747" s="225"/>
      <c r="V18747" s="223"/>
      <c r="W18747" s="225"/>
      <c r="AE18747" s="200"/>
      <c r="AM18747" s="203"/>
      <c r="AT18747" s="144"/>
    </row>
    <row r="18748" spans="9:46" s="142" customFormat="1" x14ac:dyDescent="0.15">
      <c r="I18748" s="223"/>
      <c r="P18748" s="224"/>
      <c r="Q18748" s="224"/>
      <c r="R18748" s="224"/>
      <c r="T18748" s="223"/>
      <c r="U18748" s="225"/>
      <c r="V18748" s="223"/>
      <c r="W18748" s="225"/>
      <c r="AE18748" s="200"/>
      <c r="AM18748" s="203"/>
      <c r="AT18748" s="144"/>
    </row>
    <row r="18749" spans="9:46" s="142" customFormat="1" x14ac:dyDescent="0.15">
      <c r="I18749" s="223"/>
      <c r="P18749" s="224"/>
      <c r="Q18749" s="224"/>
      <c r="R18749" s="224"/>
      <c r="T18749" s="223"/>
      <c r="U18749" s="225"/>
      <c r="V18749" s="223"/>
      <c r="W18749" s="225"/>
      <c r="AE18749" s="200"/>
      <c r="AM18749" s="203"/>
      <c r="AT18749" s="144"/>
    </row>
    <row r="18750" spans="9:46" s="142" customFormat="1" x14ac:dyDescent="0.15">
      <c r="I18750" s="223"/>
      <c r="P18750" s="224"/>
      <c r="Q18750" s="224"/>
      <c r="R18750" s="224"/>
      <c r="T18750" s="223"/>
      <c r="U18750" s="225"/>
      <c r="V18750" s="223"/>
      <c r="W18750" s="225"/>
      <c r="AE18750" s="200"/>
      <c r="AM18750" s="203"/>
      <c r="AT18750" s="144"/>
    </row>
    <row r="18751" spans="9:46" s="142" customFormat="1" x14ac:dyDescent="0.15">
      <c r="I18751" s="223"/>
      <c r="P18751" s="224"/>
      <c r="Q18751" s="224"/>
      <c r="R18751" s="224"/>
      <c r="T18751" s="223"/>
      <c r="U18751" s="225"/>
      <c r="V18751" s="223"/>
      <c r="W18751" s="225"/>
      <c r="AE18751" s="200"/>
      <c r="AM18751" s="203"/>
      <c r="AT18751" s="144"/>
    </row>
    <row r="18752" spans="9:46" s="142" customFormat="1" x14ac:dyDescent="0.15">
      <c r="I18752" s="223"/>
      <c r="P18752" s="224"/>
      <c r="Q18752" s="224"/>
      <c r="R18752" s="224"/>
      <c r="T18752" s="223"/>
      <c r="U18752" s="225"/>
      <c r="V18752" s="223"/>
      <c r="W18752" s="225"/>
      <c r="AE18752" s="200"/>
      <c r="AM18752" s="203"/>
      <c r="AT18752" s="144"/>
    </row>
    <row r="18753" spans="9:46" s="142" customFormat="1" x14ac:dyDescent="0.15">
      <c r="I18753" s="223"/>
      <c r="P18753" s="224"/>
      <c r="Q18753" s="224"/>
      <c r="R18753" s="224"/>
      <c r="T18753" s="223"/>
      <c r="U18753" s="225"/>
      <c r="V18753" s="223"/>
      <c r="W18753" s="225"/>
      <c r="AE18753" s="200"/>
      <c r="AM18753" s="203"/>
      <c r="AT18753" s="144"/>
    </row>
    <row r="18754" spans="9:46" s="142" customFormat="1" x14ac:dyDescent="0.15">
      <c r="I18754" s="223"/>
      <c r="P18754" s="224"/>
      <c r="Q18754" s="224"/>
      <c r="R18754" s="224"/>
      <c r="T18754" s="223"/>
      <c r="U18754" s="225"/>
      <c r="V18754" s="223"/>
      <c r="W18754" s="225"/>
      <c r="AE18754" s="200"/>
      <c r="AM18754" s="203"/>
      <c r="AT18754" s="144"/>
    </row>
    <row r="18755" spans="9:46" s="142" customFormat="1" x14ac:dyDescent="0.15">
      <c r="I18755" s="223"/>
      <c r="P18755" s="224"/>
      <c r="Q18755" s="224"/>
      <c r="R18755" s="224"/>
      <c r="T18755" s="223"/>
      <c r="U18755" s="225"/>
      <c r="V18755" s="223"/>
      <c r="W18755" s="225"/>
      <c r="AE18755" s="200"/>
      <c r="AM18755" s="203"/>
      <c r="AT18755" s="144"/>
    </row>
    <row r="18756" spans="9:46" s="142" customFormat="1" x14ac:dyDescent="0.15">
      <c r="I18756" s="223"/>
      <c r="P18756" s="224"/>
      <c r="Q18756" s="224"/>
      <c r="R18756" s="224"/>
      <c r="T18756" s="223"/>
      <c r="U18756" s="225"/>
      <c r="V18756" s="223"/>
      <c r="W18756" s="225"/>
      <c r="AE18756" s="200"/>
      <c r="AM18756" s="203"/>
      <c r="AT18756" s="144"/>
    </row>
    <row r="18757" spans="9:46" s="142" customFormat="1" x14ac:dyDescent="0.15">
      <c r="I18757" s="223"/>
      <c r="P18757" s="224"/>
      <c r="Q18757" s="224"/>
      <c r="R18757" s="224"/>
      <c r="T18757" s="223"/>
      <c r="U18757" s="225"/>
      <c r="V18757" s="223"/>
      <c r="W18757" s="225"/>
      <c r="AE18757" s="200"/>
      <c r="AM18757" s="203"/>
      <c r="AT18757" s="144"/>
    </row>
    <row r="18758" spans="9:46" s="142" customFormat="1" x14ac:dyDescent="0.15">
      <c r="I18758" s="223"/>
      <c r="P18758" s="224"/>
      <c r="Q18758" s="224"/>
      <c r="R18758" s="224"/>
      <c r="T18758" s="223"/>
      <c r="U18758" s="225"/>
      <c r="V18758" s="223"/>
      <c r="W18758" s="225"/>
      <c r="AE18758" s="200"/>
      <c r="AM18758" s="203"/>
      <c r="AT18758" s="144"/>
    </row>
    <row r="18759" spans="9:46" s="142" customFormat="1" x14ac:dyDescent="0.15">
      <c r="I18759" s="223"/>
      <c r="P18759" s="224"/>
      <c r="Q18759" s="224"/>
      <c r="R18759" s="224"/>
      <c r="T18759" s="223"/>
      <c r="U18759" s="225"/>
      <c r="V18759" s="223"/>
      <c r="W18759" s="225"/>
      <c r="AE18759" s="200"/>
      <c r="AM18759" s="203"/>
      <c r="AT18759" s="144"/>
    </row>
    <row r="18760" spans="9:46" s="142" customFormat="1" x14ac:dyDescent="0.15">
      <c r="I18760" s="223"/>
      <c r="P18760" s="224"/>
      <c r="Q18760" s="224"/>
      <c r="R18760" s="224"/>
      <c r="T18760" s="223"/>
      <c r="U18760" s="225"/>
      <c r="V18760" s="223"/>
      <c r="W18760" s="225"/>
      <c r="AE18760" s="200"/>
      <c r="AM18760" s="203"/>
      <c r="AT18760" s="144"/>
    </row>
    <row r="18761" spans="9:46" s="142" customFormat="1" x14ac:dyDescent="0.15">
      <c r="I18761" s="223"/>
      <c r="P18761" s="224"/>
      <c r="Q18761" s="224"/>
      <c r="R18761" s="224"/>
      <c r="T18761" s="223"/>
      <c r="U18761" s="225"/>
      <c r="V18761" s="223"/>
      <c r="W18761" s="225"/>
      <c r="AE18761" s="200"/>
      <c r="AM18761" s="203"/>
      <c r="AT18761" s="144"/>
    </row>
    <row r="18762" spans="9:46" s="142" customFormat="1" x14ac:dyDescent="0.15">
      <c r="I18762" s="223"/>
      <c r="P18762" s="224"/>
      <c r="Q18762" s="224"/>
      <c r="R18762" s="224"/>
      <c r="T18762" s="223"/>
      <c r="U18762" s="225"/>
      <c r="V18762" s="223"/>
      <c r="W18762" s="225"/>
      <c r="AE18762" s="200"/>
      <c r="AM18762" s="203"/>
      <c r="AT18762" s="144"/>
    </row>
    <row r="18763" spans="9:46" s="142" customFormat="1" x14ac:dyDescent="0.15">
      <c r="I18763" s="223"/>
      <c r="P18763" s="224"/>
      <c r="Q18763" s="224"/>
      <c r="R18763" s="224"/>
      <c r="T18763" s="223"/>
      <c r="U18763" s="225"/>
      <c r="V18763" s="223"/>
      <c r="W18763" s="225"/>
      <c r="AE18763" s="200"/>
      <c r="AM18763" s="203"/>
      <c r="AT18763" s="144"/>
    </row>
    <row r="18764" spans="9:46" s="142" customFormat="1" x14ac:dyDescent="0.15">
      <c r="I18764" s="223"/>
      <c r="P18764" s="224"/>
      <c r="Q18764" s="224"/>
      <c r="R18764" s="224"/>
      <c r="T18764" s="223"/>
      <c r="U18764" s="225"/>
      <c r="V18764" s="223"/>
      <c r="W18764" s="225"/>
      <c r="AE18764" s="200"/>
      <c r="AM18764" s="203"/>
      <c r="AT18764" s="144"/>
    </row>
    <row r="18765" spans="9:46" s="142" customFormat="1" x14ac:dyDescent="0.15">
      <c r="I18765" s="223"/>
      <c r="P18765" s="224"/>
      <c r="Q18765" s="224"/>
      <c r="R18765" s="224"/>
      <c r="T18765" s="223"/>
      <c r="U18765" s="225"/>
      <c r="V18765" s="223"/>
      <c r="W18765" s="225"/>
      <c r="AE18765" s="200"/>
      <c r="AM18765" s="203"/>
      <c r="AT18765" s="144"/>
    </row>
    <row r="18766" spans="9:46" s="142" customFormat="1" x14ac:dyDescent="0.15">
      <c r="I18766" s="223"/>
      <c r="P18766" s="224"/>
      <c r="Q18766" s="224"/>
      <c r="R18766" s="224"/>
      <c r="T18766" s="223"/>
      <c r="U18766" s="225"/>
      <c r="V18766" s="223"/>
      <c r="W18766" s="225"/>
      <c r="AE18766" s="200"/>
      <c r="AM18766" s="203"/>
      <c r="AT18766" s="144"/>
    </row>
    <row r="18767" spans="9:46" s="142" customFormat="1" x14ac:dyDescent="0.15">
      <c r="I18767" s="223"/>
      <c r="P18767" s="224"/>
      <c r="Q18767" s="224"/>
      <c r="R18767" s="224"/>
      <c r="T18767" s="223"/>
      <c r="U18767" s="225"/>
      <c r="V18767" s="223"/>
      <c r="W18767" s="225"/>
      <c r="AE18767" s="200"/>
      <c r="AM18767" s="203"/>
      <c r="AT18767" s="144"/>
    </row>
    <row r="18768" spans="9:46" s="142" customFormat="1" x14ac:dyDescent="0.15">
      <c r="I18768" s="223"/>
      <c r="P18768" s="224"/>
      <c r="Q18768" s="224"/>
      <c r="R18768" s="224"/>
      <c r="T18768" s="223"/>
      <c r="U18768" s="225"/>
      <c r="V18768" s="223"/>
      <c r="W18768" s="225"/>
      <c r="AE18768" s="200"/>
      <c r="AM18768" s="203"/>
      <c r="AT18768" s="144"/>
    </row>
    <row r="18769" spans="9:46" s="142" customFormat="1" x14ac:dyDescent="0.15">
      <c r="I18769" s="223"/>
      <c r="P18769" s="224"/>
      <c r="Q18769" s="224"/>
      <c r="R18769" s="224"/>
      <c r="T18769" s="223"/>
      <c r="U18769" s="225"/>
      <c r="V18769" s="223"/>
      <c r="W18769" s="225"/>
      <c r="AE18769" s="200"/>
      <c r="AM18769" s="203"/>
      <c r="AT18769" s="144"/>
    </row>
    <row r="18770" spans="9:46" s="142" customFormat="1" x14ac:dyDescent="0.15">
      <c r="I18770" s="223"/>
      <c r="P18770" s="224"/>
      <c r="Q18770" s="224"/>
      <c r="R18770" s="224"/>
      <c r="T18770" s="223"/>
      <c r="U18770" s="225"/>
      <c r="V18770" s="223"/>
      <c r="W18770" s="225"/>
      <c r="AE18770" s="200"/>
      <c r="AM18770" s="203"/>
      <c r="AT18770" s="144"/>
    </row>
    <row r="18771" spans="9:46" s="142" customFormat="1" x14ac:dyDescent="0.15">
      <c r="I18771" s="223"/>
      <c r="P18771" s="224"/>
      <c r="Q18771" s="224"/>
      <c r="R18771" s="224"/>
      <c r="T18771" s="223"/>
      <c r="U18771" s="225"/>
      <c r="V18771" s="223"/>
      <c r="W18771" s="225"/>
      <c r="AE18771" s="200"/>
      <c r="AM18771" s="203"/>
      <c r="AT18771" s="144"/>
    </row>
    <row r="18772" spans="9:46" s="142" customFormat="1" x14ac:dyDescent="0.15">
      <c r="I18772" s="223"/>
      <c r="P18772" s="224"/>
      <c r="Q18772" s="224"/>
      <c r="R18772" s="224"/>
      <c r="T18772" s="223"/>
      <c r="U18772" s="225"/>
      <c r="V18772" s="223"/>
      <c r="W18772" s="225"/>
      <c r="AE18772" s="200"/>
      <c r="AM18772" s="203"/>
      <c r="AT18772" s="144"/>
    </row>
    <row r="18773" spans="9:46" s="142" customFormat="1" x14ac:dyDescent="0.15">
      <c r="I18773" s="223"/>
      <c r="P18773" s="224"/>
      <c r="Q18773" s="224"/>
      <c r="R18773" s="224"/>
      <c r="T18773" s="223"/>
      <c r="U18773" s="225"/>
      <c r="V18773" s="223"/>
      <c r="W18773" s="225"/>
      <c r="AE18773" s="200"/>
      <c r="AM18773" s="203"/>
      <c r="AT18773" s="144"/>
    </row>
    <row r="18774" spans="9:46" s="142" customFormat="1" x14ac:dyDescent="0.15">
      <c r="I18774" s="223"/>
      <c r="P18774" s="224"/>
      <c r="Q18774" s="224"/>
      <c r="R18774" s="224"/>
      <c r="T18774" s="223"/>
      <c r="U18774" s="225"/>
      <c r="V18774" s="223"/>
      <c r="W18774" s="225"/>
      <c r="AE18774" s="200"/>
      <c r="AM18774" s="203"/>
      <c r="AT18774" s="144"/>
    </row>
    <row r="18775" spans="9:46" s="142" customFormat="1" x14ac:dyDescent="0.15">
      <c r="I18775" s="223"/>
      <c r="P18775" s="224"/>
      <c r="Q18775" s="224"/>
      <c r="R18775" s="224"/>
      <c r="T18775" s="223"/>
      <c r="U18775" s="225"/>
      <c r="V18775" s="223"/>
      <c r="W18775" s="225"/>
      <c r="AE18775" s="200"/>
      <c r="AM18775" s="203"/>
      <c r="AT18775" s="144"/>
    </row>
    <row r="18776" spans="9:46" s="142" customFormat="1" x14ac:dyDescent="0.15">
      <c r="I18776" s="223"/>
      <c r="P18776" s="224"/>
      <c r="Q18776" s="224"/>
      <c r="R18776" s="224"/>
      <c r="T18776" s="223"/>
      <c r="U18776" s="225"/>
      <c r="V18776" s="223"/>
      <c r="W18776" s="225"/>
      <c r="AE18776" s="200"/>
      <c r="AM18776" s="203"/>
      <c r="AT18776" s="144"/>
    </row>
    <row r="18777" spans="9:46" s="142" customFormat="1" x14ac:dyDescent="0.15">
      <c r="I18777" s="223"/>
      <c r="P18777" s="224"/>
      <c r="Q18777" s="224"/>
      <c r="R18777" s="224"/>
      <c r="T18777" s="223"/>
      <c r="U18777" s="225"/>
      <c r="V18777" s="223"/>
      <c r="W18777" s="225"/>
      <c r="AE18777" s="200"/>
      <c r="AM18777" s="203"/>
      <c r="AT18777" s="144"/>
    </row>
    <row r="18778" spans="9:46" s="142" customFormat="1" x14ac:dyDescent="0.15">
      <c r="I18778" s="223"/>
      <c r="P18778" s="224"/>
      <c r="Q18778" s="224"/>
      <c r="R18778" s="224"/>
      <c r="T18778" s="223"/>
      <c r="U18778" s="225"/>
      <c r="V18778" s="223"/>
      <c r="W18778" s="225"/>
      <c r="AE18778" s="200"/>
      <c r="AM18778" s="203"/>
      <c r="AT18778" s="144"/>
    </row>
    <row r="18779" spans="9:46" s="142" customFormat="1" x14ac:dyDescent="0.15">
      <c r="I18779" s="223"/>
      <c r="P18779" s="224"/>
      <c r="Q18779" s="224"/>
      <c r="R18779" s="224"/>
      <c r="T18779" s="223"/>
      <c r="U18779" s="225"/>
      <c r="V18779" s="223"/>
      <c r="W18779" s="225"/>
      <c r="AE18779" s="200"/>
      <c r="AM18779" s="203"/>
      <c r="AT18779" s="144"/>
    </row>
    <row r="18780" spans="9:46" s="142" customFormat="1" x14ac:dyDescent="0.15">
      <c r="I18780" s="223"/>
      <c r="P18780" s="224"/>
      <c r="Q18780" s="224"/>
      <c r="R18780" s="224"/>
      <c r="T18780" s="223"/>
      <c r="U18780" s="225"/>
      <c r="V18780" s="223"/>
      <c r="W18780" s="225"/>
      <c r="AE18780" s="200"/>
      <c r="AM18780" s="203"/>
      <c r="AT18780" s="144"/>
    </row>
    <row r="18781" spans="9:46" s="142" customFormat="1" x14ac:dyDescent="0.15">
      <c r="I18781" s="223"/>
      <c r="P18781" s="224"/>
      <c r="Q18781" s="224"/>
      <c r="R18781" s="224"/>
      <c r="T18781" s="223"/>
      <c r="U18781" s="225"/>
      <c r="V18781" s="223"/>
      <c r="W18781" s="225"/>
      <c r="AE18781" s="200"/>
      <c r="AM18781" s="203"/>
      <c r="AT18781" s="144"/>
    </row>
    <row r="18782" spans="9:46" s="142" customFormat="1" x14ac:dyDescent="0.15">
      <c r="I18782" s="223"/>
      <c r="P18782" s="224"/>
      <c r="Q18782" s="224"/>
      <c r="R18782" s="224"/>
      <c r="T18782" s="223"/>
      <c r="U18782" s="225"/>
      <c r="V18782" s="223"/>
      <c r="W18782" s="225"/>
      <c r="AE18782" s="200"/>
      <c r="AM18782" s="203"/>
      <c r="AT18782" s="144"/>
    </row>
    <row r="18783" spans="9:46" s="142" customFormat="1" x14ac:dyDescent="0.15">
      <c r="I18783" s="223"/>
      <c r="P18783" s="224"/>
      <c r="Q18783" s="224"/>
      <c r="R18783" s="224"/>
      <c r="T18783" s="223"/>
      <c r="U18783" s="225"/>
      <c r="V18783" s="223"/>
      <c r="W18783" s="225"/>
      <c r="AE18783" s="200"/>
      <c r="AM18783" s="203"/>
      <c r="AT18783" s="144"/>
    </row>
    <row r="18784" spans="9:46" s="142" customFormat="1" x14ac:dyDescent="0.15">
      <c r="I18784" s="223"/>
      <c r="P18784" s="224"/>
      <c r="Q18784" s="224"/>
      <c r="R18784" s="224"/>
      <c r="T18784" s="223"/>
      <c r="U18784" s="225"/>
      <c r="V18784" s="223"/>
      <c r="W18784" s="225"/>
      <c r="AE18784" s="200"/>
      <c r="AM18784" s="203"/>
      <c r="AT18784" s="144"/>
    </row>
    <row r="18785" spans="9:46" s="142" customFormat="1" x14ac:dyDescent="0.15">
      <c r="I18785" s="223"/>
      <c r="P18785" s="224"/>
      <c r="Q18785" s="224"/>
      <c r="R18785" s="224"/>
      <c r="T18785" s="223"/>
      <c r="U18785" s="225"/>
      <c r="V18785" s="223"/>
      <c r="W18785" s="225"/>
      <c r="AE18785" s="200"/>
      <c r="AM18785" s="203"/>
      <c r="AT18785" s="144"/>
    </row>
    <row r="18786" spans="9:46" s="142" customFormat="1" x14ac:dyDescent="0.15">
      <c r="I18786" s="223"/>
      <c r="P18786" s="224"/>
      <c r="Q18786" s="224"/>
      <c r="R18786" s="224"/>
      <c r="T18786" s="223"/>
      <c r="U18786" s="225"/>
      <c r="V18786" s="223"/>
      <c r="W18786" s="225"/>
      <c r="AE18786" s="200"/>
      <c r="AM18786" s="203"/>
      <c r="AT18786" s="144"/>
    </row>
    <row r="18787" spans="9:46" s="142" customFormat="1" x14ac:dyDescent="0.15">
      <c r="I18787" s="223"/>
      <c r="P18787" s="224"/>
      <c r="Q18787" s="224"/>
      <c r="R18787" s="224"/>
      <c r="T18787" s="223"/>
      <c r="U18787" s="225"/>
      <c r="V18787" s="223"/>
      <c r="W18787" s="225"/>
      <c r="AE18787" s="200"/>
      <c r="AM18787" s="203"/>
      <c r="AT18787" s="144"/>
    </row>
    <row r="18788" spans="9:46" s="142" customFormat="1" x14ac:dyDescent="0.15">
      <c r="I18788" s="223"/>
      <c r="P18788" s="224"/>
      <c r="Q18788" s="224"/>
      <c r="R18788" s="224"/>
      <c r="T18788" s="223"/>
      <c r="U18788" s="225"/>
      <c r="V18788" s="223"/>
      <c r="W18788" s="225"/>
      <c r="AE18788" s="200"/>
      <c r="AM18788" s="203"/>
      <c r="AT18788" s="144"/>
    </row>
    <row r="18789" spans="9:46" s="142" customFormat="1" x14ac:dyDescent="0.15">
      <c r="I18789" s="223"/>
      <c r="P18789" s="224"/>
      <c r="Q18789" s="224"/>
      <c r="R18789" s="224"/>
      <c r="T18789" s="223"/>
      <c r="U18789" s="225"/>
      <c r="V18789" s="223"/>
      <c r="W18789" s="225"/>
      <c r="AE18789" s="200"/>
      <c r="AM18789" s="203"/>
      <c r="AT18789" s="144"/>
    </row>
    <row r="18790" spans="9:46" s="142" customFormat="1" x14ac:dyDescent="0.15">
      <c r="I18790" s="223"/>
      <c r="P18790" s="224"/>
      <c r="Q18790" s="224"/>
      <c r="R18790" s="224"/>
      <c r="T18790" s="223"/>
      <c r="U18790" s="225"/>
      <c r="V18790" s="223"/>
      <c r="W18790" s="225"/>
      <c r="AE18790" s="200"/>
      <c r="AM18790" s="203"/>
      <c r="AT18790" s="144"/>
    </row>
    <row r="18791" spans="9:46" s="142" customFormat="1" x14ac:dyDescent="0.15">
      <c r="I18791" s="223"/>
      <c r="P18791" s="224"/>
      <c r="Q18791" s="224"/>
      <c r="R18791" s="224"/>
      <c r="T18791" s="223"/>
      <c r="U18791" s="225"/>
      <c r="V18791" s="223"/>
      <c r="W18791" s="225"/>
      <c r="AE18791" s="200"/>
      <c r="AM18791" s="203"/>
      <c r="AT18791" s="144"/>
    </row>
    <row r="18792" spans="9:46" s="142" customFormat="1" x14ac:dyDescent="0.15">
      <c r="I18792" s="223"/>
      <c r="P18792" s="224"/>
      <c r="Q18792" s="224"/>
      <c r="R18792" s="224"/>
      <c r="T18792" s="223"/>
      <c r="U18792" s="225"/>
      <c r="V18792" s="223"/>
      <c r="W18792" s="225"/>
      <c r="AE18792" s="200"/>
      <c r="AM18792" s="203"/>
      <c r="AT18792" s="144"/>
    </row>
    <row r="18793" spans="9:46" s="142" customFormat="1" x14ac:dyDescent="0.15">
      <c r="I18793" s="223"/>
      <c r="P18793" s="224"/>
      <c r="Q18793" s="224"/>
      <c r="R18793" s="224"/>
      <c r="T18793" s="223"/>
      <c r="U18793" s="225"/>
      <c r="V18793" s="223"/>
      <c r="W18793" s="225"/>
      <c r="AE18793" s="200"/>
      <c r="AM18793" s="203"/>
      <c r="AT18793" s="144"/>
    </row>
    <row r="18794" spans="9:46" s="142" customFormat="1" x14ac:dyDescent="0.15">
      <c r="I18794" s="223"/>
      <c r="P18794" s="224"/>
      <c r="Q18794" s="224"/>
      <c r="R18794" s="224"/>
      <c r="T18794" s="223"/>
      <c r="U18794" s="225"/>
      <c r="V18794" s="223"/>
      <c r="W18794" s="225"/>
      <c r="AE18794" s="200"/>
      <c r="AM18794" s="203"/>
      <c r="AT18794" s="144"/>
    </row>
    <row r="18795" spans="9:46" s="142" customFormat="1" x14ac:dyDescent="0.15">
      <c r="I18795" s="223"/>
      <c r="P18795" s="224"/>
      <c r="Q18795" s="224"/>
      <c r="R18795" s="224"/>
      <c r="T18795" s="223"/>
      <c r="U18795" s="225"/>
      <c r="V18795" s="223"/>
      <c r="W18795" s="225"/>
      <c r="AE18795" s="200"/>
      <c r="AM18795" s="203"/>
      <c r="AT18795" s="144"/>
    </row>
    <row r="18796" spans="9:46" s="142" customFormat="1" x14ac:dyDescent="0.15">
      <c r="I18796" s="223"/>
      <c r="P18796" s="224"/>
      <c r="Q18796" s="224"/>
      <c r="R18796" s="224"/>
      <c r="T18796" s="223"/>
      <c r="U18796" s="225"/>
      <c r="V18796" s="223"/>
      <c r="W18796" s="225"/>
      <c r="AE18796" s="200"/>
      <c r="AM18796" s="203"/>
      <c r="AT18796" s="144"/>
    </row>
    <row r="18797" spans="9:46" s="142" customFormat="1" x14ac:dyDescent="0.15">
      <c r="I18797" s="223"/>
      <c r="P18797" s="224"/>
      <c r="Q18797" s="224"/>
      <c r="R18797" s="224"/>
      <c r="T18797" s="223"/>
      <c r="U18797" s="225"/>
      <c r="V18797" s="223"/>
      <c r="W18797" s="225"/>
      <c r="AE18797" s="200"/>
      <c r="AM18797" s="203"/>
      <c r="AT18797" s="144"/>
    </row>
    <row r="18798" spans="9:46" s="142" customFormat="1" x14ac:dyDescent="0.15">
      <c r="I18798" s="223"/>
      <c r="P18798" s="224"/>
      <c r="Q18798" s="224"/>
      <c r="R18798" s="224"/>
      <c r="T18798" s="223"/>
      <c r="U18798" s="225"/>
      <c r="V18798" s="223"/>
      <c r="W18798" s="225"/>
      <c r="AE18798" s="200"/>
      <c r="AM18798" s="203"/>
      <c r="AT18798" s="144"/>
    </row>
    <row r="18799" spans="9:46" s="142" customFormat="1" x14ac:dyDescent="0.15">
      <c r="I18799" s="223"/>
      <c r="P18799" s="224"/>
      <c r="Q18799" s="224"/>
      <c r="R18799" s="224"/>
      <c r="T18799" s="223"/>
      <c r="U18799" s="225"/>
      <c r="V18799" s="223"/>
      <c r="W18799" s="225"/>
      <c r="AE18799" s="200"/>
      <c r="AM18799" s="203"/>
      <c r="AT18799" s="144"/>
    </row>
    <row r="18800" spans="9:46" s="142" customFormat="1" x14ac:dyDescent="0.15">
      <c r="I18800" s="223"/>
      <c r="P18800" s="224"/>
      <c r="Q18800" s="224"/>
      <c r="R18800" s="224"/>
      <c r="T18800" s="223"/>
      <c r="U18800" s="225"/>
      <c r="V18800" s="223"/>
      <c r="W18800" s="225"/>
      <c r="AE18800" s="200"/>
      <c r="AM18800" s="203"/>
      <c r="AT18800" s="144"/>
    </row>
    <row r="18801" spans="9:46" s="142" customFormat="1" x14ac:dyDescent="0.15">
      <c r="I18801" s="223"/>
      <c r="P18801" s="224"/>
      <c r="Q18801" s="224"/>
      <c r="R18801" s="224"/>
      <c r="T18801" s="223"/>
      <c r="U18801" s="225"/>
      <c r="V18801" s="223"/>
      <c r="W18801" s="225"/>
      <c r="AE18801" s="200"/>
      <c r="AM18801" s="203"/>
      <c r="AT18801" s="144"/>
    </row>
    <row r="18802" spans="9:46" s="142" customFormat="1" x14ac:dyDescent="0.15">
      <c r="I18802" s="223"/>
      <c r="P18802" s="224"/>
      <c r="Q18802" s="224"/>
      <c r="R18802" s="224"/>
      <c r="T18802" s="223"/>
      <c r="U18802" s="225"/>
      <c r="V18802" s="223"/>
      <c r="W18802" s="225"/>
      <c r="AE18802" s="200"/>
      <c r="AM18802" s="203"/>
      <c r="AT18802" s="144"/>
    </row>
    <row r="18803" spans="9:46" s="142" customFormat="1" x14ac:dyDescent="0.15">
      <c r="I18803" s="223"/>
      <c r="P18803" s="224"/>
      <c r="Q18803" s="224"/>
      <c r="R18803" s="224"/>
      <c r="T18803" s="223"/>
      <c r="U18803" s="225"/>
      <c r="V18803" s="223"/>
      <c r="W18803" s="225"/>
      <c r="AE18803" s="200"/>
      <c r="AM18803" s="203"/>
      <c r="AT18803" s="144"/>
    </row>
    <row r="18804" spans="9:46" s="142" customFormat="1" x14ac:dyDescent="0.15">
      <c r="I18804" s="223"/>
      <c r="P18804" s="224"/>
      <c r="Q18804" s="224"/>
      <c r="R18804" s="224"/>
      <c r="T18804" s="223"/>
      <c r="U18804" s="225"/>
      <c r="V18804" s="223"/>
      <c r="W18804" s="225"/>
      <c r="AE18804" s="200"/>
      <c r="AM18804" s="203"/>
      <c r="AT18804" s="144"/>
    </row>
    <row r="18805" spans="9:46" s="142" customFormat="1" x14ac:dyDescent="0.15">
      <c r="I18805" s="223"/>
      <c r="P18805" s="224"/>
      <c r="Q18805" s="224"/>
      <c r="R18805" s="224"/>
      <c r="T18805" s="223"/>
      <c r="U18805" s="225"/>
      <c r="V18805" s="223"/>
      <c r="W18805" s="225"/>
      <c r="AE18805" s="200"/>
      <c r="AM18805" s="203"/>
      <c r="AT18805" s="144"/>
    </row>
    <row r="18806" spans="9:46" s="142" customFormat="1" x14ac:dyDescent="0.15">
      <c r="I18806" s="223"/>
      <c r="P18806" s="224"/>
      <c r="Q18806" s="224"/>
      <c r="R18806" s="224"/>
      <c r="T18806" s="223"/>
      <c r="U18806" s="225"/>
      <c r="V18806" s="223"/>
      <c r="W18806" s="225"/>
      <c r="AE18806" s="200"/>
      <c r="AM18806" s="203"/>
      <c r="AT18806" s="144"/>
    </row>
    <row r="18807" spans="9:46" s="142" customFormat="1" x14ac:dyDescent="0.15">
      <c r="I18807" s="223"/>
      <c r="P18807" s="224"/>
      <c r="Q18807" s="224"/>
      <c r="R18807" s="224"/>
      <c r="T18807" s="223"/>
      <c r="U18807" s="225"/>
      <c r="V18807" s="223"/>
      <c r="W18807" s="225"/>
      <c r="AE18807" s="200"/>
      <c r="AM18807" s="203"/>
      <c r="AT18807" s="144"/>
    </row>
    <row r="18808" spans="9:46" s="142" customFormat="1" x14ac:dyDescent="0.15">
      <c r="I18808" s="223"/>
      <c r="P18808" s="224"/>
      <c r="Q18808" s="224"/>
      <c r="R18808" s="224"/>
      <c r="T18808" s="223"/>
      <c r="U18808" s="225"/>
      <c r="V18808" s="223"/>
      <c r="W18808" s="225"/>
      <c r="AE18808" s="200"/>
      <c r="AM18808" s="203"/>
      <c r="AT18808" s="144"/>
    </row>
    <row r="18809" spans="9:46" s="142" customFormat="1" x14ac:dyDescent="0.15">
      <c r="I18809" s="223"/>
      <c r="P18809" s="224"/>
      <c r="Q18809" s="224"/>
      <c r="R18809" s="224"/>
      <c r="T18809" s="223"/>
      <c r="U18809" s="225"/>
      <c r="V18809" s="223"/>
      <c r="W18809" s="225"/>
      <c r="AE18809" s="200"/>
      <c r="AM18809" s="203"/>
      <c r="AT18809" s="144"/>
    </row>
    <row r="18810" spans="9:46" s="142" customFormat="1" x14ac:dyDescent="0.15">
      <c r="I18810" s="223"/>
      <c r="P18810" s="224"/>
      <c r="Q18810" s="224"/>
      <c r="R18810" s="224"/>
      <c r="T18810" s="223"/>
      <c r="U18810" s="225"/>
      <c r="V18810" s="223"/>
      <c r="W18810" s="225"/>
      <c r="AE18810" s="200"/>
      <c r="AM18810" s="203"/>
      <c r="AT18810" s="144"/>
    </row>
    <row r="18811" spans="9:46" s="142" customFormat="1" x14ac:dyDescent="0.15">
      <c r="I18811" s="223"/>
      <c r="P18811" s="224"/>
      <c r="Q18811" s="224"/>
      <c r="R18811" s="224"/>
      <c r="T18811" s="223"/>
      <c r="U18811" s="225"/>
      <c r="V18811" s="223"/>
      <c r="W18811" s="225"/>
      <c r="AE18811" s="200"/>
      <c r="AM18811" s="203"/>
      <c r="AT18811" s="144"/>
    </row>
    <row r="18812" spans="9:46" s="142" customFormat="1" x14ac:dyDescent="0.15">
      <c r="I18812" s="223"/>
      <c r="P18812" s="224"/>
      <c r="Q18812" s="224"/>
      <c r="R18812" s="224"/>
      <c r="T18812" s="223"/>
      <c r="U18812" s="225"/>
      <c r="V18812" s="223"/>
      <c r="W18812" s="225"/>
      <c r="AE18812" s="200"/>
      <c r="AM18812" s="203"/>
      <c r="AT18812" s="144"/>
    </row>
    <row r="18813" spans="9:46" s="142" customFormat="1" x14ac:dyDescent="0.15">
      <c r="I18813" s="223"/>
      <c r="P18813" s="224"/>
      <c r="Q18813" s="224"/>
      <c r="R18813" s="224"/>
      <c r="T18813" s="223"/>
      <c r="U18813" s="225"/>
      <c r="V18813" s="223"/>
      <c r="W18813" s="225"/>
      <c r="AE18813" s="200"/>
      <c r="AM18813" s="203"/>
      <c r="AT18813" s="144"/>
    </row>
    <row r="18814" spans="9:46" s="142" customFormat="1" x14ac:dyDescent="0.15">
      <c r="I18814" s="223"/>
      <c r="P18814" s="224"/>
      <c r="Q18814" s="224"/>
      <c r="R18814" s="224"/>
      <c r="T18814" s="223"/>
      <c r="U18814" s="225"/>
      <c r="V18814" s="223"/>
      <c r="W18814" s="225"/>
      <c r="AE18814" s="200"/>
      <c r="AM18814" s="203"/>
      <c r="AT18814" s="144"/>
    </row>
    <row r="18815" spans="9:46" s="142" customFormat="1" x14ac:dyDescent="0.15">
      <c r="I18815" s="223"/>
      <c r="P18815" s="224"/>
      <c r="Q18815" s="224"/>
      <c r="R18815" s="224"/>
      <c r="T18815" s="223"/>
      <c r="U18815" s="225"/>
      <c r="V18815" s="223"/>
      <c r="W18815" s="225"/>
      <c r="AE18815" s="200"/>
      <c r="AM18815" s="203"/>
      <c r="AT18815" s="144"/>
    </row>
    <row r="18816" spans="9:46" s="142" customFormat="1" x14ac:dyDescent="0.15">
      <c r="I18816" s="223"/>
      <c r="P18816" s="224"/>
      <c r="Q18816" s="224"/>
      <c r="R18816" s="224"/>
      <c r="T18816" s="223"/>
      <c r="U18816" s="225"/>
      <c r="V18816" s="223"/>
      <c r="W18816" s="225"/>
      <c r="AE18816" s="200"/>
      <c r="AM18816" s="203"/>
      <c r="AT18816" s="144"/>
    </row>
    <row r="18817" spans="9:46" s="142" customFormat="1" x14ac:dyDescent="0.15">
      <c r="I18817" s="223"/>
      <c r="P18817" s="224"/>
      <c r="Q18817" s="224"/>
      <c r="R18817" s="224"/>
      <c r="T18817" s="223"/>
      <c r="U18817" s="225"/>
      <c r="V18817" s="223"/>
      <c r="W18817" s="225"/>
      <c r="AE18817" s="200"/>
      <c r="AM18817" s="203"/>
      <c r="AT18817" s="144"/>
    </row>
    <row r="18818" spans="9:46" s="142" customFormat="1" x14ac:dyDescent="0.15">
      <c r="I18818" s="223"/>
      <c r="P18818" s="224"/>
      <c r="Q18818" s="224"/>
      <c r="R18818" s="224"/>
      <c r="T18818" s="223"/>
      <c r="U18818" s="225"/>
      <c r="V18818" s="223"/>
      <c r="W18818" s="225"/>
      <c r="AE18818" s="200"/>
      <c r="AM18818" s="203"/>
      <c r="AT18818" s="144"/>
    </row>
    <row r="18819" spans="9:46" s="142" customFormat="1" x14ac:dyDescent="0.15">
      <c r="I18819" s="223"/>
      <c r="P18819" s="224"/>
      <c r="Q18819" s="224"/>
      <c r="R18819" s="224"/>
      <c r="T18819" s="223"/>
      <c r="U18819" s="225"/>
      <c r="V18819" s="223"/>
      <c r="W18819" s="225"/>
      <c r="AE18819" s="200"/>
      <c r="AM18819" s="203"/>
      <c r="AT18819" s="144"/>
    </row>
    <row r="18820" spans="9:46" s="142" customFormat="1" x14ac:dyDescent="0.15">
      <c r="I18820" s="223"/>
      <c r="P18820" s="224"/>
      <c r="Q18820" s="224"/>
      <c r="R18820" s="224"/>
      <c r="T18820" s="223"/>
      <c r="U18820" s="225"/>
      <c r="V18820" s="223"/>
      <c r="W18820" s="225"/>
      <c r="AE18820" s="200"/>
      <c r="AM18820" s="203"/>
      <c r="AT18820" s="144"/>
    </row>
    <row r="18821" spans="9:46" s="142" customFormat="1" x14ac:dyDescent="0.15">
      <c r="I18821" s="223"/>
      <c r="P18821" s="224"/>
      <c r="Q18821" s="224"/>
      <c r="R18821" s="224"/>
      <c r="T18821" s="223"/>
      <c r="U18821" s="225"/>
      <c r="V18821" s="223"/>
      <c r="W18821" s="225"/>
      <c r="AE18821" s="200"/>
      <c r="AM18821" s="203"/>
      <c r="AT18821" s="144"/>
    </row>
    <row r="18822" spans="9:46" s="142" customFormat="1" x14ac:dyDescent="0.15">
      <c r="I18822" s="223"/>
      <c r="P18822" s="224"/>
      <c r="Q18822" s="224"/>
      <c r="R18822" s="224"/>
      <c r="T18822" s="223"/>
      <c r="U18822" s="225"/>
      <c r="V18822" s="223"/>
      <c r="W18822" s="225"/>
      <c r="AE18822" s="200"/>
      <c r="AM18822" s="203"/>
      <c r="AT18822" s="144"/>
    </row>
    <row r="18823" spans="9:46" s="142" customFormat="1" x14ac:dyDescent="0.15">
      <c r="I18823" s="223"/>
      <c r="P18823" s="224"/>
      <c r="Q18823" s="224"/>
      <c r="R18823" s="224"/>
      <c r="T18823" s="223"/>
      <c r="U18823" s="225"/>
      <c r="V18823" s="223"/>
      <c r="W18823" s="225"/>
      <c r="AE18823" s="200"/>
      <c r="AM18823" s="203"/>
      <c r="AT18823" s="144"/>
    </row>
    <row r="18824" spans="9:46" s="142" customFormat="1" x14ac:dyDescent="0.15">
      <c r="I18824" s="223"/>
      <c r="P18824" s="224"/>
      <c r="Q18824" s="224"/>
      <c r="R18824" s="224"/>
      <c r="T18824" s="223"/>
      <c r="U18824" s="225"/>
      <c r="V18824" s="223"/>
      <c r="W18824" s="225"/>
      <c r="AE18824" s="200"/>
      <c r="AM18824" s="203"/>
      <c r="AT18824" s="144"/>
    </row>
    <row r="18825" spans="9:46" s="142" customFormat="1" x14ac:dyDescent="0.15">
      <c r="I18825" s="223"/>
      <c r="P18825" s="224"/>
      <c r="Q18825" s="224"/>
      <c r="R18825" s="224"/>
      <c r="T18825" s="223"/>
      <c r="U18825" s="225"/>
      <c r="V18825" s="223"/>
      <c r="W18825" s="225"/>
      <c r="AE18825" s="200"/>
      <c r="AM18825" s="203"/>
      <c r="AT18825" s="144"/>
    </row>
    <row r="18826" spans="9:46" s="142" customFormat="1" x14ac:dyDescent="0.15">
      <c r="I18826" s="223"/>
      <c r="P18826" s="224"/>
      <c r="Q18826" s="224"/>
      <c r="R18826" s="224"/>
      <c r="T18826" s="223"/>
      <c r="U18826" s="225"/>
      <c r="V18826" s="223"/>
      <c r="W18826" s="225"/>
      <c r="AE18826" s="200"/>
      <c r="AM18826" s="203"/>
      <c r="AT18826" s="144"/>
    </row>
    <row r="18827" spans="9:46" s="142" customFormat="1" x14ac:dyDescent="0.15">
      <c r="I18827" s="223"/>
      <c r="P18827" s="224"/>
      <c r="Q18827" s="224"/>
      <c r="R18827" s="224"/>
      <c r="T18827" s="223"/>
      <c r="U18827" s="225"/>
      <c r="V18827" s="223"/>
      <c r="W18827" s="225"/>
      <c r="AE18827" s="200"/>
      <c r="AM18827" s="203"/>
      <c r="AT18827" s="144"/>
    </row>
    <row r="18828" spans="9:46" s="142" customFormat="1" x14ac:dyDescent="0.15">
      <c r="I18828" s="223"/>
      <c r="P18828" s="224"/>
      <c r="Q18828" s="224"/>
      <c r="R18828" s="224"/>
      <c r="T18828" s="223"/>
      <c r="U18828" s="225"/>
      <c r="V18828" s="223"/>
      <c r="W18828" s="225"/>
      <c r="AE18828" s="200"/>
      <c r="AM18828" s="203"/>
      <c r="AT18828" s="144"/>
    </row>
    <row r="18829" spans="9:46" s="142" customFormat="1" x14ac:dyDescent="0.15">
      <c r="I18829" s="223"/>
      <c r="P18829" s="224"/>
      <c r="Q18829" s="224"/>
      <c r="R18829" s="224"/>
      <c r="T18829" s="223"/>
      <c r="U18829" s="225"/>
      <c r="V18829" s="223"/>
      <c r="W18829" s="225"/>
      <c r="AE18829" s="200"/>
      <c r="AM18829" s="203"/>
      <c r="AT18829" s="144"/>
    </row>
    <row r="18830" spans="9:46" s="142" customFormat="1" x14ac:dyDescent="0.15">
      <c r="I18830" s="223"/>
      <c r="P18830" s="224"/>
      <c r="Q18830" s="224"/>
      <c r="R18830" s="224"/>
      <c r="T18830" s="223"/>
      <c r="U18830" s="225"/>
      <c r="V18830" s="223"/>
      <c r="W18830" s="225"/>
      <c r="AE18830" s="200"/>
      <c r="AM18830" s="203"/>
      <c r="AT18830" s="144"/>
    </row>
    <row r="18831" spans="9:46" s="142" customFormat="1" x14ac:dyDescent="0.15">
      <c r="I18831" s="223"/>
      <c r="P18831" s="224"/>
      <c r="Q18831" s="224"/>
      <c r="R18831" s="224"/>
      <c r="T18831" s="223"/>
      <c r="U18831" s="225"/>
      <c r="V18831" s="223"/>
      <c r="W18831" s="225"/>
      <c r="AE18831" s="200"/>
      <c r="AM18831" s="203"/>
      <c r="AT18831" s="144"/>
    </row>
    <row r="18832" spans="9:46" s="142" customFormat="1" x14ac:dyDescent="0.15">
      <c r="I18832" s="223"/>
      <c r="P18832" s="224"/>
      <c r="Q18832" s="224"/>
      <c r="R18832" s="224"/>
      <c r="T18832" s="223"/>
      <c r="U18832" s="225"/>
      <c r="V18832" s="223"/>
      <c r="W18832" s="225"/>
      <c r="AE18832" s="200"/>
      <c r="AM18832" s="203"/>
      <c r="AT18832" s="144"/>
    </row>
    <row r="18833" spans="9:46" s="142" customFormat="1" x14ac:dyDescent="0.15">
      <c r="I18833" s="223"/>
      <c r="P18833" s="224"/>
      <c r="Q18833" s="224"/>
      <c r="R18833" s="224"/>
      <c r="T18833" s="223"/>
      <c r="U18833" s="225"/>
      <c r="V18833" s="223"/>
      <c r="W18833" s="225"/>
      <c r="AE18833" s="200"/>
      <c r="AM18833" s="203"/>
      <c r="AT18833" s="144"/>
    </row>
    <row r="18834" spans="9:46" s="142" customFormat="1" x14ac:dyDescent="0.15">
      <c r="I18834" s="223"/>
      <c r="P18834" s="224"/>
      <c r="Q18834" s="224"/>
      <c r="R18834" s="224"/>
      <c r="T18834" s="223"/>
      <c r="U18834" s="225"/>
      <c r="V18834" s="223"/>
      <c r="W18834" s="225"/>
      <c r="AE18834" s="200"/>
      <c r="AM18834" s="203"/>
      <c r="AT18834" s="144"/>
    </row>
    <row r="18835" spans="9:46" s="142" customFormat="1" x14ac:dyDescent="0.15">
      <c r="I18835" s="223"/>
      <c r="P18835" s="224"/>
      <c r="Q18835" s="224"/>
      <c r="R18835" s="224"/>
      <c r="T18835" s="223"/>
      <c r="U18835" s="225"/>
      <c r="V18835" s="223"/>
      <c r="W18835" s="225"/>
      <c r="AE18835" s="200"/>
      <c r="AM18835" s="203"/>
      <c r="AT18835" s="144"/>
    </row>
    <row r="18836" spans="9:46" s="142" customFormat="1" x14ac:dyDescent="0.15">
      <c r="I18836" s="223"/>
      <c r="P18836" s="224"/>
      <c r="Q18836" s="224"/>
      <c r="R18836" s="224"/>
      <c r="T18836" s="223"/>
      <c r="U18836" s="225"/>
      <c r="V18836" s="223"/>
      <c r="W18836" s="225"/>
      <c r="AE18836" s="200"/>
      <c r="AM18836" s="203"/>
      <c r="AT18836" s="144"/>
    </row>
    <row r="18837" spans="9:46" s="142" customFormat="1" x14ac:dyDescent="0.15">
      <c r="I18837" s="223"/>
      <c r="P18837" s="224"/>
      <c r="Q18837" s="224"/>
      <c r="R18837" s="224"/>
      <c r="T18837" s="223"/>
      <c r="U18837" s="225"/>
      <c r="V18837" s="223"/>
      <c r="W18837" s="225"/>
      <c r="AE18837" s="200"/>
      <c r="AM18837" s="203"/>
      <c r="AT18837" s="144"/>
    </row>
    <row r="18838" spans="9:46" s="142" customFormat="1" x14ac:dyDescent="0.15">
      <c r="I18838" s="223"/>
      <c r="P18838" s="224"/>
      <c r="Q18838" s="224"/>
      <c r="R18838" s="224"/>
      <c r="T18838" s="223"/>
      <c r="U18838" s="225"/>
      <c r="V18838" s="223"/>
      <c r="W18838" s="225"/>
      <c r="AE18838" s="200"/>
      <c r="AM18838" s="203"/>
      <c r="AT18838" s="144"/>
    </row>
    <row r="18839" spans="9:46" s="142" customFormat="1" x14ac:dyDescent="0.15">
      <c r="I18839" s="223"/>
      <c r="P18839" s="224"/>
      <c r="Q18839" s="224"/>
      <c r="R18839" s="224"/>
      <c r="T18839" s="223"/>
      <c r="U18839" s="225"/>
      <c r="V18839" s="223"/>
      <c r="W18839" s="225"/>
      <c r="AE18839" s="200"/>
      <c r="AM18839" s="203"/>
      <c r="AT18839" s="144"/>
    </row>
    <row r="18840" spans="9:46" s="142" customFormat="1" x14ac:dyDescent="0.15">
      <c r="I18840" s="223"/>
      <c r="P18840" s="224"/>
      <c r="Q18840" s="224"/>
      <c r="R18840" s="224"/>
      <c r="T18840" s="223"/>
      <c r="U18840" s="225"/>
      <c r="V18840" s="223"/>
      <c r="W18840" s="225"/>
      <c r="AE18840" s="200"/>
      <c r="AM18840" s="203"/>
      <c r="AT18840" s="144"/>
    </row>
    <row r="18841" spans="9:46" s="142" customFormat="1" x14ac:dyDescent="0.15">
      <c r="I18841" s="223"/>
      <c r="P18841" s="224"/>
      <c r="Q18841" s="224"/>
      <c r="R18841" s="224"/>
      <c r="T18841" s="223"/>
      <c r="U18841" s="225"/>
      <c r="V18841" s="223"/>
      <c r="W18841" s="225"/>
      <c r="AE18841" s="200"/>
      <c r="AM18841" s="203"/>
      <c r="AT18841" s="144"/>
    </row>
    <row r="18842" spans="9:46" s="142" customFormat="1" x14ac:dyDescent="0.15">
      <c r="I18842" s="223"/>
      <c r="P18842" s="224"/>
      <c r="Q18842" s="224"/>
      <c r="R18842" s="224"/>
      <c r="T18842" s="223"/>
      <c r="U18842" s="225"/>
      <c r="V18842" s="223"/>
      <c r="W18842" s="225"/>
      <c r="AE18842" s="200"/>
      <c r="AM18842" s="203"/>
      <c r="AT18842" s="144"/>
    </row>
    <row r="18843" spans="9:46" s="142" customFormat="1" x14ac:dyDescent="0.15">
      <c r="I18843" s="223"/>
      <c r="P18843" s="224"/>
      <c r="Q18843" s="224"/>
      <c r="R18843" s="224"/>
      <c r="T18843" s="223"/>
      <c r="U18843" s="225"/>
      <c r="V18843" s="223"/>
      <c r="W18843" s="225"/>
      <c r="AE18843" s="200"/>
      <c r="AM18843" s="203"/>
      <c r="AT18843" s="144"/>
    </row>
    <row r="18844" spans="9:46" s="142" customFormat="1" x14ac:dyDescent="0.15">
      <c r="I18844" s="223"/>
      <c r="P18844" s="224"/>
      <c r="Q18844" s="224"/>
      <c r="R18844" s="224"/>
      <c r="T18844" s="223"/>
      <c r="U18844" s="225"/>
      <c r="V18844" s="223"/>
      <c r="W18844" s="225"/>
      <c r="AE18844" s="200"/>
      <c r="AM18844" s="203"/>
      <c r="AT18844" s="144"/>
    </row>
    <row r="18845" spans="9:46" s="142" customFormat="1" x14ac:dyDescent="0.15">
      <c r="I18845" s="223"/>
      <c r="P18845" s="224"/>
      <c r="Q18845" s="224"/>
      <c r="R18845" s="224"/>
      <c r="T18845" s="223"/>
      <c r="U18845" s="225"/>
      <c r="V18845" s="223"/>
      <c r="W18845" s="225"/>
      <c r="AE18845" s="200"/>
      <c r="AM18845" s="203"/>
      <c r="AT18845" s="144"/>
    </row>
    <row r="18846" spans="9:46" s="142" customFormat="1" x14ac:dyDescent="0.15">
      <c r="I18846" s="223"/>
      <c r="P18846" s="224"/>
      <c r="Q18846" s="224"/>
      <c r="R18846" s="224"/>
      <c r="T18846" s="223"/>
      <c r="U18846" s="225"/>
      <c r="V18846" s="223"/>
      <c r="W18846" s="225"/>
      <c r="AE18846" s="200"/>
      <c r="AM18846" s="203"/>
      <c r="AT18846" s="144"/>
    </row>
    <row r="18847" spans="9:46" s="142" customFormat="1" x14ac:dyDescent="0.15">
      <c r="I18847" s="223"/>
      <c r="P18847" s="224"/>
      <c r="Q18847" s="224"/>
      <c r="R18847" s="224"/>
      <c r="T18847" s="223"/>
      <c r="U18847" s="225"/>
      <c r="V18847" s="223"/>
      <c r="W18847" s="225"/>
      <c r="AE18847" s="200"/>
      <c r="AM18847" s="203"/>
      <c r="AT18847" s="144"/>
    </row>
    <row r="18848" spans="9:46" s="142" customFormat="1" x14ac:dyDescent="0.15">
      <c r="I18848" s="223"/>
      <c r="P18848" s="224"/>
      <c r="Q18848" s="224"/>
      <c r="R18848" s="224"/>
      <c r="T18848" s="223"/>
      <c r="U18848" s="225"/>
      <c r="V18848" s="223"/>
      <c r="W18848" s="225"/>
      <c r="AE18848" s="200"/>
      <c r="AM18848" s="203"/>
      <c r="AT18848" s="144"/>
    </row>
    <row r="18849" spans="9:46" s="142" customFormat="1" x14ac:dyDescent="0.15">
      <c r="I18849" s="223"/>
      <c r="P18849" s="224"/>
      <c r="Q18849" s="224"/>
      <c r="R18849" s="224"/>
      <c r="T18849" s="223"/>
      <c r="U18849" s="225"/>
      <c r="V18849" s="223"/>
      <c r="W18849" s="225"/>
      <c r="AE18849" s="200"/>
      <c r="AM18849" s="203"/>
      <c r="AT18849" s="144"/>
    </row>
    <row r="18850" spans="9:46" s="142" customFormat="1" x14ac:dyDescent="0.15">
      <c r="I18850" s="223"/>
      <c r="P18850" s="224"/>
      <c r="Q18850" s="224"/>
      <c r="R18850" s="224"/>
      <c r="T18850" s="223"/>
      <c r="U18850" s="225"/>
      <c r="V18850" s="223"/>
      <c r="W18850" s="225"/>
      <c r="AE18850" s="200"/>
      <c r="AM18850" s="203"/>
      <c r="AT18850" s="144"/>
    </row>
    <row r="18851" spans="9:46" s="142" customFormat="1" x14ac:dyDescent="0.15">
      <c r="I18851" s="223"/>
      <c r="P18851" s="224"/>
      <c r="Q18851" s="224"/>
      <c r="R18851" s="224"/>
      <c r="T18851" s="223"/>
      <c r="U18851" s="225"/>
      <c r="V18851" s="223"/>
      <c r="W18851" s="225"/>
      <c r="AE18851" s="200"/>
      <c r="AM18851" s="203"/>
      <c r="AT18851" s="144"/>
    </row>
    <row r="18852" spans="9:46" s="142" customFormat="1" x14ac:dyDescent="0.15">
      <c r="I18852" s="223"/>
      <c r="P18852" s="224"/>
      <c r="Q18852" s="224"/>
      <c r="R18852" s="224"/>
      <c r="T18852" s="223"/>
      <c r="U18852" s="225"/>
      <c r="V18852" s="223"/>
      <c r="W18852" s="225"/>
      <c r="AE18852" s="200"/>
      <c r="AM18852" s="203"/>
      <c r="AT18852" s="144"/>
    </row>
    <row r="18853" spans="9:46" s="142" customFormat="1" x14ac:dyDescent="0.15">
      <c r="I18853" s="223"/>
      <c r="P18853" s="224"/>
      <c r="Q18853" s="224"/>
      <c r="R18853" s="224"/>
      <c r="T18853" s="223"/>
      <c r="U18853" s="225"/>
      <c r="V18853" s="223"/>
      <c r="W18853" s="225"/>
      <c r="AE18853" s="200"/>
      <c r="AM18853" s="203"/>
      <c r="AT18853" s="144"/>
    </row>
    <row r="18854" spans="9:46" s="142" customFormat="1" x14ac:dyDescent="0.15">
      <c r="I18854" s="223"/>
      <c r="P18854" s="224"/>
      <c r="Q18854" s="224"/>
      <c r="R18854" s="224"/>
      <c r="T18854" s="223"/>
      <c r="U18854" s="225"/>
      <c r="V18854" s="223"/>
      <c r="W18854" s="225"/>
      <c r="AE18854" s="200"/>
      <c r="AM18854" s="203"/>
      <c r="AT18854" s="144"/>
    </row>
    <row r="18855" spans="9:46" s="142" customFormat="1" x14ac:dyDescent="0.15">
      <c r="I18855" s="223"/>
      <c r="P18855" s="224"/>
      <c r="Q18855" s="224"/>
      <c r="R18855" s="224"/>
      <c r="T18855" s="223"/>
      <c r="U18855" s="225"/>
      <c r="V18855" s="223"/>
      <c r="W18855" s="225"/>
      <c r="AE18855" s="200"/>
      <c r="AM18855" s="203"/>
      <c r="AT18855" s="144"/>
    </row>
    <row r="18856" spans="9:46" s="142" customFormat="1" x14ac:dyDescent="0.15">
      <c r="I18856" s="223"/>
      <c r="P18856" s="224"/>
      <c r="Q18856" s="224"/>
      <c r="R18856" s="224"/>
      <c r="T18856" s="223"/>
      <c r="U18856" s="225"/>
      <c r="V18856" s="223"/>
      <c r="W18856" s="225"/>
      <c r="AE18856" s="200"/>
      <c r="AM18856" s="203"/>
      <c r="AT18856" s="144"/>
    </row>
    <row r="18857" spans="9:46" s="142" customFormat="1" x14ac:dyDescent="0.15">
      <c r="I18857" s="223"/>
      <c r="P18857" s="224"/>
      <c r="Q18857" s="224"/>
      <c r="R18857" s="224"/>
      <c r="T18857" s="223"/>
      <c r="U18857" s="225"/>
      <c r="V18857" s="223"/>
      <c r="W18857" s="225"/>
      <c r="AE18857" s="200"/>
      <c r="AM18857" s="203"/>
      <c r="AT18857" s="144"/>
    </row>
    <row r="18858" spans="9:46" s="142" customFormat="1" x14ac:dyDescent="0.15">
      <c r="I18858" s="223"/>
      <c r="P18858" s="224"/>
      <c r="Q18858" s="224"/>
      <c r="R18858" s="224"/>
      <c r="T18858" s="223"/>
      <c r="U18858" s="225"/>
      <c r="V18858" s="223"/>
      <c r="W18858" s="225"/>
      <c r="AE18858" s="200"/>
      <c r="AM18858" s="203"/>
      <c r="AT18858" s="144"/>
    </row>
    <row r="18859" spans="9:46" s="142" customFormat="1" x14ac:dyDescent="0.15">
      <c r="I18859" s="223"/>
      <c r="P18859" s="224"/>
      <c r="Q18859" s="224"/>
      <c r="R18859" s="224"/>
      <c r="T18859" s="223"/>
      <c r="U18859" s="225"/>
      <c r="V18859" s="223"/>
      <c r="W18859" s="225"/>
      <c r="AE18859" s="200"/>
      <c r="AM18859" s="203"/>
      <c r="AT18859" s="144"/>
    </row>
    <row r="18860" spans="9:46" s="142" customFormat="1" x14ac:dyDescent="0.15">
      <c r="I18860" s="223"/>
      <c r="P18860" s="224"/>
      <c r="Q18860" s="224"/>
      <c r="R18860" s="224"/>
      <c r="T18860" s="223"/>
      <c r="U18860" s="225"/>
      <c r="V18860" s="223"/>
      <c r="W18860" s="225"/>
      <c r="AE18860" s="200"/>
      <c r="AM18860" s="203"/>
      <c r="AT18860" s="144"/>
    </row>
    <row r="18861" spans="9:46" s="142" customFormat="1" x14ac:dyDescent="0.15">
      <c r="I18861" s="223"/>
      <c r="P18861" s="224"/>
      <c r="Q18861" s="224"/>
      <c r="R18861" s="224"/>
      <c r="T18861" s="223"/>
      <c r="U18861" s="225"/>
      <c r="V18861" s="223"/>
      <c r="W18861" s="225"/>
      <c r="AE18861" s="200"/>
      <c r="AM18861" s="203"/>
      <c r="AT18861" s="144"/>
    </row>
    <row r="18862" spans="9:46" s="142" customFormat="1" x14ac:dyDescent="0.15">
      <c r="I18862" s="223"/>
      <c r="P18862" s="224"/>
      <c r="Q18862" s="224"/>
      <c r="R18862" s="224"/>
      <c r="T18862" s="223"/>
      <c r="U18862" s="225"/>
      <c r="V18862" s="223"/>
      <c r="W18862" s="225"/>
      <c r="AE18862" s="200"/>
      <c r="AM18862" s="203"/>
      <c r="AT18862" s="144"/>
    </row>
    <row r="18863" spans="9:46" s="142" customFormat="1" x14ac:dyDescent="0.15">
      <c r="I18863" s="223"/>
      <c r="P18863" s="224"/>
      <c r="Q18863" s="224"/>
      <c r="R18863" s="224"/>
      <c r="T18863" s="223"/>
      <c r="U18863" s="225"/>
      <c r="V18863" s="223"/>
      <c r="W18863" s="225"/>
      <c r="AE18863" s="200"/>
      <c r="AM18863" s="203"/>
      <c r="AT18863" s="144"/>
    </row>
    <row r="18864" spans="9:46" s="142" customFormat="1" x14ac:dyDescent="0.15">
      <c r="I18864" s="223"/>
      <c r="P18864" s="224"/>
      <c r="Q18864" s="224"/>
      <c r="R18864" s="224"/>
      <c r="T18864" s="223"/>
      <c r="U18864" s="225"/>
      <c r="V18864" s="223"/>
      <c r="W18864" s="225"/>
      <c r="AE18864" s="200"/>
      <c r="AM18864" s="203"/>
      <c r="AT18864" s="144"/>
    </row>
    <row r="18865" spans="9:46" s="142" customFormat="1" x14ac:dyDescent="0.15">
      <c r="I18865" s="223"/>
      <c r="P18865" s="224"/>
      <c r="Q18865" s="224"/>
      <c r="R18865" s="224"/>
      <c r="T18865" s="223"/>
      <c r="U18865" s="225"/>
      <c r="V18865" s="223"/>
      <c r="W18865" s="225"/>
      <c r="AE18865" s="200"/>
      <c r="AM18865" s="203"/>
      <c r="AT18865" s="144"/>
    </row>
    <row r="18866" spans="9:46" s="142" customFormat="1" x14ac:dyDescent="0.15">
      <c r="I18866" s="223"/>
      <c r="P18866" s="224"/>
      <c r="Q18866" s="224"/>
      <c r="R18866" s="224"/>
      <c r="T18866" s="223"/>
      <c r="U18866" s="225"/>
      <c r="V18866" s="223"/>
      <c r="W18866" s="225"/>
      <c r="AE18866" s="200"/>
      <c r="AM18866" s="203"/>
      <c r="AT18866" s="144"/>
    </row>
    <row r="18867" spans="9:46" s="142" customFormat="1" x14ac:dyDescent="0.15">
      <c r="I18867" s="223"/>
      <c r="P18867" s="224"/>
      <c r="Q18867" s="224"/>
      <c r="R18867" s="224"/>
      <c r="T18867" s="223"/>
      <c r="U18867" s="225"/>
      <c r="V18867" s="223"/>
      <c r="W18867" s="225"/>
      <c r="AE18867" s="200"/>
      <c r="AM18867" s="203"/>
      <c r="AT18867" s="144"/>
    </row>
    <row r="18868" spans="9:46" s="142" customFormat="1" x14ac:dyDescent="0.15">
      <c r="I18868" s="223"/>
      <c r="P18868" s="224"/>
      <c r="Q18868" s="224"/>
      <c r="R18868" s="224"/>
      <c r="T18868" s="223"/>
      <c r="U18868" s="225"/>
      <c r="V18868" s="223"/>
      <c r="W18868" s="225"/>
      <c r="AE18868" s="200"/>
      <c r="AM18868" s="203"/>
      <c r="AT18868" s="144"/>
    </row>
    <row r="18869" spans="9:46" s="142" customFormat="1" x14ac:dyDescent="0.15">
      <c r="I18869" s="223"/>
      <c r="P18869" s="224"/>
      <c r="Q18869" s="224"/>
      <c r="R18869" s="224"/>
      <c r="T18869" s="223"/>
      <c r="U18869" s="225"/>
      <c r="V18869" s="223"/>
      <c r="W18869" s="225"/>
      <c r="AE18869" s="200"/>
      <c r="AM18869" s="203"/>
      <c r="AT18869" s="144"/>
    </row>
    <row r="18870" spans="9:46" s="142" customFormat="1" x14ac:dyDescent="0.15">
      <c r="I18870" s="223"/>
      <c r="P18870" s="224"/>
      <c r="Q18870" s="224"/>
      <c r="R18870" s="224"/>
      <c r="T18870" s="223"/>
      <c r="U18870" s="225"/>
      <c r="V18870" s="223"/>
      <c r="W18870" s="225"/>
      <c r="AE18870" s="200"/>
      <c r="AM18870" s="203"/>
      <c r="AT18870" s="144"/>
    </row>
    <row r="18871" spans="9:46" s="142" customFormat="1" x14ac:dyDescent="0.15">
      <c r="I18871" s="223"/>
      <c r="P18871" s="224"/>
      <c r="Q18871" s="224"/>
      <c r="R18871" s="224"/>
      <c r="T18871" s="223"/>
      <c r="U18871" s="225"/>
      <c r="V18871" s="223"/>
      <c r="W18871" s="225"/>
      <c r="AE18871" s="200"/>
      <c r="AM18871" s="203"/>
      <c r="AT18871" s="144"/>
    </row>
    <row r="18872" spans="9:46" s="142" customFormat="1" x14ac:dyDescent="0.15">
      <c r="I18872" s="223"/>
      <c r="P18872" s="224"/>
      <c r="Q18872" s="224"/>
      <c r="R18872" s="224"/>
      <c r="T18872" s="223"/>
      <c r="U18872" s="225"/>
      <c r="V18872" s="223"/>
      <c r="W18872" s="225"/>
      <c r="AE18872" s="200"/>
      <c r="AM18872" s="203"/>
      <c r="AT18872" s="144"/>
    </row>
    <row r="18873" spans="9:46" s="142" customFormat="1" x14ac:dyDescent="0.15">
      <c r="I18873" s="223"/>
      <c r="P18873" s="224"/>
      <c r="Q18873" s="224"/>
      <c r="R18873" s="224"/>
      <c r="T18873" s="223"/>
      <c r="U18873" s="225"/>
      <c r="V18873" s="223"/>
      <c r="W18873" s="225"/>
      <c r="AE18873" s="200"/>
      <c r="AM18873" s="203"/>
      <c r="AT18873" s="144"/>
    </row>
    <row r="18874" spans="9:46" s="142" customFormat="1" x14ac:dyDescent="0.15">
      <c r="I18874" s="223"/>
      <c r="P18874" s="224"/>
      <c r="Q18874" s="224"/>
      <c r="R18874" s="224"/>
      <c r="T18874" s="223"/>
      <c r="U18874" s="225"/>
      <c r="V18874" s="223"/>
      <c r="W18874" s="225"/>
      <c r="AE18874" s="200"/>
      <c r="AM18874" s="203"/>
      <c r="AT18874" s="144"/>
    </row>
    <row r="18875" spans="9:46" s="142" customFormat="1" x14ac:dyDescent="0.15">
      <c r="I18875" s="223"/>
      <c r="P18875" s="224"/>
      <c r="Q18875" s="224"/>
      <c r="R18875" s="224"/>
      <c r="T18875" s="223"/>
      <c r="U18875" s="225"/>
      <c r="V18875" s="223"/>
      <c r="W18875" s="225"/>
      <c r="AE18875" s="200"/>
      <c r="AM18875" s="203"/>
      <c r="AT18875" s="144"/>
    </row>
    <row r="18876" spans="9:46" s="142" customFormat="1" x14ac:dyDescent="0.15">
      <c r="I18876" s="223"/>
      <c r="P18876" s="224"/>
      <c r="Q18876" s="224"/>
      <c r="R18876" s="224"/>
      <c r="T18876" s="223"/>
      <c r="U18876" s="225"/>
      <c r="V18876" s="223"/>
      <c r="W18876" s="225"/>
      <c r="AE18876" s="200"/>
      <c r="AM18876" s="203"/>
      <c r="AT18876" s="144"/>
    </row>
    <row r="18877" spans="9:46" s="142" customFormat="1" x14ac:dyDescent="0.15">
      <c r="I18877" s="223"/>
      <c r="P18877" s="224"/>
      <c r="Q18877" s="224"/>
      <c r="R18877" s="224"/>
      <c r="T18877" s="223"/>
      <c r="U18877" s="225"/>
      <c r="V18877" s="223"/>
      <c r="W18877" s="225"/>
      <c r="AE18877" s="200"/>
      <c r="AM18877" s="203"/>
      <c r="AT18877" s="144"/>
    </row>
    <row r="18878" spans="9:46" s="142" customFormat="1" x14ac:dyDescent="0.15">
      <c r="I18878" s="223"/>
      <c r="P18878" s="224"/>
      <c r="Q18878" s="224"/>
      <c r="R18878" s="224"/>
      <c r="T18878" s="223"/>
      <c r="U18878" s="225"/>
      <c r="V18878" s="223"/>
      <c r="W18878" s="225"/>
      <c r="AE18878" s="200"/>
      <c r="AM18878" s="203"/>
      <c r="AT18878" s="144"/>
    </row>
    <row r="18879" spans="9:46" s="142" customFormat="1" x14ac:dyDescent="0.15">
      <c r="I18879" s="223"/>
      <c r="P18879" s="224"/>
      <c r="Q18879" s="224"/>
      <c r="R18879" s="224"/>
      <c r="T18879" s="223"/>
      <c r="U18879" s="225"/>
      <c r="V18879" s="223"/>
      <c r="W18879" s="225"/>
      <c r="AE18879" s="200"/>
      <c r="AM18879" s="203"/>
      <c r="AT18879" s="144"/>
    </row>
    <row r="18880" spans="9:46" s="142" customFormat="1" x14ac:dyDescent="0.15">
      <c r="I18880" s="223"/>
      <c r="P18880" s="224"/>
      <c r="Q18880" s="224"/>
      <c r="R18880" s="224"/>
      <c r="T18880" s="223"/>
      <c r="U18880" s="225"/>
      <c r="V18880" s="223"/>
      <c r="W18880" s="225"/>
      <c r="AE18880" s="200"/>
      <c r="AM18880" s="203"/>
      <c r="AT18880" s="144"/>
    </row>
    <row r="18881" spans="9:46" s="142" customFormat="1" x14ac:dyDescent="0.15">
      <c r="I18881" s="223"/>
      <c r="P18881" s="224"/>
      <c r="Q18881" s="224"/>
      <c r="R18881" s="224"/>
      <c r="T18881" s="223"/>
      <c r="U18881" s="225"/>
      <c r="V18881" s="223"/>
      <c r="W18881" s="225"/>
      <c r="AE18881" s="200"/>
      <c r="AM18881" s="203"/>
      <c r="AT18881" s="144"/>
    </row>
    <row r="18882" spans="9:46" s="142" customFormat="1" x14ac:dyDescent="0.15">
      <c r="I18882" s="223"/>
      <c r="P18882" s="224"/>
      <c r="Q18882" s="224"/>
      <c r="R18882" s="224"/>
      <c r="T18882" s="223"/>
      <c r="U18882" s="225"/>
      <c r="V18882" s="223"/>
      <c r="W18882" s="225"/>
      <c r="AE18882" s="200"/>
      <c r="AM18882" s="203"/>
      <c r="AT18882" s="144"/>
    </row>
    <row r="18883" spans="9:46" s="142" customFormat="1" x14ac:dyDescent="0.15">
      <c r="I18883" s="223"/>
      <c r="P18883" s="224"/>
      <c r="Q18883" s="224"/>
      <c r="R18883" s="224"/>
      <c r="T18883" s="223"/>
      <c r="U18883" s="225"/>
      <c r="V18883" s="223"/>
      <c r="W18883" s="225"/>
      <c r="AE18883" s="200"/>
      <c r="AM18883" s="203"/>
      <c r="AT18883" s="144"/>
    </row>
    <row r="18884" spans="9:46" s="142" customFormat="1" x14ac:dyDescent="0.15">
      <c r="I18884" s="223"/>
      <c r="P18884" s="224"/>
      <c r="Q18884" s="224"/>
      <c r="R18884" s="224"/>
      <c r="T18884" s="223"/>
      <c r="U18884" s="225"/>
      <c r="V18884" s="223"/>
      <c r="W18884" s="225"/>
      <c r="AE18884" s="200"/>
      <c r="AM18884" s="203"/>
      <c r="AT18884" s="144"/>
    </row>
    <row r="18885" spans="9:46" s="142" customFormat="1" x14ac:dyDescent="0.15">
      <c r="I18885" s="223"/>
      <c r="P18885" s="224"/>
      <c r="Q18885" s="224"/>
      <c r="R18885" s="224"/>
      <c r="T18885" s="223"/>
      <c r="U18885" s="225"/>
      <c r="V18885" s="223"/>
      <c r="W18885" s="225"/>
      <c r="AE18885" s="200"/>
      <c r="AM18885" s="203"/>
      <c r="AT18885" s="144"/>
    </row>
    <row r="18886" spans="9:46" s="142" customFormat="1" x14ac:dyDescent="0.15">
      <c r="I18886" s="223"/>
      <c r="P18886" s="224"/>
      <c r="Q18886" s="224"/>
      <c r="R18886" s="224"/>
      <c r="T18886" s="223"/>
      <c r="U18886" s="225"/>
      <c r="V18886" s="223"/>
      <c r="W18886" s="225"/>
      <c r="AE18886" s="200"/>
      <c r="AM18886" s="203"/>
      <c r="AT18886" s="144"/>
    </row>
    <row r="18887" spans="9:46" s="142" customFormat="1" x14ac:dyDescent="0.15">
      <c r="I18887" s="223"/>
      <c r="P18887" s="224"/>
      <c r="Q18887" s="224"/>
      <c r="R18887" s="224"/>
      <c r="T18887" s="223"/>
      <c r="U18887" s="225"/>
      <c r="V18887" s="223"/>
      <c r="W18887" s="225"/>
      <c r="AE18887" s="200"/>
      <c r="AM18887" s="203"/>
      <c r="AT18887" s="144"/>
    </row>
    <row r="18888" spans="9:46" s="142" customFormat="1" x14ac:dyDescent="0.15">
      <c r="I18888" s="223"/>
      <c r="P18888" s="224"/>
      <c r="Q18888" s="224"/>
      <c r="R18888" s="224"/>
      <c r="T18888" s="223"/>
      <c r="U18888" s="225"/>
      <c r="V18888" s="223"/>
      <c r="W18888" s="225"/>
      <c r="AE18888" s="200"/>
      <c r="AM18888" s="203"/>
      <c r="AT18888" s="144"/>
    </row>
    <row r="18889" spans="9:46" s="142" customFormat="1" x14ac:dyDescent="0.15">
      <c r="I18889" s="223"/>
      <c r="P18889" s="224"/>
      <c r="Q18889" s="224"/>
      <c r="R18889" s="224"/>
      <c r="T18889" s="223"/>
      <c r="U18889" s="225"/>
      <c r="V18889" s="223"/>
      <c r="W18889" s="225"/>
      <c r="AE18889" s="200"/>
      <c r="AM18889" s="203"/>
      <c r="AT18889" s="144"/>
    </row>
    <row r="18890" spans="9:46" s="142" customFormat="1" x14ac:dyDescent="0.15">
      <c r="I18890" s="223"/>
      <c r="P18890" s="224"/>
      <c r="Q18890" s="224"/>
      <c r="R18890" s="224"/>
      <c r="T18890" s="223"/>
      <c r="U18890" s="225"/>
      <c r="V18890" s="223"/>
      <c r="W18890" s="225"/>
      <c r="AE18890" s="200"/>
      <c r="AM18890" s="203"/>
      <c r="AT18890" s="144"/>
    </row>
    <row r="18891" spans="9:46" s="142" customFormat="1" x14ac:dyDescent="0.15">
      <c r="I18891" s="223"/>
      <c r="P18891" s="224"/>
      <c r="Q18891" s="224"/>
      <c r="R18891" s="224"/>
      <c r="T18891" s="223"/>
      <c r="U18891" s="225"/>
      <c r="V18891" s="223"/>
      <c r="W18891" s="225"/>
      <c r="AE18891" s="200"/>
      <c r="AM18891" s="203"/>
      <c r="AT18891" s="144"/>
    </row>
    <row r="18892" spans="9:46" s="142" customFormat="1" x14ac:dyDescent="0.15">
      <c r="I18892" s="223"/>
      <c r="P18892" s="224"/>
      <c r="Q18892" s="224"/>
      <c r="R18892" s="224"/>
      <c r="T18892" s="223"/>
      <c r="U18892" s="225"/>
      <c r="V18892" s="223"/>
      <c r="W18892" s="225"/>
      <c r="AE18892" s="200"/>
      <c r="AM18892" s="203"/>
      <c r="AT18892" s="144"/>
    </row>
    <row r="18893" spans="9:46" s="142" customFormat="1" x14ac:dyDescent="0.15">
      <c r="I18893" s="223"/>
      <c r="P18893" s="224"/>
      <c r="Q18893" s="224"/>
      <c r="R18893" s="224"/>
      <c r="T18893" s="223"/>
      <c r="U18893" s="225"/>
      <c r="V18893" s="223"/>
      <c r="W18893" s="225"/>
      <c r="AE18893" s="200"/>
      <c r="AM18893" s="203"/>
      <c r="AT18893" s="144"/>
    </row>
    <row r="18894" spans="9:46" s="142" customFormat="1" x14ac:dyDescent="0.15">
      <c r="I18894" s="223"/>
      <c r="P18894" s="224"/>
      <c r="Q18894" s="224"/>
      <c r="R18894" s="224"/>
      <c r="T18894" s="223"/>
      <c r="U18894" s="225"/>
      <c r="V18894" s="223"/>
      <c r="W18894" s="225"/>
      <c r="AE18894" s="200"/>
      <c r="AM18894" s="203"/>
      <c r="AT18894" s="144"/>
    </row>
    <row r="18895" spans="9:46" s="142" customFormat="1" x14ac:dyDescent="0.15">
      <c r="I18895" s="223"/>
      <c r="P18895" s="224"/>
      <c r="Q18895" s="224"/>
      <c r="R18895" s="224"/>
      <c r="T18895" s="223"/>
      <c r="U18895" s="225"/>
      <c r="V18895" s="223"/>
      <c r="W18895" s="225"/>
      <c r="AE18895" s="200"/>
      <c r="AM18895" s="203"/>
      <c r="AT18895" s="144"/>
    </row>
    <row r="18896" spans="9:46" s="142" customFormat="1" x14ac:dyDescent="0.15">
      <c r="I18896" s="223"/>
      <c r="P18896" s="224"/>
      <c r="Q18896" s="224"/>
      <c r="R18896" s="224"/>
      <c r="T18896" s="223"/>
      <c r="U18896" s="225"/>
      <c r="V18896" s="223"/>
      <c r="W18896" s="225"/>
      <c r="AE18896" s="200"/>
      <c r="AM18896" s="203"/>
      <c r="AT18896" s="144"/>
    </row>
    <row r="18897" spans="9:46" s="142" customFormat="1" x14ac:dyDescent="0.15">
      <c r="I18897" s="223"/>
      <c r="P18897" s="224"/>
      <c r="Q18897" s="224"/>
      <c r="R18897" s="224"/>
      <c r="T18897" s="223"/>
      <c r="U18897" s="225"/>
      <c r="V18897" s="223"/>
      <c r="W18897" s="225"/>
      <c r="AE18897" s="200"/>
      <c r="AM18897" s="203"/>
      <c r="AT18897" s="144"/>
    </row>
    <row r="18898" spans="9:46" s="142" customFormat="1" x14ac:dyDescent="0.15">
      <c r="I18898" s="223"/>
      <c r="P18898" s="224"/>
      <c r="Q18898" s="224"/>
      <c r="R18898" s="224"/>
      <c r="T18898" s="223"/>
      <c r="U18898" s="225"/>
      <c r="V18898" s="223"/>
      <c r="W18898" s="225"/>
      <c r="AE18898" s="200"/>
      <c r="AM18898" s="203"/>
      <c r="AT18898" s="144"/>
    </row>
    <row r="18899" spans="9:46" s="142" customFormat="1" x14ac:dyDescent="0.15">
      <c r="I18899" s="223"/>
      <c r="P18899" s="224"/>
      <c r="Q18899" s="224"/>
      <c r="R18899" s="224"/>
      <c r="T18899" s="223"/>
      <c r="U18899" s="225"/>
      <c r="V18899" s="223"/>
      <c r="W18899" s="225"/>
      <c r="AE18899" s="200"/>
      <c r="AM18899" s="203"/>
      <c r="AT18899" s="144"/>
    </row>
    <row r="18900" spans="9:46" s="142" customFormat="1" x14ac:dyDescent="0.15">
      <c r="I18900" s="223"/>
      <c r="P18900" s="224"/>
      <c r="Q18900" s="224"/>
      <c r="R18900" s="224"/>
      <c r="T18900" s="223"/>
      <c r="U18900" s="225"/>
      <c r="V18900" s="223"/>
      <c r="W18900" s="225"/>
      <c r="AE18900" s="200"/>
      <c r="AM18900" s="203"/>
      <c r="AT18900" s="144"/>
    </row>
    <row r="18901" spans="9:46" s="142" customFormat="1" x14ac:dyDescent="0.15">
      <c r="I18901" s="223"/>
      <c r="P18901" s="224"/>
      <c r="Q18901" s="224"/>
      <c r="R18901" s="224"/>
      <c r="T18901" s="223"/>
      <c r="U18901" s="225"/>
      <c r="V18901" s="223"/>
      <c r="W18901" s="225"/>
      <c r="AE18901" s="200"/>
      <c r="AM18901" s="203"/>
      <c r="AT18901" s="144"/>
    </row>
    <row r="18902" spans="9:46" s="142" customFormat="1" x14ac:dyDescent="0.15">
      <c r="I18902" s="223"/>
      <c r="P18902" s="224"/>
      <c r="Q18902" s="224"/>
      <c r="R18902" s="224"/>
      <c r="T18902" s="223"/>
      <c r="U18902" s="225"/>
      <c r="V18902" s="223"/>
      <c r="W18902" s="225"/>
      <c r="AE18902" s="200"/>
      <c r="AM18902" s="203"/>
      <c r="AT18902" s="144"/>
    </row>
    <row r="18903" spans="9:46" s="142" customFormat="1" x14ac:dyDescent="0.15">
      <c r="I18903" s="223"/>
      <c r="P18903" s="224"/>
      <c r="Q18903" s="224"/>
      <c r="R18903" s="224"/>
      <c r="T18903" s="223"/>
      <c r="U18903" s="225"/>
      <c r="V18903" s="223"/>
      <c r="W18903" s="225"/>
      <c r="AE18903" s="200"/>
      <c r="AM18903" s="203"/>
      <c r="AT18903" s="144"/>
    </row>
    <row r="18904" spans="9:46" s="142" customFormat="1" x14ac:dyDescent="0.15">
      <c r="I18904" s="223"/>
      <c r="P18904" s="224"/>
      <c r="Q18904" s="224"/>
      <c r="R18904" s="224"/>
      <c r="T18904" s="223"/>
      <c r="U18904" s="225"/>
      <c r="V18904" s="223"/>
      <c r="W18904" s="225"/>
      <c r="AE18904" s="200"/>
      <c r="AM18904" s="203"/>
      <c r="AT18904" s="144"/>
    </row>
    <row r="18905" spans="9:46" s="142" customFormat="1" x14ac:dyDescent="0.15">
      <c r="I18905" s="223"/>
      <c r="P18905" s="224"/>
      <c r="Q18905" s="224"/>
      <c r="R18905" s="224"/>
      <c r="T18905" s="223"/>
      <c r="U18905" s="225"/>
      <c r="V18905" s="223"/>
      <c r="W18905" s="225"/>
      <c r="AE18905" s="200"/>
      <c r="AM18905" s="203"/>
      <c r="AT18905" s="144"/>
    </row>
    <row r="18906" spans="9:46" s="142" customFormat="1" x14ac:dyDescent="0.15">
      <c r="I18906" s="223"/>
      <c r="P18906" s="224"/>
      <c r="Q18906" s="224"/>
      <c r="R18906" s="224"/>
      <c r="T18906" s="223"/>
      <c r="U18906" s="225"/>
      <c r="V18906" s="223"/>
      <c r="W18906" s="225"/>
      <c r="AE18906" s="200"/>
      <c r="AM18906" s="203"/>
      <c r="AT18906" s="144"/>
    </row>
    <row r="18907" spans="9:46" s="142" customFormat="1" x14ac:dyDescent="0.15">
      <c r="I18907" s="223"/>
      <c r="P18907" s="224"/>
      <c r="Q18907" s="224"/>
      <c r="R18907" s="224"/>
      <c r="T18907" s="223"/>
      <c r="U18907" s="225"/>
      <c r="V18907" s="223"/>
      <c r="W18907" s="225"/>
      <c r="AE18907" s="200"/>
      <c r="AM18907" s="203"/>
      <c r="AT18907" s="144"/>
    </row>
    <row r="18908" spans="9:46" s="142" customFormat="1" x14ac:dyDescent="0.15">
      <c r="I18908" s="223"/>
      <c r="P18908" s="224"/>
      <c r="Q18908" s="224"/>
      <c r="R18908" s="224"/>
      <c r="T18908" s="223"/>
      <c r="U18908" s="225"/>
      <c r="V18908" s="223"/>
      <c r="W18908" s="225"/>
      <c r="AE18908" s="200"/>
      <c r="AM18908" s="203"/>
      <c r="AT18908" s="144"/>
    </row>
    <row r="18909" spans="9:46" s="142" customFormat="1" x14ac:dyDescent="0.15">
      <c r="I18909" s="223"/>
      <c r="P18909" s="224"/>
      <c r="Q18909" s="224"/>
      <c r="R18909" s="224"/>
      <c r="T18909" s="223"/>
      <c r="U18909" s="225"/>
      <c r="V18909" s="223"/>
      <c r="W18909" s="225"/>
      <c r="AE18909" s="200"/>
      <c r="AM18909" s="203"/>
      <c r="AT18909" s="144"/>
    </row>
    <row r="18910" spans="9:46" s="142" customFormat="1" x14ac:dyDescent="0.15">
      <c r="I18910" s="223"/>
      <c r="P18910" s="224"/>
      <c r="Q18910" s="224"/>
      <c r="R18910" s="224"/>
      <c r="T18910" s="223"/>
      <c r="U18910" s="225"/>
      <c r="V18910" s="223"/>
      <c r="W18910" s="225"/>
      <c r="AE18910" s="200"/>
      <c r="AM18910" s="203"/>
      <c r="AT18910" s="144"/>
    </row>
    <row r="18911" spans="9:46" s="142" customFormat="1" x14ac:dyDescent="0.15">
      <c r="I18911" s="223"/>
      <c r="P18911" s="224"/>
      <c r="Q18911" s="224"/>
      <c r="R18911" s="224"/>
      <c r="T18911" s="223"/>
      <c r="U18911" s="225"/>
      <c r="V18911" s="223"/>
      <c r="W18911" s="225"/>
      <c r="AE18911" s="200"/>
      <c r="AM18911" s="203"/>
      <c r="AT18911" s="144"/>
    </row>
    <row r="18912" spans="9:46" s="142" customFormat="1" x14ac:dyDescent="0.15">
      <c r="I18912" s="223"/>
      <c r="P18912" s="224"/>
      <c r="Q18912" s="224"/>
      <c r="R18912" s="224"/>
      <c r="T18912" s="223"/>
      <c r="U18912" s="225"/>
      <c r="V18912" s="223"/>
      <c r="W18912" s="225"/>
      <c r="AE18912" s="200"/>
      <c r="AM18912" s="203"/>
      <c r="AT18912" s="144"/>
    </row>
    <row r="18913" spans="9:46" s="142" customFormat="1" x14ac:dyDescent="0.15">
      <c r="I18913" s="223"/>
      <c r="P18913" s="224"/>
      <c r="Q18913" s="224"/>
      <c r="R18913" s="224"/>
      <c r="T18913" s="223"/>
      <c r="U18913" s="225"/>
      <c r="V18913" s="223"/>
      <c r="W18913" s="225"/>
      <c r="AE18913" s="200"/>
      <c r="AM18913" s="203"/>
      <c r="AT18913" s="144"/>
    </row>
    <row r="18914" spans="9:46" s="142" customFormat="1" x14ac:dyDescent="0.15">
      <c r="I18914" s="223"/>
      <c r="P18914" s="224"/>
      <c r="Q18914" s="224"/>
      <c r="R18914" s="224"/>
      <c r="T18914" s="223"/>
      <c r="U18914" s="225"/>
      <c r="V18914" s="223"/>
      <c r="W18914" s="225"/>
      <c r="AE18914" s="200"/>
      <c r="AM18914" s="203"/>
      <c r="AT18914" s="144"/>
    </row>
    <row r="18915" spans="9:46" s="142" customFormat="1" x14ac:dyDescent="0.15">
      <c r="I18915" s="223"/>
      <c r="P18915" s="224"/>
      <c r="Q18915" s="224"/>
      <c r="R18915" s="224"/>
      <c r="T18915" s="223"/>
      <c r="U18915" s="225"/>
      <c r="V18915" s="223"/>
      <c r="W18915" s="225"/>
      <c r="AE18915" s="200"/>
      <c r="AM18915" s="203"/>
      <c r="AT18915" s="144"/>
    </row>
    <row r="18916" spans="9:46" s="142" customFormat="1" x14ac:dyDescent="0.15">
      <c r="I18916" s="223"/>
      <c r="P18916" s="224"/>
      <c r="Q18916" s="224"/>
      <c r="R18916" s="224"/>
      <c r="T18916" s="223"/>
      <c r="U18916" s="225"/>
      <c r="V18916" s="223"/>
      <c r="W18916" s="225"/>
      <c r="AE18916" s="200"/>
      <c r="AM18916" s="203"/>
      <c r="AT18916" s="144"/>
    </row>
    <row r="18917" spans="9:46" s="142" customFormat="1" x14ac:dyDescent="0.15">
      <c r="I18917" s="223"/>
      <c r="P18917" s="224"/>
      <c r="Q18917" s="224"/>
      <c r="R18917" s="224"/>
      <c r="T18917" s="223"/>
      <c r="U18917" s="225"/>
      <c r="V18917" s="223"/>
      <c r="W18917" s="225"/>
      <c r="AE18917" s="200"/>
      <c r="AM18917" s="203"/>
      <c r="AT18917" s="144"/>
    </row>
    <row r="18918" spans="9:46" s="142" customFormat="1" x14ac:dyDescent="0.15">
      <c r="I18918" s="223"/>
      <c r="P18918" s="224"/>
      <c r="Q18918" s="224"/>
      <c r="R18918" s="224"/>
      <c r="T18918" s="223"/>
      <c r="U18918" s="225"/>
      <c r="V18918" s="223"/>
      <c r="W18918" s="225"/>
      <c r="AE18918" s="200"/>
      <c r="AM18918" s="203"/>
      <c r="AT18918" s="144"/>
    </row>
    <row r="18919" spans="9:46" s="142" customFormat="1" x14ac:dyDescent="0.15">
      <c r="I18919" s="223"/>
      <c r="P18919" s="224"/>
      <c r="Q18919" s="224"/>
      <c r="R18919" s="224"/>
      <c r="T18919" s="223"/>
      <c r="U18919" s="225"/>
      <c r="V18919" s="223"/>
      <c r="W18919" s="225"/>
      <c r="AE18919" s="200"/>
      <c r="AM18919" s="203"/>
      <c r="AT18919" s="144"/>
    </row>
    <row r="18920" spans="9:46" s="142" customFormat="1" x14ac:dyDescent="0.15">
      <c r="I18920" s="223"/>
      <c r="P18920" s="224"/>
      <c r="Q18920" s="224"/>
      <c r="R18920" s="224"/>
      <c r="T18920" s="223"/>
      <c r="U18920" s="225"/>
      <c r="V18920" s="223"/>
      <c r="W18920" s="225"/>
      <c r="AE18920" s="200"/>
      <c r="AM18920" s="203"/>
      <c r="AT18920" s="144"/>
    </row>
    <row r="18921" spans="9:46" s="142" customFormat="1" x14ac:dyDescent="0.15">
      <c r="I18921" s="223"/>
      <c r="P18921" s="224"/>
      <c r="Q18921" s="224"/>
      <c r="R18921" s="224"/>
      <c r="T18921" s="223"/>
      <c r="U18921" s="225"/>
      <c r="V18921" s="223"/>
      <c r="W18921" s="225"/>
      <c r="AE18921" s="200"/>
      <c r="AM18921" s="203"/>
      <c r="AT18921" s="144"/>
    </row>
    <row r="18922" spans="9:46" s="142" customFormat="1" x14ac:dyDescent="0.15">
      <c r="I18922" s="223"/>
      <c r="P18922" s="224"/>
      <c r="Q18922" s="224"/>
      <c r="R18922" s="224"/>
      <c r="T18922" s="223"/>
      <c r="U18922" s="225"/>
      <c r="V18922" s="223"/>
      <c r="W18922" s="225"/>
      <c r="AE18922" s="200"/>
      <c r="AM18922" s="203"/>
      <c r="AT18922" s="144"/>
    </row>
    <row r="18923" spans="9:46" s="142" customFormat="1" x14ac:dyDescent="0.15">
      <c r="I18923" s="223"/>
      <c r="P18923" s="224"/>
      <c r="Q18923" s="224"/>
      <c r="R18923" s="224"/>
      <c r="T18923" s="223"/>
      <c r="U18923" s="225"/>
      <c r="V18923" s="223"/>
      <c r="W18923" s="225"/>
      <c r="AE18923" s="200"/>
      <c r="AM18923" s="203"/>
      <c r="AT18923" s="144"/>
    </row>
    <row r="18924" spans="9:46" s="142" customFormat="1" x14ac:dyDescent="0.15">
      <c r="I18924" s="223"/>
      <c r="P18924" s="224"/>
      <c r="Q18924" s="224"/>
      <c r="R18924" s="224"/>
      <c r="T18924" s="223"/>
      <c r="U18924" s="225"/>
      <c r="V18924" s="223"/>
      <c r="W18924" s="225"/>
      <c r="AE18924" s="200"/>
      <c r="AM18924" s="203"/>
      <c r="AT18924" s="144"/>
    </row>
    <row r="18925" spans="9:46" s="142" customFormat="1" x14ac:dyDescent="0.15">
      <c r="I18925" s="223"/>
      <c r="P18925" s="224"/>
      <c r="Q18925" s="224"/>
      <c r="R18925" s="224"/>
      <c r="T18925" s="223"/>
      <c r="U18925" s="225"/>
      <c r="V18925" s="223"/>
      <c r="W18925" s="225"/>
      <c r="AE18925" s="200"/>
      <c r="AM18925" s="203"/>
      <c r="AT18925" s="144"/>
    </row>
    <row r="18926" spans="9:46" s="142" customFormat="1" x14ac:dyDescent="0.15">
      <c r="I18926" s="223"/>
      <c r="P18926" s="224"/>
      <c r="Q18926" s="224"/>
      <c r="R18926" s="224"/>
      <c r="T18926" s="223"/>
      <c r="U18926" s="225"/>
      <c r="V18926" s="223"/>
      <c r="W18926" s="225"/>
      <c r="AE18926" s="200"/>
      <c r="AM18926" s="203"/>
      <c r="AT18926" s="144"/>
    </row>
    <row r="18927" spans="9:46" s="142" customFormat="1" x14ac:dyDescent="0.15">
      <c r="I18927" s="223"/>
      <c r="P18927" s="224"/>
      <c r="Q18927" s="224"/>
      <c r="R18927" s="224"/>
      <c r="T18927" s="223"/>
      <c r="U18927" s="225"/>
      <c r="V18927" s="223"/>
      <c r="W18927" s="225"/>
      <c r="AE18927" s="200"/>
      <c r="AM18927" s="203"/>
      <c r="AT18927" s="144"/>
    </row>
    <row r="18928" spans="9:46" s="142" customFormat="1" x14ac:dyDescent="0.15">
      <c r="I18928" s="223"/>
      <c r="P18928" s="224"/>
      <c r="Q18928" s="224"/>
      <c r="R18928" s="224"/>
      <c r="T18928" s="223"/>
      <c r="U18928" s="225"/>
      <c r="V18928" s="223"/>
      <c r="W18928" s="225"/>
      <c r="AE18928" s="200"/>
      <c r="AM18928" s="203"/>
      <c r="AT18928" s="144"/>
    </row>
    <row r="18929" spans="9:46" s="142" customFormat="1" x14ac:dyDescent="0.15">
      <c r="I18929" s="223"/>
      <c r="P18929" s="224"/>
      <c r="Q18929" s="224"/>
      <c r="R18929" s="224"/>
      <c r="T18929" s="223"/>
      <c r="U18929" s="225"/>
      <c r="V18929" s="223"/>
      <c r="W18929" s="225"/>
      <c r="AE18929" s="200"/>
      <c r="AM18929" s="203"/>
      <c r="AT18929" s="144"/>
    </row>
    <row r="18930" spans="9:46" s="142" customFormat="1" x14ac:dyDescent="0.15">
      <c r="I18930" s="223"/>
      <c r="P18930" s="224"/>
      <c r="Q18930" s="224"/>
      <c r="R18930" s="224"/>
      <c r="T18930" s="223"/>
      <c r="U18930" s="225"/>
      <c r="V18930" s="223"/>
      <c r="W18930" s="225"/>
      <c r="AE18930" s="200"/>
      <c r="AM18930" s="203"/>
      <c r="AT18930" s="144"/>
    </row>
    <row r="18931" spans="9:46" s="142" customFormat="1" x14ac:dyDescent="0.15">
      <c r="I18931" s="223"/>
      <c r="P18931" s="224"/>
      <c r="Q18931" s="224"/>
      <c r="R18931" s="224"/>
      <c r="T18931" s="223"/>
      <c r="U18931" s="225"/>
      <c r="V18931" s="223"/>
      <c r="W18931" s="225"/>
      <c r="AE18931" s="200"/>
      <c r="AM18931" s="203"/>
      <c r="AT18931" s="144"/>
    </row>
    <row r="18932" spans="9:46" s="142" customFormat="1" x14ac:dyDescent="0.15">
      <c r="I18932" s="223"/>
      <c r="P18932" s="224"/>
      <c r="Q18932" s="224"/>
      <c r="R18932" s="224"/>
      <c r="T18932" s="223"/>
      <c r="U18932" s="225"/>
      <c r="V18932" s="223"/>
      <c r="W18932" s="225"/>
      <c r="AE18932" s="200"/>
      <c r="AM18932" s="203"/>
      <c r="AT18932" s="144"/>
    </row>
    <row r="18933" spans="9:46" s="142" customFormat="1" x14ac:dyDescent="0.15">
      <c r="I18933" s="223"/>
      <c r="P18933" s="224"/>
      <c r="Q18933" s="224"/>
      <c r="R18933" s="224"/>
      <c r="T18933" s="223"/>
      <c r="U18933" s="225"/>
      <c r="V18933" s="223"/>
      <c r="W18933" s="225"/>
      <c r="AE18933" s="200"/>
      <c r="AM18933" s="203"/>
      <c r="AT18933" s="144"/>
    </row>
    <row r="18934" spans="9:46" s="142" customFormat="1" x14ac:dyDescent="0.15">
      <c r="I18934" s="223"/>
      <c r="P18934" s="224"/>
      <c r="Q18934" s="224"/>
      <c r="R18934" s="224"/>
      <c r="T18934" s="223"/>
      <c r="U18934" s="225"/>
      <c r="V18934" s="223"/>
      <c r="W18934" s="225"/>
      <c r="AE18934" s="200"/>
      <c r="AM18934" s="203"/>
      <c r="AT18934" s="144"/>
    </row>
    <row r="18935" spans="9:46" s="142" customFormat="1" x14ac:dyDescent="0.15">
      <c r="I18935" s="223"/>
      <c r="P18935" s="224"/>
      <c r="Q18935" s="224"/>
      <c r="R18935" s="224"/>
      <c r="T18935" s="223"/>
      <c r="U18935" s="225"/>
      <c r="V18935" s="223"/>
      <c r="W18935" s="225"/>
      <c r="AE18935" s="200"/>
      <c r="AM18935" s="203"/>
      <c r="AT18935" s="144"/>
    </row>
    <row r="18936" spans="9:46" s="142" customFormat="1" x14ac:dyDescent="0.15">
      <c r="I18936" s="223"/>
      <c r="P18936" s="224"/>
      <c r="Q18936" s="224"/>
      <c r="R18936" s="224"/>
      <c r="T18936" s="223"/>
      <c r="U18936" s="225"/>
      <c r="V18936" s="223"/>
      <c r="W18936" s="225"/>
      <c r="AE18936" s="200"/>
      <c r="AM18936" s="203"/>
      <c r="AT18936" s="144"/>
    </row>
    <row r="18937" spans="9:46" s="142" customFormat="1" x14ac:dyDescent="0.15">
      <c r="I18937" s="223"/>
      <c r="P18937" s="224"/>
      <c r="Q18937" s="224"/>
      <c r="R18937" s="224"/>
      <c r="T18937" s="223"/>
      <c r="U18937" s="225"/>
      <c r="V18937" s="223"/>
      <c r="W18937" s="225"/>
      <c r="AE18937" s="200"/>
      <c r="AM18937" s="203"/>
      <c r="AT18937" s="144"/>
    </row>
    <row r="18938" spans="9:46" s="142" customFormat="1" x14ac:dyDescent="0.15">
      <c r="I18938" s="223"/>
      <c r="P18938" s="224"/>
      <c r="Q18938" s="224"/>
      <c r="R18938" s="224"/>
      <c r="T18938" s="223"/>
      <c r="U18938" s="225"/>
      <c r="V18938" s="223"/>
      <c r="W18938" s="225"/>
      <c r="AE18938" s="200"/>
      <c r="AM18938" s="203"/>
      <c r="AT18938" s="144"/>
    </row>
    <row r="18939" spans="9:46" s="142" customFormat="1" x14ac:dyDescent="0.15">
      <c r="I18939" s="223"/>
      <c r="P18939" s="224"/>
      <c r="Q18939" s="224"/>
      <c r="R18939" s="224"/>
      <c r="T18939" s="223"/>
      <c r="U18939" s="225"/>
      <c r="V18939" s="223"/>
      <c r="W18939" s="225"/>
      <c r="AE18939" s="200"/>
      <c r="AM18939" s="203"/>
      <c r="AT18939" s="144"/>
    </row>
    <row r="18940" spans="9:46" s="142" customFormat="1" x14ac:dyDescent="0.15">
      <c r="I18940" s="223"/>
      <c r="P18940" s="224"/>
      <c r="Q18940" s="224"/>
      <c r="R18940" s="224"/>
      <c r="T18940" s="223"/>
      <c r="U18940" s="225"/>
      <c r="V18940" s="223"/>
      <c r="W18940" s="225"/>
      <c r="AE18940" s="200"/>
      <c r="AM18940" s="203"/>
      <c r="AT18940" s="144"/>
    </row>
    <row r="18941" spans="9:46" s="142" customFormat="1" x14ac:dyDescent="0.15">
      <c r="I18941" s="223"/>
      <c r="P18941" s="224"/>
      <c r="Q18941" s="224"/>
      <c r="R18941" s="224"/>
      <c r="T18941" s="223"/>
      <c r="U18941" s="225"/>
      <c r="V18941" s="223"/>
      <c r="W18941" s="225"/>
      <c r="AE18941" s="200"/>
      <c r="AM18941" s="203"/>
      <c r="AT18941" s="144"/>
    </row>
    <row r="18942" spans="9:46" s="142" customFormat="1" x14ac:dyDescent="0.15">
      <c r="I18942" s="223"/>
      <c r="P18942" s="224"/>
      <c r="Q18942" s="224"/>
      <c r="R18942" s="224"/>
      <c r="T18942" s="223"/>
      <c r="U18942" s="225"/>
      <c r="V18942" s="223"/>
      <c r="W18942" s="225"/>
      <c r="AE18942" s="200"/>
      <c r="AM18942" s="203"/>
      <c r="AT18942" s="144"/>
    </row>
    <row r="18943" spans="9:46" s="142" customFormat="1" x14ac:dyDescent="0.15">
      <c r="I18943" s="223"/>
      <c r="P18943" s="224"/>
      <c r="Q18943" s="224"/>
      <c r="R18943" s="224"/>
      <c r="T18943" s="223"/>
      <c r="U18943" s="225"/>
      <c r="V18943" s="223"/>
      <c r="W18943" s="225"/>
      <c r="AE18943" s="200"/>
      <c r="AM18943" s="203"/>
      <c r="AT18943" s="144"/>
    </row>
    <row r="18944" spans="9:46" s="142" customFormat="1" x14ac:dyDescent="0.15">
      <c r="I18944" s="223"/>
      <c r="P18944" s="224"/>
      <c r="Q18944" s="224"/>
      <c r="R18944" s="224"/>
      <c r="T18944" s="223"/>
      <c r="U18944" s="225"/>
      <c r="V18944" s="223"/>
      <c r="W18944" s="225"/>
      <c r="AE18944" s="200"/>
      <c r="AM18944" s="203"/>
      <c r="AT18944" s="144"/>
    </row>
    <row r="18945" spans="9:46" s="142" customFormat="1" x14ac:dyDescent="0.15">
      <c r="I18945" s="223"/>
      <c r="P18945" s="224"/>
      <c r="Q18945" s="224"/>
      <c r="R18945" s="224"/>
      <c r="T18945" s="223"/>
      <c r="U18945" s="225"/>
      <c r="V18945" s="223"/>
      <c r="W18945" s="225"/>
      <c r="AE18945" s="200"/>
      <c r="AM18945" s="203"/>
      <c r="AT18945" s="144"/>
    </row>
    <row r="18946" spans="9:46" s="142" customFormat="1" x14ac:dyDescent="0.15">
      <c r="I18946" s="223"/>
      <c r="P18946" s="224"/>
      <c r="Q18946" s="224"/>
      <c r="R18946" s="224"/>
      <c r="T18946" s="223"/>
      <c r="U18946" s="225"/>
      <c r="V18946" s="223"/>
      <c r="W18946" s="225"/>
      <c r="AE18946" s="200"/>
      <c r="AM18946" s="203"/>
      <c r="AT18946" s="144"/>
    </row>
    <row r="18947" spans="9:46" s="142" customFormat="1" x14ac:dyDescent="0.15">
      <c r="I18947" s="223"/>
      <c r="P18947" s="224"/>
      <c r="Q18947" s="224"/>
      <c r="R18947" s="224"/>
      <c r="T18947" s="223"/>
      <c r="U18947" s="225"/>
      <c r="V18947" s="223"/>
      <c r="W18947" s="225"/>
      <c r="AE18947" s="200"/>
      <c r="AM18947" s="203"/>
      <c r="AT18947" s="144"/>
    </row>
    <row r="18948" spans="9:46" s="142" customFormat="1" x14ac:dyDescent="0.15">
      <c r="I18948" s="223"/>
      <c r="P18948" s="224"/>
      <c r="Q18948" s="224"/>
      <c r="R18948" s="224"/>
      <c r="T18948" s="223"/>
      <c r="U18948" s="225"/>
      <c r="V18948" s="223"/>
      <c r="W18948" s="225"/>
      <c r="AE18948" s="200"/>
      <c r="AM18948" s="203"/>
      <c r="AT18948" s="144"/>
    </row>
    <row r="18949" spans="9:46" s="142" customFormat="1" x14ac:dyDescent="0.15">
      <c r="I18949" s="223"/>
      <c r="P18949" s="224"/>
      <c r="Q18949" s="224"/>
      <c r="R18949" s="224"/>
      <c r="T18949" s="223"/>
      <c r="U18949" s="225"/>
      <c r="V18949" s="223"/>
      <c r="W18949" s="225"/>
      <c r="AE18949" s="200"/>
      <c r="AM18949" s="203"/>
      <c r="AT18949" s="144"/>
    </row>
    <row r="18950" spans="9:46" s="142" customFormat="1" x14ac:dyDescent="0.15">
      <c r="I18950" s="223"/>
      <c r="P18950" s="224"/>
      <c r="Q18950" s="224"/>
      <c r="R18950" s="224"/>
      <c r="T18950" s="223"/>
      <c r="U18950" s="225"/>
      <c r="V18950" s="223"/>
      <c r="W18950" s="225"/>
      <c r="AE18950" s="200"/>
      <c r="AM18950" s="203"/>
      <c r="AT18950" s="144"/>
    </row>
    <row r="18951" spans="9:46" s="142" customFormat="1" x14ac:dyDescent="0.15">
      <c r="I18951" s="223"/>
      <c r="P18951" s="224"/>
      <c r="Q18951" s="224"/>
      <c r="R18951" s="224"/>
      <c r="T18951" s="223"/>
      <c r="U18951" s="225"/>
      <c r="V18951" s="223"/>
      <c r="W18951" s="225"/>
      <c r="AE18951" s="200"/>
      <c r="AM18951" s="203"/>
      <c r="AT18951" s="144"/>
    </row>
    <row r="18952" spans="9:46" s="142" customFormat="1" x14ac:dyDescent="0.15">
      <c r="I18952" s="223"/>
      <c r="P18952" s="224"/>
      <c r="Q18952" s="224"/>
      <c r="R18952" s="224"/>
      <c r="T18952" s="223"/>
      <c r="U18952" s="225"/>
      <c r="V18952" s="223"/>
      <c r="W18952" s="225"/>
      <c r="AE18952" s="200"/>
      <c r="AM18952" s="203"/>
      <c r="AT18952" s="144"/>
    </row>
    <row r="18953" spans="9:46" s="142" customFormat="1" x14ac:dyDescent="0.15">
      <c r="I18953" s="223"/>
      <c r="P18953" s="224"/>
      <c r="Q18953" s="224"/>
      <c r="R18953" s="224"/>
      <c r="T18953" s="223"/>
      <c r="U18953" s="225"/>
      <c r="V18953" s="223"/>
      <c r="W18953" s="225"/>
      <c r="AE18953" s="200"/>
      <c r="AM18953" s="203"/>
      <c r="AT18953" s="144"/>
    </row>
    <row r="18954" spans="9:46" s="142" customFormat="1" x14ac:dyDescent="0.15">
      <c r="I18954" s="223"/>
      <c r="P18954" s="224"/>
      <c r="Q18954" s="224"/>
      <c r="R18954" s="224"/>
      <c r="T18954" s="223"/>
      <c r="U18954" s="225"/>
      <c r="V18954" s="223"/>
      <c r="W18954" s="225"/>
      <c r="AE18954" s="200"/>
      <c r="AM18954" s="203"/>
      <c r="AT18954" s="144"/>
    </row>
    <row r="18955" spans="9:46" s="142" customFormat="1" x14ac:dyDescent="0.15">
      <c r="I18955" s="223"/>
      <c r="P18955" s="224"/>
      <c r="Q18955" s="224"/>
      <c r="R18955" s="224"/>
      <c r="T18955" s="223"/>
      <c r="U18955" s="225"/>
      <c r="V18955" s="223"/>
      <c r="W18955" s="225"/>
      <c r="AE18955" s="200"/>
      <c r="AM18955" s="203"/>
      <c r="AT18955" s="144"/>
    </row>
    <row r="18956" spans="9:46" s="142" customFormat="1" x14ac:dyDescent="0.15">
      <c r="I18956" s="223"/>
      <c r="P18956" s="224"/>
      <c r="Q18956" s="224"/>
      <c r="R18956" s="224"/>
      <c r="T18956" s="223"/>
      <c r="U18956" s="225"/>
      <c r="V18956" s="223"/>
      <c r="W18956" s="225"/>
      <c r="AE18956" s="200"/>
      <c r="AM18956" s="203"/>
      <c r="AT18956" s="144"/>
    </row>
    <row r="18957" spans="9:46" s="142" customFormat="1" x14ac:dyDescent="0.15">
      <c r="I18957" s="223"/>
      <c r="P18957" s="224"/>
      <c r="Q18957" s="224"/>
      <c r="R18957" s="224"/>
      <c r="T18957" s="223"/>
      <c r="U18957" s="225"/>
      <c r="V18957" s="223"/>
      <c r="W18957" s="225"/>
      <c r="AE18957" s="200"/>
      <c r="AM18957" s="203"/>
      <c r="AT18957" s="144"/>
    </row>
    <row r="18958" spans="9:46" s="142" customFormat="1" x14ac:dyDescent="0.15">
      <c r="I18958" s="223"/>
      <c r="P18958" s="224"/>
      <c r="Q18958" s="224"/>
      <c r="R18958" s="224"/>
      <c r="T18958" s="223"/>
      <c r="U18958" s="225"/>
      <c r="V18958" s="223"/>
      <c r="W18958" s="225"/>
      <c r="AE18958" s="200"/>
      <c r="AM18958" s="203"/>
      <c r="AT18958" s="144"/>
    </row>
    <row r="18959" spans="9:46" s="142" customFormat="1" x14ac:dyDescent="0.15">
      <c r="I18959" s="223"/>
      <c r="P18959" s="224"/>
      <c r="Q18959" s="224"/>
      <c r="R18959" s="224"/>
      <c r="T18959" s="223"/>
      <c r="U18959" s="225"/>
      <c r="V18959" s="223"/>
      <c r="W18959" s="225"/>
      <c r="AE18959" s="200"/>
      <c r="AM18959" s="203"/>
      <c r="AT18959" s="144"/>
    </row>
    <row r="18960" spans="9:46" s="142" customFormat="1" x14ac:dyDescent="0.15">
      <c r="I18960" s="223"/>
      <c r="P18960" s="224"/>
      <c r="Q18960" s="224"/>
      <c r="R18960" s="224"/>
      <c r="T18960" s="223"/>
      <c r="U18960" s="225"/>
      <c r="V18960" s="223"/>
      <c r="W18960" s="225"/>
      <c r="AE18960" s="200"/>
      <c r="AM18960" s="203"/>
      <c r="AT18960" s="144"/>
    </row>
    <row r="18961" spans="9:46" s="142" customFormat="1" x14ac:dyDescent="0.15">
      <c r="I18961" s="223"/>
      <c r="P18961" s="224"/>
      <c r="Q18961" s="224"/>
      <c r="R18961" s="224"/>
      <c r="T18961" s="223"/>
      <c r="U18961" s="225"/>
      <c r="V18961" s="223"/>
      <c r="W18961" s="225"/>
      <c r="AE18961" s="200"/>
      <c r="AM18961" s="203"/>
      <c r="AT18961" s="144"/>
    </row>
    <row r="18962" spans="9:46" s="142" customFormat="1" x14ac:dyDescent="0.15">
      <c r="I18962" s="223"/>
      <c r="P18962" s="224"/>
      <c r="Q18962" s="224"/>
      <c r="R18962" s="224"/>
      <c r="T18962" s="223"/>
      <c r="U18962" s="225"/>
      <c r="V18962" s="223"/>
      <c r="W18962" s="225"/>
      <c r="AE18962" s="200"/>
      <c r="AM18962" s="203"/>
      <c r="AT18962" s="144"/>
    </row>
    <row r="18963" spans="9:46" s="142" customFormat="1" x14ac:dyDescent="0.15">
      <c r="I18963" s="223"/>
      <c r="P18963" s="224"/>
      <c r="Q18963" s="224"/>
      <c r="R18963" s="224"/>
      <c r="T18963" s="223"/>
      <c r="U18963" s="225"/>
      <c r="V18963" s="223"/>
      <c r="W18963" s="225"/>
      <c r="AE18963" s="200"/>
      <c r="AM18963" s="203"/>
      <c r="AT18963" s="144"/>
    </row>
    <row r="18964" spans="9:46" s="142" customFormat="1" x14ac:dyDescent="0.15">
      <c r="I18964" s="223"/>
      <c r="P18964" s="224"/>
      <c r="Q18964" s="224"/>
      <c r="R18964" s="224"/>
      <c r="T18964" s="223"/>
      <c r="U18964" s="225"/>
      <c r="V18964" s="223"/>
      <c r="W18964" s="225"/>
      <c r="AE18964" s="200"/>
      <c r="AM18964" s="203"/>
      <c r="AT18964" s="144"/>
    </row>
    <row r="18965" spans="9:46" s="142" customFormat="1" x14ac:dyDescent="0.15">
      <c r="I18965" s="223"/>
      <c r="P18965" s="224"/>
      <c r="Q18965" s="224"/>
      <c r="R18965" s="224"/>
      <c r="T18965" s="223"/>
      <c r="U18965" s="225"/>
      <c r="V18965" s="223"/>
      <c r="W18965" s="225"/>
      <c r="AE18965" s="200"/>
      <c r="AM18965" s="203"/>
      <c r="AT18965" s="144"/>
    </row>
    <row r="18966" spans="9:46" s="142" customFormat="1" x14ac:dyDescent="0.15">
      <c r="I18966" s="223"/>
      <c r="P18966" s="224"/>
      <c r="Q18966" s="224"/>
      <c r="R18966" s="224"/>
      <c r="T18966" s="223"/>
      <c r="U18966" s="225"/>
      <c r="V18966" s="223"/>
      <c r="W18966" s="225"/>
      <c r="AE18966" s="200"/>
      <c r="AM18966" s="203"/>
      <c r="AT18966" s="144"/>
    </row>
    <row r="18967" spans="9:46" s="142" customFormat="1" x14ac:dyDescent="0.15">
      <c r="I18967" s="223"/>
      <c r="P18967" s="224"/>
      <c r="Q18967" s="224"/>
      <c r="R18967" s="224"/>
      <c r="T18967" s="223"/>
      <c r="U18967" s="225"/>
      <c r="V18967" s="223"/>
      <c r="W18967" s="225"/>
      <c r="AE18967" s="200"/>
      <c r="AM18967" s="203"/>
      <c r="AT18967" s="144"/>
    </row>
    <row r="18968" spans="9:46" s="142" customFormat="1" x14ac:dyDescent="0.15">
      <c r="I18968" s="223"/>
      <c r="P18968" s="224"/>
      <c r="Q18968" s="224"/>
      <c r="R18968" s="224"/>
      <c r="T18968" s="223"/>
      <c r="U18968" s="225"/>
      <c r="V18968" s="223"/>
      <c r="W18968" s="225"/>
      <c r="AE18968" s="200"/>
      <c r="AM18968" s="203"/>
      <c r="AT18968" s="144"/>
    </row>
    <row r="18969" spans="9:46" s="142" customFormat="1" x14ac:dyDescent="0.15">
      <c r="I18969" s="223"/>
      <c r="P18969" s="224"/>
      <c r="Q18969" s="224"/>
      <c r="R18969" s="224"/>
      <c r="T18969" s="223"/>
      <c r="U18969" s="225"/>
      <c r="V18969" s="223"/>
      <c r="W18969" s="225"/>
      <c r="AE18969" s="200"/>
      <c r="AM18969" s="203"/>
      <c r="AT18969" s="144"/>
    </row>
    <row r="18970" spans="9:46" s="142" customFormat="1" x14ac:dyDescent="0.15">
      <c r="I18970" s="223"/>
      <c r="P18970" s="224"/>
      <c r="Q18970" s="224"/>
      <c r="R18970" s="224"/>
      <c r="T18970" s="223"/>
      <c r="U18970" s="225"/>
      <c r="V18970" s="223"/>
      <c r="W18970" s="225"/>
      <c r="AE18970" s="200"/>
      <c r="AM18970" s="203"/>
      <c r="AT18970" s="144"/>
    </row>
    <row r="18971" spans="9:46" s="142" customFormat="1" x14ac:dyDescent="0.15">
      <c r="I18971" s="223"/>
      <c r="P18971" s="224"/>
      <c r="Q18971" s="224"/>
      <c r="R18971" s="224"/>
      <c r="T18971" s="223"/>
      <c r="U18971" s="225"/>
      <c r="V18971" s="223"/>
      <c r="W18971" s="225"/>
      <c r="AE18971" s="200"/>
      <c r="AM18971" s="203"/>
      <c r="AT18971" s="144"/>
    </row>
    <row r="18972" spans="9:46" s="142" customFormat="1" x14ac:dyDescent="0.15">
      <c r="I18972" s="223"/>
      <c r="P18972" s="224"/>
      <c r="Q18972" s="224"/>
      <c r="R18972" s="224"/>
      <c r="T18972" s="223"/>
      <c r="U18972" s="225"/>
      <c r="V18972" s="223"/>
      <c r="W18972" s="225"/>
      <c r="AE18972" s="200"/>
      <c r="AM18972" s="203"/>
      <c r="AT18972" s="144"/>
    </row>
    <row r="18973" spans="9:46" s="142" customFormat="1" x14ac:dyDescent="0.15">
      <c r="I18973" s="223"/>
      <c r="P18973" s="224"/>
      <c r="Q18973" s="224"/>
      <c r="R18973" s="224"/>
      <c r="T18973" s="223"/>
      <c r="U18973" s="225"/>
      <c r="V18973" s="223"/>
      <c r="W18973" s="225"/>
      <c r="AE18973" s="200"/>
      <c r="AM18973" s="203"/>
      <c r="AT18973" s="144"/>
    </row>
    <row r="18974" spans="9:46" s="142" customFormat="1" x14ac:dyDescent="0.15">
      <c r="I18974" s="223"/>
      <c r="P18974" s="224"/>
      <c r="Q18974" s="224"/>
      <c r="R18974" s="224"/>
      <c r="T18974" s="223"/>
      <c r="U18974" s="225"/>
      <c r="V18974" s="223"/>
      <c r="W18974" s="225"/>
      <c r="AE18974" s="200"/>
      <c r="AM18974" s="203"/>
      <c r="AT18974" s="144"/>
    </row>
    <row r="18975" spans="9:46" s="142" customFormat="1" x14ac:dyDescent="0.15">
      <c r="I18975" s="223"/>
      <c r="P18975" s="224"/>
      <c r="Q18975" s="224"/>
      <c r="R18975" s="224"/>
      <c r="T18975" s="223"/>
      <c r="U18975" s="225"/>
      <c r="V18975" s="223"/>
      <c r="W18975" s="225"/>
      <c r="AE18975" s="200"/>
      <c r="AM18975" s="203"/>
      <c r="AT18975" s="144"/>
    </row>
    <row r="18976" spans="9:46" s="142" customFormat="1" x14ac:dyDescent="0.15">
      <c r="I18976" s="223"/>
      <c r="P18976" s="224"/>
      <c r="Q18976" s="224"/>
      <c r="R18976" s="224"/>
      <c r="T18976" s="223"/>
      <c r="U18976" s="225"/>
      <c r="V18976" s="223"/>
      <c r="W18976" s="225"/>
      <c r="AE18976" s="200"/>
      <c r="AM18976" s="203"/>
      <c r="AT18976" s="144"/>
    </row>
    <row r="18977" spans="9:46" s="142" customFormat="1" x14ac:dyDescent="0.15">
      <c r="I18977" s="223"/>
      <c r="P18977" s="224"/>
      <c r="Q18977" s="224"/>
      <c r="R18977" s="224"/>
      <c r="T18977" s="223"/>
      <c r="U18977" s="225"/>
      <c r="V18977" s="223"/>
      <c r="W18977" s="225"/>
      <c r="AE18977" s="200"/>
      <c r="AM18977" s="203"/>
      <c r="AT18977" s="144"/>
    </row>
    <row r="18978" spans="9:46" s="142" customFormat="1" x14ac:dyDescent="0.15">
      <c r="I18978" s="223"/>
      <c r="P18978" s="224"/>
      <c r="Q18978" s="224"/>
      <c r="R18978" s="224"/>
      <c r="T18978" s="223"/>
      <c r="U18978" s="225"/>
      <c r="V18978" s="223"/>
      <c r="W18978" s="225"/>
      <c r="AE18978" s="200"/>
      <c r="AM18978" s="203"/>
      <c r="AT18978" s="144"/>
    </row>
    <row r="18979" spans="9:46" s="142" customFormat="1" x14ac:dyDescent="0.15">
      <c r="I18979" s="223"/>
      <c r="P18979" s="224"/>
      <c r="Q18979" s="224"/>
      <c r="R18979" s="224"/>
      <c r="T18979" s="223"/>
      <c r="U18979" s="225"/>
      <c r="V18979" s="223"/>
      <c r="W18979" s="225"/>
      <c r="AE18979" s="200"/>
      <c r="AM18979" s="203"/>
      <c r="AT18979" s="144"/>
    </row>
    <row r="18980" spans="9:46" s="142" customFormat="1" x14ac:dyDescent="0.15">
      <c r="I18980" s="223"/>
      <c r="P18980" s="224"/>
      <c r="Q18980" s="224"/>
      <c r="R18980" s="224"/>
      <c r="T18980" s="223"/>
      <c r="U18980" s="225"/>
      <c r="V18980" s="223"/>
      <c r="W18980" s="225"/>
      <c r="AE18980" s="200"/>
      <c r="AM18980" s="203"/>
      <c r="AT18980" s="144"/>
    </row>
    <row r="18981" spans="9:46" s="142" customFormat="1" x14ac:dyDescent="0.15">
      <c r="I18981" s="223"/>
      <c r="P18981" s="224"/>
      <c r="Q18981" s="224"/>
      <c r="R18981" s="224"/>
      <c r="T18981" s="223"/>
      <c r="U18981" s="225"/>
      <c r="V18981" s="223"/>
      <c r="W18981" s="225"/>
      <c r="AE18981" s="200"/>
      <c r="AM18981" s="203"/>
      <c r="AT18981" s="144"/>
    </row>
    <row r="18982" spans="9:46" s="142" customFormat="1" x14ac:dyDescent="0.15">
      <c r="I18982" s="223"/>
      <c r="P18982" s="224"/>
      <c r="Q18982" s="224"/>
      <c r="R18982" s="224"/>
      <c r="T18982" s="223"/>
      <c r="U18982" s="225"/>
      <c r="V18982" s="223"/>
      <c r="W18982" s="225"/>
      <c r="AE18982" s="200"/>
      <c r="AM18982" s="203"/>
      <c r="AT18982" s="144"/>
    </row>
    <row r="18983" spans="9:46" s="142" customFormat="1" x14ac:dyDescent="0.15">
      <c r="I18983" s="223"/>
      <c r="P18983" s="224"/>
      <c r="Q18983" s="224"/>
      <c r="R18983" s="224"/>
      <c r="T18983" s="223"/>
      <c r="U18983" s="225"/>
      <c r="V18983" s="223"/>
      <c r="W18983" s="225"/>
      <c r="AE18983" s="200"/>
      <c r="AM18983" s="203"/>
      <c r="AT18983" s="144"/>
    </row>
    <row r="18984" spans="9:46" s="142" customFormat="1" x14ac:dyDescent="0.15">
      <c r="I18984" s="223"/>
      <c r="P18984" s="224"/>
      <c r="Q18984" s="224"/>
      <c r="R18984" s="224"/>
      <c r="T18984" s="223"/>
      <c r="U18984" s="225"/>
      <c r="V18984" s="223"/>
      <c r="W18984" s="225"/>
      <c r="AE18984" s="200"/>
      <c r="AM18984" s="203"/>
      <c r="AT18984" s="144"/>
    </row>
    <row r="18985" spans="9:46" s="142" customFormat="1" x14ac:dyDescent="0.15">
      <c r="I18985" s="223"/>
      <c r="P18985" s="224"/>
      <c r="Q18985" s="224"/>
      <c r="R18985" s="224"/>
      <c r="T18985" s="223"/>
      <c r="U18985" s="225"/>
      <c r="V18985" s="223"/>
      <c r="W18985" s="225"/>
      <c r="AE18985" s="200"/>
      <c r="AM18985" s="203"/>
      <c r="AT18985" s="144"/>
    </row>
    <row r="18986" spans="9:46" s="142" customFormat="1" x14ac:dyDescent="0.15">
      <c r="I18986" s="223"/>
      <c r="P18986" s="224"/>
      <c r="Q18986" s="224"/>
      <c r="R18986" s="224"/>
      <c r="T18986" s="223"/>
      <c r="U18986" s="225"/>
      <c r="V18986" s="223"/>
      <c r="W18986" s="225"/>
      <c r="AE18986" s="200"/>
      <c r="AM18986" s="203"/>
      <c r="AT18986" s="144"/>
    </row>
    <row r="18987" spans="9:46" s="142" customFormat="1" x14ac:dyDescent="0.15">
      <c r="I18987" s="223"/>
      <c r="P18987" s="224"/>
      <c r="Q18987" s="224"/>
      <c r="R18987" s="224"/>
      <c r="T18987" s="223"/>
      <c r="U18987" s="225"/>
      <c r="V18987" s="223"/>
      <c r="W18987" s="225"/>
      <c r="AE18987" s="200"/>
      <c r="AM18987" s="203"/>
      <c r="AT18987" s="144"/>
    </row>
    <row r="18988" spans="9:46" s="142" customFormat="1" x14ac:dyDescent="0.15">
      <c r="I18988" s="223"/>
      <c r="P18988" s="224"/>
      <c r="Q18988" s="224"/>
      <c r="R18988" s="224"/>
      <c r="T18988" s="223"/>
      <c r="U18988" s="225"/>
      <c r="V18988" s="223"/>
      <c r="W18988" s="225"/>
      <c r="AE18988" s="200"/>
      <c r="AM18988" s="203"/>
      <c r="AT18988" s="144"/>
    </row>
    <row r="18989" spans="9:46" s="142" customFormat="1" x14ac:dyDescent="0.15">
      <c r="I18989" s="223"/>
      <c r="P18989" s="224"/>
      <c r="Q18989" s="224"/>
      <c r="R18989" s="224"/>
      <c r="T18989" s="223"/>
      <c r="U18989" s="225"/>
      <c r="V18989" s="223"/>
      <c r="W18989" s="225"/>
      <c r="AE18989" s="200"/>
      <c r="AM18989" s="203"/>
      <c r="AT18989" s="144"/>
    </row>
    <row r="18990" spans="9:46" s="142" customFormat="1" x14ac:dyDescent="0.15">
      <c r="I18990" s="223"/>
      <c r="P18990" s="224"/>
      <c r="Q18990" s="224"/>
      <c r="R18990" s="224"/>
      <c r="T18990" s="223"/>
      <c r="U18990" s="225"/>
      <c r="V18990" s="223"/>
      <c r="W18990" s="225"/>
      <c r="AE18990" s="200"/>
      <c r="AM18990" s="203"/>
      <c r="AT18990" s="144"/>
    </row>
    <row r="18991" spans="9:46" s="142" customFormat="1" x14ac:dyDescent="0.15">
      <c r="I18991" s="223"/>
      <c r="P18991" s="224"/>
      <c r="Q18991" s="224"/>
      <c r="R18991" s="224"/>
      <c r="T18991" s="223"/>
      <c r="U18991" s="225"/>
      <c r="V18991" s="223"/>
      <c r="W18991" s="225"/>
      <c r="AE18991" s="200"/>
      <c r="AM18991" s="203"/>
      <c r="AT18991" s="144"/>
    </row>
    <row r="18992" spans="9:46" s="142" customFormat="1" x14ac:dyDescent="0.15">
      <c r="I18992" s="223"/>
      <c r="P18992" s="224"/>
      <c r="Q18992" s="224"/>
      <c r="R18992" s="224"/>
      <c r="T18992" s="223"/>
      <c r="U18992" s="225"/>
      <c r="V18992" s="223"/>
      <c r="W18992" s="225"/>
      <c r="AE18992" s="200"/>
      <c r="AM18992" s="203"/>
      <c r="AT18992" s="144"/>
    </row>
    <row r="18993" spans="9:46" s="142" customFormat="1" x14ac:dyDescent="0.15">
      <c r="I18993" s="223"/>
      <c r="P18993" s="224"/>
      <c r="Q18993" s="224"/>
      <c r="R18993" s="224"/>
      <c r="T18993" s="223"/>
      <c r="U18993" s="225"/>
      <c r="V18993" s="223"/>
      <c r="W18993" s="225"/>
      <c r="AE18993" s="200"/>
      <c r="AM18993" s="203"/>
      <c r="AT18993" s="144"/>
    </row>
    <row r="18994" spans="9:46" s="142" customFormat="1" x14ac:dyDescent="0.15">
      <c r="I18994" s="223"/>
      <c r="P18994" s="224"/>
      <c r="Q18994" s="224"/>
      <c r="R18994" s="224"/>
      <c r="T18994" s="223"/>
      <c r="U18994" s="225"/>
      <c r="V18994" s="223"/>
      <c r="W18994" s="225"/>
      <c r="AE18994" s="200"/>
      <c r="AM18994" s="203"/>
      <c r="AT18994" s="144"/>
    </row>
    <row r="18995" spans="9:46" s="142" customFormat="1" x14ac:dyDescent="0.15">
      <c r="I18995" s="223"/>
      <c r="P18995" s="224"/>
      <c r="Q18995" s="224"/>
      <c r="R18995" s="224"/>
      <c r="T18995" s="223"/>
      <c r="U18995" s="225"/>
      <c r="V18995" s="223"/>
      <c r="W18995" s="225"/>
      <c r="AE18995" s="200"/>
      <c r="AM18995" s="203"/>
      <c r="AT18995" s="144"/>
    </row>
    <row r="18996" spans="9:46" s="142" customFormat="1" x14ac:dyDescent="0.15">
      <c r="I18996" s="223"/>
      <c r="P18996" s="224"/>
      <c r="Q18996" s="224"/>
      <c r="R18996" s="224"/>
      <c r="T18996" s="223"/>
      <c r="U18996" s="225"/>
      <c r="V18996" s="223"/>
      <c r="W18996" s="225"/>
      <c r="AE18996" s="200"/>
      <c r="AM18996" s="203"/>
      <c r="AT18996" s="144"/>
    </row>
    <row r="18997" spans="9:46" s="142" customFormat="1" x14ac:dyDescent="0.15">
      <c r="I18997" s="223"/>
      <c r="P18997" s="224"/>
      <c r="Q18997" s="224"/>
      <c r="R18997" s="224"/>
      <c r="T18997" s="223"/>
      <c r="U18997" s="225"/>
      <c r="V18997" s="223"/>
      <c r="W18997" s="225"/>
      <c r="AE18997" s="200"/>
      <c r="AM18997" s="203"/>
      <c r="AT18997" s="144"/>
    </row>
    <row r="18998" spans="9:46" s="142" customFormat="1" x14ac:dyDescent="0.15">
      <c r="I18998" s="223"/>
      <c r="P18998" s="224"/>
      <c r="Q18998" s="224"/>
      <c r="R18998" s="224"/>
      <c r="T18998" s="223"/>
      <c r="U18998" s="225"/>
      <c r="V18998" s="223"/>
      <c r="W18998" s="225"/>
      <c r="AE18998" s="200"/>
      <c r="AM18998" s="203"/>
      <c r="AT18998" s="144"/>
    </row>
    <row r="18999" spans="9:46" s="142" customFormat="1" x14ac:dyDescent="0.15">
      <c r="I18999" s="223"/>
      <c r="P18999" s="224"/>
      <c r="Q18999" s="224"/>
      <c r="R18999" s="224"/>
      <c r="T18999" s="223"/>
      <c r="U18999" s="225"/>
      <c r="V18999" s="223"/>
      <c r="W18999" s="225"/>
      <c r="AE18999" s="200"/>
      <c r="AM18999" s="203"/>
      <c r="AT18999" s="144"/>
    </row>
    <row r="19000" spans="9:46" s="142" customFormat="1" x14ac:dyDescent="0.15">
      <c r="I19000" s="223"/>
      <c r="P19000" s="224"/>
      <c r="Q19000" s="224"/>
      <c r="R19000" s="224"/>
      <c r="T19000" s="223"/>
      <c r="U19000" s="225"/>
      <c r="V19000" s="223"/>
      <c r="W19000" s="225"/>
      <c r="AE19000" s="200"/>
      <c r="AM19000" s="203"/>
      <c r="AT19000" s="144"/>
    </row>
    <row r="19001" spans="9:46" s="142" customFormat="1" x14ac:dyDescent="0.15">
      <c r="I19001" s="223"/>
      <c r="P19001" s="224"/>
      <c r="Q19001" s="224"/>
      <c r="R19001" s="224"/>
      <c r="T19001" s="223"/>
      <c r="U19001" s="225"/>
      <c r="V19001" s="223"/>
      <c r="W19001" s="225"/>
      <c r="AE19001" s="200"/>
      <c r="AM19001" s="203"/>
      <c r="AT19001" s="144"/>
    </row>
    <row r="19002" spans="9:46" s="142" customFormat="1" x14ac:dyDescent="0.15">
      <c r="I19002" s="223"/>
      <c r="P19002" s="224"/>
      <c r="Q19002" s="224"/>
      <c r="R19002" s="224"/>
      <c r="T19002" s="223"/>
      <c r="U19002" s="225"/>
      <c r="V19002" s="223"/>
      <c r="W19002" s="225"/>
      <c r="AE19002" s="200"/>
      <c r="AM19002" s="203"/>
      <c r="AT19002" s="144"/>
    </row>
    <row r="19003" spans="9:46" s="142" customFormat="1" x14ac:dyDescent="0.15">
      <c r="I19003" s="223"/>
      <c r="P19003" s="224"/>
      <c r="Q19003" s="224"/>
      <c r="R19003" s="224"/>
      <c r="T19003" s="223"/>
      <c r="U19003" s="225"/>
      <c r="V19003" s="223"/>
      <c r="W19003" s="225"/>
      <c r="AE19003" s="200"/>
      <c r="AM19003" s="203"/>
      <c r="AT19003" s="144"/>
    </row>
    <row r="19004" spans="9:46" s="142" customFormat="1" x14ac:dyDescent="0.15">
      <c r="I19004" s="223"/>
      <c r="P19004" s="224"/>
      <c r="Q19004" s="224"/>
      <c r="R19004" s="224"/>
      <c r="T19004" s="223"/>
      <c r="U19004" s="225"/>
      <c r="V19004" s="223"/>
      <c r="W19004" s="225"/>
      <c r="AE19004" s="200"/>
      <c r="AM19004" s="203"/>
      <c r="AT19004" s="144"/>
    </row>
    <row r="19005" spans="9:46" s="142" customFormat="1" x14ac:dyDescent="0.15">
      <c r="I19005" s="223"/>
      <c r="P19005" s="224"/>
      <c r="Q19005" s="224"/>
      <c r="R19005" s="224"/>
      <c r="T19005" s="223"/>
      <c r="U19005" s="225"/>
      <c r="V19005" s="223"/>
      <c r="W19005" s="225"/>
      <c r="AE19005" s="200"/>
      <c r="AM19005" s="203"/>
      <c r="AT19005" s="144"/>
    </row>
    <row r="19006" spans="9:46" s="142" customFormat="1" x14ac:dyDescent="0.15">
      <c r="I19006" s="223"/>
      <c r="P19006" s="224"/>
      <c r="Q19006" s="224"/>
      <c r="R19006" s="224"/>
      <c r="T19006" s="223"/>
      <c r="U19006" s="225"/>
      <c r="V19006" s="223"/>
      <c r="W19006" s="225"/>
      <c r="AE19006" s="200"/>
      <c r="AM19006" s="203"/>
      <c r="AT19006" s="144"/>
    </row>
    <row r="19007" spans="9:46" s="142" customFormat="1" x14ac:dyDescent="0.15">
      <c r="I19007" s="223"/>
      <c r="P19007" s="224"/>
      <c r="Q19007" s="224"/>
      <c r="R19007" s="224"/>
      <c r="T19007" s="223"/>
      <c r="U19007" s="225"/>
      <c r="V19007" s="223"/>
      <c r="W19007" s="225"/>
      <c r="AE19007" s="200"/>
      <c r="AM19007" s="203"/>
      <c r="AT19007" s="144"/>
    </row>
    <row r="19008" spans="9:46" s="142" customFormat="1" x14ac:dyDescent="0.15">
      <c r="I19008" s="223"/>
      <c r="P19008" s="224"/>
      <c r="Q19008" s="224"/>
      <c r="R19008" s="224"/>
      <c r="T19008" s="223"/>
      <c r="U19008" s="225"/>
      <c r="V19008" s="223"/>
      <c r="W19008" s="225"/>
      <c r="AE19008" s="200"/>
      <c r="AM19008" s="203"/>
      <c r="AT19008" s="144"/>
    </row>
    <row r="19009" spans="9:46" s="142" customFormat="1" x14ac:dyDescent="0.15">
      <c r="I19009" s="223"/>
      <c r="P19009" s="224"/>
      <c r="Q19009" s="224"/>
      <c r="R19009" s="224"/>
      <c r="T19009" s="223"/>
      <c r="U19009" s="225"/>
      <c r="V19009" s="223"/>
      <c r="W19009" s="225"/>
      <c r="AE19009" s="200"/>
      <c r="AM19009" s="203"/>
      <c r="AT19009" s="144"/>
    </row>
    <row r="19010" spans="9:46" s="142" customFormat="1" x14ac:dyDescent="0.15">
      <c r="I19010" s="223"/>
      <c r="P19010" s="224"/>
      <c r="Q19010" s="224"/>
      <c r="R19010" s="224"/>
      <c r="T19010" s="223"/>
      <c r="U19010" s="225"/>
      <c r="V19010" s="223"/>
      <c r="W19010" s="225"/>
      <c r="AE19010" s="200"/>
      <c r="AM19010" s="203"/>
      <c r="AT19010" s="144"/>
    </row>
    <row r="19011" spans="9:46" s="142" customFormat="1" x14ac:dyDescent="0.15">
      <c r="I19011" s="223"/>
      <c r="P19011" s="224"/>
      <c r="Q19011" s="224"/>
      <c r="R19011" s="224"/>
      <c r="T19011" s="223"/>
      <c r="U19011" s="225"/>
      <c r="V19011" s="223"/>
      <c r="W19011" s="225"/>
      <c r="AE19011" s="200"/>
      <c r="AM19011" s="203"/>
      <c r="AT19011" s="144"/>
    </row>
    <row r="19012" spans="9:46" s="142" customFormat="1" x14ac:dyDescent="0.15">
      <c r="I19012" s="223"/>
      <c r="P19012" s="224"/>
      <c r="Q19012" s="224"/>
      <c r="R19012" s="224"/>
      <c r="T19012" s="223"/>
      <c r="U19012" s="225"/>
      <c r="V19012" s="223"/>
      <c r="W19012" s="225"/>
      <c r="AE19012" s="200"/>
      <c r="AM19012" s="203"/>
      <c r="AT19012" s="144"/>
    </row>
    <row r="19013" spans="9:46" s="142" customFormat="1" x14ac:dyDescent="0.15">
      <c r="I19013" s="223"/>
      <c r="P19013" s="224"/>
      <c r="Q19013" s="224"/>
      <c r="R19013" s="224"/>
      <c r="T19013" s="223"/>
      <c r="U19013" s="225"/>
      <c r="V19013" s="223"/>
      <c r="W19013" s="225"/>
      <c r="AE19013" s="200"/>
      <c r="AM19013" s="203"/>
      <c r="AT19013" s="144"/>
    </row>
    <row r="19014" spans="9:46" s="142" customFormat="1" x14ac:dyDescent="0.15">
      <c r="I19014" s="223"/>
      <c r="P19014" s="224"/>
      <c r="Q19014" s="224"/>
      <c r="R19014" s="224"/>
      <c r="T19014" s="223"/>
      <c r="U19014" s="225"/>
      <c r="V19014" s="223"/>
      <c r="W19014" s="225"/>
      <c r="AE19014" s="200"/>
      <c r="AM19014" s="203"/>
      <c r="AT19014" s="144"/>
    </row>
    <row r="19015" spans="9:46" s="142" customFormat="1" x14ac:dyDescent="0.15">
      <c r="I19015" s="223"/>
      <c r="P19015" s="224"/>
      <c r="Q19015" s="224"/>
      <c r="R19015" s="224"/>
      <c r="T19015" s="223"/>
      <c r="U19015" s="225"/>
      <c r="V19015" s="223"/>
      <c r="W19015" s="225"/>
      <c r="AE19015" s="200"/>
      <c r="AM19015" s="203"/>
      <c r="AT19015" s="144"/>
    </row>
    <row r="19016" spans="9:46" s="142" customFormat="1" x14ac:dyDescent="0.15">
      <c r="I19016" s="223"/>
      <c r="P19016" s="224"/>
      <c r="Q19016" s="224"/>
      <c r="R19016" s="224"/>
      <c r="T19016" s="223"/>
      <c r="U19016" s="225"/>
      <c r="V19016" s="223"/>
      <c r="W19016" s="225"/>
      <c r="AE19016" s="200"/>
      <c r="AM19016" s="203"/>
      <c r="AT19016" s="144"/>
    </row>
    <row r="19017" spans="9:46" s="142" customFormat="1" x14ac:dyDescent="0.15">
      <c r="I19017" s="223"/>
      <c r="P19017" s="224"/>
      <c r="Q19017" s="224"/>
      <c r="R19017" s="224"/>
      <c r="T19017" s="223"/>
      <c r="U19017" s="225"/>
      <c r="V19017" s="223"/>
      <c r="W19017" s="225"/>
      <c r="AE19017" s="200"/>
      <c r="AM19017" s="203"/>
      <c r="AT19017" s="144"/>
    </row>
    <row r="19018" spans="9:46" s="142" customFormat="1" x14ac:dyDescent="0.15">
      <c r="I19018" s="223"/>
      <c r="P19018" s="224"/>
      <c r="Q19018" s="224"/>
      <c r="R19018" s="224"/>
      <c r="T19018" s="223"/>
      <c r="U19018" s="225"/>
      <c r="V19018" s="223"/>
      <c r="W19018" s="225"/>
      <c r="AE19018" s="200"/>
      <c r="AM19018" s="203"/>
      <c r="AT19018" s="144"/>
    </row>
    <row r="19019" spans="9:46" s="142" customFormat="1" x14ac:dyDescent="0.15">
      <c r="I19019" s="223"/>
      <c r="P19019" s="224"/>
      <c r="Q19019" s="224"/>
      <c r="R19019" s="224"/>
      <c r="T19019" s="223"/>
      <c r="U19019" s="225"/>
      <c r="V19019" s="223"/>
      <c r="W19019" s="225"/>
      <c r="AE19019" s="200"/>
      <c r="AM19019" s="203"/>
      <c r="AT19019" s="144"/>
    </row>
    <row r="19020" spans="9:46" s="142" customFormat="1" x14ac:dyDescent="0.15">
      <c r="I19020" s="223"/>
      <c r="P19020" s="224"/>
      <c r="Q19020" s="224"/>
      <c r="R19020" s="224"/>
      <c r="T19020" s="223"/>
      <c r="U19020" s="225"/>
      <c r="V19020" s="223"/>
      <c r="W19020" s="225"/>
      <c r="AE19020" s="200"/>
      <c r="AM19020" s="203"/>
      <c r="AT19020" s="144"/>
    </row>
    <row r="19021" spans="9:46" s="142" customFormat="1" x14ac:dyDescent="0.15">
      <c r="I19021" s="223"/>
      <c r="P19021" s="224"/>
      <c r="Q19021" s="224"/>
      <c r="R19021" s="224"/>
      <c r="T19021" s="223"/>
      <c r="U19021" s="225"/>
      <c r="V19021" s="223"/>
      <c r="W19021" s="225"/>
      <c r="AE19021" s="200"/>
      <c r="AM19021" s="203"/>
      <c r="AT19021" s="144"/>
    </row>
    <row r="19022" spans="9:46" s="142" customFormat="1" x14ac:dyDescent="0.15">
      <c r="I19022" s="223"/>
      <c r="P19022" s="224"/>
      <c r="Q19022" s="224"/>
      <c r="R19022" s="224"/>
      <c r="T19022" s="223"/>
      <c r="U19022" s="225"/>
      <c r="V19022" s="223"/>
      <c r="W19022" s="225"/>
      <c r="AE19022" s="200"/>
      <c r="AM19022" s="203"/>
      <c r="AT19022" s="144"/>
    </row>
    <row r="19023" spans="9:46" s="142" customFormat="1" x14ac:dyDescent="0.15">
      <c r="I19023" s="223"/>
      <c r="P19023" s="224"/>
      <c r="Q19023" s="224"/>
      <c r="R19023" s="224"/>
      <c r="T19023" s="223"/>
      <c r="U19023" s="225"/>
      <c r="V19023" s="223"/>
      <c r="W19023" s="225"/>
      <c r="AE19023" s="200"/>
      <c r="AM19023" s="203"/>
      <c r="AT19023" s="144"/>
    </row>
    <row r="19024" spans="9:46" s="142" customFormat="1" x14ac:dyDescent="0.15">
      <c r="I19024" s="223"/>
      <c r="P19024" s="224"/>
      <c r="Q19024" s="224"/>
      <c r="R19024" s="224"/>
      <c r="T19024" s="223"/>
      <c r="U19024" s="225"/>
      <c r="V19024" s="223"/>
      <c r="W19024" s="225"/>
      <c r="AE19024" s="200"/>
      <c r="AM19024" s="203"/>
      <c r="AT19024" s="144"/>
    </row>
    <row r="19025" spans="9:46" s="142" customFormat="1" x14ac:dyDescent="0.15">
      <c r="I19025" s="223"/>
      <c r="P19025" s="224"/>
      <c r="Q19025" s="224"/>
      <c r="R19025" s="224"/>
      <c r="T19025" s="223"/>
      <c r="U19025" s="225"/>
      <c r="V19025" s="223"/>
      <c r="W19025" s="225"/>
      <c r="AE19025" s="200"/>
      <c r="AM19025" s="203"/>
      <c r="AT19025" s="144"/>
    </row>
    <row r="19026" spans="9:46" s="142" customFormat="1" x14ac:dyDescent="0.15">
      <c r="I19026" s="223"/>
      <c r="P19026" s="224"/>
      <c r="Q19026" s="224"/>
      <c r="R19026" s="224"/>
      <c r="T19026" s="223"/>
      <c r="U19026" s="225"/>
      <c r="V19026" s="223"/>
      <c r="W19026" s="225"/>
      <c r="AE19026" s="200"/>
      <c r="AM19026" s="203"/>
      <c r="AT19026" s="144"/>
    </row>
    <row r="19027" spans="9:46" s="142" customFormat="1" x14ac:dyDescent="0.15">
      <c r="I19027" s="223"/>
      <c r="P19027" s="224"/>
      <c r="Q19027" s="224"/>
      <c r="R19027" s="224"/>
      <c r="T19027" s="223"/>
      <c r="U19027" s="225"/>
      <c r="V19027" s="223"/>
      <c r="W19027" s="225"/>
      <c r="AE19027" s="200"/>
      <c r="AM19027" s="203"/>
      <c r="AT19027" s="144"/>
    </row>
    <row r="19028" spans="9:46" s="142" customFormat="1" x14ac:dyDescent="0.15">
      <c r="I19028" s="223"/>
      <c r="P19028" s="224"/>
      <c r="Q19028" s="224"/>
      <c r="R19028" s="224"/>
      <c r="T19028" s="223"/>
      <c r="U19028" s="225"/>
      <c r="V19028" s="223"/>
      <c r="W19028" s="225"/>
      <c r="AE19028" s="200"/>
      <c r="AM19028" s="203"/>
      <c r="AT19028" s="144"/>
    </row>
    <row r="19029" spans="9:46" s="142" customFormat="1" x14ac:dyDescent="0.15">
      <c r="I19029" s="223"/>
      <c r="P19029" s="224"/>
      <c r="Q19029" s="224"/>
      <c r="R19029" s="224"/>
      <c r="T19029" s="223"/>
      <c r="U19029" s="225"/>
      <c r="V19029" s="223"/>
      <c r="W19029" s="225"/>
      <c r="AE19029" s="200"/>
      <c r="AM19029" s="203"/>
      <c r="AT19029" s="144"/>
    </row>
    <row r="19030" spans="9:46" s="142" customFormat="1" x14ac:dyDescent="0.15">
      <c r="I19030" s="223"/>
      <c r="P19030" s="224"/>
      <c r="Q19030" s="224"/>
      <c r="R19030" s="224"/>
      <c r="T19030" s="223"/>
      <c r="U19030" s="225"/>
      <c r="V19030" s="223"/>
      <c r="W19030" s="225"/>
      <c r="AE19030" s="200"/>
      <c r="AM19030" s="203"/>
      <c r="AT19030" s="144"/>
    </row>
    <row r="19031" spans="9:46" s="142" customFormat="1" x14ac:dyDescent="0.15">
      <c r="I19031" s="223"/>
      <c r="P19031" s="224"/>
      <c r="Q19031" s="224"/>
      <c r="R19031" s="224"/>
      <c r="T19031" s="223"/>
      <c r="U19031" s="225"/>
      <c r="V19031" s="223"/>
      <c r="W19031" s="225"/>
      <c r="AE19031" s="200"/>
      <c r="AM19031" s="203"/>
      <c r="AT19031" s="144"/>
    </row>
    <row r="19032" spans="9:46" s="142" customFormat="1" x14ac:dyDescent="0.15">
      <c r="I19032" s="223"/>
      <c r="P19032" s="224"/>
      <c r="Q19032" s="224"/>
      <c r="R19032" s="224"/>
      <c r="T19032" s="223"/>
      <c r="U19032" s="225"/>
      <c r="V19032" s="223"/>
      <c r="W19032" s="225"/>
      <c r="AE19032" s="200"/>
      <c r="AM19032" s="203"/>
      <c r="AT19032" s="144"/>
    </row>
    <row r="19033" spans="9:46" s="142" customFormat="1" x14ac:dyDescent="0.15">
      <c r="I19033" s="223"/>
      <c r="P19033" s="224"/>
      <c r="Q19033" s="224"/>
      <c r="R19033" s="224"/>
      <c r="T19033" s="223"/>
      <c r="U19033" s="225"/>
      <c r="V19033" s="223"/>
      <c r="W19033" s="225"/>
      <c r="AE19033" s="200"/>
      <c r="AM19033" s="203"/>
      <c r="AT19033" s="144"/>
    </row>
    <row r="19034" spans="9:46" s="142" customFormat="1" x14ac:dyDescent="0.15">
      <c r="I19034" s="223"/>
      <c r="P19034" s="224"/>
      <c r="Q19034" s="224"/>
      <c r="R19034" s="224"/>
      <c r="T19034" s="223"/>
      <c r="U19034" s="225"/>
      <c r="V19034" s="223"/>
      <c r="W19034" s="225"/>
      <c r="AE19034" s="200"/>
      <c r="AM19034" s="203"/>
      <c r="AT19034" s="144"/>
    </row>
    <row r="19035" spans="9:46" s="142" customFormat="1" x14ac:dyDescent="0.15">
      <c r="I19035" s="223"/>
      <c r="P19035" s="224"/>
      <c r="Q19035" s="224"/>
      <c r="R19035" s="224"/>
      <c r="T19035" s="223"/>
      <c r="U19035" s="225"/>
      <c r="V19035" s="223"/>
      <c r="W19035" s="225"/>
      <c r="AE19035" s="200"/>
      <c r="AM19035" s="203"/>
      <c r="AT19035" s="144"/>
    </row>
    <row r="19036" spans="9:46" s="142" customFormat="1" x14ac:dyDescent="0.15">
      <c r="I19036" s="223"/>
      <c r="P19036" s="224"/>
      <c r="Q19036" s="224"/>
      <c r="R19036" s="224"/>
      <c r="T19036" s="223"/>
      <c r="U19036" s="225"/>
      <c r="V19036" s="223"/>
      <c r="W19036" s="225"/>
      <c r="AE19036" s="200"/>
      <c r="AM19036" s="203"/>
      <c r="AT19036" s="144"/>
    </row>
    <row r="19037" spans="9:46" s="142" customFormat="1" x14ac:dyDescent="0.15">
      <c r="I19037" s="223"/>
      <c r="P19037" s="224"/>
      <c r="Q19037" s="224"/>
      <c r="R19037" s="224"/>
      <c r="T19037" s="223"/>
      <c r="U19037" s="225"/>
      <c r="V19037" s="223"/>
      <c r="W19037" s="225"/>
      <c r="AE19037" s="200"/>
      <c r="AM19037" s="203"/>
      <c r="AT19037" s="144"/>
    </row>
    <row r="19038" spans="9:46" s="142" customFormat="1" x14ac:dyDescent="0.15">
      <c r="I19038" s="223"/>
      <c r="P19038" s="224"/>
      <c r="Q19038" s="224"/>
      <c r="R19038" s="224"/>
      <c r="T19038" s="223"/>
      <c r="U19038" s="225"/>
      <c r="V19038" s="223"/>
      <c r="W19038" s="225"/>
      <c r="AE19038" s="200"/>
      <c r="AM19038" s="203"/>
      <c r="AT19038" s="144"/>
    </row>
    <row r="19039" spans="9:46" s="142" customFormat="1" x14ac:dyDescent="0.15">
      <c r="I19039" s="223"/>
      <c r="P19039" s="224"/>
      <c r="Q19039" s="224"/>
      <c r="R19039" s="224"/>
      <c r="T19039" s="223"/>
      <c r="U19039" s="225"/>
      <c r="V19039" s="223"/>
      <c r="W19039" s="225"/>
      <c r="AE19039" s="200"/>
      <c r="AM19039" s="203"/>
      <c r="AT19039" s="144"/>
    </row>
    <row r="19040" spans="9:46" s="142" customFormat="1" x14ac:dyDescent="0.15">
      <c r="I19040" s="223"/>
      <c r="P19040" s="224"/>
      <c r="Q19040" s="224"/>
      <c r="R19040" s="224"/>
      <c r="T19040" s="223"/>
      <c r="U19040" s="225"/>
      <c r="V19040" s="223"/>
      <c r="W19040" s="225"/>
      <c r="AE19040" s="200"/>
      <c r="AM19040" s="203"/>
      <c r="AT19040" s="144"/>
    </row>
    <row r="19041" spans="9:46" s="142" customFormat="1" x14ac:dyDescent="0.15">
      <c r="I19041" s="223"/>
      <c r="P19041" s="224"/>
      <c r="Q19041" s="224"/>
      <c r="R19041" s="224"/>
      <c r="T19041" s="223"/>
      <c r="U19041" s="225"/>
      <c r="V19041" s="223"/>
      <c r="W19041" s="225"/>
      <c r="AE19041" s="200"/>
      <c r="AM19041" s="203"/>
      <c r="AT19041" s="144"/>
    </row>
    <row r="19042" spans="9:46" s="142" customFormat="1" x14ac:dyDescent="0.15">
      <c r="I19042" s="223"/>
      <c r="P19042" s="224"/>
      <c r="Q19042" s="224"/>
      <c r="R19042" s="224"/>
      <c r="T19042" s="223"/>
      <c r="U19042" s="225"/>
      <c r="V19042" s="223"/>
      <c r="W19042" s="225"/>
      <c r="AE19042" s="200"/>
      <c r="AM19042" s="203"/>
      <c r="AT19042" s="144"/>
    </row>
    <row r="19043" spans="9:46" s="142" customFormat="1" x14ac:dyDescent="0.15">
      <c r="I19043" s="223"/>
      <c r="P19043" s="224"/>
      <c r="Q19043" s="224"/>
      <c r="R19043" s="224"/>
      <c r="T19043" s="223"/>
      <c r="U19043" s="225"/>
      <c r="V19043" s="223"/>
      <c r="W19043" s="225"/>
      <c r="AE19043" s="200"/>
      <c r="AM19043" s="203"/>
      <c r="AT19043" s="144"/>
    </row>
    <row r="19044" spans="9:46" s="142" customFormat="1" x14ac:dyDescent="0.15">
      <c r="I19044" s="223"/>
      <c r="P19044" s="224"/>
      <c r="Q19044" s="224"/>
      <c r="R19044" s="224"/>
      <c r="T19044" s="223"/>
      <c r="U19044" s="225"/>
      <c r="V19044" s="223"/>
      <c r="W19044" s="225"/>
      <c r="AE19044" s="200"/>
      <c r="AM19044" s="203"/>
      <c r="AT19044" s="144"/>
    </row>
    <row r="19045" spans="9:46" s="142" customFormat="1" x14ac:dyDescent="0.15">
      <c r="I19045" s="223"/>
      <c r="P19045" s="224"/>
      <c r="Q19045" s="224"/>
      <c r="R19045" s="224"/>
      <c r="T19045" s="223"/>
      <c r="U19045" s="225"/>
      <c r="V19045" s="223"/>
      <c r="W19045" s="225"/>
      <c r="AE19045" s="200"/>
      <c r="AM19045" s="203"/>
      <c r="AT19045" s="144"/>
    </row>
    <row r="19046" spans="9:46" s="142" customFormat="1" x14ac:dyDescent="0.15">
      <c r="I19046" s="223"/>
      <c r="P19046" s="224"/>
      <c r="Q19046" s="224"/>
      <c r="R19046" s="224"/>
      <c r="T19046" s="223"/>
      <c r="U19046" s="225"/>
      <c r="V19046" s="223"/>
      <c r="W19046" s="225"/>
      <c r="AE19046" s="200"/>
      <c r="AM19046" s="203"/>
      <c r="AT19046" s="144"/>
    </row>
    <row r="19047" spans="9:46" s="142" customFormat="1" x14ac:dyDescent="0.15">
      <c r="I19047" s="223"/>
      <c r="P19047" s="224"/>
      <c r="Q19047" s="224"/>
      <c r="R19047" s="224"/>
      <c r="T19047" s="223"/>
      <c r="U19047" s="225"/>
      <c r="V19047" s="223"/>
      <c r="W19047" s="225"/>
      <c r="AE19047" s="200"/>
      <c r="AM19047" s="203"/>
      <c r="AT19047" s="144"/>
    </row>
    <row r="19048" spans="9:46" s="142" customFormat="1" x14ac:dyDescent="0.15">
      <c r="I19048" s="223"/>
      <c r="P19048" s="224"/>
      <c r="Q19048" s="224"/>
      <c r="R19048" s="224"/>
      <c r="T19048" s="223"/>
      <c r="U19048" s="225"/>
      <c r="V19048" s="223"/>
      <c r="W19048" s="225"/>
      <c r="AE19048" s="200"/>
      <c r="AM19048" s="203"/>
      <c r="AT19048" s="144"/>
    </row>
    <row r="19049" spans="9:46" s="142" customFormat="1" x14ac:dyDescent="0.15">
      <c r="I19049" s="223"/>
      <c r="P19049" s="224"/>
      <c r="Q19049" s="224"/>
      <c r="R19049" s="224"/>
      <c r="T19049" s="223"/>
      <c r="U19049" s="225"/>
      <c r="V19049" s="223"/>
      <c r="W19049" s="225"/>
      <c r="AE19049" s="200"/>
      <c r="AM19049" s="203"/>
      <c r="AT19049" s="144"/>
    </row>
    <row r="19050" spans="9:46" s="142" customFormat="1" x14ac:dyDescent="0.15">
      <c r="I19050" s="223"/>
      <c r="P19050" s="224"/>
      <c r="Q19050" s="224"/>
      <c r="R19050" s="224"/>
      <c r="T19050" s="223"/>
      <c r="U19050" s="225"/>
      <c r="V19050" s="223"/>
      <c r="W19050" s="225"/>
      <c r="AE19050" s="200"/>
      <c r="AM19050" s="203"/>
      <c r="AT19050" s="144"/>
    </row>
    <row r="19051" spans="9:46" s="142" customFormat="1" x14ac:dyDescent="0.15">
      <c r="I19051" s="223"/>
      <c r="P19051" s="224"/>
      <c r="Q19051" s="224"/>
      <c r="R19051" s="224"/>
      <c r="T19051" s="223"/>
      <c r="U19051" s="225"/>
      <c r="V19051" s="223"/>
      <c r="W19051" s="225"/>
      <c r="AE19051" s="200"/>
      <c r="AM19051" s="203"/>
      <c r="AT19051" s="144"/>
    </row>
    <row r="19052" spans="9:46" s="142" customFormat="1" x14ac:dyDescent="0.15">
      <c r="I19052" s="223"/>
      <c r="P19052" s="224"/>
      <c r="Q19052" s="224"/>
      <c r="R19052" s="224"/>
      <c r="T19052" s="223"/>
      <c r="U19052" s="225"/>
      <c r="V19052" s="223"/>
      <c r="W19052" s="225"/>
      <c r="AE19052" s="200"/>
      <c r="AM19052" s="203"/>
      <c r="AT19052" s="144"/>
    </row>
    <row r="19053" spans="9:46" s="142" customFormat="1" x14ac:dyDescent="0.15">
      <c r="I19053" s="223"/>
      <c r="P19053" s="224"/>
      <c r="Q19053" s="224"/>
      <c r="R19053" s="224"/>
      <c r="T19053" s="223"/>
      <c r="U19053" s="225"/>
      <c r="V19053" s="223"/>
      <c r="W19053" s="225"/>
      <c r="AE19053" s="200"/>
      <c r="AM19053" s="203"/>
      <c r="AT19053" s="144"/>
    </row>
    <row r="19054" spans="9:46" s="142" customFormat="1" x14ac:dyDescent="0.15">
      <c r="I19054" s="223"/>
      <c r="P19054" s="224"/>
      <c r="Q19054" s="224"/>
      <c r="R19054" s="224"/>
      <c r="T19054" s="223"/>
      <c r="U19054" s="225"/>
      <c r="V19054" s="223"/>
      <c r="W19054" s="225"/>
      <c r="AE19054" s="200"/>
      <c r="AM19054" s="203"/>
      <c r="AT19054" s="144"/>
    </row>
    <row r="19055" spans="9:46" s="142" customFormat="1" x14ac:dyDescent="0.15">
      <c r="I19055" s="223"/>
      <c r="P19055" s="224"/>
      <c r="Q19055" s="224"/>
      <c r="R19055" s="224"/>
      <c r="T19055" s="223"/>
      <c r="U19055" s="225"/>
      <c r="V19055" s="223"/>
      <c r="W19055" s="225"/>
      <c r="AE19055" s="200"/>
      <c r="AM19055" s="203"/>
      <c r="AT19055" s="144"/>
    </row>
    <row r="19056" spans="9:46" s="142" customFormat="1" x14ac:dyDescent="0.15">
      <c r="I19056" s="223"/>
      <c r="P19056" s="224"/>
      <c r="Q19056" s="224"/>
      <c r="R19056" s="224"/>
      <c r="T19056" s="223"/>
      <c r="U19056" s="225"/>
      <c r="V19056" s="223"/>
      <c r="W19056" s="225"/>
      <c r="AE19056" s="200"/>
      <c r="AM19056" s="203"/>
      <c r="AT19056" s="144"/>
    </row>
    <row r="19057" spans="9:46" s="142" customFormat="1" x14ac:dyDescent="0.15">
      <c r="I19057" s="223"/>
      <c r="P19057" s="224"/>
      <c r="Q19057" s="224"/>
      <c r="R19057" s="224"/>
      <c r="T19057" s="223"/>
      <c r="U19057" s="225"/>
      <c r="V19057" s="223"/>
      <c r="W19057" s="225"/>
      <c r="AE19057" s="200"/>
      <c r="AM19057" s="203"/>
      <c r="AT19057" s="144"/>
    </row>
    <row r="19058" spans="9:46" s="142" customFormat="1" x14ac:dyDescent="0.15">
      <c r="I19058" s="223"/>
      <c r="P19058" s="224"/>
      <c r="Q19058" s="224"/>
      <c r="R19058" s="224"/>
      <c r="T19058" s="223"/>
      <c r="U19058" s="225"/>
      <c r="V19058" s="223"/>
      <c r="W19058" s="225"/>
      <c r="AE19058" s="200"/>
      <c r="AM19058" s="203"/>
      <c r="AT19058" s="144"/>
    </row>
    <row r="19059" spans="9:46" s="142" customFormat="1" x14ac:dyDescent="0.15">
      <c r="I19059" s="223"/>
      <c r="P19059" s="224"/>
      <c r="Q19059" s="224"/>
      <c r="R19059" s="224"/>
      <c r="T19059" s="223"/>
      <c r="U19059" s="225"/>
      <c r="V19059" s="223"/>
      <c r="W19059" s="225"/>
      <c r="AE19059" s="200"/>
      <c r="AM19059" s="203"/>
      <c r="AT19059" s="144"/>
    </row>
    <row r="19060" spans="9:46" s="142" customFormat="1" x14ac:dyDescent="0.15">
      <c r="I19060" s="223"/>
      <c r="P19060" s="224"/>
      <c r="Q19060" s="224"/>
      <c r="R19060" s="224"/>
      <c r="T19060" s="223"/>
      <c r="U19060" s="225"/>
      <c r="V19060" s="223"/>
      <c r="W19060" s="225"/>
      <c r="AE19060" s="200"/>
      <c r="AM19060" s="203"/>
      <c r="AT19060" s="144"/>
    </row>
    <row r="19061" spans="9:46" s="142" customFormat="1" x14ac:dyDescent="0.15">
      <c r="I19061" s="223"/>
      <c r="P19061" s="224"/>
      <c r="Q19061" s="224"/>
      <c r="R19061" s="224"/>
      <c r="T19061" s="223"/>
      <c r="U19061" s="225"/>
      <c r="V19061" s="223"/>
      <c r="W19061" s="225"/>
      <c r="AE19061" s="200"/>
      <c r="AM19061" s="203"/>
      <c r="AT19061" s="144"/>
    </row>
    <row r="19062" spans="9:46" s="142" customFormat="1" x14ac:dyDescent="0.15">
      <c r="I19062" s="223"/>
      <c r="P19062" s="224"/>
      <c r="Q19062" s="224"/>
      <c r="R19062" s="224"/>
      <c r="T19062" s="223"/>
      <c r="U19062" s="225"/>
      <c r="V19062" s="223"/>
      <c r="W19062" s="225"/>
      <c r="AE19062" s="200"/>
      <c r="AM19062" s="203"/>
      <c r="AT19062" s="144"/>
    </row>
    <row r="19063" spans="9:46" s="142" customFormat="1" x14ac:dyDescent="0.15">
      <c r="I19063" s="223"/>
      <c r="P19063" s="224"/>
      <c r="Q19063" s="224"/>
      <c r="R19063" s="224"/>
      <c r="T19063" s="223"/>
      <c r="U19063" s="225"/>
      <c r="V19063" s="223"/>
      <c r="W19063" s="225"/>
      <c r="AE19063" s="200"/>
      <c r="AM19063" s="203"/>
      <c r="AT19063" s="144"/>
    </row>
    <row r="19064" spans="9:46" s="142" customFormat="1" x14ac:dyDescent="0.15">
      <c r="I19064" s="223"/>
      <c r="P19064" s="224"/>
      <c r="Q19064" s="224"/>
      <c r="R19064" s="224"/>
      <c r="T19064" s="223"/>
      <c r="U19064" s="225"/>
      <c r="V19064" s="223"/>
      <c r="W19064" s="225"/>
      <c r="AE19064" s="200"/>
      <c r="AM19064" s="203"/>
      <c r="AT19064" s="144"/>
    </row>
    <row r="19065" spans="9:46" s="142" customFormat="1" x14ac:dyDescent="0.15">
      <c r="I19065" s="223"/>
      <c r="P19065" s="224"/>
      <c r="Q19065" s="224"/>
      <c r="R19065" s="224"/>
      <c r="T19065" s="223"/>
      <c r="U19065" s="225"/>
      <c r="V19065" s="223"/>
      <c r="W19065" s="225"/>
      <c r="AE19065" s="200"/>
      <c r="AM19065" s="203"/>
      <c r="AT19065" s="144"/>
    </row>
    <row r="19066" spans="9:46" s="142" customFormat="1" x14ac:dyDescent="0.15">
      <c r="I19066" s="223"/>
      <c r="P19066" s="224"/>
      <c r="Q19066" s="224"/>
      <c r="R19066" s="224"/>
      <c r="T19066" s="223"/>
      <c r="U19066" s="225"/>
      <c r="V19066" s="223"/>
      <c r="W19066" s="225"/>
      <c r="AE19066" s="200"/>
      <c r="AM19066" s="203"/>
      <c r="AT19066" s="144"/>
    </row>
    <row r="19067" spans="9:46" s="142" customFormat="1" x14ac:dyDescent="0.15">
      <c r="I19067" s="223"/>
      <c r="P19067" s="224"/>
      <c r="Q19067" s="224"/>
      <c r="R19067" s="224"/>
      <c r="T19067" s="223"/>
      <c r="U19067" s="225"/>
      <c r="V19067" s="223"/>
      <c r="W19067" s="225"/>
      <c r="AE19067" s="200"/>
      <c r="AM19067" s="203"/>
      <c r="AT19067" s="144"/>
    </row>
    <row r="19068" spans="9:46" s="142" customFormat="1" x14ac:dyDescent="0.15">
      <c r="I19068" s="223"/>
      <c r="P19068" s="224"/>
      <c r="Q19068" s="224"/>
      <c r="R19068" s="224"/>
      <c r="T19068" s="223"/>
      <c r="U19068" s="225"/>
      <c r="V19068" s="223"/>
      <c r="W19068" s="225"/>
      <c r="AE19068" s="200"/>
      <c r="AM19068" s="203"/>
      <c r="AT19068" s="144"/>
    </row>
    <row r="19069" spans="9:46" s="142" customFormat="1" x14ac:dyDescent="0.15">
      <c r="I19069" s="223"/>
      <c r="P19069" s="224"/>
      <c r="Q19069" s="224"/>
      <c r="R19069" s="224"/>
      <c r="T19069" s="223"/>
      <c r="U19069" s="225"/>
      <c r="V19069" s="223"/>
      <c r="W19069" s="225"/>
      <c r="AE19069" s="200"/>
      <c r="AM19069" s="203"/>
      <c r="AT19069" s="144"/>
    </row>
    <row r="19070" spans="9:46" s="142" customFormat="1" x14ac:dyDescent="0.15">
      <c r="I19070" s="223"/>
      <c r="P19070" s="224"/>
      <c r="Q19070" s="224"/>
      <c r="R19070" s="224"/>
      <c r="T19070" s="223"/>
      <c r="U19070" s="225"/>
      <c r="V19070" s="223"/>
      <c r="W19070" s="225"/>
      <c r="AE19070" s="200"/>
      <c r="AM19070" s="203"/>
      <c r="AT19070" s="144"/>
    </row>
    <row r="19071" spans="9:46" s="142" customFormat="1" x14ac:dyDescent="0.15">
      <c r="I19071" s="223"/>
      <c r="P19071" s="224"/>
      <c r="Q19071" s="224"/>
      <c r="R19071" s="224"/>
      <c r="T19071" s="223"/>
      <c r="U19071" s="225"/>
      <c r="V19071" s="223"/>
      <c r="W19071" s="225"/>
      <c r="AE19071" s="200"/>
      <c r="AM19071" s="203"/>
      <c r="AT19071" s="144"/>
    </row>
    <row r="19072" spans="9:46" s="142" customFormat="1" x14ac:dyDescent="0.15">
      <c r="I19072" s="223"/>
      <c r="P19072" s="224"/>
      <c r="Q19072" s="224"/>
      <c r="R19072" s="224"/>
      <c r="T19072" s="223"/>
      <c r="U19072" s="225"/>
      <c r="V19072" s="223"/>
      <c r="W19072" s="225"/>
      <c r="AE19072" s="200"/>
      <c r="AM19072" s="203"/>
      <c r="AT19072" s="144"/>
    </row>
    <row r="19073" spans="9:46" s="142" customFormat="1" x14ac:dyDescent="0.15">
      <c r="I19073" s="223"/>
      <c r="P19073" s="224"/>
      <c r="Q19073" s="224"/>
      <c r="R19073" s="224"/>
      <c r="T19073" s="223"/>
      <c r="U19073" s="225"/>
      <c r="V19073" s="223"/>
      <c r="W19073" s="225"/>
      <c r="AE19073" s="200"/>
      <c r="AM19073" s="203"/>
      <c r="AT19073" s="144"/>
    </row>
    <row r="19074" spans="9:46" s="142" customFormat="1" x14ac:dyDescent="0.15">
      <c r="I19074" s="223"/>
      <c r="P19074" s="224"/>
      <c r="Q19074" s="224"/>
      <c r="R19074" s="224"/>
      <c r="T19074" s="223"/>
      <c r="U19074" s="225"/>
      <c r="V19074" s="223"/>
      <c r="W19074" s="225"/>
      <c r="AE19074" s="200"/>
      <c r="AM19074" s="203"/>
      <c r="AT19074" s="144"/>
    </row>
    <row r="19075" spans="9:46" s="142" customFormat="1" x14ac:dyDescent="0.15">
      <c r="I19075" s="223"/>
      <c r="P19075" s="224"/>
      <c r="Q19075" s="224"/>
      <c r="R19075" s="224"/>
      <c r="T19075" s="223"/>
      <c r="U19075" s="225"/>
      <c r="V19075" s="223"/>
      <c r="W19075" s="225"/>
      <c r="AE19075" s="200"/>
      <c r="AM19075" s="203"/>
      <c r="AT19075" s="144"/>
    </row>
    <row r="19076" spans="9:46" s="142" customFormat="1" x14ac:dyDescent="0.15">
      <c r="I19076" s="223"/>
      <c r="P19076" s="224"/>
      <c r="Q19076" s="224"/>
      <c r="R19076" s="224"/>
      <c r="T19076" s="223"/>
      <c r="U19076" s="225"/>
      <c r="V19076" s="223"/>
      <c r="W19076" s="225"/>
      <c r="AE19076" s="200"/>
      <c r="AM19076" s="203"/>
      <c r="AT19076" s="144"/>
    </row>
    <row r="19077" spans="9:46" s="142" customFormat="1" x14ac:dyDescent="0.15">
      <c r="I19077" s="223"/>
      <c r="P19077" s="224"/>
      <c r="Q19077" s="224"/>
      <c r="R19077" s="224"/>
      <c r="T19077" s="223"/>
      <c r="U19077" s="225"/>
      <c r="V19077" s="223"/>
      <c r="W19077" s="225"/>
      <c r="AE19077" s="200"/>
      <c r="AM19077" s="203"/>
      <c r="AT19077" s="144"/>
    </row>
    <row r="19078" spans="9:46" s="142" customFormat="1" x14ac:dyDescent="0.15">
      <c r="I19078" s="223"/>
      <c r="P19078" s="224"/>
      <c r="Q19078" s="224"/>
      <c r="R19078" s="224"/>
      <c r="T19078" s="223"/>
      <c r="U19078" s="225"/>
      <c r="V19078" s="223"/>
      <c r="W19078" s="225"/>
      <c r="AE19078" s="200"/>
      <c r="AM19078" s="203"/>
      <c r="AT19078" s="144"/>
    </row>
    <row r="19079" spans="9:46" s="142" customFormat="1" x14ac:dyDescent="0.15">
      <c r="I19079" s="223"/>
      <c r="P19079" s="224"/>
      <c r="Q19079" s="224"/>
      <c r="R19079" s="224"/>
      <c r="T19079" s="223"/>
      <c r="U19079" s="225"/>
      <c r="V19079" s="223"/>
      <c r="W19079" s="225"/>
      <c r="AE19079" s="200"/>
      <c r="AM19079" s="203"/>
      <c r="AT19079" s="144"/>
    </row>
    <row r="19080" spans="9:46" s="142" customFormat="1" x14ac:dyDescent="0.15">
      <c r="I19080" s="223"/>
      <c r="P19080" s="224"/>
      <c r="Q19080" s="224"/>
      <c r="R19080" s="224"/>
      <c r="T19080" s="223"/>
      <c r="U19080" s="225"/>
      <c r="V19080" s="223"/>
      <c r="W19080" s="225"/>
      <c r="AE19080" s="200"/>
      <c r="AM19080" s="203"/>
      <c r="AT19080" s="144"/>
    </row>
    <row r="19081" spans="9:46" s="142" customFormat="1" x14ac:dyDescent="0.15">
      <c r="I19081" s="223"/>
      <c r="P19081" s="224"/>
      <c r="Q19081" s="224"/>
      <c r="R19081" s="224"/>
      <c r="T19081" s="223"/>
      <c r="U19081" s="225"/>
      <c r="V19081" s="223"/>
      <c r="W19081" s="225"/>
      <c r="AE19081" s="200"/>
      <c r="AM19081" s="203"/>
      <c r="AT19081" s="144"/>
    </row>
    <row r="19082" spans="9:46" s="142" customFormat="1" x14ac:dyDescent="0.15">
      <c r="I19082" s="223"/>
      <c r="P19082" s="224"/>
      <c r="Q19082" s="224"/>
      <c r="R19082" s="224"/>
      <c r="T19082" s="223"/>
      <c r="U19082" s="225"/>
      <c r="V19082" s="223"/>
      <c r="W19082" s="225"/>
      <c r="AE19082" s="200"/>
      <c r="AM19082" s="203"/>
      <c r="AT19082" s="144"/>
    </row>
    <row r="19083" spans="9:46" s="142" customFormat="1" x14ac:dyDescent="0.15">
      <c r="I19083" s="223"/>
      <c r="P19083" s="224"/>
      <c r="Q19083" s="224"/>
      <c r="R19083" s="224"/>
      <c r="T19083" s="223"/>
      <c r="U19083" s="225"/>
      <c r="V19083" s="223"/>
      <c r="W19083" s="225"/>
      <c r="AE19083" s="200"/>
      <c r="AM19083" s="203"/>
      <c r="AT19083" s="144"/>
    </row>
    <row r="19084" spans="9:46" s="142" customFormat="1" x14ac:dyDescent="0.15">
      <c r="I19084" s="223"/>
      <c r="P19084" s="224"/>
      <c r="Q19084" s="224"/>
      <c r="R19084" s="224"/>
      <c r="T19084" s="223"/>
      <c r="U19084" s="225"/>
      <c r="V19084" s="223"/>
      <c r="W19084" s="225"/>
      <c r="AE19084" s="200"/>
      <c r="AM19084" s="203"/>
      <c r="AT19084" s="144"/>
    </row>
    <row r="19085" spans="9:46" s="142" customFormat="1" x14ac:dyDescent="0.15">
      <c r="I19085" s="223"/>
      <c r="P19085" s="224"/>
      <c r="Q19085" s="224"/>
      <c r="R19085" s="224"/>
      <c r="T19085" s="223"/>
      <c r="U19085" s="225"/>
      <c r="V19085" s="223"/>
      <c r="W19085" s="225"/>
      <c r="AE19085" s="200"/>
      <c r="AM19085" s="203"/>
      <c r="AT19085" s="144"/>
    </row>
    <row r="19086" spans="9:46" s="142" customFormat="1" x14ac:dyDescent="0.15">
      <c r="I19086" s="223"/>
      <c r="P19086" s="224"/>
      <c r="Q19086" s="224"/>
      <c r="R19086" s="224"/>
      <c r="T19086" s="223"/>
      <c r="U19086" s="225"/>
      <c r="V19086" s="223"/>
      <c r="W19086" s="225"/>
      <c r="AE19086" s="200"/>
      <c r="AM19086" s="203"/>
      <c r="AT19086" s="144"/>
    </row>
    <row r="19087" spans="9:46" s="142" customFormat="1" x14ac:dyDescent="0.15">
      <c r="I19087" s="223"/>
      <c r="P19087" s="224"/>
      <c r="Q19087" s="224"/>
      <c r="R19087" s="224"/>
      <c r="T19087" s="223"/>
      <c r="U19087" s="225"/>
      <c r="V19087" s="223"/>
      <c r="W19087" s="225"/>
      <c r="AE19087" s="200"/>
      <c r="AM19087" s="203"/>
      <c r="AT19087" s="144"/>
    </row>
    <row r="19088" spans="9:46" s="142" customFormat="1" x14ac:dyDescent="0.15">
      <c r="I19088" s="223"/>
      <c r="P19088" s="224"/>
      <c r="Q19088" s="224"/>
      <c r="R19088" s="224"/>
      <c r="T19088" s="223"/>
      <c r="U19088" s="225"/>
      <c r="V19088" s="223"/>
      <c r="W19088" s="225"/>
      <c r="AE19088" s="200"/>
      <c r="AM19088" s="203"/>
      <c r="AT19088" s="144"/>
    </row>
    <row r="19089" spans="9:46" s="142" customFormat="1" x14ac:dyDescent="0.15">
      <c r="I19089" s="223"/>
      <c r="P19089" s="224"/>
      <c r="Q19089" s="224"/>
      <c r="R19089" s="224"/>
      <c r="T19089" s="223"/>
      <c r="U19089" s="225"/>
      <c r="V19089" s="223"/>
      <c r="W19089" s="225"/>
      <c r="AE19089" s="200"/>
      <c r="AM19089" s="203"/>
      <c r="AT19089" s="144"/>
    </row>
    <row r="19090" spans="9:46" s="142" customFormat="1" x14ac:dyDescent="0.15">
      <c r="I19090" s="223"/>
      <c r="P19090" s="224"/>
      <c r="Q19090" s="224"/>
      <c r="R19090" s="224"/>
      <c r="T19090" s="223"/>
      <c r="U19090" s="225"/>
      <c r="V19090" s="223"/>
      <c r="W19090" s="225"/>
      <c r="AE19090" s="200"/>
      <c r="AM19090" s="203"/>
      <c r="AT19090" s="144"/>
    </row>
    <row r="19091" spans="9:46" s="142" customFormat="1" x14ac:dyDescent="0.15">
      <c r="I19091" s="223"/>
      <c r="P19091" s="224"/>
      <c r="Q19091" s="224"/>
      <c r="R19091" s="224"/>
      <c r="T19091" s="223"/>
      <c r="U19091" s="225"/>
      <c r="V19091" s="223"/>
      <c r="W19091" s="225"/>
      <c r="AE19091" s="200"/>
      <c r="AM19091" s="203"/>
      <c r="AT19091" s="144"/>
    </row>
    <row r="19092" spans="9:46" s="142" customFormat="1" x14ac:dyDescent="0.15">
      <c r="I19092" s="223"/>
      <c r="P19092" s="224"/>
      <c r="Q19092" s="224"/>
      <c r="R19092" s="224"/>
      <c r="T19092" s="223"/>
      <c r="U19092" s="225"/>
      <c r="V19092" s="223"/>
      <c r="W19092" s="225"/>
      <c r="AE19092" s="200"/>
      <c r="AM19092" s="203"/>
      <c r="AT19092" s="144"/>
    </row>
    <row r="19093" spans="9:46" s="142" customFormat="1" x14ac:dyDescent="0.15">
      <c r="I19093" s="223"/>
      <c r="P19093" s="224"/>
      <c r="Q19093" s="224"/>
      <c r="R19093" s="224"/>
      <c r="T19093" s="223"/>
      <c r="U19093" s="225"/>
      <c r="V19093" s="223"/>
      <c r="W19093" s="225"/>
      <c r="AE19093" s="200"/>
      <c r="AM19093" s="203"/>
      <c r="AT19093" s="144"/>
    </row>
    <row r="19094" spans="9:46" s="142" customFormat="1" x14ac:dyDescent="0.15">
      <c r="I19094" s="223"/>
      <c r="P19094" s="224"/>
      <c r="Q19094" s="224"/>
      <c r="R19094" s="224"/>
      <c r="T19094" s="223"/>
      <c r="U19094" s="225"/>
      <c r="V19094" s="223"/>
      <c r="W19094" s="225"/>
      <c r="AE19094" s="200"/>
      <c r="AM19094" s="203"/>
      <c r="AT19094" s="144"/>
    </row>
    <row r="19095" spans="9:46" s="142" customFormat="1" x14ac:dyDescent="0.15">
      <c r="I19095" s="223"/>
      <c r="P19095" s="224"/>
      <c r="Q19095" s="224"/>
      <c r="R19095" s="224"/>
      <c r="T19095" s="223"/>
      <c r="U19095" s="225"/>
      <c r="V19095" s="223"/>
      <c r="W19095" s="225"/>
      <c r="AE19095" s="200"/>
      <c r="AM19095" s="203"/>
      <c r="AT19095" s="144"/>
    </row>
    <row r="19096" spans="9:46" s="142" customFormat="1" x14ac:dyDescent="0.15">
      <c r="I19096" s="223"/>
      <c r="P19096" s="224"/>
      <c r="Q19096" s="224"/>
      <c r="R19096" s="224"/>
      <c r="T19096" s="223"/>
      <c r="U19096" s="225"/>
      <c r="V19096" s="223"/>
      <c r="W19096" s="225"/>
      <c r="AE19096" s="200"/>
      <c r="AM19096" s="203"/>
      <c r="AT19096" s="144"/>
    </row>
    <row r="19097" spans="9:46" s="142" customFormat="1" x14ac:dyDescent="0.15">
      <c r="I19097" s="223"/>
      <c r="P19097" s="224"/>
      <c r="Q19097" s="224"/>
      <c r="R19097" s="224"/>
      <c r="T19097" s="223"/>
      <c r="U19097" s="225"/>
      <c r="V19097" s="223"/>
      <c r="W19097" s="225"/>
      <c r="AE19097" s="200"/>
      <c r="AM19097" s="203"/>
      <c r="AT19097" s="144"/>
    </row>
    <row r="19098" spans="9:46" s="142" customFormat="1" x14ac:dyDescent="0.15">
      <c r="I19098" s="223"/>
      <c r="P19098" s="224"/>
      <c r="Q19098" s="224"/>
      <c r="R19098" s="224"/>
      <c r="T19098" s="223"/>
      <c r="U19098" s="225"/>
      <c r="V19098" s="223"/>
      <c r="W19098" s="225"/>
      <c r="AE19098" s="200"/>
      <c r="AM19098" s="203"/>
      <c r="AT19098" s="144"/>
    </row>
    <row r="19099" spans="9:46" s="142" customFormat="1" x14ac:dyDescent="0.15">
      <c r="I19099" s="223"/>
      <c r="P19099" s="224"/>
      <c r="Q19099" s="224"/>
      <c r="R19099" s="224"/>
      <c r="T19099" s="223"/>
      <c r="U19099" s="225"/>
      <c r="V19099" s="223"/>
      <c r="W19099" s="225"/>
      <c r="AE19099" s="200"/>
      <c r="AM19099" s="203"/>
      <c r="AT19099" s="144"/>
    </row>
    <row r="19100" spans="9:46" s="142" customFormat="1" x14ac:dyDescent="0.15">
      <c r="I19100" s="223"/>
      <c r="P19100" s="224"/>
      <c r="Q19100" s="224"/>
      <c r="R19100" s="224"/>
      <c r="T19100" s="223"/>
      <c r="U19100" s="225"/>
      <c r="V19100" s="223"/>
      <c r="W19100" s="225"/>
      <c r="AE19100" s="200"/>
      <c r="AM19100" s="203"/>
      <c r="AT19100" s="144"/>
    </row>
    <row r="19101" spans="9:46" s="142" customFormat="1" x14ac:dyDescent="0.15">
      <c r="I19101" s="223"/>
      <c r="P19101" s="224"/>
      <c r="Q19101" s="224"/>
      <c r="R19101" s="224"/>
      <c r="T19101" s="223"/>
      <c r="U19101" s="225"/>
      <c r="V19101" s="223"/>
      <c r="W19101" s="225"/>
      <c r="AE19101" s="200"/>
      <c r="AM19101" s="203"/>
      <c r="AT19101" s="144"/>
    </row>
    <row r="19102" spans="9:46" s="142" customFormat="1" x14ac:dyDescent="0.15">
      <c r="I19102" s="223"/>
      <c r="P19102" s="224"/>
      <c r="Q19102" s="224"/>
      <c r="R19102" s="224"/>
      <c r="T19102" s="223"/>
      <c r="U19102" s="225"/>
      <c r="V19102" s="223"/>
      <c r="W19102" s="225"/>
      <c r="AE19102" s="200"/>
      <c r="AM19102" s="203"/>
      <c r="AT19102" s="144"/>
    </row>
    <row r="19103" spans="9:46" s="142" customFormat="1" x14ac:dyDescent="0.15">
      <c r="I19103" s="223"/>
      <c r="P19103" s="224"/>
      <c r="Q19103" s="224"/>
      <c r="R19103" s="224"/>
      <c r="T19103" s="223"/>
      <c r="U19103" s="225"/>
      <c r="V19103" s="223"/>
      <c r="W19103" s="225"/>
      <c r="AE19103" s="200"/>
      <c r="AM19103" s="203"/>
      <c r="AT19103" s="144"/>
    </row>
    <row r="19104" spans="9:46" s="142" customFormat="1" x14ac:dyDescent="0.15">
      <c r="I19104" s="223"/>
      <c r="P19104" s="224"/>
      <c r="Q19104" s="224"/>
      <c r="R19104" s="224"/>
      <c r="T19104" s="223"/>
      <c r="U19104" s="225"/>
      <c r="V19104" s="223"/>
      <c r="W19104" s="225"/>
      <c r="AE19104" s="200"/>
      <c r="AM19104" s="203"/>
      <c r="AT19104" s="144"/>
    </row>
    <row r="19105" spans="9:46" s="142" customFormat="1" x14ac:dyDescent="0.15">
      <c r="I19105" s="223"/>
      <c r="P19105" s="224"/>
      <c r="Q19105" s="224"/>
      <c r="R19105" s="224"/>
      <c r="T19105" s="223"/>
      <c r="U19105" s="225"/>
      <c r="V19105" s="223"/>
      <c r="W19105" s="225"/>
      <c r="AE19105" s="200"/>
      <c r="AM19105" s="203"/>
      <c r="AT19105" s="144"/>
    </row>
    <row r="19106" spans="9:46" s="142" customFormat="1" x14ac:dyDescent="0.15">
      <c r="I19106" s="223"/>
      <c r="P19106" s="224"/>
      <c r="Q19106" s="224"/>
      <c r="R19106" s="224"/>
      <c r="T19106" s="223"/>
      <c r="U19106" s="225"/>
      <c r="V19106" s="223"/>
      <c r="W19106" s="225"/>
      <c r="AE19106" s="200"/>
      <c r="AM19106" s="203"/>
      <c r="AT19106" s="144"/>
    </row>
    <row r="19107" spans="9:46" s="142" customFormat="1" x14ac:dyDescent="0.15">
      <c r="I19107" s="223"/>
      <c r="P19107" s="224"/>
      <c r="Q19107" s="224"/>
      <c r="R19107" s="224"/>
      <c r="T19107" s="223"/>
      <c r="U19107" s="225"/>
      <c r="V19107" s="223"/>
      <c r="W19107" s="225"/>
      <c r="AE19107" s="200"/>
      <c r="AM19107" s="203"/>
      <c r="AT19107" s="144"/>
    </row>
    <row r="19108" spans="9:46" s="142" customFormat="1" x14ac:dyDescent="0.15">
      <c r="I19108" s="223"/>
      <c r="P19108" s="224"/>
      <c r="Q19108" s="224"/>
      <c r="R19108" s="224"/>
      <c r="T19108" s="223"/>
      <c r="U19108" s="225"/>
      <c r="V19108" s="223"/>
      <c r="W19108" s="225"/>
      <c r="AE19108" s="200"/>
      <c r="AM19108" s="203"/>
      <c r="AT19108" s="144"/>
    </row>
    <row r="19109" spans="9:46" s="142" customFormat="1" x14ac:dyDescent="0.15">
      <c r="I19109" s="223"/>
      <c r="P19109" s="224"/>
      <c r="Q19109" s="224"/>
      <c r="R19109" s="224"/>
      <c r="T19109" s="223"/>
      <c r="U19109" s="225"/>
      <c r="V19109" s="223"/>
      <c r="W19109" s="225"/>
      <c r="AE19109" s="200"/>
      <c r="AM19109" s="203"/>
      <c r="AT19109" s="144"/>
    </row>
    <row r="19110" spans="9:46" s="142" customFormat="1" x14ac:dyDescent="0.15">
      <c r="I19110" s="223"/>
      <c r="P19110" s="224"/>
      <c r="Q19110" s="224"/>
      <c r="R19110" s="224"/>
      <c r="T19110" s="223"/>
      <c r="U19110" s="225"/>
      <c r="V19110" s="223"/>
      <c r="W19110" s="225"/>
      <c r="AE19110" s="200"/>
      <c r="AM19110" s="203"/>
      <c r="AT19110" s="144"/>
    </row>
    <row r="19111" spans="9:46" s="142" customFormat="1" x14ac:dyDescent="0.15">
      <c r="I19111" s="223"/>
      <c r="P19111" s="224"/>
      <c r="Q19111" s="224"/>
      <c r="R19111" s="224"/>
      <c r="T19111" s="223"/>
      <c r="U19111" s="225"/>
      <c r="V19111" s="223"/>
      <c r="W19111" s="225"/>
      <c r="AE19111" s="200"/>
      <c r="AM19111" s="203"/>
      <c r="AT19111" s="144"/>
    </row>
    <row r="19112" spans="9:46" s="142" customFormat="1" x14ac:dyDescent="0.15">
      <c r="I19112" s="223"/>
      <c r="P19112" s="224"/>
      <c r="Q19112" s="224"/>
      <c r="R19112" s="224"/>
      <c r="T19112" s="223"/>
      <c r="U19112" s="225"/>
      <c r="V19112" s="223"/>
      <c r="W19112" s="225"/>
      <c r="AE19112" s="200"/>
      <c r="AM19112" s="203"/>
      <c r="AT19112" s="144"/>
    </row>
    <row r="19113" spans="9:46" s="142" customFormat="1" x14ac:dyDescent="0.15">
      <c r="I19113" s="223"/>
      <c r="P19113" s="224"/>
      <c r="Q19113" s="224"/>
      <c r="R19113" s="224"/>
      <c r="T19113" s="223"/>
      <c r="U19113" s="225"/>
      <c r="V19113" s="223"/>
      <c r="W19113" s="225"/>
      <c r="AE19113" s="200"/>
      <c r="AM19113" s="203"/>
      <c r="AT19113" s="144"/>
    </row>
    <row r="19114" spans="9:46" s="142" customFormat="1" x14ac:dyDescent="0.15">
      <c r="I19114" s="223"/>
      <c r="P19114" s="224"/>
      <c r="Q19114" s="224"/>
      <c r="R19114" s="224"/>
      <c r="T19114" s="223"/>
      <c r="U19114" s="225"/>
      <c r="V19114" s="223"/>
      <c r="W19114" s="225"/>
      <c r="AE19114" s="200"/>
      <c r="AM19114" s="203"/>
      <c r="AT19114" s="144"/>
    </row>
    <row r="19115" spans="9:46" s="142" customFormat="1" x14ac:dyDescent="0.15">
      <c r="I19115" s="223"/>
      <c r="P19115" s="224"/>
      <c r="Q19115" s="224"/>
      <c r="R19115" s="224"/>
      <c r="T19115" s="223"/>
      <c r="U19115" s="225"/>
      <c r="V19115" s="223"/>
      <c r="W19115" s="225"/>
      <c r="AE19115" s="200"/>
      <c r="AM19115" s="203"/>
      <c r="AT19115" s="144"/>
    </row>
    <row r="19116" spans="9:46" s="142" customFormat="1" x14ac:dyDescent="0.15">
      <c r="I19116" s="223"/>
      <c r="P19116" s="224"/>
      <c r="Q19116" s="224"/>
      <c r="R19116" s="224"/>
      <c r="T19116" s="223"/>
      <c r="U19116" s="225"/>
      <c r="V19116" s="223"/>
      <c r="W19116" s="225"/>
      <c r="AE19116" s="200"/>
      <c r="AM19116" s="203"/>
      <c r="AT19116" s="144"/>
    </row>
    <row r="19117" spans="9:46" s="142" customFormat="1" x14ac:dyDescent="0.15">
      <c r="I19117" s="223"/>
      <c r="P19117" s="224"/>
      <c r="Q19117" s="224"/>
      <c r="R19117" s="224"/>
      <c r="T19117" s="223"/>
      <c r="U19117" s="225"/>
      <c r="V19117" s="223"/>
      <c r="W19117" s="225"/>
      <c r="AE19117" s="200"/>
      <c r="AM19117" s="203"/>
      <c r="AT19117" s="144"/>
    </row>
    <row r="19118" spans="9:46" s="142" customFormat="1" x14ac:dyDescent="0.15">
      <c r="I19118" s="223"/>
      <c r="P19118" s="224"/>
      <c r="Q19118" s="224"/>
      <c r="R19118" s="224"/>
      <c r="T19118" s="223"/>
      <c r="U19118" s="225"/>
      <c r="V19118" s="223"/>
      <c r="W19118" s="225"/>
      <c r="AE19118" s="200"/>
      <c r="AM19118" s="203"/>
      <c r="AT19118" s="144"/>
    </row>
    <row r="19119" spans="9:46" s="142" customFormat="1" x14ac:dyDescent="0.15">
      <c r="I19119" s="223"/>
      <c r="P19119" s="224"/>
      <c r="Q19119" s="224"/>
      <c r="R19119" s="224"/>
      <c r="T19119" s="223"/>
      <c r="U19119" s="225"/>
      <c r="V19119" s="223"/>
      <c r="W19119" s="225"/>
      <c r="AE19119" s="200"/>
      <c r="AM19119" s="203"/>
      <c r="AT19119" s="144"/>
    </row>
    <row r="19120" spans="9:46" s="142" customFormat="1" x14ac:dyDescent="0.15">
      <c r="I19120" s="223"/>
      <c r="P19120" s="224"/>
      <c r="Q19120" s="224"/>
      <c r="R19120" s="224"/>
      <c r="T19120" s="223"/>
      <c r="U19120" s="225"/>
      <c r="V19120" s="223"/>
      <c r="W19120" s="225"/>
      <c r="AE19120" s="200"/>
      <c r="AM19120" s="203"/>
      <c r="AT19120" s="144"/>
    </row>
    <row r="19121" spans="9:46" s="142" customFormat="1" x14ac:dyDescent="0.15">
      <c r="I19121" s="223"/>
      <c r="P19121" s="224"/>
      <c r="Q19121" s="224"/>
      <c r="R19121" s="224"/>
      <c r="T19121" s="223"/>
      <c r="U19121" s="225"/>
      <c r="V19121" s="223"/>
      <c r="W19121" s="225"/>
      <c r="AE19121" s="200"/>
      <c r="AM19121" s="203"/>
      <c r="AT19121" s="144"/>
    </row>
    <row r="19122" spans="9:46" s="142" customFormat="1" x14ac:dyDescent="0.15">
      <c r="I19122" s="223"/>
      <c r="P19122" s="224"/>
      <c r="Q19122" s="224"/>
      <c r="R19122" s="224"/>
      <c r="T19122" s="223"/>
      <c r="U19122" s="225"/>
      <c r="V19122" s="223"/>
      <c r="W19122" s="225"/>
      <c r="AE19122" s="200"/>
      <c r="AM19122" s="203"/>
      <c r="AT19122" s="144"/>
    </row>
    <row r="19123" spans="9:46" s="142" customFormat="1" x14ac:dyDescent="0.15">
      <c r="I19123" s="223"/>
      <c r="P19123" s="224"/>
      <c r="Q19123" s="224"/>
      <c r="R19123" s="224"/>
      <c r="T19123" s="223"/>
      <c r="U19123" s="225"/>
      <c r="V19123" s="223"/>
      <c r="W19123" s="225"/>
      <c r="AE19123" s="200"/>
      <c r="AM19123" s="203"/>
      <c r="AT19123" s="144"/>
    </row>
    <row r="19124" spans="9:46" s="142" customFormat="1" x14ac:dyDescent="0.15">
      <c r="I19124" s="223"/>
      <c r="P19124" s="224"/>
      <c r="Q19124" s="224"/>
      <c r="R19124" s="224"/>
      <c r="T19124" s="223"/>
      <c r="U19124" s="225"/>
      <c r="V19124" s="223"/>
      <c r="W19124" s="225"/>
      <c r="AE19124" s="200"/>
      <c r="AM19124" s="203"/>
      <c r="AT19124" s="144"/>
    </row>
    <row r="19125" spans="9:46" s="142" customFormat="1" x14ac:dyDescent="0.15">
      <c r="I19125" s="223"/>
      <c r="P19125" s="224"/>
      <c r="Q19125" s="224"/>
      <c r="R19125" s="224"/>
      <c r="T19125" s="223"/>
      <c r="U19125" s="225"/>
      <c r="V19125" s="223"/>
      <c r="W19125" s="225"/>
      <c r="AE19125" s="200"/>
      <c r="AM19125" s="203"/>
      <c r="AT19125" s="144"/>
    </row>
    <row r="19126" spans="9:46" s="142" customFormat="1" x14ac:dyDescent="0.15">
      <c r="I19126" s="223"/>
      <c r="P19126" s="224"/>
      <c r="Q19126" s="224"/>
      <c r="R19126" s="224"/>
      <c r="T19126" s="223"/>
      <c r="U19126" s="225"/>
      <c r="V19126" s="223"/>
      <c r="W19126" s="225"/>
      <c r="AE19126" s="200"/>
      <c r="AM19126" s="203"/>
      <c r="AT19126" s="144"/>
    </row>
    <row r="19127" spans="9:46" s="142" customFormat="1" x14ac:dyDescent="0.15">
      <c r="I19127" s="223"/>
      <c r="P19127" s="224"/>
      <c r="Q19127" s="224"/>
      <c r="R19127" s="224"/>
      <c r="T19127" s="223"/>
      <c r="U19127" s="225"/>
      <c r="V19127" s="223"/>
      <c r="W19127" s="225"/>
      <c r="AE19127" s="200"/>
      <c r="AM19127" s="203"/>
      <c r="AT19127" s="144"/>
    </row>
    <row r="19128" spans="9:46" s="142" customFormat="1" x14ac:dyDescent="0.15">
      <c r="I19128" s="223"/>
      <c r="P19128" s="224"/>
      <c r="Q19128" s="224"/>
      <c r="R19128" s="224"/>
      <c r="T19128" s="223"/>
      <c r="U19128" s="225"/>
      <c r="V19128" s="223"/>
      <c r="W19128" s="225"/>
      <c r="AE19128" s="200"/>
      <c r="AM19128" s="203"/>
      <c r="AT19128" s="144"/>
    </row>
    <row r="19129" spans="9:46" s="142" customFormat="1" x14ac:dyDescent="0.15">
      <c r="I19129" s="223"/>
      <c r="P19129" s="224"/>
      <c r="Q19129" s="224"/>
      <c r="R19129" s="224"/>
      <c r="T19129" s="223"/>
      <c r="U19129" s="225"/>
      <c r="V19129" s="223"/>
      <c r="W19129" s="225"/>
      <c r="AE19129" s="200"/>
      <c r="AM19129" s="203"/>
      <c r="AT19129" s="144"/>
    </row>
    <row r="19130" spans="9:46" s="142" customFormat="1" x14ac:dyDescent="0.15">
      <c r="I19130" s="223"/>
      <c r="P19130" s="224"/>
      <c r="Q19130" s="224"/>
      <c r="R19130" s="224"/>
      <c r="T19130" s="223"/>
      <c r="U19130" s="225"/>
      <c r="V19130" s="223"/>
      <c r="W19130" s="225"/>
      <c r="AE19130" s="200"/>
      <c r="AM19130" s="203"/>
      <c r="AT19130" s="144"/>
    </row>
    <row r="19131" spans="9:46" s="142" customFormat="1" x14ac:dyDescent="0.15">
      <c r="I19131" s="223"/>
      <c r="P19131" s="224"/>
      <c r="Q19131" s="224"/>
      <c r="R19131" s="224"/>
      <c r="T19131" s="223"/>
      <c r="U19131" s="225"/>
      <c r="V19131" s="223"/>
      <c r="W19131" s="225"/>
      <c r="AE19131" s="200"/>
      <c r="AM19131" s="203"/>
      <c r="AT19131" s="144"/>
    </row>
    <row r="19132" spans="9:46" s="142" customFormat="1" x14ac:dyDescent="0.15">
      <c r="I19132" s="223"/>
      <c r="P19132" s="224"/>
      <c r="Q19132" s="224"/>
      <c r="R19132" s="224"/>
      <c r="T19132" s="223"/>
      <c r="U19132" s="225"/>
      <c r="V19132" s="223"/>
      <c r="W19132" s="225"/>
      <c r="AE19132" s="200"/>
      <c r="AM19132" s="203"/>
      <c r="AT19132" s="144"/>
    </row>
    <row r="19133" spans="9:46" s="142" customFormat="1" x14ac:dyDescent="0.15">
      <c r="I19133" s="223"/>
      <c r="P19133" s="224"/>
      <c r="Q19133" s="224"/>
      <c r="R19133" s="224"/>
      <c r="T19133" s="223"/>
      <c r="U19133" s="225"/>
      <c r="V19133" s="223"/>
      <c r="W19133" s="225"/>
      <c r="AE19133" s="200"/>
      <c r="AM19133" s="203"/>
      <c r="AT19133" s="144"/>
    </row>
    <row r="19134" spans="9:46" s="142" customFormat="1" x14ac:dyDescent="0.15">
      <c r="I19134" s="223"/>
      <c r="P19134" s="224"/>
      <c r="Q19134" s="224"/>
      <c r="R19134" s="224"/>
      <c r="T19134" s="223"/>
      <c r="U19134" s="225"/>
      <c r="V19134" s="223"/>
      <c r="W19134" s="225"/>
      <c r="AE19134" s="200"/>
      <c r="AM19134" s="203"/>
      <c r="AT19134" s="144"/>
    </row>
    <row r="19135" spans="9:46" s="142" customFormat="1" x14ac:dyDescent="0.15">
      <c r="I19135" s="223"/>
      <c r="P19135" s="224"/>
      <c r="Q19135" s="224"/>
      <c r="R19135" s="224"/>
      <c r="T19135" s="223"/>
      <c r="U19135" s="225"/>
      <c r="V19135" s="223"/>
      <c r="W19135" s="225"/>
      <c r="AE19135" s="200"/>
      <c r="AM19135" s="203"/>
      <c r="AT19135" s="144"/>
    </row>
    <row r="19136" spans="9:46" s="142" customFormat="1" x14ac:dyDescent="0.15">
      <c r="I19136" s="223"/>
      <c r="P19136" s="224"/>
      <c r="Q19136" s="224"/>
      <c r="R19136" s="224"/>
      <c r="T19136" s="223"/>
      <c r="U19136" s="225"/>
      <c r="V19136" s="223"/>
      <c r="W19136" s="225"/>
      <c r="AE19136" s="200"/>
      <c r="AM19136" s="203"/>
      <c r="AT19136" s="144"/>
    </row>
    <row r="19137" spans="9:46" s="142" customFormat="1" x14ac:dyDescent="0.15">
      <c r="I19137" s="223"/>
      <c r="P19137" s="224"/>
      <c r="Q19137" s="224"/>
      <c r="R19137" s="224"/>
      <c r="T19137" s="223"/>
      <c r="U19137" s="225"/>
      <c r="V19137" s="223"/>
      <c r="W19137" s="225"/>
      <c r="AE19137" s="200"/>
      <c r="AM19137" s="203"/>
      <c r="AT19137" s="144"/>
    </row>
    <row r="19138" spans="9:46" s="142" customFormat="1" x14ac:dyDescent="0.15">
      <c r="I19138" s="223"/>
      <c r="P19138" s="224"/>
      <c r="Q19138" s="224"/>
      <c r="R19138" s="224"/>
      <c r="T19138" s="223"/>
      <c r="U19138" s="225"/>
      <c r="V19138" s="223"/>
      <c r="W19138" s="225"/>
      <c r="AE19138" s="200"/>
      <c r="AM19138" s="203"/>
      <c r="AT19138" s="144"/>
    </row>
    <row r="19139" spans="9:46" s="142" customFormat="1" x14ac:dyDescent="0.15">
      <c r="I19139" s="223"/>
      <c r="P19139" s="224"/>
      <c r="Q19139" s="224"/>
      <c r="R19139" s="224"/>
      <c r="T19139" s="223"/>
      <c r="U19139" s="225"/>
      <c r="V19139" s="223"/>
      <c r="W19139" s="225"/>
      <c r="AE19139" s="200"/>
      <c r="AM19139" s="203"/>
      <c r="AT19139" s="144"/>
    </row>
    <row r="19140" spans="9:46" s="142" customFormat="1" x14ac:dyDescent="0.15">
      <c r="I19140" s="223"/>
      <c r="P19140" s="224"/>
      <c r="Q19140" s="224"/>
      <c r="R19140" s="224"/>
      <c r="T19140" s="223"/>
      <c r="U19140" s="225"/>
      <c r="V19140" s="223"/>
      <c r="W19140" s="225"/>
      <c r="AE19140" s="200"/>
      <c r="AM19140" s="203"/>
      <c r="AT19140" s="144"/>
    </row>
    <row r="19141" spans="9:46" s="142" customFormat="1" x14ac:dyDescent="0.15">
      <c r="I19141" s="223"/>
      <c r="P19141" s="224"/>
      <c r="Q19141" s="224"/>
      <c r="R19141" s="224"/>
      <c r="T19141" s="223"/>
      <c r="U19141" s="225"/>
      <c r="V19141" s="223"/>
      <c r="W19141" s="225"/>
      <c r="AE19141" s="200"/>
      <c r="AM19141" s="203"/>
      <c r="AT19141" s="144"/>
    </row>
    <row r="19142" spans="9:46" s="142" customFormat="1" x14ac:dyDescent="0.15">
      <c r="I19142" s="223"/>
      <c r="P19142" s="224"/>
      <c r="Q19142" s="224"/>
      <c r="R19142" s="224"/>
      <c r="T19142" s="223"/>
      <c r="U19142" s="225"/>
      <c r="V19142" s="223"/>
      <c r="W19142" s="225"/>
      <c r="AE19142" s="200"/>
      <c r="AM19142" s="203"/>
      <c r="AT19142" s="144"/>
    </row>
    <row r="19143" spans="9:46" s="142" customFormat="1" x14ac:dyDescent="0.15">
      <c r="I19143" s="223"/>
      <c r="P19143" s="224"/>
      <c r="Q19143" s="224"/>
      <c r="R19143" s="224"/>
      <c r="T19143" s="223"/>
      <c r="U19143" s="225"/>
      <c r="V19143" s="223"/>
      <c r="W19143" s="225"/>
      <c r="AE19143" s="200"/>
      <c r="AM19143" s="203"/>
      <c r="AT19143" s="144"/>
    </row>
    <row r="19144" spans="9:46" s="142" customFormat="1" x14ac:dyDescent="0.15">
      <c r="I19144" s="223"/>
      <c r="P19144" s="224"/>
      <c r="Q19144" s="224"/>
      <c r="R19144" s="224"/>
      <c r="T19144" s="223"/>
      <c r="U19144" s="225"/>
      <c r="V19144" s="223"/>
      <c r="W19144" s="225"/>
      <c r="AE19144" s="200"/>
      <c r="AM19144" s="203"/>
      <c r="AT19144" s="144"/>
    </row>
    <row r="19145" spans="9:46" s="142" customFormat="1" x14ac:dyDescent="0.15">
      <c r="I19145" s="223"/>
      <c r="P19145" s="224"/>
      <c r="Q19145" s="224"/>
      <c r="R19145" s="224"/>
      <c r="T19145" s="223"/>
      <c r="U19145" s="225"/>
      <c r="V19145" s="223"/>
      <c r="W19145" s="225"/>
      <c r="AE19145" s="200"/>
      <c r="AM19145" s="203"/>
      <c r="AT19145" s="144"/>
    </row>
    <row r="19146" spans="9:46" s="142" customFormat="1" x14ac:dyDescent="0.15">
      <c r="I19146" s="223"/>
      <c r="P19146" s="224"/>
      <c r="Q19146" s="224"/>
      <c r="R19146" s="224"/>
      <c r="T19146" s="223"/>
      <c r="U19146" s="225"/>
      <c r="V19146" s="223"/>
      <c r="W19146" s="225"/>
      <c r="AE19146" s="200"/>
      <c r="AM19146" s="203"/>
      <c r="AT19146" s="144"/>
    </row>
    <row r="19147" spans="9:46" s="142" customFormat="1" x14ac:dyDescent="0.15">
      <c r="I19147" s="223"/>
      <c r="P19147" s="224"/>
      <c r="Q19147" s="224"/>
      <c r="R19147" s="224"/>
      <c r="T19147" s="223"/>
      <c r="U19147" s="225"/>
      <c r="V19147" s="223"/>
      <c r="W19147" s="225"/>
      <c r="AE19147" s="200"/>
      <c r="AM19147" s="203"/>
      <c r="AT19147" s="144"/>
    </row>
    <row r="19148" spans="9:46" s="142" customFormat="1" x14ac:dyDescent="0.15">
      <c r="I19148" s="223"/>
      <c r="P19148" s="224"/>
      <c r="Q19148" s="224"/>
      <c r="R19148" s="224"/>
      <c r="T19148" s="223"/>
      <c r="U19148" s="225"/>
      <c r="V19148" s="223"/>
      <c r="W19148" s="225"/>
      <c r="AE19148" s="200"/>
      <c r="AM19148" s="203"/>
      <c r="AT19148" s="144"/>
    </row>
    <row r="19149" spans="9:46" s="142" customFormat="1" x14ac:dyDescent="0.15">
      <c r="I19149" s="223"/>
      <c r="P19149" s="224"/>
      <c r="Q19149" s="224"/>
      <c r="R19149" s="224"/>
      <c r="T19149" s="223"/>
      <c r="U19149" s="225"/>
      <c r="V19149" s="223"/>
      <c r="W19149" s="225"/>
      <c r="AE19149" s="200"/>
      <c r="AM19149" s="203"/>
      <c r="AT19149" s="144"/>
    </row>
    <row r="19150" spans="9:46" s="142" customFormat="1" x14ac:dyDescent="0.15">
      <c r="I19150" s="223"/>
      <c r="P19150" s="224"/>
      <c r="Q19150" s="224"/>
      <c r="R19150" s="224"/>
      <c r="T19150" s="223"/>
      <c r="U19150" s="225"/>
      <c r="V19150" s="223"/>
      <c r="W19150" s="225"/>
      <c r="AE19150" s="200"/>
      <c r="AM19150" s="203"/>
      <c r="AT19150" s="144"/>
    </row>
    <row r="19151" spans="9:46" s="142" customFormat="1" x14ac:dyDescent="0.15">
      <c r="I19151" s="223"/>
      <c r="P19151" s="224"/>
      <c r="Q19151" s="224"/>
      <c r="R19151" s="224"/>
      <c r="T19151" s="223"/>
      <c r="U19151" s="225"/>
      <c r="V19151" s="223"/>
      <c r="W19151" s="225"/>
      <c r="AE19151" s="200"/>
      <c r="AM19151" s="203"/>
      <c r="AT19151" s="144"/>
    </row>
    <row r="19152" spans="9:46" s="142" customFormat="1" x14ac:dyDescent="0.15">
      <c r="I19152" s="223"/>
      <c r="P19152" s="224"/>
      <c r="Q19152" s="224"/>
      <c r="R19152" s="224"/>
      <c r="T19152" s="223"/>
      <c r="U19152" s="225"/>
      <c r="V19152" s="223"/>
      <c r="W19152" s="225"/>
      <c r="AE19152" s="200"/>
      <c r="AM19152" s="203"/>
      <c r="AT19152" s="144"/>
    </row>
    <row r="19153" spans="9:46" s="142" customFormat="1" x14ac:dyDescent="0.15">
      <c r="I19153" s="223"/>
      <c r="P19153" s="224"/>
      <c r="Q19153" s="224"/>
      <c r="R19153" s="224"/>
      <c r="T19153" s="223"/>
      <c r="U19153" s="225"/>
      <c r="V19153" s="223"/>
      <c r="W19153" s="225"/>
      <c r="AE19153" s="200"/>
      <c r="AM19153" s="203"/>
      <c r="AT19153" s="144"/>
    </row>
    <row r="19154" spans="9:46" s="142" customFormat="1" x14ac:dyDescent="0.15">
      <c r="I19154" s="223"/>
      <c r="P19154" s="224"/>
      <c r="Q19154" s="224"/>
      <c r="R19154" s="224"/>
      <c r="T19154" s="223"/>
      <c r="U19154" s="225"/>
      <c r="V19154" s="223"/>
      <c r="W19154" s="225"/>
      <c r="AE19154" s="200"/>
      <c r="AM19154" s="203"/>
      <c r="AT19154" s="144"/>
    </row>
    <row r="19155" spans="9:46" s="142" customFormat="1" x14ac:dyDescent="0.15">
      <c r="I19155" s="223"/>
      <c r="P19155" s="224"/>
      <c r="Q19155" s="224"/>
      <c r="R19155" s="224"/>
      <c r="T19155" s="223"/>
      <c r="U19155" s="225"/>
      <c r="V19155" s="223"/>
      <c r="W19155" s="225"/>
      <c r="AE19155" s="200"/>
      <c r="AM19155" s="203"/>
      <c r="AT19155" s="144"/>
    </row>
    <row r="19156" spans="9:46" s="142" customFormat="1" x14ac:dyDescent="0.15">
      <c r="I19156" s="223"/>
      <c r="P19156" s="224"/>
      <c r="Q19156" s="224"/>
      <c r="R19156" s="224"/>
      <c r="T19156" s="223"/>
      <c r="U19156" s="225"/>
      <c r="V19156" s="223"/>
      <c r="W19156" s="225"/>
      <c r="AE19156" s="200"/>
      <c r="AM19156" s="203"/>
      <c r="AT19156" s="144"/>
    </row>
    <row r="19157" spans="9:46" s="142" customFormat="1" x14ac:dyDescent="0.15">
      <c r="I19157" s="223"/>
      <c r="P19157" s="224"/>
      <c r="Q19157" s="224"/>
      <c r="R19157" s="224"/>
      <c r="T19157" s="223"/>
      <c r="U19157" s="225"/>
      <c r="V19157" s="223"/>
      <c r="W19157" s="225"/>
      <c r="AE19157" s="200"/>
      <c r="AM19157" s="203"/>
      <c r="AT19157" s="144"/>
    </row>
    <row r="19158" spans="9:46" s="142" customFormat="1" x14ac:dyDescent="0.15">
      <c r="I19158" s="223"/>
      <c r="P19158" s="224"/>
      <c r="Q19158" s="224"/>
      <c r="R19158" s="224"/>
      <c r="T19158" s="223"/>
      <c r="U19158" s="225"/>
      <c r="V19158" s="223"/>
      <c r="W19158" s="225"/>
      <c r="AE19158" s="200"/>
      <c r="AM19158" s="203"/>
      <c r="AT19158" s="144"/>
    </row>
    <row r="19159" spans="9:46" s="142" customFormat="1" x14ac:dyDescent="0.15">
      <c r="I19159" s="223"/>
      <c r="P19159" s="224"/>
      <c r="Q19159" s="224"/>
      <c r="R19159" s="224"/>
      <c r="T19159" s="223"/>
      <c r="U19159" s="225"/>
      <c r="V19159" s="223"/>
      <c r="W19159" s="225"/>
      <c r="AE19159" s="200"/>
      <c r="AM19159" s="203"/>
      <c r="AT19159" s="144"/>
    </row>
    <row r="19160" spans="9:46" s="142" customFormat="1" x14ac:dyDescent="0.15">
      <c r="I19160" s="223"/>
      <c r="P19160" s="224"/>
      <c r="Q19160" s="224"/>
      <c r="R19160" s="224"/>
      <c r="T19160" s="223"/>
      <c r="U19160" s="225"/>
      <c r="V19160" s="223"/>
      <c r="W19160" s="225"/>
      <c r="AE19160" s="200"/>
      <c r="AM19160" s="203"/>
      <c r="AT19160" s="144"/>
    </row>
    <row r="19161" spans="9:46" s="142" customFormat="1" x14ac:dyDescent="0.15">
      <c r="I19161" s="223"/>
      <c r="P19161" s="224"/>
      <c r="Q19161" s="224"/>
      <c r="R19161" s="224"/>
      <c r="T19161" s="223"/>
      <c r="U19161" s="225"/>
      <c r="V19161" s="223"/>
      <c r="W19161" s="225"/>
      <c r="AE19161" s="200"/>
      <c r="AM19161" s="203"/>
      <c r="AT19161" s="144"/>
    </row>
    <row r="19162" spans="9:46" s="142" customFormat="1" x14ac:dyDescent="0.15">
      <c r="I19162" s="223"/>
      <c r="P19162" s="224"/>
      <c r="Q19162" s="224"/>
      <c r="R19162" s="224"/>
      <c r="T19162" s="223"/>
      <c r="U19162" s="225"/>
      <c r="V19162" s="223"/>
      <c r="W19162" s="225"/>
      <c r="AE19162" s="200"/>
      <c r="AM19162" s="203"/>
      <c r="AT19162" s="144"/>
    </row>
    <row r="19163" spans="9:46" s="142" customFormat="1" x14ac:dyDescent="0.15">
      <c r="I19163" s="223"/>
      <c r="P19163" s="224"/>
      <c r="Q19163" s="224"/>
      <c r="R19163" s="224"/>
      <c r="T19163" s="223"/>
      <c r="U19163" s="225"/>
      <c r="V19163" s="223"/>
      <c r="W19163" s="225"/>
      <c r="AE19163" s="200"/>
      <c r="AM19163" s="203"/>
      <c r="AT19163" s="144"/>
    </row>
    <row r="19164" spans="9:46" s="142" customFormat="1" x14ac:dyDescent="0.15">
      <c r="I19164" s="223"/>
      <c r="P19164" s="224"/>
      <c r="Q19164" s="224"/>
      <c r="R19164" s="224"/>
      <c r="T19164" s="223"/>
      <c r="U19164" s="225"/>
      <c r="V19164" s="223"/>
      <c r="W19164" s="225"/>
      <c r="AE19164" s="200"/>
      <c r="AM19164" s="203"/>
      <c r="AT19164" s="144"/>
    </row>
    <row r="19165" spans="9:46" s="142" customFormat="1" x14ac:dyDescent="0.15">
      <c r="I19165" s="223"/>
      <c r="P19165" s="224"/>
      <c r="Q19165" s="224"/>
      <c r="R19165" s="224"/>
      <c r="T19165" s="223"/>
      <c r="U19165" s="225"/>
      <c r="V19165" s="223"/>
      <c r="W19165" s="225"/>
      <c r="AE19165" s="200"/>
      <c r="AM19165" s="203"/>
      <c r="AT19165" s="144"/>
    </row>
    <row r="19166" spans="9:46" s="142" customFormat="1" x14ac:dyDescent="0.15">
      <c r="I19166" s="223"/>
      <c r="P19166" s="224"/>
      <c r="Q19166" s="224"/>
      <c r="R19166" s="224"/>
      <c r="T19166" s="223"/>
      <c r="U19166" s="225"/>
      <c r="V19166" s="223"/>
      <c r="W19166" s="225"/>
      <c r="AE19166" s="200"/>
      <c r="AM19166" s="203"/>
      <c r="AT19166" s="144"/>
    </row>
    <row r="19167" spans="9:46" s="142" customFormat="1" x14ac:dyDescent="0.15">
      <c r="I19167" s="223"/>
      <c r="P19167" s="224"/>
      <c r="Q19167" s="224"/>
      <c r="R19167" s="224"/>
      <c r="T19167" s="223"/>
      <c r="U19167" s="225"/>
      <c r="V19167" s="223"/>
      <c r="W19167" s="225"/>
      <c r="AE19167" s="200"/>
      <c r="AM19167" s="203"/>
      <c r="AT19167" s="144"/>
    </row>
    <row r="19168" spans="9:46" s="142" customFormat="1" x14ac:dyDescent="0.15">
      <c r="I19168" s="223"/>
      <c r="P19168" s="224"/>
      <c r="Q19168" s="224"/>
      <c r="R19168" s="224"/>
      <c r="T19168" s="223"/>
      <c r="U19168" s="225"/>
      <c r="V19168" s="223"/>
      <c r="W19168" s="225"/>
      <c r="AE19168" s="200"/>
      <c r="AM19168" s="203"/>
      <c r="AT19168" s="144"/>
    </row>
    <row r="19169" spans="9:46" s="142" customFormat="1" x14ac:dyDescent="0.15">
      <c r="I19169" s="223"/>
      <c r="P19169" s="224"/>
      <c r="Q19169" s="224"/>
      <c r="R19169" s="224"/>
      <c r="T19169" s="223"/>
      <c r="U19169" s="225"/>
      <c r="V19169" s="223"/>
      <c r="W19169" s="225"/>
      <c r="AE19169" s="200"/>
      <c r="AM19169" s="203"/>
      <c r="AT19169" s="144"/>
    </row>
    <row r="19170" spans="9:46" s="142" customFormat="1" x14ac:dyDescent="0.15">
      <c r="I19170" s="223"/>
      <c r="P19170" s="224"/>
      <c r="Q19170" s="224"/>
      <c r="R19170" s="224"/>
      <c r="T19170" s="223"/>
      <c r="U19170" s="225"/>
      <c r="V19170" s="223"/>
      <c r="W19170" s="225"/>
      <c r="AE19170" s="200"/>
      <c r="AM19170" s="203"/>
      <c r="AT19170" s="144"/>
    </row>
    <row r="19171" spans="9:46" s="142" customFormat="1" x14ac:dyDescent="0.15">
      <c r="I19171" s="223"/>
      <c r="P19171" s="224"/>
      <c r="Q19171" s="224"/>
      <c r="R19171" s="224"/>
      <c r="T19171" s="223"/>
      <c r="U19171" s="225"/>
      <c r="V19171" s="223"/>
      <c r="W19171" s="225"/>
      <c r="AE19171" s="200"/>
      <c r="AM19171" s="203"/>
      <c r="AT19171" s="144"/>
    </row>
    <row r="19172" spans="9:46" s="142" customFormat="1" x14ac:dyDescent="0.15">
      <c r="I19172" s="223"/>
      <c r="P19172" s="224"/>
      <c r="Q19172" s="224"/>
      <c r="R19172" s="224"/>
      <c r="T19172" s="223"/>
      <c r="U19172" s="225"/>
      <c r="V19172" s="223"/>
      <c r="W19172" s="225"/>
      <c r="AE19172" s="200"/>
      <c r="AM19172" s="203"/>
      <c r="AT19172" s="144"/>
    </row>
    <row r="19173" spans="9:46" s="142" customFormat="1" x14ac:dyDescent="0.15">
      <c r="I19173" s="223"/>
      <c r="P19173" s="224"/>
      <c r="Q19173" s="224"/>
      <c r="R19173" s="224"/>
      <c r="T19173" s="223"/>
      <c r="U19173" s="225"/>
      <c r="V19173" s="223"/>
      <c r="W19173" s="225"/>
      <c r="AE19173" s="200"/>
      <c r="AM19173" s="203"/>
      <c r="AT19173" s="144"/>
    </row>
    <row r="19174" spans="9:46" s="142" customFormat="1" x14ac:dyDescent="0.15">
      <c r="I19174" s="223"/>
      <c r="P19174" s="224"/>
      <c r="Q19174" s="224"/>
      <c r="R19174" s="224"/>
      <c r="T19174" s="223"/>
      <c r="U19174" s="225"/>
      <c r="V19174" s="223"/>
      <c r="W19174" s="225"/>
      <c r="AE19174" s="200"/>
      <c r="AM19174" s="203"/>
      <c r="AT19174" s="144"/>
    </row>
    <row r="19175" spans="9:46" s="142" customFormat="1" x14ac:dyDescent="0.15">
      <c r="I19175" s="223"/>
      <c r="P19175" s="224"/>
      <c r="Q19175" s="224"/>
      <c r="R19175" s="224"/>
      <c r="T19175" s="223"/>
      <c r="U19175" s="225"/>
      <c r="V19175" s="223"/>
      <c r="W19175" s="225"/>
      <c r="AE19175" s="200"/>
      <c r="AM19175" s="203"/>
      <c r="AT19175" s="144"/>
    </row>
    <row r="19176" spans="9:46" s="142" customFormat="1" x14ac:dyDescent="0.15">
      <c r="I19176" s="223"/>
      <c r="P19176" s="224"/>
      <c r="Q19176" s="224"/>
      <c r="R19176" s="224"/>
      <c r="T19176" s="223"/>
      <c r="U19176" s="225"/>
      <c r="V19176" s="223"/>
      <c r="W19176" s="225"/>
      <c r="AE19176" s="200"/>
      <c r="AM19176" s="203"/>
      <c r="AT19176" s="144"/>
    </row>
    <row r="19177" spans="9:46" s="142" customFormat="1" x14ac:dyDescent="0.15">
      <c r="I19177" s="223"/>
      <c r="P19177" s="224"/>
      <c r="Q19177" s="224"/>
      <c r="R19177" s="224"/>
      <c r="T19177" s="223"/>
      <c r="U19177" s="225"/>
      <c r="V19177" s="223"/>
      <c r="W19177" s="225"/>
      <c r="AE19177" s="200"/>
      <c r="AM19177" s="203"/>
      <c r="AT19177" s="144"/>
    </row>
    <row r="19178" spans="9:46" s="142" customFormat="1" x14ac:dyDescent="0.15">
      <c r="I19178" s="223"/>
      <c r="P19178" s="224"/>
      <c r="Q19178" s="224"/>
      <c r="R19178" s="224"/>
      <c r="T19178" s="223"/>
      <c r="U19178" s="225"/>
      <c r="V19178" s="223"/>
      <c r="W19178" s="225"/>
      <c r="AE19178" s="200"/>
      <c r="AM19178" s="203"/>
      <c r="AT19178" s="144"/>
    </row>
    <row r="19179" spans="9:46" s="142" customFormat="1" x14ac:dyDescent="0.15">
      <c r="I19179" s="223"/>
      <c r="P19179" s="224"/>
      <c r="Q19179" s="224"/>
      <c r="R19179" s="224"/>
      <c r="T19179" s="223"/>
      <c r="U19179" s="225"/>
      <c r="V19179" s="223"/>
      <c r="W19179" s="225"/>
      <c r="AE19179" s="200"/>
      <c r="AM19179" s="203"/>
      <c r="AT19179" s="144"/>
    </row>
    <row r="19180" spans="9:46" s="142" customFormat="1" x14ac:dyDescent="0.15">
      <c r="I19180" s="223"/>
      <c r="P19180" s="224"/>
      <c r="Q19180" s="224"/>
      <c r="R19180" s="224"/>
      <c r="T19180" s="223"/>
      <c r="U19180" s="225"/>
      <c r="V19180" s="223"/>
      <c r="W19180" s="225"/>
      <c r="AE19180" s="200"/>
      <c r="AM19180" s="203"/>
      <c r="AT19180" s="144"/>
    </row>
    <row r="19181" spans="9:46" s="142" customFormat="1" x14ac:dyDescent="0.15">
      <c r="I19181" s="223"/>
      <c r="P19181" s="224"/>
      <c r="Q19181" s="224"/>
      <c r="R19181" s="224"/>
      <c r="T19181" s="223"/>
      <c r="U19181" s="225"/>
      <c r="V19181" s="223"/>
      <c r="W19181" s="225"/>
      <c r="AE19181" s="200"/>
      <c r="AM19181" s="203"/>
      <c r="AT19181" s="144"/>
    </row>
    <row r="19182" spans="9:46" s="142" customFormat="1" x14ac:dyDescent="0.15">
      <c r="I19182" s="223"/>
      <c r="P19182" s="224"/>
      <c r="Q19182" s="224"/>
      <c r="R19182" s="224"/>
      <c r="T19182" s="223"/>
      <c r="U19182" s="225"/>
      <c r="V19182" s="223"/>
      <c r="W19182" s="225"/>
      <c r="AE19182" s="200"/>
      <c r="AM19182" s="203"/>
      <c r="AT19182" s="144"/>
    </row>
    <row r="19183" spans="9:46" s="142" customFormat="1" x14ac:dyDescent="0.15">
      <c r="I19183" s="223"/>
      <c r="P19183" s="224"/>
      <c r="Q19183" s="224"/>
      <c r="R19183" s="224"/>
      <c r="T19183" s="223"/>
      <c r="U19183" s="225"/>
      <c r="V19183" s="223"/>
      <c r="W19183" s="225"/>
      <c r="AE19183" s="200"/>
      <c r="AM19183" s="203"/>
      <c r="AT19183" s="144"/>
    </row>
    <row r="19184" spans="9:46" s="142" customFormat="1" x14ac:dyDescent="0.15">
      <c r="I19184" s="223"/>
      <c r="P19184" s="224"/>
      <c r="Q19184" s="224"/>
      <c r="R19184" s="224"/>
      <c r="T19184" s="223"/>
      <c r="U19184" s="225"/>
      <c r="V19184" s="223"/>
      <c r="W19184" s="225"/>
      <c r="AE19184" s="200"/>
      <c r="AM19184" s="203"/>
      <c r="AT19184" s="144"/>
    </row>
    <row r="19185" spans="9:46" s="142" customFormat="1" x14ac:dyDescent="0.15">
      <c r="I19185" s="223"/>
      <c r="P19185" s="224"/>
      <c r="Q19185" s="224"/>
      <c r="R19185" s="224"/>
      <c r="T19185" s="223"/>
      <c r="U19185" s="225"/>
      <c r="V19185" s="223"/>
      <c r="W19185" s="225"/>
      <c r="AE19185" s="200"/>
      <c r="AM19185" s="203"/>
      <c r="AT19185" s="144"/>
    </row>
    <row r="19186" spans="9:46" s="142" customFormat="1" x14ac:dyDescent="0.15">
      <c r="I19186" s="223"/>
      <c r="P19186" s="224"/>
      <c r="Q19186" s="224"/>
      <c r="R19186" s="224"/>
      <c r="T19186" s="223"/>
      <c r="U19186" s="225"/>
      <c r="V19186" s="223"/>
      <c r="W19186" s="225"/>
      <c r="AE19186" s="200"/>
      <c r="AM19186" s="203"/>
      <c r="AT19186" s="144"/>
    </row>
    <row r="19187" spans="9:46" s="142" customFormat="1" x14ac:dyDescent="0.15">
      <c r="I19187" s="223"/>
      <c r="P19187" s="224"/>
      <c r="Q19187" s="224"/>
      <c r="R19187" s="224"/>
      <c r="T19187" s="223"/>
      <c r="U19187" s="225"/>
      <c r="V19187" s="223"/>
      <c r="W19187" s="225"/>
      <c r="AE19187" s="200"/>
      <c r="AM19187" s="203"/>
      <c r="AT19187" s="144"/>
    </row>
    <row r="19188" spans="9:46" s="142" customFormat="1" x14ac:dyDescent="0.15">
      <c r="I19188" s="223"/>
      <c r="P19188" s="224"/>
      <c r="Q19188" s="224"/>
      <c r="R19188" s="224"/>
      <c r="T19188" s="223"/>
      <c r="U19188" s="225"/>
      <c r="V19188" s="223"/>
      <c r="W19188" s="225"/>
      <c r="AE19188" s="200"/>
      <c r="AM19188" s="203"/>
      <c r="AT19188" s="144"/>
    </row>
    <row r="19189" spans="9:46" s="142" customFormat="1" x14ac:dyDescent="0.15">
      <c r="I19189" s="223"/>
      <c r="P19189" s="224"/>
      <c r="Q19189" s="224"/>
      <c r="R19189" s="224"/>
      <c r="T19189" s="223"/>
      <c r="U19189" s="225"/>
      <c r="V19189" s="223"/>
      <c r="W19189" s="225"/>
      <c r="AE19189" s="200"/>
      <c r="AM19189" s="203"/>
      <c r="AT19189" s="144"/>
    </row>
    <row r="19190" spans="9:46" s="142" customFormat="1" x14ac:dyDescent="0.15">
      <c r="I19190" s="223"/>
      <c r="P19190" s="224"/>
      <c r="Q19190" s="224"/>
      <c r="R19190" s="224"/>
      <c r="T19190" s="223"/>
      <c r="U19190" s="225"/>
      <c r="V19190" s="223"/>
      <c r="W19190" s="225"/>
      <c r="AE19190" s="200"/>
      <c r="AM19190" s="203"/>
      <c r="AT19190" s="144"/>
    </row>
    <row r="19191" spans="9:46" s="142" customFormat="1" x14ac:dyDescent="0.15">
      <c r="I19191" s="223"/>
      <c r="P19191" s="224"/>
      <c r="Q19191" s="224"/>
      <c r="R19191" s="224"/>
      <c r="T19191" s="223"/>
      <c r="U19191" s="225"/>
      <c r="V19191" s="223"/>
      <c r="W19191" s="225"/>
      <c r="AE19191" s="200"/>
      <c r="AM19191" s="203"/>
      <c r="AT19191" s="144"/>
    </row>
    <row r="19192" spans="9:46" s="142" customFormat="1" x14ac:dyDescent="0.15">
      <c r="I19192" s="223"/>
      <c r="P19192" s="224"/>
      <c r="Q19192" s="224"/>
      <c r="R19192" s="224"/>
      <c r="T19192" s="223"/>
      <c r="U19192" s="225"/>
      <c r="V19192" s="223"/>
      <c r="W19192" s="225"/>
      <c r="AE19192" s="200"/>
      <c r="AM19192" s="203"/>
      <c r="AT19192" s="144"/>
    </row>
    <row r="19193" spans="9:46" s="142" customFormat="1" x14ac:dyDescent="0.15">
      <c r="I19193" s="223"/>
      <c r="P19193" s="224"/>
      <c r="Q19193" s="224"/>
      <c r="R19193" s="224"/>
      <c r="T19193" s="223"/>
      <c r="U19193" s="225"/>
      <c r="V19193" s="223"/>
      <c r="W19193" s="225"/>
      <c r="AE19193" s="200"/>
      <c r="AM19193" s="203"/>
      <c r="AT19193" s="144"/>
    </row>
    <row r="19194" spans="9:46" s="142" customFormat="1" x14ac:dyDescent="0.15">
      <c r="I19194" s="223"/>
      <c r="P19194" s="224"/>
      <c r="Q19194" s="224"/>
      <c r="R19194" s="224"/>
      <c r="T19194" s="223"/>
      <c r="U19194" s="225"/>
      <c r="V19194" s="223"/>
      <c r="W19194" s="225"/>
      <c r="AE19194" s="200"/>
      <c r="AM19194" s="203"/>
      <c r="AT19194" s="144"/>
    </row>
    <row r="19195" spans="9:46" s="142" customFormat="1" x14ac:dyDescent="0.15">
      <c r="I19195" s="223"/>
      <c r="P19195" s="224"/>
      <c r="Q19195" s="224"/>
      <c r="R19195" s="224"/>
      <c r="T19195" s="223"/>
      <c r="U19195" s="225"/>
      <c r="V19195" s="223"/>
      <c r="W19195" s="225"/>
      <c r="AE19195" s="200"/>
      <c r="AM19195" s="203"/>
      <c r="AT19195" s="144"/>
    </row>
    <row r="19196" spans="9:46" s="142" customFormat="1" x14ac:dyDescent="0.15">
      <c r="I19196" s="223"/>
      <c r="P19196" s="224"/>
      <c r="Q19196" s="224"/>
      <c r="R19196" s="224"/>
      <c r="T19196" s="223"/>
      <c r="U19196" s="225"/>
      <c r="V19196" s="223"/>
      <c r="W19196" s="225"/>
      <c r="AE19196" s="200"/>
      <c r="AM19196" s="203"/>
      <c r="AT19196" s="144"/>
    </row>
    <row r="19197" spans="9:46" s="142" customFormat="1" x14ac:dyDescent="0.15">
      <c r="I19197" s="223"/>
      <c r="P19197" s="224"/>
      <c r="Q19197" s="224"/>
      <c r="R19197" s="224"/>
      <c r="T19197" s="223"/>
      <c r="U19197" s="225"/>
      <c r="V19197" s="223"/>
      <c r="W19197" s="225"/>
      <c r="AE19197" s="200"/>
      <c r="AM19197" s="203"/>
      <c r="AT19197" s="144"/>
    </row>
    <row r="19198" spans="9:46" s="142" customFormat="1" x14ac:dyDescent="0.15">
      <c r="I19198" s="223"/>
      <c r="P19198" s="224"/>
      <c r="Q19198" s="224"/>
      <c r="R19198" s="224"/>
      <c r="T19198" s="223"/>
      <c r="U19198" s="225"/>
      <c r="V19198" s="223"/>
      <c r="W19198" s="225"/>
      <c r="AE19198" s="200"/>
      <c r="AM19198" s="203"/>
      <c r="AT19198" s="144"/>
    </row>
    <row r="19199" spans="9:46" s="142" customFormat="1" x14ac:dyDescent="0.15">
      <c r="I19199" s="223"/>
      <c r="P19199" s="224"/>
      <c r="Q19199" s="224"/>
      <c r="R19199" s="224"/>
      <c r="T19199" s="223"/>
      <c r="U19199" s="225"/>
      <c r="V19199" s="223"/>
      <c r="W19199" s="225"/>
      <c r="AE19199" s="200"/>
      <c r="AM19199" s="203"/>
      <c r="AT19199" s="144"/>
    </row>
    <row r="19200" spans="9:46" s="142" customFormat="1" x14ac:dyDescent="0.15">
      <c r="I19200" s="223"/>
      <c r="P19200" s="224"/>
      <c r="Q19200" s="224"/>
      <c r="R19200" s="224"/>
      <c r="T19200" s="223"/>
      <c r="U19200" s="225"/>
      <c r="V19200" s="223"/>
      <c r="W19200" s="225"/>
      <c r="AE19200" s="200"/>
      <c r="AM19200" s="203"/>
      <c r="AT19200" s="144"/>
    </row>
    <row r="19201" spans="9:46" s="142" customFormat="1" x14ac:dyDescent="0.15">
      <c r="I19201" s="223"/>
      <c r="P19201" s="224"/>
      <c r="Q19201" s="224"/>
      <c r="R19201" s="224"/>
      <c r="T19201" s="223"/>
      <c r="U19201" s="225"/>
      <c r="V19201" s="223"/>
      <c r="W19201" s="225"/>
      <c r="AE19201" s="200"/>
      <c r="AM19201" s="203"/>
      <c r="AT19201" s="144"/>
    </row>
    <row r="19202" spans="9:46" s="142" customFormat="1" x14ac:dyDescent="0.15">
      <c r="I19202" s="223"/>
      <c r="P19202" s="224"/>
      <c r="Q19202" s="224"/>
      <c r="R19202" s="224"/>
      <c r="T19202" s="223"/>
      <c r="U19202" s="225"/>
      <c r="V19202" s="223"/>
      <c r="W19202" s="225"/>
      <c r="AE19202" s="200"/>
      <c r="AM19202" s="203"/>
      <c r="AT19202" s="144"/>
    </row>
    <row r="19203" spans="9:46" s="142" customFormat="1" x14ac:dyDescent="0.15">
      <c r="I19203" s="223"/>
      <c r="P19203" s="224"/>
      <c r="Q19203" s="224"/>
      <c r="R19203" s="224"/>
      <c r="T19203" s="223"/>
      <c r="U19203" s="225"/>
      <c r="V19203" s="223"/>
      <c r="W19203" s="225"/>
      <c r="AE19203" s="200"/>
      <c r="AM19203" s="203"/>
      <c r="AT19203" s="144"/>
    </row>
    <row r="19204" spans="9:46" s="142" customFormat="1" x14ac:dyDescent="0.15">
      <c r="I19204" s="223"/>
      <c r="P19204" s="224"/>
      <c r="Q19204" s="224"/>
      <c r="R19204" s="224"/>
      <c r="T19204" s="223"/>
      <c r="U19204" s="225"/>
      <c r="V19204" s="223"/>
      <c r="W19204" s="225"/>
      <c r="AE19204" s="200"/>
      <c r="AM19204" s="203"/>
      <c r="AT19204" s="144"/>
    </row>
    <row r="19205" spans="9:46" s="142" customFormat="1" x14ac:dyDescent="0.15">
      <c r="I19205" s="223"/>
      <c r="P19205" s="224"/>
      <c r="Q19205" s="224"/>
      <c r="R19205" s="224"/>
      <c r="T19205" s="223"/>
      <c r="U19205" s="225"/>
      <c r="V19205" s="223"/>
      <c r="W19205" s="225"/>
      <c r="AE19205" s="200"/>
      <c r="AM19205" s="203"/>
      <c r="AT19205" s="144"/>
    </row>
    <row r="19206" spans="9:46" s="142" customFormat="1" x14ac:dyDescent="0.15">
      <c r="I19206" s="223"/>
      <c r="P19206" s="224"/>
      <c r="Q19206" s="224"/>
      <c r="R19206" s="224"/>
      <c r="T19206" s="223"/>
      <c r="U19206" s="225"/>
      <c r="V19206" s="223"/>
      <c r="W19206" s="225"/>
      <c r="AE19206" s="200"/>
      <c r="AM19206" s="203"/>
      <c r="AT19206" s="144"/>
    </row>
    <row r="19207" spans="9:46" s="142" customFormat="1" x14ac:dyDescent="0.15">
      <c r="I19207" s="223"/>
      <c r="P19207" s="224"/>
      <c r="Q19207" s="224"/>
      <c r="R19207" s="224"/>
      <c r="T19207" s="223"/>
      <c r="U19207" s="225"/>
      <c r="V19207" s="223"/>
      <c r="W19207" s="225"/>
      <c r="AE19207" s="200"/>
      <c r="AM19207" s="203"/>
      <c r="AT19207" s="144"/>
    </row>
    <row r="19208" spans="9:46" s="142" customFormat="1" x14ac:dyDescent="0.15">
      <c r="I19208" s="223"/>
      <c r="P19208" s="224"/>
      <c r="Q19208" s="224"/>
      <c r="R19208" s="224"/>
      <c r="T19208" s="223"/>
      <c r="U19208" s="225"/>
      <c r="V19208" s="223"/>
      <c r="W19208" s="225"/>
      <c r="AE19208" s="200"/>
      <c r="AM19208" s="203"/>
      <c r="AT19208" s="144"/>
    </row>
    <row r="19209" spans="9:46" s="142" customFormat="1" x14ac:dyDescent="0.15">
      <c r="I19209" s="223"/>
      <c r="P19209" s="224"/>
      <c r="Q19209" s="224"/>
      <c r="R19209" s="224"/>
      <c r="T19209" s="223"/>
      <c r="U19209" s="225"/>
      <c r="V19209" s="223"/>
      <c r="W19209" s="225"/>
      <c r="AE19209" s="200"/>
      <c r="AM19209" s="203"/>
      <c r="AT19209" s="144"/>
    </row>
    <row r="19210" spans="9:46" s="142" customFormat="1" x14ac:dyDescent="0.15">
      <c r="I19210" s="223"/>
      <c r="P19210" s="224"/>
      <c r="Q19210" s="224"/>
      <c r="R19210" s="224"/>
      <c r="T19210" s="223"/>
      <c r="U19210" s="225"/>
      <c r="V19210" s="223"/>
      <c r="W19210" s="225"/>
      <c r="AE19210" s="200"/>
      <c r="AM19210" s="203"/>
      <c r="AT19210" s="144"/>
    </row>
    <row r="19211" spans="9:46" s="142" customFormat="1" x14ac:dyDescent="0.15">
      <c r="I19211" s="223"/>
      <c r="P19211" s="224"/>
      <c r="Q19211" s="224"/>
      <c r="R19211" s="224"/>
      <c r="T19211" s="223"/>
      <c r="U19211" s="225"/>
      <c r="V19211" s="223"/>
      <c r="W19211" s="225"/>
      <c r="AE19211" s="200"/>
      <c r="AM19211" s="203"/>
      <c r="AT19211" s="144"/>
    </row>
    <row r="19212" spans="9:46" s="142" customFormat="1" x14ac:dyDescent="0.15">
      <c r="I19212" s="223"/>
      <c r="P19212" s="224"/>
      <c r="Q19212" s="224"/>
      <c r="R19212" s="224"/>
      <c r="T19212" s="223"/>
      <c r="U19212" s="225"/>
      <c r="V19212" s="223"/>
      <c r="W19212" s="225"/>
      <c r="AE19212" s="200"/>
      <c r="AM19212" s="203"/>
      <c r="AT19212" s="144"/>
    </row>
    <row r="19213" spans="9:46" s="142" customFormat="1" x14ac:dyDescent="0.15">
      <c r="I19213" s="223"/>
      <c r="P19213" s="224"/>
      <c r="Q19213" s="224"/>
      <c r="R19213" s="224"/>
      <c r="T19213" s="223"/>
      <c r="U19213" s="225"/>
      <c r="V19213" s="223"/>
      <c r="W19213" s="225"/>
      <c r="AE19213" s="200"/>
      <c r="AM19213" s="203"/>
      <c r="AT19213" s="144"/>
    </row>
    <row r="19214" spans="9:46" s="142" customFormat="1" x14ac:dyDescent="0.15">
      <c r="I19214" s="223"/>
      <c r="P19214" s="224"/>
      <c r="Q19214" s="224"/>
      <c r="R19214" s="224"/>
      <c r="T19214" s="223"/>
      <c r="U19214" s="225"/>
      <c r="V19214" s="223"/>
      <c r="W19214" s="225"/>
      <c r="AE19214" s="200"/>
      <c r="AM19214" s="203"/>
      <c r="AT19214" s="144"/>
    </row>
    <row r="19215" spans="9:46" s="142" customFormat="1" x14ac:dyDescent="0.15">
      <c r="I19215" s="223"/>
      <c r="P19215" s="224"/>
      <c r="Q19215" s="224"/>
      <c r="R19215" s="224"/>
      <c r="T19215" s="223"/>
      <c r="U19215" s="225"/>
      <c r="V19215" s="223"/>
      <c r="W19215" s="225"/>
      <c r="AE19215" s="200"/>
      <c r="AM19215" s="203"/>
      <c r="AT19215" s="144"/>
    </row>
    <row r="19216" spans="9:46" s="142" customFormat="1" x14ac:dyDescent="0.15">
      <c r="I19216" s="223"/>
      <c r="P19216" s="224"/>
      <c r="Q19216" s="224"/>
      <c r="R19216" s="224"/>
      <c r="T19216" s="223"/>
      <c r="U19216" s="225"/>
      <c r="V19216" s="223"/>
      <c r="W19216" s="225"/>
      <c r="AE19216" s="200"/>
      <c r="AM19216" s="203"/>
      <c r="AT19216" s="144"/>
    </row>
    <row r="19217" spans="9:46" s="142" customFormat="1" x14ac:dyDescent="0.15">
      <c r="I19217" s="223"/>
      <c r="P19217" s="224"/>
      <c r="Q19217" s="224"/>
      <c r="R19217" s="224"/>
      <c r="T19217" s="223"/>
      <c r="U19217" s="225"/>
      <c r="V19217" s="223"/>
      <c r="W19217" s="225"/>
      <c r="AE19217" s="200"/>
      <c r="AM19217" s="203"/>
      <c r="AT19217" s="144"/>
    </row>
    <row r="19218" spans="9:46" s="142" customFormat="1" x14ac:dyDescent="0.15">
      <c r="I19218" s="223"/>
      <c r="P19218" s="224"/>
      <c r="Q19218" s="224"/>
      <c r="R19218" s="224"/>
      <c r="T19218" s="223"/>
      <c r="U19218" s="225"/>
      <c r="V19218" s="223"/>
      <c r="W19218" s="225"/>
      <c r="AE19218" s="200"/>
      <c r="AM19218" s="203"/>
      <c r="AT19218" s="144"/>
    </row>
    <row r="19219" spans="9:46" s="142" customFormat="1" x14ac:dyDescent="0.15">
      <c r="I19219" s="223"/>
      <c r="P19219" s="224"/>
      <c r="Q19219" s="224"/>
      <c r="R19219" s="224"/>
      <c r="T19219" s="223"/>
      <c r="U19219" s="225"/>
      <c r="V19219" s="223"/>
      <c r="W19219" s="225"/>
      <c r="AE19219" s="200"/>
      <c r="AM19219" s="203"/>
      <c r="AT19219" s="144"/>
    </row>
    <row r="19220" spans="9:46" s="142" customFormat="1" x14ac:dyDescent="0.15">
      <c r="I19220" s="223"/>
      <c r="P19220" s="224"/>
      <c r="Q19220" s="224"/>
      <c r="R19220" s="224"/>
      <c r="T19220" s="223"/>
      <c r="U19220" s="225"/>
      <c r="V19220" s="223"/>
      <c r="W19220" s="225"/>
      <c r="AE19220" s="200"/>
      <c r="AM19220" s="203"/>
      <c r="AT19220" s="144"/>
    </row>
    <row r="19221" spans="9:46" s="142" customFormat="1" x14ac:dyDescent="0.15">
      <c r="I19221" s="223"/>
      <c r="P19221" s="224"/>
      <c r="Q19221" s="224"/>
      <c r="R19221" s="224"/>
      <c r="T19221" s="223"/>
      <c r="U19221" s="225"/>
      <c r="V19221" s="223"/>
      <c r="W19221" s="225"/>
      <c r="AE19221" s="200"/>
      <c r="AM19221" s="203"/>
      <c r="AT19221" s="144"/>
    </row>
    <row r="19222" spans="9:46" s="142" customFormat="1" x14ac:dyDescent="0.15">
      <c r="I19222" s="223"/>
      <c r="P19222" s="224"/>
      <c r="Q19222" s="224"/>
      <c r="R19222" s="224"/>
      <c r="T19222" s="223"/>
      <c r="U19222" s="225"/>
      <c r="V19222" s="223"/>
      <c r="W19222" s="225"/>
      <c r="AE19222" s="200"/>
      <c r="AM19222" s="203"/>
      <c r="AT19222" s="144"/>
    </row>
    <row r="19223" spans="9:46" s="142" customFormat="1" x14ac:dyDescent="0.15">
      <c r="I19223" s="223"/>
      <c r="P19223" s="224"/>
      <c r="Q19223" s="224"/>
      <c r="R19223" s="224"/>
      <c r="T19223" s="223"/>
      <c r="U19223" s="225"/>
      <c r="V19223" s="223"/>
      <c r="W19223" s="225"/>
      <c r="AE19223" s="200"/>
      <c r="AM19223" s="203"/>
      <c r="AT19223" s="144"/>
    </row>
    <row r="19224" spans="9:46" s="142" customFormat="1" x14ac:dyDescent="0.15">
      <c r="I19224" s="223"/>
      <c r="P19224" s="224"/>
      <c r="Q19224" s="224"/>
      <c r="R19224" s="224"/>
      <c r="T19224" s="223"/>
      <c r="U19224" s="225"/>
      <c r="V19224" s="223"/>
      <c r="W19224" s="225"/>
      <c r="AE19224" s="200"/>
      <c r="AM19224" s="203"/>
      <c r="AT19224" s="144"/>
    </row>
    <row r="19225" spans="9:46" s="142" customFormat="1" x14ac:dyDescent="0.15">
      <c r="I19225" s="223"/>
      <c r="P19225" s="224"/>
      <c r="Q19225" s="224"/>
      <c r="R19225" s="224"/>
      <c r="T19225" s="223"/>
      <c r="U19225" s="225"/>
      <c r="V19225" s="223"/>
      <c r="W19225" s="225"/>
      <c r="AE19225" s="200"/>
      <c r="AM19225" s="203"/>
      <c r="AT19225" s="144"/>
    </row>
    <row r="19226" spans="9:46" s="142" customFormat="1" x14ac:dyDescent="0.15">
      <c r="I19226" s="223"/>
      <c r="P19226" s="224"/>
      <c r="Q19226" s="224"/>
      <c r="R19226" s="224"/>
      <c r="T19226" s="223"/>
      <c r="U19226" s="225"/>
      <c r="V19226" s="223"/>
      <c r="W19226" s="225"/>
      <c r="AE19226" s="200"/>
      <c r="AM19226" s="203"/>
      <c r="AT19226" s="144"/>
    </row>
    <row r="19227" spans="9:46" s="142" customFormat="1" x14ac:dyDescent="0.15">
      <c r="I19227" s="223"/>
      <c r="P19227" s="224"/>
      <c r="Q19227" s="224"/>
      <c r="R19227" s="224"/>
      <c r="T19227" s="223"/>
      <c r="U19227" s="225"/>
      <c r="V19227" s="223"/>
      <c r="W19227" s="225"/>
      <c r="AE19227" s="200"/>
      <c r="AM19227" s="203"/>
      <c r="AT19227" s="144"/>
    </row>
    <row r="19228" spans="9:46" s="142" customFormat="1" x14ac:dyDescent="0.15">
      <c r="I19228" s="223"/>
      <c r="P19228" s="224"/>
      <c r="Q19228" s="224"/>
      <c r="R19228" s="224"/>
      <c r="T19228" s="223"/>
      <c r="U19228" s="225"/>
      <c r="V19228" s="223"/>
      <c r="W19228" s="225"/>
      <c r="AE19228" s="200"/>
      <c r="AM19228" s="203"/>
      <c r="AT19228" s="144"/>
    </row>
    <row r="19229" spans="9:46" s="142" customFormat="1" x14ac:dyDescent="0.15">
      <c r="I19229" s="223"/>
      <c r="P19229" s="224"/>
      <c r="Q19229" s="224"/>
      <c r="R19229" s="224"/>
      <c r="T19229" s="223"/>
      <c r="U19229" s="225"/>
      <c r="V19229" s="223"/>
      <c r="W19229" s="225"/>
      <c r="AE19229" s="200"/>
      <c r="AM19229" s="203"/>
      <c r="AT19229" s="144"/>
    </row>
    <row r="19230" spans="9:46" s="142" customFormat="1" x14ac:dyDescent="0.15">
      <c r="I19230" s="223"/>
      <c r="P19230" s="224"/>
      <c r="Q19230" s="224"/>
      <c r="R19230" s="224"/>
      <c r="T19230" s="223"/>
      <c r="U19230" s="225"/>
      <c r="V19230" s="223"/>
      <c r="W19230" s="225"/>
      <c r="AE19230" s="200"/>
      <c r="AM19230" s="203"/>
      <c r="AT19230" s="144"/>
    </row>
    <row r="19231" spans="9:46" s="142" customFormat="1" x14ac:dyDescent="0.15">
      <c r="I19231" s="223"/>
      <c r="P19231" s="224"/>
      <c r="Q19231" s="224"/>
      <c r="R19231" s="224"/>
      <c r="T19231" s="223"/>
      <c r="U19231" s="225"/>
      <c r="V19231" s="223"/>
      <c r="W19231" s="225"/>
      <c r="AE19231" s="200"/>
      <c r="AM19231" s="203"/>
      <c r="AT19231" s="144"/>
    </row>
    <row r="19232" spans="9:46" s="142" customFormat="1" x14ac:dyDescent="0.15">
      <c r="I19232" s="223"/>
      <c r="P19232" s="224"/>
      <c r="Q19232" s="224"/>
      <c r="R19232" s="224"/>
      <c r="T19232" s="223"/>
      <c r="U19232" s="225"/>
      <c r="V19232" s="223"/>
      <c r="W19232" s="225"/>
      <c r="AE19232" s="200"/>
      <c r="AM19232" s="203"/>
      <c r="AT19232" s="144"/>
    </row>
    <row r="19233" spans="9:46" s="142" customFormat="1" x14ac:dyDescent="0.15">
      <c r="I19233" s="223"/>
      <c r="P19233" s="224"/>
      <c r="Q19233" s="224"/>
      <c r="R19233" s="224"/>
      <c r="T19233" s="223"/>
      <c r="U19233" s="225"/>
      <c r="V19233" s="223"/>
      <c r="W19233" s="225"/>
      <c r="AE19233" s="200"/>
      <c r="AM19233" s="203"/>
      <c r="AT19233" s="144"/>
    </row>
    <row r="19234" spans="9:46" s="142" customFormat="1" x14ac:dyDescent="0.15">
      <c r="I19234" s="223"/>
      <c r="P19234" s="224"/>
      <c r="Q19234" s="224"/>
      <c r="R19234" s="224"/>
      <c r="T19234" s="223"/>
      <c r="U19234" s="225"/>
      <c r="V19234" s="223"/>
      <c r="W19234" s="225"/>
      <c r="AE19234" s="200"/>
      <c r="AM19234" s="203"/>
      <c r="AT19234" s="144"/>
    </row>
    <row r="19235" spans="9:46" s="142" customFormat="1" x14ac:dyDescent="0.15">
      <c r="I19235" s="223"/>
      <c r="P19235" s="224"/>
      <c r="Q19235" s="224"/>
      <c r="R19235" s="224"/>
      <c r="T19235" s="223"/>
      <c r="U19235" s="225"/>
      <c r="V19235" s="223"/>
      <c r="W19235" s="225"/>
      <c r="AE19235" s="200"/>
      <c r="AM19235" s="203"/>
      <c r="AT19235" s="144"/>
    </row>
    <row r="19236" spans="9:46" s="142" customFormat="1" x14ac:dyDescent="0.15">
      <c r="I19236" s="223"/>
      <c r="P19236" s="224"/>
      <c r="Q19236" s="224"/>
      <c r="R19236" s="224"/>
      <c r="T19236" s="223"/>
      <c r="U19236" s="225"/>
      <c r="V19236" s="223"/>
      <c r="W19236" s="225"/>
      <c r="AE19236" s="200"/>
      <c r="AM19236" s="203"/>
      <c r="AT19236" s="144"/>
    </row>
    <row r="19237" spans="9:46" s="142" customFormat="1" x14ac:dyDescent="0.15">
      <c r="I19237" s="223"/>
      <c r="P19237" s="224"/>
      <c r="Q19237" s="224"/>
      <c r="R19237" s="224"/>
      <c r="T19237" s="223"/>
      <c r="U19237" s="225"/>
      <c r="V19237" s="223"/>
      <c r="W19237" s="225"/>
      <c r="AE19237" s="200"/>
      <c r="AM19237" s="203"/>
      <c r="AT19237" s="144"/>
    </row>
    <row r="19238" spans="9:46" s="142" customFormat="1" x14ac:dyDescent="0.15">
      <c r="I19238" s="223"/>
      <c r="P19238" s="224"/>
      <c r="Q19238" s="224"/>
      <c r="R19238" s="224"/>
      <c r="T19238" s="223"/>
      <c r="U19238" s="225"/>
      <c r="V19238" s="223"/>
      <c r="W19238" s="225"/>
      <c r="AE19238" s="200"/>
      <c r="AM19238" s="203"/>
      <c r="AT19238" s="144"/>
    </row>
    <row r="19239" spans="9:46" s="142" customFormat="1" x14ac:dyDescent="0.15">
      <c r="I19239" s="223"/>
      <c r="P19239" s="224"/>
      <c r="Q19239" s="224"/>
      <c r="R19239" s="224"/>
      <c r="T19239" s="223"/>
      <c r="U19239" s="225"/>
      <c r="V19239" s="223"/>
      <c r="W19239" s="225"/>
      <c r="AE19239" s="200"/>
      <c r="AM19239" s="203"/>
      <c r="AT19239" s="144"/>
    </row>
    <row r="19240" spans="9:46" s="142" customFormat="1" x14ac:dyDescent="0.15">
      <c r="I19240" s="223"/>
      <c r="P19240" s="224"/>
      <c r="Q19240" s="224"/>
      <c r="R19240" s="224"/>
      <c r="T19240" s="223"/>
      <c r="U19240" s="225"/>
      <c r="V19240" s="223"/>
      <c r="W19240" s="225"/>
      <c r="AE19240" s="200"/>
      <c r="AM19240" s="203"/>
      <c r="AT19240" s="144"/>
    </row>
    <row r="19241" spans="9:46" s="142" customFormat="1" x14ac:dyDescent="0.15">
      <c r="I19241" s="223"/>
      <c r="P19241" s="224"/>
      <c r="Q19241" s="224"/>
      <c r="R19241" s="224"/>
      <c r="T19241" s="223"/>
      <c r="U19241" s="225"/>
      <c r="V19241" s="223"/>
      <c r="W19241" s="225"/>
      <c r="AE19241" s="200"/>
      <c r="AM19241" s="203"/>
      <c r="AT19241" s="144"/>
    </row>
    <row r="19242" spans="9:46" s="142" customFormat="1" x14ac:dyDescent="0.15">
      <c r="I19242" s="223"/>
      <c r="P19242" s="224"/>
      <c r="Q19242" s="224"/>
      <c r="R19242" s="224"/>
      <c r="T19242" s="223"/>
      <c r="U19242" s="225"/>
      <c r="V19242" s="223"/>
      <c r="W19242" s="225"/>
      <c r="AE19242" s="200"/>
      <c r="AM19242" s="203"/>
      <c r="AT19242" s="144"/>
    </row>
    <row r="19243" spans="9:46" s="142" customFormat="1" x14ac:dyDescent="0.15">
      <c r="I19243" s="223"/>
      <c r="P19243" s="224"/>
      <c r="Q19243" s="224"/>
      <c r="R19243" s="224"/>
      <c r="T19243" s="223"/>
      <c r="U19243" s="225"/>
      <c r="V19243" s="223"/>
      <c r="W19243" s="225"/>
      <c r="AE19243" s="200"/>
      <c r="AM19243" s="203"/>
      <c r="AT19243" s="144"/>
    </row>
    <row r="19244" spans="9:46" s="142" customFormat="1" x14ac:dyDescent="0.15">
      <c r="I19244" s="223"/>
      <c r="P19244" s="224"/>
      <c r="Q19244" s="224"/>
      <c r="R19244" s="224"/>
      <c r="T19244" s="223"/>
      <c r="U19244" s="225"/>
      <c r="V19244" s="223"/>
      <c r="W19244" s="225"/>
      <c r="AE19244" s="200"/>
      <c r="AM19244" s="203"/>
      <c r="AT19244" s="144"/>
    </row>
    <row r="19245" spans="9:46" s="142" customFormat="1" x14ac:dyDescent="0.15">
      <c r="I19245" s="223"/>
      <c r="P19245" s="224"/>
      <c r="Q19245" s="224"/>
      <c r="R19245" s="224"/>
      <c r="T19245" s="223"/>
      <c r="U19245" s="225"/>
      <c r="V19245" s="223"/>
      <c r="W19245" s="225"/>
      <c r="AE19245" s="200"/>
      <c r="AM19245" s="203"/>
      <c r="AT19245" s="144"/>
    </row>
    <row r="19246" spans="9:46" s="142" customFormat="1" x14ac:dyDescent="0.15">
      <c r="I19246" s="223"/>
      <c r="P19246" s="224"/>
      <c r="Q19246" s="224"/>
      <c r="R19246" s="224"/>
      <c r="T19246" s="223"/>
      <c r="U19246" s="225"/>
      <c r="V19246" s="223"/>
      <c r="W19246" s="225"/>
      <c r="AE19246" s="200"/>
      <c r="AM19246" s="203"/>
      <c r="AT19246" s="144"/>
    </row>
    <row r="19247" spans="9:46" s="142" customFormat="1" x14ac:dyDescent="0.15">
      <c r="I19247" s="223"/>
      <c r="P19247" s="224"/>
      <c r="Q19247" s="224"/>
      <c r="R19247" s="224"/>
      <c r="T19247" s="223"/>
      <c r="U19247" s="225"/>
      <c r="V19247" s="223"/>
      <c r="W19247" s="225"/>
      <c r="AE19247" s="200"/>
      <c r="AM19247" s="203"/>
      <c r="AT19247" s="144"/>
    </row>
    <row r="19248" spans="9:46" s="142" customFormat="1" x14ac:dyDescent="0.15">
      <c r="I19248" s="223"/>
      <c r="P19248" s="224"/>
      <c r="Q19248" s="224"/>
      <c r="R19248" s="224"/>
      <c r="T19248" s="223"/>
      <c r="U19248" s="225"/>
      <c r="V19248" s="223"/>
      <c r="W19248" s="225"/>
      <c r="AE19248" s="200"/>
      <c r="AM19248" s="203"/>
      <c r="AT19248" s="144"/>
    </row>
    <row r="19249" spans="9:46" s="142" customFormat="1" x14ac:dyDescent="0.15">
      <c r="I19249" s="223"/>
      <c r="P19249" s="224"/>
      <c r="Q19249" s="224"/>
      <c r="R19249" s="224"/>
      <c r="T19249" s="223"/>
      <c r="U19249" s="225"/>
      <c r="V19249" s="223"/>
      <c r="W19249" s="225"/>
      <c r="AE19249" s="200"/>
      <c r="AM19249" s="203"/>
      <c r="AT19249" s="144"/>
    </row>
    <row r="19250" spans="9:46" s="142" customFormat="1" x14ac:dyDescent="0.15">
      <c r="I19250" s="223"/>
      <c r="P19250" s="224"/>
      <c r="Q19250" s="224"/>
      <c r="R19250" s="224"/>
      <c r="T19250" s="223"/>
      <c r="U19250" s="225"/>
      <c r="V19250" s="223"/>
      <c r="W19250" s="225"/>
      <c r="AE19250" s="200"/>
      <c r="AM19250" s="203"/>
      <c r="AT19250" s="144"/>
    </row>
    <row r="19251" spans="9:46" s="142" customFormat="1" x14ac:dyDescent="0.15">
      <c r="I19251" s="223"/>
      <c r="P19251" s="224"/>
      <c r="Q19251" s="224"/>
      <c r="R19251" s="224"/>
      <c r="T19251" s="223"/>
      <c r="U19251" s="225"/>
      <c r="V19251" s="223"/>
      <c r="W19251" s="225"/>
      <c r="AE19251" s="200"/>
      <c r="AM19251" s="203"/>
      <c r="AT19251" s="144"/>
    </row>
    <row r="19252" spans="9:46" s="142" customFormat="1" x14ac:dyDescent="0.15">
      <c r="I19252" s="223"/>
      <c r="P19252" s="224"/>
      <c r="Q19252" s="224"/>
      <c r="R19252" s="224"/>
      <c r="T19252" s="223"/>
      <c r="U19252" s="225"/>
      <c r="V19252" s="223"/>
      <c r="W19252" s="225"/>
      <c r="AE19252" s="200"/>
      <c r="AM19252" s="203"/>
      <c r="AT19252" s="144"/>
    </row>
    <row r="19253" spans="9:46" s="142" customFormat="1" x14ac:dyDescent="0.15">
      <c r="I19253" s="223"/>
      <c r="P19253" s="224"/>
      <c r="Q19253" s="224"/>
      <c r="R19253" s="224"/>
      <c r="T19253" s="223"/>
      <c r="U19253" s="225"/>
      <c r="V19253" s="223"/>
      <c r="W19253" s="225"/>
      <c r="AE19253" s="200"/>
      <c r="AM19253" s="203"/>
      <c r="AT19253" s="144"/>
    </row>
    <row r="19254" spans="9:46" s="142" customFormat="1" x14ac:dyDescent="0.15">
      <c r="I19254" s="223"/>
      <c r="P19254" s="224"/>
      <c r="Q19254" s="224"/>
      <c r="R19254" s="224"/>
      <c r="T19254" s="223"/>
      <c r="U19254" s="225"/>
      <c r="V19254" s="223"/>
      <c r="W19254" s="225"/>
      <c r="AE19254" s="200"/>
      <c r="AM19254" s="203"/>
      <c r="AT19254" s="144"/>
    </row>
    <row r="19255" spans="9:46" s="142" customFormat="1" x14ac:dyDescent="0.15">
      <c r="I19255" s="223"/>
      <c r="P19255" s="224"/>
      <c r="Q19255" s="224"/>
      <c r="R19255" s="224"/>
      <c r="T19255" s="223"/>
      <c r="U19255" s="225"/>
      <c r="V19255" s="223"/>
      <c r="W19255" s="225"/>
      <c r="AE19255" s="200"/>
      <c r="AM19255" s="203"/>
      <c r="AT19255" s="144"/>
    </row>
    <row r="19256" spans="9:46" s="142" customFormat="1" x14ac:dyDescent="0.15">
      <c r="I19256" s="223"/>
      <c r="P19256" s="224"/>
      <c r="Q19256" s="224"/>
      <c r="R19256" s="224"/>
      <c r="T19256" s="223"/>
      <c r="U19256" s="225"/>
      <c r="V19256" s="223"/>
      <c r="W19256" s="225"/>
      <c r="AE19256" s="200"/>
      <c r="AM19256" s="203"/>
      <c r="AT19256" s="144"/>
    </row>
    <row r="19257" spans="9:46" s="142" customFormat="1" x14ac:dyDescent="0.15">
      <c r="I19257" s="223"/>
      <c r="P19257" s="224"/>
      <c r="Q19257" s="224"/>
      <c r="R19257" s="224"/>
      <c r="T19257" s="223"/>
      <c r="U19257" s="225"/>
      <c r="V19257" s="223"/>
      <c r="W19257" s="225"/>
      <c r="AE19257" s="200"/>
      <c r="AM19257" s="203"/>
      <c r="AT19257" s="144"/>
    </row>
    <row r="19258" spans="9:46" s="142" customFormat="1" x14ac:dyDescent="0.15">
      <c r="I19258" s="223"/>
      <c r="P19258" s="224"/>
      <c r="Q19258" s="224"/>
      <c r="R19258" s="224"/>
      <c r="T19258" s="223"/>
      <c r="U19258" s="225"/>
      <c r="V19258" s="223"/>
      <c r="W19258" s="225"/>
      <c r="AE19258" s="200"/>
      <c r="AM19258" s="203"/>
      <c r="AT19258" s="144"/>
    </row>
    <row r="19259" spans="9:46" s="142" customFormat="1" x14ac:dyDescent="0.15">
      <c r="I19259" s="223"/>
      <c r="P19259" s="224"/>
      <c r="Q19259" s="224"/>
      <c r="R19259" s="224"/>
      <c r="T19259" s="223"/>
      <c r="U19259" s="225"/>
      <c r="V19259" s="223"/>
      <c r="W19259" s="225"/>
      <c r="AE19259" s="200"/>
      <c r="AM19259" s="203"/>
      <c r="AT19259" s="144"/>
    </row>
    <row r="19260" spans="9:46" s="142" customFormat="1" x14ac:dyDescent="0.15">
      <c r="I19260" s="223"/>
      <c r="P19260" s="224"/>
      <c r="Q19260" s="224"/>
      <c r="R19260" s="224"/>
      <c r="T19260" s="223"/>
      <c r="U19260" s="225"/>
      <c r="V19260" s="223"/>
      <c r="W19260" s="225"/>
      <c r="AE19260" s="200"/>
      <c r="AM19260" s="203"/>
      <c r="AT19260" s="144"/>
    </row>
    <row r="19261" spans="9:46" s="142" customFormat="1" x14ac:dyDescent="0.15">
      <c r="I19261" s="223"/>
      <c r="P19261" s="224"/>
      <c r="Q19261" s="224"/>
      <c r="R19261" s="224"/>
      <c r="T19261" s="223"/>
      <c r="U19261" s="225"/>
      <c r="V19261" s="223"/>
      <c r="W19261" s="225"/>
      <c r="AE19261" s="200"/>
      <c r="AM19261" s="203"/>
      <c r="AT19261" s="144"/>
    </row>
    <row r="19262" spans="9:46" s="142" customFormat="1" x14ac:dyDescent="0.15">
      <c r="I19262" s="223"/>
      <c r="P19262" s="224"/>
      <c r="Q19262" s="224"/>
      <c r="R19262" s="224"/>
      <c r="T19262" s="223"/>
      <c r="U19262" s="225"/>
      <c r="V19262" s="223"/>
      <c r="W19262" s="225"/>
      <c r="AE19262" s="200"/>
      <c r="AM19262" s="203"/>
      <c r="AT19262" s="144"/>
    </row>
    <row r="19263" spans="9:46" s="142" customFormat="1" x14ac:dyDescent="0.15">
      <c r="I19263" s="223"/>
      <c r="P19263" s="224"/>
      <c r="Q19263" s="224"/>
      <c r="R19263" s="224"/>
      <c r="T19263" s="223"/>
      <c r="U19263" s="225"/>
      <c r="V19263" s="223"/>
      <c r="W19263" s="225"/>
      <c r="AE19263" s="200"/>
      <c r="AM19263" s="203"/>
      <c r="AT19263" s="144"/>
    </row>
    <row r="19264" spans="9:46" s="142" customFormat="1" x14ac:dyDescent="0.15">
      <c r="I19264" s="223"/>
      <c r="P19264" s="224"/>
      <c r="Q19264" s="224"/>
      <c r="R19264" s="224"/>
      <c r="T19264" s="223"/>
      <c r="U19264" s="225"/>
      <c r="V19264" s="223"/>
      <c r="W19264" s="225"/>
      <c r="AE19264" s="200"/>
      <c r="AM19264" s="203"/>
      <c r="AT19264" s="144"/>
    </row>
    <row r="19265" spans="9:46" s="142" customFormat="1" x14ac:dyDescent="0.15">
      <c r="I19265" s="223"/>
      <c r="P19265" s="224"/>
      <c r="Q19265" s="224"/>
      <c r="R19265" s="224"/>
      <c r="T19265" s="223"/>
      <c r="U19265" s="225"/>
      <c r="V19265" s="223"/>
      <c r="W19265" s="225"/>
      <c r="AE19265" s="200"/>
      <c r="AM19265" s="203"/>
      <c r="AT19265" s="144"/>
    </row>
    <row r="19266" spans="9:46" s="142" customFormat="1" x14ac:dyDescent="0.15">
      <c r="I19266" s="223"/>
      <c r="P19266" s="224"/>
      <c r="Q19266" s="224"/>
      <c r="R19266" s="224"/>
      <c r="T19266" s="223"/>
      <c r="U19266" s="225"/>
      <c r="V19266" s="223"/>
      <c r="W19266" s="225"/>
      <c r="AE19266" s="200"/>
      <c r="AM19266" s="203"/>
      <c r="AT19266" s="144"/>
    </row>
    <row r="19267" spans="9:46" s="142" customFormat="1" x14ac:dyDescent="0.15">
      <c r="I19267" s="223"/>
      <c r="P19267" s="224"/>
      <c r="Q19267" s="224"/>
      <c r="R19267" s="224"/>
      <c r="T19267" s="223"/>
      <c r="U19267" s="225"/>
      <c r="V19267" s="223"/>
      <c r="W19267" s="225"/>
      <c r="AE19267" s="200"/>
      <c r="AM19267" s="203"/>
      <c r="AT19267" s="144"/>
    </row>
    <row r="19268" spans="9:46" s="142" customFormat="1" x14ac:dyDescent="0.15">
      <c r="I19268" s="223"/>
      <c r="P19268" s="224"/>
      <c r="Q19268" s="224"/>
      <c r="R19268" s="224"/>
      <c r="T19268" s="223"/>
      <c r="U19268" s="225"/>
      <c r="V19268" s="223"/>
      <c r="W19268" s="225"/>
      <c r="AE19268" s="200"/>
      <c r="AM19268" s="203"/>
      <c r="AT19268" s="144"/>
    </row>
    <row r="19269" spans="9:46" s="142" customFormat="1" x14ac:dyDescent="0.15">
      <c r="I19269" s="223"/>
      <c r="P19269" s="224"/>
      <c r="Q19269" s="224"/>
      <c r="R19269" s="224"/>
      <c r="T19269" s="223"/>
      <c r="U19269" s="225"/>
      <c r="V19269" s="223"/>
      <c r="W19269" s="225"/>
      <c r="AE19269" s="200"/>
      <c r="AM19269" s="203"/>
      <c r="AT19269" s="144"/>
    </row>
    <row r="19270" spans="9:46" s="142" customFormat="1" x14ac:dyDescent="0.15">
      <c r="I19270" s="223"/>
      <c r="P19270" s="224"/>
      <c r="Q19270" s="224"/>
      <c r="R19270" s="224"/>
      <c r="T19270" s="223"/>
      <c r="U19270" s="225"/>
      <c r="V19270" s="223"/>
      <c r="W19270" s="225"/>
      <c r="AE19270" s="200"/>
      <c r="AM19270" s="203"/>
      <c r="AT19270" s="144"/>
    </row>
    <row r="19271" spans="9:46" s="142" customFormat="1" x14ac:dyDescent="0.15">
      <c r="I19271" s="223"/>
      <c r="P19271" s="224"/>
      <c r="Q19271" s="224"/>
      <c r="R19271" s="224"/>
      <c r="T19271" s="223"/>
      <c r="U19271" s="225"/>
      <c r="V19271" s="223"/>
      <c r="W19271" s="225"/>
      <c r="AE19271" s="200"/>
      <c r="AM19271" s="203"/>
      <c r="AT19271" s="144"/>
    </row>
    <row r="19272" spans="9:46" s="142" customFormat="1" x14ac:dyDescent="0.15">
      <c r="I19272" s="223"/>
      <c r="P19272" s="224"/>
      <c r="Q19272" s="224"/>
      <c r="R19272" s="224"/>
      <c r="T19272" s="223"/>
      <c r="U19272" s="225"/>
      <c r="V19272" s="223"/>
      <c r="W19272" s="225"/>
      <c r="AE19272" s="200"/>
      <c r="AM19272" s="203"/>
      <c r="AT19272" s="144"/>
    </row>
    <row r="19273" spans="9:46" s="142" customFormat="1" x14ac:dyDescent="0.15">
      <c r="I19273" s="223"/>
      <c r="P19273" s="224"/>
      <c r="Q19273" s="224"/>
      <c r="R19273" s="224"/>
      <c r="T19273" s="223"/>
      <c r="U19273" s="225"/>
      <c r="V19273" s="223"/>
      <c r="W19273" s="225"/>
      <c r="AE19273" s="200"/>
      <c r="AM19273" s="203"/>
      <c r="AT19273" s="144"/>
    </row>
    <row r="19274" spans="9:46" s="142" customFormat="1" x14ac:dyDescent="0.15">
      <c r="I19274" s="223"/>
      <c r="P19274" s="224"/>
      <c r="Q19274" s="224"/>
      <c r="R19274" s="224"/>
      <c r="T19274" s="223"/>
      <c r="U19274" s="225"/>
      <c r="V19274" s="223"/>
      <c r="W19274" s="225"/>
      <c r="AE19274" s="200"/>
      <c r="AM19274" s="203"/>
      <c r="AT19274" s="144"/>
    </row>
    <row r="19275" spans="9:46" s="142" customFormat="1" x14ac:dyDescent="0.15">
      <c r="I19275" s="223"/>
      <c r="P19275" s="224"/>
      <c r="Q19275" s="224"/>
      <c r="R19275" s="224"/>
      <c r="T19275" s="223"/>
      <c r="U19275" s="225"/>
      <c r="V19275" s="223"/>
      <c r="W19275" s="225"/>
      <c r="AE19275" s="200"/>
      <c r="AM19275" s="203"/>
      <c r="AT19275" s="144"/>
    </row>
    <row r="19276" spans="9:46" s="142" customFormat="1" x14ac:dyDescent="0.15">
      <c r="I19276" s="223"/>
      <c r="P19276" s="224"/>
      <c r="Q19276" s="224"/>
      <c r="R19276" s="224"/>
      <c r="T19276" s="223"/>
      <c r="U19276" s="225"/>
      <c r="V19276" s="223"/>
      <c r="W19276" s="225"/>
      <c r="AE19276" s="200"/>
      <c r="AM19276" s="203"/>
      <c r="AT19276" s="144"/>
    </row>
    <row r="19277" spans="9:46" s="142" customFormat="1" x14ac:dyDescent="0.15">
      <c r="I19277" s="223"/>
      <c r="P19277" s="224"/>
      <c r="Q19277" s="224"/>
      <c r="R19277" s="224"/>
      <c r="T19277" s="223"/>
      <c r="U19277" s="225"/>
      <c r="V19277" s="223"/>
      <c r="W19277" s="225"/>
      <c r="AE19277" s="200"/>
      <c r="AM19277" s="203"/>
      <c r="AT19277" s="144"/>
    </row>
    <row r="19278" spans="9:46" s="142" customFormat="1" x14ac:dyDescent="0.15">
      <c r="I19278" s="223"/>
      <c r="P19278" s="224"/>
      <c r="Q19278" s="224"/>
      <c r="R19278" s="224"/>
      <c r="T19278" s="223"/>
      <c r="U19278" s="225"/>
      <c r="V19278" s="223"/>
      <c r="W19278" s="225"/>
      <c r="AE19278" s="200"/>
      <c r="AM19278" s="203"/>
      <c r="AT19278" s="144"/>
    </row>
    <row r="19279" spans="9:46" s="142" customFormat="1" x14ac:dyDescent="0.15">
      <c r="I19279" s="223"/>
      <c r="P19279" s="224"/>
      <c r="Q19279" s="224"/>
      <c r="R19279" s="224"/>
      <c r="T19279" s="223"/>
      <c r="U19279" s="225"/>
      <c r="V19279" s="223"/>
      <c r="W19279" s="225"/>
      <c r="AE19279" s="200"/>
      <c r="AM19279" s="203"/>
      <c r="AT19279" s="144"/>
    </row>
    <row r="19280" spans="9:46" s="142" customFormat="1" x14ac:dyDescent="0.15">
      <c r="I19280" s="223"/>
      <c r="P19280" s="224"/>
      <c r="Q19280" s="224"/>
      <c r="R19280" s="224"/>
      <c r="T19280" s="223"/>
      <c r="U19280" s="225"/>
      <c r="V19280" s="223"/>
      <c r="W19280" s="225"/>
      <c r="AE19280" s="200"/>
      <c r="AM19280" s="203"/>
      <c r="AT19280" s="144"/>
    </row>
    <row r="19281" spans="9:46" s="142" customFormat="1" x14ac:dyDescent="0.15">
      <c r="I19281" s="223"/>
      <c r="P19281" s="224"/>
      <c r="Q19281" s="224"/>
      <c r="R19281" s="224"/>
      <c r="T19281" s="223"/>
      <c r="U19281" s="225"/>
      <c r="V19281" s="223"/>
      <c r="W19281" s="225"/>
      <c r="AE19281" s="200"/>
      <c r="AM19281" s="203"/>
      <c r="AT19281" s="144"/>
    </row>
    <row r="19282" spans="9:46" s="142" customFormat="1" x14ac:dyDescent="0.15">
      <c r="I19282" s="223"/>
      <c r="P19282" s="224"/>
      <c r="Q19282" s="224"/>
      <c r="R19282" s="224"/>
      <c r="T19282" s="223"/>
      <c r="U19282" s="225"/>
      <c r="V19282" s="223"/>
      <c r="W19282" s="225"/>
      <c r="AE19282" s="200"/>
      <c r="AM19282" s="203"/>
      <c r="AT19282" s="144"/>
    </row>
    <row r="19283" spans="9:46" s="142" customFormat="1" x14ac:dyDescent="0.15">
      <c r="I19283" s="223"/>
      <c r="P19283" s="224"/>
      <c r="Q19283" s="224"/>
      <c r="R19283" s="224"/>
      <c r="T19283" s="223"/>
      <c r="U19283" s="225"/>
      <c r="V19283" s="223"/>
      <c r="W19283" s="225"/>
      <c r="AE19283" s="200"/>
      <c r="AM19283" s="203"/>
      <c r="AT19283" s="144"/>
    </row>
    <row r="19284" spans="9:46" s="142" customFormat="1" x14ac:dyDescent="0.15">
      <c r="I19284" s="223"/>
      <c r="P19284" s="224"/>
      <c r="Q19284" s="224"/>
      <c r="R19284" s="224"/>
      <c r="T19284" s="223"/>
      <c r="U19284" s="225"/>
      <c r="V19284" s="223"/>
      <c r="W19284" s="225"/>
      <c r="AE19284" s="200"/>
      <c r="AM19284" s="203"/>
      <c r="AT19284" s="144"/>
    </row>
    <row r="19285" spans="9:46" s="142" customFormat="1" x14ac:dyDescent="0.15">
      <c r="I19285" s="223"/>
      <c r="P19285" s="224"/>
      <c r="Q19285" s="224"/>
      <c r="R19285" s="224"/>
      <c r="T19285" s="223"/>
      <c r="U19285" s="225"/>
      <c r="V19285" s="223"/>
      <c r="W19285" s="225"/>
      <c r="AE19285" s="200"/>
      <c r="AM19285" s="203"/>
      <c r="AT19285" s="144"/>
    </row>
    <row r="19286" spans="9:46" s="142" customFormat="1" x14ac:dyDescent="0.15">
      <c r="I19286" s="223"/>
      <c r="P19286" s="224"/>
      <c r="Q19286" s="224"/>
      <c r="R19286" s="224"/>
      <c r="T19286" s="223"/>
      <c r="U19286" s="225"/>
      <c r="V19286" s="223"/>
      <c r="W19286" s="225"/>
      <c r="AE19286" s="200"/>
      <c r="AM19286" s="203"/>
      <c r="AT19286" s="144"/>
    </row>
    <row r="19287" spans="9:46" s="142" customFormat="1" x14ac:dyDescent="0.15">
      <c r="I19287" s="223"/>
      <c r="P19287" s="224"/>
      <c r="Q19287" s="224"/>
      <c r="R19287" s="224"/>
      <c r="T19287" s="223"/>
      <c r="U19287" s="225"/>
      <c r="V19287" s="223"/>
      <c r="W19287" s="225"/>
      <c r="AE19287" s="200"/>
      <c r="AM19287" s="203"/>
      <c r="AT19287" s="144"/>
    </row>
    <row r="19288" spans="9:46" s="142" customFormat="1" x14ac:dyDescent="0.15">
      <c r="I19288" s="223"/>
      <c r="P19288" s="224"/>
      <c r="Q19288" s="224"/>
      <c r="R19288" s="224"/>
      <c r="T19288" s="223"/>
      <c r="U19288" s="225"/>
      <c r="V19288" s="223"/>
      <c r="W19288" s="225"/>
      <c r="AE19288" s="200"/>
      <c r="AM19288" s="203"/>
      <c r="AT19288" s="144"/>
    </row>
    <row r="19289" spans="9:46" s="142" customFormat="1" x14ac:dyDescent="0.15">
      <c r="I19289" s="223"/>
      <c r="P19289" s="224"/>
      <c r="Q19289" s="224"/>
      <c r="R19289" s="224"/>
      <c r="T19289" s="223"/>
      <c r="U19289" s="225"/>
      <c r="V19289" s="223"/>
      <c r="W19289" s="225"/>
      <c r="AE19289" s="200"/>
      <c r="AM19289" s="203"/>
      <c r="AT19289" s="144"/>
    </row>
    <row r="19290" spans="9:46" s="142" customFormat="1" x14ac:dyDescent="0.15">
      <c r="I19290" s="223"/>
      <c r="P19290" s="224"/>
      <c r="Q19290" s="224"/>
      <c r="R19290" s="224"/>
      <c r="T19290" s="223"/>
      <c r="U19290" s="225"/>
      <c r="V19290" s="223"/>
      <c r="W19290" s="225"/>
      <c r="AE19290" s="200"/>
      <c r="AM19290" s="203"/>
      <c r="AT19290" s="144"/>
    </row>
    <row r="19291" spans="9:46" s="142" customFormat="1" x14ac:dyDescent="0.15">
      <c r="I19291" s="223"/>
      <c r="P19291" s="224"/>
      <c r="Q19291" s="224"/>
      <c r="R19291" s="224"/>
      <c r="T19291" s="223"/>
      <c r="U19291" s="225"/>
      <c r="V19291" s="223"/>
      <c r="W19291" s="225"/>
      <c r="AE19291" s="200"/>
      <c r="AM19291" s="203"/>
      <c r="AT19291" s="144"/>
    </row>
    <row r="19292" spans="9:46" s="142" customFormat="1" x14ac:dyDescent="0.15">
      <c r="I19292" s="223"/>
      <c r="P19292" s="224"/>
      <c r="Q19292" s="224"/>
      <c r="R19292" s="224"/>
      <c r="T19292" s="223"/>
      <c r="U19292" s="225"/>
      <c r="V19292" s="223"/>
      <c r="W19292" s="225"/>
      <c r="AE19292" s="200"/>
      <c r="AM19292" s="203"/>
      <c r="AT19292" s="144"/>
    </row>
    <row r="19293" spans="9:46" s="142" customFormat="1" x14ac:dyDescent="0.15">
      <c r="I19293" s="223"/>
      <c r="P19293" s="224"/>
      <c r="Q19293" s="224"/>
      <c r="R19293" s="224"/>
      <c r="T19293" s="223"/>
      <c r="U19293" s="225"/>
      <c r="V19293" s="223"/>
      <c r="W19293" s="225"/>
      <c r="AE19293" s="200"/>
      <c r="AM19293" s="203"/>
      <c r="AT19293" s="144"/>
    </row>
    <row r="19294" spans="9:46" s="142" customFormat="1" x14ac:dyDescent="0.15">
      <c r="I19294" s="223"/>
      <c r="P19294" s="224"/>
      <c r="Q19294" s="224"/>
      <c r="R19294" s="224"/>
      <c r="T19294" s="223"/>
      <c r="U19294" s="225"/>
      <c r="V19294" s="223"/>
      <c r="W19294" s="225"/>
      <c r="AE19294" s="200"/>
      <c r="AM19294" s="203"/>
      <c r="AT19294" s="144"/>
    </row>
    <row r="19295" spans="9:46" s="142" customFormat="1" x14ac:dyDescent="0.15">
      <c r="I19295" s="223"/>
      <c r="P19295" s="224"/>
      <c r="Q19295" s="224"/>
      <c r="R19295" s="224"/>
      <c r="T19295" s="223"/>
      <c r="U19295" s="225"/>
      <c r="V19295" s="223"/>
      <c r="W19295" s="225"/>
      <c r="AE19295" s="200"/>
      <c r="AM19295" s="203"/>
      <c r="AT19295" s="144"/>
    </row>
    <row r="19296" spans="9:46" s="142" customFormat="1" x14ac:dyDescent="0.15">
      <c r="I19296" s="223"/>
      <c r="P19296" s="224"/>
      <c r="Q19296" s="224"/>
      <c r="R19296" s="224"/>
      <c r="T19296" s="223"/>
      <c r="U19296" s="225"/>
      <c r="V19296" s="223"/>
      <c r="W19296" s="225"/>
      <c r="AE19296" s="200"/>
      <c r="AM19296" s="203"/>
      <c r="AT19296" s="144"/>
    </row>
    <row r="19297" spans="9:46" s="142" customFormat="1" x14ac:dyDescent="0.15">
      <c r="I19297" s="223"/>
      <c r="P19297" s="224"/>
      <c r="Q19297" s="224"/>
      <c r="R19297" s="224"/>
      <c r="T19297" s="223"/>
      <c r="U19297" s="225"/>
      <c r="V19297" s="223"/>
      <c r="W19297" s="225"/>
      <c r="AE19297" s="200"/>
      <c r="AM19297" s="203"/>
      <c r="AT19297" s="144"/>
    </row>
    <row r="19298" spans="9:46" s="142" customFormat="1" x14ac:dyDescent="0.15">
      <c r="I19298" s="223"/>
      <c r="P19298" s="224"/>
      <c r="Q19298" s="224"/>
      <c r="R19298" s="224"/>
      <c r="T19298" s="223"/>
      <c r="U19298" s="225"/>
      <c r="V19298" s="223"/>
      <c r="W19298" s="225"/>
      <c r="AE19298" s="200"/>
      <c r="AM19298" s="203"/>
      <c r="AT19298" s="144"/>
    </row>
    <row r="19299" spans="9:46" s="142" customFormat="1" x14ac:dyDescent="0.15">
      <c r="I19299" s="223"/>
      <c r="P19299" s="224"/>
      <c r="Q19299" s="224"/>
      <c r="R19299" s="224"/>
      <c r="T19299" s="223"/>
      <c r="U19299" s="225"/>
      <c r="V19299" s="223"/>
      <c r="W19299" s="225"/>
      <c r="AE19299" s="200"/>
      <c r="AM19299" s="203"/>
      <c r="AT19299" s="144"/>
    </row>
    <row r="19300" spans="9:46" s="142" customFormat="1" x14ac:dyDescent="0.15">
      <c r="I19300" s="223"/>
      <c r="P19300" s="224"/>
      <c r="Q19300" s="224"/>
      <c r="R19300" s="224"/>
      <c r="T19300" s="223"/>
      <c r="U19300" s="225"/>
      <c r="V19300" s="223"/>
      <c r="W19300" s="225"/>
      <c r="AE19300" s="200"/>
      <c r="AM19300" s="203"/>
      <c r="AT19300" s="144"/>
    </row>
    <row r="19301" spans="9:46" s="142" customFormat="1" x14ac:dyDescent="0.15">
      <c r="I19301" s="223"/>
      <c r="P19301" s="224"/>
      <c r="Q19301" s="224"/>
      <c r="R19301" s="224"/>
      <c r="T19301" s="223"/>
      <c r="U19301" s="225"/>
      <c r="V19301" s="223"/>
      <c r="W19301" s="225"/>
      <c r="AE19301" s="200"/>
      <c r="AM19301" s="203"/>
      <c r="AT19301" s="144"/>
    </row>
    <row r="19302" spans="9:46" s="142" customFormat="1" x14ac:dyDescent="0.15">
      <c r="I19302" s="223"/>
      <c r="P19302" s="224"/>
      <c r="Q19302" s="224"/>
      <c r="R19302" s="224"/>
      <c r="T19302" s="223"/>
      <c r="U19302" s="225"/>
      <c r="V19302" s="223"/>
      <c r="W19302" s="225"/>
      <c r="AE19302" s="200"/>
      <c r="AM19302" s="203"/>
      <c r="AT19302" s="144"/>
    </row>
    <row r="19303" spans="9:46" s="142" customFormat="1" x14ac:dyDescent="0.15">
      <c r="I19303" s="223"/>
      <c r="P19303" s="224"/>
      <c r="Q19303" s="224"/>
      <c r="R19303" s="224"/>
      <c r="T19303" s="223"/>
      <c r="U19303" s="225"/>
      <c r="V19303" s="223"/>
      <c r="W19303" s="225"/>
      <c r="AE19303" s="200"/>
      <c r="AM19303" s="203"/>
      <c r="AT19303" s="144"/>
    </row>
    <row r="19304" spans="9:46" s="142" customFormat="1" x14ac:dyDescent="0.15">
      <c r="I19304" s="223"/>
      <c r="P19304" s="224"/>
      <c r="Q19304" s="224"/>
      <c r="R19304" s="224"/>
      <c r="T19304" s="223"/>
      <c r="U19304" s="225"/>
      <c r="V19304" s="223"/>
      <c r="W19304" s="225"/>
      <c r="AE19304" s="200"/>
      <c r="AM19304" s="203"/>
      <c r="AT19304" s="144"/>
    </row>
    <row r="19305" spans="9:46" s="142" customFormat="1" x14ac:dyDescent="0.15">
      <c r="I19305" s="223"/>
      <c r="P19305" s="224"/>
      <c r="Q19305" s="224"/>
      <c r="R19305" s="224"/>
      <c r="T19305" s="223"/>
      <c r="U19305" s="225"/>
      <c r="V19305" s="223"/>
      <c r="W19305" s="225"/>
      <c r="AE19305" s="200"/>
      <c r="AM19305" s="203"/>
      <c r="AT19305" s="144"/>
    </row>
    <row r="19306" spans="9:46" s="142" customFormat="1" x14ac:dyDescent="0.15">
      <c r="I19306" s="223"/>
      <c r="P19306" s="224"/>
      <c r="Q19306" s="224"/>
      <c r="R19306" s="224"/>
      <c r="T19306" s="223"/>
      <c r="U19306" s="225"/>
      <c r="V19306" s="223"/>
      <c r="W19306" s="225"/>
      <c r="AE19306" s="200"/>
      <c r="AM19306" s="203"/>
      <c r="AT19306" s="144"/>
    </row>
    <row r="19307" spans="9:46" s="142" customFormat="1" x14ac:dyDescent="0.15">
      <c r="I19307" s="223"/>
      <c r="P19307" s="224"/>
      <c r="Q19307" s="224"/>
      <c r="R19307" s="224"/>
      <c r="T19307" s="223"/>
      <c r="U19307" s="225"/>
      <c r="V19307" s="223"/>
      <c r="W19307" s="225"/>
      <c r="AE19307" s="200"/>
      <c r="AM19307" s="203"/>
      <c r="AT19307" s="144"/>
    </row>
    <row r="19308" spans="9:46" s="142" customFormat="1" x14ac:dyDescent="0.15">
      <c r="I19308" s="223"/>
      <c r="P19308" s="224"/>
      <c r="Q19308" s="224"/>
      <c r="R19308" s="224"/>
      <c r="T19308" s="223"/>
      <c r="U19308" s="225"/>
      <c r="V19308" s="223"/>
      <c r="W19308" s="225"/>
      <c r="AE19308" s="200"/>
      <c r="AM19308" s="203"/>
      <c r="AT19308" s="144"/>
    </row>
    <row r="19309" spans="9:46" s="142" customFormat="1" x14ac:dyDescent="0.15">
      <c r="I19309" s="223"/>
      <c r="P19309" s="224"/>
      <c r="Q19309" s="224"/>
      <c r="R19309" s="224"/>
      <c r="T19309" s="223"/>
      <c r="U19309" s="225"/>
      <c r="V19309" s="223"/>
      <c r="W19309" s="225"/>
      <c r="AE19309" s="200"/>
      <c r="AM19309" s="203"/>
      <c r="AT19309" s="144"/>
    </row>
    <row r="19310" spans="9:46" s="142" customFormat="1" x14ac:dyDescent="0.15">
      <c r="I19310" s="223"/>
      <c r="P19310" s="224"/>
      <c r="Q19310" s="224"/>
      <c r="R19310" s="224"/>
      <c r="T19310" s="223"/>
      <c r="U19310" s="225"/>
      <c r="V19310" s="223"/>
      <c r="W19310" s="225"/>
      <c r="AE19310" s="200"/>
      <c r="AM19310" s="203"/>
      <c r="AT19310" s="144"/>
    </row>
    <row r="19311" spans="9:46" s="142" customFormat="1" x14ac:dyDescent="0.15">
      <c r="I19311" s="223"/>
      <c r="P19311" s="224"/>
      <c r="Q19311" s="224"/>
      <c r="R19311" s="224"/>
      <c r="T19311" s="223"/>
      <c r="U19311" s="225"/>
      <c r="V19311" s="223"/>
      <c r="W19311" s="225"/>
      <c r="AE19311" s="200"/>
      <c r="AM19311" s="203"/>
      <c r="AT19311" s="144"/>
    </row>
    <row r="19312" spans="9:46" s="142" customFormat="1" x14ac:dyDescent="0.15">
      <c r="I19312" s="223"/>
      <c r="P19312" s="224"/>
      <c r="Q19312" s="224"/>
      <c r="R19312" s="224"/>
      <c r="T19312" s="223"/>
      <c r="U19312" s="225"/>
      <c r="V19312" s="223"/>
      <c r="W19312" s="225"/>
      <c r="AE19312" s="200"/>
      <c r="AM19312" s="203"/>
      <c r="AT19312" s="144"/>
    </row>
    <row r="19313" spans="9:46" s="142" customFormat="1" x14ac:dyDescent="0.15">
      <c r="I19313" s="223"/>
      <c r="P19313" s="224"/>
      <c r="Q19313" s="224"/>
      <c r="R19313" s="224"/>
      <c r="T19313" s="223"/>
      <c r="U19313" s="225"/>
      <c r="V19313" s="223"/>
      <c r="W19313" s="225"/>
      <c r="AE19313" s="200"/>
      <c r="AM19313" s="203"/>
      <c r="AT19313" s="144"/>
    </row>
    <row r="19314" spans="9:46" s="142" customFormat="1" x14ac:dyDescent="0.15">
      <c r="I19314" s="223"/>
      <c r="P19314" s="224"/>
      <c r="Q19314" s="224"/>
      <c r="R19314" s="224"/>
      <c r="T19314" s="223"/>
      <c r="U19314" s="225"/>
      <c r="V19314" s="223"/>
      <c r="W19314" s="225"/>
      <c r="AE19314" s="200"/>
      <c r="AM19314" s="203"/>
      <c r="AT19314" s="144"/>
    </row>
    <row r="19315" spans="9:46" s="142" customFormat="1" x14ac:dyDescent="0.15">
      <c r="I19315" s="223"/>
      <c r="P19315" s="224"/>
      <c r="Q19315" s="224"/>
      <c r="R19315" s="224"/>
      <c r="T19315" s="223"/>
      <c r="U19315" s="225"/>
      <c r="V19315" s="223"/>
      <c r="W19315" s="225"/>
      <c r="AE19315" s="200"/>
      <c r="AM19315" s="203"/>
      <c r="AT19315" s="144"/>
    </row>
    <row r="19316" spans="9:46" s="142" customFormat="1" x14ac:dyDescent="0.15">
      <c r="I19316" s="223"/>
      <c r="P19316" s="224"/>
      <c r="Q19316" s="224"/>
      <c r="R19316" s="224"/>
      <c r="T19316" s="223"/>
      <c r="U19316" s="225"/>
      <c r="V19316" s="223"/>
      <c r="W19316" s="225"/>
      <c r="AE19316" s="200"/>
      <c r="AM19316" s="203"/>
      <c r="AT19316" s="144"/>
    </row>
    <row r="19317" spans="9:46" s="142" customFormat="1" x14ac:dyDescent="0.15">
      <c r="I19317" s="223"/>
      <c r="P19317" s="224"/>
      <c r="Q19317" s="224"/>
      <c r="R19317" s="224"/>
      <c r="T19317" s="223"/>
      <c r="U19317" s="225"/>
      <c r="V19317" s="223"/>
      <c r="W19317" s="225"/>
      <c r="AE19317" s="200"/>
      <c r="AM19317" s="203"/>
      <c r="AT19317" s="144"/>
    </row>
    <row r="19318" spans="9:46" s="142" customFormat="1" x14ac:dyDescent="0.15">
      <c r="I19318" s="223"/>
      <c r="P19318" s="224"/>
      <c r="Q19318" s="224"/>
      <c r="R19318" s="224"/>
      <c r="T19318" s="223"/>
      <c r="U19318" s="225"/>
      <c r="V19318" s="223"/>
      <c r="W19318" s="225"/>
      <c r="AE19318" s="200"/>
      <c r="AM19318" s="203"/>
      <c r="AT19318" s="144"/>
    </row>
    <row r="19319" spans="9:46" s="142" customFormat="1" x14ac:dyDescent="0.15">
      <c r="I19319" s="223"/>
      <c r="P19319" s="224"/>
      <c r="Q19319" s="224"/>
      <c r="R19319" s="224"/>
      <c r="T19319" s="223"/>
      <c r="U19319" s="225"/>
      <c r="V19319" s="223"/>
      <c r="W19319" s="225"/>
      <c r="AE19319" s="200"/>
      <c r="AM19319" s="203"/>
      <c r="AT19319" s="144"/>
    </row>
    <row r="19320" spans="9:46" s="142" customFormat="1" x14ac:dyDescent="0.15">
      <c r="I19320" s="223"/>
      <c r="P19320" s="224"/>
      <c r="Q19320" s="224"/>
      <c r="R19320" s="224"/>
      <c r="T19320" s="223"/>
      <c r="U19320" s="225"/>
      <c r="V19320" s="223"/>
      <c r="W19320" s="225"/>
      <c r="AE19320" s="200"/>
      <c r="AM19320" s="203"/>
      <c r="AT19320" s="144"/>
    </row>
    <row r="19321" spans="9:46" s="142" customFormat="1" x14ac:dyDescent="0.15">
      <c r="I19321" s="223"/>
      <c r="P19321" s="224"/>
      <c r="Q19321" s="224"/>
      <c r="R19321" s="224"/>
      <c r="T19321" s="223"/>
      <c r="U19321" s="225"/>
      <c r="V19321" s="223"/>
      <c r="W19321" s="225"/>
      <c r="AE19321" s="200"/>
      <c r="AM19321" s="203"/>
      <c r="AT19321" s="144"/>
    </row>
    <row r="19322" spans="9:46" s="142" customFormat="1" x14ac:dyDescent="0.15">
      <c r="I19322" s="223"/>
      <c r="P19322" s="224"/>
      <c r="Q19322" s="224"/>
      <c r="R19322" s="224"/>
      <c r="T19322" s="223"/>
      <c r="U19322" s="225"/>
      <c r="V19322" s="223"/>
      <c r="W19322" s="225"/>
      <c r="AE19322" s="200"/>
      <c r="AM19322" s="203"/>
      <c r="AT19322" s="144"/>
    </row>
    <row r="19323" spans="9:46" s="142" customFormat="1" x14ac:dyDescent="0.15">
      <c r="I19323" s="223"/>
      <c r="P19323" s="224"/>
      <c r="Q19323" s="224"/>
      <c r="R19323" s="224"/>
      <c r="T19323" s="223"/>
      <c r="U19323" s="225"/>
      <c r="V19323" s="223"/>
      <c r="W19323" s="225"/>
      <c r="AE19323" s="200"/>
      <c r="AM19323" s="203"/>
      <c r="AT19323" s="144"/>
    </row>
    <row r="19324" spans="9:46" s="142" customFormat="1" x14ac:dyDescent="0.15">
      <c r="I19324" s="223"/>
      <c r="P19324" s="224"/>
      <c r="Q19324" s="224"/>
      <c r="R19324" s="224"/>
      <c r="T19324" s="223"/>
      <c r="U19324" s="225"/>
      <c r="V19324" s="223"/>
      <c r="W19324" s="225"/>
      <c r="AE19324" s="200"/>
      <c r="AM19324" s="203"/>
      <c r="AT19324" s="144"/>
    </row>
    <row r="19325" spans="9:46" s="142" customFormat="1" x14ac:dyDescent="0.15">
      <c r="I19325" s="223"/>
      <c r="P19325" s="224"/>
      <c r="Q19325" s="224"/>
      <c r="R19325" s="224"/>
      <c r="T19325" s="223"/>
      <c r="U19325" s="225"/>
      <c r="V19325" s="223"/>
      <c r="W19325" s="225"/>
      <c r="AE19325" s="200"/>
      <c r="AM19325" s="203"/>
      <c r="AT19325" s="144"/>
    </row>
    <row r="19326" spans="9:46" s="142" customFormat="1" x14ac:dyDescent="0.15">
      <c r="I19326" s="223"/>
      <c r="P19326" s="224"/>
      <c r="Q19326" s="224"/>
      <c r="R19326" s="224"/>
      <c r="T19326" s="223"/>
      <c r="U19326" s="225"/>
      <c r="V19326" s="223"/>
      <c r="W19326" s="225"/>
      <c r="AE19326" s="200"/>
      <c r="AM19326" s="203"/>
      <c r="AT19326" s="144"/>
    </row>
    <row r="19327" spans="9:46" s="142" customFormat="1" x14ac:dyDescent="0.15">
      <c r="I19327" s="223"/>
      <c r="P19327" s="224"/>
      <c r="Q19327" s="224"/>
      <c r="R19327" s="224"/>
      <c r="T19327" s="223"/>
      <c r="U19327" s="225"/>
      <c r="V19327" s="223"/>
      <c r="W19327" s="225"/>
      <c r="AE19327" s="200"/>
      <c r="AM19327" s="203"/>
      <c r="AT19327" s="144"/>
    </row>
    <row r="19328" spans="9:46" s="142" customFormat="1" x14ac:dyDescent="0.15">
      <c r="I19328" s="223"/>
      <c r="P19328" s="224"/>
      <c r="Q19328" s="224"/>
      <c r="R19328" s="224"/>
      <c r="T19328" s="223"/>
      <c r="U19328" s="225"/>
      <c r="V19328" s="223"/>
      <c r="W19328" s="225"/>
      <c r="AE19328" s="200"/>
      <c r="AM19328" s="203"/>
      <c r="AT19328" s="144"/>
    </row>
    <row r="19329" spans="9:46" s="142" customFormat="1" x14ac:dyDescent="0.15">
      <c r="I19329" s="223"/>
      <c r="P19329" s="224"/>
      <c r="Q19329" s="224"/>
      <c r="R19329" s="224"/>
      <c r="T19329" s="223"/>
      <c r="U19329" s="225"/>
      <c r="V19329" s="223"/>
      <c r="W19329" s="225"/>
      <c r="AE19329" s="200"/>
      <c r="AM19329" s="203"/>
      <c r="AT19329" s="144"/>
    </row>
    <row r="19330" spans="9:46" s="142" customFormat="1" x14ac:dyDescent="0.15">
      <c r="I19330" s="223"/>
      <c r="P19330" s="224"/>
      <c r="Q19330" s="224"/>
      <c r="R19330" s="224"/>
      <c r="T19330" s="223"/>
      <c r="U19330" s="225"/>
      <c r="V19330" s="223"/>
      <c r="W19330" s="225"/>
      <c r="AE19330" s="200"/>
      <c r="AM19330" s="203"/>
      <c r="AT19330" s="144"/>
    </row>
    <row r="19331" spans="9:46" s="142" customFormat="1" x14ac:dyDescent="0.15">
      <c r="I19331" s="223"/>
      <c r="P19331" s="224"/>
      <c r="Q19331" s="224"/>
      <c r="R19331" s="224"/>
      <c r="T19331" s="223"/>
      <c r="U19331" s="225"/>
      <c r="V19331" s="223"/>
      <c r="W19331" s="225"/>
      <c r="AE19331" s="200"/>
      <c r="AM19331" s="203"/>
      <c r="AT19331" s="144"/>
    </row>
    <row r="19332" spans="9:46" s="142" customFormat="1" x14ac:dyDescent="0.15">
      <c r="I19332" s="223"/>
      <c r="P19332" s="224"/>
      <c r="Q19332" s="224"/>
      <c r="R19332" s="224"/>
      <c r="T19332" s="223"/>
      <c r="U19332" s="225"/>
      <c r="V19332" s="223"/>
      <c r="W19332" s="225"/>
      <c r="AE19332" s="200"/>
      <c r="AM19332" s="203"/>
      <c r="AT19332" s="144"/>
    </row>
    <row r="19333" spans="9:46" s="142" customFormat="1" x14ac:dyDescent="0.15">
      <c r="I19333" s="223"/>
      <c r="P19333" s="224"/>
      <c r="Q19333" s="224"/>
      <c r="R19333" s="224"/>
      <c r="T19333" s="223"/>
      <c r="U19333" s="225"/>
      <c r="V19333" s="223"/>
      <c r="W19333" s="225"/>
      <c r="AE19333" s="200"/>
      <c r="AM19333" s="203"/>
      <c r="AT19333" s="144"/>
    </row>
    <row r="19334" spans="9:46" s="142" customFormat="1" x14ac:dyDescent="0.15">
      <c r="I19334" s="223"/>
      <c r="P19334" s="224"/>
      <c r="Q19334" s="224"/>
      <c r="R19334" s="224"/>
      <c r="T19334" s="223"/>
      <c r="U19334" s="225"/>
      <c r="V19334" s="223"/>
      <c r="W19334" s="225"/>
      <c r="AE19334" s="200"/>
      <c r="AM19334" s="203"/>
      <c r="AT19334" s="144"/>
    </row>
    <row r="19335" spans="9:46" s="142" customFormat="1" x14ac:dyDescent="0.15">
      <c r="I19335" s="223"/>
      <c r="P19335" s="224"/>
      <c r="Q19335" s="224"/>
      <c r="R19335" s="224"/>
      <c r="T19335" s="223"/>
      <c r="U19335" s="225"/>
      <c r="V19335" s="223"/>
      <c r="W19335" s="225"/>
      <c r="AE19335" s="200"/>
      <c r="AM19335" s="203"/>
      <c r="AT19335" s="144"/>
    </row>
    <row r="19336" spans="9:46" s="142" customFormat="1" x14ac:dyDescent="0.15">
      <c r="I19336" s="223"/>
      <c r="P19336" s="224"/>
      <c r="Q19336" s="224"/>
      <c r="R19336" s="224"/>
      <c r="T19336" s="223"/>
      <c r="U19336" s="225"/>
      <c r="V19336" s="223"/>
      <c r="W19336" s="225"/>
      <c r="AE19336" s="200"/>
      <c r="AM19336" s="203"/>
      <c r="AT19336" s="144"/>
    </row>
    <row r="19337" spans="9:46" s="142" customFormat="1" x14ac:dyDescent="0.15">
      <c r="I19337" s="223"/>
      <c r="P19337" s="224"/>
      <c r="Q19337" s="224"/>
      <c r="R19337" s="224"/>
      <c r="T19337" s="223"/>
      <c r="U19337" s="225"/>
      <c r="V19337" s="223"/>
      <c r="W19337" s="225"/>
      <c r="AE19337" s="200"/>
      <c r="AM19337" s="203"/>
      <c r="AT19337" s="144"/>
    </row>
    <row r="19338" spans="9:46" s="142" customFormat="1" x14ac:dyDescent="0.15">
      <c r="I19338" s="223"/>
      <c r="P19338" s="224"/>
      <c r="Q19338" s="224"/>
      <c r="R19338" s="224"/>
      <c r="T19338" s="223"/>
      <c r="U19338" s="225"/>
      <c r="V19338" s="223"/>
      <c r="W19338" s="225"/>
      <c r="AE19338" s="200"/>
      <c r="AM19338" s="203"/>
      <c r="AT19338" s="144"/>
    </row>
    <row r="19339" spans="9:46" s="142" customFormat="1" x14ac:dyDescent="0.15">
      <c r="I19339" s="223"/>
      <c r="P19339" s="224"/>
      <c r="Q19339" s="224"/>
      <c r="R19339" s="224"/>
      <c r="T19339" s="223"/>
      <c r="U19339" s="225"/>
      <c r="V19339" s="223"/>
      <c r="W19339" s="225"/>
      <c r="AE19339" s="200"/>
      <c r="AM19339" s="203"/>
      <c r="AT19339" s="144"/>
    </row>
    <row r="19340" spans="9:46" s="142" customFormat="1" x14ac:dyDescent="0.15">
      <c r="I19340" s="223"/>
      <c r="P19340" s="224"/>
      <c r="Q19340" s="224"/>
      <c r="R19340" s="224"/>
      <c r="T19340" s="223"/>
      <c r="U19340" s="225"/>
      <c r="V19340" s="223"/>
      <c r="W19340" s="225"/>
      <c r="AE19340" s="200"/>
      <c r="AM19340" s="203"/>
      <c r="AT19340" s="144"/>
    </row>
    <row r="19341" spans="9:46" s="142" customFormat="1" x14ac:dyDescent="0.15">
      <c r="I19341" s="223"/>
      <c r="P19341" s="224"/>
      <c r="Q19341" s="224"/>
      <c r="R19341" s="224"/>
      <c r="T19341" s="223"/>
      <c r="U19341" s="225"/>
      <c r="V19341" s="223"/>
      <c r="W19341" s="225"/>
      <c r="AE19341" s="200"/>
      <c r="AM19341" s="203"/>
      <c r="AT19341" s="144"/>
    </row>
    <row r="19342" spans="9:46" s="142" customFormat="1" x14ac:dyDescent="0.15">
      <c r="I19342" s="223"/>
      <c r="P19342" s="224"/>
      <c r="Q19342" s="224"/>
      <c r="R19342" s="224"/>
      <c r="T19342" s="223"/>
      <c r="U19342" s="225"/>
      <c r="V19342" s="223"/>
      <c r="W19342" s="225"/>
      <c r="AE19342" s="200"/>
      <c r="AM19342" s="203"/>
      <c r="AT19342" s="144"/>
    </row>
    <row r="19343" spans="9:46" s="142" customFormat="1" x14ac:dyDescent="0.15">
      <c r="I19343" s="223"/>
      <c r="P19343" s="224"/>
      <c r="Q19343" s="224"/>
      <c r="R19343" s="224"/>
      <c r="T19343" s="223"/>
      <c r="U19343" s="225"/>
      <c r="V19343" s="223"/>
      <c r="W19343" s="225"/>
      <c r="AE19343" s="200"/>
      <c r="AM19343" s="203"/>
      <c r="AT19343" s="144"/>
    </row>
    <row r="19344" spans="9:46" s="142" customFormat="1" x14ac:dyDescent="0.15">
      <c r="I19344" s="223"/>
      <c r="P19344" s="224"/>
      <c r="Q19344" s="224"/>
      <c r="R19344" s="224"/>
      <c r="T19344" s="223"/>
      <c r="U19344" s="225"/>
      <c r="V19344" s="223"/>
      <c r="W19344" s="225"/>
      <c r="AE19344" s="200"/>
      <c r="AM19344" s="203"/>
      <c r="AT19344" s="144"/>
    </row>
    <row r="19345" spans="9:46" s="142" customFormat="1" x14ac:dyDescent="0.15">
      <c r="I19345" s="223"/>
      <c r="P19345" s="224"/>
      <c r="Q19345" s="224"/>
      <c r="R19345" s="224"/>
      <c r="T19345" s="223"/>
      <c r="U19345" s="225"/>
      <c r="V19345" s="223"/>
      <c r="W19345" s="225"/>
      <c r="AE19345" s="200"/>
      <c r="AM19345" s="203"/>
      <c r="AT19345" s="144"/>
    </row>
    <row r="19346" spans="9:46" s="142" customFormat="1" x14ac:dyDescent="0.15">
      <c r="I19346" s="223"/>
      <c r="P19346" s="224"/>
      <c r="Q19346" s="224"/>
      <c r="R19346" s="224"/>
      <c r="T19346" s="223"/>
      <c r="U19346" s="225"/>
      <c r="V19346" s="223"/>
      <c r="W19346" s="225"/>
      <c r="AE19346" s="200"/>
      <c r="AM19346" s="203"/>
      <c r="AT19346" s="144"/>
    </row>
    <row r="19347" spans="9:46" s="142" customFormat="1" x14ac:dyDescent="0.15">
      <c r="I19347" s="223"/>
      <c r="P19347" s="224"/>
      <c r="Q19347" s="224"/>
      <c r="R19347" s="224"/>
      <c r="T19347" s="223"/>
      <c r="U19347" s="225"/>
      <c r="V19347" s="223"/>
      <c r="W19347" s="225"/>
      <c r="AE19347" s="200"/>
      <c r="AM19347" s="203"/>
      <c r="AT19347" s="144"/>
    </row>
    <row r="19348" spans="9:46" s="142" customFormat="1" x14ac:dyDescent="0.15">
      <c r="I19348" s="223"/>
      <c r="P19348" s="224"/>
      <c r="Q19348" s="224"/>
      <c r="R19348" s="224"/>
      <c r="T19348" s="223"/>
      <c r="U19348" s="225"/>
      <c r="V19348" s="223"/>
      <c r="W19348" s="225"/>
      <c r="AE19348" s="200"/>
      <c r="AM19348" s="203"/>
      <c r="AT19348" s="144"/>
    </row>
    <row r="19349" spans="9:46" s="142" customFormat="1" x14ac:dyDescent="0.15">
      <c r="I19349" s="223"/>
      <c r="P19349" s="224"/>
      <c r="Q19349" s="224"/>
      <c r="R19349" s="224"/>
      <c r="T19349" s="223"/>
      <c r="U19349" s="225"/>
      <c r="V19349" s="223"/>
      <c r="W19349" s="225"/>
      <c r="AE19349" s="200"/>
      <c r="AM19349" s="203"/>
      <c r="AT19349" s="144"/>
    </row>
    <row r="19350" spans="9:46" s="142" customFormat="1" x14ac:dyDescent="0.15">
      <c r="I19350" s="223"/>
      <c r="P19350" s="224"/>
      <c r="Q19350" s="224"/>
      <c r="R19350" s="224"/>
      <c r="T19350" s="223"/>
      <c r="U19350" s="225"/>
      <c r="V19350" s="223"/>
      <c r="W19350" s="225"/>
      <c r="AE19350" s="200"/>
      <c r="AM19350" s="203"/>
      <c r="AT19350" s="144"/>
    </row>
    <row r="19351" spans="9:46" s="142" customFormat="1" x14ac:dyDescent="0.15">
      <c r="I19351" s="223"/>
      <c r="P19351" s="224"/>
      <c r="Q19351" s="224"/>
      <c r="R19351" s="224"/>
      <c r="T19351" s="223"/>
      <c r="U19351" s="225"/>
      <c r="V19351" s="223"/>
      <c r="W19351" s="225"/>
      <c r="AE19351" s="200"/>
      <c r="AM19351" s="203"/>
      <c r="AT19351" s="144"/>
    </row>
    <row r="19352" spans="9:46" s="142" customFormat="1" x14ac:dyDescent="0.15">
      <c r="I19352" s="223"/>
      <c r="P19352" s="224"/>
      <c r="Q19352" s="224"/>
      <c r="R19352" s="224"/>
      <c r="T19352" s="223"/>
      <c r="U19352" s="225"/>
      <c r="V19352" s="223"/>
      <c r="W19352" s="225"/>
      <c r="AE19352" s="200"/>
      <c r="AM19352" s="203"/>
      <c r="AT19352" s="144"/>
    </row>
    <row r="19353" spans="9:46" s="142" customFormat="1" x14ac:dyDescent="0.15">
      <c r="I19353" s="223"/>
      <c r="P19353" s="224"/>
      <c r="Q19353" s="224"/>
      <c r="R19353" s="224"/>
      <c r="T19353" s="223"/>
      <c r="U19353" s="225"/>
      <c r="V19353" s="223"/>
      <c r="W19353" s="225"/>
      <c r="AE19353" s="200"/>
      <c r="AM19353" s="203"/>
      <c r="AT19353" s="144"/>
    </row>
    <row r="19354" spans="9:46" s="142" customFormat="1" x14ac:dyDescent="0.15">
      <c r="I19354" s="223"/>
      <c r="P19354" s="224"/>
      <c r="Q19354" s="224"/>
      <c r="R19354" s="224"/>
      <c r="T19354" s="223"/>
      <c r="U19354" s="225"/>
      <c r="V19354" s="223"/>
      <c r="W19354" s="225"/>
      <c r="AE19354" s="200"/>
      <c r="AM19354" s="203"/>
      <c r="AT19354" s="144"/>
    </row>
    <row r="19355" spans="9:46" s="142" customFormat="1" x14ac:dyDescent="0.15">
      <c r="I19355" s="223"/>
      <c r="P19355" s="224"/>
      <c r="Q19355" s="224"/>
      <c r="R19355" s="224"/>
      <c r="T19355" s="223"/>
      <c r="U19355" s="225"/>
      <c r="V19355" s="223"/>
      <c r="W19355" s="225"/>
      <c r="AE19355" s="200"/>
      <c r="AM19355" s="203"/>
      <c r="AT19355" s="144"/>
    </row>
    <row r="19356" spans="9:46" s="142" customFormat="1" x14ac:dyDescent="0.15">
      <c r="I19356" s="223"/>
      <c r="P19356" s="224"/>
      <c r="Q19356" s="224"/>
      <c r="R19356" s="224"/>
      <c r="T19356" s="223"/>
      <c r="U19356" s="225"/>
      <c r="V19356" s="223"/>
      <c r="W19356" s="225"/>
      <c r="AE19356" s="200"/>
      <c r="AM19356" s="203"/>
      <c r="AT19356" s="144"/>
    </row>
    <row r="19357" spans="9:46" s="142" customFormat="1" x14ac:dyDescent="0.15">
      <c r="I19357" s="223"/>
      <c r="P19357" s="224"/>
      <c r="Q19357" s="224"/>
      <c r="R19357" s="224"/>
      <c r="T19357" s="223"/>
      <c r="U19357" s="225"/>
      <c r="V19357" s="223"/>
      <c r="W19357" s="225"/>
      <c r="AE19357" s="200"/>
      <c r="AM19357" s="203"/>
      <c r="AT19357" s="144"/>
    </row>
    <row r="19358" spans="9:46" s="142" customFormat="1" x14ac:dyDescent="0.15">
      <c r="I19358" s="223"/>
      <c r="P19358" s="224"/>
      <c r="Q19358" s="224"/>
      <c r="R19358" s="224"/>
      <c r="T19358" s="223"/>
      <c r="U19358" s="225"/>
      <c r="V19358" s="223"/>
      <c r="W19358" s="225"/>
      <c r="AE19358" s="200"/>
      <c r="AM19358" s="203"/>
      <c r="AT19358" s="144"/>
    </row>
    <row r="19359" spans="9:46" s="142" customFormat="1" x14ac:dyDescent="0.15">
      <c r="I19359" s="223"/>
      <c r="P19359" s="224"/>
      <c r="Q19359" s="224"/>
      <c r="R19359" s="224"/>
      <c r="T19359" s="223"/>
      <c r="U19359" s="225"/>
      <c r="V19359" s="223"/>
      <c r="W19359" s="225"/>
      <c r="AE19359" s="200"/>
      <c r="AM19359" s="203"/>
      <c r="AT19359" s="144"/>
    </row>
    <row r="19360" spans="9:46" s="142" customFormat="1" x14ac:dyDescent="0.15">
      <c r="I19360" s="223"/>
      <c r="P19360" s="224"/>
      <c r="Q19360" s="224"/>
      <c r="R19360" s="224"/>
      <c r="T19360" s="223"/>
      <c r="U19360" s="225"/>
      <c r="V19360" s="223"/>
      <c r="W19360" s="225"/>
      <c r="AE19360" s="200"/>
      <c r="AM19360" s="203"/>
      <c r="AT19360" s="144"/>
    </row>
    <row r="19361" spans="9:46" s="142" customFormat="1" x14ac:dyDescent="0.15">
      <c r="I19361" s="223"/>
      <c r="P19361" s="224"/>
      <c r="Q19361" s="224"/>
      <c r="R19361" s="224"/>
      <c r="T19361" s="223"/>
      <c r="U19361" s="225"/>
      <c r="V19361" s="223"/>
      <c r="W19361" s="225"/>
      <c r="AE19361" s="200"/>
      <c r="AM19361" s="203"/>
      <c r="AT19361" s="144"/>
    </row>
    <row r="19362" spans="9:46" s="142" customFormat="1" x14ac:dyDescent="0.15">
      <c r="I19362" s="223"/>
      <c r="P19362" s="224"/>
      <c r="Q19362" s="224"/>
      <c r="R19362" s="224"/>
      <c r="T19362" s="223"/>
      <c r="U19362" s="225"/>
      <c r="V19362" s="223"/>
      <c r="W19362" s="225"/>
      <c r="AE19362" s="200"/>
      <c r="AM19362" s="203"/>
      <c r="AT19362" s="144"/>
    </row>
    <row r="19363" spans="9:46" s="142" customFormat="1" x14ac:dyDescent="0.15">
      <c r="I19363" s="223"/>
      <c r="P19363" s="224"/>
      <c r="Q19363" s="224"/>
      <c r="R19363" s="224"/>
      <c r="T19363" s="223"/>
      <c r="U19363" s="225"/>
      <c r="V19363" s="223"/>
      <c r="W19363" s="225"/>
      <c r="AE19363" s="200"/>
      <c r="AM19363" s="203"/>
      <c r="AT19363" s="144"/>
    </row>
    <row r="19364" spans="9:46" s="142" customFormat="1" x14ac:dyDescent="0.15">
      <c r="I19364" s="223"/>
      <c r="P19364" s="224"/>
      <c r="Q19364" s="224"/>
      <c r="R19364" s="224"/>
      <c r="T19364" s="223"/>
      <c r="U19364" s="225"/>
      <c r="V19364" s="223"/>
      <c r="W19364" s="225"/>
      <c r="AE19364" s="200"/>
      <c r="AM19364" s="203"/>
      <c r="AT19364" s="144"/>
    </row>
    <row r="19365" spans="9:46" s="142" customFormat="1" x14ac:dyDescent="0.15">
      <c r="I19365" s="223"/>
      <c r="P19365" s="224"/>
      <c r="Q19365" s="224"/>
      <c r="R19365" s="224"/>
      <c r="T19365" s="223"/>
      <c r="U19365" s="225"/>
      <c r="V19365" s="223"/>
      <c r="W19365" s="225"/>
      <c r="AE19365" s="200"/>
      <c r="AM19365" s="203"/>
      <c r="AT19365" s="144"/>
    </row>
    <row r="19366" spans="9:46" s="142" customFormat="1" x14ac:dyDescent="0.15">
      <c r="I19366" s="223"/>
      <c r="P19366" s="224"/>
      <c r="Q19366" s="224"/>
      <c r="R19366" s="224"/>
      <c r="T19366" s="223"/>
      <c r="U19366" s="225"/>
      <c r="V19366" s="223"/>
      <c r="W19366" s="225"/>
      <c r="AE19366" s="200"/>
      <c r="AM19366" s="203"/>
      <c r="AT19366" s="144"/>
    </row>
    <row r="19367" spans="9:46" s="142" customFormat="1" x14ac:dyDescent="0.15">
      <c r="I19367" s="223"/>
      <c r="P19367" s="224"/>
      <c r="Q19367" s="224"/>
      <c r="R19367" s="224"/>
      <c r="T19367" s="223"/>
      <c r="U19367" s="225"/>
      <c r="V19367" s="223"/>
      <c r="W19367" s="225"/>
      <c r="AE19367" s="200"/>
      <c r="AM19367" s="203"/>
      <c r="AT19367" s="144"/>
    </row>
    <row r="19368" spans="9:46" s="142" customFormat="1" x14ac:dyDescent="0.15">
      <c r="I19368" s="223"/>
      <c r="P19368" s="224"/>
      <c r="Q19368" s="224"/>
      <c r="R19368" s="224"/>
      <c r="T19368" s="223"/>
      <c r="U19368" s="225"/>
      <c r="V19368" s="223"/>
      <c r="W19368" s="225"/>
      <c r="AE19368" s="200"/>
      <c r="AM19368" s="203"/>
      <c r="AT19368" s="144"/>
    </row>
    <row r="19369" spans="9:46" s="142" customFormat="1" x14ac:dyDescent="0.15">
      <c r="I19369" s="223"/>
      <c r="P19369" s="224"/>
      <c r="Q19369" s="224"/>
      <c r="R19369" s="224"/>
      <c r="T19369" s="223"/>
      <c r="U19369" s="225"/>
      <c r="V19369" s="223"/>
      <c r="W19369" s="225"/>
      <c r="AE19369" s="200"/>
      <c r="AM19369" s="203"/>
      <c r="AT19369" s="144"/>
    </row>
    <row r="19370" spans="9:46" s="142" customFormat="1" x14ac:dyDescent="0.15">
      <c r="I19370" s="223"/>
      <c r="P19370" s="224"/>
      <c r="Q19370" s="224"/>
      <c r="R19370" s="224"/>
      <c r="T19370" s="223"/>
      <c r="U19370" s="225"/>
      <c r="V19370" s="223"/>
      <c r="W19370" s="225"/>
      <c r="AE19370" s="200"/>
      <c r="AM19370" s="203"/>
      <c r="AT19370" s="144"/>
    </row>
    <row r="19371" spans="9:46" s="142" customFormat="1" x14ac:dyDescent="0.15">
      <c r="I19371" s="223"/>
      <c r="P19371" s="224"/>
      <c r="Q19371" s="224"/>
      <c r="R19371" s="224"/>
      <c r="T19371" s="223"/>
      <c r="U19371" s="225"/>
      <c r="V19371" s="223"/>
      <c r="W19371" s="225"/>
      <c r="AE19371" s="200"/>
      <c r="AM19371" s="203"/>
      <c r="AT19371" s="144"/>
    </row>
    <row r="19372" spans="9:46" s="142" customFormat="1" x14ac:dyDescent="0.15">
      <c r="I19372" s="223"/>
      <c r="P19372" s="224"/>
      <c r="Q19372" s="224"/>
      <c r="R19372" s="224"/>
      <c r="T19372" s="223"/>
      <c r="U19372" s="225"/>
      <c r="V19372" s="223"/>
      <c r="W19372" s="225"/>
      <c r="AE19372" s="200"/>
      <c r="AM19372" s="203"/>
      <c r="AT19372" s="144"/>
    </row>
    <row r="19373" spans="9:46" s="142" customFormat="1" x14ac:dyDescent="0.15">
      <c r="I19373" s="223"/>
      <c r="P19373" s="224"/>
      <c r="Q19373" s="224"/>
      <c r="R19373" s="224"/>
      <c r="T19373" s="223"/>
      <c r="U19373" s="225"/>
      <c r="V19373" s="223"/>
      <c r="W19373" s="225"/>
      <c r="AE19373" s="200"/>
      <c r="AM19373" s="203"/>
      <c r="AT19373" s="144"/>
    </row>
    <row r="19374" spans="9:46" s="142" customFormat="1" x14ac:dyDescent="0.15">
      <c r="I19374" s="223"/>
      <c r="P19374" s="224"/>
      <c r="Q19374" s="224"/>
      <c r="R19374" s="224"/>
      <c r="T19374" s="223"/>
      <c r="U19374" s="225"/>
      <c r="V19374" s="223"/>
      <c r="W19374" s="225"/>
      <c r="AE19374" s="200"/>
      <c r="AM19374" s="203"/>
      <c r="AT19374" s="144"/>
    </row>
    <row r="19375" spans="9:46" s="142" customFormat="1" x14ac:dyDescent="0.15">
      <c r="I19375" s="223"/>
      <c r="P19375" s="224"/>
      <c r="Q19375" s="224"/>
      <c r="R19375" s="224"/>
      <c r="T19375" s="223"/>
      <c r="U19375" s="225"/>
      <c r="V19375" s="223"/>
      <c r="W19375" s="225"/>
      <c r="AE19375" s="200"/>
      <c r="AM19375" s="203"/>
      <c r="AT19375" s="144"/>
    </row>
    <row r="19376" spans="9:46" s="142" customFormat="1" x14ac:dyDescent="0.15">
      <c r="I19376" s="223"/>
      <c r="P19376" s="224"/>
      <c r="Q19376" s="224"/>
      <c r="R19376" s="224"/>
      <c r="T19376" s="223"/>
      <c r="U19376" s="225"/>
      <c r="V19376" s="223"/>
      <c r="W19376" s="225"/>
      <c r="AE19376" s="200"/>
      <c r="AM19376" s="203"/>
      <c r="AT19376" s="144"/>
    </row>
    <row r="19377" spans="9:46" s="142" customFormat="1" x14ac:dyDescent="0.15">
      <c r="I19377" s="223"/>
      <c r="P19377" s="224"/>
      <c r="Q19377" s="224"/>
      <c r="R19377" s="224"/>
      <c r="T19377" s="223"/>
      <c r="U19377" s="225"/>
      <c r="V19377" s="223"/>
      <c r="W19377" s="225"/>
      <c r="AE19377" s="200"/>
      <c r="AM19377" s="203"/>
      <c r="AT19377" s="144"/>
    </row>
    <row r="19378" spans="9:46" s="142" customFormat="1" x14ac:dyDescent="0.15">
      <c r="I19378" s="223"/>
      <c r="P19378" s="224"/>
      <c r="Q19378" s="224"/>
      <c r="R19378" s="224"/>
      <c r="T19378" s="223"/>
      <c r="U19378" s="225"/>
      <c r="V19378" s="223"/>
      <c r="W19378" s="225"/>
      <c r="AE19378" s="200"/>
      <c r="AM19378" s="203"/>
      <c r="AT19378" s="144"/>
    </row>
    <row r="19379" spans="9:46" s="142" customFormat="1" x14ac:dyDescent="0.15">
      <c r="I19379" s="223"/>
      <c r="P19379" s="224"/>
      <c r="Q19379" s="224"/>
      <c r="R19379" s="224"/>
      <c r="T19379" s="223"/>
      <c r="U19379" s="225"/>
      <c r="V19379" s="223"/>
      <c r="W19379" s="225"/>
      <c r="AE19379" s="200"/>
      <c r="AM19379" s="203"/>
      <c r="AT19379" s="144"/>
    </row>
    <row r="19380" spans="9:46" s="142" customFormat="1" x14ac:dyDescent="0.15">
      <c r="I19380" s="223"/>
      <c r="P19380" s="224"/>
      <c r="Q19380" s="224"/>
      <c r="R19380" s="224"/>
      <c r="T19380" s="223"/>
      <c r="U19380" s="225"/>
      <c r="V19380" s="223"/>
      <c r="W19380" s="225"/>
      <c r="AE19380" s="200"/>
      <c r="AM19380" s="203"/>
      <c r="AT19380" s="144"/>
    </row>
    <row r="19381" spans="9:46" s="142" customFormat="1" x14ac:dyDescent="0.15">
      <c r="I19381" s="223"/>
      <c r="P19381" s="224"/>
      <c r="Q19381" s="224"/>
      <c r="R19381" s="224"/>
      <c r="T19381" s="223"/>
      <c r="U19381" s="225"/>
      <c r="V19381" s="223"/>
      <c r="W19381" s="225"/>
      <c r="AE19381" s="200"/>
      <c r="AM19381" s="203"/>
      <c r="AT19381" s="144"/>
    </row>
    <row r="19382" spans="9:46" s="142" customFormat="1" x14ac:dyDescent="0.15">
      <c r="I19382" s="223"/>
      <c r="P19382" s="224"/>
      <c r="Q19382" s="224"/>
      <c r="R19382" s="224"/>
      <c r="T19382" s="223"/>
      <c r="U19382" s="225"/>
      <c r="V19382" s="223"/>
      <c r="W19382" s="225"/>
      <c r="AE19382" s="200"/>
      <c r="AM19382" s="203"/>
      <c r="AT19382" s="144"/>
    </row>
    <row r="19383" spans="9:46" s="142" customFormat="1" x14ac:dyDescent="0.15">
      <c r="I19383" s="223"/>
      <c r="P19383" s="224"/>
      <c r="Q19383" s="224"/>
      <c r="R19383" s="224"/>
      <c r="T19383" s="223"/>
      <c r="U19383" s="225"/>
      <c r="V19383" s="223"/>
      <c r="W19383" s="225"/>
      <c r="AE19383" s="200"/>
      <c r="AM19383" s="203"/>
      <c r="AT19383" s="144"/>
    </row>
    <row r="19384" spans="9:46" s="142" customFormat="1" x14ac:dyDescent="0.15">
      <c r="I19384" s="223"/>
      <c r="P19384" s="224"/>
      <c r="Q19384" s="224"/>
      <c r="R19384" s="224"/>
      <c r="T19384" s="223"/>
      <c r="U19384" s="225"/>
      <c r="V19384" s="223"/>
      <c r="W19384" s="225"/>
      <c r="AE19384" s="200"/>
      <c r="AM19384" s="203"/>
      <c r="AT19384" s="144"/>
    </row>
    <row r="19385" spans="9:46" s="142" customFormat="1" x14ac:dyDescent="0.15">
      <c r="I19385" s="223"/>
      <c r="P19385" s="224"/>
      <c r="Q19385" s="224"/>
      <c r="R19385" s="224"/>
      <c r="T19385" s="223"/>
      <c r="U19385" s="225"/>
      <c r="V19385" s="223"/>
      <c r="W19385" s="225"/>
      <c r="AE19385" s="200"/>
      <c r="AM19385" s="203"/>
      <c r="AT19385" s="144"/>
    </row>
    <row r="19386" spans="9:46" s="142" customFormat="1" x14ac:dyDescent="0.15">
      <c r="I19386" s="223"/>
      <c r="P19386" s="224"/>
      <c r="Q19386" s="224"/>
      <c r="R19386" s="224"/>
      <c r="T19386" s="223"/>
      <c r="U19386" s="225"/>
      <c r="V19386" s="223"/>
      <c r="W19386" s="225"/>
      <c r="AE19386" s="200"/>
      <c r="AM19386" s="203"/>
      <c r="AT19386" s="144"/>
    </row>
    <row r="19387" spans="9:46" s="142" customFormat="1" x14ac:dyDescent="0.15">
      <c r="I19387" s="223"/>
      <c r="P19387" s="224"/>
      <c r="Q19387" s="224"/>
      <c r="R19387" s="224"/>
      <c r="T19387" s="223"/>
      <c r="U19387" s="225"/>
      <c r="V19387" s="223"/>
      <c r="W19387" s="225"/>
      <c r="AE19387" s="200"/>
      <c r="AM19387" s="203"/>
      <c r="AT19387" s="144"/>
    </row>
    <row r="19388" spans="9:46" s="142" customFormat="1" x14ac:dyDescent="0.15">
      <c r="I19388" s="223"/>
      <c r="P19388" s="224"/>
      <c r="Q19388" s="224"/>
      <c r="R19388" s="224"/>
      <c r="T19388" s="223"/>
      <c r="U19388" s="225"/>
      <c r="V19388" s="223"/>
      <c r="W19388" s="225"/>
      <c r="AE19388" s="200"/>
      <c r="AM19388" s="203"/>
      <c r="AT19388" s="144"/>
    </row>
    <row r="19389" spans="9:46" s="142" customFormat="1" x14ac:dyDescent="0.15">
      <c r="I19389" s="223"/>
      <c r="P19389" s="224"/>
      <c r="Q19389" s="224"/>
      <c r="R19389" s="224"/>
      <c r="T19389" s="223"/>
      <c r="U19389" s="225"/>
      <c r="V19389" s="223"/>
      <c r="W19389" s="225"/>
      <c r="AE19389" s="200"/>
      <c r="AM19389" s="203"/>
      <c r="AT19389" s="144"/>
    </row>
    <row r="19390" spans="9:46" s="142" customFormat="1" x14ac:dyDescent="0.15">
      <c r="I19390" s="223"/>
      <c r="P19390" s="224"/>
      <c r="Q19390" s="224"/>
      <c r="R19390" s="224"/>
      <c r="T19390" s="223"/>
      <c r="U19390" s="225"/>
      <c r="V19390" s="223"/>
      <c r="W19390" s="225"/>
      <c r="AE19390" s="200"/>
      <c r="AM19390" s="203"/>
      <c r="AT19390" s="144"/>
    </row>
    <row r="19391" spans="9:46" s="142" customFormat="1" x14ac:dyDescent="0.15">
      <c r="I19391" s="223"/>
      <c r="P19391" s="224"/>
      <c r="Q19391" s="224"/>
      <c r="R19391" s="224"/>
      <c r="T19391" s="223"/>
      <c r="U19391" s="225"/>
      <c r="V19391" s="223"/>
      <c r="W19391" s="225"/>
      <c r="AE19391" s="200"/>
      <c r="AM19391" s="203"/>
      <c r="AT19391" s="144"/>
    </row>
    <row r="19392" spans="9:46" s="142" customFormat="1" x14ac:dyDescent="0.15">
      <c r="I19392" s="223"/>
      <c r="P19392" s="224"/>
      <c r="Q19392" s="224"/>
      <c r="R19392" s="224"/>
      <c r="T19392" s="223"/>
      <c r="U19392" s="225"/>
      <c r="V19392" s="223"/>
      <c r="W19392" s="225"/>
      <c r="AE19392" s="200"/>
      <c r="AM19392" s="203"/>
      <c r="AT19392" s="144"/>
    </row>
    <row r="19393" spans="9:46" s="142" customFormat="1" x14ac:dyDescent="0.15">
      <c r="I19393" s="223"/>
      <c r="P19393" s="224"/>
      <c r="Q19393" s="224"/>
      <c r="R19393" s="224"/>
      <c r="T19393" s="223"/>
      <c r="U19393" s="225"/>
      <c r="V19393" s="223"/>
      <c r="W19393" s="225"/>
      <c r="AE19393" s="200"/>
      <c r="AM19393" s="203"/>
      <c r="AT19393" s="144"/>
    </row>
    <row r="19394" spans="9:46" s="142" customFormat="1" x14ac:dyDescent="0.15">
      <c r="I19394" s="223"/>
      <c r="P19394" s="224"/>
      <c r="Q19394" s="224"/>
      <c r="R19394" s="224"/>
      <c r="T19394" s="223"/>
      <c r="U19394" s="225"/>
      <c r="V19394" s="223"/>
      <c r="W19394" s="225"/>
      <c r="AE19394" s="200"/>
      <c r="AM19394" s="203"/>
      <c r="AT19394" s="144"/>
    </row>
    <row r="19395" spans="9:46" s="142" customFormat="1" x14ac:dyDescent="0.15">
      <c r="I19395" s="223"/>
      <c r="P19395" s="224"/>
      <c r="Q19395" s="224"/>
      <c r="R19395" s="224"/>
      <c r="T19395" s="223"/>
      <c r="U19395" s="225"/>
      <c r="V19395" s="223"/>
      <c r="W19395" s="225"/>
      <c r="AE19395" s="200"/>
      <c r="AM19395" s="203"/>
      <c r="AT19395" s="144"/>
    </row>
    <row r="19396" spans="9:46" s="142" customFormat="1" x14ac:dyDescent="0.15">
      <c r="I19396" s="223"/>
      <c r="P19396" s="224"/>
      <c r="Q19396" s="224"/>
      <c r="R19396" s="224"/>
      <c r="T19396" s="223"/>
      <c r="U19396" s="225"/>
      <c r="V19396" s="223"/>
      <c r="W19396" s="225"/>
      <c r="AE19396" s="200"/>
      <c r="AM19396" s="203"/>
      <c r="AT19396" s="144"/>
    </row>
    <row r="19397" spans="9:46" s="142" customFormat="1" x14ac:dyDescent="0.15">
      <c r="I19397" s="223"/>
      <c r="P19397" s="224"/>
      <c r="Q19397" s="224"/>
      <c r="R19397" s="224"/>
      <c r="T19397" s="223"/>
      <c r="U19397" s="225"/>
      <c r="V19397" s="223"/>
      <c r="W19397" s="225"/>
      <c r="AE19397" s="200"/>
      <c r="AM19397" s="203"/>
      <c r="AT19397" s="144"/>
    </row>
    <row r="19398" spans="9:46" s="142" customFormat="1" x14ac:dyDescent="0.15">
      <c r="I19398" s="223"/>
      <c r="P19398" s="224"/>
      <c r="Q19398" s="224"/>
      <c r="R19398" s="224"/>
      <c r="T19398" s="223"/>
      <c r="U19398" s="225"/>
      <c r="V19398" s="223"/>
      <c r="W19398" s="225"/>
      <c r="AE19398" s="200"/>
      <c r="AM19398" s="203"/>
      <c r="AT19398" s="144"/>
    </row>
    <row r="19399" spans="9:46" s="142" customFormat="1" x14ac:dyDescent="0.15">
      <c r="I19399" s="223"/>
      <c r="P19399" s="224"/>
      <c r="Q19399" s="224"/>
      <c r="R19399" s="224"/>
      <c r="T19399" s="223"/>
      <c r="U19399" s="225"/>
      <c r="V19399" s="223"/>
      <c r="W19399" s="225"/>
      <c r="AE19399" s="200"/>
      <c r="AM19399" s="203"/>
      <c r="AT19399" s="144"/>
    </row>
    <row r="19400" spans="9:46" s="142" customFormat="1" x14ac:dyDescent="0.15">
      <c r="I19400" s="223"/>
      <c r="P19400" s="224"/>
      <c r="Q19400" s="224"/>
      <c r="R19400" s="224"/>
      <c r="T19400" s="223"/>
      <c r="U19400" s="225"/>
      <c r="V19400" s="223"/>
      <c r="W19400" s="225"/>
      <c r="AE19400" s="200"/>
      <c r="AM19400" s="203"/>
      <c r="AT19400" s="144"/>
    </row>
    <row r="19401" spans="9:46" s="142" customFormat="1" x14ac:dyDescent="0.15">
      <c r="I19401" s="223"/>
      <c r="P19401" s="224"/>
      <c r="Q19401" s="224"/>
      <c r="R19401" s="224"/>
      <c r="T19401" s="223"/>
      <c r="U19401" s="225"/>
      <c r="V19401" s="223"/>
      <c r="W19401" s="225"/>
      <c r="AE19401" s="200"/>
      <c r="AM19401" s="203"/>
      <c r="AT19401" s="144"/>
    </row>
    <row r="19402" spans="9:46" s="142" customFormat="1" x14ac:dyDescent="0.15">
      <c r="I19402" s="223"/>
      <c r="P19402" s="224"/>
      <c r="Q19402" s="224"/>
      <c r="R19402" s="224"/>
      <c r="T19402" s="223"/>
      <c r="U19402" s="225"/>
      <c r="V19402" s="223"/>
      <c r="W19402" s="225"/>
      <c r="AE19402" s="200"/>
      <c r="AM19402" s="203"/>
      <c r="AT19402" s="144"/>
    </row>
    <row r="19403" spans="9:46" s="142" customFormat="1" x14ac:dyDescent="0.15">
      <c r="I19403" s="223"/>
      <c r="P19403" s="224"/>
      <c r="Q19403" s="224"/>
      <c r="R19403" s="224"/>
      <c r="T19403" s="223"/>
      <c r="U19403" s="225"/>
      <c r="V19403" s="223"/>
      <c r="W19403" s="225"/>
      <c r="AE19403" s="200"/>
      <c r="AM19403" s="203"/>
      <c r="AT19403" s="144"/>
    </row>
    <row r="19404" spans="9:46" s="142" customFormat="1" x14ac:dyDescent="0.15">
      <c r="I19404" s="223"/>
      <c r="P19404" s="224"/>
      <c r="Q19404" s="224"/>
      <c r="R19404" s="224"/>
      <c r="T19404" s="223"/>
      <c r="U19404" s="225"/>
      <c r="V19404" s="223"/>
      <c r="W19404" s="225"/>
      <c r="AE19404" s="200"/>
      <c r="AM19404" s="203"/>
      <c r="AT19404" s="144"/>
    </row>
    <row r="19405" spans="9:46" s="142" customFormat="1" x14ac:dyDescent="0.15">
      <c r="I19405" s="223"/>
      <c r="P19405" s="224"/>
      <c r="Q19405" s="224"/>
      <c r="R19405" s="224"/>
      <c r="T19405" s="223"/>
      <c r="U19405" s="225"/>
      <c r="V19405" s="223"/>
      <c r="W19405" s="225"/>
      <c r="AE19405" s="200"/>
      <c r="AM19405" s="203"/>
      <c r="AT19405" s="144"/>
    </row>
    <row r="19406" spans="9:46" s="142" customFormat="1" x14ac:dyDescent="0.15">
      <c r="I19406" s="223"/>
      <c r="P19406" s="224"/>
      <c r="Q19406" s="224"/>
      <c r="R19406" s="224"/>
      <c r="T19406" s="223"/>
      <c r="U19406" s="225"/>
      <c r="V19406" s="223"/>
      <c r="W19406" s="225"/>
      <c r="AE19406" s="200"/>
      <c r="AM19406" s="203"/>
      <c r="AT19406" s="144"/>
    </row>
    <row r="19407" spans="9:46" s="142" customFormat="1" x14ac:dyDescent="0.15">
      <c r="I19407" s="223"/>
      <c r="P19407" s="224"/>
      <c r="Q19407" s="224"/>
      <c r="R19407" s="224"/>
      <c r="T19407" s="223"/>
      <c r="U19407" s="225"/>
      <c r="V19407" s="223"/>
      <c r="W19407" s="225"/>
      <c r="AE19407" s="200"/>
      <c r="AM19407" s="203"/>
      <c r="AT19407" s="144"/>
    </row>
    <row r="19408" spans="9:46" s="142" customFormat="1" x14ac:dyDescent="0.15">
      <c r="I19408" s="223"/>
      <c r="P19408" s="224"/>
      <c r="Q19408" s="224"/>
      <c r="R19408" s="224"/>
      <c r="T19408" s="223"/>
      <c r="U19408" s="225"/>
      <c r="V19408" s="223"/>
      <c r="W19408" s="225"/>
      <c r="AE19408" s="200"/>
      <c r="AM19408" s="203"/>
      <c r="AT19408" s="144"/>
    </row>
    <row r="19409" spans="9:46" s="142" customFormat="1" x14ac:dyDescent="0.15">
      <c r="I19409" s="223"/>
      <c r="P19409" s="224"/>
      <c r="Q19409" s="224"/>
      <c r="R19409" s="224"/>
      <c r="T19409" s="223"/>
      <c r="U19409" s="225"/>
      <c r="V19409" s="223"/>
      <c r="W19409" s="225"/>
      <c r="AE19409" s="200"/>
      <c r="AM19409" s="203"/>
      <c r="AT19409" s="144"/>
    </row>
    <row r="19410" spans="9:46" s="142" customFormat="1" x14ac:dyDescent="0.15">
      <c r="I19410" s="223"/>
      <c r="P19410" s="224"/>
      <c r="Q19410" s="224"/>
      <c r="R19410" s="224"/>
      <c r="T19410" s="223"/>
      <c r="U19410" s="225"/>
      <c r="V19410" s="223"/>
      <c r="W19410" s="225"/>
      <c r="AE19410" s="200"/>
      <c r="AM19410" s="203"/>
      <c r="AT19410" s="144"/>
    </row>
    <row r="19411" spans="9:46" s="142" customFormat="1" x14ac:dyDescent="0.15">
      <c r="I19411" s="223"/>
      <c r="P19411" s="224"/>
      <c r="Q19411" s="224"/>
      <c r="R19411" s="224"/>
      <c r="T19411" s="223"/>
      <c r="U19411" s="225"/>
      <c r="V19411" s="223"/>
      <c r="W19411" s="225"/>
      <c r="AE19411" s="200"/>
      <c r="AM19411" s="203"/>
      <c r="AT19411" s="144"/>
    </row>
    <row r="19412" spans="9:46" s="142" customFormat="1" x14ac:dyDescent="0.15">
      <c r="I19412" s="223"/>
      <c r="P19412" s="224"/>
      <c r="Q19412" s="224"/>
      <c r="R19412" s="224"/>
      <c r="T19412" s="223"/>
      <c r="U19412" s="225"/>
      <c r="V19412" s="223"/>
      <c r="W19412" s="225"/>
      <c r="AE19412" s="200"/>
      <c r="AM19412" s="203"/>
      <c r="AT19412" s="144"/>
    </row>
    <row r="19413" spans="9:46" s="142" customFormat="1" x14ac:dyDescent="0.15">
      <c r="I19413" s="223"/>
      <c r="P19413" s="224"/>
      <c r="Q19413" s="224"/>
      <c r="R19413" s="224"/>
      <c r="T19413" s="223"/>
      <c r="U19413" s="225"/>
      <c r="V19413" s="223"/>
      <c r="W19413" s="225"/>
      <c r="AE19413" s="200"/>
      <c r="AM19413" s="203"/>
      <c r="AT19413" s="144"/>
    </row>
    <row r="19414" spans="9:46" s="142" customFormat="1" x14ac:dyDescent="0.15">
      <c r="I19414" s="223"/>
      <c r="P19414" s="224"/>
      <c r="Q19414" s="224"/>
      <c r="R19414" s="224"/>
      <c r="T19414" s="223"/>
      <c r="U19414" s="225"/>
      <c r="V19414" s="223"/>
      <c r="W19414" s="225"/>
      <c r="AE19414" s="200"/>
      <c r="AM19414" s="203"/>
      <c r="AT19414" s="144"/>
    </row>
    <row r="19415" spans="9:46" s="142" customFormat="1" x14ac:dyDescent="0.15">
      <c r="I19415" s="223"/>
      <c r="P19415" s="224"/>
      <c r="Q19415" s="224"/>
      <c r="R19415" s="224"/>
      <c r="T19415" s="223"/>
      <c r="U19415" s="225"/>
      <c r="V19415" s="223"/>
      <c r="W19415" s="225"/>
      <c r="AE19415" s="200"/>
      <c r="AM19415" s="203"/>
      <c r="AT19415" s="144"/>
    </row>
    <row r="19416" spans="9:46" s="142" customFormat="1" x14ac:dyDescent="0.15">
      <c r="I19416" s="223"/>
      <c r="P19416" s="224"/>
      <c r="Q19416" s="224"/>
      <c r="R19416" s="224"/>
      <c r="T19416" s="223"/>
      <c r="U19416" s="225"/>
      <c r="V19416" s="223"/>
      <c r="W19416" s="225"/>
      <c r="AE19416" s="200"/>
      <c r="AM19416" s="203"/>
      <c r="AT19416" s="144"/>
    </row>
    <row r="19417" spans="9:46" s="142" customFormat="1" x14ac:dyDescent="0.15">
      <c r="I19417" s="223"/>
      <c r="P19417" s="224"/>
      <c r="Q19417" s="224"/>
      <c r="R19417" s="224"/>
      <c r="T19417" s="223"/>
      <c r="U19417" s="225"/>
      <c r="V19417" s="223"/>
      <c r="W19417" s="225"/>
      <c r="AE19417" s="200"/>
      <c r="AM19417" s="203"/>
      <c r="AT19417" s="144"/>
    </row>
    <row r="19418" spans="9:46" s="142" customFormat="1" x14ac:dyDescent="0.15">
      <c r="I19418" s="223"/>
      <c r="P19418" s="224"/>
      <c r="Q19418" s="224"/>
      <c r="R19418" s="224"/>
      <c r="T19418" s="223"/>
      <c r="U19418" s="225"/>
      <c r="V19418" s="223"/>
      <c r="W19418" s="225"/>
      <c r="AE19418" s="200"/>
      <c r="AM19418" s="203"/>
      <c r="AT19418" s="144"/>
    </row>
    <row r="19419" spans="9:46" s="142" customFormat="1" x14ac:dyDescent="0.15">
      <c r="I19419" s="223"/>
      <c r="P19419" s="224"/>
      <c r="Q19419" s="224"/>
      <c r="R19419" s="224"/>
      <c r="T19419" s="223"/>
      <c r="U19419" s="225"/>
      <c r="V19419" s="223"/>
      <c r="W19419" s="225"/>
      <c r="AE19419" s="200"/>
      <c r="AM19419" s="203"/>
      <c r="AT19419" s="144"/>
    </row>
    <row r="19420" spans="9:46" s="142" customFormat="1" x14ac:dyDescent="0.15">
      <c r="I19420" s="223"/>
      <c r="P19420" s="224"/>
      <c r="Q19420" s="224"/>
      <c r="R19420" s="224"/>
      <c r="T19420" s="223"/>
      <c r="U19420" s="225"/>
      <c r="V19420" s="223"/>
      <c r="W19420" s="225"/>
      <c r="AE19420" s="200"/>
      <c r="AM19420" s="203"/>
      <c r="AT19420" s="144"/>
    </row>
    <row r="19421" spans="9:46" s="142" customFormat="1" x14ac:dyDescent="0.15">
      <c r="I19421" s="223"/>
      <c r="P19421" s="224"/>
      <c r="Q19421" s="224"/>
      <c r="R19421" s="224"/>
      <c r="T19421" s="223"/>
      <c r="U19421" s="225"/>
      <c r="V19421" s="223"/>
      <c r="W19421" s="225"/>
      <c r="AE19421" s="200"/>
      <c r="AM19421" s="203"/>
      <c r="AT19421" s="144"/>
    </row>
    <row r="19422" spans="9:46" s="142" customFormat="1" x14ac:dyDescent="0.15">
      <c r="I19422" s="223"/>
      <c r="P19422" s="224"/>
      <c r="Q19422" s="224"/>
      <c r="R19422" s="224"/>
      <c r="T19422" s="223"/>
      <c r="U19422" s="225"/>
      <c r="V19422" s="223"/>
      <c r="W19422" s="225"/>
      <c r="AE19422" s="200"/>
      <c r="AM19422" s="203"/>
      <c r="AT19422" s="144"/>
    </row>
    <row r="19423" spans="9:46" s="142" customFormat="1" x14ac:dyDescent="0.15">
      <c r="I19423" s="223"/>
      <c r="P19423" s="224"/>
      <c r="Q19423" s="224"/>
      <c r="R19423" s="224"/>
      <c r="T19423" s="223"/>
      <c r="U19423" s="225"/>
      <c r="V19423" s="223"/>
      <c r="W19423" s="225"/>
      <c r="AE19423" s="200"/>
      <c r="AM19423" s="203"/>
      <c r="AT19423" s="144"/>
    </row>
    <row r="19424" spans="9:46" s="142" customFormat="1" x14ac:dyDescent="0.15">
      <c r="I19424" s="223"/>
      <c r="P19424" s="224"/>
      <c r="Q19424" s="224"/>
      <c r="R19424" s="224"/>
      <c r="T19424" s="223"/>
      <c r="U19424" s="225"/>
      <c r="V19424" s="223"/>
      <c r="W19424" s="225"/>
      <c r="AE19424" s="200"/>
      <c r="AM19424" s="203"/>
      <c r="AT19424" s="144"/>
    </row>
    <row r="19425" spans="9:46" s="142" customFormat="1" x14ac:dyDescent="0.15">
      <c r="I19425" s="223"/>
      <c r="P19425" s="224"/>
      <c r="Q19425" s="224"/>
      <c r="R19425" s="224"/>
      <c r="T19425" s="223"/>
      <c r="U19425" s="225"/>
      <c r="V19425" s="223"/>
      <c r="W19425" s="225"/>
      <c r="AE19425" s="200"/>
      <c r="AM19425" s="203"/>
      <c r="AT19425" s="144"/>
    </row>
    <row r="19426" spans="9:46" s="142" customFormat="1" x14ac:dyDescent="0.15">
      <c r="I19426" s="223"/>
      <c r="P19426" s="224"/>
      <c r="Q19426" s="224"/>
      <c r="R19426" s="224"/>
      <c r="T19426" s="223"/>
      <c r="U19426" s="225"/>
      <c r="V19426" s="223"/>
      <c r="W19426" s="225"/>
      <c r="AE19426" s="200"/>
      <c r="AM19426" s="203"/>
      <c r="AT19426" s="144"/>
    </row>
    <row r="19427" spans="9:46" s="142" customFormat="1" x14ac:dyDescent="0.15">
      <c r="I19427" s="223"/>
      <c r="P19427" s="224"/>
      <c r="Q19427" s="224"/>
      <c r="R19427" s="224"/>
      <c r="T19427" s="223"/>
      <c r="U19427" s="225"/>
      <c r="V19427" s="223"/>
      <c r="W19427" s="225"/>
      <c r="AE19427" s="200"/>
      <c r="AM19427" s="203"/>
      <c r="AT19427" s="144"/>
    </row>
    <row r="19428" spans="9:46" s="142" customFormat="1" x14ac:dyDescent="0.15">
      <c r="I19428" s="223"/>
      <c r="P19428" s="224"/>
      <c r="Q19428" s="224"/>
      <c r="R19428" s="224"/>
      <c r="T19428" s="223"/>
      <c r="U19428" s="225"/>
      <c r="V19428" s="223"/>
      <c r="W19428" s="225"/>
      <c r="AE19428" s="200"/>
      <c r="AM19428" s="203"/>
      <c r="AT19428" s="144"/>
    </row>
    <row r="19429" spans="9:46" s="142" customFormat="1" x14ac:dyDescent="0.15">
      <c r="I19429" s="223"/>
      <c r="P19429" s="224"/>
      <c r="Q19429" s="224"/>
      <c r="R19429" s="224"/>
      <c r="T19429" s="223"/>
      <c r="U19429" s="225"/>
      <c r="V19429" s="223"/>
      <c r="W19429" s="225"/>
      <c r="AE19429" s="200"/>
      <c r="AM19429" s="203"/>
      <c r="AT19429" s="144"/>
    </row>
    <row r="19430" spans="9:46" s="142" customFormat="1" x14ac:dyDescent="0.15">
      <c r="I19430" s="223"/>
      <c r="P19430" s="224"/>
      <c r="Q19430" s="224"/>
      <c r="R19430" s="224"/>
      <c r="T19430" s="223"/>
      <c r="U19430" s="225"/>
      <c r="V19430" s="223"/>
      <c r="W19430" s="225"/>
      <c r="AE19430" s="200"/>
      <c r="AM19430" s="203"/>
      <c r="AT19430" s="144"/>
    </row>
    <row r="19431" spans="9:46" s="142" customFormat="1" x14ac:dyDescent="0.15">
      <c r="I19431" s="223"/>
      <c r="P19431" s="224"/>
      <c r="Q19431" s="224"/>
      <c r="R19431" s="224"/>
      <c r="T19431" s="223"/>
      <c r="U19431" s="225"/>
      <c r="V19431" s="223"/>
      <c r="W19431" s="225"/>
      <c r="AE19431" s="200"/>
      <c r="AM19431" s="203"/>
      <c r="AT19431" s="144"/>
    </row>
    <row r="19432" spans="9:46" s="142" customFormat="1" x14ac:dyDescent="0.15">
      <c r="I19432" s="223"/>
      <c r="P19432" s="224"/>
      <c r="Q19432" s="224"/>
      <c r="R19432" s="224"/>
      <c r="T19432" s="223"/>
      <c r="U19432" s="225"/>
      <c r="V19432" s="223"/>
      <c r="W19432" s="225"/>
      <c r="AE19432" s="200"/>
      <c r="AM19432" s="203"/>
      <c r="AT19432" s="144"/>
    </row>
    <row r="19433" spans="9:46" s="142" customFormat="1" x14ac:dyDescent="0.15">
      <c r="I19433" s="223"/>
      <c r="P19433" s="224"/>
      <c r="Q19433" s="224"/>
      <c r="R19433" s="224"/>
      <c r="T19433" s="223"/>
      <c r="U19433" s="225"/>
      <c r="V19433" s="223"/>
      <c r="W19433" s="225"/>
      <c r="AE19433" s="200"/>
      <c r="AM19433" s="203"/>
      <c r="AT19433" s="144"/>
    </row>
    <row r="19434" spans="9:46" s="142" customFormat="1" x14ac:dyDescent="0.15">
      <c r="I19434" s="223"/>
      <c r="P19434" s="224"/>
      <c r="Q19434" s="224"/>
      <c r="R19434" s="224"/>
      <c r="T19434" s="223"/>
      <c r="U19434" s="225"/>
      <c r="V19434" s="223"/>
      <c r="W19434" s="225"/>
      <c r="AE19434" s="200"/>
      <c r="AM19434" s="203"/>
      <c r="AT19434" s="144"/>
    </row>
    <row r="19435" spans="9:46" s="142" customFormat="1" x14ac:dyDescent="0.15">
      <c r="I19435" s="223"/>
      <c r="P19435" s="224"/>
      <c r="Q19435" s="224"/>
      <c r="R19435" s="224"/>
      <c r="T19435" s="223"/>
      <c r="U19435" s="225"/>
      <c r="V19435" s="223"/>
      <c r="W19435" s="225"/>
      <c r="AE19435" s="200"/>
      <c r="AM19435" s="203"/>
      <c r="AT19435" s="144"/>
    </row>
    <row r="19436" spans="9:46" s="142" customFormat="1" x14ac:dyDescent="0.15">
      <c r="I19436" s="223"/>
      <c r="P19436" s="224"/>
      <c r="Q19436" s="224"/>
      <c r="R19436" s="224"/>
      <c r="T19436" s="223"/>
      <c r="U19436" s="225"/>
      <c r="V19436" s="223"/>
      <c r="W19436" s="225"/>
      <c r="AE19436" s="200"/>
      <c r="AM19436" s="203"/>
      <c r="AT19436" s="144"/>
    </row>
    <row r="19437" spans="9:46" s="142" customFormat="1" x14ac:dyDescent="0.15">
      <c r="I19437" s="223"/>
      <c r="P19437" s="224"/>
      <c r="Q19437" s="224"/>
      <c r="R19437" s="224"/>
      <c r="T19437" s="223"/>
      <c r="U19437" s="225"/>
      <c r="V19437" s="223"/>
      <c r="W19437" s="225"/>
      <c r="AE19437" s="200"/>
      <c r="AM19437" s="203"/>
      <c r="AT19437" s="144"/>
    </row>
    <row r="19438" spans="9:46" s="142" customFormat="1" x14ac:dyDescent="0.15">
      <c r="I19438" s="223"/>
      <c r="P19438" s="224"/>
      <c r="Q19438" s="224"/>
      <c r="R19438" s="224"/>
      <c r="T19438" s="223"/>
      <c r="U19438" s="225"/>
      <c r="V19438" s="223"/>
      <c r="W19438" s="225"/>
      <c r="AE19438" s="200"/>
      <c r="AM19438" s="203"/>
      <c r="AT19438" s="144"/>
    </row>
    <row r="19439" spans="9:46" s="142" customFormat="1" x14ac:dyDescent="0.15">
      <c r="I19439" s="223"/>
      <c r="P19439" s="224"/>
      <c r="Q19439" s="224"/>
      <c r="R19439" s="224"/>
      <c r="T19439" s="223"/>
      <c r="U19439" s="225"/>
      <c r="V19439" s="223"/>
      <c r="W19439" s="225"/>
      <c r="AE19439" s="200"/>
      <c r="AM19439" s="203"/>
      <c r="AT19439" s="144"/>
    </row>
    <row r="19440" spans="9:46" s="142" customFormat="1" x14ac:dyDescent="0.15">
      <c r="I19440" s="223"/>
      <c r="P19440" s="224"/>
      <c r="Q19440" s="224"/>
      <c r="R19440" s="224"/>
      <c r="T19440" s="223"/>
      <c r="U19440" s="225"/>
      <c r="V19440" s="223"/>
      <c r="W19440" s="225"/>
      <c r="AE19440" s="200"/>
      <c r="AM19440" s="203"/>
      <c r="AT19440" s="144"/>
    </row>
    <row r="19441" spans="9:46" s="142" customFormat="1" x14ac:dyDescent="0.15">
      <c r="I19441" s="223"/>
      <c r="P19441" s="224"/>
      <c r="Q19441" s="224"/>
      <c r="R19441" s="224"/>
      <c r="T19441" s="223"/>
      <c r="U19441" s="225"/>
      <c r="V19441" s="223"/>
      <c r="W19441" s="225"/>
      <c r="AE19441" s="200"/>
      <c r="AM19441" s="203"/>
      <c r="AT19441" s="144"/>
    </row>
    <row r="19442" spans="9:46" s="142" customFormat="1" x14ac:dyDescent="0.15">
      <c r="I19442" s="223"/>
      <c r="P19442" s="224"/>
      <c r="Q19442" s="224"/>
      <c r="R19442" s="224"/>
      <c r="T19442" s="223"/>
      <c r="U19442" s="225"/>
      <c r="V19442" s="223"/>
      <c r="W19442" s="225"/>
      <c r="AE19442" s="200"/>
      <c r="AM19442" s="203"/>
      <c r="AT19442" s="144"/>
    </row>
    <row r="19443" spans="9:46" s="142" customFormat="1" x14ac:dyDescent="0.15">
      <c r="I19443" s="223"/>
      <c r="P19443" s="224"/>
      <c r="Q19443" s="224"/>
      <c r="R19443" s="224"/>
      <c r="T19443" s="223"/>
      <c r="U19443" s="225"/>
      <c r="V19443" s="223"/>
      <c r="W19443" s="225"/>
      <c r="AE19443" s="200"/>
      <c r="AM19443" s="203"/>
      <c r="AT19443" s="144"/>
    </row>
    <row r="19444" spans="9:46" s="142" customFormat="1" x14ac:dyDescent="0.15">
      <c r="I19444" s="223"/>
      <c r="P19444" s="224"/>
      <c r="Q19444" s="224"/>
      <c r="R19444" s="224"/>
      <c r="T19444" s="223"/>
      <c r="U19444" s="225"/>
      <c r="V19444" s="223"/>
      <c r="W19444" s="225"/>
      <c r="AE19444" s="200"/>
      <c r="AM19444" s="203"/>
      <c r="AT19444" s="144"/>
    </row>
    <row r="19445" spans="9:46" s="142" customFormat="1" x14ac:dyDescent="0.15">
      <c r="I19445" s="223"/>
      <c r="P19445" s="224"/>
      <c r="Q19445" s="224"/>
      <c r="R19445" s="224"/>
      <c r="T19445" s="223"/>
      <c r="U19445" s="225"/>
      <c r="V19445" s="223"/>
      <c r="W19445" s="225"/>
      <c r="AE19445" s="200"/>
      <c r="AM19445" s="203"/>
      <c r="AT19445" s="144"/>
    </row>
    <row r="19446" spans="9:46" s="142" customFormat="1" x14ac:dyDescent="0.15">
      <c r="I19446" s="223"/>
      <c r="P19446" s="224"/>
      <c r="Q19446" s="224"/>
      <c r="R19446" s="224"/>
      <c r="T19446" s="223"/>
      <c r="U19446" s="225"/>
      <c r="V19446" s="223"/>
      <c r="W19446" s="225"/>
      <c r="AE19446" s="200"/>
      <c r="AM19446" s="203"/>
      <c r="AT19446" s="144"/>
    </row>
    <row r="19447" spans="9:46" s="142" customFormat="1" x14ac:dyDescent="0.15">
      <c r="I19447" s="223"/>
      <c r="P19447" s="224"/>
      <c r="Q19447" s="224"/>
      <c r="R19447" s="224"/>
      <c r="T19447" s="223"/>
      <c r="U19447" s="225"/>
      <c r="V19447" s="223"/>
      <c r="W19447" s="225"/>
      <c r="AE19447" s="200"/>
      <c r="AM19447" s="203"/>
      <c r="AT19447" s="144"/>
    </row>
    <row r="19448" spans="9:46" s="142" customFormat="1" x14ac:dyDescent="0.15">
      <c r="I19448" s="223"/>
      <c r="P19448" s="224"/>
      <c r="Q19448" s="224"/>
      <c r="R19448" s="224"/>
      <c r="T19448" s="223"/>
      <c r="U19448" s="225"/>
      <c r="V19448" s="223"/>
      <c r="W19448" s="225"/>
      <c r="AE19448" s="200"/>
      <c r="AM19448" s="203"/>
      <c r="AT19448" s="144"/>
    </row>
    <row r="19449" spans="9:46" s="142" customFormat="1" x14ac:dyDescent="0.15">
      <c r="I19449" s="223"/>
      <c r="P19449" s="224"/>
      <c r="Q19449" s="224"/>
      <c r="R19449" s="224"/>
      <c r="T19449" s="223"/>
      <c r="U19449" s="225"/>
      <c r="V19449" s="223"/>
      <c r="W19449" s="225"/>
      <c r="AE19449" s="200"/>
      <c r="AM19449" s="203"/>
      <c r="AT19449" s="144"/>
    </row>
    <row r="19450" spans="9:46" s="142" customFormat="1" x14ac:dyDescent="0.15">
      <c r="I19450" s="223"/>
      <c r="P19450" s="224"/>
      <c r="Q19450" s="224"/>
      <c r="R19450" s="224"/>
      <c r="T19450" s="223"/>
      <c r="U19450" s="225"/>
      <c r="V19450" s="223"/>
      <c r="W19450" s="225"/>
      <c r="AE19450" s="200"/>
      <c r="AM19450" s="203"/>
      <c r="AT19450" s="144"/>
    </row>
    <row r="19451" spans="9:46" s="142" customFormat="1" x14ac:dyDescent="0.15">
      <c r="I19451" s="223"/>
      <c r="P19451" s="224"/>
      <c r="Q19451" s="224"/>
      <c r="R19451" s="224"/>
      <c r="T19451" s="223"/>
      <c r="U19451" s="225"/>
      <c r="V19451" s="223"/>
      <c r="W19451" s="225"/>
      <c r="AE19451" s="200"/>
      <c r="AM19451" s="203"/>
      <c r="AT19451" s="144"/>
    </row>
    <row r="19452" spans="9:46" s="142" customFormat="1" x14ac:dyDescent="0.15">
      <c r="I19452" s="223"/>
      <c r="P19452" s="224"/>
      <c r="Q19452" s="224"/>
      <c r="R19452" s="224"/>
      <c r="T19452" s="223"/>
      <c r="U19452" s="225"/>
      <c r="V19452" s="223"/>
      <c r="W19452" s="225"/>
      <c r="AE19452" s="200"/>
      <c r="AM19452" s="203"/>
      <c r="AT19452" s="144"/>
    </row>
    <row r="19453" spans="9:46" s="142" customFormat="1" x14ac:dyDescent="0.15">
      <c r="I19453" s="223"/>
      <c r="P19453" s="224"/>
      <c r="Q19453" s="224"/>
      <c r="R19453" s="224"/>
      <c r="T19453" s="223"/>
      <c r="U19453" s="225"/>
      <c r="V19453" s="223"/>
      <c r="W19453" s="225"/>
      <c r="AE19453" s="200"/>
      <c r="AM19453" s="203"/>
      <c r="AT19453" s="144"/>
    </row>
    <row r="19454" spans="9:46" s="142" customFormat="1" x14ac:dyDescent="0.15">
      <c r="I19454" s="223"/>
      <c r="P19454" s="224"/>
      <c r="Q19454" s="224"/>
      <c r="R19454" s="224"/>
      <c r="T19454" s="223"/>
      <c r="U19454" s="225"/>
      <c r="V19454" s="223"/>
      <c r="W19454" s="225"/>
      <c r="AE19454" s="200"/>
      <c r="AM19454" s="203"/>
      <c r="AT19454" s="144"/>
    </row>
    <row r="19455" spans="9:46" s="142" customFormat="1" x14ac:dyDescent="0.15">
      <c r="I19455" s="223"/>
      <c r="P19455" s="224"/>
      <c r="Q19455" s="224"/>
      <c r="R19455" s="224"/>
      <c r="T19455" s="223"/>
      <c r="U19455" s="225"/>
      <c r="V19455" s="223"/>
      <c r="W19455" s="225"/>
      <c r="AE19455" s="200"/>
      <c r="AM19455" s="203"/>
      <c r="AT19455" s="144"/>
    </row>
    <row r="19456" spans="9:46" s="142" customFormat="1" x14ac:dyDescent="0.15">
      <c r="I19456" s="223"/>
      <c r="P19456" s="224"/>
      <c r="Q19456" s="224"/>
      <c r="R19456" s="224"/>
      <c r="T19456" s="223"/>
      <c r="U19456" s="225"/>
      <c r="V19456" s="223"/>
      <c r="W19456" s="225"/>
      <c r="AE19456" s="200"/>
      <c r="AM19456" s="203"/>
      <c r="AT19456" s="144"/>
    </row>
    <row r="19457" spans="9:46" s="142" customFormat="1" x14ac:dyDescent="0.15">
      <c r="I19457" s="223"/>
      <c r="P19457" s="224"/>
      <c r="Q19457" s="224"/>
      <c r="R19457" s="224"/>
      <c r="T19457" s="223"/>
      <c r="U19457" s="225"/>
      <c r="V19457" s="223"/>
      <c r="W19457" s="225"/>
      <c r="AE19457" s="200"/>
      <c r="AM19457" s="203"/>
      <c r="AT19457" s="144"/>
    </row>
    <row r="19458" spans="9:46" s="142" customFormat="1" x14ac:dyDescent="0.15">
      <c r="I19458" s="223"/>
      <c r="P19458" s="224"/>
      <c r="Q19458" s="224"/>
      <c r="R19458" s="224"/>
      <c r="T19458" s="223"/>
      <c r="U19458" s="225"/>
      <c r="V19458" s="223"/>
      <c r="W19458" s="225"/>
      <c r="AE19458" s="200"/>
      <c r="AM19458" s="203"/>
      <c r="AT19458" s="144"/>
    </row>
    <row r="19459" spans="9:46" s="142" customFormat="1" x14ac:dyDescent="0.15">
      <c r="I19459" s="223"/>
      <c r="P19459" s="224"/>
      <c r="Q19459" s="224"/>
      <c r="R19459" s="224"/>
      <c r="T19459" s="223"/>
      <c r="U19459" s="225"/>
      <c r="V19459" s="223"/>
      <c r="W19459" s="225"/>
      <c r="AE19459" s="200"/>
      <c r="AM19459" s="203"/>
      <c r="AT19459" s="144"/>
    </row>
    <row r="19460" spans="9:46" s="142" customFormat="1" x14ac:dyDescent="0.15">
      <c r="I19460" s="223"/>
      <c r="P19460" s="224"/>
      <c r="Q19460" s="224"/>
      <c r="R19460" s="224"/>
      <c r="T19460" s="223"/>
      <c r="U19460" s="225"/>
      <c r="V19460" s="223"/>
      <c r="W19460" s="225"/>
      <c r="AE19460" s="200"/>
      <c r="AM19460" s="203"/>
      <c r="AT19460" s="144"/>
    </row>
    <row r="19461" spans="9:46" s="142" customFormat="1" x14ac:dyDescent="0.15">
      <c r="I19461" s="223"/>
      <c r="P19461" s="224"/>
      <c r="Q19461" s="224"/>
      <c r="R19461" s="224"/>
      <c r="T19461" s="223"/>
      <c r="U19461" s="225"/>
      <c r="V19461" s="223"/>
      <c r="W19461" s="225"/>
      <c r="AE19461" s="200"/>
      <c r="AM19461" s="203"/>
      <c r="AT19461" s="144"/>
    </row>
    <row r="19462" spans="9:46" s="142" customFormat="1" x14ac:dyDescent="0.15">
      <c r="I19462" s="223"/>
      <c r="P19462" s="224"/>
      <c r="Q19462" s="224"/>
      <c r="R19462" s="224"/>
      <c r="T19462" s="223"/>
      <c r="U19462" s="225"/>
      <c r="V19462" s="223"/>
      <c r="W19462" s="225"/>
      <c r="AE19462" s="200"/>
      <c r="AM19462" s="203"/>
      <c r="AT19462" s="144"/>
    </row>
    <row r="19463" spans="9:46" s="142" customFormat="1" x14ac:dyDescent="0.15">
      <c r="I19463" s="223"/>
      <c r="P19463" s="224"/>
      <c r="Q19463" s="224"/>
      <c r="R19463" s="224"/>
      <c r="T19463" s="223"/>
      <c r="U19463" s="225"/>
      <c r="V19463" s="223"/>
      <c r="W19463" s="225"/>
      <c r="AE19463" s="200"/>
      <c r="AM19463" s="203"/>
      <c r="AT19463" s="144"/>
    </row>
    <row r="19464" spans="9:46" s="142" customFormat="1" x14ac:dyDescent="0.15">
      <c r="I19464" s="223"/>
      <c r="P19464" s="224"/>
      <c r="Q19464" s="224"/>
      <c r="R19464" s="224"/>
      <c r="T19464" s="223"/>
      <c r="U19464" s="225"/>
      <c r="V19464" s="223"/>
      <c r="W19464" s="225"/>
      <c r="AE19464" s="200"/>
      <c r="AM19464" s="203"/>
      <c r="AT19464" s="144"/>
    </row>
    <row r="19465" spans="9:46" s="142" customFormat="1" x14ac:dyDescent="0.15">
      <c r="I19465" s="223"/>
      <c r="P19465" s="224"/>
      <c r="Q19465" s="224"/>
      <c r="R19465" s="224"/>
      <c r="T19465" s="223"/>
      <c r="U19465" s="225"/>
      <c r="V19465" s="223"/>
      <c r="W19465" s="225"/>
      <c r="AE19465" s="200"/>
      <c r="AM19465" s="203"/>
      <c r="AT19465" s="144"/>
    </row>
    <row r="19466" spans="9:46" s="142" customFormat="1" x14ac:dyDescent="0.15">
      <c r="I19466" s="223"/>
      <c r="P19466" s="224"/>
      <c r="Q19466" s="224"/>
      <c r="R19466" s="224"/>
      <c r="T19466" s="223"/>
      <c r="U19466" s="225"/>
      <c r="V19466" s="223"/>
      <c r="W19466" s="225"/>
      <c r="AE19466" s="200"/>
      <c r="AM19466" s="203"/>
      <c r="AT19466" s="144"/>
    </row>
    <row r="19467" spans="9:46" s="142" customFormat="1" x14ac:dyDescent="0.15">
      <c r="I19467" s="223"/>
      <c r="P19467" s="224"/>
      <c r="Q19467" s="224"/>
      <c r="R19467" s="224"/>
      <c r="T19467" s="223"/>
      <c r="U19467" s="225"/>
      <c r="V19467" s="223"/>
      <c r="W19467" s="225"/>
      <c r="AE19467" s="200"/>
      <c r="AM19467" s="203"/>
      <c r="AT19467" s="144"/>
    </row>
    <row r="19468" spans="9:46" s="142" customFormat="1" x14ac:dyDescent="0.15">
      <c r="I19468" s="223"/>
      <c r="P19468" s="224"/>
      <c r="Q19468" s="224"/>
      <c r="R19468" s="224"/>
      <c r="T19468" s="223"/>
      <c r="U19468" s="225"/>
      <c r="V19468" s="223"/>
      <c r="W19468" s="225"/>
      <c r="AE19468" s="200"/>
      <c r="AM19468" s="203"/>
      <c r="AT19468" s="144"/>
    </row>
    <row r="19469" spans="9:46" s="142" customFormat="1" x14ac:dyDescent="0.15">
      <c r="I19469" s="223"/>
      <c r="P19469" s="224"/>
      <c r="Q19469" s="224"/>
      <c r="R19469" s="224"/>
      <c r="T19469" s="223"/>
      <c r="U19469" s="225"/>
      <c r="V19469" s="223"/>
      <c r="W19469" s="225"/>
      <c r="AE19469" s="200"/>
      <c r="AM19469" s="203"/>
      <c r="AT19469" s="144"/>
    </row>
    <row r="19470" spans="9:46" s="142" customFormat="1" x14ac:dyDescent="0.15">
      <c r="I19470" s="223"/>
      <c r="P19470" s="224"/>
      <c r="Q19470" s="224"/>
      <c r="R19470" s="224"/>
      <c r="T19470" s="223"/>
      <c r="U19470" s="225"/>
      <c r="V19470" s="223"/>
      <c r="W19470" s="225"/>
      <c r="AE19470" s="200"/>
      <c r="AM19470" s="203"/>
      <c r="AT19470" s="144"/>
    </row>
    <row r="19471" spans="9:46" s="142" customFormat="1" x14ac:dyDescent="0.15">
      <c r="I19471" s="223"/>
      <c r="P19471" s="224"/>
      <c r="Q19471" s="224"/>
      <c r="R19471" s="224"/>
      <c r="T19471" s="223"/>
      <c r="U19471" s="225"/>
      <c r="V19471" s="223"/>
      <c r="W19471" s="225"/>
      <c r="AE19471" s="200"/>
      <c r="AM19471" s="203"/>
      <c r="AT19471" s="144"/>
    </row>
    <row r="19472" spans="9:46" s="142" customFormat="1" x14ac:dyDescent="0.15">
      <c r="I19472" s="223"/>
      <c r="P19472" s="224"/>
      <c r="Q19472" s="224"/>
      <c r="R19472" s="224"/>
      <c r="T19472" s="223"/>
      <c r="U19472" s="225"/>
      <c r="V19472" s="223"/>
      <c r="W19472" s="225"/>
      <c r="AE19472" s="200"/>
      <c r="AM19472" s="203"/>
      <c r="AT19472" s="144"/>
    </row>
    <row r="19473" spans="9:46" s="142" customFormat="1" x14ac:dyDescent="0.15">
      <c r="I19473" s="223"/>
      <c r="P19473" s="224"/>
      <c r="Q19473" s="224"/>
      <c r="R19473" s="224"/>
      <c r="T19473" s="223"/>
      <c r="U19473" s="225"/>
      <c r="V19473" s="223"/>
      <c r="W19473" s="225"/>
      <c r="AE19473" s="200"/>
      <c r="AM19473" s="203"/>
      <c r="AT19473" s="144"/>
    </row>
    <row r="19474" spans="9:46" s="142" customFormat="1" x14ac:dyDescent="0.15">
      <c r="I19474" s="223"/>
      <c r="P19474" s="224"/>
      <c r="Q19474" s="224"/>
      <c r="R19474" s="224"/>
      <c r="T19474" s="223"/>
      <c r="U19474" s="225"/>
      <c r="V19474" s="223"/>
      <c r="W19474" s="225"/>
      <c r="AE19474" s="200"/>
      <c r="AM19474" s="203"/>
      <c r="AT19474" s="144"/>
    </row>
    <row r="19475" spans="9:46" s="142" customFormat="1" x14ac:dyDescent="0.15">
      <c r="I19475" s="223"/>
      <c r="P19475" s="224"/>
      <c r="Q19475" s="224"/>
      <c r="R19475" s="224"/>
      <c r="T19475" s="223"/>
      <c r="U19475" s="225"/>
      <c r="V19475" s="223"/>
      <c r="W19475" s="225"/>
      <c r="AE19475" s="200"/>
      <c r="AM19475" s="203"/>
      <c r="AT19475" s="144"/>
    </row>
    <row r="19476" spans="9:46" s="142" customFormat="1" x14ac:dyDescent="0.15">
      <c r="I19476" s="223"/>
      <c r="P19476" s="224"/>
      <c r="Q19476" s="224"/>
      <c r="R19476" s="224"/>
      <c r="T19476" s="223"/>
      <c r="U19476" s="225"/>
      <c r="V19476" s="223"/>
      <c r="W19476" s="225"/>
      <c r="AE19476" s="200"/>
      <c r="AM19476" s="203"/>
      <c r="AT19476" s="144"/>
    </row>
    <row r="19477" spans="9:46" s="142" customFormat="1" x14ac:dyDescent="0.15">
      <c r="I19477" s="223"/>
      <c r="P19477" s="224"/>
      <c r="Q19477" s="224"/>
      <c r="R19477" s="224"/>
      <c r="T19477" s="223"/>
      <c r="U19477" s="225"/>
      <c r="V19477" s="223"/>
      <c r="W19477" s="225"/>
      <c r="AE19477" s="200"/>
      <c r="AM19477" s="203"/>
      <c r="AT19477" s="144"/>
    </row>
    <row r="19478" spans="9:46" s="142" customFormat="1" x14ac:dyDescent="0.15">
      <c r="I19478" s="223"/>
      <c r="P19478" s="224"/>
      <c r="Q19478" s="224"/>
      <c r="R19478" s="224"/>
      <c r="T19478" s="223"/>
      <c r="U19478" s="225"/>
      <c r="V19478" s="223"/>
      <c r="W19478" s="225"/>
      <c r="AE19478" s="200"/>
      <c r="AM19478" s="203"/>
      <c r="AT19478" s="144"/>
    </row>
    <row r="19479" spans="9:46" s="142" customFormat="1" x14ac:dyDescent="0.15">
      <c r="I19479" s="223"/>
      <c r="P19479" s="224"/>
      <c r="Q19479" s="224"/>
      <c r="R19479" s="224"/>
      <c r="T19479" s="223"/>
      <c r="U19479" s="225"/>
      <c r="V19479" s="223"/>
      <c r="W19479" s="225"/>
      <c r="AE19479" s="200"/>
      <c r="AM19479" s="203"/>
      <c r="AT19479" s="144"/>
    </row>
    <row r="19480" spans="9:46" s="142" customFormat="1" x14ac:dyDescent="0.15">
      <c r="I19480" s="223"/>
      <c r="P19480" s="224"/>
      <c r="Q19480" s="224"/>
      <c r="R19480" s="224"/>
      <c r="T19480" s="223"/>
      <c r="U19480" s="225"/>
      <c r="V19480" s="223"/>
      <c r="W19480" s="225"/>
      <c r="AE19480" s="200"/>
      <c r="AM19480" s="203"/>
      <c r="AT19480" s="144"/>
    </row>
    <row r="19481" spans="9:46" s="142" customFormat="1" x14ac:dyDescent="0.15">
      <c r="I19481" s="223"/>
      <c r="P19481" s="224"/>
      <c r="Q19481" s="224"/>
      <c r="R19481" s="224"/>
      <c r="T19481" s="223"/>
      <c r="U19481" s="225"/>
      <c r="V19481" s="223"/>
      <c r="W19481" s="225"/>
      <c r="AE19481" s="200"/>
      <c r="AM19481" s="203"/>
      <c r="AT19481" s="144"/>
    </row>
    <row r="19482" spans="9:46" s="142" customFormat="1" x14ac:dyDescent="0.15">
      <c r="I19482" s="223"/>
      <c r="P19482" s="224"/>
      <c r="Q19482" s="224"/>
      <c r="R19482" s="224"/>
      <c r="T19482" s="223"/>
      <c r="U19482" s="225"/>
      <c r="V19482" s="223"/>
      <c r="W19482" s="225"/>
      <c r="AE19482" s="200"/>
      <c r="AM19482" s="203"/>
      <c r="AT19482" s="144"/>
    </row>
    <row r="19483" spans="9:46" s="142" customFormat="1" x14ac:dyDescent="0.15">
      <c r="I19483" s="223"/>
      <c r="P19483" s="224"/>
      <c r="Q19483" s="224"/>
      <c r="R19483" s="224"/>
      <c r="T19483" s="223"/>
      <c r="U19483" s="225"/>
      <c r="V19483" s="223"/>
      <c r="W19483" s="225"/>
      <c r="AE19483" s="200"/>
      <c r="AM19483" s="203"/>
      <c r="AT19483" s="144"/>
    </row>
    <row r="19484" spans="9:46" s="142" customFormat="1" x14ac:dyDescent="0.15">
      <c r="I19484" s="223"/>
      <c r="P19484" s="224"/>
      <c r="Q19484" s="224"/>
      <c r="R19484" s="224"/>
      <c r="T19484" s="223"/>
      <c r="U19484" s="225"/>
      <c r="V19484" s="223"/>
      <c r="W19484" s="225"/>
      <c r="AE19484" s="200"/>
      <c r="AM19484" s="203"/>
      <c r="AT19484" s="144"/>
    </row>
    <row r="19485" spans="9:46" s="142" customFormat="1" x14ac:dyDescent="0.15">
      <c r="I19485" s="223"/>
      <c r="P19485" s="224"/>
      <c r="Q19485" s="224"/>
      <c r="R19485" s="224"/>
      <c r="T19485" s="223"/>
      <c r="U19485" s="225"/>
      <c r="V19485" s="223"/>
      <c r="W19485" s="225"/>
      <c r="AE19485" s="200"/>
      <c r="AM19485" s="203"/>
      <c r="AT19485" s="144"/>
    </row>
    <row r="19486" spans="9:46" s="142" customFormat="1" x14ac:dyDescent="0.15">
      <c r="I19486" s="223"/>
      <c r="P19486" s="224"/>
      <c r="Q19486" s="224"/>
      <c r="R19486" s="224"/>
      <c r="T19486" s="223"/>
      <c r="U19486" s="225"/>
      <c r="V19486" s="223"/>
      <c r="W19486" s="225"/>
      <c r="AE19486" s="200"/>
      <c r="AM19486" s="203"/>
      <c r="AT19486" s="144"/>
    </row>
    <row r="19487" spans="9:46" s="142" customFormat="1" x14ac:dyDescent="0.15">
      <c r="I19487" s="223"/>
      <c r="P19487" s="224"/>
      <c r="Q19487" s="224"/>
      <c r="R19487" s="224"/>
      <c r="T19487" s="223"/>
      <c r="U19487" s="225"/>
      <c r="V19487" s="223"/>
      <c r="W19487" s="225"/>
      <c r="AE19487" s="200"/>
      <c r="AM19487" s="203"/>
      <c r="AT19487" s="144"/>
    </row>
    <row r="19488" spans="9:46" s="142" customFormat="1" x14ac:dyDescent="0.15">
      <c r="I19488" s="223"/>
      <c r="P19488" s="224"/>
      <c r="Q19488" s="224"/>
      <c r="R19488" s="224"/>
      <c r="T19488" s="223"/>
      <c r="U19488" s="225"/>
      <c r="V19488" s="223"/>
      <c r="W19488" s="225"/>
      <c r="AE19488" s="200"/>
      <c r="AM19488" s="203"/>
      <c r="AT19488" s="144"/>
    </row>
    <row r="19489" spans="9:46" s="142" customFormat="1" x14ac:dyDescent="0.15">
      <c r="I19489" s="223"/>
      <c r="P19489" s="224"/>
      <c r="Q19489" s="224"/>
      <c r="R19489" s="224"/>
      <c r="T19489" s="223"/>
      <c r="U19489" s="225"/>
      <c r="V19489" s="223"/>
      <c r="W19489" s="225"/>
      <c r="AE19489" s="200"/>
      <c r="AM19489" s="203"/>
      <c r="AT19489" s="144"/>
    </row>
    <row r="19490" spans="9:46" s="142" customFormat="1" x14ac:dyDescent="0.15">
      <c r="I19490" s="223"/>
      <c r="P19490" s="224"/>
      <c r="Q19490" s="224"/>
      <c r="R19490" s="224"/>
      <c r="T19490" s="223"/>
      <c r="U19490" s="225"/>
      <c r="V19490" s="223"/>
      <c r="W19490" s="225"/>
      <c r="AE19490" s="200"/>
      <c r="AM19490" s="203"/>
      <c r="AT19490" s="144"/>
    </row>
    <row r="19491" spans="9:46" s="142" customFormat="1" x14ac:dyDescent="0.15">
      <c r="I19491" s="223"/>
      <c r="P19491" s="224"/>
      <c r="Q19491" s="224"/>
      <c r="R19491" s="224"/>
      <c r="T19491" s="223"/>
      <c r="U19491" s="225"/>
      <c r="V19491" s="223"/>
      <c r="W19491" s="225"/>
      <c r="AE19491" s="200"/>
      <c r="AM19491" s="203"/>
      <c r="AT19491" s="144"/>
    </row>
    <row r="19492" spans="9:46" s="142" customFormat="1" x14ac:dyDescent="0.15">
      <c r="I19492" s="223"/>
      <c r="P19492" s="224"/>
      <c r="Q19492" s="224"/>
      <c r="R19492" s="224"/>
      <c r="T19492" s="223"/>
      <c r="U19492" s="225"/>
      <c r="V19492" s="223"/>
      <c r="W19492" s="225"/>
      <c r="AE19492" s="200"/>
      <c r="AM19492" s="203"/>
      <c r="AT19492" s="144"/>
    </row>
    <row r="19493" spans="9:46" s="142" customFormat="1" x14ac:dyDescent="0.15">
      <c r="I19493" s="223"/>
      <c r="P19493" s="224"/>
      <c r="Q19493" s="224"/>
      <c r="R19493" s="224"/>
      <c r="T19493" s="223"/>
      <c r="U19493" s="225"/>
      <c r="V19493" s="223"/>
      <c r="W19493" s="225"/>
      <c r="AE19493" s="200"/>
      <c r="AM19493" s="203"/>
      <c r="AT19493" s="144"/>
    </row>
    <row r="19494" spans="9:46" s="142" customFormat="1" x14ac:dyDescent="0.15">
      <c r="I19494" s="223"/>
      <c r="P19494" s="224"/>
      <c r="Q19494" s="224"/>
      <c r="R19494" s="224"/>
      <c r="T19494" s="223"/>
      <c r="U19494" s="225"/>
      <c r="V19494" s="223"/>
      <c r="W19494" s="225"/>
      <c r="AE19494" s="200"/>
      <c r="AM19494" s="203"/>
      <c r="AT19494" s="144"/>
    </row>
    <row r="19495" spans="9:46" s="142" customFormat="1" x14ac:dyDescent="0.15">
      <c r="I19495" s="223"/>
      <c r="P19495" s="224"/>
      <c r="Q19495" s="224"/>
      <c r="R19495" s="224"/>
      <c r="T19495" s="223"/>
      <c r="U19495" s="225"/>
      <c r="V19495" s="223"/>
      <c r="W19495" s="225"/>
      <c r="AE19495" s="200"/>
      <c r="AM19495" s="203"/>
      <c r="AT19495" s="144"/>
    </row>
    <row r="19496" spans="9:46" s="142" customFormat="1" x14ac:dyDescent="0.15">
      <c r="I19496" s="223"/>
      <c r="P19496" s="224"/>
      <c r="Q19496" s="224"/>
      <c r="R19496" s="224"/>
      <c r="T19496" s="223"/>
      <c r="U19496" s="225"/>
      <c r="V19496" s="223"/>
      <c r="W19496" s="225"/>
      <c r="AE19496" s="200"/>
      <c r="AM19496" s="203"/>
      <c r="AT19496" s="144"/>
    </row>
    <row r="19497" spans="9:46" s="142" customFormat="1" x14ac:dyDescent="0.15">
      <c r="I19497" s="223"/>
      <c r="P19497" s="224"/>
      <c r="Q19497" s="224"/>
      <c r="R19497" s="224"/>
      <c r="T19497" s="223"/>
      <c r="U19497" s="225"/>
      <c r="V19497" s="223"/>
      <c r="W19497" s="225"/>
      <c r="AE19497" s="200"/>
      <c r="AM19497" s="203"/>
      <c r="AT19497" s="144"/>
    </row>
    <row r="19498" spans="9:46" s="142" customFormat="1" x14ac:dyDescent="0.15">
      <c r="I19498" s="223"/>
      <c r="P19498" s="224"/>
      <c r="Q19498" s="224"/>
      <c r="R19498" s="224"/>
      <c r="T19498" s="223"/>
      <c r="U19498" s="225"/>
      <c r="V19498" s="223"/>
      <c r="W19498" s="225"/>
      <c r="AE19498" s="200"/>
      <c r="AM19498" s="203"/>
      <c r="AT19498" s="144"/>
    </row>
    <row r="19499" spans="9:46" s="142" customFormat="1" x14ac:dyDescent="0.15">
      <c r="I19499" s="223"/>
      <c r="P19499" s="224"/>
      <c r="Q19499" s="224"/>
      <c r="R19499" s="224"/>
      <c r="T19499" s="223"/>
      <c r="U19499" s="225"/>
      <c r="V19499" s="223"/>
      <c r="W19499" s="225"/>
      <c r="AE19499" s="200"/>
      <c r="AM19499" s="203"/>
      <c r="AT19499" s="144"/>
    </row>
    <row r="19500" spans="9:46" s="142" customFormat="1" x14ac:dyDescent="0.15">
      <c r="I19500" s="223"/>
      <c r="P19500" s="224"/>
      <c r="Q19500" s="224"/>
      <c r="R19500" s="224"/>
      <c r="T19500" s="223"/>
      <c r="U19500" s="225"/>
      <c r="V19500" s="223"/>
      <c r="W19500" s="225"/>
      <c r="AE19500" s="200"/>
      <c r="AM19500" s="203"/>
      <c r="AT19500" s="144"/>
    </row>
    <row r="19501" spans="9:46" s="142" customFormat="1" x14ac:dyDescent="0.15">
      <c r="I19501" s="223"/>
      <c r="P19501" s="224"/>
      <c r="Q19501" s="224"/>
      <c r="R19501" s="224"/>
      <c r="T19501" s="223"/>
      <c r="U19501" s="225"/>
      <c r="V19501" s="223"/>
      <c r="W19501" s="225"/>
      <c r="AE19501" s="200"/>
      <c r="AM19501" s="203"/>
      <c r="AT19501" s="144"/>
    </row>
    <row r="19502" spans="9:46" s="142" customFormat="1" x14ac:dyDescent="0.15">
      <c r="I19502" s="223"/>
      <c r="P19502" s="224"/>
      <c r="Q19502" s="224"/>
      <c r="R19502" s="224"/>
      <c r="T19502" s="223"/>
      <c r="U19502" s="225"/>
      <c r="V19502" s="223"/>
      <c r="W19502" s="225"/>
      <c r="AE19502" s="200"/>
      <c r="AM19502" s="203"/>
      <c r="AT19502" s="144"/>
    </row>
    <row r="19503" spans="9:46" s="142" customFormat="1" x14ac:dyDescent="0.15">
      <c r="I19503" s="223"/>
      <c r="P19503" s="224"/>
      <c r="Q19503" s="224"/>
      <c r="R19503" s="224"/>
      <c r="T19503" s="223"/>
      <c r="U19503" s="225"/>
      <c r="V19503" s="223"/>
      <c r="W19503" s="225"/>
      <c r="AE19503" s="200"/>
      <c r="AM19503" s="203"/>
      <c r="AT19503" s="144"/>
    </row>
    <row r="19504" spans="9:46" s="142" customFormat="1" x14ac:dyDescent="0.15">
      <c r="I19504" s="223"/>
      <c r="P19504" s="224"/>
      <c r="Q19504" s="224"/>
      <c r="R19504" s="224"/>
      <c r="T19504" s="223"/>
      <c r="U19504" s="225"/>
      <c r="V19504" s="223"/>
      <c r="W19504" s="225"/>
      <c r="AE19504" s="200"/>
      <c r="AM19504" s="203"/>
      <c r="AT19504" s="144"/>
    </row>
    <row r="19505" spans="9:46" s="142" customFormat="1" x14ac:dyDescent="0.15">
      <c r="I19505" s="223"/>
      <c r="P19505" s="224"/>
      <c r="Q19505" s="224"/>
      <c r="R19505" s="224"/>
      <c r="T19505" s="223"/>
      <c r="U19505" s="225"/>
      <c r="V19505" s="223"/>
      <c r="W19505" s="225"/>
      <c r="AE19505" s="200"/>
      <c r="AM19505" s="203"/>
      <c r="AT19505" s="144"/>
    </row>
    <row r="19506" spans="9:46" s="142" customFormat="1" x14ac:dyDescent="0.15">
      <c r="I19506" s="223"/>
      <c r="P19506" s="224"/>
      <c r="Q19506" s="224"/>
      <c r="R19506" s="224"/>
      <c r="T19506" s="223"/>
      <c r="U19506" s="225"/>
      <c r="V19506" s="223"/>
      <c r="W19506" s="225"/>
      <c r="AE19506" s="200"/>
      <c r="AM19506" s="203"/>
      <c r="AT19506" s="144"/>
    </row>
    <row r="19507" spans="9:46" s="142" customFormat="1" x14ac:dyDescent="0.15">
      <c r="I19507" s="223"/>
      <c r="P19507" s="224"/>
      <c r="Q19507" s="224"/>
      <c r="R19507" s="224"/>
      <c r="T19507" s="223"/>
      <c r="U19507" s="225"/>
      <c r="V19507" s="223"/>
      <c r="W19507" s="225"/>
      <c r="AE19507" s="200"/>
      <c r="AM19507" s="203"/>
      <c r="AT19507" s="144"/>
    </row>
    <row r="19508" spans="9:46" s="142" customFormat="1" x14ac:dyDescent="0.15">
      <c r="I19508" s="223"/>
      <c r="P19508" s="224"/>
      <c r="Q19508" s="224"/>
      <c r="R19508" s="224"/>
      <c r="T19508" s="223"/>
      <c r="U19508" s="225"/>
      <c r="V19508" s="223"/>
      <c r="W19508" s="225"/>
      <c r="AE19508" s="200"/>
      <c r="AM19508" s="203"/>
      <c r="AT19508" s="144"/>
    </row>
    <row r="19509" spans="9:46" s="142" customFormat="1" x14ac:dyDescent="0.15">
      <c r="I19509" s="223"/>
      <c r="P19509" s="224"/>
      <c r="Q19509" s="224"/>
      <c r="R19509" s="224"/>
      <c r="T19509" s="223"/>
      <c r="U19509" s="225"/>
      <c r="V19509" s="223"/>
      <c r="W19509" s="225"/>
      <c r="AE19509" s="200"/>
      <c r="AM19509" s="203"/>
      <c r="AT19509" s="144"/>
    </row>
    <row r="19510" spans="9:46" s="142" customFormat="1" x14ac:dyDescent="0.15">
      <c r="I19510" s="223"/>
      <c r="P19510" s="224"/>
      <c r="Q19510" s="224"/>
      <c r="R19510" s="224"/>
      <c r="T19510" s="223"/>
      <c r="U19510" s="225"/>
      <c r="V19510" s="223"/>
      <c r="W19510" s="225"/>
      <c r="AE19510" s="200"/>
      <c r="AM19510" s="203"/>
      <c r="AT19510" s="144"/>
    </row>
    <row r="19511" spans="9:46" s="142" customFormat="1" x14ac:dyDescent="0.15">
      <c r="I19511" s="223"/>
      <c r="P19511" s="224"/>
      <c r="Q19511" s="224"/>
      <c r="R19511" s="224"/>
      <c r="T19511" s="223"/>
      <c r="U19511" s="225"/>
      <c r="V19511" s="223"/>
      <c r="W19511" s="225"/>
      <c r="AE19511" s="200"/>
      <c r="AM19511" s="203"/>
      <c r="AT19511" s="144"/>
    </row>
    <row r="19512" spans="9:46" s="142" customFormat="1" x14ac:dyDescent="0.15">
      <c r="I19512" s="223"/>
      <c r="P19512" s="224"/>
      <c r="Q19512" s="224"/>
      <c r="R19512" s="224"/>
      <c r="T19512" s="223"/>
      <c r="U19512" s="225"/>
      <c r="V19512" s="223"/>
      <c r="W19512" s="225"/>
      <c r="AE19512" s="200"/>
      <c r="AM19512" s="203"/>
      <c r="AT19512" s="144"/>
    </row>
    <row r="19513" spans="9:46" s="142" customFormat="1" x14ac:dyDescent="0.15">
      <c r="I19513" s="223"/>
      <c r="P19513" s="224"/>
      <c r="Q19513" s="224"/>
      <c r="R19513" s="224"/>
      <c r="T19513" s="223"/>
      <c r="U19513" s="225"/>
      <c r="V19513" s="223"/>
      <c r="W19513" s="225"/>
      <c r="AE19513" s="200"/>
      <c r="AM19513" s="203"/>
      <c r="AT19513" s="144"/>
    </row>
    <row r="19514" spans="9:46" s="142" customFormat="1" x14ac:dyDescent="0.15">
      <c r="I19514" s="223"/>
      <c r="P19514" s="224"/>
      <c r="Q19514" s="224"/>
      <c r="R19514" s="224"/>
      <c r="T19514" s="223"/>
      <c r="U19514" s="225"/>
      <c r="V19514" s="223"/>
      <c r="W19514" s="225"/>
      <c r="AE19514" s="200"/>
      <c r="AM19514" s="203"/>
      <c r="AT19514" s="144"/>
    </row>
    <row r="19515" spans="9:46" s="142" customFormat="1" x14ac:dyDescent="0.15">
      <c r="I19515" s="223"/>
      <c r="P19515" s="224"/>
      <c r="Q19515" s="224"/>
      <c r="R19515" s="224"/>
      <c r="T19515" s="223"/>
      <c r="U19515" s="225"/>
      <c r="V19515" s="223"/>
      <c r="W19515" s="225"/>
      <c r="AE19515" s="200"/>
      <c r="AM19515" s="203"/>
      <c r="AT19515" s="144"/>
    </row>
    <row r="19516" spans="9:46" s="142" customFormat="1" x14ac:dyDescent="0.15">
      <c r="I19516" s="223"/>
      <c r="P19516" s="224"/>
      <c r="Q19516" s="224"/>
      <c r="R19516" s="224"/>
      <c r="T19516" s="223"/>
      <c r="U19516" s="225"/>
      <c r="V19516" s="223"/>
      <c r="W19516" s="225"/>
      <c r="AE19516" s="200"/>
      <c r="AM19516" s="203"/>
      <c r="AT19516" s="144"/>
    </row>
    <row r="19517" spans="9:46" s="142" customFormat="1" x14ac:dyDescent="0.15">
      <c r="I19517" s="223"/>
      <c r="P19517" s="224"/>
      <c r="Q19517" s="224"/>
      <c r="R19517" s="224"/>
      <c r="T19517" s="223"/>
      <c r="U19517" s="225"/>
      <c r="V19517" s="223"/>
      <c r="W19517" s="225"/>
      <c r="AE19517" s="200"/>
      <c r="AM19517" s="203"/>
      <c r="AT19517" s="144"/>
    </row>
    <row r="19518" spans="9:46" s="142" customFormat="1" x14ac:dyDescent="0.15">
      <c r="I19518" s="223"/>
      <c r="P19518" s="224"/>
      <c r="Q19518" s="224"/>
      <c r="R19518" s="224"/>
      <c r="T19518" s="223"/>
      <c r="U19518" s="225"/>
      <c r="V19518" s="223"/>
      <c r="W19518" s="225"/>
      <c r="AE19518" s="200"/>
      <c r="AM19518" s="203"/>
      <c r="AT19518" s="144"/>
    </row>
    <row r="19519" spans="9:46" s="142" customFormat="1" x14ac:dyDescent="0.15">
      <c r="I19519" s="223"/>
      <c r="P19519" s="224"/>
      <c r="Q19519" s="224"/>
      <c r="R19519" s="224"/>
      <c r="T19519" s="223"/>
      <c r="U19519" s="225"/>
      <c r="V19519" s="223"/>
      <c r="W19519" s="225"/>
      <c r="AE19519" s="200"/>
      <c r="AM19519" s="203"/>
      <c r="AT19519" s="144"/>
    </row>
    <row r="19520" spans="9:46" s="142" customFormat="1" x14ac:dyDescent="0.15">
      <c r="I19520" s="223"/>
      <c r="P19520" s="224"/>
      <c r="Q19520" s="224"/>
      <c r="R19520" s="224"/>
      <c r="T19520" s="223"/>
      <c r="U19520" s="225"/>
      <c r="V19520" s="223"/>
      <c r="W19520" s="225"/>
      <c r="AE19520" s="200"/>
      <c r="AM19520" s="203"/>
      <c r="AT19520" s="144"/>
    </row>
    <row r="19521" spans="9:46" s="142" customFormat="1" x14ac:dyDescent="0.15">
      <c r="I19521" s="223"/>
      <c r="P19521" s="224"/>
      <c r="Q19521" s="224"/>
      <c r="R19521" s="224"/>
      <c r="T19521" s="223"/>
      <c r="U19521" s="225"/>
      <c r="V19521" s="223"/>
      <c r="W19521" s="225"/>
      <c r="AE19521" s="200"/>
      <c r="AM19521" s="203"/>
      <c r="AT19521" s="144"/>
    </row>
    <row r="19522" spans="9:46" s="142" customFormat="1" x14ac:dyDescent="0.15">
      <c r="I19522" s="223"/>
      <c r="P19522" s="224"/>
      <c r="Q19522" s="224"/>
      <c r="R19522" s="224"/>
      <c r="T19522" s="223"/>
      <c r="U19522" s="225"/>
      <c r="V19522" s="223"/>
      <c r="W19522" s="225"/>
      <c r="AE19522" s="200"/>
      <c r="AM19522" s="203"/>
      <c r="AT19522" s="144"/>
    </row>
    <row r="19523" spans="9:46" s="142" customFormat="1" x14ac:dyDescent="0.15">
      <c r="I19523" s="223"/>
      <c r="P19523" s="224"/>
      <c r="Q19523" s="224"/>
      <c r="R19523" s="224"/>
      <c r="T19523" s="223"/>
      <c r="U19523" s="225"/>
      <c r="V19523" s="223"/>
      <c r="W19523" s="225"/>
      <c r="AE19523" s="200"/>
      <c r="AM19523" s="203"/>
      <c r="AT19523" s="144"/>
    </row>
    <row r="19524" spans="9:46" s="142" customFormat="1" x14ac:dyDescent="0.15">
      <c r="I19524" s="223"/>
      <c r="P19524" s="224"/>
      <c r="Q19524" s="224"/>
      <c r="R19524" s="224"/>
      <c r="T19524" s="223"/>
      <c r="U19524" s="225"/>
      <c r="V19524" s="223"/>
      <c r="W19524" s="225"/>
      <c r="AE19524" s="200"/>
      <c r="AM19524" s="203"/>
      <c r="AT19524" s="144"/>
    </row>
    <row r="19525" spans="9:46" s="142" customFormat="1" x14ac:dyDescent="0.15">
      <c r="I19525" s="223"/>
      <c r="P19525" s="224"/>
      <c r="Q19525" s="224"/>
      <c r="R19525" s="224"/>
      <c r="T19525" s="223"/>
      <c r="U19525" s="225"/>
      <c r="V19525" s="223"/>
      <c r="W19525" s="225"/>
      <c r="AE19525" s="200"/>
      <c r="AM19525" s="203"/>
      <c r="AT19525" s="144"/>
    </row>
    <row r="19526" spans="9:46" s="142" customFormat="1" x14ac:dyDescent="0.15">
      <c r="I19526" s="223"/>
      <c r="P19526" s="224"/>
      <c r="Q19526" s="224"/>
      <c r="R19526" s="224"/>
      <c r="T19526" s="223"/>
      <c r="U19526" s="225"/>
      <c r="V19526" s="223"/>
      <c r="W19526" s="225"/>
      <c r="AE19526" s="200"/>
      <c r="AM19526" s="203"/>
      <c r="AT19526" s="144"/>
    </row>
    <row r="19527" spans="9:46" s="142" customFormat="1" x14ac:dyDescent="0.15">
      <c r="I19527" s="223"/>
      <c r="P19527" s="224"/>
      <c r="Q19527" s="224"/>
      <c r="R19527" s="224"/>
      <c r="T19527" s="223"/>
      <c r="U19527" s="225"/>
      <c r="V19527" s="223"/>
      <c r="W19527" s="225"/>
      <c r="AE19527" s="200"/>
      <c r="AM19527" s="203"/>
      <c r="AT19527" s="144"/>
    </row>
    <row r="19528" spans="9:46" s="142" customFormat="1" x14ac:dyDescent="0.15">
      <c r="I19528" s="223"/>
      <c r="P19528" s="224"/>
      <c r="Q19528" s="224"/>
      <c r="R19528" s="224"/>
      <c r="T19528" s="223"/>
      <c r="U19528" s="225"/>
      <c r="V19528" s="223"/>
      <c r="W19528" s="225"/>
      <c r="AE19528" s="200"/>
      <c r="AM19528" s="203"/>
      <c r="AT19528" s="144"/>
    </row>
    <row r="19529" spans="9:46" s="142" customFormat="1" x14ac:dyDescent="0.15">
      <c r="I19529" s="223"/>
      <c r="P19529" s="224"/>
      <c r="Q19529" s="224"/>
      <c r="R19529" s="224"/>
      <c r="T19529" s="223"/>
      <c r="U19529" s="225"/>
      <c r="V19529" s="223"/>
      <c r="W19529" s="225"/>
      <c r="AE19529" s="200"/>
      <c r="AM19529" s="203"/>
      <c r="AT19529" s="144"/>
    </row>
    <row r="19530" spans="9:46" s="142" customFormat="1" x14ac:dyDescent="0.15">
      <c r="I19530" s="223"/>
      <c r="P19530" s="224"/>
      <c r="Q19530" s="224"/>
      <c r="R19530" s="224"/>
      <c r="T19530" s="223"/>
      <c r="U19530" s="225"/>
      <c r="V19530" s="223"/>
      <c r="W19530" s="225"/>
      <c r="AE19530" s="200"/>
      <c r="AM19530" s="203"/>
      <c r="AT19530" s="144"/>
    </row>
    <row r="19531" spans="9:46" s="142" customFormat="1" x14ac:dyDescent="0.15">
      <c r="I19531" s="223"/>
      <c r="P19531" s="224"/>
      <c r="Q19531" s="224"/>
      <c r="R19531" s="224"/>
      <c r="T19531" s="223"/>
      <c r="U19531" s="225"/>
      <c r="V19531" s="223"/>
      <c r="W19531" s="225"/>
      <c r="AE19531" s="200"/>
      <c r="AM19531" s="203"/>
      <c r="AT19531" s="144"/>
    </row>
    <row r="19532" spans="9:46" s="142" customFormat="1" x14ac:dyDescent="0.15">
      <c r="I19532" s="223"/>
      <c r="P19532" s="224"/>
      <c r="Q19532" s="224"/>
      <c r="R19532" s="224"/>
      <c r="T19532" s="223"/>
      <c r="U19532" s="225"/>
      <c r="V19532" s="223"/>
      <c r="W19532" s="225"/>
      <c r="AE19532" s="200"/>
      <c r="AM19532" s="203"/>
      <c r="AT19532" s="144"/>
    </row>
    <row r="19533" spans="9:46" s="142" customFormat="1" x14ac:dyDescent="0.15">
      <c r="I19533" s="223"/>
      <c r="P19533" s="224"/>
      <c r="Q19533" s="224"/>
      <c r="R19533" s="224"/>
      <c r="T19533" s="223"/>
      <c r="U19533" s="225"/>
      <c r="V19533" s="223"/>
      <c r="W19533" s="225"/>
      <c r="AE19533" s="200"/>
      <c r="AM19533" s="203"/>
      <c r="AT19533" s="144"/>
    </row>
    <row r="19534" spans="9:46" s="142" customFormat="1" x14ac:dyDescent="0.15">
      <c r="I19534" s="223"/>
      <c r="P19534" s="224"/>
      <c r="Q19534" s="224"/>
      <c r="R19534" s="224"/>
      <c r="T19534" s="223"/>
      <c r="U19534" s="225"/>
      <c r="V19534" s="223"/>
      <c r="W19534" s="225"/>
      <c r="AE19534" s="200"/>
      <c r="AM19534" s="203"/>
      <c r="AT19534" s="144"/>
    </row>
    <row r="19535" spans="9:46" s="142" customFormat="1" x14ac:dyDescent="0.15">
      <c r="I19535" s="223"/>
      <c r="P19535" s="224"/>
      <c r="Q19535" s="224"/>
      <c r="R19535" s="224"/>
      <c r="T19535" s="223"/>
      <c r="U19535" s="225"/>
      <c r="V19535" s="223"/>
      <c r="W19535" s="225"/>
      <c r="AE19535" s="200"/>
      <c r="AM19535" s="203"/>
      <c r="AT19535" s="144"/>
    </row>
    <row r="19536" spans="9:46" s="142" customFormat="1" x14ac:dyDescent="0.15">
      <c r="I19536" s="223"/>
      <c r="P19536" s="224"/>
      <c r="Q19536" s="224"/>
      <c r="R19536" s="224"/>
      <c r="T19536" s="223"/>
      <c r="U19536" s="225"/>
      <c r="V19536" s="223"/>
      <c r="W19536" s="225"/>
      <c r="AE19536" s="200"/>
      <c r="AM19536" s="203"/>
      <c r="AT19536" s="144"/>
    </row>
    <row r="19537" spans="9:46" s="142" customFormat="1" x14ac:dyDescent="0.15">
      <c r="I19537" s="223"/>
      <c r="P19537" s="224"/>
      <c r="Q19537" s="224"/>
      <c r="R19537" s="224"/>
      <c r="T19537" s="223"/>
      <c r="U19537" s="225"/>
      <c r="V19537" s="223"/>
      <c r="W19537" s="225"/>
      <c r="AE19537" s="200"/>
      <c r="AM19537" s="203"/>
      <c r="AT19537" s="144"/>
    </row>
    <row r="19538" spans="9:46" s="142" customFormat="1" x14ac:dyDescent="0.15">
      <c r="I19538" s="223"/>
      <c r="P19538" s="224"/>
      <c r="Q19538" s="224"/>
      <c r="R19538" s="224"/>
      <c r="T19538" s="223"/>
      <c r="U19538" s="225"/>
      <c r="V19538" s="223"/>
      <c r="W19538" s="225"/>
      <c r="AE19538" s="200"/>
      <c r="AM19538" s="203"/>
      <c r="AT19538" s="144"/>
    </row>
    <row r="19539" spans="9:46" s="142" customFormat="1" x14ac:dyDescent="0.15">
      <c r="I19539" s="223"/>
      <c r="P19539" s="224"/>
      <c r="Q19539" s="224"/>
      <c r="R19539" s="224"/>
      <c r="T19539" s="223"/>
      <c r="U19539" s="225"/>
      <c r="V19539" s="223"/>
      <c r="W19539" s="225"/>
      <c r="AE19539" s="200"/>
      <c r="AM19539" s="203"/>
      <c r="AT19539" s="144"/>
    </row>
    <row r="19540" spans="9:46" s="142" customFormat="1" x14ac:dyDescent="0.15">
      <c r="I19540" s="223"/>
      <c r="P19540" s="224"/>
      <c r="Q19540" s="224"/>
      <c r="R19540" s="224"/>
      <c r="T19540" s="223"/>
      <c r="U19540" s="225"/>
      <c r="V19540" s="223"/>
      <c r="W19540" s="225"/>
      <c r="AE19540" s="200"/>
      <c r="AM19540" s="203"/>
      <c r="AT19540" s="144"/>
    </row>
    <row r="19541" spans="9:46" s="142" customFormat="1" x14ac:dyDescent="0.15">
      <c r="I19541" s="223"/>
      <c r="P19541" s="224"/>
      <c r="Q19541" s="224"/>
      <c r="R19541" s="224"/>
      <c r="T19541" s="223"/>
      <c r="U19541" s="225"/>
      <c r="V19541" s="223"/>
      <c r="W19541" s="225"/>
      <c r="AE19541" s="200"/>
      <c r="AM19541" s="203"/>
      <c r="AT19541" s="144"/>
    </row>
    <row r="19542" spans="9:46" s="142" customFormat="1" x14ac:dyDescent="0.15">
      <c r="I19542" s="223"/>
      <c r="P19542" s="224"/>
      <c r="Q19542" s="224"/>
      <c r="R19542" s="224"/>
      <c r="T19542" s="223"/>
      <c r="U19542" s="225"/>
      <c r="V19542" s="223"/>
      <c r="W19542" s="225"/>
      <c r="AE19542" s="200"/>
      <c r="AM19542" s="203"/>
      <c r="AT19542" s="144"/>
    </row>
    <row r="19543" spans="9:46" s="142" customFormat="1" x14ac:dyDescent="0.15">
      <c r="I19543" s="223"/>
      <c r="P19543" s="224"/>
      <c r="Q19543" s="224"/>
      <c r="R19543" s="224"/>
      <c r="T19543" s="223"/>
      <c r="U19543" s="225"/>
      <c r="V19543" s="223"/>
      <c r="W19543" s="225"/>
      <c r="AE19543" s="200"/>
      <c r="AM19543" s="203"/>
      <c r="AT19543" s="144"/>
    </row>
    <row r="19544" spans="9:46" s="142" customFormat="1" x14ac:dyDescent="0.15">
      <c r="I19544" s="223"/>
      <c r="P19544" s="224"/>
      <c r="Q19544" s="224"/>
      <c r="R19544" s="224"/>
      <c r="T19544" s="223"/>
      <c r="U19544" s="225"/>
      <c r="V19544" s="223"/>
      <c r="W19544" s="225"/>
      <c r="AE19544" s="200"/>
      <c r="AM19544" s="203"/>
      <c r="AT19544" s="144"/>
    </row>
    <row r="19545" spans="9:46" s="142" customFormat="1" x14ac:dyDescent="0.15">
      <c r="I19545" s="223"/>
      <c r="P19545" s="224"/>
      <c r="Q19545" s="224"/>
      <c r="R19545" s="224"/>
      <c r="T19545" s="223"/>
      <c r="U19545" s="225"/>
      <c r="V19545" s="223"/>
      <c r="W19545" s="225"/>
      <c r="AE19545" s="200"/>
      <c r="AM19545" s="203"/>
      <c r="AT19545" s="144"/>
    </row>
    <row r="19546" spans="9:46" s="142" customFormat="1" x14ac:dyDescent="0.15">
      <c r="I19546" s="223"/>
      <c r="P19546" s="224"/>
      <c r="Q19546" s="224"/>
      <c r="R19546" s="224"/>
      <c r="T19546" s="223"/>
      <c r="U19546" s="225"/>
      <c r="V19546" s="223"/>
      <c r="W19546" s="225"/>
      <c r="AE19546" s="200"/>
      <c r="AM19546" s="203"/>
      <c r="AT19546" s="144"/>
    </row>
    <row r="19547" spans="9:46" s="142" customFormat="1" x14ac:dyDescent="0.15">
      <c r="I19547" s="223"/>
      <c r="P19547" s="224"/>
      <c r="Q19547" s="224"/>
      <c r="R19547" s="224"/>
      <c r="T19547" s="223"/>
      <c r="U19547" s="225"/>
      <c r="V19547" s="223"/>
      <c r="W19547" s="225"/>
      <c r="AE19547" s="200"/>
      <c r="AM19547" s="203"/>
      <c r="AT19547" s="144"/>
    </row>
    <row r="19548" spans="9:46" s="142" customFormat="1" x14ac:dyDescent="0.15">
      <c r="I19548" s="223"/>
      <c r="P19548" s="224"/>
      <c r="Q19548" s="224"/>
      <c r="R19548" s="224"/>
      <c r="T19548" s="223"/>
      <c r="U19548" s="225"/>
      <c r="V19548" s="223"/>
      <c r="W19548" s="225"/>
      <c r="AE19548" s="200"/>
      <c r="AM19548" s="203"/>
      <c r="AT19548" s="144"/>
    </row>
    <row r="19549" spans="9:46" s="142" customFormat="1" x14ac:dyDescent="0.15">
      <c r="I19549" s="223"/>
      <c r="P19549" s="224"/>
      <c r="Q19549" s="224"/>
      <c r="R19549" s="224"/>
      <c r="T19549" s="223"/>
      <c r="U19549" s="225"/>
      <c r="V19549" s="223"/>
      <c r="W19549" s="225"/>
      <c r="AE19549" s="200"/>
      <c r="AM19549" s="203"/>
      <c r="AT19549" s="144"/>
    </row>
    <row r="19550" spans="9:46" s="142" customFormat="1" x14ac:dyDescent="0.15">
      <c r="I19550" s="223"/>
      <c r="P19550" s="224"/>
      <c r="Q19550" s="224"/>
      <c r="R19550" s="224"/>
      <c r="T19550" s="223"/>
      <c r="U19550" s="225"/>
      <c r="V19550" s="223"/>
      <c r="W19550" s="225"/>
      <c r="AE19550" s="200"/>
      <c r="AM19550" s="203"/>
      <c r="AT19550" s="144"/>
    </row>
    <row r="19551" spans="9:46" s="142" customFormat="1" x14ac:dyDescent="0.15">
      <c r="I19551" s="223"/>
      <c r="P19551" s="224"/>
      <c r="Q19551" s="224"/>
      <c r="R19551" s="224"/>
      <c r="T19551" s="223"/>
      <c r="U19551" s="225"/>
      <c r="V19551" s="223"/>
      <c r="W19551" s="225"/>
      <c r="AE19551" s="200"/>
      <c r="AM19551" s="203"/>
      <c r="AT19551" s="144"/>
    </row>
    <row r="19552" spans="9:46" s="142" customFormat="1" x14ac:dyDescent="0.15">
      <c r="I19552" s="223"/>
      <c r="P19552" s="224"/>
      <c r="Q19552" s="224"/>
      <c r="R19552" s="224"/>
      <c r="T19552" s="223"/>
      <c r="U19552" s="225"/>
      <c r="V19552" s="223"/>
      <c r="W19552" s="225"/>
      <c r="AE19552" s="200"/>
      <c r="AM19552" s="203"/>
      <c r="AT19552" s="144"/>
    </row>
    <row r="19553" spans="9:46" s="142" customFormat="1" x14ac:dyDescent="0.15">
      <c r="I19553" s="223"/>
      <c r="P19553" s="224"/>
      <c r="Q19553" s="224"/>
      <c r="R19553" s="224"/>
      <c r="T19553" s="223"/>
      <c r="U19553" s="225"/>
      <c r="V19553" s="223"/>
      <c r="W19553" s="225"/>
      <c r="AE19553" s="200"/>
      <c r="AM19553" s="203"/>
      <c r="AT19553" s="144"/>
    </row>
    <row r="19554" spans="9:46" s="142" customFormat="1" x14ac:dyDescent="0.15">
      <c r="I19554" s="223"/>
      <c r="P19554" s="224"/>
      <c r="Q19554" s="224"/>
      <c r="R19554" s="224"/>
      <c r="T19554" s="223"/>
      <c r="U19554" s="225"/>
      <c r="V19554" s="223"/>
      <c r="W19554" s="225"/>
      <c r="AE19554" s="200"/>
      <c r="AM19554" s="203"/>
      <c r="AT19554" s="144"/>
    </row>
    <row r="19555" spans="9:46" s="142" customFormat="1" x14ac:dyDescent="0.15">
      <c r="I19555" s="223"/>
      <c r="P19555" s="224"/>
      <c r="Q19555" s="224"/>
      <c r="R19555" s="224"/>
      <c r="T19555" s="223"/>
      <c r="U19555" s="225"/>
      <c r="V19555" s="223"/>
      <c r="W19555" s="225"/>
      <c r="AE19555" s="200"/>
      <c r="AM19555" s="203"/>
      <c r="AT19555" s="144"/>
    </row>
    <row r="19556" spans="9:46" s="142" customFormat="1" x14ac:dyDescent="0.15">
      <c r="I19556" s="223"/>
      <c r="P19556" s="224"/>
      <c r="Q19556" s="224"/>
      <c r="R19556" s="224"/>
      <c r="T19556" s="223"/>
      <c r="U19556" s="225"/>
      <c r="V19556" s="223"/>
      <c r="W19556" s="225"/>
      <c r="AE19556" s="200"/>
      <c r="AM19556" s="203"/>
      <c r="AT19556" s="144"/>
    </row>
    <row r="19557" spans="9:46" s="142" customFormat="1" x14ac:dyDescent="0.15">
      <c r="I19557" s="223"/>
      <c r="P19557" s="224"/>
      <c r="Q19557" s="224"/>
      <c r="R19557" s="224"/>
      <c r="T19557" s="223"/>
      <c r="U19557" s="225"/>
      <c r="V19557" s="223"/>
      <c r="W19557" s="225"/>
      <c r="AE19557" s="200"/>
      <c r="AM19557" s="203"/>
      <c r="AT19557" s="144"/>
    </row>
    <row r="19558" spans="9:46" s="142" customFormat="1" x14ac:dyDescent="0.15">
      <c r="I19558" s="223"/>
      <c r="P19558" s="224"/>
      <c r="Q19558" s="224"/>
      <c r="R19558" s="224"/>
      <c r="T19558" s="223"/>
      <c r="U19558" s="225"/>
      <c r="V19558" s="223"/>
      <c r="W19558" s="225"/>
      <c r="AE19558" s="200"/>
      <c r="AM19558" s="203"/>
      <c r="AT19558" s="144"/>
    </row>
    <row r="19559" spans="9:46" s="142" customFormat="1" x14ac:dyDescent="0.15">
      <c r="I19559" s="223"/>
      <c r="P19559" s="224"/>
      <c r="Q19559" s="224"/>
      <c r="R19559" s="224"/>
      <c r="T19559" s="223"/>
      <c r="U19559" s="225"/>
      <c r="V19559" s="223"/>
      <c r="W19559" s="225"/>
      <c r="AE19559" s="200"/>
      <c r="AM19559" s="203"/>
      <c r="AT19559" s="144"/>
    </row>
    <row r="19560" spans="9:46" s="142" customFormat="1" x14ac:dyDescent="0.15">
      <c r="I19560" s="223"/>
      <c r="P19560" s="224"/>
      <c r="Q19560" s="224"/>
      <c r="R19560" s="224"/>
      <c r="T19560" s="223"/>
      <c r="U19560" s="225"/>
      <c r="V19560" s="223"/>
      <c r="W19560" s="225"/>
      <c r="AE19560" s="200"/>
      <c r="AM19560" s="203"/>
      <c r="AT19560" s="144"/>
    </row>
    <row r="19561" spans="9:46" s="142" customFormat="1" x14ac:dyDescent="0.15">
      <c r="I19561" s="223"/>
      <c r="P19561" s="224"/>
      <c r="Q19561" s="224"/>
      <c r="R19561" s="224"/>
      <c r="T19561" s="223"/>
      <c r="U19561" s="225"/>
      <c r="V19561" s="223"/>
      <c r="W19561" s="225"/>
      <c r="AE19561" s="200"/>
      <c r="AM19561" s="203"/>
      <c r="AT19561" s="144"/>
    </row>
    <row r="19562" spans="9:46" s="142" customFormat="1" x14ac:dyDescent="0.15">
      <c r="I19562" s="223"/>
      <c r="P19562" s="224"/>
      <c r="Q19562" s="224"/>
      <c r="R19562" s="224"/>
      <c r="T19562" s="223"/>
      <c r="U19562" s="225"/>
      <c r="V19562" s="223"/>
      <c r="W19562" s="225"/>
      <c r="AE19562" s="200"/>
      <c r="AM19562" s="203"/>
      <c r="AT19562" s="144"/>
    </row>
    <row r="19563" spans="9:46" s="142" customFormat="1" x14ac:dyDescent="0.15">
      <c r="I19563" s="223"/>
      <c r="P19563" s="224"/>
      <c r="Q19563" s="224"/>
      <c r="R19563" s="224"/>
      <c r="T19563" s="223"/>
      <c r="U19563" s="225"/>
      <c r="V19563" s="223"/>
      <c r="W19563" s="225"/>
      <c r="AE19563" s="200"/>
      <c r="AM19563" s="203"/>
      <c r="AT19563" s="144"/>
    </row>
    <row r="19564" spans="9:46" s="142" customFormat="1" x14ac:dyDescent="0.15">
      <c r="I19564" s="223"/>
      <c r="P19564" s="224"/>
      <c r="Q19564" s="224"/>
      <c r="R19564" s="224"/>
      <c r="T19564" s="223"/>
      <c r="U19564" s="225"/>
      <c r="V19564" s="223"/>
      <c r="W19564" s="225"/>
      <c r="AE19564" s="200"/>
      <c r="AM19564" s="203"/>
      <c r="AT19564" s="144"/>
    </row>
    <row r="19565" spans="9:46" s="142" customFormat="1" x14ac:dyDescent="0.15">
      <c r="I19565" s="223"/>
      <c r="P19565" s="224"/>
      <c r="Q19565" s="224"/>
      <c r="R19565" s="224"/>
      <c r="T19565" s="223"/>
      <c r="U19565" s="225"/>
      <c r="V19565" s="223"/>
      <c r="W19565" s="225"/>
      <c r="AE19565" s="200"/>
      <c r="AM19565" s="203"/>
      <c r="AT19565" s="144"/>
    </row>
    <row r="19566" spans="9:46" s="142" customFormat="1" x14ac:dyDescent="0.15">
      <c r="I19566" s="223"/>
      <c r="P19566" s="224"/>
      <c r="Q19566" s="224"/>
      <c r="R19566" s="224"/>
      <c r="T19566" s="223"/>
      <c r="U19566" s="225"/>
      <c r="V19566" s="223"/>
      <c r="W19566" s="225"/>
      <c r="AE19566" s="200"/>
      <c r="AM19566" s="203"/>
      <c r="AT19566" s="144"/>
    </row>
    <row r="19567" spans="9:46" s="142" customFormat="1" x14ac:dyDescent="0.15">
      <c r="I19567" s="223"/>
      <c r="P19567" s="224"/>
      <c r="Q19567" s="224"/>
      <c r="R19567" s="224"/>
      <c r="T19567" s="223"/>
      <c r="U19567" s="225"/>
      <c r="V19567" s="223"/>
      <c r="W19567" s="225"/>
      <c r="AE19567" s="200"/>
      <c r="AM19567" s="203"/>
      <c r="AT19567" s="144"/>
    </row>
    <row r="19568" spans="9:46" s="142" customFormat="1" x14ac:dyDescent="0.15">
      <c r="I19568" s="223"/>
      <c r="P19568" s="224"/>
      <c r="Q19568" s="224"/>
      <c r="R19568" s="224"/>
      <c r="T19568" s="223"/>
      <c r="U19568" s="225"/>
      <c r="V19568" s="223"/>
      <c r="W19568" s="225"/>
      <c r="AE19568" s="200"/>
      <c r="AM19568" s="203"/>
      <c r="AT19568" s="144"/>
    </row>
    <row r="19569" spans="9:46" s="142" customFormat="1" x14ac:dyDescent="0.15">
      <c r="I19569" s="223"/>
      <c r="P19569" s="224"/>
      <c r="Q19569" s="224"/>
      <c r="R19569" s="224"/>
      <c r="T19569" s="223"/>
      <c r="U19569" s="225"/>
      <c r="V19569" s="223"/>
      <c r="W19569" s="225"/>
      <c r="AE19569" s="200"/>
      <c r="AM19569" s="203"/>
      <c r="AT19569" s="144"/>
    </row>
    <row r="19570" spans="9:46" s="142" customFormat="1" x14ac:dyDescent="0.15">
      <c r="I19570" s="223"/>
      <c r="P19570" s="224"/>
      <c r="Q19570" s="224"/>
      <c r="R19570" s="224"/>
      <c r="T19570" s="223"/>
      <c r="U19570" s="225"/>
      <c r="V19570" s="223"/>
      <c r="W19570" s="225"/>
      <c r="AE19570" s="200"/>
      <c r="AM19570" s="203"/>
      <c r="AT19570" s="144"/>
    </row>
    <row r="19571" spans="9:46" s="142" customFormat="1" x14ac:dyDescent="0.15">
      <c r="I19571" s="223"/>
      <c r="P19571" s="224"/>
      <c r="Q19571" s="224"/>
      <c r="R19571" s="224"/>
      <c r="T19571" s="223"/>
      <c r="U19571" s="225"/>
      <c r="V19571" s="223"/>
      <c r="W19571" s="225"/>
      <c r="AE19571" s="200"/>
      <c r="AM19571" s="203"/>
      <c r="AT19571" s="144"/>
    </row>
    <row r="19572" spans="9:46" s="142" customFormat="1" x14ac:dyDescent="0.15">
      <c r="I19572" s="223"/>
      <c r="P19572" s="224"/>
      <c r="Q19572" s="224"/>
      <c r="R19572" s="224"/>
      <c r="T19572" s="223"/>
      <c r="U19572" s="225"/>
      <c r="V19572" s="223"/>
      <c r="W19572" s="225"/>
      <c r="AE19572" s="200"/>
      <c r="AM19572" s="203"/>
      <c r="AT19572" s="144"/>
    </row>
    <row r="19573" spans="9:46" s="142" customFormat="1" x14ac:dyDescent="0.15">
      <c r="I19573" s="223"/>
      <c r="P19573" s="224"/>
      <c r="Q19573" s="224"/>
      <c r="R19573" s="224"/>
      <c r="T19573" s="223"/>
      <c r="U19573" s="225"/>
      <c r="V19573" s="223"/>
      <c r="W19573" s="225"/>
      <c r="AE19573" s="200"/>
      <c r="AM19573" s="203"/>
      <c r="AT19573" s="144"/>
    </row>
    <row r="19574" spans="9:46" s="142" customFormat="1" x14ac:dyDescent="0.15">
      <c r="I19574" s="223"/>
      <c r="P19574" s="224"/>
      <c r="Q19574" s="224"/>
      <c r="R19574" s="224"/>
      <c r="T19574" s="223"/>
      <c r="U19574" s="225"/>
      <c r="V19574" s="223"/>
      <c r="W19574" s="225"/>
      <c r="AE19574" s="200"/>
      <c r="AM19574" s="203"/>
      <c r="AT19574" s="144"/>
    </row>
    <row r="19575" spans="9:46" s="142" customFormat="1" x14ac:dyDescent="0.15">
      <c r="I19575" s="223"/>
      <c r="P19575" s="224"/>
      <c r="Q19575" s="224"/>
      <c r="R19575" s="224"/>
      <c r="T19575" s="223"/>
      <c r="U19575" s="225"/>
      <c r="V19575" s="223"/>
      <c r="W19575" s="225"/>
      <c r="AE19575" s="200"/>
      <c r="AM19575" s="203"/>
      <c r="AT19575" s="144"/>
    </row>
    <row r="19576" spans="9:46" s="142" customFormat="1" x14ac:dyDescent="0.15">
      <c r="I19576" s="223"/>
      <c r="P19576" s="224"/>
      <c r="Q19576" s="224"/>
      <c r="R19576" s="224"/>
      <c r="T19576" s="223"/>
      <c r="U19576" s="225"/>
      <c r="V19576" s="223"/>
      <c r="W19576" s="225"/>
      <c r="AE19576" s="200"/>
      <c r="AM19576" s="203"/>
      <c r="AT19576" s="144"/>
    </row>
    <row r="19577" spans="9:46" s="142" customFormat="1" x14ac:dyDescent="0.15">
      <c r="I19577" s="223"/>
      <c r="P19577" s="224"/>
      <c r="Q19577" s="224"/>
      <c r="R19577" s="224"/>
      <c r="T19577" s="223"/>
      <c r="U19577" s="225"/>
      <c r="V19577" s="223"/>
      <c r="W19577" s="225"/>
      <c r="AE19577" s="200"/>
      <c r="AM19577" s="203"/>
      <c r="AT19577" s="144"/>
    </row>
    <row r="19578" spans="9:46" s="142" customFormat="1" x14ac:dyDescent="0.15">
      <c r="I19578" s="223"/>
      <c r="P19578" s="224"/>
      <c r="Q19578" s="224"/>
      <c r="R19578" s="224"/>
      <c r="T19578" s="223"/>
      <c r="U19578" s="225"/>
      <c r="V19578" s="223"/>
      <c r="W19578" s="225"/>
      <c r="AE19578" s="200"/>
      <c r="AM19578" s="203"/>
      <c r="AT19578" s="144"/>
    </row>
    <row r="19579" spans="9:46" s="142" customFormat="1" x14ac:dyDescent="0.15">
      <c r="I19579" s="223"/>
      <c r="P19579" s="224"/>
      <c r="Q19579" s="224"/>
      <c r="R19579" s="224"/>
      <c r="T19579" s="223"/>
      <c r="U19579" s="225"/>
      <c r="V19579" s="223"/>
      <c r="W19579" s="225"/>
      <c r="AE19579" s="200"/>
      <c r="AM19579" s="203"/>
      <c r="AT19579" s="144"/>
    </row>
    <row r="19580" spans="9:46" s="142" customFormat="1" x14ac:dyDescent="0.15">
      <c r="I19580" s="223"/>
      <c r="P19580" s="224"/>
      <c r="Q19580" s="224"/>
      <c r="R19580" s="224"/>
      <c r="T19580" s="223"/>
      <c r="U19580" s="225"/>
      <c r="V19580" s="223"/>
      <c r="W19580" s="225"/>
      <c r="AE19580" s="200"/>
      <c r="AM19580" s="203"/>
      <c r="AT19580" s="144"/>
    </row>
    <row r="19581" spans="9:46" s="142" customFormat="1" x14ac:dyDescent="0.15">
      <c r="I19581" s="223"/>
      <c r="P19581" s="224"/>
      <c r="Q19581" s="224"/>
      <c r="R19581" s="224"/>
      <c r="T19581" s="223"/>
      <c r="U19581" s="225"/>
      <c r="V19581" s="223"/>
      <c r="W19581" s="225"/>
      <c r="AE19581" s="200"/>
      <c r="AM19581" s="203"/>
      <c r="AT19581" s="144"/>
    </row>
    <row r="19582" spans="9:46" s="142" customFormat="1" x14ac:dyDescent="0.15">
      <c r="I19582" s="223"/>
      <c r="P19582" s="224"/>
      <c r="Q19582" s="224"/>
      <c r="R19582" s="224"/>
      <c r="T19582" s="223"/>
      <c r="U19582" s="225"/>
      <c r="V19582" s="223"/>
      <c r="W19582" s="225"/>
      <c r="AE19582" s="200"/>
      <c r="AM19582" s="203"/>
      <c r="AT19582" s="144"/>
    </row>
    <row r="19583" spans="9:46" s="142" customFormat="1" x14ac:dyDescent="0.15">
      <c r="I19583" s="223"/>
      <c r="P19583" s="224"/>
      <c r="Q19583" s="224"/>
      <c r="R19583" s="224"/>
      <c r="T19583" s="223"/>
      <c r="U19583" s="225"/>
      <c r="V19583" s="223"/>
      <c r="W19583" s="225"/>
      <c r="AE19583" s="200"/>
      <c r="AM19583" s="203"/>
      <c r="AT19583" s="144"/>
    </row>
    <row r="19584" spans="9:46" s="142" customFormat="1" x14ac:dyDescent="0.15">
      <c r="I19584" s="223"/>
      <c r="P19584" s="224"/>
      <c r="Q19584" s="224"/>
      <c r="R19584" s="224"/>
      <c r="T19584" s="223"/>
      <c r="U19584" s="225"/>
      <c r="V19584" s="223"/>
      <c r="W19584" s="225"/>
      <c r="AE19584" s="200"/>
      <c r="AM19584" s="203"/>
      <c r="AT19584" s="144"/>
    </row>
    <row r="19585" spans="9:46" s="142" customFormat="1" x14ac:dyDescent="0.15">
      <c r="I19585" s="223"/>
      <c r="P19585" s="224"/>
      <c r="Q19585" s="224"/>
      <c r="R19585" s="224"/>
      <c r="T19585" s="223"/>
      <c r="U19585" s="225"/>
      <c r="V19585" s="223"/>
      <c r="W19585" s="225"/>
      <c r="AE19585" s="200"/>
      <c r="AM19585" s="203"/>
      <c r="AT19585" s="144"/>
    </row>
    <row r="19586" spans="9:46" s="142" customFormat="1" x14ac:dyDescent="0.15">
      <c r="I19586" s="223"/>
      <c r="P19586" s="224"/>
      <c r="Q19586" s="224"/>
      <c r="R19586" s="224"/>
      <c r="T19586" s="223"/>
      <c r="U19586" s="225"/>
      <c r="V19586" s="223"/>
      <c r="W19586" s="225"/>
      <c r="AE19586" s="200"/>
      <c r="AM19586" s="203"/>
      <c r="AT19586" s="144"/>
    </row>
    <row r="19587" spans="9:46" s="142" customFormat="1" x14ac:dyDescent="0.15">
      <c r="I19587" s="223"/>
      <c r="P19587" s="224"/>
      <c r="Q19587" s="224"/>
      <c r="R19587" s="224"/>
      <c r="T19587" s="223"/>
      <c r="U19587" s="225"/>
      <c r="V19587" s="223"/>
      <c r="W19587" s="225"/>
      <c r="AE19587" s="200"/>
      <c r="AM19587" s="203"/>
      <c r="AT19587" s="144"/>
    </row>
    <row r="19588" spans="9:46" s="142" customFormat="1" x14ac:dyDescent="0.15">
      <c r="I19588" s="223"/>
      <c r="P19588" s="224"/>
      <c r="Q19588" s="224"/>
      <c r="R19588" s="224"/>
      <c r="T19588" s="223"/>
      <c r="U19588" s="225"/>
      <c r="V19588" s="223"/>
      <c r="W19588" s="225"/>
      <c r="AE19588" s="200"/>
      <c r="AM19588" s="203"/>
      <c r="AT19588" s="144"/>
    </row>
    <row r="19589" spans="9:46" s="142" customFormat="1" x14ac:dyDescent="0.15">
      <c r="I19589" s="223"/>
      <c r="P19589" s="224"/>
      <c r="Q19589" s="224"/>
      <c r="R19589" s="224"/>
      <c r="T19589" s="223"/>
      <c r="U19589" s="225"/>
      <c r="V19589" s="223"/>
      <c r="W19589" s="225"/>
      <c r="AE19589" s="200"/>
      <c r="AM19589" s="203"/>
      <c r="AT19589" s="144"/>
    </row>
    <row r="19590" spans="9:46" s="142" customFormat="1" x14ac:dyDescent="0.15">
      <c r="I19590" s="223"/>
      <c r="P19590" s="224"/>
      <c r="Q19590" s="224"/>
      <c r="R19590" s="224"/>
      <c r="T19590" s="223"/>
      <c r="U19590" s="225"/>
      <c r="V19590" s="223"/>
      <c r="W19590" s="225"/>
      <c r="AE19590" s="200"/>
      <c r="AM19590" s="203"/>
      <c r="AT19590" s="144"/>
    </row>
    <row r="19591" spans="9:46" s="142" customFormat="1" x14ac:dyDescent="0.15">
      <c r="I19591" s="223"/>
      <c r="P19591" s="224"/>
      <c r="Q19591" s="224"/>
      <c r="R19591" s="224"/>
      <c r="T19591" s="223"/>
      <c r="U19591" s="225"/>
      <c r="V19591" s="223"/>
      <c r="W19591" s="225"/>
      <c r="AE19591" s="200"/>
      <c r="AM19591" s="203"/>
      <c r="AT19591" s="144"/>
    </row>
    <row r="19592" spans="9:46" s="142" customFormat="1" x14ac:dyDescent="0.15">
      <c r="I19592" s="223"/>
      <c r="P19592" s="224"/>
      <c r="Q19592" s="224"/>
      <c r="R19592" s="224"/>
      <c r="T19592" s="223"/>
      <c r="U19592" s="225"/>
      <c r="V19592" s="223"/>
      <c r="W19592" s="225"/>
      <c r="AE19592" s="200"/>
      <c r="AM19592" s="203"/>
      <c r="AT19592" s="144"/>
    </row>
    <row r="19593" spans="9:46" s="142" customFormat="1" x14ac:dyDescent="0.15">
      <c r="I19593" s="223"/>
      <c r="P19593" s="224"/>
      <c r="Q19593" s="224"/>
      <c r="R19593" s="224"/>
      <c r="T19593" s="223"/>
      <c r="U19593" s="225"/>
      <c r="V19593" s="223"/>
      <c r="W19593" s="225"/>
      <c r="AE19593" s="200"/>
      <c r="AM19593" s="203"/>
      <c r="AT19593" s="144"/>
    </row>
    <row r="19594" spans="9:46" s="142" customFormat="1" x14ac:dyDescent="0.15">
      <c r="I19594" s="223"/>
      <c r="P19594" s="224"/>
      <c r="Q19594" s="224"/>
      <c r="R19594" s="224"/>
      <c r="T19594" s="223"/>
      <c r="U19594" s="225"/>
      <c r="V19594" s="223"/>
      <c r="W19594" s="225"/>
      <c r="AE19594" s="200"/>
      <c r="AM19594" s="203"/>
      <c r="AT19594" s="144"/>
    </row>
    <row r="19595" spans="9:46" s="142" customFormat="1" x14ac:dyDescent="0.15">
      <c r="I19595" s="223"/>
      <c r="P19595" s="224"/>
      <c r="Q19595" s="224"/>
      <c r="R19595" s="224"/>
      <c r="T19595" s="223"/>
      <c r="U19595" s="225"/>
      <c r="V19595" s="223"/>
      <c r="W19595" s="225"/>
      <c r="AE19595" s="200"/>
      <c r="AM19595" s="203"/>
      <c r="AT19595" s="144"/>
    </row>
    <row r="19596" spans="9:46" s="142" customFormat="1" x14ac:dyDescent="0.15">
      <c r="I19596" s="223"/>
      <c r="P19596" s="224"/>
      <c r="Q19596" s="224"/>
      <c r="R19596" s="224"/>
      <c r="T19596" s="223"/>
      <c r="U19596" s="225"/>
      <c r="V19596" s="223"/>
      <c r="W19596" s="225"/>
      <c r="AE19596" s="200"/>
      <c r="AM19596" s="203"/>
      <c r="AT19596" s="144"/>
    </row>
    <row r="19597" spans="9:46" s="142" customFormat="1" x14ac:dyDescent="0.15">
      <c r="I19597" s="223"/>
      <c r="P19597" s="224"/>
      <c r="Q19597" s="224"/>
      <c r="R19597" s="224"/>
      <c r="T19597" s="223"/>
      <c r="U19597" s="225"/>
      <c r="V19597" s="223"/>
      <c r="W19597" s="225"/>
      <c r="AE19597" s="200"/>
      <c r="AM19597" s="203"/>
      <c r="AT19597" s="144"/>
    </row>
    <row r="19598" spans="9:46" s="142" customFormat="1" x14ac:dyDescent="0.15">
      <c r="I19598" s="223"/>
      <c r="P19598" s="224"/>
      <c r="Q19598" s="224"/>
      <c r="R19598" s="224"/>
      <c r="T19598" s="223"/>
      <c r="U19598" s="225"/>
      <c r="V19598" s="223"/>
      <c r="W19598" s="225"/>
      <c r="AE19598" s="200"/>
      <c r="AM19598" s="203"/>
      <c r="AT19598" s="144"/>
    </row>
    <row r="19599" spans="9:46" s="142" customFormat="1" x14ac:dyDescent="0.15">
      <c r="I19599" s="223"/>
      <c r="P19599" s="224"/>
      <c r="Q19599" s="224"/>
      <c r="R19599" s="224"/>
      <c r="T19599" s="223"/>
      <c r="U19599" s="225"/>
      <c r="V19599" s="223"/>
      <c r="W19599" s="225"/>
      <c r="AE19599" s="200"/>
      <c r="AM19599" s="203"/>
      <c r="AT19599" s="144"/>
    </row>
    <row r="19600" spans="9:46" s="142" customFormat="1" x14ac:dyDescent="0.15">
      <c r="I19600" s="223"/>
      <c r="P19600" s="224"/>
      <c r="Q19600" s="224"/>
      <c r="R19600" s="224"/>
      <c r="T19600" s="223"/>
      <c r="U19600" s="225"/>
      <c r="V19600" s="223"/>
      <c r="W19600" s="225"/>
      <c r="AE19600" s="200"/>
      <c r="AM19600" s="203"/>
      <c r="AT19600" s="144"/>
    </row>
    <row r="19601" spans="9:46" s="142" customFormat="1" x14ac:dyDescent="0.15">
      <c r="I19601" s="223"/>
      <c r="P19601" s="224"/>
      <c r="Q19601" s="224"/>
      <c r="R19601" s="224"/>
      <c r="T19601" s="223"/>
      <c r="U19601" s="225"/>
      <c r="V19601" s="223"/>
      <c r="W19601" s="225"/>
      <c r="AE19601" s="200"/>
      <c r="AM19601" s="203"/>
      <c r="AT19601" s="144"/>
    </row>
    <row r="19602" spans="9:46" s="142" customFormat="1" x14ac:dyDescent="0.15">
      <c r="I19602" s="223"/>
      <c r="P19602" s="224"/>
      <c r="Q19602" s="224"/>
      <c r="R19602" s="224"/>
      <c r="T19602" s="223"/>
      <c r="U19602" s="225"/>
      <c r="V19602" s="223"/>
      <c r="W19602" s="225"/>
      <c r="AE19602" s="200"/>
      <c r="AM19602" s="203"/>
      <c r="AT19602" s="144"/>
    </row>
    <row r="19603" spans="9:46" s="142" customFormat="1" x14ac:dyDescent="0.15">
      <c r="I19603" s="223"/>
      <c r="P19603" s="224"/>
      <c r="Q19603" s="224"/>
      <c r="R19603" s="224"/>
      <c r="T19603" s="223"/>
      <c r="U19603" s="225"/>
      <c r="V19603" s="223"/>
      <c r="W19603" s="225"/>
      <c r="AE19603" s="200"/>
      <c r="AM19603" s="203"/>
      <c r="AT19603" s="144"/>
    </row>
    <row r="19604" spans="9:46" s="142" customFormat="1" x14ac:dyDescent="0.15">
      <c r="I19604" s="223"/>
      <c r="P19604" s="224"/>
      <c r="Q19604" s="224"/>
      <c r="R19604" s="224"/>
      <c r="T19604" s="223"/>
      <c r="U19604" s="225"/>
      <c r="V19604" s="223"/>
      <c r="W19604" s="225"/>
      <c r="AE19604" s="200"/>
      <c r="AM19604" s="203"/>
      <c r="AT19604" s="144"/>
    </row>
    <row r="19605" spans="9:46" s="142" customFormat="1" x14ac:dyDescent="0.15">
      <c r="I19605" s="223"/>
      <c r="P19605" s="224"/>
      <c r="Q19605" s="224"/>
      <c r="R19605" s="224"/>
      <c r="T19605" s="223"/>
      <c r="U19605" s="225"/>
      <c r="V19605" s="223"/>
      <c r="W19605" s="225"/>
      <c r="AE19605" s="200"/>
      <c r="AM19605" s="203"/>
      <c r="AT19605" s="144"/>
    </row>
    <row r="19606" spans="9:46" s="142" customFormat="1" x14ac:dyDescent="0.15">
      <c r="I19606" s="223"/>
      <c r="P19606" s="224"/>
      <c r="Q19606" s="224"/>
      <c r="R19606" s="224"/>
      <c r="T19606" s="223"/>
      <c r="U19606" s="225"/>
      <c r="V19606" s="223"/>
      <c r="W19606" s="225"/>
      <c r="AE19606" s="200"/>
      <c r="AM19606" s="203"/>
      <c r="AT19606" s="144"/>
    </row>
    <row r="19607" spans="9:46" s="142" customFormat="1" x14ac:dyDescent="0.15">
      <c r="I19607" s="223"/>
      <c r="P19607" s="224"/>
      <c r="Q19607" s="224"/>
      <c r="R19607" s="224"/>
      <c r="T19607" s="223"/>
      <c r="U19607" s="225"/>
      <c r="V19607" s="223"/>
      <c r="W19607" s="225"/>
      <c r="AE19607" s="200"/>
      <c r="AM19607" s="203"/>
      <c r="AT19607" s="144"/>
    </row>
    <row r="19608" spans="9:46" s="142" customFormat="1" x14ac:dyDescent="0.15">
      <c r="I19608" s="223"/>
      <c r="P19608" s="224"/>
      <c r="Q19608" s="224"/>
      <c r="R19608" s="224"/>
      <c r="T19608" s="223"/>
      <c r="U19608" s="225"/>
      <c r="V19608" s="223"/>
      <c r="W19608" s="225"/>
      <c r="AE19608" s="200"/>
      <c r="AM19608" s="203"/>
      <c r="AT19608" s="144"/>
    </row>
    <row r="19609" spans="9:46" s="142" customFormat="1" x14ac:dyDescent="0.15">
      <c r="I19609" s="223"/>
      <c r="P19609" s="224"/>
      <c r="Q19609" s="224"/>
      <c r="R19609" s="224"/>
      <c r="T19609" s="223"/>
      <c r="U19609" s="225"/>
      <c r="V19609" s="223"/>
      <c r="W19609" s="225"/>
      <c r="AE19609" s="200"/>
      <c r="AM19609" s="203"/>
      <c r="AT19609" s="144"/>
    </row>
    <row r="19610" spans="9:46" s="142" customFormat="1" x14ac:dyDescent="0.15">
      <c r="I19610" s="223"/>
      <c r="P19610" s="224"/>
      <c r="Q19610" s="224"/>
      <c r="R19610" s="224"/>
      <c r="T19610" s="223"/>
      <c r="U19610" s="225"/>
      <c r="V19610" s="223"/>
      <c r="W19610" s="225"/>
      <c r="AE19610" s="200"/>
      <c r="AM19610" s="203"/>
      <c r="AT19610" s="144"/>
    </row>
    <row r="19611" spans="9:46" s="142" customFormat="1" x14ac:dyDescent="0.15">
      <c r="I19611" s="223"/>
      <c r="P19611" s="224"/>
      <c r="Q19611" s="224"/>
      <c r="R19611" s="224"/>
      <c r="T19611" s="223"/>
      <c r="U19611" s="225"/>
      <c r="V19611" s="223"/>
      <c r="W19611" s="225"/>
      <c r="AE19611" s="200"/>
      <c r="AM19611" s="203"/>
      <c r="AT19611" s="144"/>
    </row>
    <row r="19612" spans="9:46" s="142" customFormat="1" x14ac:dyDescent="0.15">
      <c r="I19612" s="223"/>
      <c r="P19612" s="224"/>
      <c r="Q19612" s="224"/>
      <c r="R19612" s="224"/>
      <c r="T19612" s="223"/>
      <c r="U19612" s="225"/>
      <c r="V19612" s="223"/>
      <c r="W19612" s="225"/>
      <c r="AE19612" s="200"/>
      <c r="AM19612" s="203"/>
      <c r="AT19612" s="144"/>
    </row>
    <row r="19613" spans="9:46" s="142" customFormat="1" x14ac:dyDescent="0.15">
      <c r="I19613" s="223"/>
      <c r="P19613" s="224"/>
      <c r="Q19613" s="224"/>
      <c r="R19613" s="224"/>
      <c r="T19613" s="223"/>
      <c r="U19613" s="225"/>
      <c r="V19613" s="223"/>
      <c r="W19613" s="225"/>
      <c r="AE19613" s="200"/>
      <c r="AM19613" s="203"/>
      <c r="AT19613" s="144"/>
    </row>
    <row r="19614" spans="9:46" s="142" customFormat="1" x14ac:dyDescent="0.15">
      <c r="I19614" s="223"/>
      <c r="P19614" s="224"/>
      <c r="Q19614" s="224"/>
      <c r="R19614" s="224"/>
      <c r="T19614" s="223"/>
      <c r="U19614" s="225"/>
      <c r="V19614" s="223"/>
      <c r="W19614" s="225"/>
      <c r="AE19614" s="200"/>
      <c r="AM19614" s="203"/>
      <c r="AT19614" s="144"/>
    </row>
    <row r="19615" spans="9:46" s="142" customFormat="1" x14ac:dyDescent="0.15">
      <c r="I19615" s="223"/>
      <c r="P19615" s="224"/>
      <c r="Q19615" s="224"/>
      <c r="R19615" s="224"/>
      <c r="T19615" s="223"/>
      <c r="U19615" s="225"/>
      <c r="V19615" s="223"/>
      <c r="W19615" s="225"/>
      <c r="AE19615" s="200"/>
      <c r="AM19615" s="203"/>
      <c r="AT19615" s="144"/>
    </row>
    <row r="19616" spans="9:46" s="142" customFormat="1" x14ac:dyDescent="0.15">
      <c r="I19616" s="223"/>
      <c r="P19616" s="224"/>
      <c r="Q19616" s="224"/>
      <c r="R19616" s="224"/>
      <c r="T19616" s="223"/>
      <c r="U19616" s="225"/>
      <c r="V19616" s="223"/>
      <c r="W19616" s="225"/>
      <c r="AE19616" s="200"/>
      <c r="AM19616" s="203"/>
      <c r="AT19616" s="144"/>
    </row>
    <row r="19617" spans="9:46" s="142" customFormat="1" x14ac:dyDescent="0.15">
      <c r="I19617" s="223"/>
      <c r="P19617" s="224"/>
      <c r="Q19617" s="224"/>
      <c r="R19617" s="224"/>
      <c r="T19617" s="223"/>
      <c r="U19617" s="225"/>
      <c r="V19617" s="223"/>
      <c r="W19617" s="225"/>
      <c r="AE19617" s="200"/>
      <c r="AM19617" s="203"/>
      <c r="AT19617" s="144"/>
    </row>
    <row r="19618" spans="9:46" s="142" customFormat="1" x14ac:dyDescent="0.15">
      <c r="I19618" s="223"/>
      <c r="P19618" s="224"/>
      <c r="Q19618" s="224"/>
      <c r="R19618" s="224"/>
      <c r="T19618" s="223"/>
      <c r="U19618" s="225"/>
      <c r="V19618" s="223"/>
      <c r="W19618" s="225"/>
      <c r="AE19618" s="200"/>
      <c r="AM19618" s="203"/>
      <c r="AT19618" s="144"/>
    </row>
    <row r="19619" spans="9:46" s="142" customFormat="1" x14ac:dyDescent="0.15">
      <c r="I19619" s="223"/>
      <c r="P19619" s="224"/>
      <c r="Q19619" s="224"/>
      <c r="R19619" s="224"/>
      <c r="T19619" s="223"/>
      <c r="U19619" s="225"/>
      <c r="V19619" s="223"/>
      <c r="W19619" s="225"/>
      <c r="AE19619" s="200"/>
      <c r="AM19619" s="203"/>
      <c r="AT19619" s="144"/>
    </row>
    <row r="19620" spans="9:46" s="142" customFormat="1" x14ac:dyDescent="0.15">
      <c r="I19620" s="223"/>
      <c r="P19620" s="224"/>
      <c r="Q19620" s="224"/>
      <c r="R19620" s="224"/>
      <c r="T19620" s="223"/>
      <c r="U19620" s="225"/>
      <c r="V19620" s="223"/>
      <c r="W19620" s="225"/>
      <c r="AE19620" s="200"/>
      <c r="AM19620" s="203"/>
      <c r="AT19620" s="144"/>
    </row>
    <row r="19621" spans="9:46" s="142" customFormat="1" x14ac:dyDescent="0.15">
      <c r="I19621" s="223"/>
      <c r="P19621" s="224"/>
      <c r="Q19621" s="224"/>
      <c r="R19621" s="224"/>
      <c r="T19621" s="223"/>
      <c r="U19621" s="225"/>
      <c r="V19621" s="223"/>
      <c r="W19621" s="225"/>
      <c r="AE19621" s="200"/>
      <c r="AM19621" s="203"/>
      <c r="AT19621" s="144"/>
    </row>
    <row r="19622" spans="9:46" s="142" customFormat="1" x14ac:dyDescent="0.15">
      <c r="I19622" s="223"/>
      <c r="P19622" s="224"/>
      <c r="Q19622" s="224"/>
      <c r="R19622" s="224"/>
      <c r="T19622" s="223"/>
      <c r="U19622" s="225"/>
      <c r="V19622" s="223"/>
      <c r="W19622" s="225"/>
      <c r="AE19622" s="200"/>
      <c r="AM19622" s="203"/>
      <c r="AT19622" s="144"/>
    </row>
    <row r="19623" spans="9:46" s="142" customFormat="1" x14ac:dyDescent="0.15">
      <c r="I19623" s="223"/>
      <c r="P19623" s="224"/>
      <c r="Q19623" s="224"/>
      <c r="R19623" s="224"/>
      <c r="T19623" s="223"/>
      <c r="U19623" s="225"/>
      <c r="V19623" s="223"/>
      <c r="W19623" s="225"/>
      <c r="AE19623" s="200"/>
      <c r="AM19623" s="203"/>
      <c r="AT19623" s="144"/>
    </row>
    <row r="19624" spans="9:46" s="142" customFormat="1" x14ac:dyDescent="0.15">
      <c r="I19624" s="223"/>
      <c r="P19624" s="224"/>
      <c r="Q19624" s="224"/>
      <c r="R19624" s="224"/>
      <c r="T19624" s="223"/>
      <c r="U19624" s="225"/>
      <c r="V19624" s="223"/>
      <c r="W19624" s="225"/>
      <c r="AE19624" s="200"/>
      <c r="AM19624" s="203"/>
      <c r="AT19624" s="144"/>
    </row>
    <row r="19625" spans="9:46" s="142" customFormat="1" x14ac:dyDescent="0.15">
      <c r="I19625" s="223"/>
      <c r="P19625" s="224"/>
      <c r="Q19625" s="224"/>
      <c r="R19625" s="224"/>
      <c r="T19625" s="223"/>
      <c r="U19625" s="225"/>
      <c r="V19625" s="223"/>
      <c r="W19625" s="225"/>
      <c r="AE19625" s="200"/>
      <c r="AM19625" s="203"/>
      <c r="AT19625" s="144"/>
    </row>
    <row r="19626" spans="9:46" s="142" customFormat="1" x14ac:dyDescent="0.15">
      <c r="I19626" s="223"/>
      <c r="P19626" s="224"/>
      <c r="Q19626" s="224"/>
      <c r="R19626" s="224"/>
      <c r="T19626" s="223"/>
      <c r="U19626" s="225"/>
      <c r="V19626" s="223"/>
      <c r="W19626" s="225"/>
      <c r="AE19626" s="200"/>
      <c r="AM19626" s="203"/>
      <c r="AT19626" s="144"/>
    </row>
    <row r="19627" spans="9:46" s="142" customFormat="1" x14ac:dyDescent="0.15">
      <c r="I19627" s="223"/>
      <c r="P19627" s="224"/>
      <c r="Q19627" s="224"/>
      <c r="R19627" s="224"/>
      <c r="T19627" s="223"/>
      <c r="U19627" s="225"/>
      <c r="V19627" s="223"/>
      <c r="W19627" s="225"/>
      <c r="AE19627" s="200"/>
      <c r="AM19627" s="203"/>
      <c r="AT19627" s="144"/>
    </row>
    <row r="19628" spans="9:46" s="142" customFormat="1" x14ac:dyDescent="0.15">
      <c r="I19628" s="223"/>
      <c r="P19628" s="224"/>
      <c r="Q19628" s="224"/>
      <c r="R19628" s="224"/>
      <c r="T19628" s="223"/>
      <c r="U19628" s="225"/>
      <c r="V19628" s="223"/>
      <c r="W19628" s="225"/>
      <c r="AE19628" s="200"/>
      <c r="AM19628" s="203"/>
      <c r="AT19628" s="144"/>
    </row>
    <row r="19629" spans="9:46" s="142" customFormat="1" x14ac:dyDescent="0.15">
      <c r="I19629" s="223"/>
      <c r="P19629" s="224"/>
      <c r="Q19629" s="224"/>
      <c r="R19629" s="224"/>
      <c r="T19629" s="223"/>
      <c r="U19629" s="225"/>
      <c r="V19629" s="223"/>
      <c r="W19629" s="225"/>
      <c r="AE19629" s="200"/>
      <c r="AM19629" s="203"/>
      <c r="AT19629" s="144"/>
    </row>
    <row r="19630" spans="9:46" s="142" customFormat="1" x14ac:dyDescent="0.15">
      <c r="I19630" s="223"/>
      <c r="P19630" s="224"/>
      <c r="Q19630" s="224"/>
      <c r="R19630" s="224"/>
      <c r="T19630" s="223"/>
      <c r="U19630" s="225"/>
      <c r="V19630" s="223"/>
      <c r="W19630" s="225"/>
      <c r="AE19630" s="200"/>
      <c r="AM19630" s="203"/>
      <c r="AT19630" s="144"/>
    </row>
    <row r="19631" spans="9:46" s="142" customFormat="1" x14ac:dyDescent="0.15">
      <c r="I19631" s="223"/>
      <c r="P19631" s="224"/>
      <c r="Q19631" s="224"/>
      <c r="R19631" s="224"/>
      <c r="T19631" s="223"/>
      <c r="U19631" s="225"/>
      <c r="V19631" s="223"/>
      <c r="W19631" s="225"/>
      <c r="AE19631" s="200"/>
      <c r="AM19631" s="203"/>
      <c r="AT19631" s="144"/>
    </row>
    <row r="19632" spans="9:46" s="142" customFormat="1" x14ac:dyDescent="0.15">
      <c r="I19632" s="223"/>
      <c r="P19632" s="224"/>
      <c r="Q19632" s="224"/>
      <c r="R19632" s="224"/>
      <c r="T19632" s="223"/>
      <c r="U19632" s="225"/>
      <c r="V19632" s="223"/>
      <c r="W19632" s="225"/>
      <c r="AE19632" s="200"/>
      <c r="AM19632" s="203"/>
      <c r="AT19632" s="144"/>
    </row>
    <row r="19633" spans="9:46" s="142" customFormat="1" x14ac:dyDescent="0.15">
      <c r="I19633" s="223"/>
      <c r="P19633" s="224"/>
      <c r="Q19633" s="224"/>
      <c r="R19633" s="224"/>
      <c r="T19633" s="223"/>
      <c r="U19633" s="225"/>
      <c r="V19633" s="223"/>
      <c r="W19633" s="225"/>
      <c r="AE19633" s="200"/>
      <c r="AM19633" s="203"/>
      <c r="AT19633" s="144"/>
    </row>
    <row r="19634" spans="9:46" s="142" customFormat="1" x14ac:dyDescent="0.15">
      <c r="I19634" s="223"/>
      <c r="P19634" s="224"/>
      <c r="Q19634" s="224"/>
      <c r="R19634" s="224"/>
      <c r="T19634" s="223"/>
      <c r="U19634" s="225"/>
      <c r="V19634" s="223"/>
      <c r="W19634" s="225"/>
      <c r="AE19634" s="200"/>
      <c r="AM19634" s="203"/>
      <c r="AT19634" s="144"/>
    </row>
    <row r="19635" spans="9:46" s="142" customFormat="1" x14ac:dyDescent="0.15">
      <c r="I19635" s="223"/>
      <c r="P19635" s="224"/>
      <c r="Q19635" s="224"/>
      <c r="R19635" s="224"/>
      <c r="T19635" s="223"/>
      <c r="U19635" s="225"/>
      <c r="V19635" s="223"/>
      <c r="W19635" s="225"/>
      <c r="AE19635" s="200"/>
      <c r="AM19635" s="203"/>
      <c r="AT19635" s="144"/>
    </row>
    <row r="19636" spans="9:46" s="142" customFormat="1" x14ac:dyDescent="0.15">
      <c r="I19636" s="223"/>
      <c r="P19636" s="224"/>
      <c r="Q19636" s="224"/>
      <c r="R19636" s="224"/>
      <c r="T19636" s="223"/>
      <c r="U19636" s="225"/>
      <c r="V19636" s="223"/>
      <c r="W19636" s="225"/>
      <c r="AE19636" s="200"/>
      <c r="AM19636" s="203"/>
      <c r="AT19636" s="144"/>
    </row>
    <row r="19637" spans="9:46" s="142" customFormat="1" x14ac:dyDescent="0.15">
      <c r="I19637" s="223"/>
      <c r="P19637" s="224"/>
      <c r="Q19637" s="224"/>
      <c r="R19637" s="224"/>
      <c r="T19637" s="223"/>
      <c r="U19637" s="225"/>
      <c r="V19637" s="223"/>
      <c r="W19637" s="225"/>
      <c r="AE19637" s="200"/>
      <c r="AM19637" s="203"/>
      <c r="AT19637" s="144"/>
    </row>
    <row r="19638" spans="9:46" s="142" customFormat="1" x14ac:dyDescent="0.15">
      <c r="I19638" s="223"/>
      <c r="P19638" s="224"/>
      <c r="Q19638" s="224"/>
      <c r="R19638" s="224"/>
      <c r="T19638" s="223"/>
      <c r="U19638" s="225"/>
      <c r="V19638" s="223"/>
      <c r="W19638" s="225"/>
      <c r="AE19638" s="200"/>
      <c r="AM19638" s="203"/>
      <c r="AT19638" s="144"/>
    </row>
    <row r="19639" spans="9:46" s="142" customFormat="1" x14ac:dyDescent="0.15">
      <c r="I19639" s="223"/>
      <c r="P19639" s="224"/>
      <c r="Q19639" s="224"/>
      <c r="R19639" s="224"/>
      <c r="T19639" s="223"/>
      <c r="U19639" s="225"/>
      <c r="V19639" s="223"/>
      <c r="W19639" s="225"/>
      <c r="AE19639" s="200"/>
      <c r="AM19639" s="203"/>
      <c r="AT19639" s="144"/>
    </row>
    <row r="19640" spans="9:46" s="142" customFormat="1" x14ac:dyDescent="0.15">
      <c r="I19640" s="223"/>
      <c r="P19640" s="224"/>
      <c r="Q19640" s="224"/>
      <c r="R19640" s="224"/>
      <c r="T19640" s="223"/>
      <c r="U19640" s="225"/>
      <c r="V19640" s="223"/>
      <c r="W19640" s="225"/>
      <c r="AE19640" s="200"/>
      <c r="AM19640" s="203"/>
      <c r="AT19640" s="144"/>
    </row>
    <row r="19641" spans="9:46" s="142" customFormat="1" x14ac:dyDescent="0.15">
      <c r="I19641" s="223"/>
      <c r="P19641" s="224"/>
      <c r="Q19641" s="224"/>
      <c r="R19641" s="224"/>
      <c r="T19641" s="223"/>
      <c r="U19641" s="225"/>
      <c r="V19641" s="223"/>
      <c r="W19641" s="225"/>
      <c r="AE19641" s="200"/>
      <c r="AM19641" s="203"/>
      <c r="AT19641" s="144"/>
    </row>
    <row r="19642" spans="9:46" s="142" customFormat="1" x14ac:dyDescent="0.15">
      <c r="I19642" s="223"/>
      <c r="P19642" s="224"/>
      <c r="Q19642" s="224"/>
      <c r="R19642" s="224"/>
      <c r="T19642" s="223"/>
      <c r="U19642" s="225"/>
      <c r="V19642" s="223"/>
      <c r="W19642" s="225"/>
      <c r="AE19642" s="200"/>
      <c r="AM19642" s="203"/>
      <c r="AT19642" s="144"/>
    </row>
    <row r="19643" spans="9:46" s="142" customFormat="1" x14ac:dyDescent="0.15">
      <c r="I19643" s="223"/>
      <c r="P19643" s="224"/>
      <c r="Q19643" s="224"/>
      <c r="R19643" s="224"/>
      <c r="T19643" s="223"/>
      <c r="U19643" s="225"/>
      <c r="V19643" s="223"/>
      <c r="W19643" s="225"/>
      <c r="AE19643" s="200"/>
      <c r="AM19643" s="203"/>
      <c r="AT19643" s="144"/>
    </row>
    <row r="19644" spans="9:46" s="142" customFormat="1" x14ac:dyDescent="0.15">
      <c r="I19644" s="223"/>
      <c r="P19644" s="224"/>
      <c r="Q19644" s="224"/>
      <c r="R19644" s="224"/>
      <c r="T19644" s="223"/>
      <c r="U19644" s="225"/>
      <c r="V19644" s="223"/>
      <c r="W19644" s="225"/>
      <c r="AE19644" s="200"/>
      <c r="AM19644" s="203"/>
      <c r="AT19644" s="144"/>
    </row>
    <row r="19645" spans="9:46" s="142" customFormat="1" x14ac:dyDescent="0.15">
      <c r="I19645" s="223"/>
      <c r="P19645" s="224"/>
      <c r="Q19645" s="224"/>
      <c r="R19645" s="224"/>
      <c r="T19645" s="223"/>
      <c r="U19645" s="225"/>
      <c r="V19645" s="223"/>
      <c r="W19645" s="225"/>
      <c r="AE19645" s="200"/>
      <c r="AM19645" s="203"/>
      <c r="AT19645" s="144"/>
    </row>
    <row r="19646" spans="9:46" s="142" customFormat="1" x14ac:dyDescent="0.15">
      <c r="I19646" s="223"/>
      <c r="P19646" s="224"/>
      <c r="Q19646" s="224"/>
      <c r="R19646" s="224"/>
      <c r="T19646" s="223"/>
      <c r="U19646" s="225"/>
      <c r="V19646" s="223"/>
      <c r="W19646" s="225"/>
      <c r="AE19646" s="200"/>
      <c r="AM19646" s="203"/>
      <c r="AT19646" s="144"/>
    </row>
    <row r="19647" spans="9:46" s="142" customFormat="1" x14ac:dyDescent="0.15">
      <c r="I19647" s="223"/>
      <c r="P19647" s="224"/>
      <c r="Q19647" s="224"/>
      <c r="R19647" s="224"/>
      <c r="T19647" s="223"/>
      <c r="U19647" s="225"/>
      <c r="V19647" s="223"/>
      <c r="W19647" s="225"/>
      <c r="AE19647" s="200"/>
      <c r="AM19647" s="203"/>
      <c r="AT19647" s="144"/>
    </row>
    <row r="19648" spans="9:46" s="142" customFormat="1" x14ac:dyDescent="0.15">
      <c r="I19648" s="223"/>
      <c r="P19648" s="224"/>
      <c r="Q19648" s="224"/>
      <c r="R19648" s="224"/>
      <c r="T19648" s="223"/>
      <c r="U19648" s="225"/>
      <c r="V19648" s="223"/>
      <c r="W19648" s="225"/>
      <c r="AE19648" s="200"/>
      <c r="AM19648" s="203"/>
      <c r="AT19648" s="144"/>
    </row>
    <row r="19649" spans="9:46" s="142" customFormat="1" x14ac:dyDescent="0.15">
      <c r="I19649" s="223"/>
      <c r="P19649" s="224"/>
      <c r="Q19649" s="224"/>
      <c r="R19649" s="224"/>
      <c r="T19649" s="223"/>
      <c r="U19649" s="225"/>
      <c r="V19649" s="223"/>
      <c r="W19649" s="225"/>
      <c r="AE19649" s="200"/>
      <c r="AM19649" s="203"/>
      <c r="AT19649" s="144"/>
    </row>
    <row r="19650" spans="9:46" s="142" customFormat="1" x14ac:dyDescent="0.15">
      <c r="I19650" s="223"/>
      <c r="P19650" s="224"/>
      <c r="Q19650" s="224"/>
      <c r="R19650" s="224"/>
      <c r="T19650" s="223"/>
      <c r="U19650" s="225"/>
      <c r="V19650" s="223"/>
      <c r="W19650" s="225"/>
      <c r="AE19650" s="200"/>
      <c r="AM19650" s="203"/>
      <c r="AT19650" s="144"/>
    </row>
    <row r="19651" spans="9:46" s="142" customFormat="1" x14ac:dyDescent="0.15">
      <c r="I19651" s="223"/>
      <c r="P19651" s="224"/>
      <c r="Q19651" s="224"/>
      <c r="R19651" s="224"/>
      <c r="T19651" s="223"/>
      <c r="U19651" s="225"/>
      <c r="V19651" s="223"/>
      <c r="W19651" s="225"/>
      <c r="AE19651" s="200"/>
      <c r="AM19651" s="203"/>
      <c r="AT19651" s="144"/>
    </row>
    <row r="19652" spans="9:46" s="142" customFormat="1" x14ac:dyDescent="0.15">
      <c r="I19652" s="223"/>
      <c r="P19652" s="224"/>
      <c r="Q19652" s="224"/>
      <c r="R19652" s="224"/>
      <c r="T19652" s="223"/>
      <c r="U19652" s="225"/>
      <c r="V19652" s="223"/>
      <c r="W19652" s="225"/>
      <c r="AE19652" s="200"/>
      <c r="AM19652" s="203"/>
      <c r="AT19652" s="144"/>
    </row>
    <row r="19653" spans="9:46" s="142" customFormat="1" x14ac:dyDescent="0.15">
      <c r="I19653" s="223"/>
      <c r="P19653" s="224"/>
      <c r="Q19653" s="224"/>
      <c r="R19653" s="224"/>
      <c r="T19653" s="223"/>
      <c r="U19653" s="225"/>
      <c r="V19653" s="223"/>
      <c r="W19653" s="225"/>
      <c r="AE19653" s="200"/>
      <c r="AM19653" s="203"/>
      <c r="AT19653" s="144"/>
    </row>
    <row r="19654" spans="9:46" s="142" customFormat="1" x14ac:dyDescent="0.15">
      <c r="I19654" s="223"/>
      <c r="P19654" s="224"/>
      <c r="Q19654" s="224"/>
      <c r="R19654" s="224"/>
      <c r="T19654" s="223"/>
      <c r="U19654" s="225"/>
      <c r="V19654" s="223"/>
      <c r="W19654" s="225"/>
      <c r="AE19654" s="200"/>
      <c r="AM19654" s="203"/>
      <c r="AT19654" s="144"/>
    </row>
    <row r="19655" spans="9:46" s="142" customFormat="1" x14ac:dyDescent="0.15">
      <c r="I19655" s="223"/>
      <c r="P19655" s="224"/>
      <c r="Q19655" s="224"/>
      <c r="R19655" s="224"/>
      <c r="T19655" s="223"/>
      <c r="U19655" s="225"/>
      <c r="V19655" s="223"/>
      <c r="W19655" s="225"/>
      <c r="AE19655" s="200"/>
      <c r="AM19655" s="203"/>
      <c r="AT19655" s="144"/>
    </row>
    <row r="19656" spans="9:46" s="142" customFormat="1" x14ac:dyDescent="0.15">
      <c r="I19656" s="223"/>
      <c r="P19656" s="224"/>
      <c r="Q19656" s="224"/>
      <c r="R19656" s="224"/>
      <c r="T19656" s="223"/>
      <c r="U19656" s="225"/>
      <c r="V19656" s="223"/>
      <c r="W19656" s="225"/>
      <c r="AE19656" s="200"/>
      <c r="AM19656" s="203"/>
      <c r="AT19656" s="144"/>
    </row>
    <row r="19657" spans="9:46" s="142" customFormat="1" x14ac:dyDescent="0.15">
      <c r="I19657" s="223"/>
      <c r="P19657" s="224"/>
      <c r="Q19657" s="224"/>
      <c r="R19657" s="224"/>
      <c r="T19657" s="223"/>
      <c r="U19657" s="225"/>
      <c r="V19657" s="223"/>
      <c r="W19657" s="225"/>
      <c r="AE19657" s="200"/>
      <c r="AM19657" s="203"/>
      <c r="AT19657" s="144"/>
    </row>
    <row r="19658" spans="9:46" s="142" customFormat="1" x14ac:dyDescent="0.15">
      <c r="I19658" s="223"/>
      <c r="P19658" s="224"/>
      <c r="Q19658" s="224"/>
      <c r="R19658" s="224"/>
      <c r="T19658" s="223"/>
      <c r="U19658" s="225"/>
      <c r="V19658" s="223"/>
      <c r="W19658" s="225"/>
      <c r="AE19658" s="200"/>
      <c r="AM19658" s="203"/>
      <c r="AT19658" s="144"/>
    </row>
    <row r="19659" spans="9:46" s="142" customFormat="1" x14ac:dyDescent="0.15">
      <c r="I19659" s="223"/>
      <c r="P19659" s="224"/>
      <c r="Q19659" s="224"/>
      <c r="R19659" s="224"/>
      <c r="T19659" s="223"/>
      <c r="U19659" s="225"/>
      <c r="V19659" s="223"/>
      <c r="W19659" s="225"/>
      <c r="AE19659" s="200"/>
      <c r="AM19659" s="203"/>
      <c r="AT19659" s="144"/>
    </row>
    <row r="19660" spans="9:46" s="142" customFormat="1" x14ac:dyDescent="0.15">
      <c r="I19660" s="223"/>
      <c r="P19660" s="224"/>
      <c r="Q19660" s="224"/>
      <c r="R19660" s="224"/>
      <c r="T19660" s="223"/>
      <c r="U19660" s="225"/>
      <c r="V19660" s="223"/>
      <c r="W19660" s="225"/>
      <c r="AE19660" s="200"/>
      <c r="AM19660" s="203"/>
      <c r="AT19660" s="144"/>
    </row>
    <row r="19661" spans="9:46" s="142" customFormat="1" x14ac:dyDescent="0.15">
      <c r="I19661" s="223"/>
      <c r="P19661" s="224"/>
      <c r="Q19661" s="224"/>
      <c r="R19661" s="224"/>
      <c r="T19661" s="223"/>
      <c r="U19661" s="225"/>
      <c r="V19661" s="223"/>
      <c r="W19661" s="225"/>
      <c r="AE19661" s="200"/>
      <c r="AM19661" s="203"/>
      <c r="AT19661" s="144"/>
    </row>
    <row r="19662" spans="9:46" s="142" customFormat="1" x14ac:dyDescent="0.15">
      <c r="I19662" s="223"/>
      <c r="P19662" s="224"/>
      <c r="Q19662" s="224"/>
      <c r="R19662" s="224"/>
      <c r="T19662" s="223"/>
      <c r="U19662" s="225"/>
      <c r="V19662" s="223"/>
      <c r="W19662" s="225"/>
      <c r="AE19662" s="200"/>
      <c r="AM19662" s="203"/>
      <c r="AT19662" s="144"/>
    </row>
    <row r="19663" spans="9:46" s="142" customFormat="1" x14ac:dyDescent="0.15">
      <c r="I19663" s="223"/>
      <c r="P19663" s="224"/>
      <c r="Q19663" s="224"/>
      <c r="R19663" s="224"/>
      <c r="T19663" s="223"/>
      <c r="U19663" s="225"/>
      <c r="V19663" s="223"/>
      <c r="W19663" s="225"/>
      <c r="AE19663" s="200"/>
      <c r="AM19663" s="203"/>
      <c r="AT19663" s="144"/>
    </row>
    <row r="19664" spans="9:46" s="142" customFormat="1" x14ac:dyDescent="0.15">
      <c r="I19664" s="223"/>
      <c r="P19664" s="224"/>
      <c r="Q19664" s="224"/>
      <c r="R19664" s="224"/>
      <c r="T19664" s="223"/>
      <c r="U19664" s="225"/>
      <c r="V19664" s="223"/>
      <c r="W19664" s="225"/>
      <c r="AE19664" s="200"/>
      <c r="AM19664" s="203"/>
      <c r="AT19664" s="144"/>
    </row>
    <row r="19665" spans="9:46" s="142" customFormat="1" x14ac:dyDescent="0.15">
      <c r="I19665" s="223"/>
      <c r="P19665" s="224"/>
      <c r="Q19665" s="224"/>
      <c r="R19665" s="224"/>
      <c r="T19665" s="223"/>
      <c r="U19665" s="225"/>
      <c r="V19665" s="223"/>
      <c r="W19665" s="225"/>
      <c r="AE19665" s="200"/>
      <c r="AM19665" s="203"/>
      <c r="AT19665" s="144"/>
    </row>
    <row r="19666" spans="9:46" s="142" customFormat="1" x14ac:dyDescent="0.15">
      <c r="I19666" s="223"/>
      <c r="P19666" s="224"/>
      <c r="Q19666" s="224"/>
      <c r="R19666" s="224"/>
      <c r="T19666" s="223"/>
      <c r="U19666" s="225"/>
      <c r="V19666" s="223"/>
      <c r="W19666" s="225"/>
      <c r="AE19666" s="200"/>
      <c r="AM19666" s="203"/>
      <c r="AT19666" s="144"/>
    </row>
    <row r="19667" spans="9:46" s="142" customFormat="1" x14ac:dyDescent="0.15">
      <c r="I19667" s="223"/>
      <c r="P19667" s="224"/>
      <c r="Q19667" s="224"/>
      <c r="R19667" s="224"/>
      <c r="T19667" s="223"/>
      <c r="U19667" s="225"/>
      <c r="V19667" s="223"/>
      <c r="W19667" s="225"/>
      <c r="AE19667" s="200"/>
      <c r="AM19667" s="203"/>
      <c r="AT19667" s="144"/>
    </row>
    <row r="19668" spans="9:46" s="142" customFormat="1" x14ac:dyDescent="0.15">
      <c r="I19668" s="223"/>
      <c r="P19668" s="224"/>
      <c r="Q19668" s="224"/>
      <c r="R19668" s="224"/>
      <c r="T19668" s="223"/>
      <c r="U19668" s="225"/>
      <c r="V19668" s="223"/>
      <c r="W19668" s="225"/>
      <c r="AE19668" s="200"/>
      <c r="AM19668" s="203"/>
      <c r="AT19668" s="144"/>
    </row>
    <row r="19669" spans="9:46" s="142" customFormat="1" x14ac:dyDescent="0.15">
      <c r="I19669" s="223"/>
      <c r="P19669" s="224"/>
      <c r="Q19669" s="224"/>
      <c r="R19669" s="224"/>
      <c r="T19669" s="223"/>
      <c r="U19669" s="225"/>
      <c r="V19669" s="223"/>
      <c r="W19669" s="225"/>
      <c r="AE19669" s="200"/>
      <c r="AM19669" s="203"/>
      <c r="AT19669" s="144"/>
    </row>
    <row r="19670" spans="9:46" s="142" customFormat="1" x14ac:dyDescent="0.15">
      <c r="I19670" s="223"/>
      <c r="P19670" s="224"/>
      <c r="Q19670" s="224"/>
      <c r="R19670" s="224"/>
      <c r="T19670" s="223"/>
      <c r="U19670" s="225"/>
      <c r="V19670" s="223"/>
      <c r="W19670" s="225"/>
      <c r="AE19670" s="200"/>
      <c r="AM19670" s="203"/>
      <c r="AT19670" s="144"/>
    </row>
    <row r="19671" spans="9:46" s="142" customFormat="1" x14ac:dyDescent="0.15">
      <c r="I19671" s="223"/>
      <c r="P19671" s="224"/>
      <c r="Q19671" s="224"/>
      <c r="R19671" s="224"/>
      <c r="T19671" s="223"/>
      <c r="U19671" s="225"/>
      <c r="V19671" s="223"/>
      <c r="W19671" s="225"/>
      <c r="AE19671" s="200"/>
      <c r="AM19671" s="203"/>
      <c r="AT19671" s="144"/>
    </row>
    <row r="19672" spans="9:46" s="142" customFormat="1" x14ac:dyDescent="0.15">
      <c r="I19672" s="223"/>
      <c r="P19672" s="224"/>
      <c r="Q19672" s="224"/>
      <c r="R19672" s="224"/>
      <c r="T19672" s="223"/>
      <c r="U19672" s="225"/>
      <c r="V19672" s="223"/>
      <c r="W19672" s="225"/>
      <c r="AE19672" s="200"/>
      <c r="AM19672" s="203"/>
      <c r="AT19672" s="144"/>
    </row>
    <row r="19673" spans="9:46" s="142" customFormat="1" x14ac:dyDescent="0.15">
      <c r="I19673" s="223"/>
      <c r="P19673" s="224"/>
      <c r="Q19673" s="224"/>
      <c r="R19673" s="224"/>
      <c r="T19673" s="223"/>
      <c r="U19673" s="225"/>
      <c r="V19673" s="223"/>
      <c r="W19673" s="225"/>
      <c r="AE19673" s="200"/>
      <c r="AM19673" s="203"/>
      <c r="AT19673" s="144"/>
    </row>
    <row r="19674" spans="9:46" s="142" customFormat="1" x14ac:dyDescent="0.15">
      <c r="I19674" s="223"/>
      <c r="P19674" s="224"/>
      <c r="Q19674" s="224"/>
      <c r="R19674" s="224"/>
      <c r="T19674" s="223"/>
      <c r="U19674" s="225"/>
      <c r="V19674" s="223"/>
      <c r="W19674" s="225"/>
      <c r="AE19674" s="200"/>
      <c r="AM19674" s="203"/>
      <c r="AT19674" s="144"/>
    </row>
    <row r="19675" spans="9:46" s="142" customFormat="1" x14ac:dyDescent="0.15">
      <c r="I19675" s="223"/>
      <c r="P19675" s="224"/>
      <c r="Q19675" s="224"/>
      <c r="R19675" s="224"/>
      <c r="T19675" s="223"/>
      <c r="U19675" s="225"/>
      <c r="V19675" s="223"/>
      <c r="W19675" s="225"/>
      <c r="AE19675" s="200"/>
      <c r="AM19675" s="203"/>
      <c r="AT19675" s="144"/>
    </row>
    <row r="19676" spans="9:46" s="142" customFormat="1" x14ac:dyDescent="0.15">
      <c r="I19676" s="223"/>
      <c r="P19676" s="224"/>
      <c r="Q19676" s="224"/>
      <c r="R19676" s="224"/>
      <c r="T19676" s="223"/>
      <c r="U19676" s="225"/>
      <c r="V19676" s="223"/>
      <c r="W19676" s="225"/>
      <c r="AE19676" s="200"/>
      <c r="AM19676" s="203"/>
      <c r="AT19676" s="144"/>
    </row>
    <row r="19677" spans="9:46" s="142" customFormat="1" x14ac:dyDescent="0.15">
      <c r="I19677" s="223"/>
      <c r="P19677" s="224"/>
      <c r="Q19677" s="224"/>
      <c r="R19677" s="224"/>
      <c r="T19677" s="223"/>
      <c r="U19677" s="225"/>
      <c r="V19677" s="223"/>
      <c r="W19677" s="225"/>
      <c r="AE19677" s="200"/>
      <c r="AM19677" s="203"/>
      <c r="AT19677" s="144"/>
    </row>
    <row r="19678" spans="9:46" s="142" customFormat="1" x14ac:dyDescent="0.15">
      <c r="I19678" s="223"/>
      <c r="P19678" s="224"/>
      <c r="Q19678" s="224"/>
      <c r="R19678" s="224"/>
      <c r="T19678" s="223"/>
      <c r="U19678" s="225"/>
      <c r="V19678" s="223"/>
      <c r="W19678" s="225"/>
      <c r="AE19678" s="200"/>
      <c r="AM19678" s="203"/>
      <c r="AT19678" s="144"/>
    </row>
    <row r="19679" spans="9:46" s="142" customFormat="1" x14ac:dyDescent="0.15">
      <c r="I19679" s="223"/>
      <c r="P19679" s="224"/>
      <c r="Q19679" s="224"/>
      <c r="R19679" s="224"/>
      <c r="T19679" s="223"/>
      <c r="U19679" s="225"/>
      <c r="V19679" s="223"/>
      <c r="W19679" s="225"/>
      <c r="AE19679" s="200"/>
      <c r="AM19679" s="203"/>
      <c r="AT19679" s="144"/>
    </row>
    <row r="19680" spans="9:46" s="142" customFormat="1" x14ac:dyDescent="0.15">
      <c r="I19680" s="223"/>
      <c r="P19680" s="224"/>
      <c r="Q19680" s="224"/>
      <c r="R19680" s="224"/>
      <c r="T19680" s="223"/>
      <c r="U19680" s="225"/>
      <c r="V19680" s="223"/>
      <c r="W19680" s="225"/>
      <c r="AE19680" s="200"/>
      <c r="AM19680" s="203"/>
      <c r="AT19680" s="144"/>
    </row>
    <row r="19681" spans="9:46" s="142" customFormat="1" x14ac:dyDescent="0.15">
      <c r="I19681" s="223"/>
      <c r="P19681" s="224"/>
      <c r="Q19681" s="224"/>
      <c r="R19681" s="224"/>
      <c r="T19681" s="223"/>
      <c r="U19681" s="225"/>
      <c r="V19681" s="223"/>
      <c r="W19681" s="225"/>
      <c r="AE19681" s="200"/>
      <c r="AM19681" s="203"/>
      <c r="AT19681" s="144"/>
    </row>
    <row r="19682" spans="9:46" s="142" customFormat="1" x14ac:dyDescent="0.15">
      <c r="I19682" s="223"/>
      <c r="P19682" s="224"/>
      <c r="Q19682" s="224"/>
      <c r="R19682" s="224"/>
      <c r="T19682" s="223"/>
      <c r="U19682" s="225"/>
      <c r="V19682" s="223"/>
      <c r="W19682" s="225"/>
      <c r="AE19682" s="200"/>
      <c r="AM19682" s="203"/>
      <c r="AT19682" s="144"/>
    </row>
    <row r="19683" spans="9:46" s="142" customFormat="1" x14ac:dyDescent="0.15">
      <c r="I19683" s="223"/>
      <c r="P19683" s="224"/>
      <c r="Q19683" s="224"/>
      <c r="R19683" s="224"/>
      <c r="T19683" s="223"/>
      <c r="U19683" s="225"/>
      <c r="V19683" s="223"/>
      <c r="W19683" s="225"/>
      <c r="AE19683" s="200"/>
      <c r="AM19683" s="203"/>
      <c r="AT19683" s="144"/>
    </row>
    <row r="19684" spans="9:46" s="142" customFormat="1" x14ac:dyDescent="0.15">
      <c r="I19684" s="223"/>
      <c r="P19684" s="224"/>
      <c r="Q19684" s="224"/>
      <c r="R19684" s="224"/>
      <c r="T19684" s="223"/>
      <c r="U19684" s="225"/>
      <c r="V19684" s="223"/>
      <c r="W19684" s="225"/>
      <c r="AE19684" s="200"/>
      <c r="AM19684" s="203"/>
      <c r="AT19684" s="144"/>
    </row>
    <row r="19685" spans="9:46" s="142" customFormat="1" x14ac:dyDescent="0.15">
      <c r="I19685" s="223"/>
      <c r="P19685" s="224"/>
      <c r="Q19685" s="224"/>
      <c r="R19685" s="224"/>
      <c r="T19685" s="223"/>
      <c r="U19685" s="225"/>
      <c r="V19685" s="223"/>
      <c r="W19685" s="225"/>
      <c r="AE19685" s="200"/>
      <c r="AM19685" s="203"/>
      <c r="AT19685" s="144"/>
    </row>
    <row r="19686" spans="9:46" s="142" customFormat="1" x14ac:dyDescent="0.15">
      <c r="I19686" s="223"/>
      <c r="P19686" s="224"/>
      <c r="Q19686" s="224"/>
      <c r="R19686" s="224"/>
      <c r="T19686" s="223"/>
      <c r="U19686" s="225"/>
      <c r="V19686" s="223"/>
      <c r="W19686" s="225"/>
      <c r="AE19686" s="200"/>
      <c r="AM19686" s="203"/>
      <c r="AT19686" s="144"/>
    </row>
    <row r="19687" spans="9:46" s="142" customFormat="1" x14ac:dyDescent="0.15">
      <c r="I19687" s="223"/>
      <c r="P19687" s="224"/>
      <c r="Q19687" s="224"/>
      <c r="R19687" s="224"/>
      <c r="T19687" s="223"/>
      <c r="U19687" s="225"/>
      <c r="V19687" s="223"/>
      <c r="W19687" s="225"/>
      <c r="AE19687" s="200"/>
      <c r="AM19687" s="203"/>
      <c r="AT19687" s="144"/>
    </row>
    <row r="19688" spans="9:46" s="142" customFormat="1" x14ac:dyDescent="0.15">
      <c r="I19688" s="223"/>
      <c r="P19688" s="224"/>
      <c r="Q19688" s="224"/>
      <c r="R19688" s="224"/>
      <c r="T19688" s="223"/>
      <c r="U19688" s="225"/>
      <c r="V19688" s="223"/>
      <c r="W19688" s="225"/>
      <c r="AE19688" s="200"/>
      <c r="AM19688" s="203"/>
      <c r="AT19688" s="144"/>
    </row>
    <row r="19689" spans="9:46" s="142" customFormat="1" x14ac:dyDescent="0.15">
      <c r="I19689" s="223"/>
      <c r="P19689" s="224"/>
      <c r="Q19689" s="224"/>
      <c r="R19689" s="224"/>
      <c r="T19689" s="223"/>
      <c r="U19689" s="225"/>
      <c r="V19689" s="223"/>
      <c r="W19689" s="225"/>
      <c r="AE19689" s="200"/>
      <c r="AM19689" s="203"/>
      <c r="AT19689" s="144"/>
    </row>
    <row r="19690" spans="9:46" s="142" customFormat="1" x14ac:dyDescent="0.15">
      <c r="I19690" s="223"/>
      <c r="P19690" s="224"/>
      <c r="Q19690" s="224"/>
      <c r="R19690" s="224"/>
      <c r="T19690" s="223"/>
      <c r="U19690" s="225"/>
      <c r="V19690" s="223"/>
      <c r="W19690" s="225"/>
      <c r="AE19690" s="200"/>
      <c r="AM19690" s="203"/>
      <c r="AT19690" s="144"/>
    </row>
    <row r="19691" spans="9:46" s="142" customFormat="1" x14ac:dyDescent="0.15">
      <c r="I19691" s="223"/>
      <c r="P19691" s="224"/>
      <c r="Q19691" s="224"/>
      <c r="R19691" s="224"/>
      <c r="T19691" s="223"/>
      <c r="U19691" s="225"/>
      <c r="V19691" s="223"/>
      <c r="W19691" s="225"/>
      <c r="AE19691" s="200"/>
      <c r="AM19691" s="203"/>
      <c r="AT19691" s="144"/>
    </row>
    <row r="19692" spans="9:46" s="142" customFormat="1" x14ac:dyDescent="0.15">
      <c r="I19692" s="223"/>
      <c r="P19692" s="224"/>
      <c r="Q19692" s="224"/>
      <c r="R19692" s="224"/>
      <c r="T19692" s="223"/>
      <c r="U19692" s="225"/>
      <c r="V19692" s="223"/>
      <c r="W19692" s="225"/>
      <c r="AE19692" s="200"/>
      <c r="AM19692" s="203"/>
      <c r="AT19692" s="144"/>
    </row>
    <row r="19693" spans="9:46" s="142" customFormat="1" x14ac:dyDescent="0.15">
      <c r="I19693" s="223"/>
      <c r="P19693" s="224"/>
      <c r="Q19693" s="224"/>
      <c r="R19693" s="224"/>
      <c r="T19693" s="223"/>
      <c r="U19693" s="225"/>
      <c r="V19693" s="223"/>
      <c r="W19693" s="225"/>
      <c r="AE19693" s="200"/>
      <c r="AM19693" s="203"/>
      <c r="AT19693" s="144"/>
    </row>
    <row r="19694" spans="9:46" s="142" customFormat="1" x14ac:dyDescent="0.15">
      <c r="I19694" s="223"/>
      <c r="P19694" s="224"/>
      <c r="Q19694" s="224"/>
      <c r="R19694" s="224"/>
      <c r="T19694" s="223"/>
      <c r="U19694" s="225"/>
      <c r="V19694" s="223"/>
      <c r="W19694" s="225"/>
      <c r="AE19694" s="200"/>
      <c r="AM19694" s="203"/>
      <c r="AT19694" s="144"/>
    </row>
    <row r="19695" spans="9:46" s="142" customFormat="1" x14ac:dyDescent="0.15">
      <c r="I19695" s="223"/>
      <c r="P19695" s="224"/>
      <c r="Q19695" s="224"/>
      <c r="R19695" s="224"/>
      <c r="T19695" s="223"/>
      <c r="U19695" s="225"/>
      <c r="V19695" s="223"/>
      <c r="W19695" s="225"/>
      <c r="AE19695" s="200"/>
      <c r="AM19695" s="203"/>
      <c r="AT19695" s="144"/>
    </row>
    <row r="19696" spans="9:46" s="142" customFormat="1" x14ac:dyDescent="0.15">
      <c r="I19696" s="223"/>
      <c r="P19696" s="224"/>
      <c r="Q19696" s="224"/>
      <c r="R19696" s="224"/>
      <c r="T19696" s="223"/>
      <c r="U19696" s="225"/>
      <c r="V19696" s="223"/>
      <c r="W19696" s="225"/>
      <c r="AE19696" s="200"/>
      <c r="AM19696" s="203"/>
      <c r="AT19696" s="144"/>
    </row>
    <row r="19697" spans="9:46" s="142" customFormat="1" x14ac:dyDescent="0.15">
      <c r="I19697" s="223"/>
      <c r="P19697" s="224"/>
      <c r="Q19697" s="224"/>
      <c r="R19697" s="224"/>
      <c r="T19697" s="223"/>
      <c r="U19697" s="225"/>
      <c r="V19697" s="223"/>
      <c r="W19697" s="225"/>
      <c r="AE19697" s="200"/>
      <c r="AM19697" s="203"/>
      <c r="AT19697" s="144"/>
    </row>
    <row r="19698" spans="9:46" s="142" customFormat="1" x14ac:dyDescent="0.15">
      <c r="I19698" s="223"/>
      <c r="P19698" s="224"/>
      <c r="Q19698" s="224"/>
      <c r="R19698" s="224"/>
      <c r="T19698" s="223"/>
      <c r="U19698" s="225"/>
      <c r="V19698" s="223"/>
      <c r="W19698" s="225"/>
      <c r="AE19698" s="200"/>
      <c r="AM19698" s="203"/>
      <c r="AT19698" s="144"/>
    </row>
    <row r="19699" spans="9:46" s="142" customFormat="1" x14ac:dyDescent="0.15">
      <c r="I19699" s="223"/>
      <c r="P19699" s="224"/>
      <c r="Q19699" s="224"/>
      <c r="R19699" s="224"/>
      <c r="T19699" s="223"/>
      <c r="U19699" s="225"/>
      <c r="V19699" s="223"/>
      <c r="W19699" s="225"/>
      <c r="AE19699" s="200"/>
      <c r="AM19699" s="203"/>
      <c r="AT19699" s="144"/>
    </row>
    <row r="19700" spans="9:46" s="142" customFormat="1" x14ac:dyDescent="0.15">
      <c r="I19700" s="223"/>
      <c r="P19700" s="224"/>
      <c r="Q19700" s="224"/>
      <c r="R19700" s="224"/>
      <c r="T19700" s="223"/>
      <c r="U19700" s="225"/>
      <c r="V19700" s="223"/>
      <c r="W19700" s="225"/>
      <c r="AE19700" s="200"/>
      <c r="AM19700" s="203"/>
      <c r="AT19700" s="144"/>
    </row>
    <row r="19701" spans="9:46" s="142" customFormat="1" x14ac:dyDescent="0.15">
      <c r="I19701" s="223"/>
      <c r="P19701" s="224"/>
      <c r="Q19701" s="224"/>
      <c r="R19701" s="224"/>
      <c r="T19701" s="223"/>
      <c r="U19701" s="225"/>
      <c r="V19701" s="223"/>
      <c r="W19701" s="225"/>
      <c r="AE19701" s="200"/>
      <c r="AM19701" s="203"/>
      <c r="AT19701" s="144"/>
    </row>
    <row r="19702" spans="9:46" s="142" customFormat="1" x14ac:dyDescent="0.15">
      <c r="I19702" s="223"/>
      <c r="P19702" s="224"/>
      <c r="Q19702" s="224"/>
      <c r="R19702" s="224"/>
      <c r="T19702" s="223"/>
      <c r="U19702" s="225"/>
      <c r="V19702" s="223"/>
      <c r="W19702" s="225"/>
      <c r="AE19702" s="200"/>
      <c r="AM19702" s="203"/>
      <c r="AT19702" s="144"/>
    </row>
    <row r="19703" spans="9:46" s="142" customFormat="1" x14ac:dyDescent="0.15">
      <c r="I19703" s="223"/>
      <c r="P19703" s="224"/>
      <c r="Q19703" s="224"/>
      <c r="R19703" s="224"/>
      <c r="T19703" s="223"/>
      <c r="U19703" s="225"/>
      <c r="V19703" s="223"/>
      <c r="W19703" s="225"/>
      <c r="AE19703" s="200"/>
      <c r="AM19703" s="203"/>
      <c r="AT19703" s="144"/>
    </row>
    <row r="19704" spans="9:46" s="142" customFormat="1" x14ac:dyDescent="0.15">
      <c r="I19704" s="223"/>
      <c r="P19704" s="224"/>
      <c r="Q19704" s="224"/>
      <c r="R19704" s="224"/>
      <c r="T19704" s="223"/>
      <c r="U19704" s="225"/>
      <c r="V19704" s="223"/>
      <c r="W19704" s="225"/>
      <c r="AE19704" s="200"/>
      <c r="AM19704" s="203"/>
      <c r="AT19704" s="144"/>
    </row>
    <row r="19705" spans="9:46" s="142" customFormat="1" x14ac:dyDescent="0.15">
      <c r="I19705" s="223"/>
      <c r="P19705" s="224"/>
      <c r="Q19705" s="224"/>
      <c r="R19705" s="224"/>
      <c r="T19705" s="223"/>
      <c r="U19705" s="225"/>
      <c r="V19705" s="223"/>
      <c r="W19705" s="225"/>
      <c r="AE19705" s="200"/>
      <c r="AM19705" s="203"/>
      <c r="AT19705" s="144"/>
    </row>
    <row r="19706" spans="9:46" s="142" customFormat="1" x14ac:dyDescent="0.15">
      <c r="I19706" s="223"/>
      <c r="P19706" s="224"/>
      <c r="Q19706" s="224"/>
      <c r="R19706" s="224"/>
      <c r="T19706" s="223"/>
      <c r="U19706" s="225"/>
      <c r="V19706" s="223"/>
      <c r="W19706" s="225"/>
      <c r="AE19706" s="200"/>
      <c r="AM19706" s="203"/>
      <c r="AT19706" s="144"/>
    </row>
    <row r="19707" spans="9:46" s="142" customFormat="1" x14ac:dyDescent="0.15">
      <c r="I19707" s="223"/>
      <c r="P19707" s="224"/>
      <c r="Q19707" s="224"/>
      <c r="R19707" s="224"/>
      <c r="T19707" s="223"/>
      <c r="U19707" s="225"/>
      <c r="V19707" s="223"/>
      <c r="W19707" s="225"/>
      <c r="AE19707" s="200"/>
      <c r="AM19707" s="203"/>
      <c r="AT19707" s="144"/>
    </row>
    <row r="19708" spans="9:46" s="142" customFormat="1" x14ac:dyDescent="0.15">
      <c r="I19708" s="223"/>
      <c r="P19708" s="224"/>
      <c r="Q19708" s="224"/>
      <c r="R19708" s="224"/>
      <c r="T19708" s="223"/>
      <c r="U19708" s="225"/>
      <c r="V19708" s="223"/>
      <c r="W19708" s="225"/>
      <c r="AE19708" s="200"/>
      <c r="AM19708" s="203"/>
      <c r="AT19708" s="144"/>
    </row>
    <row r="19709" spans="9:46" s="142" customFormat="1" x14ac:dyDescent="0.15">
      <c r="I19709" s="223"/>
      <c r="P19709" s="224"/>
      <c r="Q19709" s="224"/>
      <c r="R19709" s="224"/>
      <c r="T19709" s="223"/>
      <c r="U19709" s="225"/>
      <c r="V19709" s="223"/>
      <c r="W19709" s="225"/>
      <c r="AE19709" s="200"/>
      <c r="AM19709" s="203"/>
      <c r="AT19709" s="144"/>
    </row>
    <row r="19710" spans="9:46" s="142" customFormat="1" x14ac:dyDescent="0.15">
      <c r="I19710" s="223"/>
      <c r="P19710" s="224"/>
      <c r="Q19710" s="224"/>
      <c r="R19710" s="224"/>
      <c r="T19710" s="223"/>
      <c r="U19710" s="225"/>
      <c r="V19710" s="223"/>
      <c r="W19710" s="225"/>
      <c r="AE19710" s="200"/>
      <c r="AM19710" s="203"/>
      <c r="AT19710" s="144"/>
    </row>
    <row r="19711" spans="9:46" s="142" customFormat="1" x14ac:dyDescent="0.15">
      <c r="I19711" s="223"/>
      <c r="P19711" s="224"/>
      <c r="Q19711" s="224"/>
      <c r="R19711" s="224"/>
      <c r="T19711" s="223"/>
      <c r="U19711" s="225"/>
      <c r="V19711" s="223"/>
      <c r="W19711" s="225"/>
      <c r="AE19711" s="200"/>
      <c r="AM19711" s="203"/>
      <c r="AT19711" s="144"/>
    </row>
    <row r="19712" spans="9:46" s="142" customFormat="1" x14ac:dyDescent="0.15">
      <c r="I19712" s="223"/>
      <c r="P19712" s="224"/>
      <c r="Q19712" s="224"/>
      <c r="R19712" s="224"/>
      <c r="T19712" s="223"/>
      <c r="U19712" s="225"/>
      <c r="V19712" s="223"/>
      <c r="W19712" s="225"/>
      <c r="AE19712" s="200"/>
      <c r="AM19712" s="203"/>
      <c r="AT19712" s="144"/>
    </row>
    <row r="19713" spans="9:46" s="142" customFormat="1" x14ac:dyDescent="0.15">
      <c r="I19713" s="223"/>
      <c r="P19713" s="224"/>
      <c r="Q19713" s="224"/>
      <c r="R19713" s="224"/>
      <c r="T19713" s="223"/>
      <c r="U19713" s="225"/>
      <c r="V19713" s="223"/>
      <c r="W19713" s="225"/>
      <c r="AE19713" s="200"/>
      <c r="AM19713" s="203"/>
      <c r="AT19713" s="144"/>
    </row>
    <row r="19714" spans="9:46" s="142" customFormat="1" x14ac:dyDescent="0.15">
      <c r="I19714" s="223"/>
      <c r="P19714" s="224"/>
      <c r="Q19714" s="224"/>
      <c r="R19714" s="224"/>
      <c r="T19714" s="223"/>
      <c r="U19714" s="225"/>
      <c r="V19714" s="223"/>
      <c r="W19714" s="225"/>
      <c r="AE19714" s="200"/>
      <c r="AM19714" s="203"/>
      <c r="AT19714" s="144"/>
    </row>
    <row r="19715" spans="9:46" s="142" customFormat="1" x14ac:dyDescent="0.15">
      <c r="I19715" s="223"/>
      <c r="P19715" s="224"/>
      <c r="Q19715" s="224"/>
      <c r="R19715" s="224"/>
      <c r="T19715" s="223"/>
      <c r="U19715" s="225"/>
      <c r="V19715" s="223"/>
      <c r="W19715" s="225"/>
      <c r="AE19715" s="200"/>
      <c r="AM19715" s="203"/>
      <c r="AT19715" s="144"/>
    </row>
    <row r="19716" spans="9:46" s="142" customFormat="1" x14ac:dyDescent="0.15">
      <c r="I19716" s="223"/>
      <c r="P19716" s="224"/>
      <c r="Q19716" s="224"/>
      <c r="R19716" s="224"/>
      <c r="T19716" s="223"/>
      <c r="U19716" s="225"/>
      <c r="V19716" s="223"/>
      <c r="W19716" s="225"/>
      <c r="AE19716" s="200"/>
      <c r="AM19716" s="203"/>
      <c r="AT19716" s="144"/>
    </row>
    <row r="19717" spans="9:46" s="142" customFormat="1" x14ac:dyDescent="0.15">
      <c r="I19717" s="223"/>
      <c r="P19717" s="224"/>
      <c r="Q19717" s="224"/>
      <c r="R19717" s="224"/>
      <c r="T19717" s="223"/>
      <c r="U19717" s="225"/>
      <c r="V19717" s="223"/>
      <c r="W19717" s="225"/>
      <c r="AE19717" s="200"/>
      <c r="AM19717" s="203"/>
      <c r="AT19717" s="144"/>
    </row>
    <row r="19718" spans="9:46" s="142" customFormat="1" x14ac:dyDescent="0.15">
      <c r="I19718" s="223"/>
      <c r="P19718" s="224"/>
      <c r="Q19718" s="224"/>
      <c r="R19718" s="224"/>
      <c r="T19718" s="223"/>
      <c r="U19718" s="225"/>
      <c r="V19718" s="223"/>
      <c r="W19718" s="225"/>
      <c r="AE19718" s="200"/>
      <c r="AM19718" s="203"/>
      <c r="AT19718" s="144"/>
    </row>
    <row r="19719" spans="9:46" s="142" customFormat="1" x14ac:dyDescent="0.15">
      <c r="I19719" s="223"/>
      <c r="P19719" s="224"/>
      <c r="Q19719" s="224"/>
      <c r="R19719" s="224"/>
      <c r="T19719" s="223"/>
      <c r="U19719" s="225"/>
      <c r="V19719" s="223"/>
      <c r="W19719" s="225"/>
      <c r="AE19719" s="200"/>
      <c r="AM19719" s="203"/>
      <c r="AT19719" s="144"/>
    </row>
    <row r="19720" spans="9:46" s="142" customFormat="1" x14ac:dyDescent="0.15">
      <c r="I19720" s="223"/>
      <c r="P19720" s="224"/>
      <c r="Q19720" s="224"/>
      <c r="R19720" s="224"/>
      <c r="T19720" s="223"/>
      <c r="U19720" s="225"/>
      <c r="V19720" s="223"/>
      <c r="W19720" s="225"/>
      <c r="AE19720" s="200"/>
      <c r="AM19720" s="203"/>
      <c r="AT19720" s="144"/>
    </row>
    <row r="19721" spans="9:46" s="142" customFormat="1" x14ac:dyDescent="0.15">
      <c r="I19721" s="223"/>
      <c r="P19721" s="224"/>
      <c r="Q19721" s="224"/>
      <c r="R19721" s="224"/>
      <c r="T19721" s="223"/>
      <c r="U19721" s="225"/>
      <c r="V19721" s="223"/>
      <c r="W19721" s="225"/>
      <c r="AE19721" s="200"/>
      <c r="AM19721" s="203"/>
      <c r="AT19721" s="144"/>
    </row>
    <row r="19722" spans="9:46" s="142" customFormat="1" x14ac:dyDescent="0.15">
      <c r="I19722" s="223"/>
      <c r="P19722" s="224"/>
      <c r="Q19722" s="224"/>
      <c r="R19722" s="224"/>
      <c r="T19722" s="223"/>
      <c r="U19722" s="225"/>
      <c r="V19722" s="223"/>
      <c r="W19722" s="225"/>
      <c r="AE19722" s="200"/>
      <c r="AM19722" s="203"/>
      <c r="AT19722" s="144"/>
    </row>
    <row r="19723" spans="9:46" s="142" customFormat="1" x14ac:dyDescent="0.15">
      <c r="I19723" s="223"/>
      <c r="P19723" s="224"/>
      <c r="Q19723" s="224"/>
      <c r="R19723" s="224"/>
      <c r="T19723" s="223"/>
      <c r="U19723" s="225"/>
      <c r="V19723" s="223"/>
      <c r="W19723" s="225"/>
      <c r="AE19723" s="200"/>
      <c r="AM19723" s="203"/>
      <c r="AT19723" s="144"/>
    </row>
    <row r="19724" spans="9:46" s="142" customFormat="1" x14ac:dyDescent="0.15">
      <c r="I19724" s="223"/>
      <c r="P19724" s="224"/>
      <c r="Q19724" s="224"/>
      <c r="R19724" s="224"/>
      <c r="T19724" s="223"/>
      <c r="U19724" s="225"/>
      <c r="V19724" s="223"/>
      <c r="W19724" s="225"/>
      <c r="AE19724" s="200"/>
      <c r="AM19724" s="203"/>
      <c r="AT19724" s="144"/>
    </row>
    <row r="19725" spans="9:46" s="142" customFormat="1" x14ac:dyDescent="0.15">
      <c r="I19725" s="223"/>
      <c r="P19725" s="224"/>
      <c r="Q19725" s="224"/>
      <c r="R19725" s="224"/>
      <c r="T19725" s="223"/>
      <c r="U19725" s="225"/>
      <c r="V19725" s="223"/>
      <c r="W19725" s="225"/>
      <c r="AE19725" s="200"/>
      <c r="AM19725" s="203"/>
      <c r="AT19725" s="144"/>
    </row>
    <row r="19726" spans="9:46" s="142" customFormat="1" x14ac:dyDescent="0.15">
      <c r="I19726" s="223"/>
      <c r="P19726" s="224"/>
      <c r="Q19726" s="224"/>
      <c r="R19726" s="224"/>
      <c r="T19726" s="223"/>
      <c r="U19726" s="225"/>
      <c r="V19726" s="223"/>
      <c r="W19726" s="225"/>
      <c r="AE19726" s="200"/>
      <c r="AM19726" s="203"/>
      <c r="AT19726" s="144"/>
    </row>
    <row r="19727" spans="9:46" s="142" customFormat="1" x14ac:dyDescent="0.15">
      <c r="I19727" s="223"/>
      <c r="P19727" s="224"/>
      <c r="Q19727" s="224"/>
      <c r="R19727" s="224"/>
      <c r="T19727" s="223"/>
      <c r="U19727" s="225"/>
      <c r="V19727" s="223"/>
      <c r="W19727" s="225"/>
      <c r="AE19727" s="200"/>
      <c r="AM19727" s="203"/>
      <c r="AT19727" s="144"/>
    </row>
    <row r="19728" spans="9:46" s="142" customFormat="1" x14ac:dyDescent="0.15">
      <c r="I19728" s="223"/>
      <c r="P19728" s="224"/>
      <c r="Q19728" s="224"/>
      <c r="R19728" s="224"/>
      <c r="T19728" s="223"/>
      <c r="U19728" s="225"/>
      <c r="V19728" s="223"/>
      <c r="W19728" s="225"/>
      <c r="AE19728" s="200"/>
      <c r="AM19728" s="203"/>
      <c r="AT19728" s="144"/>
    </row>
    <row r="19729" spans="9:46" s="142" customFormat="1" x14ac:dyDescent="0.15">
      <c r="I19729" s="223"/>
      <c r="P19729" s="224"/>
      <c r="Q19729" s="224"/>
      <c r="R19729" s="224"/>
      <c r="T19729" s="223"/>
      <c r="U19729" s="225"/>
      <c r="V19729" s="223"/>
      <c r="W19729" s="225"/>
      <c r="AE19729" s="200"/>
      <c r="AM19729" s="203"/>
      <c r="AT19729" s="144"/>
    </row>
    <row r="19730" spans="9:46" s="142" customFormat="1" x14ac:dyDescent="0.15">
      <c r="I19730" s="223"/>
      <c r="P19730" s="224"/>
      <c r="Q19730" s="224"/>
      <c r="R19730" s="224"/>
      <c r="T19730" s="223"/>
      <c r="U19730" s="225"/>
      <c r="V19730" s="223"/>
      <c r="W19730" s="225"/>
      <c r="AE19730" s="200"/>
      <c r="AM19730" s="203"/>
      <c r="AT19730" s="144"/>
    </row>
    <row r="19731" spans="9:46" s="142" customFormat="1" x14ac:dyDescent="0.15">
      <c r="I19731" s="223"/>
      <c r="P19731" s="224"/>
      <c r="Q19731" s="224"/>
      <c r="R19731" s="224"/>
      <c r="T19731" s="223"/>
      <c r="U19731" s="225"/>
      <c r="V19731" s="223"/>
      <c r="W19731" s="225"/>
      <c r="AE19731" s="200"/>
      <c r="AM19731" s="203"/>
      <c r="AT19731" s="144"/>
    </row>
    <row r="19732" spans="9:46" s="142" customFormat="1" x14ac:dyDescent="0.15">
      <c r="I19732" s="223"/>
      <c r="P19732" s="224"/>
      <c r="Q19732" s="224"/>
      <c r="R19732" s="224"/>
      <c r="T19732" s="223"/>
      <c r="U19732" s="225"/>
      <c r="V19732" s="223"/>
      <c r="W19732" s="225"/>
      <c r="AE19732" s="200"/>
      <c r="AM19732" s="203"/>
      <c r="AT19732" s="144"/>
    </row>
    <row r="19733" spans="9:46" s="142" customFormat="1" x14ac:dyDescent="0.15">
      <c r="I19733" s="223"/>
      <c r="P19733" s="224"/>
      <c r="Q19733" s="224"/>
      <c r="R19733" s="224"/>
      <c r="T19733" s="223"/>
      <c r="U19733" s="225"/>
      <c r="V19733" s="223"/>
      <c r="W19733" s="225"/>
      <c r="AE19733" s="200"/>
      <c r="AM19733" s="203"/>
      <c r="AT19733" s="144"/>
    </row>
    <row r="19734" spans="9:46" s="142" customFormat="1" x14ac:dyDescent="0.15">
      <c r="I19734" s="223"/>
      <c r="P19734" s="224"/>
      <c r="Q19734" s="224"/>
      <c r="R19734" s="224"/>
      <c r="T19734" s="223"/>
      <c r="U19734" s="225"/>
      <c r="V19734" s="223"/>
      <c r="W19734" s="225"/>
      <c r="AE19734" s="200"/>
      <c r="AM19734" s="203"/>
      <c r="AT19734" s="144"/>
    </row>
    <row r="19735" spans="9:46" s="142" customFormat="1" x14ac:dyDescent="0.15">
      <c r="I19735" s="223"/>
      <c r="P19735" s="224"/>
      <c r="Q19735" s="224"/>
      <c r="R19735" s="224"/>
      <c r="T19735" s="223"/>
      <c r="U19735" s="225"/>
      <c r="V19735" s="223"/>
      <c r="W19735" s="225"/>
      <c r="AE19735" s="200"/>
      <c r="AM19735" s="203"/>
      <c r="AT19735" s="144"/>
    </row>
    <row r="19736" spans="9:46" s="142" customFormat="1" x14ac:dyDescent="0.15">
      <c r="I19736" s="223"/>
      <c r="P19736" s="224"/>
      <c r="Q19736" s="224"/>
      <c r="R19736" s="224"/>
      <c r="T19736" s="223"/>
      <c r="U19736" s="225"/>
      <c r="V19736" s="223"/>
      <c r="W19736" s="225"/>
      <c r="AE19736" s="200"/>
      <c r="AM19736" s="203"/>
      <c r="AT19736" s="144"/>
    </row>
    <row r="19737" spans="9:46" s="142" customFormat="1" x14ac:dyDescent="0.15">
      <c r="I19737" s="223"/>
      <c r="P19737" s="224"/>
      <c r="Q19737" s="224"/>
      <c r="R19737" s="224"/>
      <c r="T19737" s="223"/>
      <c r="U19737" s="225"/>
      <c r="V19737" s="223"/>
      <c r="W19737" s="225"/>
      <c r="AE19737" s="200"/>
      <c r="AM19737" s="203"/>
      <c r="AT19737" s="144"/>
    </row>
    <row r="19738" spans="9:46" s="142" customFormat="1" x14ac:dyDescent="0.15">
      <c r="I19738" s="223"/>
      <c r="P19738" s="224"/>
      <c r="Q19738" s="224"/>
      <c r="R19738" s="224"/>
      <c r="T19738" s="223"/>
      <c r="U19738" s="225"/>
      <c r="V19738" s="223"/>
      <c r="W19738" s="225"/>
      <c r="AE19738" s="200"/>
      <c r="AM19738" s="203"/>
      <c r="AT19738" s="144"/>
    </row>
    <row r="19739" spans="9:46" s="142" customFormat="1" x14ac:dyDescent="0.15">
      <c r="I19739" s="223"/>
      <c r="P19739" s="224"/>
      <c r="Q19739" s="224"/>
      <c r="R19739" s="224"/>
      <c r="T19739" s="223"/>
      <c r="U19739" s="225"/>
      <c r="V19739" s="223"/>
      <c r="W19739" s="225"/>
      <c r="AE19739" s="200"/>
      <c r="AM19739" s="203"/>
      <c r="AT19739" s="144"/>
    </row>
    <row r="19740" spans="9:46" s="142" customFormat="1" x14ac:dyDescent="0.15">
      <c r="I19740" s="223"/>
      <c r="P19740" s="224"/>
      <c r="Q19740" s="224"/>
      <c r="R19740" s="224"/>
      <c r="T19740" s="223"/>
      <c r="U19740" s="225"/>
      <c r="V19740" s="223"/>
      <c r="W19740" s="225"/>
      <c r="AE19740" s="200"/>
      <c r="AM19740" s="203"/>
      <c r="AT19740" s="144"/>
    </row>
    <row r="19741" spans="9:46" s="142" customFormat="1" x14ac:dyDescent="0.15">
      <c r="I19741" s="223"/>
      <c r="P19741" s="224"/>
      <c r="Q19741" s="224"/>
      <c r="R19741" s="224"/>
      <c r="T19741" s="223"/>
      <c r="U19741" s="225"/>
      <c r="V19741" s="223"/>
      <c r="W19741" s="225"/>
      <c r="AE19741" s="200"/>
      <c r="AM19741" s="203"/>
      <c r="AT19741" s="144"/>
    </row>
    <row r="19742" spans="9:46" s="142" customFormat="1" x14ac:dyDescent="0.15">
      <c r="I19742" s="223"/>
      <c r="P19742" s="224"/>
      <c r="Q19742" s="224"/>
      <c r="R19742" s="224"/>
      <c r="T19742" s="223"/>
      <c r="U19742" s="225"/>
      <c r="V19742" s="223"/>
      <c r="W19742" s="225"/>
      <c r="AE19742" s="200"/>
      <c r="AM19742" s="203"/>
      <c r="AT19742" s="144"/>
    </row>
    <row r="19743" spans="9:46" s="142" customFormat="1" x14ac:dyDescent="0.15">
      <c r="I19743" s="223"/>
      <c r="P19743" s="224"/>
      <c r="Q19743" s="224"/>
      <c r="R19743" s="224"/>
      <c r="T19743" s="223"/>
      <c r="U19743" s="225"/>
      <c r="V19743" s="223"/>
      <c r="W19743" s="225"/>
      <c r="AE19743" s="200"/>
      <c r="AM19743" s="203"/>
      <c r="AT19743" s="144"/>
    </row>
    <row r="19744" spans="9:46" s="142" customFormat="1" x14ac:dyDescent="0.15">
      <c r="I19744" s="223"/>
      <c r="P19744" s="224"/>
      <c r="Q19744" s="224"/>
      <c r="R19744" s="224"/>
      <c r="T19744" s="223"/>
      <c r="U19744" s="225"/>
      <c r="V19744" s="223"/>
      <c r="W19744" s="225"/>
      <c r="AE19744" s="200"/>
      <c r="AM19744" s="203"/>
      <c r="AT19744" s="144"/>
    </row>
    <row r="19745" spans="9:46" s="142" customFormat="1" x14ac:dyDescent="0.15">
      <c r="I19745" s="223"/>
      <c r="P19745" s="224"/>
      <c r="Q19745" s="224"/>
      <c r="R19745" s="224"/>
      <c r="T19745" s="223"/>
      <c r="U19745" s="225"/>
      <c r="V19745" s="223"/>
      <c r="W19745" s="225"/>
      <c r="AE19745" s="200"/>
      <c r="AM19745" s="203"/>
      <c r="AT19745" s="144"/>
    </row>
    <row r="19746" spans="9:46" s="142" customFormat="1" x14ac:dyDescent="0.15">
      <c r="I19746" s="223"/>
      <c r="P19746" s="224"/>
      <c r="Q19746" s="224"/>
      <c r="R19746" s="224"/>
      <c r="T19746" s="223"/>
      <c r="U19746" s="225"/>
      <c r="V19746" s="223"/>
      <c r="W19746" s="225"/>
      <c r="AE19746" s="200"/>
      <c r="AM19746" s="203"/>
      <c r="AT19746" s="144"/>
    </row>
    <row r="19747" spans="9:46" s="142" customFormat="1" x14ac:dyDescent="0.15">
      <c r="I19747" s="223"/>
      <c r="P19747" s="224"/>
      <c r="Q19747" s="224"/>
      <c r="R19747" s="224"/>
      <c r="T19747" s="223"/>
      <c r="U19747" s="225"/>
      <c r="V19747" s="223"/>
      <c r="W19747" s="225"/>
      <c r="AE19747" s="200"/>
      <c r="AM19747" s="203"/>
      <c r="AT19747" s="144"/>
    </row>
    <row r="19748" spans="9:46" s="142" customFormat="1" x14ac:dyDescent="0.15">
      <c r="I19748" s="223"/>
      <c r="P19748" s="224"/>
      <c r="Q19748" s="224"/>
      <c r="R19748" s="224"/>
      <c r="T19748" s="223"/>
      <c r="U19748" s="225"/>
      <c r="V19748" s="223"/>
      <c r="W19748" s="225"/>
      <c r="AE19748" s="200"/>
      <c r="AM19748" s="203"/>
      <c r="AT19748" s="144"/>
    </row>
    <row r="19749" spans="9:46" s="142" customFormat="1" x14ac:dyDescent="0.15">
      <c r="I19749" s="223"/>
      <c r="P19749" s="224"/>
      <c r="Q19749" s="224"/>
      <c r="R19749" s="224"/>
      <c r="T19749" s="223"/>
      <c r="U19749" s="225"/>
      <c r="V19749" s="223"/>
      <c r="W19749" s="225"/>
      <c r="AE19749" s="200"/>
      <c r="AM19749" s="203"/>
      <c r="AT19749" s="144"/>
    </row>
    <row r="19750" spans="9:46" s="142" customFormat="1" x14ac:dyDescent="0.15">
      <c r="I19750" s="223"/>
      <c r="P19750" s="224"/>
      <c r="Q19750" s="224"/>
      <c r="R19750" s="224"/>
      <c r="T19750" s="223"/>
      <c r="U19750" s="225"/>
      <c r="V19750" s="223"/>
      <c r="W19750" s="225"/>
      <c r="AE19750" s="200"/>
      <c r="AM19750" s="203"/>
      <c r="AT19750" s="144"/>
    </row>
    <row r="19751" spans="9:46" s="142" customFormat="1" x14ac:dyDescent="0.15">
      <c r="I19751" s="223"/>
      <c r="P19751" s="224"/>
      <c r="Q19751" s="224"/>
      <c r="R19751" s="224"/>
      <c r="T19751" s="223"/>
      <c r="U19751" s="225"/>
      <c r="V19751" s="223"/>
      <c r="W19751" s="225"/>
      <c r="AE19751" s="200"/>
      <c r="AM19751" s="203"/>
      <c r="AT19751" s="144"/>
    </row>
    <row r="19752" spans="9:46" s="142" customFormat="1" x14ac:dyDescent="0.15">
      <c r="I19752" s="223"/>
      <c r="P19752" s="224"/>
      <c r="Q19752" s="224"/>
      <c r="R19752" s="224"/>
      <c r="T19752" s="223"/>
      <c r="U19752" s="225"/>
      <c r="V19752" s="223"/>
      <c r="W19752" s="225"/>
      <c r="AE19752" s="200"/>
      <c r="AM19752" s="203"/>
      <c r="AT19752" s="144"/>
    </row>
    <row r="19753" spans="9:46" s="142" customFormat="1" x14ac:dyDescent="0.15">
      <c r="I19753" s="223"/>
      <c r="P19753" s="224"/>
      <c r="Q19753" s="224"/>
      <c r="R19753" s="224"/>
      <c r="T19753" s="223"/>
      <c r="U19753" s="225"/>
      <c r="V19753" s="223"/>
      <c r="W19753" s="225"/>
      <c r="AE19753" s="200"/>
      <c r="AM19753" s="203"/>
      <c r="AT19753" s="144"/>
    </row>
    <row r="19754" spans="9:46" s="142" customFormat="1" x14ac:dyDescent="0.15">
      <c r="I19754" s="223"/>
      <c r="P19754" s="224"/>
      <c r="Q19754" s="224"/>
      <c r="R19754" s="224"/>
      <c r="T19754" s="223"/>
      <c r="U19754" s="225"/>
      <c r="V19754" s="223"/>
      <c r="W19754" s="225"/>
      <c r="AE19754" s="200"/>
      <c r="AM19754" s="203"/>
      <c r="AT19754" s="144"/>
    </row>
    <row r="19755" spans="9:46" s="142" customFormat="1" x14ac:dyDescent="0.15">
      <c r="I19755" s="223"/>
      <c r="P19755" s="224"/>
      <c r="Q19755" s="224"/>
      <c r="R19755" s="224"/>
      <c r="T19755" s="223"/>
      <c r="U19755" s="225"/>
      <c r="V19755" s="223"/>
      <c r="W19755" s="225"/>
      <c r="AE19755" s="200"/>
      <c r="AM19755" s="203"/>
      <c r="AT19755" s="144"/>
    </row>
    <row r="19756" spans="9:46" s="142" customFormat="1" x14ac:dyDescent="0.15">
      <c r="I19756" s="223"/>
      <c r="P19756" s="224"/>
      <c r="Q19756" s="224"/>
      <c r="R19756" s="224"/>
      <c r="T19756" s="223"/>
      <c r="U19756" s="225"/>
      <c r="V19756" s="223"/>
      <c r="W19756" s="225"/>
      <c r="AE19756" s="200"/>
      <c r="AM19756" s="203"/>
      <c r="AT19756" s="144"/>
    </row>
    <row r="19757" spans="9:46" s="142" customFormat="1" x14ac:dyDescent="0.15">
      <c r="I19757" s="223"/>
      <c r="P19757" s="224"/>
      <c r="Q19757" s="224"/>
      <c r="R19757" s="224"/>
      <c r="T19757" s="223"/>
      <c r="U19757" s="225"/>
      <c r="V19757" s="223"/>
      <c r="W19757" s="225"/>
      <c r="AE19757" s="200"/>
      <c r="AM19757" s="203"/>
      <c r="AT19757" s="144"/>
    </row>
    <row r="19758" spans="9:46" s="142" customFormat="1" x14ac:dyDescent="0.15">
      <c r="I19758" s="223"/>
      <c r="P19758" s="224"/>
      <c r="Q19758" s="224"/>
      <c r="R19758" s="224"/>
      <c r="T19758" s="223"/>
      <c r="U19758" s="225"/>
      <c r="V19758" s="223"/>
      <c r="W19758" s="225"/>
      <c r="AE19758" s="200"/>
      <c r="AM19758" s="203"/>
      <c r="AT19758" s="144"/>
    </row>
    <row r="19759" spans="9:46" s="142" customFormat="1" x14ac:dyDescent="0.15">
      <c r="I19759" s="223"/>
      <c r="P19759" s="224"/>
      <c r="Q19759" s="224"/>
      <c r="R19759" s="224"/>
      <c r="T19759" s="223"/>
      <c r="U19759" s="225"/>
      <c r="V19759" s="223"/>
      <c r="W19759" s="225"/>
      <c r="AE19759" s="200"/>
      <c r="AM19759" s="203"/>
      <c r="AT19759" s="144"/>
    </row>
    <row r="19760" spans="9:46" s="142" customFormat="1" x14ac:dyDescent="0.15">
      <c r="I19760" s="223"/>
      <c r="P19760" s="224"/>
      <c r="Q19760" s="224"/>
      <c r="R19760" s="224"/>
      <c r="T19760" s="223"/>
      <c r="U19760" s="225"/>
      <c r="V19760" s="223"/>
      <c r="W19760" s="225"/>
      <c r="AE19760" s="200"/>
      <c r="AM19760" s="203"/>
      <c r="AT19760" s="144"/>
    </row>
    <row r="19761" spans="9:46" s="142" customFormat="1" x14ac:dyDescent="0.15">
      <c r="I19761" s="223"/>
      <c r="P19761" s="224"/>
      <c r="Q19761" s="224"/>
      <c r="R19761" s="224"/>
      <c r="T19761" s="223"/>
      <c r="U19761" s="225"/>
      <c r="V19761" s="223"/>
      <c r="W19761" s="225"/>
      <c r="AE19761" s="200"/>
      <c r="AM19761" s="203"/>
      <c r="AT19761" s="144"/>
    </row>
    <row r="19762" spans="9:46" s="142" customFormat="1" x14ac:dyDescent="0.15">
      <c r="I19762" s="223"/>
      <c r="P19762" s="224"/>
      <c r="Q19762" s="224"/>
      <c r="R19762" s="224"/>
      <c r="T19762" s="223"/>
      <c r="U19762" s="225"/>
      <c r="V19762" s="223"/>
      <c r="W19762" s="225"/>
      <c r="AE19762" s="200"/>
      <c r="AM19762" s="203"/>
      <c r="AT19762" s="144"/>
    </row>
    <row r="19763" spans="9:46" s="142" customFormat="1" x14ac:dyDescent="0.15">
      <c r="I19763" s="223"/>
      <c r="P19763" s="224"/>
      <c r="Q19763" s="224"/>
      <c r="R19763" s="224"/>
      <c r="T19763" s="223"/>
      <c r="U19763" s="225"/>
      <c r="V19763" s="223"/>
      <c r="W19763" s="225"/>
      <c r="AE19763" s="200"/>
      <c r="AM19763" s="203"/>
      <c r="AT19763" s="144"/>
    </row>
    <row r="19764" spans="9:46" s="142" customFormat="1" x14ac:dyDescent="0.15">
      <c r="I19764" s="223"/>
      <c r="P19764" s="224"/>
      <c r="Q19764" s="224"/>
      <c r="R19764" s="224"/>
      <c r="T19764" s="223"/>
      <c r="U19764" s="225"/>
      <c r="V19764" s="223"/>
      <c r="W19764" s="225"/>
      <c r="AE19764" s="200"/>
      <c r="AM19764" s="203"/>
      <c r="AT19764" s="144"/>
    </row>
    <row r="19765" spans="9:46" s="142" customFormat="1" x14ac:dyDescent="0.15">
      <c r="I19765" s="223"/>
      <c r="P19765" s="224"/>
      <c r="Q19765" s="224"/>
      <c r="R19765" s="224"/>
      <c r="T19765" s="223"/>
      <c r="U19765" s="225"/>
      <c r="V19765" s="223"/>
      <c r="W19765" s="225"/>
      <c r="AE19765" s="200"/>
      <c r="AM19765" s="203"/>
      <c r="AT19765" s="144"/>
    </row>
    <row r="19766" spans="9:46" s="142" customFormat="1" x14ac:dyDescent="0.15">
      <c r="I19766" s="223"/>
      <c r="P19766" s="224"/>
      <c r="Q19766" s="224"/>
      <c r="R19766" s="224"/>
      <c r="T19766" s="223"/>
      <c r="U19766" s="225"/>
      <c r="V19766" s="223"/>
      <c r="W19766" s="225"/>
      <c r="AE19766" s="200"/>
      <c r="AM19766" s="203"/>
      <c r="AT19766" s="144"/>
    </row>
    <row r="19767" spans="9:46" s="142" customFormat="1" x14ac:dyDescent="0.15">
      <c r="I19767" s="223"/>
      <c r="P19767" s="224"/>
      <c r="Q19767" s="224"/>
      <c r="R19767" s="224"/>
      <c r="T19767" s="223"/>
      <c r="U19767" s="225"/>
      <c r="V19767" s="223"/>
      <c r="W19767" s="225"/>
      <c r="AE19767" s="200"/>
      <c r="AM19767" s="203"/>
      <c r="AT19767" s="144"/>
    </row>
    <row r="19768" spans="9:46" s="142" customFormat="1" x14ac:dyDescent="0.15">
      <c r="I19768" s="223"/>
      <c r="P19768" s="224"/>
      <c r="Q19768" s="224"/>
      <c r="R19768" s="224"/>
      <c r="T19768" s="223"/>
      <c r="U19768" s="225"/>
      <c r="V19768" s="223"/>
      <c r="W19768" s="225"/>
      <c r="AE19768" s="200"/>
      <c r="AM19768" s="203"/>
      <c r="AT19768" s="144"/>
    </row>
    <row r="19769" spans="9:46" s="142" customFormat="1" x14ac:dyDescent="0.15">
      <c r="I19769" s="223"/>
      <c r="P19769" s="224"/>
      <c r="Q19769" s="224"/>
      <c r="R19769" s="224"/>
      <c r="T19769" s="223"/>
      <c r="U19769" s="225"/>
      <c r="V19769" s="223"/>
      <c r="W19769" s="225"/>
      <c r="AE19769" s="200"/>
      <c r="AM19769" s="203"/>
      <c r="AT19769" s="144"/>
    </row>
    <row r="19770" spans="9:46" s="142" customFormat="1" x14ac:dyDescent="0.15">
      <c r="I19770" s="223"/>
      <c r="P19770" s="224"/>
      <c r="Q19770" s="224"/>
      <c r="R19770" s="224"/>
      <c r="T19770" s="223"/>
      <c r="U19770" s="225"/>
      <c r="V19770" s="223"/>
      <c r="W19770" s="225"/>
      <c r="AE19770" s="200"/>
      <c r="AM19770" s="203"/>
      <c r="AT19770" s="144"/>
    </row>
    <row r="19771" spans="9:46" s="142" customFormat="1" x14ac:dyDescent="0.15">
      <c r="I19771" s="223"/>
      <c r="P19771" s="224"/>
      <c r="Q19771" s="224"/>
      <c r="R19771" s="224"/>
      <c r="T19771" s="223"/>
      <c r="U19771" s="225"/>
      <c r="V19771" s="223"/>
      <c r="W19771" s="225"/>
      <c r="AE19771" s="200"/>
      <c r="AM19771" s="203"/>
      <c r="AT19771" s="144"/>
    </row>
    <row r="19772" spans="9:46" s="142" customFormat="1" x14ac:dyDescent="0.15">
      <c r="I19772" s="223"/>
      <c r="P19772" s="224"/>
      <c r="Q19772" s="224"/>
      <c r="R19772" s="224"/>
      <c r="T19772" s="223"/>
      <c r="U19772" s="225"/>
      <c r="V19772" s="223"/>
      <c r="W19772" s="225"/>
      <c r="AE19772" s="200"/>
      <c r="AM19772" s="203"/>
      <c r="AT19772" s="144"/>
    </row>
    <row r="19773" spans="9:46" s="142" customFormat="1" x14ac:dyDescent="0.15">
      <c r="I19773" s="223"/>
      <c r="P19773" s="224"/>
      <c r="Q19773" s="224"/>
      <c r="R19773" s="224"/>
      <c r="T19773" s="223"/>
      <c r="U19773" s="225"/>
      <c r="V19773" s="223"/>
      <c r="W19773" s="225"/>
      <c r="AE19773" s="200"/>
      <c r="AM19773" s="203"/>
      <c r="AT19773" s="144"/>
    </row>
    <row r="19774" spans="9:46" s="142" customFormat="1" x14ac:dyDescent="0.15">
      <c r="I19774" s="223"/>
      <c r="P19774" s="224"/>
      <c r="Q19774" s="224"/>
      <c r="R19774" s="224"/>
      <c r="T19774" s="223"/>
      <c r="U19774" s="225"/>
      <c r="V19774" s="223"/>
      <c r="W19774" s="225"/>
      <c r="AE19774" s="200"/>
      <c r="AM19774" s="203"/>
      <c r="AT19774" s="144"/>
    </row>
    <row r="19775" spans="9:46" s="142" customFormat="1" x14ac:dyDescent="0.15">
      <c r="I19775" s="223"/>
      <c r="P19775" s="224"/>
      <c r="Q19775" s="224"/>
      <c r="R19775" s="224"/>
      <c r="T19775" s="223"/>
      <c r="U19775" s="225"/>
      <c r="V19775" s="223"/>
      <c r="W19775" s="225"/>
      <c r="AE19775" s="200"/>
      <c r="AM19775" s="203"/>
      <c r="AT19775" s="144"/>
    </row>
    <row r="19776" spans="9:46" s="142" customFormat="1" x14ac:dyDescent="0.15">
      <c r="I19776" s="223"/>
      <c r="P19776" s="224"/>
      <c r="Q19776" s="224"/>
      <c r="R19776" s="224"/>
      <c r="T19776" s="223"/>
      <c r="U19776" s="225"/>
      <c r="V19776" s="223"/>
      <c r="W19776" s="225"/>
      <c r="AE19776" s="200"/>
      <c r="AM19776" s="203"/>
      <c r="AT19776" s="144"/>
    </row>
    <row r="19777" spans="9:46" s="142" customFormat="1" x14ac:dyDescent="0.15">
      <c r="I19777" s="223"/>
      <c r="P19777" s="224"/>
      <c r="Q19777" s="224"/>
      <c r="R19777" s="224"/>
      <c r="T19777" s="223"/>
      <c r="U19777" s="225"/>
      <c r="V19777" s="223"/>
      <c r="W19777" s="225"/>
      <c r="AE19777" s="200"/>
      <c r="AM19777" s="203"/>
      <c r="AT19777" s="144"/>
    </row>
    <row r="19778" spans="9:46" s="142" customFormat="1" x14ac:dyDescent="0.15">
      <c r="I19778" s="223"/>
      <c r="P19778" s="224"/>
      <c r="Q19778" s="224"/>
      <c r="R19778" s="224"/>
      <c r="T19778" s="223"/>
      <c r="U19778" s="225"/>
      <c r="V19778" s="223"/>
      <c r="W19778" s="225"/>
      <c r="AE19778" s="200"/>
      <c r="AM19778" s="203"/>
      <c r="AT19778" s="144"/>
    </row>
    <row r="19779" spans="9:46" s="142" customFormat="1" x14ac:dyDescent="0.15">
      <c r="I19779" s="223"/>
      <c r="P19779" s="224"/>
      <c r="Q19779" s="224"/>
      <c r="R19779" s="224"/>
      <c r="T19779" s="223"/>
      <c r="U19779" s="225"/>
      <c r="V19779" s="223"/>
      <c r="W19779" s="225"/>
      <c r="AE19779" s="200"/>
      <c r="AM19779" s="203"/>
      <c r="AT19779" s="144"/>
    </row>
    <row r="19780" spans="9:46" s="142" customFormat="1" x14ac:dyDescent="0.15">
      <c r="I19780" s="223"/>
      <c r="P19780" s="224"/>
      <c r="Q19780" s="224"/>
      <c r="R19780" s="224"/>
      <c r="T19780" s="223"/>
      <c r="U19780" s="225"/>
      <c r="V19780" s="223"/>
      <c r="W19780" s="225"/>
      <c r="AE19780" s="200"/>
      <c r="AM19780" s="203"/>
      <c r="AT19780" s="144"/>
    </row>
    <row r="19781" spans="9:46" s="142" customFormat="1" x14ac:dyDescent="0.15">
      <c r="I19781" s="223"/>
      <c r="P19781" s="224"/>
      <c r="Q19781" s="224"/>
      <c r="R19781" s="224"/>
      <c r="T19781" s="223"/>
      <c r="U19781" s="225"/>
      <c r="V19781" s="223"/>
      <c r="W19781" s="225"/>
      <c r="AE19781" s="200"/>
      <c r="AM19781" s="203"/>
      <c r="AT19781" s="144"/>
    </row>
    <row r="19782" spans="9:46" s="142" customFormat="1" x14ac:dyDescent="0.15">
      <c r="I19782" s="223"/>
      <c r="P19782" s="224"/>
      <c r="Q19782" s="224"/>
      <c r="R19782" s="224"/>
      <c r="T19782" s="223"/>
      <c r="U19782" s="225"/>
      <c r="V19782" s="223"/>
      <c r="W19782" s="225"/>
      <c r="AE19782" s="200"/>
      <c r="AM19782" s="203"/>
      <c r="AT19782" s="144"/>
    </row>
    <row r="19783" spans="9:46" s="142" customFormat="1" x14ac:dyDescent="0.15">
      <c r="I19783" s="223"/>
      <c r="P19783" s="224"/>
      <c r="Q19783" s="224"/>
      <c r="R19783" s="224"/>
      <c r="T19783" s="223"/>
      <c r="U19783" s="225"/>
      <c r="V19783" s="223"/>
      <c r="W19783" s="225"/>
      <c r="AE19783" s="200"/>
      <c r="AM19783" s="203"/>
      <c r="AT19783" s="144"/>
    </row>
    <row r="19784" spans="9:46" s="142" customFormat="1" x14ac:dyDescent="0.15">
      <c r="I19784" s="223"/>
      <c r="P19784" s="224"/>
      <c r="Q19784" s="224"/>
      <c r="R19784" s="224"/>
      <c r="T19784" s="223"/>
      <c r="U19784" s="225"/>
      <c r="V19784" s="223"/>
      <c r="W19784" s="225"/>
      <c r="AE19784" s="200"/>
      <c r="AM19784" s="203"/>
      <c r="AT19784" s="144"/>
    </row>
    <row r="19785" spans="9:46" s="142" customFormat="1" x14ac:dyDescent="0.15">
      <c r="I19785" s="223"/>
      <c r="P19785" s="224"/>
      <c r="Q19785" s="224"/>
      <c r="R19785" s="224"/>
      <c r="T19785" s="223"/>
      <c r="U19785" s="225"/>
      <c r="V19785" s="223"/>
      <c r="W19785" s="225"/>
      <c r="AE19785" s="200"/>
      <c r="AM19785" s="203"/>
      <c r="AT19785" s="144"/>
    </row>
    <row r="19786" spans="9:46" s="142" customFormat="1" x14ac:dyDescent="0.15">
      <c r="I19786" s="223"/>
      <c r="P19786" s="224"/>
      <c r="Q19786" s="224"/>
      <c r="R19786" s="224"/>
      <c r="T19786" s="223"/>
      <c r="U19786" s="225"/>
      <c r="V19786" s="223"/>
      <c r="W19786" s="225"/>
      <c r="AE19786" s="200"/>
      <c r="AM19786" s="203"/>
      <c r="AT19786" s="144"/>
    </row>
    <row r="19787" spans="9:46" s="142" customFormat="1" x14ac:dyDescent="0.15">
      <c r="I19787" s="223"/>
      <c r="P19787" s="224"/>
      <c r="Q19787" s="224"/>
      <c r="R19787" s="224"/>
      <c r="T19787" s="223"/>
      <c r="U19787" s="225"/>
      <c r="V19787" s="223"/>
      <c r="W19787" s="225"/>
      <c r="AE19787" s="200"/>
      <c r="AM19787" s="203"/>
      <c r="AT19787" s="144"/>
    </row>
    <row r="19788" spans="9:46" s="142" customFormat="1" x14ac:dyDescent="0.15">
      <c r="I19788" s="223"/>
      <c r="P19788" s="224"/>
      <c r="Q19788" s="224"/>
      <c r="R19788" s="224"/>
      <c r="T19788" s="223"/>
      <c r="U19788" s="225"/>
      <c r="V19788" s="223"/>
      <c r="W19788" s="225"/>
      <c r="AE19788" s="200"/>
      <c r="AM19788" s="203"/>
      <c r="AT19788" s="144"/>
    </row>
    <row r="19789" spans="9:46" s="142" customFormat="1" x14ac:dyDescent="0.15">
      <c r="I19789" s="223"/>
      <c r="P19789" s="224"/>
      <c r="Q19789" s="224"/>
      <c r="R19789" s="224"/>
      <c r="T19789" s="223"/>
      <c r="U19789" s="225"/>
      <c r="V19789" s="223"/>
      <c r="W19789" s="225"/>
      <c r="AE19789" s="200"/>
      <c r="AM19789" s="203"/>
      <c r="AT19789" s="144"/>
    </row>
    <row r="19790" spans="9:46" s="142" customFormat="1" x14ac:dyDescent="0.15">
      <c r="I19790" s="223"/>
      <c r="P19790" s="224"/>
      <c r="Q19790" s="224"/>
      <c r="R19790" s="224"/>
      <c r="T19790" s="223"/>
      <c r="U19790" s="225"/>
      <c r="V19790" s="223"/>
      <c r="W19790" s="225"/>
      <c r="AE19790" s="200"/>
      <c r="AM19790" s="203"/>
      <c r="AT19790" s="144"/>
    </row>
    <row r="19791" spans="9:46" s="142" customFormat="1" x14ac:dyDescent="0.15">
      <c r="I19791" s="223"/>
      <c r="P19791" s="224"/>
      <c r="Q19791" s="224"/>
      <c r="R19791" s="224"/>
      <c r="T19791" s="223"/>
      <c r="U19791" s="225"/>
      <c r="V19791" s="223"/>
      <c r="W19791" s="225"/>
      <c r="AE19791" s="200"/>
      <c r="AM19791" s="203"/>
      <c r="AT19791" s="144"/>
    </row>
    <row r="19792" spans="9:46" s="142" customFormat="1" x14ac:dyDescent="0.15">
      <c r="I19792" s="223"/>
      <c r="P19792" s="224"/>
      <c r="Q19792" s="224"/>
      <c r="R19792" s="224"/>
      <c r="T19792" s="223"/>
      <c r="U19792" s="225"/>
      <c r="V19792" s="223"/>
      <c r="W19792" s="225"/>
      <c r="AE19792" s="200"/>
      <c r="AM19792" s="203"/>
      <c r="AT19792" s="144"/>
    </row>
    <row r="19793" spans="9:46" s="142" customFormat="1" x14ac:dyDescent="0.15">
      <c r="I19793" s="223"/>
      <c r="P19793" s="224"/>
      <c r="Q19793" s="224"/>
      <c r="R19793" s="224"/>
      <c r="T19793" s="223"/>
      <c r="U19793" s="225"/>
      <c r="V19793" s="223"/>
      <c r="W19793" s="225"/>
      <c r="AE19793" s="200"/>
      <c r="AM19793" s="203"/>
      <c r="AT19793" s="144"/>
    </row>
    <row r="19794" spans="9:46" s="142" customFormat="1" x14ac:dyDescent="0.15">
      <c r="I19794" s="223"/>
      <c r="P19794" s="224"/>
      <c r="Q19794" s="224"/>
      <c r="R19794" s="224"/>
      <c r="T19794" s="223"/>
      <c r="U19794" s="225"/>
      <c r="V19794" s="223"/>
      <c r="W19794" s="225"/>
      <c r="AE19794" s="200"/>
      <c r="AM19794" s="203"/>
      <c r="AT19794" s="144"/>
    </row>
    <row r="19795" spans="9:46" s="142" customFormat="1" x14ac:dyDescent="0.15">
      <c r="I19795" s="223"/>
      <c r="P19795" s="224"/>
      <c r="Q19795" s="224"/>
      <c r="R19795" s="224"/>
      <c r="T19795" s="223"/>
      <c r="U19795" s="225"/>
      <c r="V19795" s="223"/>
      <c r="W19795" s="225"/>
      <c r="AE19795" s="200"/>
      <c r="AM19795" s="203"/>
      <c r="AT19795" s="144"/>
    </row>
    <row r="19796" spans="9:46" s="142" customFormat="1" x14ac:dyDescent="0.15">
      <c r="I19796" s="223"/>
      <c r="P19796" s="224"/>
      <c r="Q19796" s="224"/>
      <c r="R19796" s="224"/>
      <c r="T19796" s="223"/>
      <c r="U19796" s="225"/>
      <c r="V19796" s="223"/>
      <c r="W19796" s="225"/>
      <c r="AE19796" s="200"/>
      <c r="AM19796" s="203"/>
      <c r="AT19796" s="144"/>
    </row>
    <row r="19797" spans="9:46" s="142" customFormat="1" x14ac:dyDescent="0.15">
      <c r="I19797" s="223"/>
      <c r="P19797" s="224"/>
      <c r="Q19797" s="224"/>
      <c r="R19797" s="224"/>
      <c r="T19797" s="223"/>
      <c r="U19797" s="225"/>
      <c r="V19797" s="223"/>
      <c r="W19797" s="225"/>
      <c r="AE19797" s="200"/>
      <c r="AM19797" s="203"/>
      <c r="AT19797" s="144"/>
    </row>
    <row r="19798" spans="9:46" s="142" customFormat="1" x14ac:dyDescent="0.15">
      <c r="I19798" s="223"/>
      <c r="P19798" s="224"/>
      <c r="Q19798" s="224"/>
      <c r="R19798" s="224"/>
      <c r="T19798" s="223"/>
      <c r="U19798" s="225"/>
      <c r="V19798" s="223"/>
      <c r="W19798" s="225"/>
      <c r="AE19798" s="200"/>
      <c r="AM19798" s="203"/>
      <c r="AT19798" s="144"/>
    </row>
    <row r="19799" spans="9:46" s="142" customFormat="1" x14ac:dyDescent="0.15">
      <c r="I19799" s="223"/>
      <c r="P19799" s="224"/>
      <c r="Q19799" s="224"/>
      <c r="R19799" s="224"/>
      <c r="T19799" s="223"/>
      <c r="U19799" s="225"/>
      <c r="V19799" s="223"/>
      <c r="W19799" s="225"/>
      <c r="AE19799" s="200"/>
      <c r="AM19799" s="203"/>
      <c r="AT19799" s="144"/>
    </row>
    <row r="19800" spans="9:46" s="142" customFormat="1" x14ac:dyDescent="0.15">
      <c r="I19800" s="223"/>
      <c r="P19800" s="224"/>
      <c r="Q19800" s="224"/>
      <c r="R19800" s="224"/>
      <c r="T19800" s="223"/>
      <c r="U19800" s="225"/>
      <c r="V19800" s="223"/>
      <c r="W19800" s="225"/>
      <c r="AE19800" s="200"/>
      <c r="AM19800" s="203"/>
      <c r="AT19800" s="144"/>
    </row>
    <row r="19801" spans="9:46" s="142" customFormat="1" x14ac:dyDescent="0.15">
      <c r="I19801" s="223"/>
      <c r="P19801" s="224"/>
      <c r="Q19801" s="224"/>
      <c r="R19801" s="224"/>
      <c r="T19801" s="223"/>
      <c r="U19801" s="225"/>
      <c r="V19801" s="223"/>
      <c r="W19801" s="225"/>
      <c r="AE19801" s="200"/>
      <c r="AM19801" s="203"/>
      <c r="AT19801" s="144"/>
    </row>
    <row r="19802" spans="9:46" s="142" customFormat="1" x14ac:dyDescent="0.15">
      <c r="I19802" s="223"/>
      <c r="P19802" s="224"/>
      <c r="Q19802" s="224"/>
      <c r="R19802" s="224"/>
      <c r="T19802" s="223"/>
      <c r="U19802" s="225"/>
      <c r="V19802" s="223"/>
      <c r="W19802" s="225"/>
      <c r="AE19802" s="200"/>
      <c r="AM19802" s="203"/>
      <c r="AT19802" s="144"/>
    </row>
    <row r="19803" spans="9:46" s="142" customFormat="1" x14ac:dyDescent="0.15">
      <c r="I19803" s="223"/>
      <c r="P19803" s="224"/>
      <c r="Q19803" s="224"/>
      <c r="R19803" s="224"/>
      <c r="T19803" s="223"/>
      <c r="U19803" s="225"/>
      <c r="V19803" s="223"/>
      <c r="W19803" s="225"/>
      <c r="AE19803" s="200"/>
      <c r="AM19803" s="203"/>
      <c r="AT19803" s="144"/>
    </row>
    <row r="19804" spans="9:46" s="142" customFormat="1" x14ac:dyDescent="0.15">
      <c r="I19804" s="223"/>
      <c r="P19804" s="224"/>
      <c r="Q19804" s="224"/>
      <c r="R19804" s="224"/>
      <c r="T19804" s="223"/>
      <c r="U19804" s="225"/>
      <c r="V19804" s="223"/>
      <c r="W19804" s="225"/>
      <c r="AE19804" s="200"/>
      <c r="AM19804" s="203"/>
      <c r="AT19804" s="144"/>
    </row>
    <row r="19805" spans="9:46" s="142" customFormat="1" x14ac:dyDescent="0.15">
      <c r="I19805" s="223"/>
      <c r="P19805" s="224"/>
      <c r="Q19805" s="224"/>
      <c r="R19805" s="224"/>
      <c r="T19805" s="223"/>
      <c r="U19805" s="225"/>
      <c r="V19805" s="223"/>
      <c r="W19805" s="225"/>
      <c r="AE19805" s="200"/>
      <c r="AM19805" s="203"/>
      <c r="AT19805" s="144"/>
    </row>
    <row r="19806" spans="9:46" s="142" customFormat="1" x14ac:dyDescent="0.15">
      <c r="I19806" s="223"/>
      <c r="P19806" s="224"/>
      <c r="Q19806" s="224"/>
      <c r="R19806" s="224"/>
      <c r="T19806" s="223"/>
      <c r="U19806" s="225"/>
      <c r="V19806" s="223"/>
      <c r="W19806" s="225"/>
      <c r="AE19806" s="200"/>
      <c r="AM19806" s="203"/>
      <c r="AT19806" s="144"/>
    </row>
    <row r="19807" spans="9:46" s="142" customFormat="1" x14ac:dyDescent="0.15">
      <c r="I19807" s="223"/>
      <c r="P19807" s="224"/>
      <c r="Q19807" s="224"/>
      <c r="R19807" s="224"/>
      <c r="T19807" s="223"/>
      <c r="U19807" s="225"/>
      <c r="V19807" s="223"/>
      <c r="W19807" s="225"/>
      <c r="AE19807" s="200"/>
      <c r="AM19807" s="203"/>
      <c r="AT19807" s="144"/>
    </row>
    <row r="19808" spans="9:46" s="142" customFormat="1" x14ac:dyDescent="0.15">
      <c r="I19808" s="223"/>
      <c r="P19808" s="224"/>
      <c r="Q19808" s="224"/>
      <c r="R19808" s="224"/>
      <c r="T19808" s="223"/>
      <c r="U19808" s="225"/>
      <c r="V19808" s="223"/>
      <c r="W19808" s="225"/>
      <c r="AE19808" s="200"/>
      <c r="AM19808" s="203"/>
      <c r="AT19808" s="144"/>
    </row>
    <row r="19809" spans="9:46" s="142" customFormat="1" x14ac:dyDescent="0.15">
      <c r="I19809" s="223"/>
      <c r="P19809" s="224"/>
      <c r="Q19809" s="224"/>
      <c r="R19809" s="224"/>
      <c r="T19809" s="223"/>
      <c r="U19809" s="225"/>
      <c r="V19809" s="223"/>
      <c r="W19809" s="225"/>
      <c r="AE19809" s="200"/>
      <c r="AM19809" s="203"/>
      <c r="AT19809" s="144"/>
    </row>
    <row r="19810" spans="9:46" s="142" customFormat="1" x14ac:dyDescent="0.15">
      <c r="I19810" s="223"/>
      <c r="P19810" s="224"/>
      <c r="Q19810" s="224"/>
      <c r="R19810" s="224"/>
      <c r="T19810" s="223"/>
      <c r="U19810" s="225"/>
      <c r="V19810" s="223"/>
      <c r="W19810" s="225"/>
      <c r="AE19810" s="200"/>
      <c r="AM19810" s="203"/>
      <c r="AT19810" s="144"/>
    </row>
    <row r="19811" spans="9:46" s="142" customFormat="1" x14ac:dyDescent="0.15">
      <c r="I19811" s="223"/>
      <c r="P19811" s="224"/>
      <c r="Q19811" s="224"/>
      <c r="R19811" s="224"/>
      <c r="T19811" s="223"/>
      <c r="U19811" s="225"/>
      <c r="V19811" s="223"/>
      <c r="W19811" s="225"/>
      <c r="AE19811" s="200"/>
      <c r="AM19811" s="203"/>
      <c r="AT19811" s="144"/>
    </row>
    <row r="19812" spans="9:46" s="142" customFormat="1" x14ac:dyDescent="0.15">
      <c r="I19812" s="223"/>
      <c r="P19812" s="224"/>
      <c r="Q19812" s="224"/>
      <c r="R19812" s="224"/>
      <c r="T19812" s="223"/>
      <c r="U19812" s="225"/>
      <c r="V19812" s="223"/>
      <c r="W19812" s="225"/>
      <c r="AE19812" s="200"/>
      <c r="AM19812" s="203"/>
      <c r="AT19812" s="144"/>
    </row>
    <row r="19813" spans="9:46" s="142" customFormat="1" x14ac:dyDescent="0.15">
      <c r="I19813" s="223"/>
      <c r="P19813" s="224"/>
      <c r="Q19813" s="224"/>
      <c r="R19813" s="224"/>
      <c r="T19813" s="223"/>
      <c r="U19813" s="225"/>
      <c r="V19813" s="223"/>
      <c r="W19813" s="225"/>
      <c r="AE19813" s="200"/>
      <c r="AM19813" s="203"/>
      <c r="AT19813" s="144"/>
    </row>
    <row r="19814" spans="9:46" s="142" customFormat="1" x14ac:dyDescent="0.15">
      <c r="I19814" s="223"/>
      <c r="P19814" s="224"/>
      <c r="Q19814" s="224"/>
      <c r="R19814" s="224"/>
      <c r="T19814" s="223"/>
      <c r="U19814" s="225"/>
      <c r="V19814" s="223"/>
      <c r="W19814" s="225"/>
      <c r="AE19814" s="200"/>
      <c r="AM19814" s="203"/>
      <c r="AT19814" s="144"/>
    </row>
    <row r="19815" spans="9:46" s="142" customFormat="1" x14ac:dyDescent="0.15">
      <c r="I19815" s="223"/>
      <c r="P19815" s="224"/>
      <c r="Q19815" s="224"/>
      <c r="R19815" s="224"/>
      <c r="T19815" s="223"/>
      <c r="U19815" s="225"/>
      <c r="V19815" s="223"/>
      <c r="W19815" s="225"/>
      <c r="AE19815" s="200"/>
      <c r="AM19815" s="203"/>
      <c r="AT19815" s="144"/>
    </row>
    <row r="19816" spans="9:46" s="142" customFormat="1" x14ac:dyDescent="0.15">
      <c r="I19816" s="223"/>
      <c r="P19816" s="224"/>
      <c r="Q19816" s="224"/>
      <c r="R19816" s="224"/>
      <c r="T19816" s="223"/>
      <c r="U19816" s="225"/>
      <c r="V19816" s="223"/>
      <c r="W19816" s="225"/>
      <c r="AE19816" s="200"/>
      <c r="AM19816" s="203"/>
      <c r="AT19816" s="144"/>
    </row>
    <row r="19817" spans="9:46" s="142" customFormat="1" x14ac:dyDescent="0.15">
      <c r="I19817" s="223"/>
      <c r="P19817" s="224"/>
      <c r="Q19817" s="224"/>
      <c r="R19817" s="224"/>
      <c r="T19817" s="223"/>
      <c r="U19817" s="225"/>
      <c r="V19817" s="223"/>
      <c r="W19817" s="225"/>
      <c r="AE19817" s="200"/>
      <c r="AM19817" s="203"/>
      <c r="AT19817" s="144"/>
    </row>
    <row r="19818" spans="9:46" s="142" customFormat="1" x14ac:dyDescent="0.15">
      <c r="I19818" s="223"/>
      <c r="P19818" s="224"/>
      <c r="Q19818" s="224"/>
      <c r="R19818" s="224"/>
      <c r="T19818" s="223"/>
      <c r="U19818" s="225"/>
      <c r="V19818" s="223"/>
      <c r="W19818" s="225"/>
      <c r="AE19818" s="200"/>
      <c r="AM19818" s="203"/>
      <c r="AT19818" s="144"/>
    </row>
    <row r="19819" spans="9:46" s="142" customFormat="1" x14ac:dyDescent="0.15">
      <c r="I19819" s="223"/>
      <c r="P19819" s="224"/>
      <c r="Q19819" s="224"/>
      <c r="R19819" s="224"/>
      <c r="T19819" s="223"/>
      <c r="U19819" s="225"/>
      <c r="V19819" s="223"/>
      <c r="W19819" s="225"/>
      <c r="AE19819" s="200"/>
      <c r="AM19819" s="203"/>
      <c r="AT19819" s="144"/>
    </row>
    <row r="19820" spans="9:46" s="142" customFormat="1" x14ac:dyDescent="0.15">
      <c r="I19820" s="223"/>
      <c r="P19820" s="224"/>
      <c r="Q19820" s="224"/>
      <c r="R19820" s="224"/>
      <c r="T19820" s="223"/>
      <c r="U19820" s="225"/>
      <c r="V19820" s="223"/>
      <c r="W19820" s="225"/>
      <c r="AE19820" s="200"/>
      <c r="AM19820" s="203"/>
      <c r="AT19820" s="144"/>
    </row>
    <row r="19821" spans="9:46" s="142" customFormat="1" x14ac:dyDescent="0.15">
      <c r="I19821" s="223"/>
      <c r="P19821" s="224"/>
      <c r="Q19821" s="224"/>
      <c r="R19821" s="224"/>
      <c r="T19821" s="223"/>
      <c r="U19821" s="225"/>
      <c r="V19821" s="223"/>
      <c r="W19821" s="225"/>
      <c r="AE19821" s="200"/>
      <c r="AM19821" s="203"/>
      <c r="AT19821" s="144"/>
    </row>
    <row r="19822" spans="9:46" s="142" customFormat="1" x14ac:dyDescent="0.15">
      <c r="I19822" s="223"/>
      <c r="P19822" s="224"/>
      <c r="Q19822" s="224"/>
      <c r="R19822" s="224"/>
      <c r="T19822" s="223"/>
      <c r="U19822" s="225"/>
      <c r="V19822" s="223"/>
      <c r="W19822" s="225"/>
      <c r="AE19822" s="200"/>
      <c r="AM19822" s="203"/>
      <c r="AT19822" s="144"/>
    </row>
    <row r="19823" spans="9:46" s="142" customFormat="1" x14ac:dyDescent="0.15">
      <c r="I19823" s="223"/>
      <c r="P19823" s="224"/>
      <c r="Q19823" s="224"/>
      <c r="R19823" s="224"/>
      <c r="T19823" s="223"/>
      <c r="U19823" s="225"/>
      <c r="V19823" s="223"/>
      <c r="W19823" s="225"/>
      <c r="AE19823" s="200"/>
      <c r="AM19823" s="203"/>
      <c r="AT19823" s="144"/>
    </row>
    <row r="19824" spans="9:46" s="142" customFormat="1" x14ac:dyDescent="0.15">
      <c r="I19824" s="223"/>
      <c r="P19824" s="224"/>
      <c r="Q19824" s="224"/>
      <c r="R19824" s="224"/>
      <c r="T19824" s="223"/>
      <c r="U19824" s="225"/>
      <c r="V19824" s="223"/>
      <c r="W19824" s="225"/>
      <c r="AE19824" s="200"/>
      <c r="AM19824" s="203"/>
      <c r="AT19824" s="144"/>
    </row>
    <row r="19825" spans="9:46" s="142" customFormat="1" x14ac:dyDescent="0.15">
      <c r="I19825" s="223"/>
      <c r="P19825" s="224"/>
      <c r="Q19825" s="224"/>
      <c r="R19825" s="224"/>
      <c r="T19825" s="223"/>
      <c r="U19825" s="225"/>
      <c r="V19825" s="223"/>
      <c r="W19825" s="225"/>
      <c r="AE19825" s="200"/>
      <c r="AM19825" s="203"/>
      <c r="AT19825" s="144"/>
    </row>
    <row r="19826" spans="9:46" s="142" customFormat="1" x14ac:dyDescent="0.15">
      <c r="I19826" s="223"/>
      <c r="P19826" s="224"/>
      <c r="Q19826" s="224"/>
      <c r="R19826" s="224"/>
      <c r="T19826" s="223"/>
      <c r="U19826" s="225"/>
      <c r="V19826" s="223"/>
      <c r="W19826" s="225"/>
      <c r="AE19826" s="200"/>
      <c r="AM19826" s="203"/>
      <c r="AT19826" s="144"/>
    </row>
    <row r="19827" spans="9:46" s="142" customFormat="1" x14ac:dyDescent="0.15">
      <c r="I19827" s="223"/>
      <c r="P19827" s="224"/>
      <c r="Q19827" s="224"/>
      <c r="R19827" s="224"/>
      <c r="T19827" s="223"/>
      <c r="U19827" s="225"/>
      <c r="V19827" s="223"/>
      <c r="W19827" s="225"/>
      <c r="AE19827" s="200"/>
      <c r="AM19827" s="203"/>
      <c r="AT19827" s="144"/>
    </row>
    <row r="19828" spans="9:46" s="142" customFormat="1" x14ac:dyDescent="0.15">
      <c r="I19828" s="223"/>
      <c r="P19828" s="224"/>
      <c r="Q19828" s="224"/>
      <c r="R19828" s="224"/>
      <c r="T19828" s="223"/>
      <c r="U19828" s="225"/>
      <c r="V19828" s="223"/>
      <c r="W19828" s="225"/>
      <c r="AE19828" s="200"/>
      <c r="AM19828" s="203"/>
      <c r="AT19828" s="144"/>
    </row>
    <row r="19829" spans="9:46" s="142" customFormat="1" x14ac:dyDescent="0.15">
      <c r="I19829" s="223"/>
      <c r="P19829" s="224"/>
      <c r="Q19829" s="224"/>
      <c r="R19829" s="224"/>
      <c r="T19829" s="223"/>
      <c r="U19829" s="225"/>
      <c r="V19829" s="223"/>
      <c r="W19829" s="225"/>
      <c r="AE19829" s="200"/>
      <c r="AM19829" s="203"/>
      <c r="AT19829" s="144"/>
    </row>
    <row r="19830" spans="9:46" s="142" customFormat="1" x14ac:dyDescent="0.15">
      <c r="I19830" s="223"/>
      <c r="P19830" s="224"/>
      <c r="Q19830" s="224"/>
      <c r="R19830" s="224"/>
      <c r="T19830" s="223"/>
      <c r="U19830" s="225"/>
      <c r="V19830" s="223"/>
      <c r="W19830" s="225"/>
      <c r="AE19830" s="200"/>
      <c r="AM19830" s="203"/>
      <c r="AT19830" s="144"/>
    </row>
    <row r="19831" spans="9:46" s="142" customFormat="1" x14ac:dyDescent="0.15">
      <c r="I19831" s="223"/>
      <c r="P19831" s="224"/>
      <c r="Q19831" s="224"/>
      <c r="R19831" s="224"/>
      <c r="T19831" s="223"/>
      <c r="U19831" s="225"/>
      <c r="V19831" s="223"/>
      <c r="W19831" s="225"/>
      <c r="AE19831" s="200"/>
      <c r="AM19831" s="203"/>
      <c r="AT19831" s="144"/>
    </row>
    <row r="19832" spans="9:46" s="142" customFormat="1" x14ac:dyDescent="0.15">
      <c r="I19832" s="223"/>
      <c r="P19832" s="224"/>
      <c r="Q19832" s="224"/>
      <c r="R19832" s="224"/>
      <c r="T19832" s="223"/>
      <c r="U19832" s="225"/>
      <c r="V19832" s="223"/>
      <c r="W19832" s="225"/>
      <c r="AE19832" s="200"/>
      <c r="AM19832" s="203"/>
      <c r="AT19832" s="144"/>
    </row>
    <row r="19833" spans="9:46" s="142" customFormat="1" x14ac:dyDescent="0.15">
      <c r="I19833" s="223"/>
      <c r="P19833" s="224"/>
      <c r="Q19833" s="224"/>
      <c r="R19833" s="224"/>
      <c r="T19833" s="223"/>
      <c r="U19833" s="225"/>
      <c r="V19833" s="223"/>
      <c r="W19833" s="225"/>
      <c r="AE19833" s="200"/>
      <c r="AM19833" s="203"/>
      <c r="AT19833" s="144"/>
    </row>
    <row r="19834" spans="9:46" s="142" customFormat="1" x14ac:dyDescent="0.15">
      <c r="I19834" s="223"/>
      <c r="P19834" s="224"/>
      <c r="Q19834" s="224"/>
      <c r="R19834" s="224"/>
      <c r="T19834" s="223"/>
      <c r="U19834" s="225"/>
      <c r="V19834" s="223"/>
      <c r="W19834" s="225"/>
      <c r="AE19834" s="200"/>
      <c r="AM19834" s="203"/>
      <c r="AT19834" s="144"/>
    </row>
    <row r="19835" spans="9:46" s="142" customFormat="1" x14ac:dyDescent="0.15">
      <c r="I19835" s="223"/>
      <c r="P19835" s="224"/>
      <c r="Q19835" s="224"/>
      <c r="R19835" s="224"/>
      <c r="T19835" s="223"/>
      <c r="U19835" s="225"/>
      <c r="V19835" s="223"/>
      <c r="W19835" s="225"/>
      <c r="AE19835" s="200"/>
      <c r="AM19835" s="203"/>
      <c r="AT19835" s="144"/>
    </row>
    <row r="19836" spans="9:46" s="142" customFormat="1" x14ac:dyDescent="0.15">
      <c r="I19836" s="223"/>
      <c r="P19836" s="224"/>
      <c r="Q19836" s="224"/>
      <c r="R19836" s="224"/>
      <c r="T19836" s="223"/>
      <c r="U19836" s="225"/>
      <c r="V19836" s="223"/>
      <c r="W19836" s="225"/>
      <c r="AE19836" s="200"/>
      <c r="AM19836" s="203"/>
      <c r="AT19836" s="144"/>
    </row>
    <row r="19837" spans="9:46" s="142" customFormat="1" x14ac:dyDescent="0.15">
      <c r="I19837" s="223"/>
      <c r="P19837" s="224"/>
      <c r="Q19837" s="224"/>
      <c r="R19837" s="224"/>
      <c r="T19837" s="223"/>
      <c r="U19837" s="225"/>
      <c r="V19837" s="223"/>
      <c r="W19837" s="225"/>
      <c r="AE19837" s="200"/>
      <c r="AM19837" s="203"/>
      <c r="AT19837" s="144"/>
    </row>
    <row r="19838" spans="9:46" s="142" customFormat="1" x14ac:dyDescent="0.15">
      <c r="I19838" s="223"/>
      <c r="P19838" s="224"/>
      <c r="Q19838" s="224"/>
      <c r="R19838" s="224"/>
      <c r="T19838" s="223"/>
      <c r="U19838" s="225"/>
      <c r="V19838" s="223"/>
      <c r="W19838" s="225"/>
      <c r="AE19838" s="200"/>
      <c r="AM19838" s="203"/>
      <c r="AT19838" s="144"/>
    </row>
    <row r="19839" spans="9:46" s="142" customFormat="1" x14ac:dyDescent="0.15">
      <c r="I19839" s="223"/>
      <c r="P19839" s="224"/>
      <c r="Q19839" s="224"/>
      <c r="R19839" s="224"/>
      <c r="T19839" s="223"/>
      <c r="U19839" s="225"/>
      <c r="V19839" s="223"/>
      <c r="W19839" s="225"/>
      <c r="AE19839" s="200"/>
      <c r="AM19839" s="203"/>
      <c r="AT19839" s="144"/>
    </row>
    <row r="19840" spans="9:46" s="142" customFormat="1" x14ac:dyDescent="0.15">
      <c r="I19840" s="223"/>
      <c r="P19840" s="224"/>
      <c r="Q19840" s="224"/>
      <c r="R19840" s="224"/>
      <c r="T19840" s="223"/>
      <c r="U19840" s="225"/>
      <c r="V19840" s="223"/>
      <c r="W19840" s="225"/>
      <c r="AE19840" s="200"/>
      <c r="AM19840" s="203"/>
      <c r="AT19840" s="144"/>
    </row>
    <row r="19841" spans="9:46" s="142" customFormat="1" x14ac:dyDescent="0.15">
      <c r="I19841" s="223"/>
      <c r="P19841" s="224"/>
      <c r="Q19841" s="224"/>
      <c r="R19841" s="224"/>
      <c r="T19841" s="223"/>
      <c r="U19841" s="225"/>
      <c r="V19841" s="223"/>
      <c r="W19841" s="225"/>
      <c r="AE19841" s="200"/>
      <c r="AM19841" s="203"/>
      <c r="AT19841" s="144"/>
    </row>
    <row r="19842" spans="9:46" s="142" customFormat="1" x14ac:dyDescent="0.15">
      <c r="I19842" s="223"/>
      <c r="P19842" s="224"/>
      <c r="Q19842" s="224"/>
      <c r="R19842" s="224"/>
      <c r="T19842" s="223"/>
      <c r="U19842" s="225"/>
      <c r="V19842" s="223"/>
      <c r="W19842" s="225"/>
      <c r="AE19842" s="200"/>
      <c r="AM19842" s="203"/>
      <c r="AT19842" s="144"/>
    </row>
    <row r="19843" spans="9:46" s="142" customFormat="1" x14ac:dyDescent="0.15">
      <c r="I19843" s="223"/>
      <c r="P19843" s="224"/>
      <c r="Q19843" s="224"/>
      <c r="R19843" s="224"/>
      <c r="T19843" s="223"/>
      <c r="U19843" s="225"/>
      <c r="V19843" s="223"/>
      <c r="W19843" s="225"/>
      <c r="AE19843" s="200"/>
      <c r="AM19843" s="203"/>
      <c r="AT19843" s="144"/>
    </row>
    <row r="19844" spans="9:46" s="142" customFormat="1" x14ac:dyDescent="0.15">
      <c r="I19844" s="223"/>
      <c r="P19844" s="224"/>
      <c r="Q19844" s="224"/>
      <c r="R19844" s="224"/>
      <c r="T19844" s="223"/>
      <c r="U19844" s="225"/>
      <c r="V19844" s="223"/>
      <c r="W19844" s="225"/>
      <c r="AE19844" s="200"/>
      <c r="AM19844" s="203"/>
      <c r="AT19844" s="144"/>
    </row>
    <row r="19845" spans="9:46" s="142" customFormat="1" x14ac:dyDescent="0.15">
      <c r="I19845" s="223"/>
      <c r="P19845" s="224"/>
      <c r="Q19845" s="224"/>
      <c r="R19845" s="224"/>
      <c r="T19845" s="223"/>
      <c r="U19845" s="225"/>
      <c r="V19845" s="223"/>
      <c r="W19845" s="225"/>
      <c r="AE19845" s="200"/>
      <c r="AM19845" s="203"/>
      <c r="AT19845" s="144"/>
    </row>
    <row r="19846" spans="9:46" s="142" customFormat="1" x14ac:dyDescent="0.15">
      <c r="I19846" s="223"/>
      <c r="P19846" s="224"/>
      <c r="Q19846" s="224"/>
      <c r="R19846" s="224"/>
      <c r="T19846" s="223"/>
      <c r="U19846" s="225"/>
      <c r="V19846" s="223"/>
      <c r="W19846" s="225"/>
      <c r="AE19846" s="200"/>
      <c r="AM19846" s="203"/>
      <c r="AT19846" s="144"/>
    </row>
    <row r="19847" spans="9:46" s="142" customFormat="1" x14ac:dyDescent="0.15">
      <c r="I19847" s="223"/>
      <c r="P19847" s="224"/>
      <c r="Q19847" s="224"/>
      <c r="R19847" s="224"/>
      <c r="T19847" s="223"/>
      <c r="U19847" s="225"/>
      <c r="V19847" s="223"/>
      <c r="W19847" s="225"/>
      <c r="AE19847" s="200"/>
      <c r="AM19847" s="203"/>
      <c r="AT19847" s="144"/>
    </row>
    <row r="19848" spans="9:46" s="142" customFormat="1" x14ac:dyDescent="0.15">
      <c r="I19848" s="223"/>
      <c r="P19848" s="224"/>
      <c r="Q19848" s="224"/>
      <c r="R19848" s="224"/>
      <c r="T19848" s="223"/>
      <c r="U19848" s="225"/>
      <c r="V19848" s="223"/>
      <c r="W19848" s="225"/>
      <c r="AE19848" s="200"/>
      <c r="AM19848" s="203"/>
      <c r="AT19848" s="144"/>
    </row>
    <row r="19849" spans="9:46" s="142" customFormat="1" x14ac:dyDescent="0.15">
      <c r="I19849" s="223"/>
      <c r="P19849" s="224"/>
      <c r="Q19849" s="224"/>
      <c r="R19849" s="224"/>
      <c r="T19849" s="223"/>
      <c r="U19849" s="225"/>
      <c r="V19849" s="223"/>
      <c r="W19849" s="225"/>
      <c r="AE19849" s="200"/>
      <c r="AM19849" s="203"/>
      <c r="AT19849" s="144"/>
    </row>
    <row r="19850" spans="9:46" s="142" customFormat="1" x14ac:dyDescent="0.15">
      <c r="I19850" s="223"/>
      <c r="P19850" s="224"/>
      <c r="Q19850" s="224"/>
      <c r="R19850" s="224"/>
      <c r="T19850" s="223"/>
      <c r="U19850" s="225"/>
      <c r="V19850" s="223"/>
      <c r="W19850" s="225"/>
      <c r="AE19850" s="200"/>
      <c r="AM19850" s="203"/>
      <c r="AT19850" s="144"/>
    </row>
    <row r="19851" spans="9:46" s="142" customFormat="1" x14ac:dyDescent="0.15">
      <c r="I19851" s="223"/>
      <c r="P19851" s="224"/>
      <c r="Q19851" s="224"/>
      <c r="R19851" s="224"/>
      <c r="T19851" s="223"/>
      <c r="U19851" s="225"/>
      <c r="V19851" s="223"/>
      <c r="W19851" s="225"/>
      <c r="AE19851" s="200"/>
      <c r="AM19851" s="203"/>
      <c r="AT19851" s="144"/>
    </row>
    <row r="19852" spans="9:46" s="142" customFormat="1" x14ac:dyDescent="0.15">
      <c r="I19852" s="223"/>
      <c r="P19852" s="224"/>
      <c r="Q19852" s="224"/>
      <c r="R19852" s="224"/>
      <c r="T19852" s="223"/>
      <c r="U19852" s="225"/>
      <c r="V19852" s="223"/>
      <c r="W19852" s="225"/>
      <c r="AE19852" s="200"/>
      <c r="AM19852" s="203"/>
      <c r="AT19852" s="144"/>
    </row>
    <row r="19853" spans="9:46" s="142" customFormat="1" x14ac:dyDescent="0.15">
      <c r="I19853" s="223"/>
      <c r="P19853" s="224"/>
      <c r="Q19853" s="224"/>
      <c r="R19853" s="224"/>
      <c r="T19853" s="223"/>
      <c r="U19853" s="225"/>
      <c r="V19853" s="223"/>
      <c r="W19853" s="225"/>
      <c r="AE19853" s="200"/>
      <c r="AM19853" s="203"/>
      <c r="AT19853" s="144"/>
    </row>
    <row r="19854" spans="9:46" s="142" customFormat="1" x14ac:dyDescent="0.15">
      <c r="I19854" s="223"/>
      <c r="P19854" s="224"/>
      <c r="Q19854" s="224"/>
      <c r="R19854" s="224"/>
      <c r="T19854" s="223"/>
      <c r="U19854" s="225"/>
      <c r="V19854" s="223"/>
      <c r="W19854" s="225"/>
      <c r="AE19854" s="200"/>
      <c r="AM19854" s="203"/>
      <c r="AT19854" s="144"/>
    </row>
    <row r="19855" spans="9:46" s="142" customFormat="1" x14ac:dyDescent="0.15">
      <c r="I19855" s="223"/>
      <c r="P19855" s="224"/>
      <c r="Q19855" s="224"/>
      <c r="R19855" s="224"/>
      <c r="T19855" s="223"/>
      <c r="U19855" s="225"/>
      <c r="V19855" s="223"/>
      <c r="W19855" s="225"/>
      <c r="AE19855" s="200"/>
      <c r="AM19855" s="203"/>
      <c r="AT19855" s="144"/>
    </row>
    <row r="19856" spans="9:46" s="142" customFormat="1" x14ac:dyDescent="0.15">
      <c r="I19856" s="223"/>
      <c r="P19856" s="224"/>
      <c r="Q19856" s="224"/>
      <c r="R19856" s="224"/>
      <c r="T19856" s="223"/>
      <c r="U19856" s="225"/>
      <c r="V19856" s="223"/>
      <c r="W19856" s="225"/>
      <c r="AE19856" s="200"/>
      <c r="AM19856" s="203"/>
      <c r="AT19856" s="144"/>
    </row>
    <row r="19857" spans="9:46" s="142" customFormat="1" x14ac:dyDescent="0.15">
      <c r="I19857" s="223"/>
      <c r="P19857" s="224"/>
      <c r="Q19857" s="224"/>
      <c r="R19857" s="224"/>
      <c r="T19857" s="223"/>
      <c r="U19857" s="225"/>
      <c r="V19857" s="223"/>
      <c r="W19857" s="225"/>
      <c r="AE19857" s="200"/>
      <c r="AM19857" s="203"/>
      <c r="AT19857" s="144"/>
    </row>
    <row r="19858" spans="9:46" s="142" customFormat="1" x14ac:dyDescent="0.15">
      <c r="I19858" s="223"/>
      <c r="P19858" s="224"/>
      <c r="Q19858" s="224"/>
      <c r="R19858" s="224"/>
      <c r="T19858" s="223"/>
      <c r="U19858" s="225"/>
      <c r="V19858" s="223"/>
      <c r="W19858" s="225"/>
      <c r="AE19858" s="200"/>
      <c r="AM19858" s="203"/>
      <c r="AT19858" s="144"/>
    </row>
    <row r="19859" spans="9:46" s="142" customFormat="1" x14ac:dyDescent="0.15">
      <c r="I19859" s="223"/>
      <c r="P19859" s="224"/>
      <c r="Q19859" s="224"/>
      <c r="R19859" s="224"/>
      <c r="T19859" s="223"/>
      <c r="U19859" s="225"/>
      <c r="V19859" s="223"/>
      <c r="W19859" s="225"/>
      <c r="AE19859" s="200"/>
      <c r="AM19859" s="203"/>
      <c r="AT19859" s="144"/>
    </row>
    <row r="19860" spans="9:46" s="142" customFormat="1" x14ac:dyDescent="0.15">
      <c r="I19860" s="223"/>
      <c r="P19860" s="224"/>
      <c r="Q19860" s="224"/>
      <c r="R19860" s="224"/>
      <c r="T19860" s="223"/>
      <c r="U19860" s="225"/>
      <c r="V19860" s="223"/>
      <c r="W19860" s="225"/>
      <c r="AE19860" s="200"/>
      <c r="AM19860" s="203"/>
      <c r="AT19860" s="144"/>
    </row>
    <row r="19861" spans="9:46" s="142" customFormat="1" x14ac:dyDescent="0.15">
      <c r="I19861" s="223"/>
      <c r="P19861" s="224"/>
      <c r="Q19861" s="224"/>
      <c r="R19861" s="224"/>
      <c r="T19861" s="223"/>
      <c r="U19861" s="225"/>
      <c r="V19861" s="223"/>
      <c r="W19861" s="225"/>
      <c r="AE19861" s="200"/>
      <c r="AM19861" s="203"/>
      <c r="AT19861" s="144"/>
    </row>
    <row r="19862" spans="9:46" s="142" customFormat="1" x14ac:dyDescent="0.15">
      <c r="I19862" s="223"/>
      <c r="P19862" s="224"/>
      <c r="Q19862" s="224"/>
      <c r="R19862" s="224"/>
      <c r="T19862" s="223"/>
      <c r="U19862" s="225"/>
      <c r="V19862" s="223"/>
      <c r="W19862" s="225"/>
      <c r="AE19862" s="200"/>
      <c r="AM19862" s="203"/>
      <c r="AT19862" s="144"/>
    </row>
    <row r="19863" spans="9:46" s="142" customFormat="1" x14ac:dyDescent="0.15">
      <c r="I19863" s="223"/>
      <c r="P19863" s="224"/>
      <c r="Q19863" s="224"/>
      <c r="R19863" s="224"/>
      <c r="T19863" s="223"/>
      <c r="U19863" s="225"/>
      <c r="V19863" s="223"/>
      <c r="W19863" s="225"/>
      <c r="AE19863" s="200"/>
      <c r="AM19863" s="203"/>
      <c r="AT19863" s="144"/>
    </row>
    <row r="19864" spans="9:46" s="142" customFormat="1" x14ac:dyDescent="0.15">
      <c r="I19864" s="223"/>
      <c r="P19864" s="224"/>
      <c r="Q19864" s="224"/>
      <c r="R19864" s="224"/>
      <c r="T19864" s="223"/>
      <c r="U19864" s="225"/>
      <c r="V19864" s="223"/>
      <c r="W19864" s="225"/>
      <c r="AE19864" s="200"/>
      <c r="AM19864" s="203"/>
      <c r="AT19864" s="144"/>
    </row>
    <row r="19865" spans="9:46" s="142" customFormat="1" x14ac:dyDescent="0.15">
      <c r="I19865" s="223"/>
      <c r="P19865" s="224"/>
      <c r="Q19865" s="224"/>
      <c r="R19865" s="224"/>
      <c r="T19865" s="223"/>
      <c r="U19865" s="225"/>
      <c r="V19865" s="223"/>
      <c r="W19865" s="225"/>
      <c r="AE19865" s="200"/>
      <c r="AM19865" s="203"/>
      <c r="AT19865" s="144"/>
    </row>
    <row r="19866" spans="9:46" s="142" customFormat="1" x14ac:dyDescent="0.15">
      <c r="I19866" s="223"/>
      <c r="P19866" s="224"/>
      <c r="Q19866" s="224"/>
      <c r="R19866" s="224"/>
      <c r="T19866" s="223"/>
      <c r="U19866" s="225"/>
      <c r="V19866" s="223"/>
      <c r="W19866" s="225"/>
      <c r="AE19866" s="200"/>
      <c r="AM19866" s="203"/>
      <c r="AT19866" s="144"/>
    </row>
    <row r="19867" spans="9:46" s="142" customFormat="1" x14ac:dyDescent="0.15">
      <c r="I19867" s="223"/>
      <c r="P19867" s="224"/>
      <c r="Q19867" s="224"/>
      <c r="R19867" s="224"/>
      <c r="T19867" s="223"/>
      <c r="U19867" s="225"/>
      <c r="V19867" s="223"/>
      <c r="W19867" s="225"/>
      <c r="AE19867" s="200"/>
      <c r="AM19867" s="203"/>
      <c r="AT19867" s="144"/>
    </row>
    <row r="19868" spans="9:46" s="142" customFormat="1" x14ac:dyDescent="0.15">
      <c r="I19868" s="223"/>
      <c r="P19868" s="224"/>
      <c r="Q19868" s="224"/>
      <c r="R19868" s="224"/>
      <c r="T19868" s="223"/>
      <c r="U19868" s="225"/>
      <c r="V19868" s="223"/>
      <c r="W19868" s="225"/>
      <c r="AE19868" s="200"/>
      <c r="AM19868" s="203"/>
      <c r="AT19868" s="144"/>
    </row>
    <row r="19869" spans="9:46" s="142" customFormat="1" x14ac:dyDescent="0.15">
      <c r="I19869" s="223"/>
      <c r="P19869" s="224"/>
      <c r="Q19869" s="224"/>
      <c r="R19869" s="224"/>
      <c r="T19869" s="223"/>
      <c r="U19869" s="225"/>
      <c r="V19869" s="223"/>
      <c r="W19869" s="225"/>
      <c r="AE19869" s="200"/>
      <c r="AM19869" s="203"/>
      <c r="AT19869" s="144"/>
    </row>
    <row r="19870" spans="9:46" s="142" customFormat="1" x14ac:dyDescent="0.15">
      <c r="I19870" s="223"/>
      <c r="P19870" s="224"/>
      <c r="Q19870" s="224"/>
      <c r="R19870" s="224"/>
      <c r="T19870" s="223"/>
      <c r="U19870" s="225"/>
      <c r="V19870" s="223"/>
      <c r="W19870" s="225"/>
      <c r="AE19870" s="200"/>
      <c r="AM19870" s="203"/>
      <c r="AT19870" s="144"/>
    </row>
    <row r="19871" spans="9:46" s="142" customFormat="1" x14ac:dyDescent="0.15">
      <c r="I19871" s="223"/>
      <c r="P19871" s="224"/>
      <c r="Q19871" s="224"/>
      <c r="R19871" s="224"/>
      <c r="T19871" s="223"/>
      <c r="U19871" s="225"/>
      <c r="V19871" s="223"/>
      <c r="W19871" s="225"/>
      <c r="AE19871" s="200"/>
      <c r="AM19871" s="203"/>
      <c r="AT19871" s="144"/>
    </row>
    <row r="19872" spans="9:46" s="142" customFormat="1" x14ac:dyDescent="0.15">
      <c r="I19872" s="223"/>
      <c r="P19872" s="224"/>
      <c r="Q19872" s="224"/>
      <c r="R19872" s="224"/>
      <c r="T19872" s="223"/>
      <c r="U19872" s="225"/>
      <c r="V19872" s="223"/>
      <c r="W19872" s="225"/>
      <c r="AE19872" s="200"/>
      <c r="AM19872" s="203"/>
      <c r="AT19872" s="144"/>
    </row>
    <row r="19873" spans="9:46" s="142" customFormat="1" x14ac:dyDescent="0.15">
      <c r="I19873" s="223"/>
      <c r="P19873" s="224"/>
      <c r="Q19873" s="224"/>
      <c r="R19873" s="224"/>
      <c r="T19873" s="223"/>
      <c r="U19873" s="225"/>
      <c r="V19873" s="223"/>
      <c r="W19873" s="225"/>
      <c r="AE19873" s="200"/>
      <c r="AM19873" s="203"/>
      <c r="AT19873" s="144"/>
    </row>
    <row r="19874" spans="9:46" s="142" customFormat="1" x14ac:dyDescent="0.15">
      <c r="I19874" s="223"/>
      <c r="P19874" s="224"/>
      <c r="Q19874" s="224"/>
      <c r="R19874" s="224"/>
      <c r="T19874" s="223"/>
      <c r="U19874" s="225"/>
      <c r="V19874" s="223"/>
      <c r="W19874" s="225"/>
      <c r="AE19874" s="200"/>
      <c r="AM19874" s="203"/>
      <c r="AT19874" s="144"/>
    </row>
    <row r="19875" spans="9:46" s="142" customFormat="1" x14ac:dyDescent="0.15">
      <c r="I19875" s="223"/>
      <c r="P19875" s="224"/>
      <c r="Q19875" s="224"/>
      <c r="R19875" s="224"/>
      <c r="T19875" s="223"/>
      <c r="U19875" s="225"/>
      <c r="V19875" s="223"/>
      <c r="W19875" s="225"/>
      <c r="AE19875" s="200"/>
      <c r="AM19875" s="203"/>
      <c r="AT19875" s="144"/>
    </row>
    <row r="19876" spans="9:46" s="142" customFormat="1" x14ac:dyDescent="0.15">
      <c r="I19876" s="223"/>
      <c r="P19876" s="224"/>
      <c r="Q19876" s="224"/>
      <c r="R19876" s="224"/>
      <c r="T19876" s="223"/>
      <c r="U19876" s="225"/>
      <c r="V19876" s="223"/>
      <c r="W19876" s="225"/>
      <c r="AE19876" s="200"/>
      <c r="AM19876" s="203"/>
      <c r="AT19876" s="144"/>
    </row>
    <row r="19877" spans="9:46" s="142" customFormat="1" x14ac:dyDescent="0.15">
      <c r="I19877" s="223"/>
      <c r="P19877" s="224"/>
      <c r="Q19877" s="224"/>
      <c r="R19877" s="224"/>
      <c r="T19877" s="223"/>
      <c r="U19877" s="225"/>
      <c r="V19877" s="223"/>
      <c r="W19877" s="225"/>
      <c r="AE19877" s="200"/>
      <c r="AM19877" s="203"/>
      <c r="AT19877" s="144"/>
    </row>
    <row r="19878" spans="9:46" s="142" customFormat="1" x14ac:dyDescent="0.15">
      <c r="I19878" s="223"/>
      <c r="P19878" s="224"/>
      <c r="Q19878" s="224"/>
      <c r="R19878" s="224"/>
      <c r="T19878" s="223"/>
      <c r="U19878" s="225"/>
      <c r="V19878" s="223"/>
      <c r="W19878" s="225"/>
      <c r="AE19878" s="200"/>
      <c r="AM19878" s="203"/>
      <c r="AT19878" s="144"/>
    </row>
    <row r="19879" spans="9:46" s="142" customFormat="1" x14ac:dyDescent="0.15">
      <c r="I19879" s="223"/>
      <c r="P19879" s="224"/>
      <c r="Q19879" s="224"/>
      <c r="R19879" s="224"/>
      <c r="T19879" s="223"/>
      <c r="U19879" s="225"/>
      <c r="V19879" s="223"/>
      <c r="W19879" s="225"/>
      <c r="AE19879" s="200"/>
      <c r="AM19879" s="203"/>
      <c r="AT19879" s="144"/>
    </row>
    <row r="19880" spans="9:46" s="142" customFormat="1" x14ac:dyDescent="0.15">
      <c r="I19880" s="223"/>
      <c r="P19880" s="224"/>
      <c r="Q19880" s="224"/>
      <c r="R19880" s="224"/>
      <c r="T19880" s="223"/>
      <c r="U19880" s="225"/>
      <c r="V19880" s="223"/>
      <c r="W19880" s="225"/>
      <c r="AE19880" s="200"/>
      <c r="AM19880" s="203"/>
      <c r="AT19880" s="144"/>
    </row>
    <row r="19881" spans="9:46" s="142" customFormat="1" x14ac:dyDescent="0.15">
      <c r="I19881" s="223"/>
      <c r="P19881" s="224"/>
      <c r="Q19881" s="224"/>
      <c r="R19881" s="224"/>
      <c r="T19881" s="223"/>
      <c r="U19881" s="225"/>
      <c r="V19881" s="223"/>
      <c r="W19881" s="225"/>
      <c r="AE19881" s="200"/>
      <c r="AM19881" s="203"/>
      <c r="AT19881" s="144"/>
    </row>
    <row r="19882" spans="9:46" s="142" customFormat="1" x14ac:dyDescent="0.15">
      <c r="I19882" s="223"/>
      <c r="P19882" s="224"/>
      <c r="Q19882" s="224"/>
      <c r="R19882" s="224"/>
      <c r="T19882" s="223"/>
      <c r="U19882" s="225"/>
      <c r="V19882" s="223"/>
      <c r="W19882" s="225"/>
      <c r="AE19882" s="200"/>
      <c r="AM19882" s="203"/>
      <c r="AT19882" s="144"/>
    </row>
    <row r="19883" spans="9:46" s="142" customFormat="1" x14ac:dyDescent="0.15">
      <c r="I19883" s="223"/>
      <c r="P19883" s="224"/>
      <c r="Q19883" s="224"/>
      <c r="R19883" s="224"/>
      <c r="T19883" s="223"/>
      <c r="U19883" s="225"/>
      <c r="V19883" s="223"/>
      <c r="W19883" s="225"/>
      <c r="AE19883" s="200"/>
      <c r="AM19883" s="203"/>
      <c r="AT19883" s="144"/>
    </row>
    <row r="19884" spans="9:46" s="142" customFormat="1" x14ac:dyDescent="0.15">
      <c r="I19884" s="223"/>
      <c r="P19884" s="224"/>
      <c r="Q19884" s="224"/>
      <c r="R19884" s="224"/>
      <c r="T19884" s="223"/>
      <c r="U19884" s="225"/>
      <c r="V19884" s="223"/>
      <c r="W19884" s="225"/>
      <c r="AE19884" s="200"/>
      <c r="AM19884" s="203"/>
      <c r="AT19884" s="144"/>
    </row>
    <row r="19885" spans="9:46" s="142" customFormat="1" x14ac:dyDescent="0.15">
      <c r="I19885" s="223"/>
      <c r="P19885" s="224"/>
      <c r="Q19885" s="224"/>
      <c r="R19885" s="224"/>
      <c r="T19885" s="223"/>
      <c r="U19885" s="225"/>
      <c r="V19885" s="223"/>
      <c r="W19885" s="225"/>
      <c r="AE19885" s="200"/>
      <c r="AM19885" s="203"/>
      <c r="AT19885" s="144"/>
    </row>
    <row r="19886" spans="9:46" s="142" customFormat="1" x14ac:dyDescent="0.15">
      <c r="I19886" s="223"/>
      <c r="P19886" s="224"/>
      <c r="Q19886" s="224"/>
      <c r="R19886" s="224"/>
      <c r="T19886" s="223"/>
      <c r="U19886" s="225"/>
      <c r="V19886" s="223"/>
      <c r="W19886" s="225"/>
      <c r="AE19886" s="200"/>
      <c r="AM19886" s="203"/>
      <c r="AT19886" s="144"/>
    </row>
    <row r="19887" spans="9:46" s="142" customFormat="1" x14ac:dyDescent="0.15">
      <c r="I19887" s="223"/>
      <c r="P19887" s="224"/>
      <c r="Q19887" s="224"/>
      <c r="R19887" s="224"/>
      <c r="T19887" s="223"/>
      <c r="U19887" s="225"/>
      <c r="V19887" s="223"/>
      <c r="W19887" s="225"/>
      <c r="AE19887" s="200"/>
      <c r="AM19887" s="203"/>
      <c r="AT19887" s="144"/>
    </row>
    <row r="19888" spans="9:46" s="142" customFormat="1" x14ac:dyDescent="0.15">
      <c r="I19888" s="223"/>
      <c r="P19888" s="224"/>
      <c r="Q19888" s="224"/>
      <c r="R19888" s="224"/>
      <c r="T19888" s="223"/>
      <c r="U19888" s="225"/>
      <c r="V19888" s="223"/>
      <c r="W19888" s="225"/>
      <c r="AE19888" s="200"/>
      <c r="AM19888" s="203"/>
      <c r="AT19888" s="144"/>
    </row>
    <row r="19889" spans="9:46" s="142" customFormat="1" x14ac:dyDescent="0.15">
      <c r="I19889" s="223"/>
      <c r="P19889" s="224"/>
      <c r="Q19889" s="224"/>
      <c r="R19889" s="224"/>
      <c r="T19889" s="223"/>
      <c r="U19889" s="225"/>
      <c r="V19889" s="223"/>
      <c r="W19889" s="225"/>
      <c r="AE19889" s="200"/>
      <c r="AM19889" s="203"/>
      <c r="AT19889" s="144"/>
    </row>
    <row r="19890" spans="9:46" s="142" customFormat="1" x14ac:dyDescent="0.15">
      <c r="I19890" s="223"/>
      <c r="P19890" s="224"/>
      <c r="Q19890" s="224"/>
      <c r="R19890" s="224"/>
      <c r="T19890" s="223"/>
      <c r="U19890" s="225"/>
      <c r="V19890" s="223"/>
      <c r="W19890" s="225"/>
      <c r="AE19890" s="200"/>
      <c r="AM19890" s="203"/>
      <c r="AT19890" s="144"/>
    </row>
    <row r="19891" spans="9:46" s="142" customFormat="1" x14ac:dyDescent="0.15">
      <c r="I19891" s="223"/>
      <c r="P19891" s="224"/>
      <c r="Q19891" s="224"/>
      <c r="R19891" s="224"/>
      <c r="T19891" s="223"/>
      <c r="U19891" s="225"/>
      <c r="V19891" s="223"/>
      <c r="W19891" s="225"/>
      <c r="AE19891" s="200"/>
      <c r="AM19891" s="203"/>
      <c r="AT19891" s="144"/>
    </row>
    <row r="19892" spans="9:46" s="142" customFormat="1" x14ac:dyDescent="0.15">
      <c r="I19892" s="223"/>
      <c r="P19892" s="224"/>
      <c r="Q19892" s="224"/>
      <c r="R19892" s="224"/>
      <c r="T19892" s="223"/>
      <c r="U19892" s="225"/>
      <c r="V19892" s="223"/>
      <c r="W19892" s="225"/>
      <c r="AE19892" s="200"/>
      <c r="AM19892" s="203"/>
      <c r="AT19892" s="144"/>
    </row>
    <row r="19893" spans="9:46" s="142" customFormat="1" x14ac:dyDescent="0.15">
      <c r="I19893" s="223"/>
      <c r="P19893" s="224"/>
      <c r="Q19893" s="224"/>
      <c r="R19893" s="224"/>
      <c r="T19893" s="223"/>
      <c r="U19893" s="225"/>
      <c r="V19893" s="223"/>
      <c r="W19893" s="225"/>
      <c r="AE19893" s="200"/>
      <c r="AM19893" s="203"/>
      <c r="AT19893" s="144"/>
    </row>
    <row r="19894" spans="9:46" s="142" customFormat="1" x14ac:dyDescent="0.15">
      <c r="I19894" s="223"/>
      <c r="P19894" s="224"/>
      <c r="Q19894" s="224"/>
      <c r="R19894" s="224"/>
      <c r="T19894" s="223"/>
      <c r="U19894" s="225"/>
      <c r="V19894" s="223"/>
      <c r="W19894" s="225"/>
      <c r="AE19894" s="200"/>
      <c r="AM19894" s="203"/>
      <c r="AT19894" s="144"/>
    </row>
    <row r="19895" spans="9:46" s="142" customFormat="1" x14ac:dyDescent="0.15">
      <c r="I19895" s="223"/>
      <c r="P19895" s="224"/>
      <c r="Q19895" s="224"/>
      <c r="R19895" s="224"/>
      <c r="T19895" s="223"/>
      <c r="U19895" s="225"/>
      <c r="V19895" s="223"/>
      <c r="W19895" s="225"/>
      <c r="AE19895" s="200"/>
      <c r="AM19895" s="203"/>
      <c r="AT19895" s="144"/>
    </row>
    <row r="19896" spans="9:46" s="142" customFormat="1" x14ac:dyDescent="0.15">
      <c r="I19896" s="223"/>
      <c r="P19896" s="224"/>
      <c r="Q19896" s="224"/>
      <c r="R19896" s="224"/>
      <c r="T19896" s="223"/>
      <c r="U19896" s="225"/>
      <c r="V19896" s="223"/>
      <c r="W19896" s="225"/>
      <c r="AE19896" s="200"/>
      <c r="AM19896" s="203"/>
      <c r="AT19896" s="144"/>
    </row>
    <row r="19897" spans="9:46" s="142" customFormat="1" x14ac:dyDescent="0.15">
      <c r="I19897" s="223"/>
      <c r="P19897" s="224"/>
      <c r="Q19897" s="224"/>
      <c r="R19897" s="224"/>
      <c r="T19897" s="223"/>
      <c r="U19897" s="225"/>
      <c r="V19897" s="223"/>
      <c r="W19897" s="225"/>
      <c r="AE19897" s="200"/>
      <c r="AM19897" s="203"/>
      <c r="AT19897" s="144"/>
    </row>
    <row r="19898" spans="9:46" s="142" customFormat="1" x14ac:dyDescent="0.15">
      <c r="I19898" s="223"/>
      <c r="P19898" s="224"/>
      <c r="Q19898" s="224"/>
      <c r="R19898" s="224"/>
      <c r="T19898" s="223"/>
      <c r="U19898" s="225"/>
      <c r="V19898" s="223"/>
      <c r="W19898" s="225"/>
      <c r="AE19898" s="200"/>
      <c r="AM19898" s="203"/>
      <c r="AT19898" s="144"/>
    </row>
    <row r="19899" spans="9:46" s="142" customFormat="1" x14ac:dyDescent="0.15">
      <c r="I19899" s="223"/>
      <c r="P19899" s="224"/>
      <c r="Q19899" s="224"/>
      <c r="R19899" s="224"/>
      <c r="T19899" s="223"/>
      <c r="U19899" s="225"/>
      <c r="V19899" s="223"/>
      <c r="W19899" s="225"/>
      <c r="AE19899" s="200"/>
      <c r="AM19899" s="203"/>
      <c r="AT19899" s="144"/>
    </row>
    <row r="19900" spans="9:46" s="142" customFormat="1" x14ac:dyDescent="0.15">
      <c r="I19900" s="223"/>
      <c r="P19900" s="224"/>
      <c r="Q19900" s="224"/>
      <c r="R19900" s="224"/>
      <c r="T19900" s="223"/>
      <c r="U19900" s="225"/>
      <c r="V19900" s="223"/>
      <c r="W19900" s="225"/>
      <c r="AE19900" s="200"/>
      <c r="AM19900" s="203"/>
      <c r="AT19900" s="144"/>
    </row>
    <row r="19901" spans="9:46" s="142" customFormat="1" x14ac:dyDescent="0.15">
      <c r="I19901" s="223"/>
      <c r="P19901" s="224"/>
      <c r="Q19901" s="224"/>
      <c r="R19901" s="224"/>
      <c r="T19901" s="223"/>
      <c r="U19901" s="225"/>
      <c r="V19901" s="223"/>
      <c r="W19901" s="225"/>
      <c r="AE19901" s="200"/>
      <c r="AM19901" s="203"/>
      <c r="AT19901" s="144"/>
    </row>
    <row r="19902" spans="9:46" s="142" customFormat="1" x14ac:dyDescent="0.15">
      <c r="I19902" s="223"/>
      <c r="P19902" s="224"/>
      <c r="Q19902" s="224"/>
      <c r="R19902" s="224"/>
      <c r="T19902" s="223"/>
      <c r="U19902" s="225"/>
      <c r="V19902" s="223"/>
      <c r="W19902" s="225"/>
      <c r="AE19902" s="200"/>
      <c r="AM19902" s="203"/>
      <c r="AT19902" s="144"/>
    </row>
    <row r="19903" spans="9:46" s="142" customFormat="1" x14ac:dyDescent="0.15">
      <c r="I19903" s="223"/>
      <c r="P19903" s="224"/>
      <c r="Q19903" s="224"/>
      <c r="R19903" s="224"/>
      <c r="T19903" s="223"/>
      <c r="U19903" s="225"/>
      <c r="V19903" s="223"/>
      <c r="W19903" s="225"/>
      <c r="AE19903" s="200"/>
      <c r="AM19903" s="203"/>
      <c r="AT19903" s="144"/>
    </row>
    <row r="19904" spans="9:46" s="142" customFormat="1" x14ac:dyDescent="0.15">
      <c r="I19904" s="223"/>
      <c r="P19904" s="224"/>
      <c r="Q19904" s="224"/>
      <c r="R19904" s="224"/>
      <c r="T19904" s="223"/>
      <c r="U19904" s="225"/>
      <c r="V19904" s="223"/>
      <c r="W19904" s="225"/>
      <c r="AE19904" s="200"/>
      <c r="AM19904" s="203"/>
      <c r="AT19904" s="144"/>
    </row>
    <row r="19905" spans="9:46" s="142" customFormat="1" x14ac:dyDescent="0.15">
      <c r="I19905" s="223"/>
      <c r="P19905" s="224"/>
      <c r="Q19905" s="224"/>
      <c r="R19905" s="224"/>
      <c r="T19905" s="223"/>
      <c r="U19905" s="225"/>
      <c r="V19905" s="223"/>
      <c r="W19905" s="225"/>
      <c r="AE19905" s="200"/>
      <c r="AM19905" s="203"/>
      <c r="AT19905" s="144"/>
    </row>
    <row r="19906" spans="9:46" s="142" customFormat="1" x14ac:dyDescent="0.15">
      <c r="I19906" s="223"/>
      <c r="P19906" s="224"/>
      <c r="Q19906" s="224"/>
      <c r="R19906" s="224"/>
      <c r="T19906" s="223"/>
      <c r="U19906" s="225"/>
      <c r="V19906" s="223"/>
      <c r="W19906" s="225"/>
      <c r="AE19906" s="200"/>
      <c r="AM19906" s="203"/>
      <c r="AT19906" s="144"/>
    </row>
    <row r="19907" spans="9:46" s="142" customFormat="1" x14ac:dyDescent="0.15">
      <c r="I19907" s="223"/>
      <c r="P19907" s="224"/>
      <c r="Q19907" s="224"/>
      <c r="R19907" s="224"/>
      <c r="T19907" s="223"/>
      <c r="U19907" s="225"/>
      <c r="V19907" s="223"/>
      <c r="W19907" s="225"/>
      <c r="AE19907" s="200"/>
      <c r="AM19907" s="203"/>
      <c r="AT19907" s="144"/>
    </row>
    <row r="19908" spans="9:46" s="142" customFormat="1" x14ac:dyDescent="0.15">
      <c r="I19908" s="223"/>
      <c r="P19908" s="224"/>
      <c r="Q19908" s="224"/>
      <c r="R19908" s="224"/>
      <c r="T19908" s="223"/>
      <c r="U19908" s="225"/>
      <c r="V19908" s="223"/>
      <c r="W19908" s="225"/>
      <c r="AE19908" s="200"/>
      <c r="AM19908" s="203"/>
      <c r="AT19908" s="144"/>
    </row>
    <row r="19909" spans="9:46" s="142" customFormat="1" x14ac:dyDescent="0.15">
      <c r="I19909" s="223"/>
      <c r="P19909" s="224"/>
      <c r="Q19909" s="224"/>
      <c r="R19909" s="224"/>
      <c r="T19909" s="223"/>
      <c r="U19909" s="225"/>
      <c r="V19909" s="223"/>
      <c r="W19909" s="225"/>
      <c r="AE19909" s="200"/>
      <c r="AM19909" s="203"/>
      <c r="AT19909" s="144"/>
    </row>
    <row r="19910" spans="9:46" s="142" customFormat="1" x14ac:dyDescent="0.15">
      <c r="I19910" s="223"/>
      <c r="P19910" s="224"/>
      <c r="Q19910" s="224"/>
      <c r="R19910" s="224"/>
      <c r="T19910" s="223"/>
      <c r="U19910" s="225"/>
      <c r="V19910" s="223"/>
      <c r="W19910" s="225"/>
      <c r="AE19910" s="200"/>
      <c r="AM19910" s="203"/>
      <c r="AT19910" s="144"/>
    </row>
    <row r="19911" spans="9:46" s="142" customFormat="1" x14ac:dyDescent="0.15">
      <c r="I19911" s="223"/>
      <c r="P19911" s="224"/>
      <c r="Q19911" s="224"/>
      <c r="R19911" s="224"/>
      <c r="T19911" s="223"/>
      <c r="U19911" s="225"/>
      <c r="V19911" s="223"/>
      <c r="W19911" s="225"/>
      <c r="AE19911" s="200"/>
      <c r="AM19911" s="203"/>
      <c r="AT19911" s="144"/>
    </row>
    <row r="19912" spans="9:46" s="142" customFormat="1" x14ac:dyDescent="0.15">
      <c r="I19912" s="223"/>
      <c r="P19912" s="224"/>
      <c r="Q19912" s="224"/>
      <c r="R19912" s="224"/>
      <c r="T19912" s="223"/>
      <c r="U19912" s="225"/>
      <c r="V19912" s="223"/>
      <c r="W19912" s="225"/>
      <c r="AE19912" s="200"/>
      <c r="AM19912" s="203"/>
      <c r="AT19912" s="144"/>
    </row>
    <row r="19913" spans="9:46" s="142" customFormat="1" x14ac:dyDescent="0.15">
      <c r="I19913" s="223"/>
      <c r="P19913" s="224"/>
      <c r="Q19913" s="224"/>
      <c r="R19913" s="224"/>
      <c r="T19913" s="223"/>
      <c r="U19913" s="225"/>
      <c r="V19913" s="223"/>
      <c r="W19913" s="225"/>
      <c r="AE19913" s="200"/>
      <c r="AM19913" s="203"/>
      <c r="AT19913" s="144"/>
    </row>
    <row r="19914" spans="9:46" s="142" customFormat="1" x14ac:dyDescent="0.15">
      <c r="I19914" s="223"/>
      <c r="P19914" s="224"/>
      <c r="Q19914" s="224"/>
      <c r="R19914" s="224"/>
      <c r="T19914" s="223"/>
      <c r="U19914" s="225"/>
      <c r="V19914" s="223"/>
      <c r="W19914" s="225"/>
      <c r="AE19914" s="200"/>
      <c r="AM19914" s="203"/>
      <c r="AT19914" s="144"/>
    </row>
    <row r="19915" spans="9:46" s="142" customFormat="1" x14ac:dyDescent="0.15">
      <c r="I19915" s="223"/>
      <c r="P19915" s="224"/>
      <c r="Q19915" s="224"/>
      <c r="R19915" s="224"/>
      <c r="T19915" s="223"/>
      <c r="U19915" s="225"/>
      <c r="V19915" s="223"/>
      <c r="W19915" s="225"/>
      <c r="AE19915" s="200"/>
      <c r="AM19915" s="203"/>
      <c r="AT19915" s="144"/>
    </row>
    <row r="19916" spans="9:46" s="142" customFormat="1" x14ac:dyDescent="0.15">
      <c r="I19916" s="223"/>
      <c r="P19916" s="224"/>
      <c r="Q19916" s="224"/>
      <c r="R19916" s="224"/>
      <c r="T19916" s="223"/>
      <c r="U19916" s="225"/>
      <c r="V19916" s="223"/>
      <c r="W19916" s="225"/>
      <c r="AE19916" s="200"/>
      <c r="AM19916" s="203"/>
      <c r="AT19916" s="144"/>
    </row>
    <row r="19917" spans="9:46" s="142" customFormat="1" x14ac:dyDescent="0.15">
      <c r="I19917" s="223"/>
      <c r="P19917" s="224"/>
      <c r="Q19917" s="224"/>
      <c r="R19917" s="224"/>
      <c r="T19917" s="223"/>
      <c r="U19917" s="225"/>
      <c r="V19917" s="223"/>
      <c r="W19917" s="225"/>
      <c r="AE19917" s="200"/>
      <c r="AM19917" s="203"/>
      <c r="AT19917" s="144"/>
    </row>
    <row r="19918" spans="9:46" s="142" customFormat="1" x14ac:dyDescent="0.15">
      <c r="I19918" s="223"/>
      <c r="P19918" s="224"/>
      <c r="Q19918" s="224"/>
      <c r="R19918" s="224"/>
      <c r="T19918" s="223"/>
      <c r="U19918" s="225"/>
      <c r="V19918" s="223"/>
      <c r="W19918" s="225"/>
      <c r="AE19918" s="200"/>
      <c r="AM19918" s="203"/>
      <c r="AT19918" s="144"/>
    </row>
    <row r="19919" spans="9:46" s="142" customFormat="1" x14ac:dyDescent="0.15">
      <c r="I19919" s="223"/>
      <c r="P19919" s="224"/>
      <c r="Q19919" s="224"/>
      <c r="R19919" s="224"/>
      <c r="T19919" s="223"/>
      <c r="U19919" s="225"/>
      <c r="V19919" s="223"/>
      <c r="W19919" s="225"/>
      <c r="AE19919" s="200"/>
      <c r="AM19919" s="203"/>
      <c r="AT19919" s="144"/>
    </row>
    <row r="19920" spans="9:46" s="142" customFormat="1" x14ac:dyDescent="0.15">
      <c r="I19920" s="223"/>
      <c r="P19920" s="224"/>
      <c r="Q19920" s="224"/>
      <c r="R19920" s="224"/>
      <c r="T19920" s="223"/>
      <c r="U19920" s="225"/>
      <c r="V19920" s="223"/>
      <c r="W19920" s="225"/>
      <c r="AE19920" s="200"/>
      <c r="AM19920" s="203"/>
      <c r="AT19920" s="144"/>
    </row>
    <row r="19921" spans="9:46" s="142" customFormat="1" x14ac:dyDescent="0.15">
      <c r="I19921" s="223"/>
      <c r="P19921" s="224"/>
      <c r="Q19921" s="224"/>
      <c r="R19921" s="224"/>
      <c r="T19921" s="223"/>
      <c r="U19921" s="225"/>
      <c r="V19921" s="223"/>
      <c r="W19921" s="225"/>
      <c r="AE19921" s="200"/>
      <c r="AM19921" s="203"/>
      <c r="AT19921" s="144"/>
    </row>
    <row r="19922" spans="9:46" s="142" customFormat="1" x14ac:dyDescent="0.15">
      <c r="I19922" s="223"/>
      <c r="P19922" s="224"/>
      <c r="Q19922" s="224"/>
      <c r="R19922" s="224"/>
      <c r="T19922" s="223"/>
      <c r="U19922" s="225"/>
      <c r="V19922" s="223"/>
      <c r="W19922" s="225"/>
      <c r="AE19922" s="200"/>
      <c r="AM19922" s="203"/>
      <c r="AT19922" s="144"/>
    </row>
    <row r="19923" spans="9:46" s="142" customFormat="1" x14ac:dyDescent="0.15">
      <c r="I19923" s="223"/>
      <c r="P19923" s="224"/>
      <c r="Q19923" s="224"/>
      <c r="R19923" s="224"/>
      <c r="T19923" s="223"/>
      <c r="U19923" s="225"/>
      <c r="V19923" s="223"/>
      <c r="W19923" s="225"/>
      <c r="AE19923" s="200"/>
      <c r="AM19923" s="203"/>
      <c r="AT19923" s="144"/>
    </row>
    <row r="19924" spans="9:46" s="142" customFormat="1" x14ac:dyDescent="0.15">
      <c r="I19924" s="223"/>
      <c r="P19924" s="224"/>
      <c r="Q19924" s="224"/>
      <c r="R19924" s="224"/>
      <c r="T19924" s="223"/>
      <c r="U19924" s="225"/>
      <c r="V19924" s="223"/>
      <c r="W19924" s="225"/>
      <c r="AE19924" s="200"/>
      <c r="AM19924" s="203"/>
      <c r="AT19924" s="144"/>
    </row>
    <row r="19925" spans="9:46" s="142" customFormat="1" x14ac:dyDescent="0.15">
      <c r="I19925" s="223"/>
      <c r="P19925" s="224"/>
      <c r="Q19925" s="224"/>
      <c r="R19925" s="224"/>
      <c r="T19925" s="223"/>
      <c r="U19925" s="225"/>
      <c r="V19925" s="223"/>
      <c r="W19925" s="225"/>
      <c r="AE19925" s="200"/>
      <c r="AM19925" s="203"/>
      <c r="AT19925" s="144"/>
    </row>
    <row r="19926" spans="9:46" s="142" customFormat="1" x14ac:dyDescent="0.15">
      <c r="I19926" s="223"/>
      <c r="P19926" s="224"/>
      <c r="Q19926" s="224"/>
      <c r="R19926" s="224"/>
      <c r="T19926" s="223"/>
      <c r="U19926" s="225"/>
      <c r="V19926" s="223"/>
      <c r="W19926" s="225"/>
      <c r="AE19926" s="200"/>
      <c r="AM19926" s="203"/>
      <c r="AT19926" s="144"/>
    </row>
    <row r="19927" spans="9:46" s="142" customFormat="1" x14ac:dyDescent="0.15">
      <c r="I19927" s="223"/>
      <c r="P19927" s="224"/>
      <c r="Q19927" s="224"/>
      <c r="R19927" s="224"/>
      <c r="T19927" s="223"/>
      <c r="U19927" s="225"/>
      <c r="V19927" s="223"/>
      <c r="W19927" s="225"/>
      <c r="AE19927" s="200"/>
      <c r="AM19927" s="203"/>
      <c r="AT19927" s="144"/>
    </row>
    <row r="19928" spans="9:46" s="142" customFormat="1" x14ac:dyDescent="0.15">
      <c r="I19928" s="223"/>
      <c r="P19928" s="224"/>
      <c r="Q19928" s="224"/>
      <c r="R19928" s="224"/>
      <c r="T19928" s="223"/>
      <c r="U19928" s="225"/>
      <c r="V19928" s="223"/>
      <c r="W19928" s="225"/>
      <c r="AE19928" s="200"/>
      <c r="AM19928" s="203"/>
      <c r="AT19928" s="144"/>
    </row>
    <row r="19929" spans="9:46" s="142" customFormat="1" x14ac:dyDescent="0.15">
      <c r="I19929" s="223"/>
      <c r="P19929" s="224"/>
      <c r="Q19929" s="224"/>
      <c r="R19929" s="224"/>
      <c r="T19929" s="223"/>
      <c r="U19929" s="225"/>
      <c r="V19929" s="223"/>
      <c r="W19929" s="225"/>
      <c r="AE19929" s="200"/>
      <c r="AM19929" s="203"/>
      <c r="AT19929" s="144"/>
    </row>
    <row r="19930" spans="9:46" s="142" customFormat="1" x14ac:dyDescent="0.15">
      <c r="I19930" s="223"/>
      <c r="P19930" s="224"/>
      <c r="Q19930" s="224"/>
      <c r="R19930" s="224"/>
      <c r="T19930" s="223"/>
      <c r="U19930" s="225"/>
      <c r="V19930" s="223"/>
      <c r="W19930" s="225"/>
      <c r="AE19930" s="200"/>
      <c r="AM19930" s="203"/>
      <c r="AT19930" s="144"/>
    </row>
    <row r="19931" spans="9:46" s="142" customFormat="1" x14ac:dyDescent="0.15">
      <c r="I19931" s="223"/>
      <c r="P19931" s="224"/>
      <c r="Q19931" s="224"/>
      <c r="R19931" s="224"/>
      <c r="T19931" s="223"/>
      <c r="U19931" s="225"/>
      <c r="V19931" s="223"/>
      <c r="W19931" s="225"/>
      <c r="AE19931" s="200"/>
      <c r="AM19931" s="203"/>
      <c r="AT19931" s="144"/>
    </row>
    <row r="19932" spans="9:46" s="142" customFormat="1" x14ac:dyDescent="0.15">
      <c r="I19932" s="223"/>
      <c r="P19932" s="224"/>
      <c r="Q19932" s="224"/>
      <c r="R19932" s="224"/>
      <c r="T19932" s="223"/>
      <c r="U19932" s="225"/>
      <c r="V19932" s="223"/>
      <c r="W19932" s="225"/>
      <c r="AE19932" s="200"/>
      <c r="AM19932" s="203"/>
      <c r="AT19932" s="144"/>
    </row>
    <row r="19933" spans="9:46" s="142" customFormat="1" x14ac:dyDescent="0.15">
      <c r="I19933" s="223"/>
      <c r="P19933" s="224"/>
      <c r="Q19933" s="224"/>
      <c r="R19933" s="224"/>
      <c r="T19933" s="223"/>
      <c r="U19933" s="225"/>
      <c r="V19933" s="223"/>
      <c r="W19933" s="225"/>
      <c r="AE19933" s="200"/>
      <c r="AM19933" s="203"/>
      <c r="AT19933" s="144"/>
    </row>
    <row r="19934" spans="9:46" s="142" customFormat="1" x14ac:dyDescent="0.15">
      <c r="I19934" s="223"/>
      <c r="P19934" s="224"/>
      <c r="Q19934" s="224"/>
      <c r="R19934" s="224"/>
      <c r="T19934" s="223"/>
      <c r="U19934" s="225"/>
      <c r="V19934" s="223"/>
      <c r="W19934" s="225"/>
      <c r="AE19934" s="200"/>
      <c r="AM19934" s="203"/>
      <c r="AT19934" s="144"/>
    </row>
    <row r="19935" spans="9:46" s="142" customFormat="1" x14ac:dyDescent="0.15">
      <c r="I19935" s="223"/>
      <c r="P19935" s="224"/>
      <c r="Q19935" s="224"/>
      <c r="R19935" s="224"/>
      <c r="T19935" s="223"/>
      <c r="U19935" s="225"/>
      <c r="V19935" s="223"/>
      <c r="W19935" s="225"/>
      <c r="AE19935" s="200"/>
      <c r="AM19935" s="203"/>
      <c r="AT19935" s="144"/>
    </row>
    <row r="19936" spans="9:46" s="142" customFormat="1" x14ac:dyDescent="0.15">
      <c r="I19936" s="223"/>
      <c r="P19936" s="224"/>
      <c r="Q19936" s="224"/>
      <c r="R19936" s="224"/>
      <c r="T19936" s="223"/>
      <c r="U19936" s="225"/>
      <c r="V19936" s="223"/>
      <c r="W19936" s="225"/>
      <c r="AE19936" s="200"/>
      <c r="AM19936" s="203"/>
      <c r="AT19936" s="144"/>
    </row>
    <row r="19937" spans="9:46" s="142" customFormat="1" x14ac:dyDescent="0.15">
      <c r="I19937" s="223"/>
      <c r="P19937" s="224"/>
      <c r="Q19937" s="224"/>
      <c r="R19937" s="224"/>
      <c r="T19937" s="223"/>
      <c r="U19937" s="225"/>
      <c r="V19937" s="223"/>
      <c r="W19937" s="225"/>
      <c r="AE19937" s="200"/>
      <c r="AM19937" s="203"/>
      <c r="AT19937" s="144"/>
    </row>
    <row r="19938" spans="9:46" s="142" customFormat="1" x14ac:dyDescent="0.15">
      <c r="I19938" s="223"/>
      <c r="P19938" s="224"/>
      <c r="Q19938" s="224"/>
      <c r="R19938" s="224"/>
      <c r="T19938" s="223"/>
      <c r="U19938" s="225"/>
      <c r="V19938" s="223"/>
      <c r="W19938" s="225"/>
      <c r="AE19938" s="200"/>
      <c r="AM19938" s="203"/>
      <c r="AT19938" s="144"/>
    </row>
    <row r="19939" spans="9:46" s="142" customFormat="1" x14ac:dyDescent="0.15">
      <c r="I19939" s="223"/>
      <c r="P19939" s="224"/>
      <c r="Q19939" s="224"/>
      <c r="R19939" s="224"/>
      <c r="T19939" s="223"/>
      <c r="U19939" s="225"/>
      <c r="V19939" s="223"/>
      <c r="W19939" s="225"/>
      <c r="AE19939" s="200"/>
      <c r="AM19939" s="203"/>
      <c r="AT19939" s="144"/>
    </row>
    <row r="19940" spans="9:46" s="142" customFormat="1" x14ac:dyDescent="0.15">
      <c r="I19940" s="223"/>
      <c r="P19940" s="224"/>
      <c r="Q19940" s="224"/>
      <c r="R19940" s="224"/>
      <c r="T19940" s="223"/>
      <c r="U19940" s="225"/>
      <c r="V19940" s="223"/>
      <c r="W19940" s="225"/>
      <c r="AE19940" s="200"/>
      <c r="AM19940" s="203"/>
      <c r="AT19940" s="144"/>
    </row>
    <row r="19941" spans="9:46" s="142" customFormat="1" x14ac:dyDescent="0.15">
      <c r="I19941" s="223"/>
      <c r="P19941" s="224"/>
      <c r="Q19941" s="224"/>
      <c r="R19941" s="224"/>
      <c r="T19941" s="223"/>
      <c r="U19941" s="225"/>
      <c r="V19941" s="223"/>
      <c r="W19941" s="225"/>
      <c r="AE19941" s="200"/>
      <c r="AM19941" s="203"/>
      <c r="AT19941" s="144"/>
    </row>
    <row r="19942" spans="9:46" s="142" customFormat="1" x14ac:dyDescent="0.15">
      <c r="I19942" s="223"/>
      <c r="P19942" s="224"/>
      <c r="Q19942" s="224"/>
      <c r="R19942" s="224"/>
      <c r="T19942" s="223"/>
      <c r="U19942" s="225"/>
      <c r="V19942" s="223"/>
      <c r="W19942" s="225"/>
      <c r="AE19942" s="200"/>
      <c r="AM19942" s="203"/>
      <c r="AT19942" s="144"/>
    </row>
    <row r="19943" spans="9:46" s="142" customFormat="1" x14ac:dyDescent="0.15">
      <c r="I19943" s="223"/>
      <c r="P19943" s="224"/>
      <c r="Q19943" s="224"/>
      <c r="R19943" s="224"/>
      <c r="T19943" s="223"/>
      <c r="U19943" s="225"/>
      <c r="V19943" s="223"/>
      <c r="W19943" s="225"/>
      <c r="AE19943" s="200"/>
      <c r="AM19943" s="203"/>
      <c r="AT19943" s="144"/>
    </row>
    <row r="19944" spans="9:46" s="142" customFormat="1" x14ac:dyDescent="0.15">
      <c r="I19944" s="223"/>
      <c r="P19944" s="224"/>
      <c r="Q19944" s="224"/>
      <c r="R19944" s="224"/>
      <c r="T19944" s="223"/>
      <c r="U19944" s="225"/>
      <c r="V19944" s="223"/>
      <c r="W19944" s="225"/>
      <c r="AE19944" s="200"/>
      <c r="AM19944" s="203"/>
      <c r="AT19944" s="144"/>
    </row>
    <row r="19945" spans="9:46" s="142" customFormat="1" x14ac:dyDescent="0.15">
      <c r="I19945" s="223"/>
      <c r="P19945" s="224"/>
      <c r="Q19945" s="224"/>
      <c r="R19945" s="224"/>
      <c r="T19945" s="223"/>
      <c r="U19945" s="225"/>
      <c r="V19945" s="223"/>
      <c r="W19945" s="225"/>
      <c r="AE19945" s="200"/>
      <c r="AM19945" s="203"/>
      <c r="AT19945" s="144"/>
    </row>
    <row r="19946" spans="9:46" s="142" customFormat="1" x14ac:dyDescent="0.15">
      <c r="I19946" s="223"/>
      <c r="P19946" s="224"/>
      <c r="Q19946" s="224"/>
      <c r="R19946" s="224"/>
      <c r="T19946" s="223"/>
      <c r="U19946" s="225"/>
      <c r="V19946" s="223"/>
      <c r="W19946" s="225"/>
      <c r="AE19946" s="200"/>
      <c r="AM19946" s="203"/>
      <c r="AT19946" s="144"/>
    </row>
    <row r="19947" spans="9:46" s="142" customFormat="1" x14ac:dyDescent="0.15">
      <c r="I19947" s="223"/>
      <c r="P19947" s="224"/>
      <c r="Q19947" s="224"/>
      <c r="R19947" s="224"/>
      <c r="T19947" s="223"/>
      <c r="U19947" s="225"/>
      <c r="V19947" s="223"/>
      <c r="W19947" s="225"/>
      <c r="AE19947" s="200"/>
      <c r="AM19947" s="203"/>
      <c r="AT19947" s="144"/>
    </row>
    <row r="19948" spans="9:46" s="142" customFormat="1" x14ac:dyDescent="0.15">
      <c r="I19948" s="223"/>
      <c r="P19948" s="224"/>
      <c r="Q19948" s="224"/>
      <c r="R19948" s="224"/>
      <c r="T19948" s="223"/>
      <c r="U19948" s="225"/>
      <c r="V19948" s="223"/>
      <c r="W19948" s="225"/>
      <c r="AE19948" s="200"/>
      <c r="AM19948" s="203"/>
      <c r="AT19948" s="144"/>
    </row>
    <row r="19949" spans="9:46" s="142" customFormat="1" x14ac:dyDescent="0.15">
      <c r="I19949" s="223"/>
      <c r="P19949" s="224"/>
      <c r="Q19949" s="224"/>
      <c r="R19949" s="224"/>
      <c r="T19949" s="223"/>
      <c r="U19949" s="225"/>
      <c r="V19949" s="223"/>
      <c r="W19949" s="225"/>
      <c r="AE19949" s="200"/>
      <c r="AM19949" s="203"/>
      <c r="AT19949" s="144"/>
    </row>
    <row r="19950" spans="9:46" s="142" customFormat="1" x14ac:dyDescent="0.15">
      <c r="I19950" s="223"/>
      <c r="P19950" s="224"/>
      <c r="Q19950" s="224"/>
      <c r="R19950" s="224"/>
      <c r="T19950" s="223"/>
      <c r="U19950" s="225"/>
      <c r="V19950" s="223"/>
      <c r="W19950" s="225"/>
      <c r="AE19950" s="200"/>
      <c r="AM19950" s="203"/>
      <c r="AT19950" s="144"/>
    </row>
    <row r="19951" spans="9:46" s="142" customFormat="1" x14ac:dyDescent="0.15">
      <c r="I19951" s="223"/>
      <c r="P19951" s="224"/>
      <c r="Q19951" s="224"/>
      <c r="R19951" s="224"/>
      <c r="T19951" s="223"/>
      <c r="U19951" s="225"/>
      <c r="V19951" s="223"/>
      <c r="W19951" s="225"/>
      <c r="AE19951" s="200"/>
      <c r="AM19951" s="203"/>
      <c r="AT19951" s="144"/>
    </row>
    <row r="19952" spans="9:46" s="142" customFormat="1" x14ac:dyDescent="0.15">
      <c r="I19952" s="223"/>
      <c r="P19952" s="224"/>
      <c r="Q19952" s="224"/>
      <c r="R19952" s="224"/>
      <c r="T19952" s="223"/>
      <c r="U19952" s="225"/>
      <c r="V19952" s="223"/>
      <c r="W19952" s="225"/>
      <c r="AE19952" s="200"/>
      <c r="AM19952" s="203"/>
      <c r="AT19952" s="144"/>
    </row>
    <row r="19953" spans="9:46" s="142" customFormat="1" x14ac:dyDescent="0.15">
      <c r="I19953" s="223"/>
      <c r="P19953" s="224"/>
      <c r="Q19953" s="224"/>
      <c r="R19953" s="224"/>
      <c r="T19953" s="223"/>
      <c r="U19953" s="225"/>
      <c r="V19953" s="223"/>
      <c r="W19953" s="225"/>
      <c r="AE19953" s="200"/>
      <c r="AM19953" s="203"/>
      <c r="AT19953" s="144"/>
    </row>
    <row r="19954" spans="9:46" s="142" customFormat="1" x14ac:dyDescent="0.15">
      <c r="I19954" s="223"/>
      <c r="P19954" s="224"/>
      <c r="Q19954" s="224"/>
      <c r="R19954" s="224"/>
      <c r="T19954" s="223"/>
      <c r="U19954" s="225"/>
      <c r="V19954" s="223"/>
      <c r="W19954" s="225"/>
      <c r="AE19954" s="200"/>
      <c r="AM19954" s="203"/>
      <c r="AT19954" s="144"/>
    </row>
    <row r="19955" spans="9:46" s="142" customFormat="1" x14ac:dyDescent="0.15">
      <c r="I19955" s="223"/>
      <c r="P19955" s="224"/>
      <c r="Q19955" s="224"/>
      <c r="R19955" s="224"/>
      <c r="T19955" s="223"/>
      <c r="U19955" s="225"/>
      <c r="V19955" s="223"/>
      <c r="W19955" s="225"/>
      <c r="AE19955" s="200"/>
      <c r="AM19955" s="203"/>
      <c r="AT19955" s="144"/>
    </row>
    <row r="19956" spans="9:46" s="142" customFormat="1" x14ac:dyDescent="0.15">
      <c r="I19956" s="223"/>
      <c r="P19956" s="224"/>
      <c r="Q19956" s="224"/>
      <c r="R19956" s="224"/>
      <c r="T19956" s="223"/>
      <c r="U19956" s="225"/>
      <c r="V19956" s="223"/>
      <c r="W19956" s="225"/>
      <c r="AE19956" s="200"/>
      <c r="AM19956" s="203"/>
      <c r="AT19956" s="144"/>
    </row>
    <row r="19957" spans="9:46" s="142" customFormat="1" x14ac:dyDescent="0.15">
      <c r="I19957" s="223"/>
      <c r="P19957" s="224"/>
      <c r="Q19957" s="224"/>
      <c r="R19957" s="224"/>
      <c r="T19957" s="223"/>
      <c r="U19957" s="225"/>
      <c r="V19957" s="223"/>
      <c r="W19957" s="225"/>
      <c r="AE19957" s="200"/>
      <c r="AM19957" s="203"/>
      <c r="AT19957" s="144"/>
    </row>
    <row r="19958" spans="9:46" s="142" customFormat="1" x14ac:dyDescent="0.15">
      <c r="I19958" s="223"/>
      <c r="P19958" s="224"/>
      <c r="Q19958" s="224"/>
      <c r="R19958" s="224"/>
      <c r="T19958" s="223"/>
      <c r="U19958" s="225"/>
      <c r="V19958" s="223"/>
      <c r="W19958" s="225"/>
      <c r="AE19958" s="200"/>
      <c r="AM19958" s="203"/>
      <c r="AT19958" s="144"/>
    </row>
    <row r="19959" spans="9:46" s="142" customFormat="1" x14ac:dyDescent="0.15">
      <c r="I19959" s="223"/>
      <c r="P19959" s="224"/>
      <c r="Q19959" s="224"/>
      <c r="R19959" s="224"/>
      <c r="T19959" s="223"/>
      <c r="U19959" s="225"/>
      <c r="V19959" s="223"/>
      <c r="W19959" s="225"/>
      <c r="AE19959" s="200"/>
      <c r="AM19959" s="203"/>
      <c r="AT19959" s="144"/>
    </row>
    <row r="19960" spans="9:46" s="142" customFormat="1" x14ac:dyDescent="0.15">
      <c r="I19960" s="223"/>
      <c r="P19960" s="224"/>
      <c r="Q19960" s="224"/>
      <c r="R19960" s="224"/>
      <c r="T19960" s="223"/>
      <c r="U19960" s="225"/>
      <c r="V19960" s="223"/>
      <c r="W19960" s="225"/>
      <c r="AE19960" s="200"/>
      <c r="AM19960" s="203"/>
      <c r="AT19960" s="144"/>
    </row>
    <row r="19961" spans="9:46" s="142" customFormat="1" x14ac:dyDescent="0.15">
      <c r="I19961" s="223"/>
      <c r="P19961" s="224"/>
      <c r="Q19961" s="224"/>
      <c r="R19961" s="224"/>
      <c r="T19961" s="223"/>
      <c r="U19961" s="225"/>
      <c r="V19961" s="223"/>
      <c r="W19961" s="225"/>
      <c r="AE19961" s="200"/>
      <c r="AM19961" s="203"/>
      <c r="AT19961" s="144"/>
    </row>
    <row r="19962" spans="9:46" s="142" customFormat="1" x14ac:dyDescent="0.15">
      <c r="I19962" s="223"/>
      <c r="P19962" s="224"/>
      <c r="Q19962" s="224"/>
      <c r="R19962" s="224"/>
      <c r="T19962" s="223"/>
      <c r="U19962" s="225"/>
      <c r="V19962" s="223"/>
      <c r="W19962" s="225"/>
      <c r="AE19962" s="200"/>
      <c r="AM19962" s="203"/>
      <c r="AT19962" s="144"/>
    </row>
    <row r="19963" spans="9:46" s="142" customFormat="1" x14ac:dyDescent="0.15">
      <c r="I19963" s="223"/>
      <c r="P19963" s="224"/>
      <c r="Q19963" s="224"/>
      <c r="R19963" s="224"/>
      <c r="T19963" s="223"/>
      <c r="U19963" s="225"/>
      <c r="V19963" s="223"/>
      <c r="W19963" s="225"/>
      <c r="AE19963" s="200"/>
      <c r="AM19963" s="203"/>
      <c r="AT19963" s="144"/>
    </row>
    <row r="19964" spans="9:46" s="142" customFormat="1" x14ac:dyDescent="0.15">
      <c r="I19964" s="223"/>
      <c r="P19964" s="224"/>
      <c r="Q19964" s="224"/>
      <c r="R19964" s="224"/>
      <c r="T19964" s="223"/>
      <c r="U19964" s="225"/>
      <c r="V19964" s="223"/>
      <c r="W19964" s="225"/>
      <c r="AE19964" s="200"/>
      <c r="AM19964" s="203"/>
      <c r="AT19964" s="144"/>
    </row>
    <row r="19965" spans="9:46" s="142" customFormat="1" x14ac:dyDescent="0.15">
      <c r="I19965" s="223"/>
      <c r="P19965" s="224"/>
      <c r="Q19965" s="224"/>
      <c r="R19965" s="224"/>
      <c r="T19965" s="223"/>
      <c r="U19965" s="225"/>
      <c r="V19965" s="223"/>
      <c r="W19965" s="225"/>
      <c r="AE19965" s="200"/>
      <c r="AM19965" s="203"/>
      <c r="AT19965" s="144"/>
    </row>
    <row r="19966" spans="9:46" s="142" customFormat="1" x14ac:dyDescent="0.15">
      <c r="I19966" s="223"/>
      <c r="P19966" s="224"/>
      <c r="Q19966" s="224"/>
      <c r="R19966" s="224"/>
      <c r="T19966" s="223"/>
      <c r="U19966" s="225"/>
      <c r="V19966" s="223"/>
      <c r="W19966" s="225"/>
      <c r="AE19966" s="200"/>
      <c r="AM19966" s="203"/>
      <c r="AT19966" s="144"/>
    </row>
    <row r="19967" spans="9:46" s="142" customFormat="1" x14ac:dyDescent="0.15">
      <c r="I19967" s="223"/>
      <c r="P19967" s="224"/>
      <c r="Q19967" s="224"/>
      <c r="R19967" s="224"/>
      <c r="T19967" s="223"/>
      <c r="U19967" s="225"/>
      <c r="V19967" s="223"/>
      <c r="W19967" s="225"/>
      <c r="AE19967" s="200"/>
      <c r="AM19967" s="203"/>
      <c r="AT19967" s="144"/>
    </row>
    <row r="19968" spans="9:46" s="142" customFormat="1" x14ac:dyDescent="0.15">
      <c r="I19968" s="223"/>
      <c r="P19968" s="224"/>
      <c r="Q19968" s="224"/>
      <c r="R19968" s="224"/>
      <c r="T19968" s="223"/>
      <c r="U19968" s="225"/>
      <c r="V19968" s="223"/>
      <c r="W19968" s="225"/>
      <c r="AE19968" s="200"/>
      <c r="AM19968" s="203"/>
      <c r="AT19968" s="144"/>
    </row>
    <row r="19969" spans="9:46" s="142" customFormat="1" x14ac:dyDescent="0.15">
      <c r="I19969" s="223"/>
      <c r="P19969" s="224"/>
      <c r="Q19969" s="224"/>
      <c r="R19969" s="224"/>
      <c r="T19969" s="223"/>
      <c r="U19969" s="225"/>
      <c r="V19969" s="223"/>
      <c r="W19969" s="225"/>
      <c r="AE19969" s="200"/>
      <c r="AM19969" s="203"/>
      <c r="AT19969" s="144"/>
    </row>
    <row r="19970" spans="9:46" s="142" customFormat="1" x14ac:dyDescent="0.15">
      <c r="I19970" s="223"/>
      <c r="P19970" s="224"/>
      <c r="Q19970" s="224"/>
      <c r="R19970" s="224"/>
      <c r="T19970" s="223"/>
      <c r="U19970" s="225"/>
      <c r="V19970" s="223"/>
      <c r="W19970" s="225"/>
      <c r="AE19970" s="200"/>
      <c r="AM19970" s="203"/>
      <c r="AT19970" s="144"/>
    </row>
    <row r="19971" spans="9:46" s="142" customFormat="1" x14ac:dyDescent="0.15">
      <c r="I19971" s="223"/>
      <c r="P19971" s="224"/>
      <c r="Q19971" s="224"/>
      <c r="R19971" s="224"/>
      <c r="T19971" s="223"/>
      <c r="U19971" s="225"/>
      <c r="V19971" s="223"/>
      <c r="W19971" s="225"/>
      <c r="AE19971" s="200"/>
      <c r="AM19971" s="203"/>
      <c r="AT19971" s="144"/>
    </row>
    <row r="19972" spans="9:46" s="142" customFormat="1" x14ac:dyDescent="0.15">
      <c r="I19972" s="223"/>
      <c r="P19972" s="224"/>
      <c r="Q19972" s="224"/>
      <c r="R19972" s="224"/>
      <c r="T19972" s="223"/>
      <c r="U19972" s="225"/>
      <c r="V19972" s="223"/>
      <c r="W19972" s="225"/>
      <c r="AE19972" s="200"/>
      <c r="AM19972" s="203"/>
      <c r="AT19972" s="144"/>
    </row>
    <row r="19973" spans="9:46" s="142" customFormat="1" x14ac:dyDescent="0.15">
      <c r="I19973" s="223"/>
      <c r="P19973" s="224"/>
      <c r="Q19973" s="224"/>
      <c r="R19973" s="224"/>
      <c r="T19973" s="223"/>
      <c r="U19973" s="225"/>
      <c r="V19973" s="223"/>
      <c r="W19973" s="225"/>
      <c r="AE19973" s="200"/>
      <c r="AM19973" s="203"/>
      <c r="AT19973" s="144"/>
    </row>
    <row r="19974" spans="9:46" s="142" customFormat="1" x14ac:dyDescent="0.15">
      <c r="I19974" s="223"/>
      <c r="P19974" s="224"/>
      <c r="Q19974" s="224"/>
      <c r="R19974" s="224"/>
      <c r="T19974" s="223"/>
      <c r="U19974" s="225"/>
      <c r="V19974" s="223"/>
      <c r="W19974" s="225"/>
      <c r="AE19974" s="200"/>
      <c r="AM19974" s="203"/>
      <c r="AT19974" s="144"/>
    </row>
    <row r="19975" spans="9:46" s="142" customFormat="1" x14ac:dyDescent="0.15">
      <c r="I19975" s="223"/>
      <c r="P19975" s="224"/>
      <c r="Q19975" s="224"/>
      <c r="R19975" s="224"/>
      <c r="T19975" s="223"/>
      <c r="U19975" s="225"/>
      <c r="V19975" s="223"/>
      <c r="W19975" s="225"/>
      <c r="AE19975" s="200"/>
      <c r="AM19975" s="203"/>
      <c r="AT19975" s="144"/>
    </row>
    <row r="19976" spans="9:46" s="142" customFormat="1" x14ac:dyDescent="0.15">
      <c r="I19976" s="223"/>
      <c r="P19976" s="224"/>
      <c r="Q19976" s="224"/>
      <c r="R19976" s="224"/>
      <c r="T19976" s="223"/>
      <c r="U19976" s="225"/>
      <c r="V19976" s="223"/>
      <c r="W19976" s="225"/>
      <c r="AE19976" s="200"/>
      <c r="AM19976" s="203"/>
      <c r="AT19976" s="144"/>
    </row>
    <row r="19977" spans="9:46" s="142" customFormat="1" x14ac:dyDescent="0.15">
      <c r="I19977" s="223"/>
      <c r="P19977" s="224"/>
      <c r="Q19977" s="224"/>
      <c r="R19977" s="224"/>
      <c r="T19977" s="223"/>
      <c r="U19977" s="225"/>
      <c r="V19977" s="223"/>
      <c r="W19977" s="225"/>
      <c r="AE19977" s="200"/>
      <c r="AM19977" s="203"/>
      <c r="AT19977" s="144"/>
    </row>
    <row r="19978" spans="9:46" s="142" customFormat="1" x14ac:dyDescent="0.15">
      <c r="I19978" s="223"/>
      <c r="P19978" s="224"/>
      <c r="Q19978" s="224"/>
      <c r="R19978" s="224"/>
      <c r="T19978" s="223"/>
      <c r="U19978" s="225"/>
      <c r="V19978" s="223"/>
      <c r="W19978" s="225"/>
      <c r="AE19978" s="200"/>
      <c r="AM19978" s="203"/>
      <c r="AT19978" s="144"/>
    </row>
    <row r="19979" spans="9:46" s="142" customFormat="1" x14ac:dyDescent="0.15">
      <c r="I19979" s="223"/>
      <c r="P19979" s="224"/>
      <c r="Q19979" s="224"/>
      <c r="R19979" s="224"/>
      <c r="T19979" s="223"/>
      <c r="U19979" s="225"/>
      <c r="V19979" s="223"/>
      <c r="W19979" s="225"/>
      <c r="AE19979" s="200"/>
      <c r="AM19979" s="203"/>
      <c r="AT19979" s="144"/>
    </row>
    <row r="19980" spans="9:46" s="142" customFormat="1" x14ac:dyDescent="0.15">
      <c r="I19980" s="223"/>
      <c r="P19980" s="224"/>
      <c r="Q19980" s="224"/>
      <c r="R19980" s="224"/>
      <c r="T19980" s="223"/>
      <c r="U19980" s="225"/>
      <c r="V19980" s="223"/>
      <c r="W19980" s="225"/>
      <c r="AE19980" s="200"/>
      <c r="AM19980" s="203"/>
      <c r="AT19980" s="144"/>
    </row>
    <row r="19981" spans="9:46" s="142" customFormat="1" x14ac:dyDescent="0.15">
      <c r="I19981" s="223"/>
      <c r="P19981" s="224"/>
      <c r="Q19981" s="224"/>
      <c r="R19981" s="224"/>
      <c r="T19981" s="223"/>
      <c r="U19981" s="225"/>
      <c r="V19981" s="223"/>
      <c r="W19981" s="225"/>
      <c r="AE19981" s="200"/>
      <c r="AM19981" s="203"/>
      <c r="AT19981" s="144"/>
    </row>
    <row r="19982" spans="9:46" s="142" customFormat="1" x14ac:dyDescent="0.15">
      <c r="I19982" s="223"/>
      <c r="P19982" s="224"/>
      <c r="Q19982" s="224"/>
      <c r="R19982" s="224"/>
      <c r="T19982" s="223"/>
      <c r="U19982" s="225"/>
      <c r="V19982" s="223"/>
      <c r="W19982" s="225"/>
      <c r="AE19982" s="200"/>
      <c r="AM19982" s="203"/>
      <c r="AT19982" s="144"/>
    </row>
    <row r="19983" spans="9:46" s="142" customFormat="1" x14ac:dyDescent="0.15">
      <c r="I19983" s="223"/>
      <c r="P19983" s="224"/>
      <c r="Q19983" s="224"/>
      <c r="R19983" s="224"/>
      <c r="T19983" s="223"/>
      <c r="U19983" s="225"/>
      <c r="V19983" s="223"/>
      <c r="W19983" s="225"/>
      <c r="AE19983" s="200"/>
      <c r="AM19983" s="203"/>
      <c r="AT19983" s="144"/>
    </row>
    <row r="19984" spans="9:46" s="142" customFormat="1" x14ac:dyDescent="0.15">
      <c r="I19984" s="223"/>
      <c r="P19984" s="224"/>
      <c r="Q19984" s="224"/>
      <c r="R19984" s="224"/>
      <c r="T19984" s="223"/>
      <c r="U19984" s="225"/>
      <c r="V19984" s="223"/>
      <c r="W19984" s="225"/>
      <c r="AE19984" s="200"/>
      <c r="AM19984" s="203"/>
      <c r="AT19984" s="144"/>
    </row>
    <row r="19985" spans="9:46" s="142" customFormat="1" x14ac:dyDescent="0.15">
      <c r="I19985" s="223"/>
      <c r="P19985" s="224"/>
      <c r="Q19985" s="224"/>
      <c r="R19985" s="224"/>
      <c r="T19985" s="223"/>
      <c r="U19985" s="225"/>
      <c r="V19985" s="223"/>
      <c r="W19985" s="225"/>
      <c r="AE19985" s="200"/>
      <c r="AM19985" s="203"/>
      <c r="AT19985" s="144"/>
    </row>
    <row r="19986" spans="9:46" s="142" customFormat="1" x14ac:dyDescent="0.15">
      <c r="I19986" s="223"/>
      <c r="P19986" s="224"/>
      <c r="Q19986" s="224"/>
      <c r="R19986" s="224"/>
      <c r="T19986" s="223"/>
      <c r="U19986" s="225"/>
      <c r="V19986" s="223"/>
      <c r="W19986" s="225"/>
      <c r="AE19986" s="200"/>
      <c r="AM19986" s="203"/>
      <c r="AT19986" s="144"/>
    </row>
    <row r="19987" spans="9:46" s="142" customFormat="1" x14ac:dyDescent="0.15">
      <c r="I19987" s="223"/>
      <c r="P19987" s="224"/>
      <c r="Q19987" s="224"/>
      <c r="R19987" s="224"/>
      <c r="T19987" s="223"/>
      <c r="U19987" s="225"/>
      <c r="V19987" s="223"/>
      <c r="W19987" s="225"/>
      <c r="AE19987" s="200"/>
      <c r="AM19987" s="203"/>
      <c r="AT19987" s="144"/>
    </row>
    <row r="19988" spans="9:46" s="142" customFormat="1" x14ac:dyDescent="0.15">
      <c r="I19988" s="223"/>
      <c r="P19988" s="224"/>
      <c r="Q19988" s="224"/>
      <c r="R19988" s="224"/>
      <c r="T19988" s="223"/>
      <c r="U19988" s="225"/>
      <c r="V19988" s="223"/>
      <c r="W19988" s="225"/>
      <c r="AE19988" s="200"/>
      <c r="AM19988" s="203"/>
      <c r="AT19988" s="144"/>
    </row>
    <row r="19989" spans="9:46" s="142" customFormat="1" x14ac:dyDescent="0.15">
      <c r="I19989" s="223"/>
      <c r="P19989" s="224"/>
      <c r="Q19989" s="224"/>
      <c r="R19989" s="224"/>
      <c r="T19989" s="223"/>
      <c r="U19989" s="225"/>
      <c r="V19989" s="223"/>
      <c r="W19989" s="225"/>
      <c r="AE19989" s="200"/>
      <c r="AM19989" s="203"/>
      <c r="AT19989" s="144"/>
    </row>
    <row r="19990" spans="9:46" s="142" customFormat="1" x14ac:dyDescent="0.15">
      <c r="I19990" s="223"/>
      <c r="P19990" s="224"/>
      <c r="Q19990" s="224"/>
      <c r="R19990" s="224"/>
      <c r="T19990" s="223"/>
      <c r="U19990" s="225"/>
      <c r="V19990" s="223"/>
      <c r="W19990" s="225"/>
      <c r="AE19990" s="200"/>
      <c r="AM19990" s="203"/>
      <c r="AT19990" s="144"/>
    </row>
    <row r="19991" spans="9:46" s="142" customFormat="1" x14ac:dyDescent="0.15">
      <c r="I19991" s="223"/>
      <c r="P19991" s="224"/>
      <c r="Q19991" s="224"/>
      <c r="R19991" s="224"/>
      <c r="T19991" s="223"/>
      <c r="U19991" s="225"/>
      <c r="V19991" s="223"/>
      <c r="W19991" s="225"/>
      <c r="AE19991" s="200"/>
      <c r="AM19991" s="203"/>
      <c r="AT19991" s="144"/>
    </row>
    <row r="19992" spans="9:46" s="142" customFormat="1" x14ac:dyDescent="0.15">
      <c r="I19992" s="223"/>
      <c r="P19992" s="224"/>
      <c r="Q19992" s="224"/>
      <c r="R19992" s="224"/>
      <c r="T19992" s="223"/>
      <c r="U19992" s="225"/>
      <c r="V19992" s="223"/>
      <c r="W19992" s="225"/>
      <c r="AE19992" s="200"/>
      <c r="AM19992" s="203"/>
      <c r="AT19992" s="144"/>
    </row>
    <row r="19993" spans="9:46" s="142" customFormat="1" x14ac:dyDescent="0.15">
      <c r="I19993" s="223"/>
      <c r="P19993" s="224"/>
      <c r="Q19993" s="224"/>
      <c r="R19993" s="224"/>
      <c r="T19993" s="223"/>
      <c r="U19993" s="225"/>
      <c r="V19993" s="223"/>
      <c r="W19993" s="225"/>
      <c r="AE19993" s="200"/>
      <c r="AM19993" s="203"/>
      <c r="AT19993" s="144"/>
    </row>
    <row r="19994" spans="9:46" s="142" customFormat="1" x14ac:dyDescent="0.15">
      <c r="I19994" s="223"/>
      <c r="P19994" s="224"/>
      <c r="Q19994" s="224"/>
      <c r="R19994" s="224"/>
      <c r="T19994" s="223"/>
      <c r="U19994" s="225"/>
      <c r="V19994" s="223"/>
      <c r="W19994" s="225"/>
      <c r="AE19994" s="200"/>
      <c r="AM19994" s="203"/>
      <c r="AT19994" s="144"/>
    </row>
    <row r="19995" spans="9:46" s="142" customFormat="1" x14ac:dyDescent="0.15">
      <c r="I19995" s="223"/>
      <c r="P19995" s="224"/>
      <c r="Q19995" s="224"/>
      <c r="R19995" s="224"/>
      <c r="T19995" s="223"/>
      <c r="U19995" s="225"/>
      <c r="V19995" s="223"/>
      <c r="W19995" s="225"/>
      <c r="AE19995" s="200"/>
      <c r="AM19995" s="203"/>
      <c r="AT19995" s="144"/>
    </row>
    <row r="19996" spans="9:46" s="142" customFormat="1" x14ac:dyDescent="0.15">
      <c r="I19996" s="223"/>
      <c r="P19996" s="224"/>
      <c r="Q19996" s="224"/>
      <c r="R19996" s="224"/>
      <c r="T19996" s="223"/>
      <c r="U19996" s="225"/>
      <c r="V19996" s="223"/>
      <c r="W19996" s="225"/>
      <c r="AE19996" s="200"/>
      <c r="AM19996" s="203"/>
      <c r="AT19996" s="144"/>
    </row>
    <row r="19997" spans="9:46" s="142" customFormat="1" x14ac:dyDescent="0.15">
      <c r="I19997" s="223"/>
      <c r="P19997" s="224"/>
      <c r="Q19997" s="224"/>
      <c r="R19997" s="224"/>
      <c r="T19997" s="223"/>
      <c r="U19997" s="225"/>
      <c r="V19997" s="223"/>
      <c r="W19997" s="225"/>
      <c r="AE19997" s="200"/>
      <c r="AM19997" s="203"/>
      <c r="AT19997" s="144"/>
    </row>
    <row r="19998" spans="9:46" s="142" customFormat="1" x14ac:dyDescent="0.15">
      <c r="I19998" s="223"/>
      <c r="P19998" s="224"/>
      <c r="Q19998" s="224"/>
      <c r="R19998" s="224"/>
      <c r="T19998" s="223"/>
      <c r="U19998" s="225"/>
      <c r="V19998" s="223"/>
      <c r="W19998" s="225"/>
      <c r="AE19998" s="200"/>
      <c r="AM19998" s="203"/>
      <c r="AT19998" s="144"/>
    </row>
    <row r="19999" spans="9:46" s="142" customFormat="1" x14ac:dyDescent="0.15">
      <c r="I19999" s="223"/>
      <c r="P19999" s="224"/>
      <c r="Q19999" s="224"/>
      <c r="R19999" s="224"/>
      <c r="T19999" s="223"/>
      <c r="U19999" s="225"/>
      <c r="V19999" s="223"/>
      <c r="W19999" s="225"/>
      <c r="AE19999" s="200"/>
      <c r="AM19999" s="203"/>
      <c r="AT19999" s="144"/>
    </row>
    <row r="20000" spans="9:46" s="142" customFormat="1" x14ac:dyDescent="0.15">
      <c r="I20000" s="223"/>
      <c r="P20000" s="224"/>
      <c r="Q20000" s="224"/>
      <c r="R20000" s="224"/>
      <c r="T20000" s="223"/>
      <c r="U20000" s="225"/>
      <c r="V20000" s="223"/>
      <c r="W20000" s="225"/>
      <c r="AE20000" s="200"/>
      <c r="AM20000" s="203"/>
      <c r="AT20000" s="144"/>
    </row>
    <row r="20001" spans="9:46" s="142" customFormat="1" x14ac:dyDescent="0.15">
      <c r="I20001" s="223"/>
      <c r="P20001" s="224"/>
      <c r="Q20001" s="224"/>
      <c r="R20001" s="224"/>
      <c r="T20001" s="223"/>
      <c r="U20001" s="225"/>
      <c r="V20001" s="223"/>
      <c r="W20001" s="225"/>
      <c r="AE20001" s="200"/>
      <c r="AM20001" s="203"/>
      <c r="AT20001" s="144"/>
    </row>
    <row r="20002" spans="9:46" s="142" customFormat="1" x14ac:dyDescent="0.15">
      <c r="I20002" s="223"/>
      <c r="P20002" s="224"/>
      <c r="Q20002" s="224"/>
      <c r="R20002" s="224"/>
      <c r="T20002" s="223"/>
      <c r="U20002" s="225"/>
      <c r="V20002" s="223"/>
      <c r="W20002" s="225"/>
      <c r="AE20002" s="200"/>
      <c r="AM20002" s="203"/>
      <c r="AT20002" s="144"/>
    </row>
    <row r="20003" spans="9:46" s="142" customFormat="1" x14ac:dyDescent="0.15">
      <c r="I20003" s="223"/>
      <c r="P20003" s="224"/>
      <c r="Q20003" s="224"/>
      <c r="R20003" s="224"/>
      <c r="T20003" s="223"/>
      <c r="U20003" s="225"/>
      <c r="V20003" s="223"/>
      <c r="W20003" s="225"/>
      <c r="AE20003" s="200"/>
      <c r="AM20003" s="203"/>
      <c r="AT20003" s="144"/>
    </row>
    <row r="20004" spans="9:46" s="142" customFormat="1" x14ac:dyDescent="0.15">
      <c r="I20004" s="223"/>
      <c r="P20004" s="224"/>
      <c r="Q20004" s="224"/>
      <c r="R20004" s="224"/>
      <c r="T20004" s="223"/>
      <c r="U20004" s="225"/>
      <c r="V20004" s="223"/>
      <c r="W20004" s="225"/>
      <c r="AE20004" s="200"/>
      <c r="AM20004" s="203"/>
      <c r="AT20004" s="144"/>
    </row>
    <row r="20005" spans="9:46" s="142" customFormat="1" x14ac:dyDescent="0.15">
      <c r="I20005" s="223"/>
      <c r="P20005" s="224"/>
      <c r="Q20005" s="224"/>
      <c r="R20005" s="224"/>
      <c r="T20005" s="223"/>
      <c r="U20005" s="225"/>
      <c r="V20005" s="223"/>
      <c r="W20005" s="225"/>
      <c r="AE20005" s="200"/>
      <c r="AM20005" s="203"/>
      <c r="AT20005" s="144"/>
    </row>
    <row r="20006" spans="9:46" s="142" customFormat="1" x14ac:dyDescent="0.15">
      <c r="I20006" s="223"/>
      <c r="P20006" s="224"/>
      <c r="Q20006" s="224"/>
      <c r="R20006" s="224"/>
      <c r="T20006" s="223"/>
      <c r="U20006" s="225"/>
      <c r="V20006" s="223"/>
      <c r="W20006" s="225"/>
      <c r="AE20006" s="200"/>
      <c r="AM20006" s="203"/>
      <c r="AT20006" s="144"/>
    </row>
    <row r="20007" spans="9:46" s="142" customFormat="1" x14ac:dyDescent="0.15">
      <c r="I20007" s="223"/>
      <c r="P20007" s="224"/>
      <c r="Q20007" s="224"/>
      <c r="R20007" s="224"/>
      <c r="T20007" s="223"/>
      <c r="U20007" s="225"/>
      <c r="V20007" s="223"/>
      <c r="W20007" s="225"/>
      <c r="AE20007" s="200"/>
      <c r="AM20007" s="203"/>
      <c r="AT20007" s="144"/>
    </row>
    <row r="20008" spans="9:46" s="142" customFormat="1" x14ac:dyDescent="0.15">
      <c r="I20008" s="223"/>
      <c r="P20008" s="224"/>
      <c r="Q20008" s="224"/>
      <c r="R20008" s="224"/>
      <c r="T20008" s="223"/>
      <c r="U20008" s="225"/>
      <c r="V20008" s="223"/>
      <c r="W20008" s="225"/>
      <c r="AE20008" s="200"/>
      <c r="AM20008" s="203"/>
      <c r="AT20008" s="144"/>
    </row>
    <row r="20009" spans="9:46" s="142" customFormat="1" x14ac:dyDescent="0.15">
      <c r="I20009" s="223"/>
      <c r="P20009" s="224"/>
      <c r="Q20009" s="224"/>
      <c r="R20009" s="224"/>
      <c r="T20009" s="223"/>
      <c r="U20009" s="225"/>
      <c r="V20009" s="223"/>
      <c r="W20009" s="225"/>
      <c r="AE20009" s="200"/>
      <c r="AM20009" s="203"/>
      <c r="AT20009" s="144"/>
    </row>
    <row r="20010" spans="9:46" s="142" customFormat="1" x14ac:dyDescent="0.15">
      <c r="I20010" s="223"/>
      <c r="P20010" s="224"/>
      <c r="Q20010" s="224"/>
      <c r="R20010" s="224"/>
      <c r="T20010" s="223"/>
      <c r="U20010" s="225"/>
      <c r="V20010" s="223"/>
      <c r="W20010" s="225"/>
      <c r="AE20010" s="200"/>
      <c r="AM20010" s="203"/>
      <c r="AT20010" s="144"/>
    </row>
    <row r="20011" spans="9:46" s="142" customFormat="1" x14ac:dyDescent="0.15">
      <c r="I20011" s="223"/>
      <c r="P20011" s="224"/>
      <c r="Q20011" s="224"/>
      <c r="R20011" s="224"/>
      <c r="T20011" s="223"/>
      <c r="U20011" s="225"/>
      <c r="V20011" s="223"/>
      <c r="W20011" s="225"/>
      <c r="AE20011" s="200"/>
      <c r="AM20011" s="203"/>
      <c r="AT20011" s="144"/>
    </row>
    <row r="20012" spans="9:46" s="142" customFormat="1" x14ac:dyDescent="0.15">
      <c r="I20012" s="223"/>
      <c r="P20012" s="224"/>
      <c r="Q20012" s="224"/>
      <c r="R20012" s="224"/>
      <c r="T20012" s="223"/>
      <c r="U20012" s="225"/>
      <c r="V20012" s="223"/>
      <c r="W20012" s="225"/>
      <c r="AE20012" s="200"/>
      <c r="AM20012" s="203"/>
      <c r="AT20012" s="144"/>
    </row>
    <row r="20013" spans="9:46" s="142" customFormat="1" x14ac:dyDescent="0.15">
      <c r="I20013" s="223"/>
      <c r="P20013" s="224"/>
      <c r="Q20013" s="224"/>
      <c r="R20013" s="224"/>
      <c r="T20013" s="223"/>
      <c r="U20013" s="225"/>
      <c r="V20013" s="223"/>
      <c r="W20013" s="225"/>
      <c r="AE20013" s="200"/>
      <c r="AM20013" s="203"/>
      <c r="AT20013" s="144"/>
    </row>
    <row r="20014" spans="9:46" s="142" customFormat="1" x14ac:dyDescent="0.15">
      <c r="I20014" s="223"/>
      <c r="P20014" s="224"/>
      <c r="Q20014" s="224"/>
      <c r="R20014" s="224"/>
      <c r="T20014" s="223"/>
      <c r="U20014" s="225"/>
      <c r="V20014" s="223"/>
      <c r="W20014" s="225"/>
      <c r="AE20014" s="200"/>
      <c r="AM20014" s="203"/>
      <c r="AT20014" s="144"/>
    </row>
    <row r="20015" spans="9:46" s="142" customFormat="1" x14ac:dyDescent="0.15">
      <c r="I20015" s="223"/>
      <c r="P20015" s="224"/>
      <c r="Q20015" s="224"/>
      <c r="R20015" s="224"/>
      <c r="T20015" s="223"/>
      <c r="U20015" s="225"/>
      <c r="V20015" s="223"/>
      <c r="W20015" s="225"/>
      <c r="AE20015" s="200"/>
      <c r="AM20015" s="203"/>
      <c r="AT20015" s="144"/>
    </row>
    <row r="20016" spans="9:46" s="142" customFormat="1" x14ac:dyDescent="0.15">
      <c r="I20016" s="223"/>
      <c r="P20016" s="224"/>
      <c r="Q20016" s="224"/>
      <c r="R20016" s="224"/>
      <c r="T20016" s="223"/>
      <c r="U20016" s="225"/>
      <c r="V20016" s="223"/>
      <c r="W20016" s="225"/>
      <c r="AE20016" s="200"/>
      <c r="AM20016" s="203"/>
      <c r="AT20016" s="144"/>
    </row>
    <row r="20017" spans="9:46" s="142" customFormat="1" x14ac:dyDescent="0.15">
      <c r="I20017" s="223"/>
      <c r="P20017" s="224"/>
      <c r="Q20017" s="224"/>
      <c r="R20017" s="224"/>
      <c r="T20017" s="223"/>
      <c r="U20017" s="225"/>
      <c r="V20017" s="223"/>
      <c r="W20017" s="225"/>
      <c r="AE20017" s="200"/>
      <c r="AM20017" s="203"/>
      <c r="AT20017" s="144"/>
    </row>
    <row r="20018" spans="9:46" s="142" customFormat="1" x14ac:dyDescent="0.15">
      <c r="I20018" s="223"/>
      <c r="P20018" s="224"/>
      <c r="Q20018" s="224"/>
      <c r="R20018" s="224"/>
      <c r="T20018" s="223"/>
      <c r="U20018" s="225"/>
      <c r="V20018" s="223"/>
      <c r="W20018" s="225"/>
      <c r="AE20018" s="200"/>
      <c r="AM20018" s="203"/>
      <c r="AT20018" s="144"/>
    </row>
    <row r="20019" spans="9:46" s="142" customFormat="1" x14ac:dyDescent="0.15">
      <c r="I20019" s="223"/>
      <c r="P20019" s="224"/>
      <c r="Q20019" s="224"/>
      <c r="R20019" s="224"/>
      <c r="T20019" s="223"/>
      <c r="U20019" s="225"/>
      <c r="V20019" s="223"/>
      <c r="W20019" s="225"/>
      <c r="AE20019" s="200"/>
      <c r="AM20019" s="203"/>
      <c r="AT20019" s="144"/>
    </row>
    <row r="20020" spans="9:46" s="142" customFormat="1" x14ac:dyDescent="0.15">
      <c r="I20020" s="223"/>
      <c r="P20020" s="224"/>
      <c r="Q20020" s="224"/>
      <c r="R20020" s="224"/>
      <c r="T20020" s="223"/>
      <c r="U20020" s="225"/>
      <c r="V20020" s="223"/>
      <c r="W20020" s="225"/>
      <c r="AE20020" s="200"/>
      <c r="AM20020" s="203"/>
      <c r="AT20020" s="144"/>
    </row>
    <row r="20021" spans="9:46" s="142" customFormat="1" x14ac:dyDescent="0.15">
      <c r="I20021" s="223"/>
      <c r="P20021" s="224"/>
      <c r="Q20021" s="224"/>
      <c r="R20021" s="224"/>
      <c r="T20021" s="223"/>
      <c r="U20021" s="225"/>
      <c r="V20021" s="223"/>
      <c r="W20021" s="225"/>
      <c r="AE20021" s="200"/>
      <c r="AM20021" s="203"/>
      <c r="AT20021" s="144"/>
    </row>
    <row r="20022" spans="9:46" s="142" customFormat="1" x14ac:dyDescent="0.15">
      <c r="I20022" s="223"/>
      <c r="P20022" s="224"/>
      <c r="Q20022" s="224"/>
      <c r="R20022" s="224"/>
      <c r="T20022" s="223"/>
      <c r="U20022" s="225"/>
      <c r="V20022" s="223"/>
      <c r="W20022" s="225"/>
      <c r="AE20022" s="200"/>
      <c r="AM20022" s="203"/>
      <c r="AT20022" s="144"/>
    </row>
    <row r="20023" spans="9:46" s="142" customFormat="1" x14ac:dyDescent="0.15">
      <c r="I20023" s="223"/>
      <c r="P20023" s="224"/>
      <c r="Q20023" s="224"/>
      <c r="R20023" s="224"/>
      <c r="T20023" s="223"/>
      <c r="U20023" s="225"/>
      <c r="V20023" s="223"/>
      <c r="W20023" s="225"/>
      <c r="AE20023" s="200"/>
      <c r="AM20023" s="203"/>
      <c r="AT20023" s="144"/>
    </row>
    <row r="20024" spans="9:46" s="142" customFormat="1" x14ac:dyDescent="0.15">
      <c r="I20024" s="223"/>
      <c r="P20024" s="224"/>
      <c r="Q20024" s="224"/>
      <c r="R20024" s="224"/>
      <c r="T20024" s="223"/>
      <c r="U20024" s="225"/>
      <c r="V20024" s="223"/>
      <c r="W20024" s="225"/>
      <c r="AE20024" s="200"/>
      <c r="AM20024" s="203"/>
      <c r="AT20024" s="144"/>
    </row>
    <row r="20025" spans="9:46" s="142" customFormat="1" x14ac:dyDescent="0.15">
      <c r="I20025" s="223"/>
      <c r="P20025" s="224"/>
      <c r="Q20025" s="224"/>
      <c r="R20025" s="224"/>
      <c r="T20025" s="223"/>
      <c r="U20025" s="225"/>
      <c r="V20025" s="223"/>
      <c r="W20025" s="225"/>
      <c r="AE20025" s="200"/>
      <c r="AM20025" s="203"/>
      <c r="AT20025" s="144"/>
    </row>
    <row r="20026" spans="9:46" s="142" customFormat="1" x14ac:dyDescent="0.15">
      <c r="I20026" s="223"/>
      <c r="P20026" s="224"/>
      <c r="Q20026" s="224"/>
      <c r="R20026" s="224"/>
      <c r="T20026" s="223"/>
      <c r="U20026" s="225"/>
      <c r="V20026" s="223"/>
      <c r="W20026" s="225"/>
      <c r="AE20026" s="200"/>
      <c r="AM20026" s="203"/>
      <c r="AT20026" s="144"/>
    </row>
    <row r="20027" spans="9:46" s="142" customFormat="1" x14ac:dyDescent="0.15">
      <c r="I20027" s="223"/>
      <c r="P20027" s="224"/>
      <c r="Q20027" s="224"/>
      <c r="R20027" s="224"/>
      <c r="T20027" s="223"/>
      <c r="U20027" s="225"/>
      <c r="V20027" s="223"/>
      <c r="W20027" s="225"/>
      <c r="AE20027" s="200"/>
      <c r="AM20027" s="203"/>
      <c r="AT20027" s="144"/>
    </row>
    <row r="20028" spans="9:46" s="142" customFormat="1" x14ac:dyDescent="0.15">
      <c r="I20028" s="223"/>
      <c r="P20028" s="224"/>
      <c r="Q20028" s="224"/>
      <c r="R20028" s="224"/>
      <c r="T20028" s="223"/>
      <c r="U20028" s="225"/>
      <c r="V20028" s="223"/>
      <c r="W20028" s="225"/>
      <c r="AE20028" s="200"/>
      <c r="AM20028" s="203"/>
      <c r="AT20028" s="144"/>
    </row>
    <row r="20029" spans="9:46" s="142" customFormat="1" x14ac:dyDescent="0.15">
      <c r="I20029" s="223"/>
      <c r="P20029" s="224"/>
      <c r="Q20029" s="224"/>
      <c r="R20029" s="224"/>
      <c r="T20029" s="223"/>
      <c r="U20029" s="225"/>
      <c r="V20029" s="223"/>
      <c r="W20029" s="225"/>
      <c r="AE20029" s="200"/>
      <c r="AM20029" s="203"/>
      <c r="AT20029" s="144"/>
    </row>
    <row r="20030" spans="9:46" s="142" customFormat="1" x14ac:dyDescent="0.15">
      <c r="I20030" s="223"/>
      <c r="P20030" s="224"/>
      <c r="Q20030" s="224"/>
      <c r="R20030" s="224"/>
      <c r="T20030" s="223"/>
      <c r="U20030" s="225"/>
      <c r="V20030" s="223"/>
      <c r="W20030" s="225"/>
      <c r="AE20030" s="200"/>
      <c r="AM20030" s="203"/>
      <c r="AT20030" s="144"/>
    </row>
    <row r="20031" spans="9:46" s="142" customFormat="1" x14ac:dyDescent="0.15">
      <c r="I20031" s="223"/>
      <c r="P20031" s="224"/>
      <c r="Q20031" s="224"/>
      <c r="R20031" s="224"/>
      <c r="T20031" s="223"/>
      <c r="U20031" s="225"/>
      <c r="V20031" s="223"/>
      <c r="W20031" s="225"/>
      <c r="AE20031" s="200"/>
      <c r="AM20031" s="203"/>
      <c r="AT20031" s="144"/>
    </row>
    <row r="20032" spans="9:46" s="142" customFormat="1" x14ac:dyDescent="0.15">
      <c r="I20032" s="223"/>
      <c r="P20032" s="224"/>
      <c r="Q20032" s="224"/>
      <c r="R20032" s="224"/>
      <c r="T20032" s="223"/>
      <c r="U20032" s="225"/>
      <c r="V20032" s="223"/>
      <c r="W20032" s="225"/>
      <c r="AE20032" s="200"/>
      <c r="AM20032" s="203"/>
      <c r="AT20032" s="144"/>
    </row>
    <row r="20033" spans="9:46" s="142" customFormat="1" x14ac:dyDescent="0.15">
      <c r="I20033" s="223"/>
      <c r="P20033" s="224"/>
      <c r="Q20033" s="224"/>
      <c r="R20033" s="224"/>
      <c r="T20033" s="223"/>
      <c r="U20033" s="225"/>
      <c r="V20033" s="223"/>
      <c r="W20033" s="225"/>
      <c r="AE20033" s="200"/>
      <c r="AM20033" s="203"/>
      <c r="AT20033" s="144"/>
    </row>
    <row r="20034" spans="9:46" s="142" customFormat="1" x14ac:dyDescent="0.15">
      <c r="I20034" s="223"/>
      <c r="P20034" s="224"/>
      <c r="Q20034" s="224"/>
      <c r="R20034" s="224"/>
      <c r="T20034" s="223"/>
      <c r="U20034" s="225"/>
      <c r="V20034" s="223"/>
      <c r="W20034" s="225"/>
      <c r="AE20034" s="200"/>
      <c r="AM20034" s="203"/>
      <c r="AT20034" s="144"/>
    </row>
    <row r="20035" spans="9:46" s="142" customFormat="1" x14ac:dyDescent="0.15">
      <c r="I20035" s="223"/>
      <c r="P20035" s="224"/>
      <c r="Q20035" s="224"/>
      <c r="R20035" s="224"/>
      <c r="T20035" s="223"/>
      <c r="U20035" s="225"/>
      <c r="V20035" s="223"/>
      <c r="W20035" s="225"/>
      <c r="AE20035" s="200"/>
      <c r="AM20035" s="203"/>
      <c r="AT20035" s="144"/>
    </row>
    <row r="20036" spans="9:46" s="142" customFormat="1" x14ac:dyDescent="0.15">
      <c r="I20036" s="223"/>
      <c r="P20036" s="224"/>
      <c r="Q20036" s="224"/>
      <c r="R20036" s="224"/>
      <c r="T20036" s="223"/>
      <c r="U20036" s="225"/>
      <c r="V20036" s="223"/>
      <c r="W20036" s="225"/>
      <c r="AE20036" s="200"/>
      <c r="AM20036" s="203"/>
      <c r="AT20036" s="144"/>
    </row>
    <row r="20037" spans="9:46" s="142" customFormat="1" x14ac:dyDescent="0.15">
      <c r="I20037" s="223"/>
      <c r="P20037" s="224"/>
      <c r="Q20037" s="224"/>
      <c r="R20037" s="224"/>
      <c r="T20037" s="223"/>
      <c r="U20037" s="225"/>
      <c r="V20037" s="223"/>
      <c r="W20037" s="225"/>
      <c r="AE20037" s="200"/>
      <c r="AM20037" s="203"/>
      <c r="AT20037" s="144"/>
    </row>
    <row r="20038" spans="9:46" s="142" customFormat="1" x14ac:dyDescent="0.15">
      <c r="I20038" s="223"/>
      <c r="P20038" s="224"/>
      <c r="Q20038" s="224"/>
      <c r="R20038" s="224"/>
      <c r="T20038" s="223"/>
      <c r="U20038" s="225"/>
      <c r="V20038" s="223"/>
      <c r="W20038" s="225"/>
      <c r="AE20038" s="200"/>
      <c r="AM20038" s="203"/>
      <c r="AT20038" s="144"/>
    </row>
    <row r="20039" spans="9:46" s="142" customFormat="1" x14ac:dyDescent="0.15">
      <c r="I20039" s="223"/>
      <c r="P20039" s="224"/>
      <c r="Q20039" s="224"/>
      <c r="R20039" s="224"/>
      <c r="T20039" s="223"/>
      <c r="U20039" s="225"/>
      <c r="V20039" s="223"/>
      <c r="W20039" s="225"/>
      <c r="AE20039" s="200"/>
      <c r="AM20039" s="203"/>
      <c r="AT20039" s="144"/>
    </row>
    <row r="20040" spans="9:46" s="142" customFormat="1" x14ac:dyDescent="0.15">
      <c r="I20040" s="223"/>
      <c r="P20040" s="224"/>
      <c r="Q20040" s="224"/>
      <c r="R20040" s="224"/>
      <c r="T20040" s="223"/>
      <c r="U20040" s="225"/>
      <c r="V20040" s="223"/>
      <c r="W20040" s="225"/>
      <c r="AE20040" s="200"/>
      <c r="AM20040" s="203"/>
      <c r="AT20040" s="144"/>
    </row>
    <row r="20041" spans="9:46" s="142" customFormat="1" x14ac:dyDescent="0.15">
      <c r="I20041" s="223"/>
      <c r="P20041" s="224"/>
      <c r="Q20041" s="224"/>
      <c r="R20041" s="224"/>
      <c r="T20041" s="223"/>
      <c r="U20041" s="225"/>
      <c r="V20041" s="223"/>
      <c r="W20041" s="225"/>
      <c r="AE20041" s="200"/>
      <c r="AM20041" s="203"/>
      <c r="AT20041" s="144"/>
    </row>
    <row r="20042" spans="9:46" s="142" customFormat="1" x14ac:dyDescent="0.15">
      <c r="I20042" s="223"/>
      <c r="P20042" s="224"/>
      <c r="Q20042" s="224"/>
      <c r="R20042" s="224"/>
      <c r="T20042" s="223"/>
      <c r="U20042" s="225"/>
      <c r="V20042" s="223"/>
      <c r="W20042" s="225"/>
      <c r="AE20042" s="200"/>
      <c r="AM20042" s="203"/>
      <c r="AT20042" s="144"/>
    </row>
    <row r="20043" spans="9:46" s="142" customFormat="1" x14ac:dyDescent="0.15">
      <c r="I20043" s="223"/>
      <c r="P20043" s="224"/>
      <c r="Q20043" s="224"/>
      <c r="R20043" s="224"/>
      <c r="T20043" s="223"/>
      <c r="U20043" s="225"/>
      <c r="V20043" s="223"/>
      <c r="W20043" s="225"/>
      <c r="AE20043" s="200"/>
      <c r="AM20043" s="203"/>
      <c r="AT20043" s="144"/>
    </row>
    <row r="20044" spans="9:46" s="142" customFormat="1" x14ac:dyDescent="0.15">
      <c r="I20044" s="223"/>
      <c r="P20044" s="224"/>
      <c r="Q20044" s="224"/>
      <c r="R20044" s="224"/>
      <c r="T20044" s="223"/>
      <c r="U20044" s="225"/>
      <c r="V20044" s="223"/>
      <c r="W20044" s="225"/>
      <c r="AE20044" s="200"/>
      <c r="AM20044" s="203"/>
      <c r="AT20044" s="144"/>
    </row>
    <row r="20045" spans="9:46" s="142" customFormat="1" x14ac:dyDescent="0.15">
      <c r="I20045" s="223"/>
      <c r="P20045" s="224"/>
      <c r="Q20045" s="224"/>
      <c r="R20045" s="224"/>
      <c r="T20045" s="223"/>
      <c r="U20045" s="225"/>
      <c r="V20045" s="223"/>
      <c r="W20045" s="225"/>
      <c r="AE20045" s="200"/>
      <c r="AM20045" s="203"/>
      <c r="AT20045" s="144"/>
    </row>
    <row r="20046" spans="9:46" s="142" customFormat="1" x14ac:dyDescent="0.15">
      <c r="I20046" s="223"/>
      <c r="P20046" s="224"/>
      <c r="Q20046" s="224"/>
      <c r="R20046" s="224"/>
      <c r="T20046" s="223"/>
      <c r="U20046" s="225"/>
      <c r="V20046" s="223"/>
      <c r="W20046" s="225"/>
      <c r="AE20046" s="200"/>
      <c r="AM20046" s="203"/>
      <c r="AT20046" s="144"/>
    </row>
    <row r="20047" spans="9:46" s="142" customFormat="1" x14ac:dyDescent="0.15">
      <c r="I20047" s="223"/>
      <c r="P20047" s="224"/>
      <c r="Q20047" s="224"/>
      <c r="R20047" s="224"/>
      <c r="T20047" s="223"/>
      <c r="U20047" s="225"/>
      <c r="V20047" s="223"/>
      <c r="W20047" s="225"/>
      <c r="AE20047" s="200"/>
      <c r="AM20047" s="203"/>
      <c r="AT20047" s="144"/>
    </row>
    <row r="20048" spans="9:46" s="142" customFormat="1" x14ac:dyDescent="0.15">
      <c r="I20048" s="223"/>
      <c r="P20048" s="224"/>
      <c r="Q20048" s="224"/>
      <c r="R20048" s="224"/>
      <c r="T20048" s="223"/>
      <c r="U20048" s="225"/>
      <c r="V20048" s="223"/>
      <c r="W20048" s="225"/>
      <c r="AE20048" s="200"/>
      <c r="AM20048" s="203"/>
      <c r="AT20048" s="144"/>
    </row>
    <row r="20049" spans="9:46" s="142" customFormat="1" x14ac:dyDescent="0.15">
      <c r="I20049" s="223"/>
      <c r="P20049" s="224"/>
      <c r="Q20049" s="224"/>
      <c r="R20049" s="224"/>
      <c r="T20049" s="223"/>
      <c r="U20049" s="225"/>
      <c r="V20049" s="223"/>
      <c r="W20049" s="225"/>
      <c r="AE20049" s="200"/>
      <c r="AM20049" s="203"/>
      <c r="AT20049" s="144"/>
    </row>
    <row r="20050" spans="9:46" s="142" customFormat="1" x14ac:dyDescent="0.15">
      <c r="I20050" s="223"/>
      <c r="P20050" s="224"/>
      <c r="Q20050" s="224"/>
      <c r="R20050" s="224"/>
      <c r="T20050" s="223"/>
      <c r="U20050" s="225"/>
      <c r="V20050" s="223"/>
      <c r="W20050" s="225"/>
      <c r="AE20050" s="200"/>
      <c r="AM20050" s="203"/>
      <c r="AT20050" s="144"/>
    </row>
    <row r="20051" spans="9:46" s="142" customFormat="1" x14ac:dyDescent="0.15">
      <c r="I20051" s="223"/>
      <c r="P20051" s="224"/>
      <c r="Q20051" s="224"/>
      <c r="R20051" s="224"/>
      <c r="T20051" s="223"/>
      <c r="U20051" s="225"/>
      <c r="V20051" s="223"/>
      <c r="W20051" s="225"/>
      <c r="AE20051" s="200"/>
      <c r="AM20051" s="203"/>
      <c r="AT20051" s="144"/>
    </row>
    <row r="20052" spans="9:46" s="142" customFormat="1" x14ac:dyDescent="0.15">
      <c r="I20052" s="223"/>
      <c r="P20052" s="224"/>
      <c r="Q20052" s="224"/>
      <c r="R20052" s="224"/>
      <c r="T20052" s="223"/>
      <c r="U20052" s="225"/>
      <c r="V20052" s="223"/>
      <c r="W20052" s="225"/>
      <c r="AE20052" s="200"/>
      <c r="AM20052" s="203"/>
      <c r="AT20052" s="144"/>
    </row>
    <row r="20053" spans="9:46" s="142" customFormat="1" x14ac:dyDescent="0.15">
      <c r="I20053" s="223"/>
      <c r="P20053" s="224"/>
      <c r="Q20053" s="224"/>
      <c r="R20053" s="224"/>
      <c r="T20053" s="223"/>
      <c r="U20053" s="225"/>
      <c r="V20053" s="223"/>
      <c r="W20053" s="225"/>
      <c r="AE20053" s="200"/>
      <c r="AM20053" s="203"/>
      <c r="AT20053" s="144"/>
    </row>
    <row r="20054" spans="9:46" s="142" customFormat="1" x14ac:dyDescent="0.15">
      <c r="I20054" s="223"/>
      <c r="P20054" s="224"/>
      <c r="Q20054" s="224"/>
      <c r="R20054" s="224"/>
      <c r="T20054" s="223"/>
      <c r="U20054" s="225"/>
      <c r="V20054" s="223"/>
      <c r="W20054" s="225"/>
      <c r="AE20054" s="200"/>
      <c r="AM20054" s="203"/>
      <c r="AT20054" s="144"/>
    </row>
    <row r="20055" spans="9:46" s="142" customFormat="1" x14ac:dyDescent="0.15">
      <c r="I20055" s="223"/>
      <c r="P20055" s="224"/>
      <c r="Q20055" s="224"/>
      <c r="R20055" s="224"/>
      <c r="T20055" s="223"/>
      <c r="U20055" s="225"/>
      <c r="V20055" s="223"/>
      <c r="W20055" s="225"/>
      <c r="AE20055" s="200"/>
      <c r="AM20055" s="203"/>
      <c r="AT20055" s="144"/>
    </row>
    <row r="20056" spans="9:46" s="142" customFormat="1" x14ac:dyDescent="0.15">
      <c r="I20056" s="223"/>
      <c r="P20056" s="224"/>
      <c r="Q20056" s="224"/>
      <c r="R20056" s="224"/>
      <c r="T20056" s="223"/>
      <c r="U20056" s="225"/>
      <c r="V20056" s="223"/>
      <c r="W20056" s="225"/>
      <c r="AE20056" s="200"/>
      <c r="AM20056" s="203"/>
      <c r="AT20056" s="144"/>
    </row>
    <row r="20057" spans="9:46" s="142" customFormat="1" x14ac:dyDescent="0.15">
      <c r="I20057" s="223"/>
      <c r="P20057" s="224"/>
      <c r="Q20057" s="224"/>
      <c r="R20057" s="224"/>
      <c r="T20057" s="223"/>
      <c r="U20057" s="225"/>
      <c r="V20057" s="223"/>
      <c r="W20057" s="225"/>
      <c r="AE20057" s="200"/>
      <c r="AM20057" s="203"/>
      <c r="AT20057" s="144"/>
    </row>
    <row r="20058" spans="9:46" s="142" customFormat="1" x14ac:dyDescent="0.15">
      <c r="I20058" s="223"/>
      <c r="P20058" s="224"/>
      <c r="Q20058" s="224"/>
      <c r="R20058" s="224"/>
      <c r="T20058" s="223"/>
      <c r="U20058" s="225"/>
      <c r="V20058" s="223"/>
      <c r="W20058" s="225"/>
      <c r="AE20058" s="200"/>
      <c r="AM20058" s="203"/>
      <c r="AT20058" s="144"/>
    </row>
    <row r="20059" spans="9:46" s="142" customFormat="1" x14ac:dyDescent="0.15">
      <c r="I20059" s="223"/>
      <c r="P20059" s="224"/>
      <c r="Q20059" s="224"/>
      <c r="R20059" s="224"/>
      <c r="T20059" s="223"/>
      <c r="U20059" s="225"/>
      <c r="V20059" s="223"/>
      <c r="W20059" s="225"/>
      <c r="AE20059" s="200"/>
      <c r="AM20059" s="203"/>
      <c r="AT20059" s="144"/>
    </row>
    <row r="20060" spans="9:46" s="142" customFormat="1" x14ac:dyDescent="0.15">
      <c r="I20060" s="223"/>
      <c r="P20060" s="224"/>
      <c r="Q20060" s="224"/>
      <c r="R20060" s="224"/>
      <c r="T20060" s="223"/>
      <c r="U20060" s="225"/>
      <c r="V20060" s="223"/>
      <c r="W20060" s="225"/>
      <c r="AE20060" s="200"/>
      <c r="AM20060" s="203"/>
      <c r="AT20060" s="144"/>
    </row>
    <row r="20061" spans="9:46" s="142" customFormat="1" x14ac:dyDescent="0.15">
      <c r="I20061" s="223"/>
      <c r="P20061" s="224"/>
      <c r="Q20061" s="224"/>
      <c r="R20061" s="224"/>
      <c r="T20061" s="223"/>
      <c r="U20061" s="225"/>
      <c r="V20061" s="223"/>
      <c r="W20061" s="225"/>
      <c r="AE20061" s="200"/>
      <c r="AM20061" s="203"/>
      <c r="AT20061" s="144"/>
    </row>
    <row r="20062" spans="9:46" s="142" customFormat="1" x14ac:dyDescent="0.15">
      <c r="I20062" s="223"/>
      <c r="P20062" s="224"/>
      <c r="Q20062" s="224"/>
      <c r="R20062" s="224"/>
      <c r="T20062" s="223"/>
      <c r="U20062" s="225"/>
      <c r="V20062" s="223"/>
      <c r="W20062" s="225"/>
      <c r="AE20062" s="200"/>
      <c r="AM20062" s="203"/>
      <c r="AT20062" s="144"/>
    </row>
    <row r="20063" spans="9:46" s="142" customFormat="1" x14ac:dyDescent="0.15">
      <c r="I20063" s="223"/>
      <c r="P20063" s="224"/>
      <c r="Q20063" s="224"/>
      <c r="R20063" s="224"/>
      <c r="T20063" s="223"/>
      <c r="U20063" s="225"/>
      <c r="V20063" s="223"/>
      <c r="W20063" s="225"/>
      <c r="AE20063" s="200"/>
      <c r="AM20063" s="203"/>
      <c r="AT20063" s="144"/>
    </row>
    <row r="20064" spans="9:46" s="142" customFormat="1" x14ac:dyDescent="0.15">
      <c r="I20064" s="223"/>
      <c r="P20064" s="224"/>
      <c r="Q20064" s="224"/>
      <c r="R20064" s="224"/>
      <c r="T20064" s="223"/>
      <c r="U20064" s="225"/>
      <c r="V20064" s="223"/>
      <c r="W20064" s="225"/>
      <c r="AE20064" s="200"/>
      <c r="AM20064" s="203"/>
      <c r="AT20064" s="144"/>
    </row>
    <row r="20065" spans="9:46" s="142" customFormat="1" x14ac:dyDescent="0.15">
      <c r="I20065" s="223"/>
      <c r="P20065" s="224"/>
      <c r="Q20065" s="224"/>
      <c r="R20065" s="224"/>
      <c r="T20065" s="223"/>
      <c r="U20065" s="225"/>
      <c r="V20065" s="223"/>
      <c r="W20065" s="225"/>
      <c r="AE20065" s="200"/>
      <c r="AM20065" s="203"/>
      <c r="AT20065" s="144"/>
    </row>
    <row r="20066" spans="9:46" s="142" customFormat="1" x14ac:dyDescent="0.15">
      <c r="I20066" s="223"/>
      <c r="P20066" s="224"/>
      <c r="Q20066" s="224"/>
      <c r="R20066" s="224"/>
      <c r="T20066" s="223"/>
      <c r="U20066" s="225"/>
      <c r="V20066" s="223"/>
      <c r="W20066" s="225"/>
      <c r="AE20066" s="200"/>
      <c r="AM20066" s="203"/>
      <c r="AT20066" s="144"/>
    </row>
    <row r="20067" spans="9:46" s="142" customFormat="1" x14ac:dyDescent="0.15">
      <c r="I20067" s="223"/>
      <c r="P20067" s="224"/>
      <c r="Q20067" s="224"/>
      <c r="R20067" s="224"/>
      <c r="T20067" s="223"/>
      <c r="U20067" s="225"/>
      <c r="V20067" s="223"/>
      <c r="W20067" s="225"/>
      <c r="AE20067" s="200"/>
      <c r="AM20067" s="203"/>
      <c r="AT20067" s="144"/>
    </row>
    <row r="20068" spans="9:46" s="142" customFormat="1" x14ac:dyDescent="0.15">
      <c r="I20068" s="223"/>
      <c r="P20068" s="224"/>
      <c r="Q20068" s="224"/>
      <c r="R20068" s="224"/>
      <c r="T20068" s="223"/>
      <c r="U20068" s="225"/>
      <c r="V20068" s="223"/>
      <c r="W20068" s="225"/>
      <c r="AE20068" s="200"/>
      <c r="AM20068" s="203"/>
      <c r="AT20068" s="144"/>
    </row>
    <row r="20069" spans="9:46" s="142" customFormat="1" x14ac:dyDescent="0.15">
      <c r="I20069" s="223"/>
      <c r="P20069" s="224"/>
      <c r="Q20069" s="224"/>
      <c r="R20069" s="224"/>
      <c r="T20069" s="223"/>
      <c r="U20069" s="225"/>
      <c r="V20069" s="223"/>
      <c r="W20069" s="225"/>
      <c r="AE20069" s="200"/>
      <c r="AM20069" s="203"/>
      <c r="AT20069" s="144"/>
    </row>
    <row r="20070" spans="9:46" s="142" customFormat="1" x14ac:dyDescent="0.15">
      <c r="I20070" s="223"/>
      <c r="P20070" s="224"/>
      <c r="Q20070" s="224"/>
      <c r="R20070" s="224"/>
      <c r="T20070" s="223"/>
      <c r="U20070" s="225"/>
      <c r="V20070" s="223"/>
      <c r="W20070" s="225"/>
      <c r="AE20070" s="200"/>
      <c r="AM20070" s="203"/>
      <c r="AT20070" s="144"/>
    </row>
    <row r="20071" spans="9:46" s="142" customFormat="1" x14ac:dyDescent="0.15">
      <c r="I20071" s="223"/>
      <c r="P20071" s="224"/>
      <c r="Q20071" s="224"/>
      <c r="R20071" s="224"/>
      <c r="T20071" s="223"/>
      <c r="U20071" s="225"/>
      <c r="V20071" s="223"/>
      <c r="W20071" s="225"/>
      <c r="AE20071" s="200"/>
      <c r="AM20071" s="203"/>
      <c r="AT20071" s="144"/>
    </row>
    <row r="20072" spans="9:46" s="142" customFormat="1" x14ac:dyDescent="0.15">
      <c r="I20072" s="223"/>
      <c r="P20072" s="224"/>
      <c r="Q20072" s="224"/>
      <c r="R20072" s="224"/>
      <c r="T20072" s="223"/>
      <c r="U20072" s="225"/>
      <c r="V20072" s="223"/>
      <c r="W20072" s="225"/>
      <c r="AE20072" s="200"/>
      <c r="AM20072" s="203"/>
      <c r="AT20072" s="144"/>
    </row>
    <row r="20073" spans="9:46" s="142" customFormat="1" x14ac:dyDescent="0.15">
      <c r="I20073" s="223"/>
      <c r="P20073" s="224"/>
      <c r="Q20073" s="224"/>
      <c r="R20073" s="224"/>
      <c r="T20073" s="223"/>
      <c r="U20073" s="225"/>
      <c r="V20073" s="223"/>
      <c r="W20073" s="225"/>
      <c r="AE20073" s="200"/>
      <c r="AM20073" s="203"/>
      <c r="AT20073" s="144"/>
    </row>
    <row r="20074" spans="9:46" s="142" customFormat="1" x14ac:dyDescent="0.15">
      <c r="I20074" s="223"/>
      <c r="P20074" s="224"/>
      <c r="Q20074" s="224"/>
      <c r="R20074" s="224"/>
      <c r="T20074" s="223"/>
      <c r="U20074" s="225"/>
      <c r="V20074" s="223"/>
      <c r="W20074" s="225"/>
      <c r="AE20074" s="200"/>
      <c r="AM20074" s="203"/>
      <c r="AT20074" s="144"/>
    </row>
    <row r="20075" spans="9:46" s="142" customFormat="1" x14ac:dyDescent="0.15">
      <c r="I20075" s="223"/>
      <c r="P20075" s="224"/>
      <c r="Q20075" s="224"/>
      <c r="R20075" s="224"/>
      <c r="T20075" s="223"/>
      <c r="U20075" s="225"/>
      <c r="V20075" s="223"/>
      <c r="W20075" s="225"/>
      <c r="AE20075" s="200"/>
      <c r="AM20075" s="203"/>
      <c r="AT20075" s="144"/>
    </row>
    <row r="20076" spans="9:46" s="142" customFormat="1" x14ac:dyDescent="0.15">
      <c r="I20076" s="223"/>
      <c r="P20076" s="224"/>
      <c r="Q20076" s="224"/>
      <c r="R20076" s="224"/>
      <c r="T20076" s="223"/>
      <c r="U20076" s="225"/>
      <c r="V20076" s="223"/>
      <c r="W20076" s="225"/>
      <c r="AE20076" s="200"/>
      <c r="AM20076" s="203"/>
      <c r="AT20076" s="144"/>
    </row>
    <row r="20077" spans="9:46" s="142" customFormat="1" x14ac:dyDescent="0.15">
      <c r="I20077" s="223"/>
      <c r="P20077" s="224"/>
      <c r="Q20077" s="224"/>
      <c r="R20077" s="224"/>
      <c r="T20077" s="223"/>
      <c r="U20077" s="225"/>
      <c r="V20077" s="223"/>
      <c r="W20077" s="225"/>
      <c r="AE20077" s="200"/>
      <c r="AM20077" s="203"/>
      <c r="AT20077" s="144"/>
    </row>
    <row r="20078" spans="9:46" s="142" customFormat="1" x14ac:dyDescent="0.15">
      <c r="I20078" s="223"/>
      <c r="P20078" s="224"/>
      <c r="Q20078" s="224"/>
      <c r="R20078" s="224"/>
      <c r="T20078" s="223"/>
      <c r="U20078" s="225"/>
      <c r="V20078" s="223"/>
      <c r="W20078" s="225"/>
      <c r="AE20078" s="200"/>
      <c r="AM20078" s="203"/>
      <c r="AT20078" s="144"/>
    </row>
    <row r="20079" spans="9:46" s="142" customFormat="1" x14ac:dyDescent="0.15">
      <c r="I20079" s="223"/>
      <c r="P20079" s="224"/>
      <c r="Q20079" s="224"/>
      <c r="R20079" s="224"/>
      <c r="T20079" s="223"/>
      <c r="U20079" s="225"/>
      <c r="V20079" s="223"/>
      <c r="W20079" s="225"/>
      <c r="AE20079" s="200"/>
      <c r="AM20079" s="203"/>
      <c r="AT20079" s="144"/>
    </row>
    <row r="20080" spans="9:46" s="142" customFormat="1" x14ac:dyDescent="0.15">
      <c r="I20080" s="223"/>
      <c r="P20080" s="224"/>
      <c r="Q20080" s="224"/>
      <c r="R20080" s="224"/>
      <c r="T20080" s="223"/>
      <c r="U20080" s="225"/>
      <c r="V20080" s="223"/>
      <c r="W20080" s="225"/>
      <c r="AE20080" s="200"/>
      <c r="AM20080" s="203"/>
      <c r="AT20080" s="144"/>
    </row>
    <row r="20081" spans="9:46" s="142" customFormat="1" x14ac:dyDescent="0.15">
      <c r="I20081" s="223"/>
      <c r="P20081" s="224"/>
      <c r="Q20081" s="224"/>
      <c r="R20081" s="224"/>
      <c r="T20081" s="223"/>
      <c r="U20081" s="225"/>
      <c r="V20081" s="223"/>
      <c r="W20081" s="225"/>
      <c r="AE20081" s="200"/>
      <c r="AM20081" s="203"/>
      <c r="AT20081" s="144"/>
    </row>
    <row r="20082" spans="9:46" s="142" customFormat="1" x14ac:dyDescent="0.15">
      <c r="I20082" s="223"/>
      <c r="P20082" s="224"/>
      <c r="Q20082" s="224"/>
      <c r="R20082" s="224"/>
      <c r="T20082" s="223"/>
      <c r="U20082" s="225"/>
      <c r="V20082" s="223"/>
      <c r="W20082" s="225"/>
      <c r="AE20082" s="200"/>
      <c r="AM20082" s="203"/>
      <c r="AT20082" s="144"/>
    </row>
    <row r="20083" spans="9:46" s="142" customFormat="1" x14ac:dyDescent="0.15">
      <c r="I20083" s="223"/>
      <c r="P20083" s="224"/>
      <c r="Q20083" s="224"/>
      <c r="R20083" s="224"/>
      <c r="T20083" s="223"/>
      <c r="U20083" s="225"/>
      <c r="V20083" s="223"/>
      <c r="W20083" s="225"/>
      <c r="AE20083" s="200"/>
      <c r="AM20083" s="203"/>
      <c r="AT20083" s="144"/>
    </row>
    <row r="20084" spans="9:46" s="142" customFormat="1" x14ac:dyDescent="0.15">
      <c r="I20084" s="223"/>
      <c r="P20084" s="224"/>
      <c r="Q20084" s="224"/>
      <c r="R20084" s="224"/>
      <c r="T20084" s="223"/>
      <c r="U20084" s="225"/>
      <c r="V20084" s="223"/>
      <c r="W20084" s="225"/>
      <c r="AE20084" s="200"/>
      <c r="AM20084" s="203"/>
      <c r="AT20084" s="144"/>
    </row>
    <row r="20085" spans="9:46" s="142" customFormat="1" x14ac:dyDescent="0.15">
      <c r="I20085" s="223"/>
      <c r="P20085" s="224"/>
      <c r="Q20085" s="224"/>
      <c r="R20085" s="224"/>
      <c r="T20085" s="223"/>
      <c r="U20085" s="225"/>
      <c r="V20085" s="223"/>
      <c r="W20085" s="225"/>
      <c r="AE20085" s="200"/>
      <c r="AM20085" s="203"/>
      <c r="AT20085" s="144"/>
    </row>
    <row r="20086" spans="9:46" s="142" customFormat="1" x14ac:dyDescent="0.15">
      <c r="I20086" s="223"/>
      <c r="P20086" s="224"/>
      <c r="Q20086" s="224"/>
      <c r="R20086" s="224"/>
      <c r="T20086" s="223"/>
      <c r="U20086" s="225"/>
      <c r="V20086" s="223"/>
      <c r="W20086" s="225"/>
      <c r="AE20086" s="200"/>
      <c r="AM20086" s="203"/>
      <c r="AT20086" s="144"/>
    </row>
    <row r="20087" spans="9:46" s="142" customFormat="1" x14ac:dyDescent="0.15">
      <c r="I20087" s="223"/>
      <c r="P20087" s="224"/>
      <c r="Q20087" s="224"/>
      <c r="R20087" s="224"/>
      <c r="T20087" s="223"/>
      <c r="U20087" s="225"/>
      <c r="V20087" s="223"/>
      <c r="W20087" s="225"/>
      <c r="AE20087" s="200"/>
      <c r="AM20087" s="203"/>
      <c r="AT20087" s="144"/>
    </row>
    <row r="20088" spans="9:46" s="142" customFormat="1" x14ac:dyDescent="0.15">
      <c r="I20088" s="223"/>
      <c r="P20088" s="224"/>
      <c r="Q20088" s="224"/>
      <c r="R20088" s="224"/>
      <c r="T20088" s="223"/>
      <c r="U20088" s="225"/>
      <c r="V20088" s="223"/>
      <c r="W20088" s="225"/>
      <c r="AE20088" s="200"/>
      <c r="AM20088" s="203"/>
      <c r="AT20088" s="144"/>
    </row>
    <row r="20089" spans="9:46" s="142" customFormat="1" x14ac:dyDescent="0.15">
      <c r="I20089" s="223"/>
      <c r="P20089" s="224"/>
      <c r="Q20089" s="224"/>
      <c r="R20089" s="224"/>
      <c r="T20089" s="223"/>
      <c r="U20089" s="225"/>
      <c r="V20089" s="223"/>
      <c r="W20089" s="225"/>
      <c r="AE20089" s="200"/>
      <c r="AM20089" s="203"/>
      <c r="AT20089" s="144"/>
    </row>
    <row r="20090" spans="9:46" s="142" customFormat="1" x14ac:dyDescent="0.15">
      <c r="I20090" s="223"/>
      <c r="P20090" s="224"/>
      <c r="Q20090" s="224"/>
      <c r="R20090" s="224"/>
      <c r="T20090" s="223"/>
      <c r="U20090" s="225"/>
      <c r="V20090" s="223"/>
      <c r="W20090" s="225"/>
      <c r="AE20090" s="200"/>
      <c r="AM20090" s="203"/>
      <c r="AT20090" s="144"/>
    </row>
    <row r="20091" spans="9:46" s="142" customFormat="1" x14ac:dyDescent="0.15">
      <c r="I20091" s="223"/>
      <c r="P20091" s="224"/>
      <c r="Q20091" s="224"/>
      <c r="R20091" s="224"/>
      <c r="T20091" s="223"/>
      <c r="U20091" s="225"/>
      <c r="V20091" s="223"/>
      <c r="W20091" s="225"/>
      <c r="AE20091" s="200"/>
      <c r="AM20091" s="203"/>
      <c r="AT20091" s="144"/>
    </row>
    <row r="20092" spans="9:46" s="142" customFormat="1" x14ac:dyDescent="0.15">
      <c r="I20092" s="223"/>
      <c r="P20092" s="224"/>
      <c r="Q20092" s="224"/>
      <c r="R20092" s="224"/>
      <c r="T20092" s="223"/>
      <c r="U20092" s="225"/>
      <c r="V20092" s="223"/>
      <c r="W20092" s="225"/>
      <c r="AE20092" s="200"/>
      <c r="AM20092" s="203"/>
      <c r="AT20092" s="144"/>
    </row>
    <row r="20093" spans="9:46" s="142" customFormat="1" x14ac:dyDescent="0.15">
      <c r="I20093" s="223"/>
      <c r="P20093" s="224"/>
      <c r="Q20093" s="224"/>
      <c r="R20093" s="224"/>
      <c r="T20093" s="223"/>
      <c r="U20093" s="225"/>
      <c r="V20093" s="223"/>
      <c r="W20093" s="225"/>
      <c r="AE20093" s="200"/>
      <c r="AM20093" s="203"/>
      <c r="AT20093" s="144"/>
    </row>
    <row r="20094" spans="9:46" s="142" customFormat="1" x14ac:dyDescent="0.15">
      <c r="I20094" s="223"/>
      <c r="P20094" s="224"/>
      <c r="Q20094" s="224"/>
      <c r="R20094" s="224"/>
      <c r="T20094" s="223"/>
      <c r="U20094" s="225"/>
      <c r="V20094" s="223"/>
      <c r="W20094" s="225"/>
      <c r="AE20094" s="200"/>
      <c r="AM20094" s="203"/>
      <c r="AT20094" s="144"/>
    </row>
    <row r="20095" spans="9:46" s="142" customFormat="1" x14ac:dyDescent="0.15">
      <c r="I20095" s="223"/>
      <c r="P20095" s="224"/>
      <c r="Q20095" s="224"/>
      <c r="R20095" s="224"/>
      <c r="T20095" s="223"/>
      <c r="U20095" s="225"/>
      <c r="V20095" s="223"/>
      <c r="W20095" s="225"/>
      <c r="AE20095" s="200"/>
      <c r="AM20095" s="203"/>
      <c r="AT20095" s="144"/>
    </row>
    <row r="20096" spans="9:46" s="142" customFormat="1" x14ac:dyDescent="0.15">
      <c r="I20096" s="223"/>
      <c r="P20096" s="224"/>
      <c r="Q20096" s="224"/>
      <c r="R20096" s="224"/>
      <c r="T20096" s="223"/>
      <c r="U20096" s="225"/>
      <c r="V20096" s="223"/>
      <c r="W20096" s="225"/>
      <c r="AE20096" s="200"/>
      <c r="AM20096" s="203"/>
      <c r="AT20096" s="144"/>
    </row>
    <row r="20097" spans="9:46" s="142" customFormat="1" x14ac:dyDescent="0.15">
      <c r="I20097" s="223"/>
      <c r="P20097" s="224"/>
      <c r="Q20097" s="224"/>
      <c r="R20097" s="224"/>
      <c r="T20097" s="223"/>
      <c r="U20097" s="225"/>
      <c r="V20097" s="223"/>
      <c r="W20097" s="225"/>
      <c r="AE20097" s="200"/>
      <c r="AM20097" s="203"/>
      <c r="AT20097" s="144"/>
    </row>
    <row r="20098" spans="9:46" s="142" customFormat="1" x14ac:dyDescent="0.15">
      <c r="I20098" s="223"/>
      <c r="P20098" s="224"/>
      <c r="Q20098" s="224"/>
      <c r="R20098" s="224"/>
      <c r="T20098" s="223"/>
      <c r="U20098" s="225"/>
      <c r="V20098" s="223"/>
      <c r="W20098" s="225"/>
      <c r="AE20098" s="200"/>
      <c r="AM20098" s="203"/>
      <c r="AT20098" s="144"/>
    </row>
    <row r="20099" spans="9:46" s="142" customFormat="1" x14ac:dyDescent="0.15">
      <c r="I20099" s="223"/>
      <c r="P20099" s="224"/>
      <c r="Q20099" s="224"/>
      <c r="R20099" s="224"/>
      <c r="T20099" s="223"/>
      <c r="U20099" s="225"/>
      <c r="V20099" s="223"/>
      <c r="W20099" s="225"/>
      <c r="AE20099" s="200"/>
      <c r="AM20099" s="203"/>
      <c r="AT20099" s="144"/>
    </row>
    <row r="20100" spans="9:46" s="142" customFormat="1" x14ac:dyDescent="0.15">
      <c r="I20100" s="223"/>
      <c r="P20100" s="224"/>
      <c r="Q20100" s="224"/>
      <c r="R20100" s="224"/>
      <c r="T20100" s="223"/>
      <c r="U20100" s="225"/>
      <c r="V20100" s="223"/>
      <c r="W20100" s="225"/>
      <c r="AE20100" s="200"/>
      <c r="AM20100" s="203"/>
      <c r="AT20100" s="144"/>
    </row>
    <row r="20101" spans="9:46" s="142" customFormat="1" x14ac:dyDescent="0.15">
      <c r="I20101" s="223"/>
      <c r="P20101" s="224"/>
      <c r="Q20101" s="224"/>
      <c r="R20101" s="224"/>
      <c r="T20101" s="223"/>
      <c r="U20101" s="225"/>
      <c r="V20101" s="223"/>
      <c r="W20101" s="225"/>
      <c r="AE20101" s="200"/>
      <c r="AM20101" s="203"/>
      <c r="AT20101" s="144"/>
    </row>
    <row r="20102" spans="9:46" s="142" customFormat="1" x14ac:dyDescent="0.15">
      <c r="I20102" s="223"/>
      <c r="P20102" s="224"/>
      <c r="Q20102" s="224"/>
      <c r="R20102" s="224"/>
      <c r="T20102" s="223"/>
      <c r="U20102" s="225"/>
      <c r="V20102" s="223"/>
      <c r="W20102" s="225"/>
      <c r="AE20102" s="200"/>
      <c r="AM20102" s="203"/>
      <c r="AT20102" s="144"/>
    </row>
    <row r="20103" spans="9:46" s="142" customFormat="1" x14ac:dyDescent="0.15">
      <c r="I20103" s="223"/>
      <c r="P20103" s="224"/>
      <c r="Q20103" s="224"/>
      <c r="R20103" s="224"/>
      <c r="T20103" s="223"/>
      <c r="U20103" s="225"/>
      <c r="V20103" s="223"/>
      <c r="W20103" s="225"/>
      <c r="AE20103" s="200"/>
      <c r="AM20103" s="203"/>
      <c r="AT20103" s="144"/>
    </row>
    <row r="20104" spans="9:46" s="142" customFormat="1" x14ac:dyDescent="0.15">
      <c r="I20104" s="223"/>
      <c r="P20104" s="224"/>
      <c r="Q20104" s="224"/>
      <c r="R20104" s="224"/>
      <c r="T20104" s="223"/>
      <c r="U20104" s="225"/>
      <c r="V20104" s="223"/>
      <c r="W20104" s="225"/>
      <c r="AE20104" s="200"/>
      <c r="AM20104" s="203"/>
      <c r="AT20104" s="144"/>
    </row>
    <row r="20105" spans="9:46" s="142" customFormat="1" x14ac:dyDescent="0.15">
      <c r="I20105" s="223"/>
      <c r="P20105" s="224"/>
      <c r="Q20105" s="224"/>
      <c r="R20105" s="224"/>
      <c r="T20105" s="223"/>
      <c r="U20105" s="225"/>
      <c r="V20105" s="223"/>
      <c r="W20105" s="225"/>
      <c r="AE20105" s="200"/>
      <c r="AM20105" s="203"/>
      <c r="AT20105" s="144"/>
    </row>
    <row r="20106" spans="9:46" s="142" customFormat="1" x14ac:dyDescent="0.15">
      <c r="I20106" s="223"/>
      <c r="P20106" s="224"/>
      <c r="Q20106" s="224"/>
      <c r="R20106" s="224"/>
      <c r="T20106" s="223"/>
      <c r="U20106" s="225"/>
      <c r="V20106" s="223"/>
      <c r="W20106" s="225"/>
      <c r="AE20106" s="200"/>
      <c r="AM20106" s="203"/>
      <c r="AT20106" s="144"/>
    </row>
    <row r="20107" spans="9:46" s="142" customFormat="1" x14ac:dyDescent="0.15">
      <c r="I20107" s="223"/>
      <c r="P20107" s="224"/>
      <c r="Q20107" s="224"/>
      <c r="R20107" s="224"/>
      <c r="T20107" s="223"/>
      <c r="U20107" s="225"/>
      <c r="V20107" s="223"/>
      <c r="W20107" s="225"/>
      <c r="AE20107" s="200"/>
      <c r="AM20107" s="203"/>
      <c r="AT20107" s="144"/>
    </row>
    <row r="20108" spans="9:46" s="142" customFormat="1" x14ac:dyDescent="0.15">
      <c r="I20108" s="223"/>
      <c r="P20108" s="224"/>
      <c r="Q20108" s="224"/>
      <c r="R20108" s="224"/>
      <c r="T20108" s="223"/>
      <c r="U20108" s="225"/>
      <c r="V20108" s="223"/>
      <c r="W20108" s="225"/>
      <c r="AE20108" s="200"/>
      <c r="AM20108" s="203"/>
      <c r="AT20108" s="144"/>
    </row>
    <row r="20109" spans="9:46" s="142" customFormat="1" x14ac:dyDescent="0.15">
      <c r="I20109" s="223"/>
      <c r="P20109" s="224"/>
      <c r="Q20109" s="224"/>
      <c r="R20109" s="224"/>
      <c r="T20109" s="223"/>
      <c r="U20109" s="225"/>
      <c r="V20109" s="223"/>
      <c r="W20109" s="225"/>
      <c r="AE20109" s="200"/>
      <c r="AM20109" s="203"/>
      <c r="AT20109" s="144"/>
    </row>
    <row r="20110" spans="9:46" s="142" customFormat="1" x14ac:dyDescent="0.15">
      <c r="I20110" s="223"/>
      <c r="P20110" s="224"/>
      <c r="Q20110" s="224"/>
      <c r="R20110" s="224"/>
      <c r="T20110" s="223"/>
      <c r="U20110" s="225"/>
      <c r="V20110" s="223"/>
      <c r="W20110" s="225"/>
      <c r="AE20110" s="200"/>
      <c r="AM20110" s="203"/>
      <c r="AT20110" s="144"/>
    </row>
    <row r="20111" spans="9:46" s="142" customFormat="1" x14ac:dyDescent="0.15">
      <c r="I20111" s="223"/>
      <c r="P20111" s="224"/>
      <c r="Q20111" s="224"/>
      <c r="R20111" s="224"/>
      <c r="T20111" s="223"/>
      <c r="U20111" s="225"/>
      <c r="V20111" s="223"/>
      <c r="W20111" s="225"/>
      <c r="AE20111" s="200"/>
      <c r="AM20111" s="203"/>
      <c r="AT20111" s="144"/>
    </row>
    <row r="20112" spans="9:46" s="142" customFormat="1" x14ac:dyDescent="0.15">
      <c r="I20112" s="223"/>
      <c r="P20112" s="224"/>
      <c r="Q20112" s="224"/>
      <c r="R20112" s="224"/>
      <c r="T20112" s="223"/>
      <c r="U20112" s="225"/>
      <c r="V20112" s="223"/>
      <c r="W20112" s="225"/>
      <c r="AE20112" s="200"/>
      <c r="AM20112" s="203"/>
      <c r="AT20112" s="144"/>
    </row>
    <row r="20113" spans="9:46" s="142" customFormat="1" x14ac:dyDescent="0.15">
      <c r="I20113" s="223"/>
      <c r="P20113" s="224"/>
      <c r="Q20113" s="224"/>
      <c r="R20113" s="224"/>
      <c r="T20113" s="223"/>
      <c r="U20113" s="225"/>
      <c r="V20113" s="223"/>
      <c r="W20113" s="225"/>
      <c r="AE20113" s="200"/>
      <c r="AM20113" s="203"/>
      <c r="AT20113" s="144"/>
    </row>
    <row r="20114" spans="9:46" s="142" customFormat="1" x14ac:dyDescent="0.15">
      <c r="I20114" s="223"/>
      <c r="P20114" s="224"/>
      <c r="Q20114" s="224"/>
      <c r="R20114" s="224"/>
      <c r="T20114" s="223"/>
      <c r="U20114" s="225"/>
      <c r="V20114" s="223"/>
      <c r="W20114" s="225"/>
      <c r="AE20114" s="200"/>
      <c r="AM20114" s="203"/>
      <c r="AT20114" s="144"/>
    </row>
    <row r="20115" spans="9:46" s="142" customFormat="1" x14ac:dyDescent="0.15">
      <c r="I20115" s="223"/>
      <c r="P20115" s="224"/>
      <c r="Q20115" s="224"/>
      <c r="R20115" s="224"/>
      <c r="T20115" s="223"/>
      <c r="U20115" s="225"/>
      <c r="V20115" s="223"/>
      <c r="W20115" s="225"/>
      <c r="AE20115" s="200"/>
      <c r="AM20115" s="203"/>
      <c r="AT20115" s="144"/>
    </row>
    <row r="20116" spans="9:46" s="142" customFormat="1" x14ac:dyDescent="0.15">
      <c r="I20116" s="223"/>
      <c r="P20116" s="224"/>
      <c r="Q20116" s="224"/>
      <c r="R20116" s="224"/>
      <c r="T20116" s="223"/>
      <c r="U20116" s="225"/>
      <c r="V20116" s="223"/>
      <c r="W20116" s="225"/>
      <c r="AE20116" s="200"/>
      <c r="AM20116" s="203"/>
      <c r="AT20116" s="144"/>
    </row>
    <row r="20117" spans="9:46" s="142" customFormat="1" x14ac:dyDescent="0.15">
      <c r="I20117" s="223"/>
      <c r="P20117" s="224"/>
      <c r="Q20117" s="224"/>
      <c r="R20117" s="224"/>
      <c r="T20117" s="223"/>
      <c r="U20117" s="225"/>
      <c r="V20117" s="223"/>
      <c r="W20117" s="225"/>
      <c r="AE20117" s="200"/>
      <c r="AM20117" s="203"/>
      <c r="AT20117" s="144"/>
    </row>
    <row r="20118" spans="9:46" s="142" customFormat="1" x14ac:dyDescent="0.15">
      <c r="I20118" s="223"/>
      <c r="P20118" s="224"/>
      <c r="Q20118" s="224"/>
      <c r="R20118" s="224"/>
      <c r="T20118" s="223"/>
      <c r="U20118" s="225"/>
      <c r="V20118" s="223"/>
      <c r="W20118" s="225"/>
      <c r="AE20118" s="200"/>
      <c r="AM20118" s="203"/>
      <c r="AT20118" s="144"/>
    </row>
    <row r="20119" spans="9:46" s="142" customFormat="1" x14ac:dyDescent="0.15">
      <c r="I20119" s="223"/>
      <c r="P20119" s="224"/>
      <c r="Q20119" s="224"/>
      <c r="R20119" s="224"/>
      <c r="T20119" s="223"/>
      <c r="U20119" s="225"/>
      <c r="V20119" s="223"/>
      <c r="W20119" s="225"/>
      <c r="AE20119" s="200"/>
      <c r="AM20119" s="203"/>
      <c r="AT20119" s="144"/>
    </row>
    <row r="20120" spans="9:46" s="142" customFormat="1" x14ac:dyDescent="0.15">
      <c r="I20120" s="223"/>
      <c r="P20120" s="224"/>
      <c r="Q20120" s="224"/>
      <c r="R20120" s="224"/>
      <c r="T20120" s="223"/>
      <c r="U20120" s="225"/>
      <c r="V20120" s="223"/>
      <c r="W20120" s="225"/>
      <c r="AE20120" s="200"/>
      <c r="AM20120" s="203"/>
      <c r="AT20120" s="144"/>
    </row>
    <row r="20121" spans="9:46" s="142" customFormat="1" x14ac:dyDescent="0.15">
      <c r="I20121" s="223"/>
      <c r="P20121" s="224"/>
      <c r="Q20121" s="224"/>
      <c r="R20121" s="224"/>
      <c r="T20121" s="223"/>
      <c r="U20121" s="225"/>
      <c r="V20121" s="223"/>
      <c r="W20121" s="225"/>
      <c r="AE20121" s="200"/>
      <c r="AM20121" s="203"/>
      <c r="AT20121" s="144"/>
    </row>
    <row r="20122" spans="9:46" s="142" customFormat="1" x14ac:dyDescent="0.15">
      <c r="I20122" s="223"/>
      <c r="P20122" s="224"/>
      <c r="Q20122" s="224"/>
      <c r="R20122" s="224"/>
      <c r="T20122" s="223"/>
      <c r="U20122" s="225"/>
      <c r="V20122" s="223"/>
      <c r="W20122" s="225"/>
      <c r="AE20122" s="200"/>
      <c r="AM20122" s="203"/>
      <c r="AT20122" s="144"/>
    </row>
    <row r="20123" spans="9:46" s="142" customFormat="1" x14ac:dyDescent="0.15">
      <c r="I20123" s="223"/>
      <c r="P20123" s="224"/>
      <c r="Q20123" s="224"/>
      <c r="R20123" s="224"/>
      <c r="T20123" s="223"/>
      <c r="U20123" s="225"/>
      <c r="V20123" s="223"/>
      <c r="W20123" s="225"/>
      <c r="AE20123" s="200"/>
      <c r="AM20123" s="203"/>
      <c r="AT20123" s="144"/>
    </row>
    <row r="20124" spans="9:46" s="142" customFormat="1" x14ac:dyDescent="0.15">
      <c r="I20124" s="223"/>
      <c r="P20124" s="224"/>
      <c r="Q20124" s="224"/>
      <c r="R20124" s="224"/>
      <c r="T20124" s="223"/>
      <c r="U20124" s="225"/>
      <c r="V20124" s="223"/>
      <c r="W20124" s="225"/>
      <c r="AE20124" s="200"/>
      <c r="AM20124" s="203"/>
      <c r="AT20124" s="144"/>
    </row>
    <row r="20125" spans="9:46" s="142" customFormat="1" x14ac:dyDescent="0.15">
      <c r="I20125" s="223"/>
      <c r="P20125" s="224"/>
      <c r="Q20125" s="224"/>
      <c r="R20125" s="224"/>
      <c r="T20125" s="223"/>
      <c r="U20125" s="225"/>
      <c r="V20125" s="223"/>
      <c r="W20125" s="225"/>
      <c r="AE20125" s="200"/>
      <c r="AM20125" s="203"/>
      <c r="AT20125" s="144"/>
    </row>
    <row r="20126" spans="9:46" s="142" customFormat="1" x14ac:dyDescent="0.15">
      <c r="I20126" s="223"/>
      <c r="P20126" s="224"/>
      <c r="Q20126" s="224"/>
      <c r="R20126" s="224"/>
      <c r="T20126" s="223"/>
      <c r="U20126" s="225"/>
      <c r="V20126" s="223"/>
      <c r="W20126" s="225"/>
      <c r="AE20126" s="200"/>
      <c r="AM20126" s="203"/>
      <c r="AT20126" s="144"/>
    </row>
    <row r="20127" spans="9:46" s="142" customFormat="1" x14ac:dyDescent="0.15">
      <c r="I20127" s="223"/>
      <c r="P20127" s="224"/>
      <c r="Q20127" s="224"/>
      <c r="R20127" s="224"/>
      <c r="T20127" s="223"/>
      <c r="U20127" s="225"/>
      <c r="V20127" s="223"/>
      <c r="W20127" s="225"/>
      <c r="AE20127" s="200"/>
      <c r="AM20127" s="203"/>
      <c r="AT20127" s="144"/>
    </row>
    <row r="20128" spans="9:46" s="142" customFormat="1" x14ac:dyDescent="0.15">
      <c r="I20128" s="223"/>
      <c r="P20128" s="224"/>
      <c r="Q20128" s="224"/>
      <c r="R20128" s="224"/>
      <c r="T20128" s="223"/>
      <c r="U20128" s="225"/>
      <c r="V20128" s="223"/>
      <c r="W20128" s="225"/>
      <c r="AE20128" s="200"/>
      <c r="AM20128" s="203"/>
      <c r="AT20128" s="144"/>
    </row>
    <row r="20129" spans="9:46" s="142" customFormat="1" x14ac:dyDescent="0.15">
      <c r="I20129" s="223"/>
      <c r="P20129" s="224"/>
      <c r="Q20129" s="224"/>
      <c r="R20129" s="224"/>
      <c r="T20129" s="223"/>
      <c r="U20129" s="225"/>
      <c r="V20129" s="223"/>
      <c r="W20129" s="225"/>
      <c r="AE20129" s="200"/>
      <c r="AM20129" s="203"/>
      <c r="AT20129" s="144"/>
    </row>
    <row r="20130" spans="9:46" s="142" customFormat="1" x14ac:dyDescent="0.15">
      <c r="I20130" s="223"/>
      <c r="P20130" s="224"/>
      <c r="Q20130" s="224"/>
      <c r="R20130" s="224"/>
      <c r="T20130" s="223"/>
      <c r="U20130" s="225"/>
      <c r="V20130" s="223"/>
      <c r="W20130" s="225"/>
      <c r="AE20130" s="200"/>
      <c r="AM20130" s="203"/>
      <c r="AT20130" s="144"/>
    </row>
    <row r="20131" spans="9:46" s="142" customFormat="1" x14ac:dyDescent="0.15">
      <c r="I20131" s="223"/>
      <c r="P20131" s="224"/>
      <c r="Q20131" s="224"/>
      <c r="R20131" s="224"/>
      <c r="T20131" s="223"/>
      <c r="U20131" s="225"/>
      <c r="V20131" s="223"/>
      <c r="W20131" s="225"/>
      <c r="AE20131" s="200"/>
      <c r="AM20131" s="203"/>
      <c r="AT20131" s="144"/>
    </row>
    <row r="20132" spans="9:46" s="142" customFormat="1" x14ac:dyDescent="0.15">
      <c r="I20132" s="223"/>
      <c r="P20132" s="224"/>
      <c r="Q20132" s="224"/>
      <c r="R20132" s="224"/>
      <c r="T20132" s="223"/>
      <c r="U20132" s="225"/>
      <c r="V20132" s="223"/>
      <c r="W20132" s="225"/>
      <c r="AE20132" s="200"/>
      <c r="AM20132" s="203"/>
      <c r="AT20132" s="144"/>
    </row>
    <row r="20133" spans="9:46" s="142" customFormat="1" x14ac:dyDescent="0.15">
      <c r="I20133" s="223"/>
      <c r="P20133" s="224"/>
      <c r="Q20133" s="224"/>
      <c r="R20133" s="224"/>
      <c r="T20133" s="223"/>
      <c r="U20133" s="225"/>
      <c r="V20133" s="223"/>
      <c r="W20133" s="225"/>
      <c r="AE20133" s="200"/>
      <c r="AM20133" s="203"/>
      <c r="AT20133" s="144"/>
    </row>
    <row r="20134" spans="9:46" s="142" customFormat="1" x14ac:dyDescent="0.15">
      <c r="I20134" s="223"/>
      <c r="P20134" s="224"/>
      <c r="Q20134" s="224"/>
      <c r="R20134" s="224"/>
      <c r="T20134" s="223"/>
      <c r="U20134" s="225"/>
      <c r="V20134" s="223"/>
      <c r="W20134" s="225"/>
      <c r="AE20134" s="200"/>
      <c r="AM20134" s="203"/>
      <c r="AT20134" s="144"/>
    </row>
    <row r="20135" spans="9:46" s="142" customFormat="1" x14ac:dyDescent="0.15">
      <c r="I20135" s="223"/>
      <c r="P20135" s="224"/>
      <c r="Q20135" s="224"/>
      <c r="R20135" s="224"/>
      <c r="T20135" s="223"/>
      <c r="U20135" s="225"/>
      <c r="V20135" s="223"/>
      <c r="W20135" s="225"/>
      <c r="AE20135" s="200"/>
      <c r="AM20135" s="203"/>
      <c r="AT20135" s="144"/>
    </row>
    <row r="20136" spans="9:46" s="142" customFormat="1" x14ac:dyDescent="0.15">
      <c r="I20136" s="223"/>
      <c r="P20136" s="224"/>
      <c r="Q20136" s="224"/>
      <c r="R20136" s="224"/>
      <c r="T20136" s="223"/>
      <c r="U20136" s="225"/>
      <c r="V20136" s="223"/>
      <c r="W20136" s="225"/>
      <c r="AE20136" s="200"/>
      <c r="AM20136" s="203"/>
      <c r="AT20136" s="144"/>
    </row>
    <row r="20137" spans="9:46" s="142" customFormat="1" x14ac:dyDescent="0.15">
      <c r="I20137" s="223"/>
      <c r="P20137" s="224"/>
      <c r="Q20137" s="224"/>
      <c r="R20137" s="224"/>
      <c r="T20137" s="223"/>
      <c r="U20137" s="225"/>
      <c r="V20137" s="223"/>
      <c r="W20137" s="225"/>
      <c r="AE20137" s="200"/>
      <c r="AM20137" s="203"/>
      <c r="AT20137" s="144"/>
    </row>
    <row r="20138" spans="9:46" s="142" customFormat="1" x14ac:dyDescent="0.15">
      <c r="I20138" s="223"/>
      <c r="P20138" s="224"/>
      <c r="Q20138" s="224"/>
      <c r="R20138" s="224"/>
      <c r="T20138" s="223"/>
      <c r="U20138" s="225"/>
      <c r="V20138" s="223"/>
      <c r="W20138" s="225"/>
      <c r="AE20138" s="200"/>
      <c r="AM20138" s="203"/>
      <c r="AT20138" s="144"/>
    </row>
    <row r="20139" spans="9:46" s="142" customFormat="1" x14ac:dyDescent="0.15">
      <c r="I20139" s="223"/>
      <c r="P20139" s="224"/>
      <c r="Q20139" s="224"/>
      <c r="R20139" s="224"/>
      <c r="T20139" s="223"/>
      <c r="U20139" s="225"/>
      <c r="V20139" s="223"/>
      <c r="W20139" s="225"/>
      <c r="AE20139" s="200"/>
      <c r="AM20139" s="203"/>
      <c r="AT20139" s="144"/>
    </row>
    <row r="20140" spans="9:46" s="142" customFormat="1" x14ac:dyDescent="0.15">
      <c r="I20140" s="223"/>
      <c r="P20140" s="224"/>
      <c r="Q20140" s="224"/>
      <c r="R20140" s="224"/>
      <c r="T20140" s="223"/>
      <c r="U20140" s="225"/>
      <c r="V20140" s="223"/>
      <c r="W20140" s="225"/>
      <c r="AE20140" s="200"/>
      <c r="AM20140" s="203"/>
      <c r="AT20140" s="144"/>
    </row>
    <row r="20141" spans="9:46" s="142" customFormat="1" x14ac:dyDescent="0.15">
      <c r="I20141" s="223"/>
      <c r="P20141" s="224"/>
      <c r="Q20141" s="224"/>
      <c r="R20141" s="224"/>
      <c r="T20141" s="223"/>
      <c r="U20141" s="225"/>
      <c r="V20141" s="223"/>
      <c r="W20141" s="225"/>
      <c r="AE20141" s="200"/>
      <c r="AM20141" s="203"/>
      <c r="AT20141" s="144"/>
    </row>
    <row r="20142" spans="9:46" s="142" customFormat="1" x14ac:dyDescent="0.15">
      <c r="I20142" s="223"/>
      <c r="P20142" s="224"/>
      <c r="Q20142" s="224"/>
      <c r="R20142" s="224"/>
      <c r="T20142" s="223"/>
      <c r="U20142" s="225"/>
      <c r="V20142" s="223"/>
      <c r="W20142" s="225"/>
      <c r="AE20142" s="200"/>
      <c r="AM20142" s="203"/>
      <c r="AT20142" s="144"/>
    </row>
    <row r="20143" spans="9:46" s="142" customFormat="1" x14ac:dyDescent="0.15">
      <c r="I20143" s="223"/>
      <c r="P20143" s="224"/>
      <c r="Q20143" s="224"/>
      <c r="R20143" s="224"/>
      <c r="T20143" s="223"/>
      <c r="U20143" s="225"/>
      <c r="V20143" s="223"/>
      <c r="W20143" s="225"/>
      <c r="AE20143" s="200"/>
      <c r="AM20143" s="203"/>
      <c r="AT20143" s="144"/>
    </row>
    <row r="20144" spans="9:46" s="142" customFormat="1" x14ac:dyDescent="0.15">
      <c r="I20144" s="223"/>
      <c r="P20144" s="224"/>
      <c r="Q20144" s="224"/>
      <c r="R20144" s="224"/>
      <c r="T20144" s="223"/>
      <c r="U20144" s="225"/>
      <c r="V20144" s="223"/>
      <c r="W20144" s="225"/>
      <c r="AE20144" s="200"/>
      <c r="AM20144" s="203"/>
      <c r="AT20144" s="144"/>
    </row>
    <row r="20145" spans="9:46" s="142" customFormat="1" x14ac:dyDescent="0.15">
      <c r="I20145" s="223"/>
      <c r="P20145" s="224"/>
      <c r="Q20145" s="224"/>
      <c r="R20145" s="224"/>
      <c r="T20145" s="223"/>
      <c r="U20145" s="225"/>
      <c r="V20145" s="223"/>
      <c r="W20145" s="225"/>
      <c r="AE20145" s="200"/>
      <c r="AM20145" s="203"/>
      <c r="AT20145" s="144"/>
    </row>
    <row r="20146" spans="9:46" s="142" customFormat="1" x14ac:dyDescent="0.15">
      <c r="I20146" s="223"/>
      <c r="P20146" s="224"/>
      <c r="Q20146" s="224"/>
      <c r="R20146" s="224"/>
      <c r="T20146" s="223"/>
      <c r="U20146" s="225"/>
      <c r="V20146" s="223"/>
      <c r="W20146" s="225"/>
      <c r="AE20146" s="200"/>
      <c r="AM20146" s="203"/>
      <c r="AT20146" s="144"/>
    </row>
    <row r="20147" spans="9:46" s="142" customFormat="1" x14ac:dyDescent="0.15">
      <c r="I20147" s="223"/>
      <c r="P20147" s="224"/>
      <c r="Q20147" s="224"/>
      <c r="R20147" s="224"/>
      <c r="T20147" s="223"/>
      <c r="U20147" s="225"/>
      <c r="V20147" s="223"/>
      <c r="W20147" s="225"/>
      <c r="AE20147" s="200"/>
      <c r="AM20147" s="203"/>
      <c r="AT20147" s="144"/>
    </row>
    <row r="20148" spans="9:46" s="142" customFormat="1" x14ac:dyDescent="0.15">
      <c r="I20148" s="223"/>
      <c r="P20148" s="224"/>
      <c r="Q20148" s="224"/>
      <c r="R20148" s="224"/>
      <c r="T20148" s="223"/>
      <c r="U20148" s="225"/>
      <c r="V20148" s="223"/>
      <c r="W20148" s="225"/>
      <c r="AE20148" s="200"/>
      <c r="AM20148" s="203"/>
      <c r="AT20148" s="144"/>
    </row>
    <row r="20149" spans="9:46" s="142" customFormat="1" x14ac:dyDescent="0.15">
      <c r="I20149" s="223"/>
      <c r="P20149" s="224"/>
      <c r="Q20149" s="224"/>
      <c r="R20149" s="224"/>
      <c r="T20149" s="223"/>
      <c r="U20149" s="225"/>
      <c r="V20149" s="223"/>
      <c r="W20149" s="225"/>
      <c r="AE20149" s="200"/>
      <c r="AM20149" s="203"/>
      <c r="AT20149" s="144"/>
    </row>
    <row r="20150" spans="9:46" s="142" customFormat="1" x14ac:dyDescent="0.15">
      <c r="I20150" s="223"/>
      <c r="P20150" s="224"/>
      <c r="Q20150" s="224"/>
      <c r="R20150" s="224"/>
      <c r="T20150" s="223"/>
      <c r="U20150" s="225"/>
      <c r="V20150" s="223"/>
      <c r="W20150" s="225"/>
      <c r="AE20150" s="200"/>
      <c r="AM20150" s="203"/>
      <c r="AT20150" s="144"/>
    </row>
    <row r="20151" spans="9:46" s="142" customFormat="1" x14ac:dyDescent="0.15">
      <c r="I20151" s="223"/>
      <c r="P20151" s="224"/>
      <c r="Q20151" s="224"/>
      <c r="R20151" s="224"/>
      <c r="T20151" s="223"/>
      <c r="U20151" s="225"/>
      <c r="V20151" s="223"/>
      <c r="W20151" s="225"/>
      <c r="AE20151" s="200"/>
      <c r="AM20151" s="203"/>
      <c r="AT20151" s="144"/>
    </row>
    <row r="20152" spans="9:46" s="142" customFormat="1" x14ac:dyDescent="0.15">
      <c r="I20152" s="223"/>
      <c r="P20152" s="224"/>
      <c r="Q20152" s="224"/>
      <c r="R20152" s="224"/>
      <c r="T20152" s="223"/>
      <c r="U20152" s="225"/>
      <c r="V20152" s="223"/>
      <c r="W20152" s="225"/>
      <c r="AE20152" s="200"/>
      <c r="AM20152" s="203"/>
      <c r="AT20152" s="144"/>
    </row>
    <row r="20153" spans="9:46" s="142" customFormat="1" x14ac:dyDescent="0.15">
      <c r="I20153" s="223"/>
      <c r="P20153" s="224"/>
      <c r="Q20153" s="224"/>
      <c r="R20153" s="224"/>
      <c r="T20153" s="223"/>
      <c r="U20153" s="225"/>
      <c r="V20153" s="223"/>
      <c r="W20153" s="225"/>
      <c r="AE20153" s="200"/>
      <c r="AM20153" s="203"/>
      <c r="AT20153" s="144"/>
    </row>
    <row r="20154" spans="9:46" s="142" customFormat="1" x14ac:dyDescent="0.15">
      <c r="I20154" s="223"/>
      <c r="P20154" s="224"/>
      <c r="Q20154" s="224"/>
      <c r="R20154" s="224"/>
      <c r="T20154" s="223"/>
      <c r="U20154" s="225"/>
      <c r="V20154" s="223"/>
      <c r="W20154" s="225"/>
      <c r="AE20154" s="200"/>
      <c r="AM20154" s="203"/>
      <c r="AT20154" s="144"/>
    </row>
    <row r="20155" spans="9:46" s="142" customFormat="1" x14ac:dyDescent="0.15">
      <c r="I20155" s="223"/>
      <c r="P20155" s="224"/>
      <c r="Q20155" s="224"/>
      <c r="R20155" s="224"/>
      <c r="T20155" s="223"/>
      <c r="U20155" s="225"/>
      <c r="V20155" s="223"/>
      <c r="W20155" s="225"/>
      <c r="AE20155" s="200"/>
      <c r="AM20155" s="203"/>
      <c r="AT20155" s="144"/>
    </row>
    <row r="20156" spans="9:46" s="142" customFormat="1" x14ac:dyDescent="0.15">
      <c r="I20156" s="223"/>
      <c r="P20156" s="224"/>
      <c r="Q20156" s="224"/>
      <c r="R20156" s="224"/>
      <c r="T20156" s="223"/>
      <c r="U20156" s="225"/>
      <c r="V20156" s="223"/>
      <c r="W20156" s="225"/>
      <c r="AE20156" s="200"/>
      <c r="AM20156" s="203"/>
      <c r="AT20156" s="144"/>
    </row>
    <row r="20157" spans="9:46" s="142" customFormat="1" x14ac:dyDescent="0.15">
      <c r="I20157" s="223"/>
      <c r="P20157" s="224"/>
      <c r="Q20157" s="224"/>
      <c r="R20157" s="224"/>
      <c r="T20157" s="223"/>
      <c r="U20157" s="225"/>
      <c r="V20157" s="223"/>
      <c r="W20157" s="225"/>
      <c r="AE20157" s="200"/>
      <c r="AM20157" s="203"/>
      <c r="AT20157" s="144"/>
    </row>
    <row r="20158" spans="9:46" s="142" customFormat="1" x14ac:dyDescent="0.15">
      <c r="I20158" s="223"/>
      <c r="P20158" s="224"/>
      <c r="Q20158" s="224"/>
      <c r="R20158" s="224"/>
      <c r="T20158" s="223"/>
      <c r="U20158" s="225"/>
      <c r="V20158" s="223"/>
      <c r="W20158" s="225"/>
      <c r="AE20158" s="200"/>
      <c r="AM20158" s="203"/>
      <c r="AT20158" s="144"/>
    </row>
    <row r="20159" spans="9:46" s="142" customFormat="1" x14ac:dyDescent="0.15">
      <c r="I20159" s="223"/>
      <c r="P20159" s="224"/>
      <c r="Q20159" s="224"/>
      <c r="R20159" s="224"/>
      <c r="T20159" s="223"/>
      <c r="U20159" s="225"/>
      <c r="V20159" s="223"/>
      <c r="W20159" s="225"/>
      <c r="AE20159" s="200"/>
      <c r="AM20159" s="203"/>
      <c r="AT20159" s="144"/>
    </row>
    <row r="20160" spans="9:46" s="142" customFormat="1" x14ac:dyDescent="0.15">
      <c r="I20160" s="223"/>
      <c r="P20160" s="224"/>
      <c r="Q20160" s="224"/>
      <c r="R20160" s="224"/>
      <c r="T20160" s="223"/>
      <c r="U20160" s="225"/>
      <c r="V20160" s="223"/>
      <c r="W20160" s="225"/>
      <c r="AE20160" s="200"/>
      <c r="AM20160" s="203"/>
      <c r="AT20160" s="144"/>
    </row>
    <row r="20161" spans="9:46" s="142" customFormat="1" x14ac:dyDescent="0.15">
      <c r="I20161" s="223"/>
      <c r="P20161" s="224"/>
      <c r="Q20161" s="224"/>
      <c r="R20161" s="224"/>
      <c r="T20161" s="223"/>
      <c r="U20161" s="225"/>
      <c r="V20161" s="223"/>
      <c r="W20161" s="225"/>
      <c r="AE20161" s="200"/>
      <c r="AM20161" s="203"/>
      <c r="AT20161" s="144"/>
    </row>
    <row r="20162" spans="9:46" s="142" customFormat="1" x14ac:dyDescent="0.15">
      <c r="I20162" s="223"/>
      <c r="P20162" s="224"/>
      <c r="Q20162" s="224"/>
      <c r="R20162" s="224"/>
      <c r="T20162" s="223"/>
      <c r="U20162" s="225"/>
      <c r="V20162" s="223"/>
      <c r="W20162" s="225"/>
      <c r="AE20162" s="200"/>
      <c r="AM20162" s="203"/>
      <c r="AT20162" s="144"/>
    </row>
    <row r="20163" spans="9:46" s="142" customFormat="1" x14ac:dyDescent="0.15">
      <c r="I20163" s="223"/>
      <c r="P20163" s="224"/>
      <c r="Q20163" s="224"/>
      <c r="R20163" s="224"/>
      <c r="T20163" s="223"/>
      <c r="U20163" s="225"/>
      <c r="V20163" s="223"/>
      <c r="W20163" s="225"/>
      <c r="AE20163" s="200"/>
      <c r="AM20163" s="203"/>
      <c r="AT20163" s="144"/>
    </row>
    <row r="20164" spans="9:46" s="142" customFormat="1" x14ac:dyDescent="0.15">
      <c r="I20164" s="223"/>
      <c r="P20164" s="224"/>
      <c r="Q20164" s="224"/>
      <c r="R20164" s="224"/>
      <c r="T20164" s="223"/>
      <c r="U20164" s="225"/>
      <c r="V20164" s="223"/>
      <c r="W20164" s="225"/>
      <c r="AE20164" s="200"/>
      <c r="AM20164" s="203"/>
      <c r="AT20164" s="144"/>
    </row>
    <row r="20165" spans="9:46" s="142" customFormat="1" x14ac:dyDescent="0.15">
      <c r="I20165" s="223"/>
      <c r="P20165" s="224"/>
      <c r="Q20165" s="224"/>
      <c r="R20165" s="224"/>
      <c r="T20165" s="223"/>
      <c r="U20165" s="225"/>
      <c r="V20165" s="223"/>
      <c r="W20165" s="225"/>
      <c r="AE20165" s="200"/>
      <c r="AM20165" s="203"/>
      <c r="AT20165" s="144"/>
    </row>
    <row r="20166" spans="9:46" s="142" customFormat="1" x14ac:dyDescent="0.15">
      <c r="I20166" s="223"/>
      <c r="P20166" s="224"/>
      <c r="Q20166" s="224"/>
      <c r="R20166" s="224"/>
      <c r="T20166" s="223"/>
      <c r="U20166" s="225"/>
      <c r="V20166" s="223"/>
      <c r="W20166" s="225"/>
      <c r="AE20166" s="200"/>
      <c r="AM20166" s="203"/>
      <c r="AT20166" s="144"/>
    </row>
    <row r="20167" spans="9:46" s="142" customFormat="1" x14ac:dyDescent="0.15">
      <c r="I20167" s="223"/>
      <c r="P20167" s="224"/>
      <c r="Q20167" s="224"/>
      <c r="R20167" s="224"/>
      <c r="T20167" s="223"/>
      <c r="U20167" s="225"/>
      <c r="V20167" s="223"/>
      <c r="W20167" s="225"/>
      <c r="AE20167" s="200"/>
      <c r="AM20167" s="203"/>
      <c r="AT20167" s="144"/>
    </row>
    <row r="20168" spans="9:46" s="142" customFormat="1" x14ac:dyDescent="0.15">
      <c r="I20168" s="223"/>
      <c r="P20168" s="224"/>
      <c r="Q20168" s="224"/>
      <c r="R20168" s="224"/>
      <c r="T20168" s="223"/>
      <c r="U20168" s="225"/>
      <c r="V20168" s="223"/>
      <c r="W20168" s="225"/>
      <c r="AE20168" s="200"/>
      <c r="AM20168" s="203"/>
      <c r="AT20168" s="144"/>
    </row>
    <row r="20169" spans="9:46" s="142" customFormat="1" x14ac:dyDescent="0.15">
      <c r="I20169" s="223"/>
      <c r="P20169" s="224"/>
      <c r="Q20169" s="224"/>
      <c r="R20169" s="224"/>
      <c r="T20169" s="223"/>
      <c r="U20169" s="225"/>
      <c r="V20169" s="223"/>
      <c r="W20169" s="225"/>
      <c r="AE20169" s="200"/>
      <c r="AM20169" s="203"/>
      <c r="AT20169" s="144"/>
    </row>
    <row r="20170" spans="9:46" s="142" customFormat="1" x14ac:dyDescent="0.15">
      <c r="I20170" s="223"/>
      <c r="P20170" s="224"/>
      <c r="Q20170" s="224"/>
      <c r="R20170" s="224"/>
      <c r="T20170" s="223"/>
      <c r="U20170" s="225"/>
      <c r="V20170" s="223"/>
      <c r="W20170" s="225"/>
      <c r="AE20170" s="200"/>
      <c r="AM20170" s="203"/>
      <c r="AT20170" s="144"/>
    </row>
    <row r="20171" spans="9:46" s="142" customFormat="1" x14ac:dyDescent="0.15">
      <c r="I20171" s="223"/>
      <c r="P20171" s="224"/>
      <c r="Q20171" s="224"/>
      <c r="R20171" s="224"/>
      <c r="T20171" s="223"/>
      <c r="U20171" s="225"/>
      <c r="V20171" s="223"/>
      <c r="W20171" s="225"/>
      <c r="AE20171" s="200"/>
      <c r="AM20171" s="203"/>
      <c r="AT20171" s="144"/>
    </row>
    <row r="20172" spans="9:46" s="142" customFormat="1" x14ac:dyDescent="0.15">
      <c r="I20172" s="223"/>
      <c r="P20172" s="224"/>
      <c r="Q20172" s="224"/>
      <c r="R20172" s="224"/>
      <c r="T20172" s="223"/>
      <c r="U20172" s="225"/>
      <c r="V20172" s="223"/>
      <c r="W20172" s="225"/>
      <c r="AE20172" s="200"/>
      <c r="AM20172" s="203"/>
      <c r="AT20172" s="144"/>
    </row>
    <row r="20173" spans="9:46" s="142" customFormat="1" x14ac:dyDescent="0.15">
      <c r="I20173" s="223"/>
      <c r="P20173" s="224"/>
      <c r="Q20173" s="224"/>
      <c r="R20173" s="224"/>
      <c r="T20173" s="223"/>
      <c r="U20173" s="225"/>
      <c r="V20173" s="223"/>
      <c r="W20173" s="225"/>
      <c r="AE20173" s="200"/>
      <c r="AM20173" s="203"/>
      <c r="AT20173" s="144"/>
    </row>
    <row r="20174" spans="9:46" s="142" customFormat="1" x14ac:dyDescent="0.15">
      <c r="I20174" s="223"/>
      <c r="P20174" s="224"/>
      <c r="Q20174" s="224"/>
      <c r="R20174" s="224"/>
      <c r="T20174" s="223"/>
      <c r="U20174" s="225"/>
      <c r="V20174" s="223"/>
      <c r="W20174" s="225"/>
      <c r="AE20174" s="200"/>
      <c r="AM20174" s="203"/>
      <c r="AT20174" s="144"/>
    </row>
    <row r="20175" spans="9:46" s="142" customFormat="1" x14ac:dyDescent="0.15">
      <c r="I20175" s="223"/>
      <c r="P20175" s="224"/>
      <c r="Q20175" s="224"/>
      <c r="R20175" s="224"/>
      <c r="T20175" s="223"/>
      <c r="U20175" s="225"/>
      <c r="V20175" s="223"/>
      <c r="W20175" s="225"/>
      <c r="AE20175" s="200"/>
      <c r="AM20175" s="203"/>
      <c r="AT20175" s="144"/>
    </row>
    <row r="20176" spans="9:46" s="142" customFormat="1" x14ac:dyDescent="0.15">
      <c r="I20176" s="223"/>
      <c r="P20176" s="224"/>
      <c r="Q20176" s="224"/>
      <c r="R20176" s="224"/>
      <c r="T20176" s="223"/>
      <c r="U20176" s="225"/>
      <c r="V20176" s="223"/>
      <c r="W20176" s="225"/>
      <c r="AE20176" s="200"/>
      <c r="AM20176" s="203"/>
      <c r="AT20176" s="144"/>
    </row>
    <row r="20177" spans="9:46" s="142" customFormat="1" x14ac:dyDescent="0.15">
      <c r="I20177" s="223"/>
      <c r="P20177" s="224"/>
      <c r="Q20177" s="224"/>
      <c r="R20177" s="224"/>
      <c r="T20177" s="223"/>
      <c r="U20177" s="225"/>
      <c r="V20177" s="223"/>
      <c r="W20177" s="225"/>
      <c r="AE20177" s="200"/>
      <c r="AM20177" s="203"/>
      <c r="AT20177" s="144"/>
    </row>
    <row r="20178" spans="9:46" s="142" customFormat="1" x14ac:dyDescent="0.15">
      <c r="I20178" s="223"/>
      <c r="P20178" s="224"/>
      <c r="Q20178" s="224"/>
      <c r="R20178" s="224"/>
      <c r="T20178" s="223"/>
      <c r="U20178" s="225"/>
      <c r="V20178" s="223"/>
      <c r="W20178" s="225"/>
      <c r="AE20178" s="200"/>
      <c r="AM20178" s="203"/>
      <c r="AT20178" s="144"/>
    </row>
    <row r="20179" spans="9:46" s="142" customFormat="1" x14ac:dyDescent="0.15">
      <c r="I20179" s="223"/>
      <c r="P20179" s="224"/>
      <c r="Q20179" s="224"/>
      <c r="R20179" s="224"/>
      <c r="T20179" s="223"/>
      <c r="U20179" s="225"/>
      <c r="V20179" s="223"/>
      <c r="W20179" s="225"/>
      <c r="AE20179" s="200"/>
      <c r="AM20179" s="203"/>
      <c r="AT20179" s="144"/>
    </row>
    <row r="20180" spans="9:46" s="142" customFormat="1" x14ac:dyDescent="0.15">
      <c r="I20180" s="223"/>
      <c r="P20180" s="224"/>
      <c r="Q20180" s="224"/>
      <c r="R20180" s="224"/>
      <c r="T20180" s="223"/>
      <c r="U20180" s="225"/>
      <c r="V20180" s="223"/>
      <c r="W20180" s="225"/>
      <c r="AE20180" s="200"/>
      <c r="AM20180" s="203"/>
      <c r="AT20180" s="144"/>
    </row>
    <row r="20181" spans="9:46" s="142" customFormat="1" x14ac:dyDescent="0.15">
      <c r="I20181" s="223"/>
      <c r="P20181" s="224"/>
      <c r="Q20181" s="224"/>
      <c r="R20181" s="224"/>
      <c r="T20181" s="223"/>
      <c r="U20181" s="225"/>
      <c r="V20181" s="223"/>
      <c r="W20181" s="225"/>
      <c r="AE20181" s="200"/>
      <c r="AM20181" s="203"/>
      <c r="AT20181" s="144"/>
    </row>
    <row r="20182" spans="9:46" s="142" customFormat="1" x14ac:dyDescent="0.15">
      <c r="I20182" s="223"/>
      <c r="P20182" s="224"/>
      <c r="Q20182" s="224"/>
      <c r="R20182" s="224"/>
      <c r="T20182" s="223"/>
      <c r="U20182" s="225"/>
      <c r="V20182" s="223"/>
      <c r="W20182" s="225"/>
      <c r="AE20182" s="200"/>
      <c r="AM20182" s="203"/>
      <c r="AT20182" s="144"/>
    </row>
    <row r="20183" spans="9:46" s="142" customFormat="1" x14ac:dyDescent="0.15">
      <c r="I20183" s="223"/>
      <c r="P20183" s="224"/>
      <c r="Q20183" s="224"/>
      <c r="R20183" s="224"/>
      <c r="T20183" s="223"/>
      <c r="U20183" s="225"/>
      <c r="V20183" s="223"/>
      <c r="W20183" s="225"/>
      <c r="AE20183" s="200"/>
      <c r="AM20183" s="203"/>
      <c r="AT20183" s="144"/>
    </row>
    <row r="20184" spans="9:46" s="142" customFormat="1" x14ac:dyDescent="0.15">
      <c r="I20184" s="223"/>
      <c r="P20184" s="224"/>
      <c r="Q20184" s="224"/>
      <c r="R20184" s="224"/>
      <c r="T20184" s="223"/>
      <c r="U20184" s="225"/>
      <c r="V20184" s="223"/>
      <c r="W20184" s="225"/>
      <c r="AE20184" s="200"/>
      <c r="AM20184" s="203"/>
      <c r="AT20184" s="144"/>
    </row>
    <row r="20185" spans="9:46" s="142" customFormat="1" x14ac:dyDescent="0.15">
      <c r="I20185" s="223"/>
      <c r="P20185" s="224"/>
      <c r="Q20185" s="224"/>
      <c r="R20185" s="224"/>
      <c r="T20185" s="223"/>
      <c r="U20185" s="225"/>
      <c r="V20185" s="223"/>
      <c r="W20185" s="225"/>
      <c r="AE20185" s="200"/>
      <c r="AM20185" s="203"/>
      <c r="AT20185" s="144"/>
    </row>
    <row r="20186" spans="9:46" s="142" customFormat="1" x14ac:dyDescent="0.15">
      <c r="I20186" s="223"/>
      <c r="P20186" s="224"/>
      <c r="Q20186" s="224"/>
      <c r="R20186" s="224"/>
      <c r="T20186" s="223"/>
      <c r="U20186" s="225"/>
      <c r="V20186" s="223"/>
      <c r="W20186" s="225"/>
      <c r="AE20186" s="200"/>
      <c r="AM20186" s="203"/>
      <c r="AT20186" s="144"/>
    </row>
    <row r="20187" spans="9:46" s="142" customFormat="1" x14ac:dyDescent="0.15">
      <c r="I20187" s="223"/>
      <c r="P20187" s="224"/>
      <c r="Q20187" s="224"/>
      <c r="R20187" s="224"/>
      <c r="T20187" s="223"/>
      <c r="U20187" s="225"/>
      <c r="V20187" s="223"/>
      <c r="W20187" s="225"/>
      <c r="AE20187" s="200"/>
      <c r="AM20187" s="203"/>
      <c r="AT20187" s="144"/>
    </row>
    <row r="20188" spans="9:46" s="142" customFormat="1" x14ac:dyDescent="0.15">
      <c r="I20188" s="223"/>
      <c r="P20188" s="224"/>
      <c r="Q20188" s="224"/>
      <c r="R20188" s="224"/>
      <c r="T20188" s="223"/>
      <c r="U20188" s="225"/>
      <c r="V20188" s="223"/>
      <c r="W20188" s="225"/>
      <c r="AE20188" s="200"/>
      <c r="AM20188" s="203"/>
      <c r="AT20188" s="144"/>
    </row>
    <row r="20189" spans="9:46" s="142" customFormat="1" x14ac:dyDescent="0.15">
      <c r="I20189" s="223"/>
      <c r="P20189" s="224"/>
      <c r="Q20189" s="224"/>
      <c r="R20189" s="224"/>
      <c r="T20189" s="223"/>
      <c r="U20189" s="225"/>
      <c r="V20189" s="223"/>
      <c r="W20189" s="225"/>
      <c r="AE20189" s="200"/>
      <c r="AM20189" s="203"/>
      <c r="AT20189" s="144"/>
    </row>
    <row r="20190" spans="9:46" s="142" customFormat="1" x14ac:dyDescent="0.15">
      <c r="I20190" s="223"/>
      <c r="P20190" s="224"/>
      <c r="Q20190" s="224"/>
      <c r="R20190" s="224"/>
      <c r="T20190" s="223"/>
      <c r="U20190" s="225"/>
      <c r="V20190" s="223"/>
      <c r="W20190" s="225"/>
      <c r="AE20190" s="200"/>
      <c r="AM20190" s="203"/>
      <c r="AT20190" s="144"/>
    </row>
    <row r="20191" spans="9:46" s="142" customFormat="1" x14ac:dyDescent="0.15">
      <c r="I20191" s="223"/>
      <c r="P20191" s="224"/>
      <c r="Q20191" s="224"/>
      <c r="R20191" s="224"/>
      <c r="T20191" s="223"/>
      <c r="U20191" s="225"/>
      <c r="V20191" s="223"/>
      <c r="W20191" s="225"/>
      <c r="AE20191" s="200"/>
      <c r="AM20191" s="203"/>
      <c r="AT20191" s="144"/>
    </row>
    <row r="20192" spans="9:46" s="142" customFormat="1" x14ac:dyDescent="0.15">
      <c r="I20192" s="223"/>
      <c r="P20192" s="224"/>
      <c r="Q20192" s="224"/>
      <c r="R20192" s="224"/>
      <c r="T20192" s="223"/>
      <c r="U20192" s="225"/>
      <c r="V20192" s="223"/>
      <c r="W20192" s="225"/>
      <c r="AE20192" s="200"/>
      <c r="AM20192" s="203"/>
      <c r="AT20192" s="144"/>
    </row>
    <row r="20193" spans="9:46" s="142" customFormat="1" x14ac:dyDescent="0.15">
      <c r="I20193" s="223"/>
      <c r="P20193" s="224"/>
      <c r="Q20193" s="224"/>
      <c r="R20193" s="224"/>
      <c r="T20193" s="223"/>
      <c r="U20193" s="225"/>
      <c r="V20193" s="223"/>
      <c r="W20193" s="225"/>
      <c r="AE20193" s="200"/>
      <c r="AM20193" s="203"/>
      <c r="AT20193" s="144"/>
    </row>
    <row r="20194" spans="9:46" s="142" customFormat="1" x14ac:dyDescent="0.15">
      <c r="I20194" s="223"/>
      <c r="P20194" s="224"/>
      <c r="Q20194" s="224"/>
      <c r="R20194" s="224"/>
      <c r="T20194" s="223"/>
      <c r="U20194" s="225"/>
      <c r="V20194" s="223"/>
      <c r="W20194" s="225"/>
      <c r="AE20194" s="200"/>
      <c r="AM20194" s="203"/>
      <c r="AT20194" s="144"/>
    </row>
    <row r="20195" spans="9:46" s="142" customFormat="1" x14ac:dyDescent="0.15">
      <c r="I20195" s="223"/>
      <c r="P20195" s="224"/>
      <c r="Q20195" s="224"/>
      <c r="R20195" s="224"/>
      <c r="T20195" s="223"/>
      <c r="U20195" s="225"/>
      <c r="V20195" s="223"/>
      <c r="W20195" s="225"/>
      <c r="AE20195" s="200"/>
      <c r="AM20195" s="203"/>
      <c r="AT20195" s="144"/>
    </row>
    <row r="20196" spans="9:46" s="142" customFormat="1" x14ac:dyDescent="0.15">
      <c r="I20196" s="223"/>
      <c r="P20196" s="224"/>
      <c r="Q20196" s="224"/>
      <c r="R20196" s="224"/>
      <c r="T20196" s="223"/>
      <c r="U20196" s="225"/>
      <c r="V20196" s="223"/>
      <c r="W20196" s="225"/>
      <c r="AE20196" s="200"/>
      <c r="AM20196" s="203"/>
      <c r="AT20196" s="144"/>
    </row>
    <row r="20197" spans="9:46" s="142" customFormat="1" x14ac:dyDescent="0.15">
      <c r="I20197" s="223"/>
      <c r="P20197" s="224"/>
      <c r="Q20197" s="224"/>
      <c r="R20197" s="224"/>
      <c r="T20197" s="223"/>
      <c r="U20197" s="225"/>
      <c r="V20197" s="223"/>
      <c r="W20197" s="225"/>
      <c r="AE20197" s="200"/>
      <c r="AM20197" s="203"/>
      <c r="AT20197" s="144"/>
    </row>
    <row r="20198" spans="9:46" s="142" customFormat="1" x14ac:dyDescent="0.15">
      <c r="I20198" s="223"/>
      <c r="P20198" s="224"/>
      <c r="Q20198" s="224"/>
      <c r="R20198" s="224"/>
      <c r="T20198" s="223"/>
      <c r="U20198" s="225"/>
      <c r="V20198" s="223"/>
      <c r="W20198" s="225"/>
      <c r="AE20198" s="200"/>
      <c r="AM20198" s="203"/>
      <c r="AT20198" s="144"/>
    </row>
    <row r="20199" spans="9:46" s="142" customFormat="1" x14ac:dyDescent="0.15">
      <c r="I20199" s="223"/>
      <c r="P20199" s="224"/>
      <c r="Q20199" s="224"/>
      <c r="R20199" s="224"/>
      <c r="T20199" s="223"/>
      <c r="U20199" s="225"/>
      <c r="V20199" s="223"/>
      <c r="W20199" s="225"/>
      <c r="AE20199" s="200"/>
      <c r="AM20199" s="203"/>
      <c r="AT20199" s="144"/>
    </row>
    <row r="20200" spans="9:46" s="142" customFormat="1" x14ac:dyDescent="0.15">
      <c r="I20200" s="223"/>
      <c r="P20200" s="224"/>
      <c r="Q20200" s="224"/>
      <c r="R20200" s="224"/>
      <c r="T20200" s="223"/>
      <c r="U20200" s="225"/>
      <c r="V20200" s="223"/>
      <c r="W20200" s="225"/>
      <c r="AE20200" s="200"/>
      <c r="AM20200" s="203"/>
      <c r="AT20200" s="144"/>
    </row>
    <row r="20201" spans="9:46" s="142" customFormat="1" x14ac:dyDescent="0.15">
      <c r="I20201" s="223"/>
      <c r="P20201" s="224"/>
      <c r="Q20201" s="224"/>
      <c r="R20201" s="224"/>
      <c r="T20201" s="223"/>
      <c r="U20201" s="225"/>
      <c r="V20201" s="223"/>
      <c r="W20201" s="225"/>
      <c r="AE20201" s="200"/>
      <c r="AM20201" s="203"/>
      <c r="AT20201" s="144"/>
    </row>
    <row r="20202" spans="9:46" s="142" customFormat="1" x14ac:dyDescent="0.15">
      <c r="I20202" s="223"/>
      <c r="P20202" s="224"/>
      <c r="Q20202" s="224"/>
      <c r="R20202" s="224"/>
      <c r="T20202" s="223"/>
      <c r="U20202" s="225"/>
      <c r="V20202" s="223"/>
      <c r="W20202" s="225"/>
      <c r="AE20202" s="200"/>
      <c r="AM20202" s="203"/>
      <c r="AT20202" s="144"/>
    </row>
    <row r="20203" spans="9:46" s="142" customFormat="1" x14ac:dyDescent="0.15">
      <c r="I20203" s="223"/>
      <c r="P20203" s="224"/>
      <c r="Q20203" s="224"/>
      <c r="R20203" s="224"/>
      <c r="T20203" s="223"/>
      <c r="U20203" s="225"/>
      <c r="V20203" s="223"/>
      <c r="W20203" s="225"/>
      <c r="AE20203" s="200"/>
      <c r="AM20203" s="203"/>
      <c r="AT20203" s="144"/>
    </row>
    <row r="20204" spans="9:46" s="142" customFormat="1" x14ac:dyDescent="0.15">
      <c r="I20204" s="223"/>
      <c r="P20204" s="224"/>
      <c r="Q20204" s="224"/>
      <c r="R20204" s="224"/>
      <c r="T20204" s="223"/>
      <c r="U20204" s="225"/>
      <c r="V20204" s="223"/>
      <c r="W20204" s="225"/>
      <c r="AE20204" s="200"/>
      <c r="AM20204" s="203"/>
      <c r="AT20204" s="144"/>
    </row>
    <row r="20205" spans="9:46" s="142" customFormat="1" x14ac:dyDescent="0.15">
      <c r="I20205" s="223"/>
      <c r="P20205" s="224"/>
      <c r="Q20205" s="224"/>
      <c r="R20205" s="224"/>
      <c r="T20205" s="223"/>
      <c r="U20205" s="225"/>
      <c r="V20205" s="223"/>
      <c r="W20205" s="225"/>
      <c r="AE20205" s="200"/>
      <c r="AM20205" s="203"/>
      <c r="AT20205" s="144"/>
    </row>
    <row r="20206" spans="9:46" s="142" customFormat="1" x14ac:dyDescent="0.15">
      <c r="I20206" s="223"/>
      <c r="P20206" s="224"/>
      <c r="Q20206" s="224"/>
      <c r="R20206" s="224"/>
      <c r="T20206" s="223"/>
      <c r="U20206" s="225"/>
      <c r="V20206" s="223"/>
      <c r="W20206" s="225"/>
      <c r="AE20206" s="200"/>
      <c r="AM20206" s="203"/>
      <c r="AT20206" s="144"/>
    </row>
    <row r="20207" spans="9:46" s="142" customFormat="1" x14ac:dyDescent="0.15">
      <c r="I20207" s="223"/>
      <c r="P20207" s="224"/>
      <c r="Q20207" s="224"/>
      <c r="R20207" s="224"/>
      <c r="T20207" s="223"/>
      <c r="U20207" s="225"/>
      <c r="V20207" s="223"/>
      <c r="W20207" s="225"/>
      <c r="AE20207" s="200"/>
      <c r="AM20207" s="203"/>
      <c r="AT20207" s="144"/>
    </row>
    <row r="20208" spans="9:46" s="142" customFormat="1" x14ac:dyDescent="0.15">
      <c r="I20208" s="223"/>
      <c r="P20208" s="224"/>
      <c r="Q20208" s="224"/>
      <c r="R20208" s="224"/>
      <c r="T20208" s="223"/>
      <c r="U20208" s="225"/>
      <c r="V20208" s="223"/>
      <c r="W20208" s="225"/>
      <c r="AE20208" s="200"/>
      <c r="AM20208" s="203"/>
      <c r="AT20208" s="144"/>
    </row>
    <row r="20209" spans="9:46" s="142" customFormat="1" x14ac:dyDescent="0.15">
      <c r="I20209" s="223"/>
      <c r="P20209" s="224"/>
      <c r="Q20209" s="224"/>
      <c r="R20209" s="224"/>
      <c r="T20209" s="223"/>
      <c r="U20209" s="225"/>
      <c r="V20209" s="223"/>
      <c r="W20209" s="225"/>
      <c r="AE20209" s="200"/>
      <c r="AM20209" s="203"/>
      <c r="AT20209" s="144"/>
    </row>
    <row r="20210" spans="9:46" s="142" customFormat="1" x14ac:dyDescent="0.15">
      <c r="I20210" s="223"/>
      <c r="P20210" s="224"/>
      <c r="Q20210" s="224"/>
      <c r="R20210" s="224"/>
      <c r="T20210" s="223"/>
      <c r="U20210" s="225"/>
      <c r="V20210" s="223"/>
      <c r="W20210" s="225"/>
      <c r="AE20210" s="200"/>
      <c r="AM20210" s="203"/>
      <c r="AT20210" s="144"/>
    </row>
    <row r="20211" spans="9:46" s="142" customFormat="1" x14ac:dyDescent="0.15">
      <c r="I20211" s="223"/>
      <c r="P20211" s="224"/>
      <c r="Q20211" s="224"/>
      <c r="R20211" s="224"/>
      <c r="T20211" s="223"/>
      <c r="U20211" s="225"/>
      <c r="V20211" s="223"/>
      <c r="W20211" s="225"/>
      <c r="AE20211" s="200"/>
      <c r="AM20211" s="203"/>
      <c r="AT20211" s="144"/>
    </row>
    <row r="20212" spans="9:46" s="142" customFormat="1" x14ac:dyDescent="0.15">
      <c r="I20212" s="223"/>
      <c r="P20212" s="224"/>
      <c r="Q20212" s="224"/>
      <c r="R20212" s="224"/>
      <c r="T20212" s="223"/>
      <c r="U20212" s="225"/>
      <c r="V20212" s="223"/>
      <c r="W20212" s="225"/>
      <c r="AE20212" s="200"/>
      <c r="AM20212" s="203"/>
      <c r="AT20212" s="144"/>
    </row>
    <row r="20213" spans="9:46" s="142" customFormat="1" x14ac:dyDescent="0.15">
      <c r="I20213" s="223"/>
      <c r="P20213" s="224"/>
      <c r="Q20213" s="224"/>
      <c r="R20213" s="224"/>
      <c r="T20213" s="223"/>
      <c r="U20213" s="225"/>
      <c r="V20213" s="223"/>
      <c r="W20213" s="225"/>
      <c r="AE20213" s="200"/>
      <c r="AM20213" s="203"/>
      <c r="AT20213" s="144"/>
    </row>
    <row r="20214" spans="9:46" s="142" customFormat="1" x14ac:dyDescent="0.15">
      <c r="I20214" s="223"/>
      <c r="P20214" s="224"/>
      <c r="Q20214" s="224"/>
      <c r="R20214" s="224"/>
      <c r="T20214" s="223"/>
      <c r="U20214" s="225"/>
      <c r="V20214" s="223"/>
      <c r="W20214" s="225"/>
      <c r="AE20214" s="200"/>
      <c r="AM20214" s="203"/>
      <c r="AT20214" s="144"/>
    </row>
    <row r="20215" spans="9:46" s="142" customFormat="1" x14ac:dyDescent="0.15">
      <c r="I20215" s="223"/>
      <c r="P20215" s="224"/>
      <c r="Q20215" s="224"/>
      <c r="R20215" s="224"/>
      <c r="T20215" s="223"/>
      <c r="U20215" s="225"/>
      <c r="V20215" s="223"/>
      <c r="W20215" s="225"/>
      <c r="AE20215" s="200"/>
      <c r="AM20215" s="203"/>
      <c r="AT20215" s="144"/>
    </row>
    <row r="20216" spans="9:46" s="142" customFormat="1" x14ac:dyDescent="0.15">
      <c r="I20216" s="223"/>
      <c r="P20216" s="224"/>
      <c r="Q20216" s="224"/>
      <c r="R20216" s="224"/>
      <c r="T20216" s="223"/>
      <c r="U20216" s="225"/>
      <c r="V20216" s="223"/>
      <c r="W20216" s="225"/>
      <c r="AE20216" s="200"/>
      <c r="AM20216" s="203"/>
      <c r="AT20216" s="144"/>
    </row>
    <row r="20217" spans="9:46" s="142" customFormat="1" x14ac:dyDescent="0.15">
      <c r="I20217" s="223"/>
      <c r="P20217" s="224"/>
      <c r="Q20217" s="224"/>
      <c r="R20217" s="224"/>
      <c r="T20217" s="223"/>
      <c r="U20217" s="225"/>
      <c r="V20217" s="223"/>
      <c r="W20217" s="225"/>
      <c r="AE20217" s="200"/>
      <c r="AM20217" s="203"/>
      <c r="AT20217" s="144"/>
    </row>
    <row r="20218" spans="9:46" s="142" customFormat="1" x14ac:dyDescent="0.15">
      <c r="I20218" s="223"/>
      <c r="P20218" s="224"/>
      <c r="Q20218" s="224"/>
      <c r="R20218" s="224"/>
      <c r="T20218" s="223"/>
      <c r="U20218" s="225"/>
      <c r="V20218" s="223"/>
      <c r="W20218" s="225"/>
      <c r="AE20218" s="200"/>
      <c r="AM20218" s="203"/>
      <c r="AT20218" s="144"/>
    </row>
    <row r="20219" spans="9:46" s="142" customFormat="1" x14ac:dyDescent="0.15">
      <c r="I20219" s="223"/>
      <c r="P20219" s="224"/>
      <c r="Q20219" s="224"/>
      <c r="R20219" s="224"/>
      <c r="T20219" s="223"/>
      <c r="U20219" s="225"/>
      <c r="V20219" s="223"/>
      <c r="W20219" s="225"/>
      <c r="AE20219" s="200"/>
      <c r="AM20219" s="203"/>
      <c r="AT20219" s="144"/>
    </row>
    <row r="20220" spans="9:46" s="142" customFormat="1" x14ac:dyDescent="0.15">
      <c r="I20220" s="223"/>
      <c r="P20220" s="224"/>
      <c r="Q20220" s="224"/>
      <c r="R20220" s="224"/>
      <c r="T20220" s="223"/>
      <c r="U20220" s="225"/>
      <c r="V20220" s="223"/>
      <c r="W20220" s="225"/>
      <c r="AE20220" s="200"/>
      <c r="AM20220" s="203"/>
      <c r="AT20220" s="144"/>
    </row>
    <row r="20221" spans="9:46" s="142" customFormat="1" x14ac:dyDescent="0.15">
      <c r="I20221" s="223"/>
      <c r="P20221" s="224"/>
      <c r="Q20221" s="224"/>
      <c r="R20221" s="224"/>
      <c r="T20221" s="223"/>
      <c r="U20221" s="225"/>
      <c r="V20221" s="223"/>
      <c r="W20221" s="225"/>
      <c r="AE20221" s="200"/>
      <c r="AM20221" s="203"/>
      <c r="AT20221" s="144"/>
    </row>
    <row r="20222" spans="9:46" s="142" customFormat="1" x14ac:dyDescent="0.15">
      <c r="I20222" s="223"/>
      <c r="P20222" s="224"/>
      <c r="Q20222" s="224"/>
      <c r="R20222" s="224"/>
      <c r="T20222" s="223"/>
      <c r="U20222" s="225"/>
      <c r="V20222" s="223"/>
      <c r="W20222" s="225"/>
      <c r="AE20222" s="200"/>
      <c r="AM20222" s="203"/>
      <c r="AT20222" s="144"/>
    </row>
    <row r="20223" spans="9:46" s="142" customFormat="1" x14ac:dyDescent="0.15">
      <c r="I20223" s="223"/>
      <c r="P20223" s="224"/>
      <c r="Q20223" s="224"/>
      <c r="R20223" s="224"/>
      <c r="T20223" s="223"/>
      <c r="U20223" s="225"/>
      <c r="V20223" s="223"/>
      <c r="W20223" s="225"/>
      <c r="AE20223" s="200"/>
      <c r="AM20223" s="203"/>
      <c r="AT20223" s="144"/>
    </row>
    <row r="20224" spans="9:46" s="142" customFormat="1" x14ac:dyDescent="0.15">
      <c r="I20224" s="223"/>
      <c r="P20224" s="224"/>
      <c r="Q20224" s="224"/>
      <c r="R20224" s="224"/>
      <c r="T20224" s="223"/>
      <c r="U20224" s="225"/>
      <c r="V20224" s="223"/>
      <c r="W20224" s="225"/>
      <c r="AE20224" s="200"/>
      <c r="AM20224" s="203"/>
      <c r="AT20224" s="144"/>
    </row>
    <row r="20225" spans="9:46" s="142" customFormat="1" x14ac:dyDescent="0.15">
      <c r="I20225" s="223"/>
      <c r="P20225" s="224"/>
      <c r="Q20225" s="224"/>
      <c r="R20225" s="224"/>
      <c r="T20225" s="223"/>
      <c r="U20225" s="225"/>
      <c r="V20225" s="223"/>
      <c r="W20225" s="225"/>
      <c r="AE20225" s="200"/>
      <c r="AM20225" s="203"/>
      <c r="AT20225" s="144"/>
    </row>
    <row r="20226" spans="9:46" s="142" customFormat="1" x14ac:dyDescent="0.15">
      <c r="I20226" s="223"/>
      <c r="P20226" s="224"/>
      <c r="Q20226" s="224"/>
      <c r="R20226" s="224"/>
      <c r="T20226" s="223"/>
      <c r="U20226" s="225"/>
      <c r="V20226" s="223"/>
      <c r="W20226" s="225"/>
      <c r="AE20226" s="200"/>
      <c r="AM20226" s="203"/>
      <c r="AT20226" s="144"/>
    </row>
    <row r="20227" spans="9:46" s="142" customFormat="1" x14ac:dyDescent="0.15">
      <c r="I20227" s="223"/>
      <c r="P20227" s="224"/>
      <c r="Q20227" s="224"/>
      <c r="R20227" s="224"/>
      <c r="T20227" s="223"/>
      <c r="U20227" s="225"/>
      <c r="V20227" s="223"/>
      <c r="W20227" s="225"/>
      <c r="AE20227" s="200"/>
      <c r="AM20227" s="203"/>
      <c r="AT20227" s="144"/>
    </row>
    <row r="20228" spans="9:46" s="142" customFormat="1" x14ac:dyDescent="0.15">
      <c r="I20228" s="223"/>
      <c r="P20228" s="224"/>
      <c r="Q20228" s="224"/>
      <c r="R20228" s="224"/>
      <c r="T20228" s="223"/>
      <c r="U20228" s="225"/>
      <c r="V20228" s="223"/>
      <c r="W20228" s="225"/>
      <c r="AE20228" s="200"/>
      <c r="AM20228" s="203"/>
      <c r="AT20228" s="144"/>
    </row>
    <row r="20229" spans="9:46" s="142" customFormat="1" x14ac:dyDescent="0.15">
      <c r="I20229" s="223"/>
      <c r="P20229" s="224"/>
      <c r="Q20229" s="224"/>
      <c r="R20229" s="224"/>
      <c r="T20229" s="223"/>
      <c r="U20229" s="225"/>
      <c r="V20229" s="223"/>
      <c r="W20229" s="225"/>
      <c r="AE20229" s="200"/>
      <c r="AM20229" s="203"/>
      <c r="AT20229" s="144"/>
    </row>
    <row r="20230" spans="9:46" s="142" customFormat="1" x14ac:dyDescent="0.15">
      <c r="I20230" s="223"/>
      <c r="P20230" s="224"/>
      <c r="Q20230" s="224"/>
      <c r="R20230" s="224"/>
      <c r="T20230" s="223"/>
      <c r="U20230" s="225"/>
      <c r="V20230" s="223"/>
      <c r="W20230" s="225"/>
      <c r="AE20230" s="200"/>
      <c r="AM20230" s="203"/>
      <c r="AT20230" s="144"/>
    </row>
    <row r="20231" spans="9:46" s="142" customFormat="1" x14ac:dyDescent="0.15">
      <c r="I20231" s="223"/>
      <c r="P20231" s="224"/>
      <c r="Q20231" s="224"/>
      <c r="R20231" s="224"/>
      <c r="T20231" s="223"/>
      <c r="U20231" s="225"/>
      <c r="V20231" s="223"/>
      <c r="W20231" s="225"/>
      <c r="AE20231" s="200"/>
      <c r="AM20231" s="203"/>
      <c r="AT20231" s="144"/>
    </row>
    <row r="20232" spans="9:46" s="142" customFormat="1" x14ac:dyDescent="0.15">
      <c r="I20232" s="223"/>
      <c r="P20232" s="224"/>
      <c r="Q20232" s="224"/>
      <c r="R20232" s="224"/>
      <c r="T20232" s="223"/>
      <c r="U20232" s="225"/>
      <c r="V20232" s="223"/>
      <c r="W20232" s="225"/>
      <c r="AE20232" s="200"/>
      <c r="AM20232" s="203"/>
      <c r="AT20232" s="144"/>
    </row>
    <row r="20233" spans="9:46" s="142" customFormat="1" x14ac:dyDescent="0.15">
      <c r="I20233" s="223"/>
      <c r="P20233" s="224"/>
      <c r="Q20233" s="224"/>
      <c r="R20233" s="224"/>
      <c r="T20233" s="223"/>
      <c r="U20233" s="225"/>
      <c r="V20233" s="223"/>
      <c r="W20233" s="225"/>
      <c r="AE20233" s="200"/>
      <c r="AM20233" s="203"/>
      <c r="AT20233" s="144"/>
    </row>
    <row r="20234" spans="9:46" s="142" customFormat="1" x14ac:dyDescent="0.15">
      <c r="I20234" s="223"/>
      <c r="P20234" s="224"/>
      <c r="Q20234" s="224"/>
      <c r="R20234" s="224"/>
      <c r="T20234" s="223"/>
      <c r="U20234" s="225"/>
      <c r="V20234" s="223"/>
      <c r="W20234" s="225"/>
      <c r="AE20234" s="200"/>
      <c r="AM20234" s="203"/>
      <c r="AT20234" s="144"/>
    </row>
    <row r="20235" spans="9:46" s="142" customFormat="1" x14ac:dyDescent="0.15">
      <c r="I20235" s="223"/>
      <c r="P20235" s="224"/>
      <c r="Q20235" s="224"/>
      <c r="R20235" s="224"/>
      <c r="T20235" s="223"/>
      <c r="U20235" s="225"/>
      <c r="V20235" s="223"/>
      <c r="W20235" s="225"/>
      <c r="AE20235" s="200"/>
      <c r="AM20235" s="203"/>
      <c r="AT20235" s="144"/>
    </row>
    <row r="20236" spans="9:46" s="142" customFormat="1" x14ac:dyDescent="0.15">
      <c r="I20236" s="223"/>
      <c r="P20236" s="224"/>
      <c r="Q20236" s="224"/>
      <c r="R20236" s="224"/>
      <c r="T20236" s="223"/>
      <c r="U20236" s="225"/>
      <c r="V20236" s="223"/>
      <c r="W20236" s="225"/>
      <c r="AE20236" s="200"/>
      <c r="AM20236" s="203"/>
      <c r="AT20236" s="144"/>
    </row>
    <row r="20237" spans="9:46" s="142" customFormat="1" x14ac:dyDescent="0.15">
      <c r="I20237" s="223"/>
      <c r="P20237" s="224"/>
      <c r="Q20237" s="224"/>
      <c r="R20237" s="224"/>
      <c r="T20237" s="223"/>
      <c r="U20237" s="225"/>
      <c r="V20237" s="223"/>
      <c r="W20237" s="225"/>
      <c r="AE20237" s="200"/>
      <c r="AM20237" s="203"/>
      <c r="AT20237" s="144"/>
    </row>
    <row r="20238" spans="9:46" s="142" customFormat="1" x14ac:dyDescent="0.15">
      <c r="I20238" s="223"/>
      <c r="P20238" s="224"/>
      <c r="Q20238" s="224"/>
      <c r="R20238" s="224"/>
      <c r="T20238" s="223"/>
      <c r="U20238" s="225"/>
      <c r="V20238" s="223"/>
      <c r="W20238" s="225"/>
      <c r="AE20238" s="200"/>
      <c r="AM20238" s="203"/>
      <c r="AT20238" s="144"/>
    </row>
    <row r="20239" spans="9:46" s="142" customFormat="1" x14ac:dyDescent="0.15">
      <c r="I20239" s="223"/>
      <c r="P20239" s="224"/>
      <c r="Q20239" s="224"/>
      <c r="R20239" s="224"/>
      <c r="T20239" s="223"/>
      <c r="U20239" s="225"/>
      <c r="V20239" s="223"/>
      <c r="W20239" s="225"/>
      <c r="AE20239" s="200"/>
      <c r="AM20239" s="203"/>
      <c r="AT20239" s="144"/>
    </row>
    <row r="20240" spans="9:46" s="142" customFormat="1" x14ac:dyDescent="0.15">
      <c r="I20240" s="223"/>
      <c r="P20240" s="224"/>
      <c r="Q20240" s="224"/>
      <c r="R20240" s="224"/>
      <c r="T20240" s="223"/>
      <c r="U20240" s="225"/>
      <c r="V20240" s="223"/>
      <c r="W20240" s="225"/>
      <c r="AE20240" s="200"/>
      <c r="AM20240" s="203"/>
      <c r="AT20240" s="144"/>
    </row>
    <row r="20241" spans="9:46" s="142" customFormat="1" x14ac:dyDescent="0.15">
      <c r="I20241" s="223"/>
      <c r="P20241" s="224"/>
      <c r="Q20241" s="224"/>
      <c r="R20241" s="224"/>
      <c r="T20241" s="223"/>
      <c r="U20241" s="225"/>
      <c r="V20241" s="223"/>
      <c r="W20241" s="225"/>
      <c r="AE20241" s="200"/>
      <c r="AM20241" s="203"/>
      <c r="AT20241" s="144"/>
    </row>
    <row r="20242" spans="9:46" s="142" customFormat="1" x14ac:dyDescent="0.15">
      <c r="I20242" s="223"/>
      <c r="P20242" s="224"/>
      <c r="Q20242" s="224"/>
      <c r="R20242" s="224"/>
      <c r="T20242" s="223"/>
      <c r="U20242" s="225"/>
      <c r="V20242" s="223"/>
      <c r="W20242" s="225"/>
      <c r="AE20242" s="200"/>
      <c r="AM20242" s="203"/>
      <c r="AT20242" s="144"/>
    </row>
    <row r="20243" spans="9:46" s="142" customFormat="1" x14ac:dyDescent="0.15">
      <c r="I20243" s="223"/>
      <c r="P20243" s="224"/>
      <c r="Q20243" s="224"/>
      <c r="R20243" s="224"/>
      <c r="T20243" s="223"/>
      <c r="U20243" s="225"/>
      <c r="V20243" s="223"/>
      <c r="W20243" s="225"/>
      <c r="AE20243" s="200"/>
      <c r="AM20243" s="203"/>
      <c r="AT20243" s="144"/>
    </row>
    <row r="20244" spans="9:46" s="142" customFormat="1" x14ac:dyDescent="0.15">
      <c r="I20244" s="223"/>
      <c r="P20244" s="224"/>
      <c r="Q20244" s="224"/>
      <c r="R20244" s="224"/>
      <c r="T20244" s="223"/>
      <c r="U20244" s="225"/>
      <c r="V20244" s="223"/>
      <c r="W20244" s="225"/>
      <c r="AE20244" s="200"/>
      <c r="AM20244" s="203"/>
      <c r="AT20244" s="144"/>
    </row>
    <row r="20245" spans="9:46" s="142" customFormat="1" x14ac:dyDescent="0.15">
      <c r="I20245" s="223"/>
      <c r="P20245" s="224"/>
      <c r="Q20245" s="224"/>
      <c r="R20245" s="224"/>
      <c r="T20245" s="223"/>
      <c r="U20245" s="225"/>
      <c r="V20245" s="223"/>
      <c r="W20245" s="225"/>
      <c r="AE20245" s="200"/>
      <c r="AM20245" s="203"/>
      <c r="AT20245" s="144"/>
    </row>
    <row r="20246" spans="9:46" s="142" customFormat="1" x14ac:dyDescent="0.15">
      <c r="I20246" s="223"/>
      <c r="P20246" s="224"/>
      <c r="Q20246" s="224"/>
      <c r="R20246" s="224"/>
      <c r="T20246" s="223"/>
      <c r="U20246" s="225"/>
      <c r="V20246" s="223"/>
      <c r="W20246" s="225"/>
      <c r="AE20246" s="200"/>
      <c r="AM20246" s="203"/>
      <c r="AT20246" s="144"/>
    </row>
    <row r="20247" spans="9:46" s="142" customFormat="1" x14ac:dyDescent="0.15">
      <c r="I20247" s="223"/>
      <c r="P20247" s="224"/>
      <c r="Q20247" s="224"/>
      <c r="R20247" s="224"/>
      <c r="T20247" s="223"/>
      <c r="U20247" s="225"/>
      <c r="V20247" s="223"/>
      <c r="W20247" s="225"/>
      <c r="AE20247" s="200"/>
      <c r="AM20247" s="203"/>
      <c r="AT20247" s="144"/>
    </row>
    <row r="20248" spans="9:46" s="142" customFormat="1" x14ac:dyDescent="0.15">
      <c r="I20248" s="223"/>
      <c r="P20248" s="224"/>
      <c r="Q20248" s="224"/>
      <c r="R20248" s="224"/>
      <c r="T20248" s="223"/>
      <c r="U20248" s="225"/>
      <c r="V20248" s="223"/>
      <c r="W20248" s="225"/>
      <c r="AE20248" s="200"/>
      <c r="AM20248" s="203"/>
      <c r="AT20248" s="144"/>
    </row>
    <row r="20249" spans="9:46" s="142" customFormat="1" x14ac:dyDescent="0.15">
      <c r="I20249" s="223"/>
      <c r="P20249" s="224"/>
      <c r="Q20249" s="224"/>
      <c r="R20249" s="224"/>
      <c r="T20249" s="223"/>
      <c r="U20249" s="225"/>
      <c r="V20249" s="223"/>
      <c r="W20249" s="225"/>
      <c r="AE20249" s="200"/>
      <c r="AM20249" s="203"/>
      <c r="AT20249" s="144"/>
    </row>
    <row r="20250" spans="9:46" s="142" customFormat="1" x14ac:dyDescent="0.15">
      <c r="I20250" s="223"/>
      <c r="P20250" s="224"/>
      <c r="Q20250" s="224"/>
      <c r="R20250" s="224"/>
      <c r="T20250" s="223"/>
      <c r="U20250" s="225"/>
      <c r="V20250" s="223"/>
      <c r="W20250" s="225"/>
      <c r="AE20250" s="200"/>
      <c r="AM20250" s="203"/>
      <c r="AT20250" s="144"/>
    </row>
    <row r="20251" spans="9:46" s="142" customFormat="1" x14ac:dyDescent="0.15">
      <c r="I20251" s="223"/>
      <c r="P20251" s="224"/>
      <c r="Q20251" s="224"/>
      <c r="R20251" s="224"/>
      <c r="T20251" s="223"/>
      <c r="U20251" s="225"/>
      <c r="V20251" s="223"/>
      <c r="W20251" s="225"/>
      <c r="AE20251" s="200"/>
      <c r="AM20251" s="203"/>
      <c r="AT20251" s="144"/>
    </row>
    <row r="20252" spans="9:46" s="142" customFormat="1" x14ac:dyDescent="0.15">
      <c r="I20252" s="223"/>
      <c r="P20252" s="224"/>
      <c r="Q20252" s="224"/>
      <c r="R20252" s="224"/>
      <c r="T20252" s="223"/>
      <c r="U20252" s="225"/>
      <c r="V20252" s="223"/>
      <c r="W20252" s="225"/>
      <c r="AE20252" s="200"/>
      <c r="AM20252" s="203"/>
      <c r="AT20252" s="144"/>
    </row>
    <row r="20253" spans="9:46" s="142" customFormat="1" x14ac:dyDescent="0.15">
      <c r="I20253" s="223"/>
      <c r="P20253" s="224"/>
      <c r="Q20253" s="224"/>
      <c r="R20253" s="224"/>
      <c r="T20253" s="223"/>
      <c r="U20253" s="225"/>
      <c r="V20253" s="223"/>
      <c r="W20253" s="225"/>
      <c r="AE20253" s="200"/>
      <c r="AM20253" s="203"/>
      <c r="AT20253" s="144"/>
    </row>
    <row r="20254" spans="9:46" s="142" customFormat="1" x14ac:dyDescent="0.15">
      <c r="I20254" s="223"/>
      <c r="P20254" s="224"/>
      <c r="Q20254" s="224"/>
      <c r="R20254" s="224"/>
      <c r="T20254" s="223"/>
      <c r="U20254" s="225"/>
      <c r="V20254" s="223"/>
      <c r="W20254" s="225"/>
      <c r="AE20254" s="200"/>
      <c r="AM20254" s="203"/>
      <c r="AT20254" s="144"/>
    </row>
    <row r="20255" spans="9:46" s="142" customFormat="1" x14ac:dyDescent="0.15">
      <c r="I20255" s="223"/>
      <c r="P20255" s="224"/>
      <c r="Q20255" s="224"/>
      <c r="R20255" s="224"/>
      <c r="T20255" s="223"/>
      <c r="U20255" s="225"/>
      <c r="V20255" s="223"/>
      <c r="W20255" s="225"/>
      <c r="AE20255" s="200"/>
      <c r="AM20255" s="203"/>
      <c r="AT20255" s="144"/>
    </row>
    <row r="20256" spans="9:46" s="142" customFormat="1" x14ac:dyDescent="0.15">
      <c r="I20256" s="223"/>
      <c r="P20256" s="224"/>
      <c r="Q20256" s="224"/>
      <c r="R20256" s="224"/>
      <c r="T20256" s="223"/>
      <c r="U20256" s="225"/>
      <c r="V20256" s="223"/>
      <c r="W20256" s="225"/>
      <c r="AE20256" s="200"/>
      <c r="AM20256" s="203"/>
      <c r="AT20256" s="144"/>
    </row>
    <row r="20257" spans="9:46" s="142" customFormat="1" x14ac:dyDescent="0.15">
      <c r="I20257" s="223"/>
      <c r="P20257" s="224"/>
      <c r="Q20257" s="224"/>
      <c r="R20257" s="224"/>
      <c r="T20257" s="223"/>
      <c r="U20257" s="225"/>
      <c r="V20257" s="223"/>
      <c r="W20257" s="225"/>
      <c r="AE20257" s="200"/>
      <c r="AM20257" s="203"/>
      <c r="AT20257" s="144"/>
    </row>
    <row r="20258" spans="9:46" s="142" customFormat="1" x14ac:dyDescent="0.15">
      <c r="I20258" s="223"/>
      <c r="P20258" s="224"/>
      <c r="Q20258" s="224"/>
      <c r="R20258" s="224"/>
      <c r="T20258" s="223"/>
      <c r="U20258" s="225"/>
      <c r="V20258" s="223"/>
      <c r="W20258" s="225"/>
      <c r="AE20258" s="200"/>
      <c r="AM20258" s="203"/>
      <c r="AT20258" s="144"/>
    </row>
    <row r="20259" spans="9:46" s="142" customFormat="1" x14ac:dyDescent="0.15">
      <c r="I20259" s="223"/>
      <c r="P20259" s="224"/>
      <c r="Q20259" s="224"/>
      <c r="R20259" s="224"/>
      <c r="T20259" s="223"/>
      <c r="U20259" s="225"/>
      <c r="V20259" s="223"/>
      <c r="W20259" s="225"/>
      <c r="AE20259" s="200"/>
      <c r="AM20259" s="203"/>
      <c r="AT20259" s="144"/>
    </row>
    <row r="20260" spans="9:46" s="142" customFormat="1" x14ac:dyDescent="0.15">
      <c r="I20260" s="223"/>
      <c r="P20260" s="224"/>
      <c r="Q20260" s="224"/>
      <c r="R20260" s="224"/>
      <c r="T20260" s="223"/>
      <c r="U20260" s="225"/>
      <c r="V20260" s="223"/>
      <c r="W20260" s="225"/>
      <c r="AE20260" s="200"/>
      <c r="AM20260" s="203"/>
      <c r="AT20260" s="144"/>
    </row>
    <row r="20261" spans="9:46" s="142" customFormat="1" x14ac:dyDescent="0.15">
      <c r="I20261" s="223"/>
      <c r="P20261" s="224"/>
      <c r="Q20261" s="224"/>
      <c r="R20261" s="224"/>
      <c r="T20261" s="223"/>
      <c r="U20261" s="225"/>
      <c r="V20261" s="223"/>
      <c r="W20261" s="225"/>
      <c r="AE20261" s="200"/>
      <c r="AM20261" s="203"/>
      <c r="AT20261" s="144"/>
    </row>
    <row r="20262" spans="9:46" s="142" customFormat="1" x14ac:dyDescent="0.15">
      <c r="I20262" s="223"/>
      <c r="P20262" s="224"/>
      <c r="Q20262" s="224"/>
      <c r="R20262" s="224"/>
      <c r="T20262" s="223"/>
      <c r="U20262" s="225"/>
      <c r="V20262" s="223"/>
      <c r="W20262" s="225"/>
      <c r="AE20262" s="200"/>
      <c r="AM20262" s="203"/>
      <c r="AT20262" s="144"/>
    </row>
    <row r="20263" spans="9:46" s="142" customFormat="1" x14ac:dyDescent="0.15">
      <c r="I20263" s="223"/>
      <c r="P20263" s="224"/>
      <c r="Q20263" s="224"/>
      <c r="R20263" s="224"/>
      <c r="T20263" s="223"/>
      <c r="U20263" s="225"/>
      <c r="V20263" s="223"/>
      <c r="W20263" s="225"/>
      <c r="AE20263" s="200"/>
      <c r="AM20263" s="203"/>
      <c r="AT20263" s="144"/>
    </row>
    <row r="20264" spans="9:46" s="142" customFormat="1" x14ac:dyDescent="0.15">
      <c r="I20264" s="223"/>
      <c r="P20264" s="224"/>
      <c r="Q20264" s="224"/>
      <c r="R20264" s="224"/>
      <c r="T20264" s="223"/>
      <c r="U20264" s="225"/>
      <c r="V20264" s="223"/>
      <c r="W20264" s="225"/>
      <c r="AE20264" s="200"/>
      <c r="AM20264" s="203"/>
      <c r="AT20264" s="144"/>
    </row>
    <row r="20265" spans="9:46" s="142" customFormat="1" x14ac:dyDescent="0.15">
      <c r="I20265" s="223"/>
      <c r="P20265" s="224"/>
      <c r="Q20265" s="224"/>
      <c r="R20265" s="224"/>
      <c r="T20265" s="223"/>
      <c r="U20265" s="225"/>
      <c r="V20265" s="223"/>
      <c r="W20265" s="225"/>
      <c r="AE20265" s="200"/>
      <c r="AM20265" s="203"/>
      <c r="AT20265" s="144"/>
    </row>
    <row r="20266" spans="9:46" s="142" customFormat="1" x14ac:dyDescent="0.15">
      <c r="I20266" s="223"/>
      <c r="P20266" s="224"/>
      <c r="Q20266" s="224"/>
      <c r="R20266" s="224"/>
      <c r="T20266" s="223"/>
      <c r="U20266" s="225"/>
      <c r="V20266" s="223"/>
      <c r="W20266" s="225"/>
      <c r="AE20266" s="200"/>
      <c r="AM20266" s="203"/>
      <c r="AT20266" s="144"/>
    </row>
    <row r="20267" spans="9:46" s="142" customFormat="1" x14ac:dyDescent="0.15">
      <c r="I20267" s="223"/>
      <c r="P20267" s="224"/>
      <c r="Q20267" s="224"/>
      <c r="R20267" s="224"/>
      <c r="T20267" s="223"/>
      <c r="U20267" s="225"/>
      <c r="V20267" s="223"/>
      <c r="W20267" s="225"/>
      <c r="AE20267" s="200"/>
      <c r="AM20267" s="203"/>
      <c r="AT20267" s="144"/>
    </row>
    <row r="20268" spans="9:46" s="142" customFormat="1" x14ac:dyDescent="0.15">
      <c r="I20268" s="223"/>
      <c r="P20268" s="224"/>
      <c r="Q20268" s="224"/>
      <c r="R20268" s="224"/>
      <c r="T20268" s="223"/>
      <c r="U20268" s="225"/>
      <c r="V20268" s="223"/>
      <c r="W20268" s="225"/>
      <c r="AE20268" s="200"/>
      <c r="AM20268" s="203"/>
      <c r="AT20268" s="144"/>
    </row>
    <row r="20269" spans="9:46" s="142" customFormat="1" x14ac:dyDescent="0.15">
      <c r="I20269" s="223"/>
      <c r="P20269" s="224"/>
      <c r="Q20269" s="224"/>
      <c r="R20269" s="224"/>
      <c r="T20269" s="223"/>
      <c r="U20269" s="225"/>
      <c r="V20269" s="223"/>
      <c r="W20269" s="225"/>
      <c r="AE20269" s="200"/>
      <c r="AM20269" s="203"/>
      <c r="AT20269" s="144"/>
    </row>
    <row r="20270" spans="9:46" s="142" customFormat="1" x14ac:dyDescent="0.15">
      <c r="I20270" s="223"/>
      <c r="P20270" s="224"/>
      <c r="Q20270" s="224"/>
      <c r="R20270" s="224"/>
      <c r="T20270" s="223"/>
      <c r="U20270" s="225"/>
      <c r="V20270" s="223"/>
      <c r="W20270" s="225"/>
      <c r="AE20270" s="200"/>
      <c r="AM20270" s="203"/>
      <c r="AT20270" s="144"/>
    </row>
    <row r="20271" spans="9:46" s="142" customFormat="1" x14ac:dyDescent="0.15">
      <c r="I20271" s="223"/>
      <c r="P20271" s="224"/>
      <c r="Q20271" s="224"/>
      <c r="R20271" s="224"/>
      <c r="T20271" s="223"/>
      <c r="U20271" s="225"/>
      <c r="V20271" s="223"/>
      <c r="W20271" s="225"/>
      <c r="AE20271" s="200"/>
      <c r="AM20271" s="203"/>
      <c r="AT20271" s="144"/>
    </row>
    <row r="20272" spans="9:46" s="142" customFormat="1" x14ac:dyDescent="0.15">
      <c r="I20272" s="223"/>
      <c r="P20272" s="224"/>
      <c r="Q20272" s="224"/>
      <c r="R20272" s="224"/>
      <c r="T20272" s="223"/>
      <c r="U20272" s="225"/>
      <c r="V20272" s="223"/>
      <c r="W20272" s="225"/>
      <c r="AE20272" s="200"/>
      <c r="AM20272" s="203"/>
      <c r="AT20272" s="144"/>
    </row>
    <row r="20273" spans="9:46" s="142" customFormat="1" x14ac:dyDescent="0.15">
      <c r="I20273" s="223"/>
      <c r="P20273" s="224"/>
      <c r="Q20273" s="224"/>
      <c r="R20273" s="224"/>
      <c r="T20273" s="223"/>
      <c r="U20273" s="225"/>
      <c r="V20273" s="223"/>
      <c r="W20273" s="225"/>
      <c r="AE20273" s="200"/>
      <c r="AM20273" s="203"/>
      <c r="AT20273" s="144"/>
    </row>
    <row r="20274" spans="9:46" s="142" customFormat="1" x14ac:dyDescent="0.15">
      <c r="I20274" s="223"/>
      <c r="P20274" s="224"/>
      <c r="Q20274" s="224"/>
      <c r="R20274" s="224"/>
      <c r="T20274" s="223"/>
      <c r="U20274" s="225"/>
      <c r="V20274" s="223"/>
      <c r="W20274" s="225"/>
      <c r="AE20274" s="200"/>
      <c r="AM20274" s="203"/>
      <c r="AT20274" s="144"/>
    </row>
    <row r="20275" spans="9:46" s="142" customFormat="1" x14ac:dyDescent="0.15">
      <c r="I20275" s="223"/>
      <c r="P20275" s="224"/>
      <c r="Q20275" s="224"/>
      <c r="R20275" s="224"/>
      <c r="T20275" s="223"/>
      <c r="U20275" s="225"/>
      <c r="V20275" s="223"/>
      <c r="W20275" s="225"/>
      <c r="AE20275" s="200"/>
      <c r="AM20275" s="203"/>
      <c r="AT20275" s="144"/>
    </row>
    <row r="20276" spans="9:46" s="142" customFormat="1" x14ac:dyDescent="0.15">
      <c r="I20276" s="223"/>
      <c r="P20276" s="224"/>
      <c r="Q20276" s="224"/>
      <c r="R20276" s="224"/>
      <c r="T20276" s="223"/>
      <c r="U20276" s="225"/>
      <c r="V20276" s="223"/>
      <c r="W20276" s="225"/>
      <c r="AE20276" s="200"/>
      <c r="AM20276" s="203"/>
      <c r="AT20276" s="144"/>
    </row>
    <row r="20277" spans="9:46" s="142" customFormat="1" x14ac:dyDescent="0.15">
      <c r="I20277" s="223"/>
      <c r="P20277" s="224"/>
      <c r="Q20277" s="224"/>
      <c r="R20277" s="224"/>
      <c r="T20277" s="223"/>
      <c r="U20277" s="225"/>
      <c r="V20277" s="223"/>
      <c r="W20277" s="225"/>
      <c r="AE20277" s="200"/>
      <c r="AM20277" s="203"/>
      <c r="AT20277" s="144"/>
    </row>
    <row r="20278" spans="9:46" s="142" customFormat="1" x14ac:dyDescent="0.15">
      <c r="I20278" s="223"/>
      <c r="P20278" s="224"/>
      <c r="Q20278" s="224"/>
      <c r="R20278" s="224"/>
      <c r="T20278" s="223"/>
      <c r="U20278" s="225"/>
      <c r="V20278" s="223"/>
      <c r="W20278" s="225"/>
      <c r="AE20278" s="200"/>
      <c r="AM20278" s="203"/>
      <c r="AT20278" s="144"/>
    </row>
    <row r="20279" spans="9:46" s="142" customFormat="1" x14ac:dyDescent="0.15">
      <c r="I20279" s="223"/>
      <c r="P20279" s="224"/>
      <c r="Q20279" s="224"/>
      <c r="R20279" s="224"/>
      <c r="T20279" s="223"/>
      <c r="U20279" s="225"/>
      <c r="V20279" s="223"/>
      <c r="W20279" s="225"/>
      <c r="AE20279" s="200"/>
      <c r="AM20279" s="203"/>
      <c r="AT20279" s="144"/>
    </row>
    <row r="20280" spans="9:46" s="142" customFormat="1" x14ac:dyDescent="0.15">
      <c r="I20280" s="223"/>
      <c r="P20280" s="224"/>
      <c r="Q20280" s="224"/>
      <c r="R20280" s="224"/>
      <c r="T20280" s="223"/>
      <c r="U20280" s="225"/>
      <c r="V20280" s="223"/>
      <c r="W20280" s="225"/>
      <c r="AE20280" s="200"/>
      <c r="AM20280" s="203"/>
      <c r="AT20280" s="144"/>
    </row>
    <row r="20281" spans="9:46" s="142" customFormat="1" x14ac:dyDescent="0.15">
      <c r="I20281" s="223"/>
      <c r="P20281" s="224"/>
      <c r="Q20281" s="224"/>
      <c r="R20281" s="224"/>
      <c r="T20281" s="223"/>
      <c r="U20281" s="225"/>
      <c r="V20281" s="223"/>
      <c r="W20281" s="225"/>
      <c r="AE20281" s="200"/>
      <c r="AM20281" s="203"/>
      <c r="AT20281" s="144"/>
    </row>
    <row r="20282" spans="9:46" s="142" customFormat="1" x14ac:dyDescent="0.15">
      <c r="I20282" s="223"/>
      <c r="P20282" s="224"/>
      <c r="Q20282" s="224"/>
      <c r="R20282" s="224"/>
      <c r="T20282" s="223"/>
      <c r="U20282" s="225"/>
      <c r="V20282" s="223"/>
      <c r="W20282" s="225"/>
      <c r="AE20282" s="200"/>
      <c r="AM20282" s="203"/>
      <c r="AT20282" s="144"/>
    </row>
    <row r="20283" spans="9:46" s="142" customFormat="1" x14ac:dyDescent="0.15">
      <c r="I20283" s="223"/>
      <c r="P20283" s="224"/>
      <c r="Q20283" s="224"/>
      <c r="R20283" s="224"/>
      <c r="T20283" s="223"/>
      <c r="U20283" s="225"/>
      <c r="V20283" s="223"/>
      <c r="W20283" s="225"/>
      <c r="AE20283" s="200"/>
      <c r="AM20283" s="203"/>
      <c r="AT20283" s="144"/>
    </row>
    <row r="20284" spans="9:46" s="142" customFormat="1" x14ac:dyDescent="0.15">
      <c r="I20284" s="223"/>
      <c r="P20284" s="224"/>
      <c r="Q20284" s="224"/>
      <c r="R20284" s="224"/>
      <c r="T20284" s="223"/>
      <c r="U20284" s="225"/>
      <c r="V20284" s="223"/>
      <c r="W20284" s="225"/>
      <c r="AE20284" s="200"/>
      <c r="AM20284" s="203"/>
      <c r="AT20284" s="144"/>
    </row>
    <row r="20285" spans="9:46" s="142" customFormat="1" x14ac:dyDescent="0.15">
      <c r="I20285" s="223"/>
      <c r="P20285" s="224"/>
      <c r="Q20285" s="224"/>
      <c r="R20285" s="224"/>
      <c r="T20285" s="223"/>
      <c r="U20285" s="225"/>
      <c r="V20285" s="223"/>
      <c r="W20285" s="225"/>
      <c r="AE20285" s="200"/>
      <c r="AM20285" s="203"/>
      <c r="AT20285" s="144"/>
    </row>
    <row r="20286" spans="9:46" s="142" customFormat="1" x14ac:dyDescent="0.15">
      <c r="I20286" s="223"/>
      <c r="P20286" s="224"/>
      <c r="Q20286" s="224"/>
      <c r="R20286" s="224"/>
      <c r="T20286" s="223"/>
      <c r="U20286" s="225"/>
      <c r="V20286" s="223"/>
      <c r="W20286" s="225"/>
      <c r="AE20286" s="200"/>
      <c r="AM20286" s="203"/>
      <c r="AT20286" s="144"/>
    </row>
    <row r="20287" spans="9:46" s="142" customFormat="1" x14ac:dyDescent="0.15">
      <c r="I20287" s="223"/>
      <c r="P20287" s="224"/>
      <c r="Q20287" s="224"/>
      <c r="R20287" s="224"/>
      <c r="T20287" s="223"/>
      <c r="U20287" s="225"/>
      <c r="V20287" s="223"/>
      <c r="W20287" s="225"/>
      <c r="AE20287" s="200"/>
      <c r="AM20287" s="203"/>
      <c r="AT20287" s="144"/>
    </row>
    <row r="20288" spans="9:46" s="142" customFormat="1" x14ac:dyDescent="0.15">
      <c r="I20288" s="223"/>
      <c r="P20288" s="224"/>
      <c r="Q20288" s="224"/>
      <c r="R20288" s="224"/>
      <c r="T20288" s="223"/>
      <c r="U20288" s="225"/>
      <c r="V20288" s="223"/>
      <c r="W20288" s="225"/>
      <c r="AE20288" s="200"/>
      <c r="AM20288" s="203"/>
      <c r="AT20288" s="144"/>
    </row>
    <row r="20289" spans="9:46" s="142" customFormat="1" x14ac:dyDescent="0.15">
      <c r="I20289" s="223"/>
      <c r="P20289" s="224"/>
      <c r="Q20289" s="224"/>
      <c r="R20289" s="224"/>
      <c r="T20289" s="223"/>
      <c r="U20289" s="225"/>
      <c r="V20289" s="223"/>
      <c r="W20289" s="225"/>
      <c r="AE20289" s="200"/>
      <c r="AM20289" s="203"/>
      <c r="AT20289" s="144"/>
    </row>
    <row r="20290" spans="9:46" s="142" customFormat="1" x14ac:dyDescent="0.15">
      <c r="I20290" s="223"/>
      <c r="P20290" s="224"/>
      <c r="Q20290" s="224"/>
      <c r="R20290" s="224"/>
      <c r="T20290" s="223"/>
      <c r="U20290" s="225"/>
      <c r="V20290" s="223"/>
      <c r="W20290" s="225"/>
      <c r="AE20290" s="200"/>
      <c r="AM20290" s="203"/>
      <c r="AT20290" s="144"/>
    </row>
    <row r="20291" spans="9:46" s="142" customFormat="1" x14ac:dyDescent="0.15">
      <c r="I20291" s="223"/>
      <c r="P20291" s="224"/>
      <c r="Q20291" s="224"/>
      <c r="R20291" s="224"/>
      <c r="T20291" s="223"/>
      <c r="U20291" s="225"/>
      <c r="V20291" s="223"/>
      <c r="W20291" s="225"/>
      <c r="AE20291" s="200"/>
      <c r="AM20291" s="203"/>
      <c r="AT20291" s="144"/>
    </row>
    <row r="20292" spans="9:46" s="142" customFormat="1" x14ac:dyDescent="0.15">
      <c r="I20292" s="223"/>
      <c r="P20292" s="224"/>
      <c r="Q20292" s="224"/>
      <c r="R20292" s="224"/>
      <c r="T20292" s="223"/>
      <c r="U20292" s="225"/>
      <c r="V20292" s="223"/>
      <c r="W20292" s="225"/>
      <c r="AE20292" s="200"/>
      <c r="AM20292" s="203"/>
      <c r="AT20292" s="144"/>
    </row>
    <row r="20293" spans="9:46" s="142" customFormat="1" x14ac:dyDescent="0.15">
      <c r="I20293" s="223"/>
      <c r="P20293" s="224"/>
      <c r="Q20293" s="224"/>
      <c r="R20293" s="224"/>
      <c r="T20293" s="223"/>
      <c r="U20293" s="225"/>
      <c r="V20293" s="223"/>
      <c r="W20293" s="225"/>
      <c r="AE20293" s="200"/>
      <c r="AM20293" s="203"/>
      <c r="AT20293" s="144"/>
    </row>
    <row r="20294" spans="9:46" s="142" customFormat="1" x14ac:dyDescent="0.15">
      <c r="I20294" s="223"/>
      <c r="P20294" s="224"/>
      <c r="Q20294" s="224"/>
      <c r="R20294" s="224"/>
      <c r="T20294" s="223"/>
      <c r="U20294" s="225"/>
      <c r="V20294" s="223"/>
      <c r="W20294" s="225"/>
      <c r="AE20294" s="200"/>
      <c r="AM20294" s="203"/>
      <c r="AT20294" s="144"/>
    </row>
    <row r="20295" spans="9:46" s="142" customFormat="1" x14ac:dyDescent="0.15">
      <c r="I20295" s="223"/>
      <c r="P20295" s="224"/>
      <c r="Q20295" s="224"/>
      <c r="R20295" s="224"/>
      <c r="T20295" s="223"/>
      <c r="U20295" s="225"/>
      <c r="V20295" s="223"/>
      <c r="W20295" s="225"/>
      <c r="AE20295" s="200"/>
      <c r="AM20295" s="203"/>
      <c r="AT20295" s="144"/>
    </row>
    <row r="20296" spans="9:46" s="142" customFormat="1" x14ac:dyDescent="0.15">
      <c r="I20296" s="223"/>
      <c r="P20296" s="224"/>
      <c r="Q20296" s="224"/>
      <c r="R20296" s="224"/>
      <c r="T20296" s="223"/>
      <c r="U20296" s="225"/>
      <c r="V20296" s="223"/>
      <c r="W20296" s="225"/>
      <c r="AE20296" s="200"/>
      <c r="AM20296" s="203"/>
      <c r="AT20296" s="144"/>
    </row>
    <row r="20297" spans="9:46" s="142" customFormat="1" x14ac:dyDescent="0.15">
      <c r="I20297" s="223"/>
      <c r="P20297" s="224"/>
      <c r="Q20297" s="224"/>
      <c r="R20297" s="224"/>
      <c r="T20297" s="223"/>
      <c r="U20297" s="225"/>
      <c r="V20297" s="223"/>
      <c r="W20297" s="225"/>
      <c r="AE20297" s="200"/>
      <c r="AM20297" s="203"/>
      <c r="AT20297" s="144"/>
    </row>
    <row r="20298" spans="9:46" s="142" customFormat="1" x14ac:dyDescent="0.15">
      <c r="I20298" s="223"/>
      <c r="P20298" s="224"/>
      <c r="Q20298" s="224"/>
      <c r="R20298" s="224"/>
      <c r="T20298" s="223"/>
      <c r="U20298" s="225"/>
      <c r="V20298" s="223"/>
      <c r="W20298" s="225"/>
      <c r="AE20298" s="200"/>
      <c r="AM20298" s="203"/>
      <c r="AT20298" s="144"/>
    </row>
    <row r="20299" spans="9:46" s="142" customFormat="1" x14ac:dyDescent="0.15">
      <c r="I20299" s="223"/>
      <c r="P20299" s="224"/>
      <c r="Q20299" s="224"/>
      <c r="R20299" s="224"/>
      <c r="T20299" s="223"/>
      <c r="U20299" s="225"/>
      <c r="V20299" s="223"/>
      <c r="W20299" s="225"/>
      <c r="AE20299" s="200"/>
      <c r="AM20299" s="203"/>
      <c r="AT20299" s="144"/>
    </row>
    <row r="20300" spans="9:46" s="142" customFormat="1" x14ac:dyDescent="0.15">
      <c r="I20300" s="223"/>
      <c r="P20300" s="224"/>
      <c r="Q20300" s="224"/>
      <c r="R20300" s="224"/>
      <c r="T20300" s="223"/>
      <c r="U20300" s="225"/>
      <c r="V20300" s="223"/>
      <c r="W20300" s="225"/>
      <c r="AE20300" s="200"/>
      <c r="AM20300" s="203"/>
      <c r="AT20300" s="144"/>
    </row>
    <row r="20301" spans="9:46" s="142" customFormat="1" x14ac:dyDescent="0.15">
      <c r="I20301" s="223"/>
      <c r="P20301" s="224"/>
      <c r="Q20301" s="224"/>
      <c r="R20301" s="224"/>
      <c r="T20301" s="223"/>
      <c r="U20301" s="225"/>
      <c r="V20301" s="223"/>
      <c r="W20301" s="225"/>
      <c r="AE20301" s="200"/>
      <c r="AM20301" s="203"/>
      <c r="AT20301" s="144"/>
    </row>
    <row r="20302" spans="9:46" s="142" customFormat="1" x14ac:dyDescent="0.15">
      <c r="I20302" s="223"/>
      <c r="P20302" s="224"/>
      <c r="Q20302" s="224"/>
      <c r="R20302" s="224"/>
      <c r="T20302" s="223"/>
      <c r="U20302" s="225"/>
      <c r="V20302" s="223"/>
      <c r="W20302" s="225"/>
      <c r="AE20302" s="200"/>
      <c r="AM20302" s="203"/>
      <c r="AT20302" s="144"/>
    </row>
    <row r="20303" spans="9:46" s="142" customFormat="1" x14ac:dyDescent="0.15">
      <c r="I20303" s="223"/>
      <c r="P20303" s="224"/>
      <c r="Q20303" s="224"/>
      <c r="R20303" s="224"/>
      <c r="T20303" s="223"/>
      <c r="U20303" s="225"/>
      <c r="V20303" s="223"/>
      <c r="W20303" s="225"/>
      <c r="AE20303" s="200"/>
      <c r="AM20303" s="203"/>
      <c r="AT20303" s="144"/>
    </row>
    <row r="20304" spans="9:46" s="142" customFormat="1" x14ac:dyDescent="0.15">
      <c r="I20304" s="223"/>
      <c r="P20304" s="224"/>
      <c r="Q20304" s="224"/>
      <c r="R20304" s="224"/>
      <c r="T20304" s="223"/>
      <c r="U20304" s="225"/>
      <c r="V20304" s="223"/>
      <c r="W20304" s="225"/>
      <c r="AE20304" s="200"/>
      <c r="AM20304" s="203"/>
      <c r="AT20304" s="144"/>
    </row>
    <row r="20305" spans="9:46" s="142" customFormat="1" x14ac:dyDescent="0.15">
      <c r="I20305" s="223"/>
      <c r="P20305" s="224"/>
      <c r="Q20305" s="224"/>
      <c r="R20305" s="224"/>
      <c r="T20305" s="223"/>
      <c r="U20305" s="225"/>
      <c r="V20305" s="223"/>
      <c r="W20305" s="225"/>
      <c r="AE20305" s="200"/>
      <c r="AM20305" s="203"/>
      <c r="AT20305" s="144"/>
    </row>
    <row r="20306" spans="9:46" s="142" customFormat="1" x14ac:dyDescent="0.15">
      <c r="I20306" s="223"/>
      <c r="P20306" s="224"/>
      <c r="Q20306" s="224"/>
      <c r="R20306" s="224"/>
      <c r="T20306" s="223"/>
      <c r="U20306" s="225"/>
      <c r="V20306" s="223"/>
      <c r="W20306" s="225"/>
      <c r="AE20306" s="200"/>
      <c r="AM20306" s="203"/>
      <c r="AT20306" s="144"/>
    </row>
    <row r="20307" spans="9:46" s="142" customFormat="1" x14ac:dyDescent="0.15">
      <c r="I20307" s="223"/>
      <c r="P20307" s="224"/>
      <c r="Q20307" s="224"/>
      <c r="R20307" s="224"/>
      <c r="T20307" s="223"/>
      <c r="U20307" s="225"/>
      <c r="V20307" s="223"/>
      <c r="W20307" s="225"/>
      <c r="AE20307" s="200"/>
      <c r="AM20307" s="203"/>
      <c r="AT20307" s="144"/>
    </row>
    <row r="20308" spans="9:46" s="142" customFormat="1" x14ac:dyDescent="0.15">
      <c r="I20308" s="223"/>
      <c r="P20308" s="224"/>
      <c r="Q20308" s="224"/>
      <c r="R20308" s="224"/>
      <c r="T20308" s="223"/>
      <c r="U20308" s="225"/>
      <c r="V20308" s="223"/>
      <c r="W20308" s="225"/>
      <c r="AE20308" s="200"/>
      <c r="AM20308" s="203"/>
      <c r="AT20308" s="144"/>
    </row>
    <row r="20309" spans="9:46" s="142" customFormat="1" x14ac:dyDescent="0.15">
      <c r="I20309" s="223"/>
      <c r="P20309" s="224"/>
      <c r="Q20309" s="224"/>
      <c r="R20309" s="224"/>
      <c r="T20309" s="223"/>
      <c r="U20309" s="225"/>
      <c r="V20309" s="223"/>
      <c r="W20309" s="225"/>
      <c r="AE20309" s="200"/>
      <c r="AM20309" s="203"/>
      <c r="AT20309" s="144"/>
    </row>
    <row r="20310" spans="9:46" s="142" customFormat="1" x14ac:dyDescent="0.15">
      <c r="I20310" s="223"/>
      <c r="P20310" s="224"/>
      <c r="Q20310" s="224"/>
      <c r="R20310" s="224"/>
      <c r="T20310" s="223"/>
      <c r="U20310" s="225"/>
      <c r="V20310" s="223"/>
      <c r="W20310" s="225"/>
      <c r="AE20310" s="200"/>
      <c r="AM20310" s="203"/>
      <c r="AT20310" s="144"/>
    </row>
    <row r="20311" spans="9:46" s="142" customFormat="1" x14ac:dyDescent="0.15">
      <c r="I20311" s="223"/>
      <c r="P20311" s="224"/>
      <c r="Q20311" s="224"/>
      <c r="R20311" s="224"/>
      <c r="T20311" s="223"/>
      <c r="U20311" s="225"/>
      <c r="V20311" s="223"/>
      <c r="W20311" s="225"/>
      <c r="AE20311" s="200"/>
      <c r="AM20311" s="203"/>
      <c r="AT20311" s="144"/>
    </row>
    <row r="20312" spans="9:46" s="142" customFormat="1" x14ac:dyDescent="0.15">
      <c r="I20312" s="223"/>
      <c r="P20312" s="224"/>
      <c r="Q20312" s="224"/>
      <c r="R20312" s="224"/>
      <c r="T20312" s="223"/>
      <c r="U20312" s="225"/>
      <c r="V20312" s="223"/>
      <c r="W20312" s="225"/>
      <c r="AE20312" s="200"/>
      <c r="AM20312" s="203"/>
      <c r="AT20312" s="144"/>
    </row>
    <row r="20313" spans="9:46" s="142" customFormat="1" x14ac:dyDescent="0.15">
      <c r="I20313" s="223"/>
      <c r="P20313" s="224"/>
      <c r="Q20313" s="224"/>
      <c r="R20313" s="224"/>
      <c r="T20313" s="223"/>
      <c r="U20313" s="225"/>
      <c r="V20313" s="223"/>
      <c r="W20313" s="225"/>
      <c r="AE20313" s="200"/>
      <c r="AM20313" s="203"/>
      <c r="AT20313" s="144"/>
    </row>
    <row r="20314" spans="9:46" s="142" customFormat="1" x14ac:dyDescent="0.15">
      <c r="I20314" s="223"/>
      <c r="P20314" s="224"/>
      <c r="Q20314" s="224"/>
      <c r="R20314" s="224"/>
      <c r="T20314" s="223"/>
      <c r="U20314" s="225"/>
      <c r="V20314" s="223"/>
      <c r="W20314" s="225"/>
      <c r="AE20314" s="200"/>
      <c r="AM20314" s="203"/>
      <c r="AT20314" s="144"/>
    </row>
    <row r="20315" spans="9:46" s="142" customFormat="1" x14ac:dyDescent="0.15">
      <c r="I20315" s="223"/>
      <c r="P20315" s="224"/>
      <c r="Q20315" s="224"/>
      <c r="R20315" s="224"/>
      <c r="T20315" s="223"/>
      <c r="U20315" s="225"/>
      <c r="V20315" s="223"/>
      <c r="W20315" s="225"/>
      <c r="AE20315" s="200"/>
      <c r="AM20315" s="203"/>
      <c r="AT20315" s="144"/>
    </row>
    <row r="20316" spans="9:46" s="142" customFormat="1" x14ac:dyDescent="0.15">
      <c r="I20316" s="223"/>
      <c r="P20316" s="224"/>
      <c r="Q20316" s="224"/>
      <c r="R20316" s="224"/>
      <c r="T20316" s="223"/>
      <c r="U20316" s="225"/>
      <c r="V20316" s="223"/>
      <c r="W20316" s="225"/>
      <c r="AE20316" s="200"/>
      <c r="AM20316" s="203"/>
      <c r="AT20316" s="144"/>
    </row>
    <row r="20317" spans="9:46" s="142" customFormat="1" x14ac:dyDescent="0.15">
      <c r="I20317" s="223"/>
      <c r="P20317" s="224"/>
      <c r="Q20317" s="224"/>
      <c r="R20317" s="224"/>
      <c r="T20317" s="223"/>
      <c r="U20317" s="225"/>
      <c r="V20317" s="223"/>
      <c r="W20317" s="225"/>
      <c r="AE20317" s="200"/>
      <c r="AM20317" s="203"/>
      <c r="AT20317" s="144"/>
    </row>
    <row r="20318" spans="9:46" s="142" customFormat="1" x14ac:dyDescent="0.15">
      <c r="I20318" s="223"/>
      <c r="P20318" s="224"/>
      <c r="Q20318" s="224"/>
      <c r="R20318" s="224"/>
      <c r="T20318" s="223"/>
      <c r="U20318" s="225"/>
      <c r="V20318" s="223"/>
      <c r="W20318" s="225"/>
      <c r="AE20318" s="200"/>
      <c r="AM20318" s="203"/>
      <c r="AT20318" s="144"/>
    </row>
    <row r="20319" spans="9:46" s="142" customFormat="1" x14ac:dyDescent="0.15">
      <c r="I20319" s="223"/>
      <c r="P20319" s="224"/>
      <c r="Q20319" s="224"/>
      <c r="R20319" s="224"/>
      <c r="T20319" s="223"/>
      <c r="U20319" s="225"/>
      <c r="V20319" s="223"/>
      <c r="W20319" s="225"/>
      <c r="AE20319" s="200"/>
      <c r="AM20319" s="203"/>
      <c r="AT20319" s="144"/>
    </row>
    <row r="20320" spans="9:46" s="142" customFormat="1" x14ac:dyDescent="0.15">
      <c r="I20320" s="223"/>
      <c r="P20320" s="224"/>
      <c r="Q20320" s="224"/>
      <c r="R20320" s="224"/>
      <c r="T20320" s="223"/>
      <c r="U20320" s="225"/>
      <c r="V20320" s="223"/>
      <c r="W20320" s="225"/>
      <c r="AE20320" s="200"/>
      <c r="AM20320" s="203"/>
      <c r="AT20320" s="144"/>
    </row>
    <row r="20321" spans="9:46" s="142" customFormat="1" x14ac:dyDescent="0.15">
      <c r="I20321" s="223"/>
      <c r="P20321" s="224"/>
      <c r="Q20321" s="224"/>
      <c r="R20321" s="224"/>
      <c r="T20321" s="223"/>
      <c r="U20321" s="225"/>
      <c r="V20321" s="223"/>
      <c r="W20321" s="225"/>
      <c r="AE20321" s="200"/>
      <c r="AM20321" s="203"/>
      <c r="AT20321" s="144"/>
    </row>
    <row r="20322" spans="9:46" s="142" customFormat="1" x14ac:dyDescent="0.15">
      <c r="I20322" s="223"/>
      <c r="P20322" s="224"/>
      <c r="Q20322" s="224"/>
      <c r="R20322" s="224"/>
      <c r="T20322" s="223"/>
      <c r="U20322" s="225"/>
      <c r="V20322" s="223"/>
      <c r="W20322" s="225"/>
      <c r="AE20322" s="200"/>
      <c r="AM20322" s="203"/>
      <c r="AT20322" s="144"/>
    </row>
    <row r="20323" spans="9:46" s="142" customFormat="1" x14ac:dyDescent="0.15">
      <c r="I20323" s="223"/>
      <c r="P20323" s="224"/>
      <c r="Q20323" s="224"/>
      <c r="R20323" s="224"/>
      <c r="T20323" s="223"/>
      <c r="U20323" s="225"/>
      <c r="V20323" s="223"/>
      <c r="W20323" s="225"/>
      <c r="AE20323" s="200"/>
      <c r="AM20323" s="203"/>
      <c r="AT20323" s="144"/>
    </row>
    <row r="20324" spans="9:46" s="142" customFormat="1" x14ac:dyDescent="0.15">
      <c r="I20324" s="223"/>
      <c r="P20324" s="224"/>
      <c r="Q20324" s="224"/>
      <c r="R20324" s="224"/>
      <c r="T20324" s="223"/>
      <c r="U20324" s="225"/>
      <c r="V20324" s="223"/>
      <c r="W20324" s="225"/>
      <c r="AE20324" s="200"/>
      <c r="AM20324" s="203"/>
      <c r="AT20324" s="144"/>
    </row>
    <row r="20325" spans="9:46" s="142" customFormat="1" x14ac:dyDescent="0.15">
      <c r="I20325" s="223"/>
      <c r="P20325" s="224"/>
      <c r="Q20325" s="224"/>
      <c r="R20325" s="224"/>
      <c r="T20325" s="223"/>
      <c r="U20325" s="225"/>
      <c r="V20325" s="223"/>
      <c r="W20325" s="225"/>
      <c r="AE20325" s="200"/>
      <c r="AM20325" s="203"/>
      <c r="AT20325" s="144"/>
    </row>
    <row r="20326" spans="9:46" s="142" customFormat="1" x14ac:dyDescent="0.15">
      <c r="I20326" s="223"/>
      <c r="P20326" s="224"/>
      <c r="Q20326" s="224"/>
      <c r="R20326" s="224"/>
      <c r="T20326" s="223"/>
      <c r="U20326" s="225"/>
      <c r="V20326" s="223"/>
      <c r="W20326" s="225"/>
      <c r="AE20326" s="200"/>
      <c r="AM20326" s="203"/>
      <c r="AT20326" s="144"/>
    </row>
    <row r="20327" spans="9:46" s="142" customFormat="1" x14ac:dyDescent="0.15">
      <c r="I20327" s="223"/>
      <c r="P20327" s="224"/>
      <c r="Q20327" s="224"/>
      <c r="R20327" s="224"/>
      <c r="T20327" s="223"/>
      <c r="U20327" s="225"/>
      <c r="V20327" s="223"/>
      <c r="W20327" s="225"/>
      <c r="AE20327" s="200"/>
      <c r="AM20327" s="203"/>
      <c r="AT20327" s="144"/>
    </row>
    <row r="20328" spans="9:46" s="142" customFormat="1" x14ac:dyDescent="0.15">
      <c r="I20328" s="223"/>
      <c r="P20328" s="224"/>
      <c r="Q20328" s="224"/>
      <c r="R20328" s="224"/>
      <c r="T20328" s="223"/>
      <c r="U20328" s="225"/>
      <c r="V20328" s="223"/>
      <c r="W20328" s="225"/>
      <c r="AE20328" s="200"/>
      <c r="AM20328" s="203"/>
      <c r="AT20328" s="144"/>
    </row>
    <row r="20329" spans="9:46" s="142" customFormat="1" x14ac:dyDescent="0.15">
      <c r="I20329" s="223"/>
      <c r="P20329" s="224"/>
      <c r="Q20329" s="224"/>
      <c r="R20329" s="224"/>
      <c r="T20329" s="223"/>
      <c r="U20329" s="225"/>
      <c r="V20329" s="223"/>
      <c r="W20329" s="225"/>
      <c r="AE20329" s="200"/>
      <c r="AM20329" s="203"/>
      <c r="AT20329" s="144"/>
    </row>
    <row r="20330" spans="9:46" s="142" customFormat="1" x14ac:dyDescent="0.15">
      <c r="I20330" s="223"/>
      <c r="P20330" s="224"/>
      <c r="Q20330" s="224"/>
      <c r="R20330" s="224"/>
      <c r="T20330" s="223"/>
      <c r="U20330" s="225"/>
      <c r="V20330" s="223"/>
      <c r="W20330" s="225"/>
      <c r="AE20330" s="200"/>
      <c r="AM20330" s="203"/>
      <c r="AT20330" s="144"/>
    </row>
    <row r="20331" spans="9:46" s="142" customFormat="1" x14ac:dyDescent="0.15">
      <c r="I20331" s="223"/>
      <c r="P20331" s="224"/>
      <c r="Q20331" s="224"/>
      <c r="R20331" s="224"/>
      <c r="T20331" s="223"/>
      <c r="U20331" s="225"/>
      <c r="V20331" s="223"/>
      <c r="W20331" s="225"/>
      <c r="AE20331" s="200"/>
      <c r="AM20331" s="203"/>
      <c r="AT20331" s="144"/>
    </row>
    <row r="20332" spans="9:46" s="142" customFormat="1" x14ac:dyDescent="0.15">
      <c r="I20332" s="223"/>
      <c r="P20332" s="224"/>
      <c r="Q20332" s="224"/>
      <c r="R20332" s="224"/>
      <c r="T20332" s="223"/>
      <c r="U20332" s="225"/>
      <c r="V20332" s="223"/>
      <c r="W20332" s="225"/>
      <c r="AE20332" s="200"/>
      <c r="AM20332" s="203"/>
      <c r="AT20332" s="144"/>
    </row>
    <row r="20333" spans="9:46" s="142" customFormat="1" x14ac:dyDescent="0.15">
      <c r="I20333" s="223"/>
      <c r="P20333" s="224"/>
      <c r="Q20333" s="224"/>
      <c r="R20333" s="224"/>
      <c r="T20333" s="223"/>
      <c r="U20333" s="225"/>
      <c r="V20333" s="223"/>
      <c r="W20333" s="225"/>
      <c r="AE20333" s="200"/>
      <c r="AM20333" s="203"/>
      <c r="AT20333" s="144"/>
    </row>
    <row r="20334" spans="9:46" s="142" customFormat="1" x14ac:dyDescent="0.15">
      <c r="I20334" s="223"/>
      <c r="P20334" s="224"/>
      <c r="Q20334" s="224"/>
      <c r="R20334" s="224"/>
      <c r="T20334" s="223"/>
      <c r="U20334" s="225"/>
      <c r="V20334" s="223"/>
      <c r="W20334" s="225"/>
      <c r="AE20334" s="200"/>
      <c r="AM20334" s="203"/>
      <c r="AT20334" s="144"/>
    </row>
    <row r="20335" spans="9:46" s="142" customFormat="1" x14ac:dyDescent="0.15">
      <c r="I20335" s="223"/>
      <c r="P20335" s="224"/>
      <c r="Q20335" s="224"/>
      <c r="R20335" s="224"/>
      <c r="T20335" s="223"/>
      <c r="U20335" s="225"/>
      <c r="V20335" s="223"/>
      <c r="W20335" s="225"/>
      <c r="AE20335" s="200"/>
      <c r="AM20335" s="203"/>
      <c r="AT20335" s="144"/>
    </row>
    <row r="20336" spans="9:46" s="142" customFormat="1" x14ac:dyDescent="0.15">
      <c r="I20336" s="223"/>
      <c r="P20336" s="224"/>
      <c r="Q20336" s="224"/>
      <c r="R20336" s="224"/>
      <c r="T20336" s="223"/>
      <c r="U20336" s="225"/>
      <c r="V20336" s="223"/>
      <c r="W20336" s="225"/>
      <c r="AE20336" s="200"/>
      <c r="AM20336" s="203"/>
      <c r="AT20336" s="144"/>
    </row>
    <row r="20337" spans="9:46" s="142" customFormat="1" x14ac:dyDescent="0.15">
      <c r="I20337" s="223"/>
      <c r="P20337" s="224"/>
      <c r="Q20337" s="224"/>
      <c r="R20337" s="224"/>
      <c r="T20337" s="223"/>
      <c r="U20337" s="225"/>
      <c r="V20337" s="223"/>
      <c r="W20337" s="225"/>
      <c r="AE20337" s="200"/>
      <c r="AM20337" s="203"/>
      <c r="AT20337" s="144"/>
    </row>
    <row r="20338" spans="9:46" s="142" customFormat="1" x14ac:dyDescent="0.15">
      <c r="I20338" s="223"/>
      <c r="P20338" s="224"/>
      <c r="Q20338" s="224"/>
      <c r="R20338" s="224"/>
      <c r="T20338" s="223"/>
      <c r="U20338" s="225"/>
      <c r="V20338" s="223"/>
      <c r="W20338" s="225"/>
      <c r="AE20338" s="200"/>
      <c r="AM20338" s="203"/>
      <c r="AT20338" s="144"/>
    </row>
    <row r="20339" spans="9:46" s="142" customFormat="1" x14ac:dyDescent="0.15">
      <c r="I20339" s="223"/>
      <c r="P20339" s="224"/>
      <c r="Q20339" s="224"/>
      <c r="R20339" s="224"/>
      <c r="T20339" s="223"/>
      <c r="U20339" s="225"/>
      <c r="V20339" s="223"/>
      <c r="W20339" s="225"/>
      <c r="AE20339" s="200"/>
      <c r="AM20339" s="203"/>
      <c r="AT20339" s="144"/>
    </row>
    <row r="20340" spans="9:46" s="142" customFormat="1" x14ac:dyDescent="0.15">
      <c r="I20340" s="223"/>
      <c r="P20340" s="224"/>
      <c r="Q20340" s="224"/>
      <c r="R20340" s="224"/>
      <c r="T20340" s="223"/>
      <c r="U20340" s="225"/>
      <c r="V20340" s="223"/>
      <c r="W20340" s="225"/>
      <c r="AE20340" s="200"/>
      <c r="AM20340" s="203"/>
      <c r="AT20340" s="144"/>
    </row>
    <row r="20341" spans="9:46" s="142" customFormat="1" x14ac:dyDescent="0.15">
      <c r="I20341" s="223"/>
      <c r="P20341" s="224"/>
      <c r="Q20341" s="224"/>
      <c r="R20341" s="224"/>
      <c r="T20341" s="223"/>
      <c r="U20341" s="225"/>
      <c r="V20341" s="223"/>
      <c r="W20341" s="225"/>
      <c r="AE20341" s="200"/>
      <c r="AM20341" s="203"/>
      <c r="AT20341" s="144"/>
    </row>
    <row r="20342" spans="9:46" s="142" customFormat="1" x14ac:dyDescent="0.15">
      <c r="I20342" s="223"/>
      <c r="P20342" s="224"/>
      <c r="Q20342" s="224"/>
      <c r="R20342" s="224"/>
      <c r="T20342" s="223"/>
      <c r="U20342" s="225"/>
      <c r="V20342" s="223"/>
      <c r="W20342" s="225"/>
      <c r="AE20342" s="200"/>
      <c r="AM20342" s="203"/>
      <c r="AT20342" s="144"/>
    </row>
    <row r="20343" spans="9:46" s="142" customFormat="1" x14ac:dyDescent="0.15">
      <c r="I20343" s="223"/>
      <c r="P20343" s="224"/>
      <c r="Q20343" s="224"/>
      <c r="R20343" s="224"/>
      <c r="T20343" s="223"/>
      <c r="U20343" s="225"/>
      <c r="V20343" s="223"/>
      <c r="W20343" s="225"/>
      <c r="AE20343" s="200"/>
      <c r="AM20343" s="203"/>
      <c r="AT20343" s="144"/>
    </row>
    <row r="20344" spans="9:46" s="142" customFormat="1" x14ac:dyDescent="0.15">
      <c r="I20344" s="223"/>
      <c r="P20344" s="224"/>
      <c r="Q20344" s="224"/>
      <c r="R20344" s="224"/>
      <c r="T20344" s="223"/>
      <c r="U20344" s="225"/>
      <c r="V20344" s="223"/>
      <c r="W20344" s="225"/>
      <c r="AE20344" s="200"/>
      <c r="AM20344" s="203"/>
      <c r="AT20344" s="144"/>
    </row>
    <row r="20345" spans="9:46" s="142" customFormat="1" x14ac:dyDescent="0.15">
      <c r="I20345" s="223"/>
      <c r="P20345" s="224"/>
      <c r="Q20345" s="224"/>
      <c r="R20345" s="224"/>
      <c r="T20345" s="223"/>
      <c r="U20345" s="225"/>
      <c r="V20345" s="223"/>
      <c r="W20345" s="225"/>
      <c r="AE20345" s="200"/>
      <c r="AM20345" s="203"/>
      <c r="AT20345" s="144"/>
    </row>
    <row r="20346" spans="9:46" s="142" customFormat="1" x14ac:dyDescent="0.15">
      <c r="I20346" s="223"/>
      <c r="P20346" s="224"/>
      <c r="Q20346" s="224"/>
      <c r="R20346" s="224"/>
      <c r="T20346" s="223"/>
      <c r="U20346" s="225"/>
      <c r="V20346" s="223"/>
      <c r="W20346" s="225"/>
      <c r="AE20346" s="200"/>
      <c r="AM20346" s="203"/>
      <c r="AT20346" s="144"/>
    </row>
    <row r="20347" spans="9:46" s="142" customFormat="1" x14ac:dyDescent="0.15">
      <c r="I20347" s="223"/>
      <c r="P20347" s="224"/>
      <c r="Q20347" s="224"/>
      <c r="R20347" s="224"/>
      <c r="T20347" s="223"/>
      <c r="U20347" s="225"/>
      <c r="V20347" s="223"/>
      <c r="W20347" s="225"/>
      <c r="AE20347" s="200"/>
      <c r="AM20347" s="203"/>
      <c r="AT20347" s="144"/>
    </row>
    <row r="20348" spans="9:46" s="142" customFormat="1" x14ac:dyDescent="0.15">
      <c r="I20348" s="223"/>
      <c r="P20348" s="224"/>
      <c r="Q20348" s="224"/>
      <c r="R20348" s="224"/>
      <c r="T20348" s="223"/>
      <c r="U20348" s="225"/>
      <c r="V20348" s="223"/>
      <c r="W20348" s="225"/>
      <c r="AE20348" s="200"/>
      <c r="AM20348" s="203"/>
      <c r="AT20348" s="144"/>
    </row>
    <row r="20349" spans="9:46" s="142" customFormat="1" x14ac:dyDescent="0.15">
      <c r="I20349" s="223"/>
      <c r="P20349" s="224"/>
      <c r="Q20349" s="224"/>
      <c r="R20349" s="224"/>
      <c r="T20349" s="223"/>
      <c r="U20349" s="225"/>
      <c r="V20349" s="223"/>
      <c r="W20349" s="225"/>
      <c r="AE20349" s="200"/>
      <c r="AM20349" s="203"/>
      <c r="AT20349" s="144"/>
    </row>
    <row r="20350" spans="9:46" s="142" customFormat="1" x14ac:dyDescent="0.15">
      <c r="I20350" s="223"/>
      <c r="P20350" s="224"/>
      <c r="Q20350" s="224"/>
      <c r="R20350" s="224"/>
      <c r="T20350" s="223"/>
      <c r="U20350" s="225"/>
      <c r="V20350" s="223"/>
      <c r="W20350" s="225"/>
      <c r="AE20350" s="200"/>
      <c r="AM20350" s="203"/>
      <c r="AT20350" s="144"/>
    </row>
    <row r="20351" spans="9:46" s="142" customFormat="1" x14ac:dyDescent="0.15">
      <c r="I20351" s="223"/>
      <c r="P20351" s="224"/>
      <c r="Q20351" s="224"/>
      <c r="R20351" s="224"/>
      <c r="T20351" s="223"/>
      <c r="U20351" s="225"/>
      <c r="V20351" s="223"/>
      <c r="W20351" s="225"/>
      <c r="AE20351" s="200"/>
      <c r="AM20351" s="203"/>
      <c r="AT20351" s="144"/>
    </row>
    <row r="20352" spans="9:46" s="142" customFormat="1" x14ac:dyDescent="0.15">
      <c r="I20352" s="223"/>
      <c r="P20352" s="224"/>
      <c r="Q20352" s="224"/>
      <c r="R20352" s="224"/>
      <c r="T20352" s="223"/>
      <c r="U20352" s="225"/>
      <c r="V20352" s="223"/>
      <c r="W20352" s="225"/>
      <c r="AE20352" s="200"/>
      <c r="AM20352" s="203"/>
      <c r="AT20352" s="144"/>
    </row>
    <row r="20353" spans="9:46" s="142" customFormat="1" x14ac:dyDescent="0.15">
      <c r="I20353" s="223"/>
      <c r="P20353" s="224"/>
      <c r="Q20353" s="224"/>
      <c r="R20353" s="224"/>
      <c r="T20353" s="223"/>
      <c r="U20353" s="225"/>
      <c r="V20353" s="223"/>
      <c r="W20353" s="225"/>
      <c r="AE20353" s="200"/>
      <c r="AM20353" s="203"/>
      <c r="AT20353" s="144"/>
    </row>
    <row r="20354" spans="9:46" s="142" customFormat="1" x14ac:dyDescent="0.15">
      <c r="I20354" s="223"/>
      <c r="P20354" s="224"/>
      <c r="Q20354" s="224"/>
      <c r="R20354" s="224"/>
      <c r="T20354" s="223"/>
      <c r="U20354" s="225"/>
      <c r="V20354" s="223"/>
      <c r="W20354" s="225"/>
      <c r="AE20354" s="200"/>
      <c r="AM20354" s="203"/>
      <c r="AT20354" s="144"/>
    </row>
    <row r="20355" spans="9:46" s="142" customFormat="1" x14ac:dyDescent="0.15">
      <c r="I20355" s="223"/>
      <c r="P20355" s="224"/>
      <c r="Q20355" s="224"/>
      <c r="R20355" s="224"/>
      <c r="T20355" s="223"/>
      <c r="U20355" s="225"/>
      <c r="V20355" s="223"/>
      <c r="W20355" s="225"/>
      <c r="AE20355" s="200"/>
      <c r="AM20355" s="203"/>
      <c r="AT20355" s="144"/>
    </row>
    <row r="20356" spans="9:46" s="142" customFormat="1" x14ac:dyDescent="0.15">
      <c r="I20356" s="223"/>
      <c r="P20356" s="224"/>
      <c r="Q20356" s="224"/>
      <c r="R20356" s="224"/>
      <c r="T20356" s="223"/>
      <c r="U20356" s="225"/>
      <c r="V20356" s="223"/>
      <c r="W20356" s="225"/>
      <c r="AE20356" s="200"/>
      <c r="AM20356" s="203"/>
      <c r="AT20356" s="144"/>
    </row>
    <row r="20357" spans="9:46" s="142" customFormat="1" x14ac:dyDescent="0.15">
      <c r="I20357" s="223"/>
      <c r="P20357" s="224"/>
      <c r="Q20357" s="224"/>
      <c r="R20357" s="224"/>
      <c r="T20357" s="223"/>
      <c r="U20357" s="225"/>
      <c r="V20357" s="223"/>
      <c r="W20357" s="225"/>
      <c r="AE20357" s="200"/>
      <c r="AM20357" s="203"/>
      <c r="AT20357" s="144"/>
    </row>
    <row r="20358" spans="9:46" s="142" customFormat="1" x14ac:dyDescent="0.15">
      <c r="I20358" s="223"/>
      <c r="P20358" s="224"/>
      <c r="Q20358" s="224"/>
      <c r="R20358" s="224"/>
      <c r="T20358" s="223"/>
      <c r="U20358" s="225"/>
      <c r="V20358" s="223"/>
      <c r="W20358" s="225"/>
      <c r="AE20358" s="200"/>
      <c r="AM20358" s="203"/>
      <c r="AT20358" s="144"/>
    </row>
    <row r="20359" spans="9:46" s="142" customFormat="1" x14ac:dyDescent="0.15">
      <c r="I20359" s="223"/>
      <c r="P20359" s="224"/>
      <c r="Q20359" s="224"/>
      <c r="R20359" s="224"/>
      <c r="T20359" s="223"/>
      <c r="U20359" s="225"/>
      <c r="V20359" s="223"/>
      <c r="W20359" s="225"/>
      <c r="AE20359" s="200"/>
      <c r="AM20359" s="203"/>
      <c r="AT20359" s="144"/>
    </row>
    <row r="20360" spans="9:46" s="142" customFormat="1" x14ac:dyDescent="0.15">
      <c r="I20360" s="223"/>
      <c r="P20360" s="224"/>
      <c r="Q20360" s="224"/>
      <c r="R20360" s="224"/>
      <c r="T20360" s="223"/>
      <c r="U20360" s="225"/>
      <c r="V20360" s="223"/>
      <c r="W20360" s="225"/>
      <c r="AE20360" s="200"/>
      <c r="AM20360" s="203"/>
      <c r="AT20360" s="144"/>
    </row>
    <row r="20361" spans="9:46" s="142" customFormat="1" x14ac:dyDescent="0.15">
      <c r="I20361" s="223"/>
      <c r="P20361" s="224"/>
      <c r="Q20361" s="224"/>
      <c r="R20361" s="224"/>
      <c r="T20361" s="223"/>
      <c r="U20361" s="225"/>
      <c r="V20361" s="223"/>
      <c r="W20361" s="225"/>
      <c r="AE20361" s="200"/>
      <c r="AM20361" s="203"/>
      <c r="AT20361" s="144"/>
    </row>
    <row r="20362" spans="9:46" s="142" customFormat="1" x14ac:dyDescent="0.15">
      <c r="I20362" s="223"/>
      <c r="P20362" s="224"/>
      <c r="Q20362" s="224"/>
      <c r="R20362" s="224"/>
      <c r="T20362" s="223"/>
      <c r="U20362" s="225"/>
      <c r="V20362" s="223"/>
      <c r="W20362" s="225"/>
      <c r="AE20362" s="200"/>
      <c r="AM20362" s="203"/>
      <c r="AT20362" s="144"/>
    </row>
    <row r="20363" spans="9:46" s="142" customFormat="1" x14ac:dyDescent="0.15">
      <c r="I20363" s="223"/>
      <c r="P20363" s="224"/>
      <c r="Q20363" s="224"/>
      <c r="R20363" s="224"/>
      <c r="T20363" s="223"/>
      <c r="U20363" s="225"/>
      <c r="V20363" s="223"/>
      <c r="W20363" s="225"/>
      <c r="AE20363" s="200"/>
      <c r="AM20363" s="203"/>
      <c r="AT20363" s="144"/>
    </row>
    <row r="20364" spans="9:46" s="142" customFormat="1" x14ac:dyDescent="0.15">
      <c r="I20364" s="223"/>
      <c r="P20364" s="224"/>
      <c r="Q20364" s="224"/>
      <c r="R20364" s="224"/>
      <c r="T20364" s="223"/>
      <c r="U20364" s="225"/>
      <c r="V20364" s="223"/>
      <c r="W20364" s="225"/>
      <c r="AE20364" s="200"/>
      <c r="AM20364" s="203"/>
      <c r="AT20364" s="144"/>
    </row>
    <row r="20365" spans="9:46" s="142" customFormat="1" x14ac:dyDescent="0.15">
      <c r="I20365" s="223"/>
      <c r="P20365" s="224"/>
      <c r="Q20365" s="224"/>
      <c r="R20365" s="224"/>
      <c r="T20365" s="223"/>
      <c r="U20365" s="225"/>
      <c r="V20365" s="223"/>
      <c r="W20365" s="225"/>
      <c r="AE20365" s="200"/>
      <c r="AM20365" s="203"/>
      <c r="AT20365" s="144"/>
    </row>
    <row r="20366" spans="9:46" s="142" customFormat="1" x14ac:dyDescent="0.15">
      <c r="I20366" s="223"/>
      <c r="P20366" s="224"/>
      <c r="Q20366" s="224"/>
      <c r="R20366" s="224"/>
      <c r="T20366" s="223"/>
      <c r="U20366" s="225"/>
      <c r="V20366" s="223"/>
      <c r="W20366" s="225"/>
      <c r="AE20366" s="200"/>
      <c r="AM20366" s="203"/>
      <c r="AT20366" s="144"/>
    </row>
    <row r="20367" spans="9:46" s="142" customFormat="1" x14ac:dyDescent="0.15">
      <c r="I20367" s="223"/>
      <c r="P20367" s="224"/>
      <c r="Q20367" s="224"/>
      <c r="R20367" s="224"/>
      <c r="T20367" s="223"/>
      <c r="U20367" s="225"/>
      <c r="V20367" s="223"/>
      <c r="W20367" s="225"/>
      <c r="AE20367" s="200"/>
      <c r="AM20367" s="203"/>
      <c r="AT20367" s="144"/>
    </row>
    <row r="20368" spans="9:46" s="142" customFormat="1" x14ac:dyDescent="0.15">
      <c r="I20368" s="223"/>
      <c r="P20368" s="224"/>
      <c r="Q20368" s="224"/>
      <c r="R20368" s="224"/>
      <c r="T20368" s="223"/>
      <c r="U20368" s="225"/>
      <c r="V20368" s="223"/>
      <c r="W20368" s="225"/>
      <c r="AE20368" s="200"/>
      <c r="AM20368" s="203"/>
      <c r="AT20368" s="144"/>
    </row>
    <row r="20369" spans="9:46" s="142" customFormat="1" x14ac:dyDescent="0.15">
      <c r="I20369" s="223"/>
      <c r="P20369" s="224"/>
      <c r="Q20369" s="224"/>
      <c r="R20369" s="224"/>
      <c r="T20369" s="223"/>
      <c r="U20369" s="225"/>
      <c r="V20369" s="223"/>
      <c r="W20369" s="225"/>
      <c r="AE20369" s="200"/>
      <c r="AM20369" s="203"/>
      <c r="AT20369" s="144"/>
    </row>
    <row r="20370" spans="9:46" s="142" customFormat="1" x14ac:dyDescent="0.15">
      <c r="I20370" s="223"/>
      <c r="P20370" s="224"/>
      <c r="Q20370" s="224"/>
      <c r="R20370" s="224"/>
      <c r="T20370" s="223"/>
      <c r="U20370" s="225"/>
      <c r="V20370" s="223"/>
      <c r="W20370" s="225"/>
      <c r="AE20370" s="200"/>
      <c r="AM20370" s="203"/>
      <c r="AT20370" s="144"/>
    </row>
    <row r="20371" spans="9:46" s="142" customFormat="1" x14ac:dyDescent="0.15">
      <c r="I20371" s="223"/>
      <c r="P20371" s="224"/>
      <c r="Q20371" s="224"/>
      <c r="R20371" s="224"/>
      <c r="T20371" s="223"/>
      <c r="U20371" s="225"/>
      <c r="V20371" s="223"/>
      <c r="W20371" s="225"/>
      <c r="AE20371" s="200"/>
      <c r="AM20371" s="203"/>
      <c r="AT20371" s="144"/>
    </row>
    <row r="20372" spans="9:46" s="142" customFormat="1" x14ac:dyDescent="0.15">
      <c r="I20372" s="223"/>
      <c r="P20372" s="224"/>
      <c r="Q20372" s="224"/>
      <c r="R20372" s="224"/>
      <c r="T20372" s="223"/>
      <c r="U20372" s="225"/>
      <c r="V20372" s="223"/>
      <c r="W20372" s="225"/>
      <c r="AE20372" s="200"/>
      <c r="AM20372" s="203"/>
      <c r="AT20372" s="144"/>
    </row>
    <row r="20373" spans="9:46" s="142" customFormat="1" x14ac:dyDescent="0.15">
      <c r="I20373" s="223"/>
      <c r="P20373" s="224"/>
      <c r="Q20373" s="224"/>
      <c r="R20373" s="224"/>
      <c r="T20373" s="223"/>
      <c r="U20373" s="225"/>
      <c r="V20373" s="223"/>
      <c r="W20373" s="225"/>
      <c r="AE20373" s="200"/>
      <c r="AM20373" s="203"/>
      <c r="AT20373" s="144"/>
    </row>
    <row r="20374" spans="9:46" s="142" customFormat="1" x14ac:dyDescent="0.15">
      <c r="I20374" s="223"/>
      <c r="P20374" s="224"/>
      <c r="Q20374" s="224"/>
      <c r="R20374" s="224"/>
      <c r="T20374" s="223"/>
      <c r="U20374" s="225"/>
      <c r="V20374" s="223"/>
      <c r="W20374" s="225"/>
      <c r="AE20374" s="200"/>
      <c r="AM20374" s="203"/>
      <c r="AT20374" s="144"/>
    </row>
    <row r="20375" spans="9:46" s="142" customFormat="1" x14ac:dyDescent="0.15">
      <c r="I20375" s="223"/>
      <c r="P20375" s="224"/>
      <c r="Q20375" s="224"/>
      <c r="R20375" s="224"/>
      <c r="T20375" s="223"/>
      <c r="U20375" s="225"/>
      <c r="V20375" s="223"/>
      <c r="W20375" s="225"/>
      <c r="AE20375" s="200"/>
      <c r="AM20375" s="203"/>
      <c r="AT20375" s="144"/>
    </row>
    <row r="20376" spans="9:46" s="142" customFormat="1" x14ac:dyDescent="0.15">
      <c r="I20376" s="223"/>
      <c r="P20376" s="224"/>
      <c r="Q20376" s="224"/>
      <c r="R20376" s="224"/>
      <c r="T20376" s="223"/>
      <c r="U20376" s="225"/>
      <c r="V20376" s="223"/>
      <c r="W20376" s="225"/>
      <c r="AE20376" s="200"/>
      <c r="AM20376" s="203"/>
      <c r="AT20376" s="144"/>
    </row>
    <row r="20377" spans="9:46" s="142" customFormat="1" x14ac:dyDescent="0.15">
      <c r="I20377" s="223"/>
      <c r="P20377" s="224"/>
      <c r="Q20377" s="224"/>
      <c r="R20377" s="224"/>
      <c r="T20377" s="223"/>
      <c r="U20377" s="225"/>
      <c r="V20377" s="223"/>
      <c r="W20377" s="225"/>
      <c r="AE20377" s="200"/>
      <c r="AM20377" s="203"/>
      <c r="AT20377" s="144"/>
    </row>
    <row r="20378" spans="9:46" s="142" customFormat="1" x14ac:dyDescent="0.15">
      <c r="I20378" s="223"/>
      <c r="P20378" s="224"/>
      <c r="Q20378" s="224"/>
      <c r="R20378" s="224"/>
      <c r="T20378" s="223"/>
      <c r="U20378" s="225"/>
      <c r="V20378" s="223"/>
      <c r="W20378" s="225"/>
      <c r="AE20378" s="200"/>
      <c r="AM20378" s="203"/>
      <c r="AT20378" s="144"/>
    </row>
    <row r="20379" spans="9:46" s="142" customFormat="1" x14ac:dyDescent="0.15">
      <c r="I20379" s="223"/>
      <c r="P20379" s="224"/>
      <c r="Q20379" s="224"/>
      <c r="R20379" s="224"/>
      <c r="T20379" s="223"/>
      <c r="U20379" s="225"/>
      <c r="V20379" s="223"/>
      <c r="W20379" s="225"/>
      <c r="AE20379" s="200"/>
      <c r="AM20379" s="203"/>
      <c r="AT20379" s="144"/>
    </row>
    <row r="20380" spans="9:46" s="142" customFormat="1" x14ac:dyDescent="0.15">
      <c r="I20380" s="223"/>
      <c r="P20380" s="224"/>
      <c r="Q20380" s="224"/>
      <c r="R20380" s="224"/>
      <c r="T20380" s="223"/>
      <c r="U20380" s="225"/>
      <c r="V20380" s="223"/>
      <c r="W20380" s="225"/>
      <c r="AE20380" s="200"/>
      <c r="AM20380" s="203"/>
      <c r="AT20380" s="144"/>
    </row>
    <row r="20381" spans="9:46" s="142" customFormat="1" x14ac:dyDescent="0.15">
      <c r="I20381" s="223"/>
      <c r="P20381" s="224"/>
      <c r="Q20381" s="224"/>
      <c r="R20381" s="224"/>
      <c r="T20381" s="223"/>
      <c r="U20381" s="225"/>
      <c r="V20381" s="223"/>
      <c r="W20381" s="225"/>
      <c r="AE20381" s="200"/>
      <c r="AM20381" s="203"/>
      <c r="AT20381" s="144"/>
    </row>
    <row r="20382" spans="9:46" s="142" customFormat="1" x14ac:dyDescent="0.15">
      <c r="I20382" s="223"/>
      <c r="P20382" s="224"/>
      <c r="Q20382" s="224"/>
      <c r="R20382" s="224"/>
      <c r="T20382" s="223"/>
      <c r="U20382" s="225"/>
      <c r="V20382" s="223"/>
      <c r="W20382" s="225"/>
      <c r="AE20382" s="200"/>
      <c r="AM20382" s="203"/>
      <c r="AT20382" s="144"/>
    </row>
    <row r="20383" spans="9:46" s="142" customFormat="1" x14ac:dyDescent="0.15">
      <c r="I20383" s="223"/>
      <c r="P20383" s="224"/>
      <c r="Q20383" s="224"/>
      <c r="R20383" s="224"/>
      <c r="T20383" s="223"/>
      <c r="U20383" s="225"/>
      <c r="V20383" s="223"/>
      <c r="W20383" s="225"/>
      <c r="AE20383" s="200"/>
      <c r="AM20383" s="203"/>
      <c r="AT20383" s="144"/>
    </row>
    <row r="20384" spans="9:46" s="142" customFormat="1" x14ac:dyDescent="0.15">
      <c r="I20384" s="223"/>
      <c r="P20384" s="224"/>
      <c r="Q20384" s="224"/>
      <c r="R20384" s="224"/>
      <c r="T20384" s="223"/>
      <c r="U20384" s="225"/>
      <c r="V20384" s="223"/>
      <c r="W20384" s="225"/>
      <c r="AE20384" s="200"/>
      <c r="AM20384" s="203"/>
      <c r="AT20384" s="144"/>
    </row>
    <row r="20385" spans="9:46" s="142" customFormat="1" x14ac:dyDescent="0.15">
      <c r="I20385" s="223"/>
      <c r="P20385" s="224"/>
      <c r="Q20385" s="224"/>
      <c r="R20385" s="224"/>
      <c r="T20385" s="223"/>
      <c r="U20385" s="225"/>
      <c r="V20385" s="223"/>
      <c r="W20385" s="225"/>
      <c r="AE20385" s="200"/>
      <c r="AM20385" s="203"/>
      <c r="AT20385" s="144"/>
    </row>
    <row r="20386" spans="9:46" s="142" customFormat="1" x14ac:dyDescent="0.15">
      <c r="I20386" s="223"/>
      <c r="P20386" s="224"/>
      <c r="Q20386" s="224"/>
      <c r="R20386" s="224"/>
      <c r="T20386" s="223"/>
      <c r="U20386" s="225"/>
      <c r="V20386" s="223"/>
      <c r="W20386" s="225"/>
      <c r="AE20386" s="200"/>
      <c r="AM20386" s="203"/>
      <c r="AT20386" s="144"/>
    </row>
    <row r="20387" spans="9:46" s="142" customFormat="1" x14ac:dyDescent="0.15">
      <c r="I20387" s="223"/>
      <c r="P20387" s="224"/>
      <c r="Q20387" s="224"/>
      <c r="R20387" s="224"/>
      <c r="T20387" s="223"/>
      <c r="U20387" s="225"/>
      <c r="V20387" s="223"/>
      <c r="W20387" s="225"/>
      <c r="AE20387" s="200"/>
      <c r="AM20387" s="203"/>
      <c r="AT20387" s="144"/>
    </row>
    <row r="20388" spans="9:46" s="142" customFormat="1" x14ac:dyDescent="0.15">
      <c r="I20388" s="223"/>
      <c r="P20388" s="224"/>
      <c r="Q20388" s="224"/>
      <c r="R20388" s="224"/>
      <c r="T20388" s="223"/>
      <c r="U20388" s="225"/>
      <c r="V20388" s="223"/>
      <c r="W20388" s="225"/>
      <c r="AE20388" s="200"/>
      <c r="AM20388" s="203"/>
      <c r="AT20388" s="144"/>
    </row>
    <row r="20389" spans="9:46" s="142" customFormat="1" x14ac:dyDescent="0.15">
      <c r="I20389" s="223"/>
      <c r="P20389" s="224"/>
      <c r="Q20389" s="224"/>
      <c r="R20389" s="224"/>
      <c r="T20389" s="223"/>
      <c r="U20389" s="225"/>
      <c r="V20389" s="223"/>
      <c r="W20389" s="225"/>
      <c r="AE20389" s="200"/>
      <c r="AM20389" s="203"/>
      <c r="AT20389" s="144"/>
    </row>
    <row r="20390" spans="9:46" s="142" customFormat="1" x14ac:dyDescent="0.15">
      <c r="I20390" s="223"/>
      <c r="P20390" s="224"/>
      <c r="Q20390" s="224"/>
      <c r="R20390" s="224"/>
      <c r="T20390" s="223"/>
      <c r="U20390" s="225"/>
      <c r="V20390" s="223"/>
      <c r="W20390" s="225"/>
      <c r="AE20390" s="200"/>
      <c r="AM20390" s="203"/>
      <c r="AT20390" s="144"/>
    </row>
    <row r="20391" spans="9:46" s="142" customFormat="1" x14ac:dyDescent="0.15">
      <c r="I20391" s="223"/>
      <c r="P20391" s="224"/>
      <c r="Q20391" s="224"/>
      <c r="R20391" s="224"/>
      <c r="T20391" s="223"/>
      <c r="U20391" s="225"/>
      <c r="V20391" s="223"/>
      <c r="W20391" s="225"/>
      <c r="AE20391" s="200"/>
      <c r="AM20391" s="203"/>
      <c r="AT20391" s="144"/>
    </row>
    <row r="20392" spans="9:46" s="142" customFormat="1" x14ac:dyDescent="0.15">
      <c r="I20392" s="223"/>
      <c r="P20392" s="224"/>
      <c r="Q20392" s="224"/>
      <c r="R20392" s="224"/>
      <c r="T20392" s="223"/>
      <c r="U20392" s="225"/>
      <c r="V20392" s="223"/>
      <c r="W20392" s="225"/>
      <c r="AE20392" s="200"/>
      <c r="AM20392" s="203"/>
      <c r="AT20392" s="144"/>
    </row>
    <row r="20393" spans="9:46" s="142" customFormat="1" x14ac:dyDescent="0.15">
      <c r="I20393" s="223"/>
      <c r="P20393" s="224"/>
      <c r="Q20393" s="224"/>
      <c r="R20393" s="224"/>
      <c r="T20393" s="223"/>
      <c r="U20393" s="225"/>
      <c r="V20393" s="223"/>
      <c r="W20393" s="225"/>
      <c r="AE20393" s="200"/>
      <c r="AM20393" s="203"/>
      <c r="AT20393" s="144"/>
    </row>
    <row r="20394" spans="9:46" s="142" customFormat="1" x14ac:dyDescent="0.15">
      <c r="I20394" s="223"/>
      <c r="P20394" s="224"/>
      <c r="Q20394" s="224"/>
      <c r="R20394" s="224"/>
      <c r="T20394" s="223"/>
      <c r="U20394" s="225"/>
      <c r="V20394" s="223"/>
      <c r="W20394" s="225"/>
      <c r="AE20394" s="200"/>
      <c r="AM20394" s="203"/>
      <c r="AT20394" s="144"/>
    </row>
    <row r="20395" spans="9:46" s="142" customFormat="1" x14ac:dyDescent="0.15">
      <c r="I20395" s="223"/>
      <c r="P20395" s="224"/>
      <c r="Q20395" s="224"/>
      <c r="R20395" s="224"/>
      <c r="T20395" s="223"/>
      <c r="U20395" s="225"/>
      <c r="V20395" s="223"/>
      <c r="W20395" s="225"/>
      <c r="AE20395" s="200"/>
      <c r="AM20395" s="203"/>
      <c r="AT20395" s="144"/>
    </row>
    <row r="20396" spans="9:46" s="142" customFormat="1" x14ac:dyDescent="0.15">
      <c r="I20396" s="223"/>
      <c r="P20396" s="224"/>
      <c r="Q20396" s="224"/>
      <c r="R20396" s="224"/>
      <c r="T20396" s="223"/>
      <c r="U20396" s="225"/>
      <c r="V20396" s="223"/>
      <c r="W20396" s="225"/>
      <c r="AE20396" s="200"/>
      <c r="AM20396" s="203"/>
      <c r="AT20396" s="144"/>
    </row>
    <row r="20397" spans="9:46" s="142" customFormat="1" x14ac:dyDescent="0.15">
      <c r="I20397" s="223"/>
      <c r="P20397" s="224"/>
      <c r="Q20397" s="224"/>
      <c r="R20397" s="224"/>
      <c r="T20397" s="223"/>
      <c r="U20397" s="225"/>
      <c r="V20397" s="223"/>
      <c r="W20397" s="225"/>
      <c r="AE20397" s="200"/>
      <c r="AM20397" s="203"/>
      <c r="AT20397" s="144"/>
    </row>
    <row r="20398" spans="9:46" s="142" customFormat="1" x14ac:dyDescent="0.15">
      <c r="I20398" s="223"/>
      <c r="P20398" s="224"/>
      <c r="Q20398" s="224"/>
      <c r="R20398" s="224"/>
      <c r="T20398" s="223"/>
      <c r="U20398" s="225"/>
      <c r="V20398" s="223"/>
      <c r="W20398" s="225"/>
      <c r="AE20398" s="200"/>
      <c r="AM20398" s="203"/>
      <c r="AT20398" s="144"/>
    </row>
    <row r="20399" spans="9:46" s="142" customFormat="1" x14ac:dyDescent="0.15">
      <c r="I20399" s="223"/>
      <c r="P20399" s="224"/>
      <c r="Q20399" s="224"/>
      <c r="R20399" s="224"/>
      <c r="T20399" s="223"/>
      <c r="U20399" s="225"/>
      <c r="V20399" s="223"/>
      <c r="W20399" s="225"/>
      <c r="AE20399" s="200"/>
      <c r="AM20399" s="203"/>
      <c r="AT20399" s="144"/>
    </row>
    <row r="20400" spans="9:46" s="142" customFormat="1" x14ac:dyDescent="0.15">
      <c r="I20400" s="223"/>
      <c r="P20400" s="224"/>
      <c r="Q20400" s="224"/>
      <c r="R20400" s="224"/>
      <c r="T20400" s="223"/>
      <c r="U20400" s="225"/>
      <c r="V20400" s="223"/>
      <c r="W20400" s="225"/>
      <c r="AE20400" s="200"/>
      <c r="AM20400" s="203"/>
      <c r="AT20400" s="144"/>
    </row>
    <row r="20401" spans="9:46" s="142" customFormat="1" x14ac:dyDescent="0.15">
      <c r="I20401" s="223"/>
      <c r="P20401" s="224"/>
      <c r="Q20401" s="224"/>
      <c r="R20401" s="224"/>
      <c r="T20401" s="223"/>
      <c r="U20401" s="225"/>
      <c r="V20401" s="223"/>
      <c r="W20401" s="225"/>
      <c r="AE20401" s="200"/>
      <c r="AM20401" s="203"/>
      <c r="AT20401" s="144"/>
    </row>
    <row r="20402" spans="9:46" s="142" customFormat="1" x14ac:dyDescent="0.15">
      <c r="I20402" s="223"/>
      <c r="P20402" s="224"/>
      <c r="Q20402" s="224"/>
      <c r="R20402" s="224"/>
      <c r="T20402" s="223"/>
      <c r="U20402" s="225"/>
      <c r="V20402" s="223"/>
      <c r="W20402" s="225"/>
      <c r="AE20402" s="200"/>
      <c r="AM20402" s="203"/>
      <c r="AT20402" s="144"/>
    </row>
    <row r="20403" spans="9:46" s="142" customFormat="1" x14ac:dyDescent="0.15">
      <c r="I20403" s="223"/>
      <c r="P20403" s="224"/>
      <c r="Q20403" s="224"/>
      <c r="R20403" s="224"/>
      <c r="T20403" s="223"/>
      <c r="U20403" s="225"/>
      <c r="V20403" s="223"/>
      <c r="W20403" s="225"/>
      <c r="AE20403" s="200"/>
      <c r="AM20403" s="203"/>
      <c r="AT20403" s="144"/>
    </row>
    <row r="20404" spans="9:46" s="142" customFormat="1" x14ac:dyDescent="0.15">
      <c r="I20404" s="223"/>
      <c r="P20404" s="224"/>
      <c r="Q20404" s="224"/>
      <c r="R20404" s="224"/>
      <c r="T20404" s="223"/>
      <c r="U20404" s="225"/>
      <c r="V20404" s="223"/>
      <c r="W20404" s="225"/>
      <c r="AE20404" s="200"/>
      <c r="AM20404" s="203"/>
      <c r="AT20404" s="144"/>
    </row>
    <row r="20405" spans="9:46" s="142" customFormat="1" x14ac:dyDescent="0.15">
      <c r="I20405" s="223"/>
      <c r="P20405" s="224"/>
      <c r="Q20405" s="224"/>
      <c r="R20405" s="224"/>
      <c r="T20405" s="223"/>
      <c r="U20405" s="225"/>
      <c r="V20405" s="223"/>
      <c r="W20405" s="225"/>
      <c r="AE20405" s="200"/>
      <c r="AM20405" s="203"/>
      <c r="AT20405" s="144"/>
    </row>
    <row r="20406" spans="9:46" s="142" customFormat="1" x14ac:dyDescent="0.15">
      <c r="I20406" s="223"/>
      <c r="P20406" s="224"/>
      <c r="Q20406" s="224"/>
      <c r="R20406" s="224"/>
      <c r="T20406" s="223"/>
      <c r="U20406" s="225"/>
      <c r="V20406" s="223"/>
      <c r="W20406" s="225"/>
      <c r="AE20406" s="200"/>
      <c r="AM20406" s="203"/>
      <c r="AT20406" s="144"/>
    </row>
    <row r="20407" spans="9:46" s="142" customFormat="1" x14ac:dyDescent="0.15">
      <c r="I20407" s="223"/>
      <c r="P20407" s="224"/>
      <c r="Q20407" s="224"/>
      <c r="R20407" s="224"/>
      <c r="T20407" s="223"/>
      <c r="U20407" s="225"/>
      <c r="V20407" s="223"/>
      <c r="W20407" s="225"/>
      <c r="AE20407" s="200"/>
      <c r="AM20407" s="203"/>
      <c r="AT20407" s="144"/>
    </row>
    <row r="20408" spans="9:46" s="142" customFormat="1" x14ac:dyDescent="0.15">
      <c r="I20408" s="223"/>
      <c r="P20408" s="224"/>
      <c r="Q20408" s="224"/>
      <c r="R20408" s="224"/>
      <c r="T20408" s="223"/>
      <c r="U20408" s="225"/>
      <c r="V20408" s="223"/>
      <c r="W20408" s="225"/>
      <c r="AE20408" s="200"/>
      <c r="AM20408" s="203"/>
      <c r="AT20408" s="144"/>
    </row>
    <row r="20409" spans="9:46" s="142" customFormat="1" x14ac:dyDescent="0.15">
      <c r="I20409" s="223"/>
      <c r="P20409" s="224"/>
      <c r="Q20409" s="224"/>
      <c r="R20409" s="224"/>
      <c r="T20409" s="223"/>
      <c r="U20409" s="225"/>
      <c r="V20409" s="223"/>
      <c r="W20409" s="225"/>
      <c r="AE20409" s="200"/>
      <c r="AM20409" s="203"/>
      <c r="AT20409" s="144"/>
    </row>
    <row r="20410" spans="9:46" s="142" customFormat="1" x14ac:dyDescent="0.15">
      <c r="I20410" s="223"/>
      <c r="P20410" s="224"/>
      <c r="Q20410" s="224"/>
      <c r="R20410" s="224"/>
      <c r="T20410" s="223"/>
      <c r="U20410" s="225"/>
      <c r="V20410" s="223"/>
      <c r="W20410" s="225"/>
      <c r="AE20410" s="200"/>
      <c r="AM20410" s="203"/>
      <c r="AT20410" s="144"/>
    </row>
    <row r="20411" spans="9:46" s="142" customFormat="1" x14ac:dyDescent="0.15">
      <c r="I20411" s="223"/>
      <c r="P20411" s="224"/>
      <c r="Q20411" s="224"/>
      <c r="R20411" s="224"/>
      <c r="T20411" s="223"/>
      <c r="U20411" s="225"/>
      <c r="V20411" s="223"/>
      <c r="W20411" s="225"/>
      <c r="AE20411" s="200"/>
      <c r="AM20411" s="203"/>
      <c r="AT20411" s="144"/>
    </row>
    <row r="20412" spans="9:46" s="142" customFormat="1" x14ac:dyDescent="0.15">
      <c r="I20412" s="223"/>
      <c r="P20412" s="224"/>
      <c r="Q20412" s="224"/>
      <c r="R20412" s="224"/>
      <c r="T20412" s="223"/>
      <c r="U20412" s="225"/>
      <c r="V20412" s="223"/>
      <c r="W20412" s="225"/>
      <c r="AE20412" s="200"/>
      <c r="AM20412" s="203"/>
      <c r="AT20412" s="144"/>
    </row>
    <row r="20413" spans="9:46" s="142" customFormat="1" x14ac:dyDescent="0.15">
      <c r="I20413" s="223"/>
      <c r="P20413" s="224"/>
      <c r="Q20413" s="224"/>
      <c r="R20413" s="224"/>
      <c r="T20413" s="223"/>
      <c r="U20413" s="225"/>
      <c r="V20413" s="223"/>
      <c r="W20413" s="225"/>
      <c r="AE20413" s="200"/>
      <c r="AM20413" s="203"/>
      <c r="AT20413" s="144"/>
    </row>
    <row r="20414" spans="9:46" s="142" customFormat="1" x14ac:dyDescent="0.15">
      <c r="I20414" s="223"/>
      <c r="P20414" s="224"/>
      <c r="Q20414" s="224"/>
      <c r="R20414" s="224"/>
      <c r="T20414" s="223"/>
      <c r="U20414" s="225"/>
      <c r="V20414" s="223"/>
      <c r="W20414" s="225"/>
      <c r="AE20414" s="200"/>
      <c r="AM20414" s="203"/>
      <c r="AT20414" s="144"/>
    </row>
    <row r="20415" spans="9:46" s="142" customFormat="1" x14ac:dyDescent="0.15">
      <c r="I20415" s="223"/>
      <c r="P20415" s="224"/>
      <c r="Q20415" s="224"/>
      <c r="R20415" s="224"/>
      <c r="T20415" s="223"/>
      <c r="U20415" s="225"/>
      <c r="V20415" s="223"/>
      <c r="W20415" s="225"/>
      <c r="AE20415" s="200"/>
      <c r="AM20415" s="203"/>
      <c r="AT20415" s="144"/>
    </row>
    <row r="20416" spans="9:46" s="142" customFormat="1" x14ac:dyDescent="0.15">
      <c r="I20416" s="223"/>
      <c r="P20416" s="224"/>
      <c r="Q20416" s="224"/>
      <c r="R20416" s="224"/>
      <c r="T20416" s="223"/>
      <c r="U20416" s="225"/>
      <c r="V20416" s="223"/>
      <c r="W20416" s="225"/>
      <c r="AE20416" s="200"/>
      <c r="AM20416" s="203"/>
      <c r="AT20416" s="144"/>
    </row>
    <row r="20417" spans="9:46" s="142" customFormat="1" x14ac:dyDescent="0.15">
      <c r="I20417" s="223"/>
      <c r="P20417" s="224"/>
      <c r="Q20417" s="224"/>
      <c r="R20417" s="224"/>
      <c r="T20417" s="223"/>
      <c r="U20417" s="225"/>
      <c r="V20417" s="223"/>
      <c r="W20417" s="225"/>
      <c r="AE20417" s="200"/>
      <c r="AM20417" s="203"/>
      <c r="AT20417" s="144"/>
    </row>
    <row r="20418" spans="9:46" s="142" customFormat="1" x14ac:dyDescent="0.15">
      <c r="I20418" s="223"/>
      <c r="P20418" s="224"/>
      <c r="Q20418" s="224"/>
      <c r="R20418" s="224"/>
      <c r="T20418" s="223"/>
      <c r="U20418" s="225"/>
      <c r="V20418" s="223"/>
      <c r="W20418" s="225"/>
      <c r="AE20418" s="200"/>
      <c r="AM20418" s="203"/>
      <c r="AT20418" s="144"/>
    </row>
    <row r="20419" spans="9:46" s="142" customFormat="1" x14ac:dyDescent="0.15">
      <c r="I20419" s="223"/>
      <c r="P20419" s="224"/>
      <c r="Q20419" s="224"/>
      <c r="R20419" s="224"/>
      <c r="T20419" s="223"/>
      <c r="U20419" s="225"/>
      <c r="V20419" s="223"/>
      <c r="W20419" s="225"/>
      <c r="AE20419" s="200"/>
      <c r="AM20419" s="203"/>
      <c r="AT20419" s="144"/>
    </row>
    <row r="20420" spans="9:46" s="142" customFormat="1" x14ac:dyDescent="0.15">
      <c r="I20420" s="223"/>
      <c r="P20420" s="224"/>
      <c r="Q20420" s="224"/>
      <c r="R20420" s="224"/>
      <c r="T20420" s="223"/>
      <c r="U20420" s="225"/>
      <c r="V20420" s="223"/>
      <c r="W20420" s="225"/>
      <c r="AE20420" s="200"/>
      <c r="AM20420" s="203"/>
      <c r="AT20420" s="144"/>
    </row>
    <row r="20421" spans="9:46" s="142" customFormat="1" x14ac:dyDescent="0.15">
      <c r="I20421" s="223"/>
      <c r="P20421" s="224"/>
      <c r="Q20421" s="224"/>
      <c r="R20421" s="224"/>
      <c r="T20421" s="223"/>
      <c r="U20421" s="225"/>
      <c r="V20421" s="223"/>
      <c r="W20421" s="225"/>
      <c r="AE20421" s="200"/>
      <c r="AM20421" s="203"/>
      <c r="AT20421" s="144"/>
    </row>
    <row r="20422" spans="9:46" s="142" customFormat="1" x14ac:dyDescent="0.15">
      <c r="I20422" s="223"/>
      <c r="P20422" s="224"/>
      <c r="Q20422" s="224"/>
      <c r="R20422" s="224"/>
      <c r="T20422" s="223"/>
      <c r="U20422" s="225"/>
      <c r="V20422" s="223"/>
      <c r="W20422" s="225"/>
      <c r="AE20422" s="200"/>
      <c r="AM20422" s="203"/>
      <c r="AT20422" s="144"/>
    </row>
    <row r="20423" spans="9:46" s="142" customFormat="1" x14ac:dyDescent="0.15">
      <c r="I20423" s="223"/>
      <c r="P20423" s="224"/>
      <c r="Q20423" s="224"/>
      <c r="R20423" s="224"/>
      <c r="T20423" s="223"/>
      <c r="U20423" s="225"/>
      <c r="V20423" s="223"/>
      <c r="W20423" s="225"/>
      <c r="AE20423" s="200"/>
      <c r="AM20423" s="203"/>
      <c r="AT20423" s="144"/>
    </row>
    <row r="20424" spans="9:46" s="142" customFormat="1" x14ac:dyDescent="0.15">
      <c r="I20424" s="223"/>
      <c r="P20424" s="224"/>
      <c r="Q20424" s="224"/>
      <c r="R20424" s="224"/>
      <c r="T20424" s="223"/>
      <c r="U20424" s="225"/>
      <c r="V20424" s="223"/>
      <c r="W20424" s="225"/>
      <c r="AE20424" s="200"/>
      <c r="AM20424" s="203"/>
      <c r="AT20424" s="144"/>
    </row>
    <row r="20425" spans="9:46" s="142" customFormat="1" x14ac:dyDescent="0.15">
      <c r="I20425" s="223"/>
      <c r="P20425" s="224"/>
      <c r="Q20425" s="224"/>
      <c r="R20425" s="224"/>
      <c r="T20425" s="223"/>
      <c r="U20425" s="225"/>
      <c r="V20425" s="223"/>
      <c r="W20425" s="225"/>
      <c r="AE20425" s="200"/>
      <c r="AM20425" s="203"/>
      <c r="AT20425" s="144"/>
    </row>
    <row r="20426" spans="9:46" s="142" customFormat="1" x14ac:dyDescent="0.15">
      <c r="I20426" s="223"/>
      <c r="P20426" s="224"/>
      <c r="Q20426" s="224"/>
      <c r="R20426" s="224"/>
      <c r="T20426" s="223"/>
      <c r="U20426" s="225"/>
      <c r="V20426" s="223"/>
      <c r="W20426" s="225"/>
      <c r="AE20426" s="200"/>
      <c r="AM20426" s="203"/>
      <c r="AT20426" s="144"/>
    </row>
    <row r="20427" spans="9:46" s="142" customFormat="1" x14ac:dyDescent="0.15">
      <c r="I20427" s="223"/>
      <c r="P20427" s="224"/>
      <c r="Q20427" s="224"/>
      <c r="R20427" s="224"/>
      <c r="T20427" s="223"/>
      <c r="U20427" s="225"/>
      <c r="V20427" s="223"/>
      <c r="W20427" s="225"/>
      <c r="AE20427" s="200"/>
      <c r="AM20427" s="203"/>
      <c r="AT20427" s="144"/>
    </row>
    <row r="20428" spans="9:46" s="142" customFormat="1" x14ac:dyDescent="0.15">
      <c r="I20428" s="223"/>
      <c r="P20428" s="224"/>
      <c r="Q20428" s="224"/>
      <c r="R20428" s="224"/>
      <c r="T20428" s="223"/>
      <c r="U20428" s="225"/>
      <c r="V20428" s="223"/>
      <c r="W20428" s="225"/>
      <c r="AE20428" s="200"/>
      <c r="AM20428" s="203"/>
      <c r="AT20428" s="144"/>
    </row>
    <row r="20429" spans="9:46" s="142" customFormat="1" x14ac:dyDescent="0.15">
      <c r="I20429" s="223"/>
      <c r="P20429" s="224"/>
      <c r="Q20429" s="224"/>
      <c r="R20429" s="224"/>
      <c r="T20429" s="223"/>
      <c r="U20429" s="225"/>
      <c r="V20429" s="223"/>
      <c r="W20429" s="225"/>
      <c r="AE20429" s="200"/>
      <c r="AM20429" s="203"/>
      <c r="AT20429" s="144"/>
    </row>
    <row r="20430" spans="9:46" s="142" customFormat="1" x14ac:dyDescent="0.15">
      <c r="I20430" s="223"/>
      <c r="P20430" s="224"/>
      <c r="Q20430" s="224"/>
      <c r="R20430" s="224"/>
      <c r="T20430" s="223"/>
      <c r="U20430" s="225"/>
      <c r="V20430" s="223"/>
      <c r="W20430" s="225"/>
      <c r="AE20430" s="200"/>
      <c r="AM20430" s="203"/>
      <c r="AT20430" s="144"/>
    </row>
    <row r="20431" spans="9:46" s="142" customFormat="1" x14ac:dyDescent="0.15">
      <c r="I20431" s="223"/>
      <c r="P20431" s="224"/>
      <c r="Q20431" s="224"/>
      <c r="R20431" s="224"/>
      <c r="T20431" s="223"/>
      <c r="U20431" s="225"/>
      <c r="V20431" s="223"/>
      <c r="W20431" s="225"/>
      <c r="AE20431" s="200"/>
      <c r="AM20431" s="203"/>
      <c r="AT20431" s="144"/>
    </row>
    <row r="20432" spans="9:46" s="142" customFormat="1" x14ac:dyDescent="0.15">
      <c r="I20432" s="223"/>
      <c r="P20432" s="224"/>
      <c r="Q20432" s="224"/>
      <c r="R20432" s="224"/>
      <c r="T20432" s="223"/>
      <c r="U20432" s="225"/>
      <c r="V20432" s="223"/>
      <c r="W20432" s="225"/>
      <c r="AE20432" s="200"/>
      <c r="AM20432" s="203"/>
      <c r="AT20432" s="144"/>
    </row>
    <row r="20433" spans="9:46" s="142" customFormat="1" x14ac:dyDescent="0.15">
      <c r="I20433" s="223"/>
      <c r="P20433" s="224"/>
      <c r="Q20433" s="224"/>
      <c r="R20433" s="224"/>
      <c r="T20433" s="223"/>
      <c r="U20433" s="225"/>
      <c r="V20433" s="223"/>
      <c r="W20433" s="225"/>
      <c r="AE20433" s="200"/>
      <c r="AM20433" s="203"/>
      <c r="AT20433" s="144"/>
    </row>
    <row r="20434" spans="9:46" s="142" customFormat="1" x14ac:dyDescent="0.15">
      <c r="I20434" s="223"/>
      <c r="P20434" s="224"/>
      <c r="Q20434" s="224"/>
      <c r="R20434" s="224"/>
      <c r="T20434" s="223"/>
      <c r="U20434" s="225"/>
      <c r="V20434" s="223"/>
      <c r="W20434" s="225"/>
      <c r="AE20434" s="200"/>
      <c r="AM20434" s="203"/>
      <c r="AT20434" s="144"/>
    </row>
    <row r="20435" spans="9:46" s="142" customFormat="1" x14ac:dyDescent="0.15">
      <c r="I20435" s="223"/>
      <c r="P20435" s="224"/>
      <c r="Q20435" s="224"/>
      <c r="R20435" s="224"/>
      <c r="T20435" s="223"/>
      <c r="U20435" s="225"/>
      <c r="V20435" s="223"/>
      <c r="W20435" s="225"/>
      <c r="AE20435" s="200"/>
      <c r="AM20435" s="203"/>
      <c r="AT20435" s="144"/>
    </row>
    <row r="20436" spans="9:46" s="142" customFormat="1" x14ac:dyDescent="0.15">
      <c r="I20436" s="223"/>
      <c r="P20436" s="224"/>
      <c r="Q20436" s="224"/>
      <c r="R20436" s="224"/>
      <c r="T20436" s="223"/>
      <c r="U20436" s="225"/>
      <c r="V20436" s="223"/>
      <c r="W20436" s="225"/>
      <c r="AE20436" s="200"/>
      <c r="AM20436" s="203"/>
      <c r="AT20436" s="144"/>
    </row>
    <row r="20437" spans="9:46" s="142" customFormat="1" x14ac:dyDescent="0.15">
      <c r="I20437" s="223"/>
      <c r="P20437" s="224"/>
      <c r="Q20437" s="224"/>
      <c r="R20437" s="224"/>
      <c r="T20437" s="223"/>
      <c r="U20437" s="225"/>
      <c r="V20437" s="223"/>
      <c r="W20437" s="225"/>
      <c r="AE20437" s="200"/>
      <c r="AM20437" s="203"/>
      <c r="AT20437" s="144"/>
    </row>
    <row r="20438" spans="9:46" s="142" customFormat="1" x14ac:dyDescent="0.15">
      <c r="I20438" s="223"/>
      <c r="P20438" s="224"/>
      <c r="Q20438" s="224"/>
      <c r="R20438" s="224"/>
      <c r="T20438" s="223"/>
      <c r="U20438" s="225"/>
      <c r="V20438" s="223"/>
      <c r="W20438" s="225"/>
      <c r="AE20438" s="200"/>
      <c r="AM20438" s="203"/>
      <c r="AT20438" s="144"/>
    </row>
    <row r="20439" spans="9:46" s="142" customFormat="1" x14ac:dyDescent="0.15">
      <c r="I20439" s="223"/>
      <c r="P20439" s="224"/>
      <c r="Q20439" s="224"/>
      <c r="R20439" s="224"/>
      <c r="T20439" s="223"/>
      <c r="U20439" s="225"/>
      <c r="V20439" s="223"/>
      <c r="W20439" s="225"/>
      <c r="AE20439" s="200"/>
      <c r="AM20439" s="203"/>
      <c r="AT20439" s="144"/>
    </row>
    <row r="20440" spans="9:46" s="142" customFormat="1" x14ac:dyDescent="0.15">
      <c r="I20440" s="223"/>
      <c r="P20440" s="224"/>
      <c r="Q20440" s="224"/>
      <c r="R20440" s="224"/>
      <c r="T20440" s="223"/>
      <c r="U20440" s="225"/>
      <c r="V20440" s="223"/>
      <c r="W20440" s="225"/>
      <c r="AE20440" s="200"/>
      <c r="AM20440" s="203"/>
      <c r="AT20440" s="144"/>
    </row>
    <row r="20441" spans="9:46" s="142" customFormat="1" x14ac:dyDescent="0.15">
      <c r="I20441" s="223"/>
      <c r="P20441" s="224"/>
      <c r="Q20441" s="224"/>
      <c r="R20441" s="224"/>
      <c r="T20441" s="223"/>
      <c r="U20441" s="225"/>
      <c r="V20441" s="223"/>
      <c r="W20441" s="225"/>
      <c r="AE20441" s="200"/>
      <c r="AM20441" s="203"/>
      <c r="AT20441" s="144"/>
    </row>
    <row r="20442" spans="9:46" s="142" customFormat="1" x14ac:dyDescent="0.15">
      <c r="I20442" s="223"/>
      <c r="P20442" s="224"/>
      <c r="Q20442" s="224"/>
      <c r="R20442" s="224"/>
      <c r="T20442" s="223"/>
      <c r="U20442" s="225"/>
      <c r="V20442" s="223"/>
      <c r="W20442" s="225"/>
      <c r="AE20442" s="200"/>
      <c r="AM20442" s="203"/>
      <c r="AT20442" s="144"/>
    </row>
    <row r="20443" spans="9:46" s="142" customFormat="1" x14ac:dyDescent="0.15">
      <c r="I20443" s="223"/>
      <c r="P20443" s="224"/>
      <c r="Q20443" s="224"/>
      <c r="R20443" s="224"/>
      <c r="T20443" s="223"/>
      <c r="U20443" s="225"/>
      <c r="V20443" s="223"/>
      <c r="W20443" s="225"/>
      <c r="AE20443" s="200"/>
      <c r="AM20443" s="203"/>
      <c r="AT20443" s="144"/>
    </row>
    <row r="20444" spans="9:46" s="142" customFormat="1" x14ac:dyDescent="0.15">
      <c r="I20444" s="223"/>
      <c r="P20444" s="224"/>
      <c r="Q20444" s="224"/>
      <c r="R20444" s="224"/>
      <c r="T20444" s="223"/>
      <c r="U20444" s="225"/>
      <c r="V20444" s="223"/>
      <c r="W20444" s="225"/>
      <c r="AE20444" s="200"/>
      <c r="AM20444" s="203"/>
      <c r="AT20444" s="144"/>
    </row>
    <row r="20445" spans="9:46" s="142" customFormat="1" x14ac:dyDescent="0.15">
      <c r="I20445" s="223"/>
      <c r="P20445" s="224"/>
      <c r="Q20445" s="224"/>
      <c r="R20445" s="224"/>
      <c r="T20445" s="223"/>
      <c r="U20445" s="225"/>
      <c r="V20445" s="223"/>
      <c r="W20445" s="225"/>
      <c r="AE20445" s="200"/>
      <c r="AM20445" s="203"/>
      <c r="AT20445" s="144"/>
    </row>
    <row r="20446" spans="9:46" s="142" customFormat="1" x14ac:dyDescent="0.15">
      <c r="I20446" s="223"/>
      <c r="P20446" s="224"/>
      <c r="Q20446" s="224"/>
      <c r="R20446" s="224"/>
      <c r="T20446" s="223"/>
      <c r="U20446" s="225"/>
      <c r="V20446" s="223"/>
      <c r="W20446" s="225"/>
      <c r="AE20446" s="200"/>
      <c r="AM20446" s="203"/>
      <c r="AT20446" s="144"/>
    </row>
    <row r="20447" spans="9:46" s="142" customFormat="1" x14ac:dyDescent="0.15">
      <c r="I20447" s="223"/>
      <c r="P20447" s="224"/>
      <c r="Q20447" s="224"/>
      <c r="R20447" s="224"/>
      <c r="T20447" s="223"/>
      <c r="U20447" s="225"/>
      <c r="V20447" s="223"/>
      <c r="W20447" s="225"/>
      <c r="AE20447" s="200"/>
      <c r="AM20447" s="203"/>
      <c r="AT20447" s="144"/>
    </row>
    <row r="20448" spans="9:46" s="142" customFormat="1" x14ac:dyDescent="0.15">
      <c r="I20448" s="223"/>
      <c r="P20448" s="224"/>
      <c r="Q20448" s="224"/>
      <c r="R20448" s="224"/>
      <c r="T20448" s="223"/>
      <c r="U20448" s="225"/>
      <c r="V20448" s="223"/>
      <c r="W20448" s="225"/>
      <c r="AE20448" s="200"/>
      <c r="AM20448" s="203"/>
      <c r="AT20448" s="144"/>
    </row>
    <row r="20449" spans="9:46" s="142" customFormat="1" x14ac:dyDescent="0.15">
      <c r="I20449" s="223"/>
      <c r="P20449" s="224"/>
      <c r="Q20449" s="224"/>
      <c r="R20449" s="224"/>
      <c r="T20449" s="223"/>
      <c r="U20449" s="225"/>
      <c r="V20449" s="223"/>
      <c r="W20449" s="225"/>
      <c r="AE20449" s="200"/>
      <c r="AM20449" s="203"/>
      <c r="AT20449" s="144"/>
    </row>
    <row r="20450" spans="9:46" s="142" customFormat="1" x14ac:dyDescent="0.15">
      <c r="I20450" s="223"/>
      <c r="P20450" s="224"/>
      <c r="Q20450" s="224"/>
      <c r="R20450" s="224"/>
      <c r="T20450" s="223"/>
      <c r="U20450" s="225"/>
      <c r="V20450" s="223"/>
      <c r="W20450" s="225"/>
      <c r="AE20450" s="200"/>
      <c r="AM20450" s="203"/>
      <c r="AT20450" s="144"/>
    </row>
    <row r="20451" spans="9:46" s="142" customFormat="1" x14ac:dyDescent="0.15">
      <c r="I20451" s="223"/>
      <c r="P20451" s="224"/>
      <c r="Q20451" s="224"/>
      <c r="R20451" s="224"/>
      <c r="T20451" s="223"/>
      <c r="U20451" s="225"/>
      <c r="V20451" s="223"/>
      <c r="W20451" s="225"/>
      <c r="AE20451" s="200"/>
      <c r="AM20451" s="203"/>
      <c r="AT20451" s="144"/>
    </row>
    <row r="20452" spans="9:46" s="142" customFormat="1" x14ac:dyDescent="0.15">
      <c r="I20452" s="223"/>
      <c r="P20452" s="224"/>
      <c r="Q20452" s="224"/>
      <c r="R20452" s="224"/>
      <c r="T20452" s="223"/>
      <c r="U20452" s="225"/>
      <c r="V20452" s="223"/>
      <c r="W20452" s="225"/>
      <c r="AE20452" s="200"/>
      <c r="AM20452" s="203"/>
      <c r="AT20452" s="144"/>
    </row>
    <row r="20453" spans="9:46" s="142" customFormat="1" x14ac:dyDescent="0.15">
      <c r="I20453" s="223"/>
      <c r="P20453" s="224"/>
      <c r="Q20453" s="224"/>
      <c r="R20453" s="224"/>
      <c r="T20453" s="223"/>
      <c r="U20453" s="225"/>
      <c r="V20453" s="223"/>
      <c r="W20453" s="225"/>
      <c r="AE20453" s="200"/>
      <c r="AM20453" s="203"/>
      <c r="AT20453" s="144"/>
    </row>
    <row r="20454" spans="9:46" s="142" customFormat="1" x14ac:dyDescent="0.15">
      <c r="I20454" s="223"/>
      <c r="P20454" s="224"/>
      <c r="Q20454" s="224"/>
      <c r="R20454" s="224"/>
      <c r="T20454" s="223"/>
      <c r="U20454" s="225"/>
      <c r="V20454" s="223"/>
      <c r="W20454" s="225"/>
      <c r="AE20454" s="200"/>
      <c r="AM20454" s="203"/>
      <c r="AT20454" s="144"/>
    </row>
    <row r="20455" spans="9:46" s="142" customFormat="1" x14ac:dyDescent="0.15">
      <c r="I20455" s="223"/>
      <c r="P20455" s="224"/>
      <c r="Q20455" s="224"/>
      <c r="R20455" s="224"/>
      <c r="T20455" s="223"/>
      <c r="U20455" s="225"/>
      <c r="V20455" s="223"/>
      <c r="W20455" s="225"/>
      <c r="AE20455" s="200"/>
      <c r="AM20455" s="203"/>
      <c r="AT20455" s="144"/>
    </row>
    <row r="20456" spans="9:46" s="142" customFormat="1" x14ac:dyDescent="0.15">
      <c r="I20456" s="223"/>
      <c r="P20456" s="224"/>
      <c r="Q20456" s="224"/>
      <c r="R20456" s="224"/>
      <c r="T20456" s="223"/>
      <c r="U20456" s="225"/>
      <c r="V20456" s="223"/>
      <c r="W20456" s="225"/>
      <c r="AE20456" s="200"/>
      <c r="AM20456" s="203"/>
      <c r="AT20456" s="144"/>
    </row>
    <row r="20457" spans="9:46" s="142" customFormat="1" x14ac:dyDescent="0.15">
      <c r="I20457" s="223"/>
      <c r="P20457" s="224"/>
      <c r="Q20457" s="224"/>
      <c r="R20457" s="224"/>
      <c r="T20457" s="223"/>
      <c r="U20457" s="225"/>
      <c r="V20457" s="223"/>
      <c r="W20457" s="225"/>
      <c r="AE20457" s="200"/>
      <c r="AM20457" s="203"/>
      <c r="AT20457" s="144"/>
    </row>
    <row r="20458" spans="9:46" s="142" customFormat="1" x14ac:dyDescent="0.15">
      <c r="I20458" s="223"/>
      <c r="P20458" s="224"/>
      <c r="Q20458" s="224"/>
      <c r="R20458" s="224"/>
      <c r="T20458" s="223"/>
      <c r="U20458" s="225"/>
      <c r="V20458" s="223"/>
      <c r="W20458" s="225"/>
      <c r="AE20458" s="200"/>
      <c r="AM20458" s="203"/>
      <c r="AT20458" s="144"/>
    </row>
    <row r="20459" spans="9:46" s="142" customFormat="1" x14ac:dyDescent="0.15">
      <c r="I20459" s="223"/>
      <c r="P20459" s="224"/>
      <c r="Q20459" s="224"/>
      <c r="R20459" s="224"/>
      <c r="T20459" s="223"/>
      <c r="U20459" s="225"/>
      <c r="V20459" s="223"/>
      <c r="W20459" s="225"/>
      <c r="AE20459" s="200"/>
      <c r="AM20459" s="203"/>
      <c r="AT20459" s="144"/>
    </row>
    <row r="20460" spans="9:46" s="142" customFormat="1" x14ac:dyDescent="0.15">
      <c r="I20460" s="223"/>
      <c r="P20460" s="224"/>
      <c r="Q20460" s="224"/>
      <c r="R20460" s="224"/>
      <c r="T20460" s="223"/>
      <c r="U20460" s="225"/>
      <c r="V20460" s="223"/>
      <c r="W20460" s="225"/>
      <c r="AE20460" s="200"/>
      <c r="AM20460" s="203"/>
      <c r="AT20460" s="144"/>
    </row>
    <row r="20461" spans="9:46" s="142" customFormat="1" x14ac:dyDescent="0.15">
      <c r="I20461" s="223"/>
      <c r="P20461" s="224"/>
      <c r="Q20461" s="224"/>
      <c r="R20461" s="224"/>
      <c r="T20461" s="223"/>
      <c r="U20461" s="225"/>
      <c r="V20461" s="223"/>
      <c r="W20461" s="225"/>
      <c r="AE20461" s="200"/>
      <c r="AM20461" s="203"/>
      <c r="AT20461" s="144"/>
    </row>
    <row r="20462" spans="9:46" s="142" customFormat="1" x14ac:dyDescent="0.15">
      <c r="I20462" s="223"/>
      <c r="P20462" s="224"/>
      <c r="Q20462" s="224"/>
      <c r="R20462" s="224"/>
      <c r="T20462" s="223"/>
      <c r="U20462" s="225"/>
      <c r="V20462" s="223"/>
      <c r="W20462" s="225"/>
      <c r="AE20462" s="200"/>
      <c r="AM20462" s="203"/>
      <c r="AT20462" s="144"/>
    </row>
    <row r="20463" spans="9:46" s="142" customFormat="1" x14ac:dyDescent="0.15">
      <c r="I20463" s="223"/>
      <c r="P20463" s="224"/>
      <c r="Q20463" s="224"/>
      <c r="R20463" s="224"/>
      <c r="T20463" s="223"/>
      <c r="U20463" s="225"/>
      <c r="V20463" s="223"/>
      <c r="W20463" s="225"/>
      <c r="AE20463" s="200"/>
      <c r="AM20463" s="203"/>
      <c r="AT20463" s="144"/>
    </row>
    <row r="20464" spans="9:46" s="142" customFormat="1" x14ac:dyDescent="0.15">
      <c r="I20464" s="223"/>
      <c r="P20464" s="224"/>
      <c r="Q20464" s="224"/>
      <c r="R20464" s="224"/>
      <c r="T20464" s="223"/>
      <c r="U20464" s="225"/>
      <c r="V20464" s="223"/>
      <c r="W20464" s="225"/>
      <c r="AE20464" s="200"/>
      <c r="AM20464" s="203"/>
      <c r="AT20464" s="144"/>
    </row>
    <row r="20465" spans="9:46" s="142" customFormat="1" x14ac:dyDescent="0.15">
      <c r="I20465" s="223"/>
      <c r="P20465" s="224"/>
      <c r="Q20465" s="224"/>
      <c r="R20465" s="224"/>
      <c r="T20465" s="223"/>
      <c r="U20465" s="225"/>
      <c r="V20465" s="223"/>
      <c r="W20465" s="225"/>
      <c r="AE20465" s="200"/>
      <c r="AM20465" s="203"/>
      <c r="AT20465" s="144"/>
    </row>
    <row r="20466" spans="9:46" s="142" customFormat="1" x14ac:dyDescent="0.15">
      <c r="I20466" s="223"/>
      <c r="P20466" s="224"/>
      <c r="Q20466" s="224"/>
      <c r="R20466" s="224"/>
      <c r="T20466" s="223"/>
      <c r="U20466" s="225"/>
      <c r="V20466" s="223"/>
      <c r="W20466" s="225"/>
      <c r="AE20466" s="200"/>
      <c r="AM20466" s="203"/>
      <c r="AT20466" s="144"/>
    </row>
    <row r="20467" spans="9:46" s="142" customFormat="1" x14ac:dyDescent="0.15">
      <c r="I20467" s="223"/>
      <c r="P20467" s="224"/>
      <c r="Q20467" s="224"/>
      <c r="R20467" s="224"/>
      <c r="T20467" s="223"/>
      <c r="U20467" s="225"/>
      <c r="V20467" s="223"/>
      <c r="W20467" s="225"/>
      <c r="AE20467" s="200"/>
      <c r="AM20467" s="203"/>
      <c r="AT20467" s="144"/>
    </row>
    <row r="20468" spans="9:46" s="142" customFormat="1" x14ac:dyDescent="0.15">
      <c r="I20468" s="223"/>
      <c r="P20468" s="224"/>
      <c r="Q20468" s="224"/>
      <c r="R20468" s="224"/>
      <c r="T20468" s="223"/>
      <c r="U20468" s="225"/>
      <c r="V20468" s="223"/>
      <c r="W20468" s="225"/>
      <c r="AE20468" s="200"/>
      <c r="AM20468" s="203"/>
      <c r="AT20468" s="144"/>
    </row>
    <row r="20469" spans="9:46" s="142" customFormat="1" x14ac:dyDescent="0.15">
      <c r="I20469" s="223"/>
      <c r="P20469" s="224"/>
      <c r="Q20469" s="224"/>
      <c r="R20469" s="224"/>
      <c r="T20469" s="223"/>
      <c r="U20469" s="225"/>
      <c r="V20469" s="223"/>
      <c r="W20469" s="225"/>
      <c r="AE20469" s="200"/>
      <c r="AM20469" s="203"/>
      <c r="AT20469" s="144"/>
    </row>
    <row r="20470" spans="9:46" s="142" customFormat="1" x14ac:dyDescent="0.15">
      <c r="I20470" s="223"/>
      <c r="P20470" s="224"/>
      <c r="Q20470" s="224"/>
      <c r="R20470" s="224"/>
      <c r="T20470" s="223"/>
      <c r="U20470" s="225"/>
      <c r="V20470" s="223"/>
      <c r="W20470" s="225"/>
      <c r="AE20470" s="200"/>
      <c r="AM20470" s="203"/>
      <c r="AT20470" s="144"/>
    </row>
    <row r="20471" spans="9:46" s="142" customFormat="1" x14ac:dyDescent="0.15">
      <c r="I20471" s="223"/>
      <c r="P20471" s="224"/>
      <c r="Q20471" s="224"/>
      <c r="R20471" s="224"/>
      <c r="T20471" s="223"/>
      <c r="U20471" s="225"/>
      <c r="V20471" s="223"/>
      <c r="W20471" s="225"/>
      <c r="AE20471" s="200"/>
      <c r="AM20471" s="203"/>
      <c r="AT20471" s="144"/>
    </row>
    <row r="20472" spans="9:46" s="142" customFormat="1" x14ac:dyDescent="0.15">
      <c r="I20472" s="223"/>
      <c r="P20472" s="224"/>
      <c r="Q20472" s="224"/>
      <c r="R20472" s="224"/>
      <c r="T20472" s="223"/>
      <c r="U20472" s="225"/>
      <c r="V20472" s="223"/>
      <c r="W20472" s="225"/>
      <c r="AE20472" s="200"/>
      <c r="AM20472" s="203"/>
      <c r="AT20472" s="144"/>
    </row>
    <row r="20473" spans="9:46" s="142" customFormat="1" x14ac:dyDescent="0.15">
      <c r="I20473" s="223"/>
      <c r="P20473" s="224"/>
      <c r="Q20473" s="224"/>
      <c r="R20473" s="224"/>
      <c r="T20473" s="223"/>
      <c r="U20473" s="225"/>
      <c r="V20473" s="223"/>
      <c r="W20473" s="225"/>
      <c r="AE20473" s="200"/>
      <c r="AM20473" s="203"/>
      <c r="AT20473" s="144"/>
    </row>
    <row r="20474" spans="9:46" s="142" customFormat="1" x14ac:dyDescent="0.15">
      <c r="I20474" s="223"/>
      <c r="P20474" s="224"/>
      <c r="Q20474" s="224"/>
      <c r="R20474" s="224"/>
      <c r="T20474" s="223"/>
      <c r="U20474" s="225"/>
      <c r="V20474" s="223"/>
      <c r="W20474" s="225"/>
      <c r="AE20474" s="200"/>
      <c r="AM20474" s="203"/>
      <c r="AT20474" s="144"/>
    </row>
    <row r="20475" spans="9:46" s="142" customFormat="1" x14ac:dyDescent="0.15">
      <c r="I20475" s="223"/>
      <c r="P20475" s="224"/>
      <c r="Q20475" s="224"/>
      <c r="R20475" s="224"/>
      <c r="T20475" s="223"/>
      <c r="U20475" s="225"/>
      <c r="V20475" s="223"/>
      <c r="W20475" s="225"/>
      <c r="AE20475" s="200"/>
      <c r="AM20475" s="203"/>
      <c r="AT20475" s="144"/>
    </row>
    <row r="20476" spans="9:46" s="142" customFormat="1" x14ac:dyDescent="0.15">
      <c r="I20476" s="223"/>
      <c r="P20476" s="224"/>
      <c r="Q20476" s="224"/>
      <c r="R20476" s="224"/>
      <c r="T20476" s="223"/>
      <c r="U20476" s="225"/>
      <c r="V20476" s="223"/>
      <c r="W20476" s="225"/>
      <c r="AE20476" s="200"/>
      <c r="AM20476" s="203"/>
      <c r="AT20476" s="144"/>
    </row>
    <row r="20477" spans="9:46" s="142" customFormat="1" x14ac:dyDescent="0.15">
      <c r="I20477" s="223"/>
      <c r="P20477" s="224"/>
      <c r="Q20477" s="224"/>
      <c r="R20477" s="224"/>
      <c r="T20477" s="223"/>
      <c r="U20477" s="225"/>
      <c r="V20477" s="223"/>
      <c r="W20477" s="225"/>
      <c r="AE20477" s="200"/>
      <c r="AM20477" s="203"/>
      <c r="AT20477" s="144"/>
    </row>
    <row r="20478" spans="9:46" s="142" customFormat="1" x14ac:dyDescent="0.15">
      <c r="I20478" s="223"/>
      <c r="P20478" s="224"/>
      <c r="Q20478" s="224"/>
      <c r="R20478" s="224"/>
      <c r="T20478" s="223"/>
      <c r="U20478" s="225"/>
      <c r="V20478" s="223"/>
      <c r="W20478" s="225"/>
      <c r="AE20478" s="200"/>
      <c r="AM20478" s="203"/>
      <c r="AT20478" s="144"/>
    </row>
    <row r="20479" spans="9:46" s="142" customFormat="1" x14ac:dyDescent="0.15">
      <c r="I20479" s="223"/>
      <c r="P20479" s="224"/>
      <c r="Q20479" s="224"/>
      <c r="R20479" s="224"/>
      <c r="T20479" s="223"/>
      <c r="U20479" s="225"/>
      <c r="V20479" s="223"/>
      <c r="W20479" s="225"/>
      <c r="AE20479" s="200"/>
      <c r="AM20479" s="203"/>
      <c r="AT20479" s="144"/>
    </row>
    <row r="20480" spans="9:46" s="142" customFormat="1" x14ac:dyDescent="0.15">
      <c r="I20480" s="223"/>
      <c r="P20480" s="224"/>
      <c r="Q20480" s="224"/>
      <c r="R20480" s="224"/>
      <c r="T20480" s="223"/>
      <c r="U20480" s="225"/>
      <c r="V20480" s="223"/>
      <c r="W20480" s="225"/>
      <c r="AE20480" s="200"/>
      <c r="AM20480" s="203"/>
      <c r="AT20480" s="144"/>
    </row>
    <row r="20481" spans="9:46" s="142" customFormat="1" x14ac:dyDescent="0.15">
      <c r="I20481" s="223"/>
      <c r="P20481" s="224"/>
      <c r="Q20481" s="224"/>
      <c r="R20481" s="224"/>
      <c r="T20481" s="223"/>
      <c r="U20481" s="225"/>
      <c r="V20481" s="223"/>
      <c r="W20481" s="225"/>
      <c r="AE20481" s="200"/>
      <c r="AM20481" s="203"/>
      <c r="AT20481" s="144"/>
    </row>
    <row r="20482" spans="9:46" s="142" customFormat="1" x14ac:dyDescent="0.15">
      <c r="I20482" s="223"/>
      <c r="P20482" s="224"/>
      <c r="Q20482" s="224"/>
      <c r="R20482" s="224"/>
      <c r="T20482" s="223"/>
      <c r="U20482" s="225"/>
      <c r="V20482" s="223"/>
      <c r="W20482" s="225"/>
      <c r="AE20482" s="200"/>
      <c r="AM20482" s="203"/>
      <c r="AT20482" s="144"/>
    </row>
    <row r="20483" spans="9:46" s="142" customFormat="1" x14ac:dyDescent="0.15">
      <c r="I20483" s="223"/>
      <c r="P20483" s="224"/>
      <c r="Q20483" s="224"/>
      <c r="R20483" s="224"/>
      <c r="T20483" s="223"/>
      <c r="U20483" s="225"/>
      <c r="V20483" s="223"/>
      <c r="W20483" s="225"/>
      <c r="AE20483" s="200"/>
      <c r="AM20483" s="203"/>
      <c r="AT20483" s="144"/>
    </row>
    <row r="20484" spans="9:46" s="142" customFormat="1" x14ac:dyDescent="0.15">
      <c r="I20484" s="223"/>
      <c r="P20484" s="224"/>
      <c r="Q20484" s="224"/>
      <c r="R20484" s="224"/>
      <c r="T20484" s="223"/>
      <c r="U20484" s="225"/>
      <c r="V20484" s="223"/>
      <c r="W20484" s="225"/>
      <c r="AE20484" s="200"/>
      <c r="AM20484" s="203"/>
      <c r="AT20484" s="144"/>
    </row>
    <row r="20485" spans="9:46" s="142" customFormat="1" x14ac:dyDescent="0.15">
      <c r="I20485" s="223"/>
      <c r="P20485" s="224"/>
      <c r="Q20485" s="224"/>
      <c r="R20485" s="224"/>
      <c r="T20485" s="223"/>
      <c r="U20485" s="225"/>
      <c r="V20485" s="223"/>
      <c r="W20485" s="225"/>
      <c r="AE20485" s="200"/>
      <c r="AM20485" s="203"/>
      <c r="AT20485" s="144"/>
    </row>
    <row r="20486" spans="9:46" s="142" customFormat="1" x14ac:dyDescent="0.15">
      <c r="I20486" s="223"/>
      <c r="P20486" s="224"/>
      <c r="Q20486" s="224"/>
      <c r="R20486" s="224"/>
      <c r="T20486" s="223"/>
      <c r="U20486" s="225"/>
      <c r="V20486" s="223"/>
      <c r="W20486" s="225"/>
      <c r="AE20486" s="200"/>
      <c r="AM20486" s="203"/>
      <c r="AT20486" s="144"/>
    </row>
    <row r="20487" spans="9:46" s="142" customFormat="1" x14ac:dyDescent="0.15">
      <c r="I20487" s="223"/>
      <c r="P20487" s="224"/>
      <c r="Q20487" s="224"/>
      <c r="R20487" s="224"/>
      <c r="T20487" s="223"/>
      <c r="U20487" s="225"/>
      <c r="V20487" s="223"/>
      <c r="W20487" s="225"/>
      <c r="AE20487" s="200"/>
      <c r="AM20487" s="203"/>
      <c r="AT20487" s="144"/>
    </row>
    <row r="20488" spans="9:46" s="142" customFormat="1" x14ac:dyDescent="0.15">
      <c r="I20488" s="223"/>
      <c r="P20488" s="224"/>
      <c r="Q20488" s="224"/>
      <c r="R20488" s="224"/>
      <c r="T20488" s="223"/>
      <c r="U20488" s="225"/>
      <c r="V20488" s="223"/>
      <c r="W20488" s="225"/>
      <c r="AE20488" s="200"/>
      <c r="AM20488" s="203"/>
      <c r="AT20488" s="144"/>
    </row>
    <row r="20489" spans="9:46" s="142" customFormat="1" x14ac:dyDescent="0.15">
      <c r="I20489" s="223"/>
      <c r="P20489" s="224"/>
      <c r="Q20489" s="224"/>
      <c r="R20489" s="224"/>
      <c r="T20489" s="223"/>
      <c r="U20489" s="225"/>
      <c r="V20489" s="223"/>
      <c r="W20489" s="225"/>
      <c r="AE20489" s="200"/>
      <c r="AM20489" s="203"/>
      <c r="AT20489" s="144"/>
    </row>
    <row r="20490" spans="9:46" s="142" customFormat="1" x14ac:dyDescent="0.15">
      <c r="I20490" s="223"/>
      <c r="P20490" s="224"/>
      <c r="Q20490" s="224"/>
      <c r="R20490" s="224"/>
      <c r="T20490" s="223"/>
      <c r="U20490" s="225"/>
      <c r="V20490" s="223"/>
      <c r="W20490" s="225"/>
      <c r="AE20490" s="200"/>
      <c r="AM20490" s="203"/>
      <c r="AT20490" s="144"/>
    </row>
    <row r="20491" spans="9:46" s="142" customFormat="1" x14ac:dyDescent="0.15">
      <c r="I20491" s="223"/>
      <c r="P20491" s="224"/>
      <c r="Q20491" s="224"/>
      <c r="R20491" s="224"/>
      <c r="T20491" s="223"/>
      <c r="U20491" s="225"/>
      <c r="V20491" s="223"/>
      <c r="W20491" s="225"/>
      <c r="AE20491" s="200"/>
      <c r="AM20491" s="203"/>
      <c r="AT20491" s="144"/>
    </row>
    <row r="20492" spans="9:46" s="142" customFormat="1" x14ac:dyDescent="0.15">
      <c r="I20492" s="223"/>
      <c r="P20492" s="224"/>
      <c r="Q20492" s="224"/>
      <c r="R20492" s="224"/>
      <c r="T20492" s="223"/>
      <c r="U20492" s="225"/>
      <c r="V20492" s="223"/>
      <c r="W20492" s="225"/>
      <c r="AE20492" s="200"/>
      <c r="AM20492" s="203"/>
      <c r="AT20492" s="144"/>
    </row>
    <row r="20493" spans="9:46" s="142" customFormat="1" x14ac:dyDescent="0.15">
      <c r="I20493" s="223"/>
      <c r="P20493" s="224"/>
      <c r="Q20493" s="224"/>
      <c r="R20493" s="224"/>
      <c r="T20493" s="223"/>
      <c r="U20493" s="225"/>
      <c r="V20493" s="223"/>
      <c r="W20493" s="225"/>
      <c r="AE20493" s="200"/>
      <c r="AM20493" s="203"/>
      <c r="AT20493" s="144"/>
    </row>
    <row r="20494" spans="9:46" s="142" customFormat="1" x14ac:dyDescent="0.15">
      <c r="I20494" s="223"/>
      <c r="P20494" s="224"/>
      <c r="Q20494" s="224"/>
      <c r="R20494" s="224"/>
      <c r="T20494" s="223"/>
      <c r="U20494" s="225"/>
      <c r="V20494" s="223"/>
      <c r="W20494" s="225"/>
      <c r="AE20494" s="200"/>
      <c r="AM20494" s="203"/>
      <c r="AT20494" s="144"/>
    </row>
    <row r="20495" spans="9:46" s="142" customFormat="1" x14ac:dyDescent="0.15">
      <c r="I20495" s="223"/>
      <c r="P20495" s="224"/>
      <c r="Q20495" s="224"/>
      <c r="R20495" s="224"/>
      <c r="T20495" s="223"/>
      <c r="U20495" s="225"/>
      <c r="V20495" s="223"/>
      <c r="W20495" s="225"/>
      <c r="AE20495" s="200"/>
      <c r="AM20495" s="203"/>
      <c r="AT20495" s="144"/>
    </row>
    <row r="20496" spans="9:46" s="142" customFormat="1" x14ac:dyDescent="0.15">
      <c r="I20496" s="223"/>
      <c r="P20496" s="224"/>
      <c r="Q20496" s="224"/>
      <c r="R20496" s="224"/>
      <c r="T20496" s="223"/>
      <c r="U20496" s="225"/>
      <c r="V20496" s="223"/>
      <c r="W20496" s="225"/>
      <c r="AE20496" s="200"/>
      <c r="AM20496" s="203"/>
      <c r="AT20496" s="144"/>
    </row>
    <row r="20497" spans="9:46" s="142" customFormat="1" x14ac:dyDescent="0.15">
      <c r="I20497" s="223"/>
      <c r="P20497" s="224"/>
      <c r="Q20497" s="224"/>
      <c r="R20497" s="224"/>
      <c r="T20497" s="223"/>
      <c r="U20497" s="225"/>
      <c r="V20497" s="223"/>
      <c r="W20497" s="225"/>
      <c r="AE20497" s="200"/>
      <c r="AM20497" s="203"/>
      <c r="AT20497" s="144"/>
    </row>
    <row r="20498" spans="9:46" s="142" customFormat="1" x14ac:dyDescent="0.15">
      <c r="I20498" s="223"/>
      <c r="P20498" s="224"/>
      <c r="Q20498" s="224"/>
      <c r="R20498" s="224"/>
      <c r="T20498" s="223"/>
      <c r="U20498" s="225"/>
      <c r="V20498" s="223"/>
      <c r="W20498" s="225"/>
      <c r="AE20498" s="200"/>
      <c r="AM20498" s="203"/>
      <c r="AT20498" s="144"/>
    </row>
    <row r="20499" spans="9:46" s="142" customFormat="1" x14ac:dyDescent="0.15">
      <c r="I20499" s="223"/>
      <c r="P20499" s="224"/>
      <c r="Q20499" s="224"/>
      <c r="R20499" s="224"/>
      <c r="T20499" s="223"/>
      <c r="U20499" s="225"/>
      <c r="V20499" s="223"/>
      <c r="W20499" s="225"/>
      <c r="AE20499" s="200"/>
      <c r="AM20499" s="203"/>
      <c r="AT20499" s="144"/>
    </row>
    <row r="20500" spans="9:46" s="142" customFormat="1" x14ac:dyDescent="0.15">
      <c r="I20500" s="223"/>
      <c r="P20500" s="224"/>
      <c r="Q20500" s="224"/>
      <c r="R20500" s="224"/>
      <c r="T20500" s="223"/>
      <c r="U20500" s="225"/>
      <c r="V20500" s="223"/>
      <c r="W20500" s="225"/>
      <c r="AE20500" s="200"/>
      <c r="AM20500" s="203"/>
      <c r="AT20500" s="144"/>
    </row>
    <row r="20501" spans="9:46" s="142" customFormat="1" x14ac:dyDescent="0.15">
      <c r="I20501" s="223"/>
      <c r="P20501" s="224"/>
      <c r="Q20501" s="224"/>
      <c r="R20501" s="224"/>
      <c r="T20501" s="223"/>
      <c r="U20501" s="225"/>
      <c r="V20501" s="223"/>
      <c r="W20501" s="225"/>
      <c r="AE20501" s="200"/>
      <c r="AM20501" s="203"/>
      <c r="AT20501" s="144"/>
    </row>
    <row r="20502" spans="9:46" s="142" customFormat="1" x14ac:dyDescent="0.15">
      <c r="I20502" s="223"/>
      <c r="P20502" s="224"/>
      <c r="Q20502" s="224"/>
      <c r="R20502" s="224"/>
      <c r="T20502" s="223"/>
      <c r="U20502" s="225"/>
      <c r="V20502" s="223"/>
      <c r="W20502" s="225"/>
      <c r="AE20502" s="200"/>
      <c r="AM20502" s="203"/>
      <c r="AT20502" s="144"/>
    </row>
    <row r="20503" spans="9:46" s="142" customFormat="1" x14ac:dyDescent="0.15">
      <c r="I20503" s="223"/>
      <c r="P20503" s="224"/>
      <c r="Q20503" s="224"/>
      <c r="R20503" s="224"/>
      <c r="T20503" s="223"/>
      <c r="U20503" s="225"/>
      <c r="V20503" s="223"/>
      <c r="W20503" s="225"/>
      <c r="AE20503" s="200"/>
      <c r="AM20503" s="203"/>
      <c r="AT20503" s="144"/>
    </row>
    <row r="20504" spans="9:46" s="142" customFormat="1" x14ac:dyDescent="0.15">
      <c r="I20504" s="223"/>
      <c r="P20504" s="224"/>
      <c r="Q20504" s="224"/>
      <c r="R20504" s="224"/>
      <c r="T20504" s="223"/>
      <c r="U20504" s="225"/>
      <c r="V20504" s="223"/>
      <c r="W20504" s="225"/>
      <c r="AE20504" s="200"/>
      <c r="AM20504" s="203"/>
      <c r="AT20504" s="144"/>
    </row>
    <row r="20505" spans="9:46" s="142" customFormat="1" x14ac:dyDescent="0.15">
      <c r="I20505" s="223"/>
      <c r="P20505" s="224"/>
      <c r="Q20505" s="224"/>
      <c r="R20505" s="224"/>
      <c r="T20505" s="223"/>
      <c r="U20505" s="225"/>
      <c r="V20505" s="223"/>
      <c r="W20505" s="225"/>
      <c r="AE20505" s="200"/>
      <c r="AM20505" s="203"/>
      <c r="AT20505" s="144"/>
    </row>
    <row r="20506" spans="9:46" s="142" customFormat="1" x14ac:dyDescent="0.15">
      <c r="I20506" s="223"/>
      <c r="P20506" s="224"/>
      <c r="Q20506" s="224"/>
      <c r="R20506" s="224"/>
      <c r="T20506" s="223"/>
      <c r="U20506" s="225"/>
      <c r="V20506" s="223"/>
      <c r="W20506" s="225"/>
      <c r="AE20506" s="200"/>
      <c r="AM20506" s="203"/>
      <c r="AT20506" s="144"/>
    </row>
    <row r="20507" spans="9:46" s="142" customFormat="1" x14ac:dyDescent="0.15">
      <c r="I20507" s="223"/>
      <c r="P20507" s="224"/>
      <c r="Q20507" s="224"/>
      <c r="R20507" s="224"/>
      <c r="T20507" s="223"/>
      <c r="U20507" s="225"/>
      <c r="V20507" s="223"/>
      <c r="W20507" s="225"/>
      <c r="AE20507" s="200"/>
      <c r="AM20507" s="203"/>
      <c r="AT20507" s="144"/>
    </row>
    <row r="20508" spans="9:46" s="142" customFormat="1" x14ac:dyDescent="0.15">
      <c r="I20508" s="223"/>
      <c r="P20508" s="224"/>
      <c r="Q20508" s="224"/>
      <c r="R20508" s="224"/>
      <c r="T20508" s="223"/>
      <c r="U20508" s="225"/>
      <c r="V20508" s="223"/>
      <c r="W20508" s="225"/>
      <c r="AE20508" s="200"/>
      <c r="AM20508" s="203"/>
      <c r="AT20508" s="144"/>
    </row>
    <row r="20509" spans="9:46" s="142" customFormat="1" x14ac:dyDescent="0.15">
      <c r="I20509" s="223"/>
      <c r="P20509" s="224"/>
      <c r="Q20509" s="224"/>
      <c r="R20509" s="224"/>
      <c r="T20509" s="223"/>
      <c r="U20509" s="225"/>
      <c r="V20509" s="223"/>
      <c r="W20509" s="225"/>
      <c r="AE20509" s="200"/>
      <c r="AM20509" s="203"/>
      <c r="AT20509" s="144"/>
    </row>
    <row r="20510" spans="9:46" s="142" customFormat="1" x14ac:dyDescent="0.15">
      <c r="I20510" s="223"/>
      <c r="P20510" s="224"/>
      <c r="Q20510" s="224"/>
      <c r="R20510" s="224"/>
      <c r="T20510" s="223"/>
      <c r="U20510" s="225"/>
      <c r="V20510" s="223"/>
      <c r="W20510" s="225"/>
      <c r="AE20510" s="200"/>
      <c r="AM20510" s="203"/>
      <c r="AT20510" s="144"/>
    </row>
    <row r="20511" spans="9:46" s="142" customFormat="1" x14ac:dyDescent="0.15">
      <c r="I20511" s="223"/>
      <c r="P20511" s="224"/>
      <c r="Q20511" s="224"/>
      <c r="R20511" s="224"/>
      <c r="T20511" s="223"/>
      <c r="U20511" s="225"/>
      <c r="V20511" s="223"/>
      <c r="W20511" s="225"/>
      <c r="AE20511" s="200"/>
      <c r="AM20511" s="203"/>
      <c r="AT20511" s="144"/>
    </row>
    <row r="20512" spans="9:46" s="142" customFormat="1" x14ac:dyDescent="0.15">
      <c r="I20512" s="223"/>
      <c r="P20512" s="224"/>
      <c r="Q20512" s="224"/>
      <c r="R20512" s="224"/>
      <c r="T20512" s="223"/>
      <c r="U20512" s="225"/>
      <c r="V20512" s="223"/>
      <c r="W20512" s="225"/>
      <c r="AE20512" s="200"/>
      <c r="AM20512" s="203"/>
      <c r="AT20512" s="144"/>
    </row>
    <row r="20513" spans="9:46" s="142" customFormat="1" x14ac:dyDescent="0.15">
      <c r="I20513" s="223"/>
      <c r="P20513" s="224"/>
      <c r="Q20513" s="224"/>
      <c r="R20513" s="224"/>
      <c r="T20513" s="223"/>
      <c r="U20513" s="225"/>
      <c r="V20513" s="223"/>
      <c r="W20513" s="225"/>
      <c r="AE20513" s="200"/>
      <c r="AM20513" s="203"/>
      <c r="AT20513" s="144"/>
    </row>
    <row r="20514" spans="9:46" s="142" customFormat="1" x14ac:dyDescent="0.15">
      <c r="I20514" s="223"/>
      <c r="P20514" s="224"/>
      <c r="Q20514" s="224"/>
      <c r="R20514" s="224"/>
      <c r="T20514" s="223"/>
      <c r="U20514" s="225"/>
      <c r="V20514" s="223"/>
      <c r="W20514" s="225"/>
      <c r="AE20514" s="200"/>
      <c r="AM20514" s="203"/>
      <c r="AT20514" s="144"/>
    </row>
    <row r="20515" spans="9:46" s="142" customFormat="1" x14ac:dyDescent="0.15">
      <c r="I20515" s="223"/>
      <c r="P20515" s="224"/>
      <c r="Q20515" s="224"/>
      <c r="R20515" s="224"/>
      <c r="T20515" s="223"/>
      <c r="U20515" s="225"/>
      <c r="V20515" s="223"/>
      <c r="W20515" s="225"/>
      <c r="AE20515" s="200"/>
      <c r="AM20515" s="203"/>
      <c r="AT20515" s="144"/>
    </row>
    <row r="20516" spans="9:46" s="142" customFormat="1" x14ac:dyDescent="0.15">
      <c r="I20516" s="223"/>
      <c r="P20516" s="224"/>
      <c r="Q20516" s="224"/>
      <c r="R20516" s="224"/>
      <c r="T20516" s="223"/>
      <c r="U20516" s="225"/>
      <c r="V20516" s="223"/>
      <c r="W20516" s="225"/>
      <c r="AE20516" s="200"/>
      <c r="AM20516" s="203"/>
      <c r="AT20516" s="144"/>
    </row>
    <row r="20517" spans="9:46" s="142" customFormat="1" x14ac:dyDescent="0.15">
      <c r="I20517" s="223"/>
      <c r="P20517" s="224"/>
      <c r="Q20517" s="224"/>
      <c r="R20517" s="224"/>
      <c r="T20517" s="223"/>
      <c r="U20517" s="225"/>
      <c r="V20517" s="223"/>
      <c r="W20517" s="225"/>
      <c r="AE20517" s="200"/>
      <c r="AM20517" s="203"/>
      <c r="AT20517" s="144"/>
    </row>
    <row r="20518" spans="9:46" s="142" customFormat="1" x14ac:dyDescent="0.15">
      <c r="I20518" s="223"/>
      <c r="P20518" s="224"/>
      <c r="Q20518" s="224"/>
      <c r="R20518" s="224"/>
      <c r="T20518" s="223"/>
      <c r="U20518" s="225"/>
      <c r="V20518" s="223"/>
      <c r="W20518" s="225"/>
      <c r="AE20518" s="200"/>
      <c r="AM20518" s="203"/>
      <c r="AT20518" s="144"/>
    </row>
    <row r="20519" spans="9:46" s="142" customFormat="1" x14ac:dyDescent="0.15">
      <c r="I20519" s="223"/>
      <c r="P20519" s="224"/>
      <c r="Q20519" s="224"/>
      <c r="R20519" s="224"/>
      <c r="T20519" s="223"/>
      <c r="U20519" s="225"/>
      <c r="V20519" s="223"/>
      <c r="W20519" s="225"/>
      <c r="AE20519" s="200"/>
      <c r="AM20519" s="203"/>
      <c r="AT20519" s="144"/>
    </row>
    <row r="20520" spans="9:46" s="142" customFormat="1" x14ac:dyDescent="0.15">
      <c r="I20520" s="223"/>
      <c r="P20520" s="224"/>
      <c r="Q20520" s="224"/>
      <c r="R20520" s="224"/>
      <c r="T20520" s="223"/>
      <c r="U20520" s="225"/>
      <c r="V20520" s="223"/>
      <c r="W20520" s="225"/>
      <c r="AE20520" s="200"/>
      <c r="AM20520" s="203"/>
      <c r="AT20520" s="144"/>
    </row>
    <row r="20521" spans="9:46" s="142" customFormat="1" x14ac:dyDescent="0.15">
      <c r="I20521" s="223"/>
      <c r="P20521" s="224"/>
      <c r="Q20521" s="224"/>
      <c r="R20521" s="224"/>
      <c r="T20521" s="223"/>
      <c r="U20521" s="225"/>
      <c r="V20521" s="223"/>
      <c r="W20521" s="225"/>
      <c r="AE20521" s="200"/>
      <c r="AM20521" s="203"/>
      <c r="AT20521" s="144"/>
    </row>
    <row r="20522" spans="9:46" s="142" customFormat="1" x14ac:dyDescent="0.15">
      <c r="I20522" s="223"/>
      <c r="P20522" s="224"/>
      <c r="Q20522" s="224"/>
      <c r="R20522" s="224"/>
      <c r="T20522" s="223"/>
      <c r="U20522" s="225"/>
      <c r="V20522" s="223"/>
      <c r="W20522" s="225"/>
      <c r="AE20522" s="200"/>
      <c r="AM20522" s="203"/>
      <c r="AT20522" s="144"/>
    </row>
    <row r="20523" spans="9:46" s="142" customFormat="1" x14ac:dyDescent="0.15">
      <c r="I20523" s="223"/>
      <c r="P20523" s="224"/>
      <c r="Q20523" s="224"/>
      <c r="R20523" s="224"/>
      <c r="T20523" s="223"/>
      <c r="U20523" s="225"/>
      <c r="V20523" s="223"/>
      <c r="W20523" s="225"/>
      <c r="AE20523" s="200"/>
      <c r="AM20523" s="203"/>
      <c r="AT20523" s="144"/>
    </row>
    <row r="20524" spans="9:46" s="142" customFormat="1" x14ac:dyDescent="0.15">
      <c r="I20524" s="223"/>
      <c r="P20524" s="224"/>
      <c r="Q20524" s="224"/>
      <c r="R20524" s="224"/>
      <c r="T20524" s="223"/>
      <c r="U20524" s="225"/>
      <c r="V20524" s="223"/>
      <c r="W20524" s="225"/>
      <c r="AE20524" s="200"/>
      <c r="AM20524" s="203"/>
      <c r="AT20524" s="144"/>
    </row>
    <row r="20525" spans="9:46" s="142" customFormat="1" x14ac:dyDescent="0.15">
      <c r="I20525" s="223"/>
      <c r="P20525" s="224"/>
      <c r="Q20525" s="224"/>
      <c r="R20525" s="224"/>
      <c r="T20525" s="223"/>
      <c r="U20525" s="225"/>
      <c r="V20525" s="223"/>
      <c r="W20525" s="225"/>
      <c r="AE20525" s="200"/>
      <c r="AM20525" s="203"/>
      <c r="AT20525" s="144"/>
    </row>
    <row r="20526" spans="9:46" s="142" customFormat="1" x14ac:dyDescent="0.15">
      <c r="I20526" s="223"/>
      <c r="P20526" s="224"/>
      <c r="Q20526" s="224"/>
      <c r="R20526" s="224"/>
      <c r="T20526" s="223"/>
      <c r="U20526" s="225"/>
      <c r="V20526" s="223"/>
      <c r="W20526" s="225"/>
      <c r="AE20526" s="200"/>
      <c r="AM20526" s="203"/>
      <c r="AT20526" s="144"/>
    </row>
    <row r="20527" spans="9:46" s="142" customFormat="1" x14ac:dyDescent="0.15">
      <c r="I20527" s="223"/>
      <c r="P20527" s="224"/>
      <c r="Q20527" s="224"/>
      <c r="R20527" s="224"/>
      <c r="T20527" s="223"/>
      <c r="U20527" s="225"/>
      <c r="V20527" s="223"/>
      <c r="W20527" s="225"/>
      <c r="AE20527" s="200"/>
      <c r="AM20527" s="203"/>
      <c r="AT20527" s="144"/>
    </row>
    <row r="20528" spans="9:46" s="142" customFormat="1" x14ac:dyDescent="0.15">
      <c r="I20528" s="223"/>
      <c r="P20528" s="224"/>
      <c r="Q20528" s="224"/>
      <c r="R20528" s="224"/>
      <c r="T20528" s="223"/>
      <c r="U20528" s="225"/>
      <c r="V20528" s="223"/>
      <c r="W20528" s="225"/>
      <c r="AE20528" s="200"/>
      <c r="AM20528" s="203"/>
      <c r="AT20528" s="144"/>
    </row>
    <row r="20529" spans="9:46" s="142" customFormat="1" x14ac:dyDescent="0.15">
      <c r="I20529" s="223"/>
      <c r="P20529" s="224"/>
      <c r="Q20529" s="224"/>
      <c r="R20529" s="224"/>
      <c r="T20529" s="223"/>
      <c r="U20529" s="225"/>
      <c r="V20529" s="223"/>
      <c r="W20529" s="225"/>
      <c r="AE20529" s="200"/>
      <c r="AM20529" s="203"/>
      <c r="AT20529" s="144"/>
    </row>
    <row r="20530" spans="9:46" s="142" customFormat="1" x14ac:dyDescent="0.15">
      <c r="I20530" s="223"/>
      <c r="P20530" s="224"/>
      <c r="Q20530" s="224"/>
      <c r="R20530" s="224"/>
      <c r="T20530" s="223"/>
      <c r="U20530" s="225"/>
      <c r="V20530" s="223"/>
      <c r="W20530" s="225"/>
      <c r="AE20530" s="200"/>
      <c r="AM20530" s="203"/>
      <c r="AT20530" s="144"/>
    </row>
    <row r="20531" spans="9:46" s="142" customFormat="1" x14ac:dyDescent="0.15">
      <c r="I20531" s="223"/>
      <c r="P20531" s="224"/>
      <c r="Q20531" s="224"/>
      <c r="R20531" s="224"/>
      <c r="T20531" s="223"/>
      <c r="U20531" s="225"/>
      <c r="V20531" s="223"/>
      <c r="W20531" s="225"/>
      <c r="AE20531" s="200"/>
      <c r="AM20531" s="203"/>
      <c r="AT20531" s="144"/>
    </row>
    <row r="20532" spans="9:46" s="142" customFormat="1" x14ac:dyDescent="0.15">
      <c r="I20532" s="223"/>
      <c r="P20532" s="224"/>
      <c r="Q20532" s="224"/>
      <c r="R20532" s="224"/>
      <c r="T20532" s="223"/>
      <c r="U20532" s="225"/>
      <c r="V20532" s="223"/>
      <c r="W20532" s="225"/>
      <c r="AE20532" s="200"/>
      <c r="AM20532" s="203"/>
      <c r="AT20532" s="144"/>
    </row>
    <row r="20533" spans="9:46" s="142" customFormat="1" x14ac:dyDescent="0.15">
      <c r="I20533" s="223"/>
      <c r="P20533" s="224"/>
      <c r="Q20533" s="224"/>
      <c r="R20533" s="224"/>
      <c r="T20533" s="223"/>
      <c r="U20533" s="225"/>
      <c r="V20533" s="223"/>
      <c r="W20533" s="225"/>
      <c r="AE20533" s="200"/>
      <c r="AM20533" s="203"/>
      <c r="AT20533" s="144"/>
    </row>
    <row r="20534" spans="9:46" s="142" customFormat="1" x14ac:dyDescent="0.15">
      <c r="I20534" s="223"/>
      <c r="P20534" s="224"/>
      <c r="Q20534" s="224"/>
      <c r="R20534" s="224"/>
      <c r="T20534" s="223"/>
      <c r="U20534" s="225"/>
      <c r="V20534" s="223"/>
      <c r="W20534" s="225"/>
      <c r="AE20534" s="200"/>
      <c r="AM20534" s="203"/>
      <c r="AT20534" s="144"/>
    </row>
    <row r="20535" spans="9:46" s="142" customFormat="1" x14ac:dyDescent="0.15">
      <c r="I20535" s="223"/>
      <c r="P20535" s="224"/>
      <c r="Q20535" s="224"/>
      <c r="R20535" s="224"/>
      <c r="T20535" s="223"/>
      <c r="U20535" s="225"/>
      <c r="V20535" s="223"/>
      <c r="W20535" s="225"/>
      <c r="AE20535" s="200"/>
      <c r="AM20535" s="203"/>
      <c r="AT20535" s="144"/>
    </row>
    <row r="20536" spans="9:46" s="142" customFormat="1" x14ac:dyDescent="0.15">
      <c r="I20536" s="223"/>
      <c r="P20536" s="224"/>
      <c r="Q20536" s="224"/>
      <c r="R20536" s="224"/>
      <c r="T20536" s="223"/>
      <c r="U20536" s="225"/>
      <c r="V20536" s="223"/>
      <c r="W20536" s="225"/>
      <c r="AE20536" s="200"/>
      <c r="AM20536" s="203"/>
      <c r="AT20536" s="144"/>
    </row>
    <row r="20537" spans="9:46" s="142" customFormat="1" x14ac:dyDescent="0.15">
      <c r="I20537" s="223"/>
      <c r="P20537" s="224"/>
      <c r="Q20537" s="224"/>
      <c r="R20537" s="224"/>
      <c r="T20537" s="223"/>
      <c r="U20537" s="225"/>
      <c r="V20537" s="223"/>
      <c r="W20537" s="225"/>
      <c r="AE20537" s="200"/>
      <c r="AM20537" s="203"/>
      <c r="AT20537" s="144"/>
    </row>
    <row r="20538" spans="9:46" s="142" customFormat="1" x14ac:dyDescent="0.15">
      <c r="I20538" s="223"/>
      <c r="P20538" s="224"/>
      <c r="Q20538" s="224"/>
      <c r="R20538" s="224"/>
      <c r="T20538" s="223"/>
      <c r="U20538" s="225"/>
      <c r="V20538" s="223"/>
      <c r="W20538" s="225"/>
      <c r="AE20538" s="200"/>
      <c r="AM20538" s="203"/>
      <c r="AT20538" s="144"/>
    </row>
    <row r="20539" spans="9:46" s="142" customFormat="1" x14ac:dyDescent="0.15">
      <c r="I20539" s="223"/>
      <c r="P20539" s="224"/>
      <c r="Q20539" s="224"/>
      <c r="R20539" s="224"/>
      <c r="T20539" s="223"/>
      <c r="U20539" s="225"/>
      <c r="V20539" s="223"/>
      <c r="W20539" s="225"/>
      <c r="AE20539" s="200"/>
      <c r="AM20539" s="203"/>
      <c r="AT20539" s="144"/>
    </row>
    <row r="20540" spans="9:46" s="142" customFormat="1" x14ac:dyDescent="0.15">
      <c r="I20540" s="223"/>
      <c r="P20540" s="224"/>
      <c r="Q20540" s="224"/>
      <c r="R20540" s="224"/>
      <c r="T20540" s="223"/>
      <c r="U20540" s="225"/>
      <c r="V20540" s="223"/>
      <c r="W20540" s="225"/>
      <c r="AE20540" s="200"/>
      <c r="AM20540" s="203"/>
      <c r="AT20540" s="144"/>
    </row>
    <row r="20541" spans="9:46" s="142" customFormat="1" x14ac:dyDescent="0.15">
      <c r="I20541" s="223"/>
      <c r="P20541" s="224"/>
      <c r="Q20541" s="224"/>
      <c r="R20541" s="224"/>
      <c r="T20541" s="223"/>
      <c r="U20541" s="225"/>
      <c r="V20541" s="223"/>
      <c r="W20541" s="225"/>
      <c r="AE20541" s="200"/>
      <c r="AM20541" s="203"/>
      <c r="AT20541" s="144"/>
    </row>
    <row r="20542" spans="9:46" s="142" customFormat="1" x14ac:dyDescent="0.15">
      <c r="I20542" s="223"/>
      <c r="P20542" s="224"/>
      <c r="Q20542" s="224"/>
      <c r="R20542" s="224"/>
      <c r="T20542" s="223"/>
      <c r="U20542" s="225"/>
      <c r="V20542" s="223"/>
      <c r="W20542" s="225"/>
      <c r="AE20542" s="200"/>
      <c r="AM20542" s="203"/>
      <c r="AT20542" s="144"/>
    </row>
    <row r="20543" spans="9:46" s="142" customFormat="1" x14ac:dyDescent="0.15">
      <c r="I20543" s="223"/>
      <c r="P20543" s="224"/>
      <c r="Q20543" s="224"/>
      <c r="R20543" s="224"/>
      <c r="T20543" s="223"/>
      <c r="U20543" s="225"/>
      <c r="V20543" s="223"/>
      <c r="W20543" s="225"/>
      <c r="AE20543" s="200"/>
      <c r="AM20543" s="203"/>
      <c r="AT20543" s="144"/>
    </row>
    <row r="20544" spans="9:46" s="142" customFormat="1" x14ac:dyDescent="0.15">
      <c r="I20544" s="223"/>
      <c r="P20544" s="224"/>
      <c r="Q20544" s="224"/>
      <c r="R20544" s="224"/>
      <c r="T20544" s="223"/>
      <c r="U20544" s="225"/>
      <c r="V20544" s="223"/>
      <c r="W20544" s="225"/>
      <c r="AE20544" s="200"/>
      <c r="AM20544" s="203"/>
      <c r="AT20544" s="144"/>
    </row>
    <row r="20545" spans="9:46" s="142" customFormat="1" x14ac:dyDescent="0.15">
      <c r="I20545" s="223"/>
      <c r="P20545" s="224"/>
      <c r="Q20545" s="224"/>
      <c r="R20545" s="224"/>
      <c r="T20545" s="223"/>
      <c r="U20545" s="225"/>
      <c r="V20545" s="223"/>
      <c r="W20545" s="225"/>
      <c r="AE20545" s="200"/>
      <c r="AM20545" s="203"/>
      <c r="AT20545" s="144"/>
    </row>
    <row r="20546" spans="9:46" s="142" customFormat="1" x14ac:dyDescent="0.15">
      <c r="I20546" s="223"/>
      <c r="P20546" s="224"/>
      <c r="Q20546" s="224"/>
      <c r="R20546" s="224"/>
      <c r="T20546" s="223"/>
      <c r="U20546" s="225"/>
      <c r="V20546" s="223"/>
      <c r="W20546" s="225"/>
      <c r="AE20546" s="200"/>
      <c r="AM20546" s="203"/>
      <c r="AT20546" s="144"/>
    </row>
    <row r="20547" spans="9:46" s="142" customFormat="1" x14ac:dyDescent="0.15">
      <c r="I20547" s="223"/>
      <c r="P20547" s="224"/>
      <c r="Q20547" s="224"/>
      <c r="R20547" s="224"/>
      <c r="T20547" s="223"/>
      <c r="U20547" s="225"/>
      <c r="V20547" s="223"/>
      <c r="W20547" s="225"/>
      <c r="AE20547" s="200"/>
      <c r="AM20547" s="203"/>
      <c r="AT20547" s="144"/>
    </row>
    <row r="20548" spans="9:46" s="142" customFormat="1" x14ac:dyDescent="0.15">
      <c r="I20548" s="223"/>
      <c r="P20548" s="224"/>
      <c r="Q20548" s="224"/>
      <c r="R20548" s="224"/>
      <c r="T20548" s="223"/>
      <c r="U20548" s="225"/>
      <c r="V20548" s="223"/>
      <c r="W20548" s="225"/>
      <c r="AE20548" s="200"/>
      <c r="AM20548" s="203"/>
      <c r="AT20548" s="144"/>
    </row>
    <row r="20549" spans="9:46" s="142" customFormat="1" x14ac:dyDescent="0.15">
      <c r="I20549" s="223"/>
      <c r="P20549" s="224"/>
      <c r="Q20549" s="224"/>
      <c r="R20549" s="224"/>
      <c r="T20549" s="223"/>
      <c r="U20549" s="225"/>
      <c r="V20549" s="223"/>
      <c r="W20549" s="225"/>
      <c r="AE20549" s="200"/>
      <c r="AM20549" s="203"/>
      <c r="AT20549" s="144"/>
    </row>
    <row r="20550" spans="9:46" s="142" customFormat="1" x14ac:dyDescent="0.15">
      <c r="I20550" s="223"/>
      <c r="P20550" s="224"/>
      <c r="Q20550" s="224"/>
      <c r="R20550" s="224"/>
      <c r="T20550" s="223"/>
      <c r="U20550" s="225"/>
      <c r="V20550" s="223"/>
      <c r="W20550" s="225"/>
      <c r="AE20550" s="200"/>
      <c r="AM20550" s="203"/>
      <c r="AT20550" s="144"/>
    </row>
    <row r="20551" spans="9:46" s="142" customFormat="1" x14ac:dyDescent="0.15">
      <c r="I20551" s="223"/>
      <c r="P20551" s="224"/>
      <c r="Q20551" s="224"/>
      <c r="R20551" s="224"/>
      <c r="T20551" s="223"/>
      <c r="U20551" s="225"/>
      <c r="V20551" s="223"/>
      <c r="W20551" s="225"/>
      <c r="AE20551" s="200"/>
      <c r="AM20551" s="203"/>
      <c r="AT20551" s="144"/>
    </row>
    <row r="20552" spans="9:46" s="142" customFormat="1" x14ac:dyDescent="0.15">
      <c r="I20552" s="223"/>
      <c r="P20552" s="224"/>
      <c r="Q20552" s="224"/>
      <c r="R20552" s="224"/>
      <c r="T20552" s="223"/>
      <c r="U20552" s="225"/>
      <c r="V20552" s="223"/>
      <c r="W20552" s="225"/>
      <c r="AE20552" s="200"/>
      <c r="AM20552" s="203"/>
      <c r="AT20552" s="144"/>
    </row>
    <row r="20553" spans="9:46" s="142" customFormat="1" x14ac:dyDescent="0.15">
      <c r="I20553" s="223"/>
      <c r="P20553" s="224"/>
      <c r="Q20553" s="224"/>
      <c r="R20553" s="224"/>
      <c r="T20553" s="223"/>
      <c r="U20553" s="225"/>
      <c r="V20553" s="223"/>
      <c r="W20553" s="225"/>
      <c r="AE20553" s="200"/>
      <c r="AM20553" s="203"/>
      <c r="AT20553" s="144"/>
    </row>
    <row r="20554" spans="9:46" s="142" customFormat="1" x14ac:dyDescent="0.15">
      <c r="I20554" s="223"/>
      <c r="P20554" s="224"/>
      <c r="Q20554" s="224"/>
      <c r="R20554" s="224"/>
      <c r="T20554" s="223"/>
      <c r="U20554" s="225"/>
      <c r="V20554" s="223"/>
      <c r="W20554" s="225"/>
      <c r="AE20554" s="200"/>
      <c r="AM20554" s="203"/>
      <c r="AT20554" s="144"/>
    </row>
    <row r="20555" spans="9:46" s="142" customFormat="1" x14ac:dyDescent="0.15">
      <c r="I20555" s="223"/>
      <c r="P20555" s="224"/>
      <c r="Q20555" s="224"/>
      <c r="R20555" s="224"/>
      <c r="T20555" s="223"/>
      <c r="U20555" s="225"/>
      <c r="V20555" s="223"/>
      <c r="W20555" s="225"/>
      <c r="AE20555" s="200"/>
      <c r="AM20555" s="203"/>
      <c r="AT20555" s="144"/>
    </row>
    <row r="20556" spans="9:46" s="142" customFormat="1" x14ac:dyDescent="0.15">
      <c r="I20556" s="223"/>
      <c r="P20556" s="224"/>
      <c r="Q20556" s="224"/>
      <c r="R20556" s="224"/>
      <c r="T20556" s="223"/>
      <c r="U20556" s="225"/>
      <c r="V20556" s="223"/>
      <c r="W20556" s="225"/>
      <c r="AE20556" s="200"/>
      <c r="AM20556" s="203"/>
      <c r="AT20556" s="144"/>
    </row>
    <row r="20557" spans="9:46" s="142" customFormat="1" x14ac:dyDescent="0.15">
      <c r="I20557" s="223"/>
      <c r="P20557" s="224"/>
      <c r="Q20557" s="224"/>
      <c r="R20557" s="224"/>
      <c r="T20557" s="223"/>
      <c r="U20557" s="225"/>
      <c r="V20557" s="223"/>
      <c r="W20557" s="225"/>
      <c r="AE20557" s="200"/>
      <c r="AM20557" s="203"/>
      <c r="AT20557" s="144"/>
    </row>
    <row r="20558" spans="9:46" s="142" customFormat="1" x14ac:dyDescent="0.15">
      <c r="I20558" s="223"/>
      <c r="P20558" s="224"/>
      <c r="Q20558" s="224"/>
      <c r="R20558" s="224"/>
      <c r="T20558" s="223"/>
      <c r="U20558" s="225"/>
      <c r="V20558" s="223"/>
      <c r="W20558" s="225"/>
      <c r="AE20558" s="200"/>
      <c r="AM20558" s="203"/>
      <c r="AT20558" s="144"/>
    </row>
    <row r="20559" spans="9:46" s="142" customFormat="1" x14ac:dyDescent="0.15">
      <c r="I20559" s="223"/>
      <c r="P20559" s="224"/>
      <c r="Q20559" s="224"/>
      <c r="R20559" s="224"/>
      <c r="T20559" s="223"/>
      <c r="U20559" s="225"/>
      <c r="V20559" s="223"/>
      <c r="W20559" s="225"/>
      <c r="AE20559" s="200"/>
      <c r="AM20559" s="203"/>
      <c r="AT20559" s="144"/>
    </row>
    <row r="20560" spans="9:46" s="142" customFormat="1" x14ac:dyDescent="0.15">
      <c r="I20560" s="223"/>
      <c r="P20560" s="224"/>
      <c r="Q20560" s="224"/>
      <c r="R20560" s="224"/>
      <c r="T20560" s="223"/>
      <c r="U20560" s="225"/>
      <c r="V20560" s="223"/>
      <c r="W20560" s="225"/>
      <c r="AE20560" s="200"/>
      <c r="AM20560" s="203"/>
      <c r="AT20560" s="144"/>
    </row>
    <row r="20561" spans="9:46" s="142" customFormat="1" x14ac:dyDescent="0.15">
      <c r="I20561" s="223"/>
      <c r="P20561" s="224"/>
      <c r="Q20561" s="224"/>
      <c r="R20561" s="224"/>
      <c r="T20561" s="223"/>
      <c r="U20561" s="225"/>
      <c r="V20561" s="223"/>
      <c r="W20561" s="225"/>
      <c r="AE20561" s="200"/>
      <c r="AM20561" s="203"/>
      <c r="AT20561" s="144"/>
    </row>
    <row r="20562" spans="9:46" s="142" customFormat="1" x14ac:dyDescent="0.15">
      <c r="I20562" s="223"/>
      <c r="P20562" s="224"/>
      <c r="Q20562" s="224"/>
      <c r="R20562" s="224"/>
      <c r="T20562" s="223"/>
      <c r="U20562" s="225"/>
      <c r="V20562" s="223"/>
      <c r="W20562" s="225"/>
      <c r="AE20562" s="200"/>
      <c r="AM20562" s="203"/>
      <c r="AT20562" s="144"/>
    </row>
    <row r="20563" spans="9:46" s="142" customFormat="1" x14ac:dyDescent="0.15">
      <c r="I20563" s="223"/>
      <c r="P20563" s="224"/>
      <c r="Q20563" s="224"/>
      <c r="R20563" s="224"/>
      <c r="T20563" s="223"/>
      <c r="U20563" s="225"/>
      <c r="V20563" s="223"/>
      <c r="W20563" s="225"/>
      <c r="AE20563" s="200"/>
      <c r="AM20563" s="203"/>
      <c r="AT20563" s="144"/>
    </row>
    <row r="20564" spans="9:46" s="142" customFormat="1" x14ac:dyDescent="0.15">
      <c r="I20564" s="223"/>
      <c r="P20564" s="224"/>
      <c r="Q20564" s="224"/>
      <c r="R20564" s="224"/>
      <c r="T20564" s="223"/>
      <c r="U20564" s="225"/>
      <c r="V20564" s="223"/>
      <c r="W20564" s="225"/>
      <c r="AE20564" s="200"/>
      <c r="AM20564" s="203"/>
      <c r="AT20564" s="144"/>
    </row>
    <row r="20565" spans="9:46" s="142" customFormat="1" x14ac:dyDescent="0.15">
      <c r="I20565" s="223"/>
      <c r="P20565" s="224"/>
      <c r="Q20565" s="224"/>
      <c r="R20565" s="224"/>
      <c r="T20565" s="223"/>
      <c r="U20565" s="225"/>
      <c r="V20565" s="223"/>
      <c r="W20565" s="225"/>
      <c r="AE20565" s="200"/>
      <c r="AM20565" s="203"/>
      <c r="AT20565" s="144"/>
    </row>
    <row r="20566" spans="9:46" s="142" customFormat="1" x14ac:dyDescent="0.15">
      <c r="I20566" s="223"/>
      <c r="P20566" s="224"/>
      <c r="Q20566" s="224"/>
      <c r="R20566" s="224"/>
      <c r="T20566" s="223"/>
      <c r="U20566" s="225"/>
      <c r="V20566" s="223"/>
      <c r="W20566" s="225"/>
      <c r="AE20566" s="200"/>
      <c r="AM20566" s="203"/>
      <c r="AT20566" s="144"/>
    </row>
    <row r="20567" spans="9:46" s="142" customFormat="1" x14ac:dyDescent="0.15">
      <c r="I20567" s="223"/>
      <c r="P20567" s="224"/>
      <c r="Q20567" s="224"/>
      <c r="R20567" s="224"/>
      <c r="T20567" s="223"/>
      <c r="U20567" s="225"/>
      <c r="V20567" s="223"/>
      <c r="W20567" s="225"/>
      <c r="AE20567" s="200"/>
      <c r="AM20567" s="203"/>
      <c r="AT20567" s="144"/>
    </row>
    <row r="20568" spans="9:46" s="142" customFormat="1" x14ac:dyDescent="0.15">
      <c r="I20568" s="223"/>
      <c r="P20568" s="224"/>
      <c r="Q20568" s="224"/>
      <c r="R20568" s="224"/>
      <c r="T20568" s="223"/>
      <c r="U20568" s="225"/>
      <c r="V20568" s="223"/>
      <c r="W20568" s="225"/>
      <c r="AE20568" s="200"/>
      <c r="AM20568" s="203"/>
      <c r="AT20568" s="144"/>
    </row>
    <row r="20569" spans="9:46" s="142" customFormat="1" x14ac:dyDescent="0.15">
      <c r="I20569" s="223"/>
      <c r="P20569" s="224"/>
      <c r="Q20569" s="224"/>
      <c r="R20569" s="224"/>
      <c r="T20569" s="223"/>
      <c r="U20569" s="225"/>
      <c r="V20569" s="223"/>
      <c r="W20569" s="225"/>
      <c r="AE20569" s="200"/>
      <c r="AM20569" s="203"/>
      <c r="AT20569" s="144"/>
    </row>
    <row r="20570" spans="9:46" s="142" customFormat="1" x14ac:dyDescent="0.15">
      <c r="I20570" s="223"/>
      <c r="P20570" s="224"/>
      <c r="Q20570" s="224"/>
      <c r="R20570" s="224"/>
      <c r="T20570" s="223"/>
      <c r="U20570" s="225"/>
      <c r="V20570" s="223"/>
      <c r="W20570" s="225"/>
      <c r="AE20570" s="200"/>
      <c r="AM20570" s="203"/>
      <c r="AT20570" s="144"/>
    </row>
    <row r="20571" spans="9:46" s="142" customFormat="1" x14ac:dyDescent="0.15">
      <c r="I20571" s="223"/>
      <c r="P20571" s="224"/>
      <c r="Q20571" s="224"/>
      <c r="R20571" s="224"/>
      <c r="T20571" s="223"/>
      <c r="U20571" s="225"/>
      <c r="V20571" s="223"/>
      <c r="W20571" s="225"/>
      <c r="AE20571" s="200"/>
      <c r="AM20571" s="203"/>
      <c r="AT20571" s="144"/>
    </row>
    <row r="20572" spans="9:46" s="142" customFormat="1" x14ac:dyDescent="0.15">
      <c r="I20572" s="223"/>
      <c r="P20572" s="224"/>
      <c r="Q20572" s="224"/>
      <c r="R20572" s="224"/>
      <c r="T20572" s="223"/>
      <c r="U20572" s="225"/>
      <c r="V20572" s="223"/>
      <c r="W20572" s="225"/>
      <c r="AE20572" s="200"/>
      <c r="AM20572" s="203"/>
      <c r="AT20572" s="144"/>
    </row>
    <row r="20573" spans="9:46" s="142" customFormat="1" x14ac:dyDescent="0.15">
      <c r="I20573" s="223"/>
      <c r="P20573" s="224"/>
      <c r="Q20573" s="224"/>
      <c r="R20573" s="224"/>
      <c r="T20573" s="223"/>
      <c r="U20573" s="225"/>
      <c r="V20573" s="223"/>
      <c r="W20573" s="225"/>
      <c r="AE20573" s="200"/>
      <c r="AM20573" s="203"/>
      <c r="AT20573" s="144"/>
    </row>
    <row r="20574" spans="9:46" s="142" customFormat="1" x14ac:dyDescent="0.15">
      <c r="I20574" s="223"/>
      <c r="P20574" s="224"/>
      <c r="Q20574" s="224"/>
      <c r="R20574" s="224"/>
      <c r="T20574" s="223"/>
      <c r="U20574" s="225"/>
      <c r="V20574" s="223"/>
      <c r="W20574" s="225"/>
      <c r="AE20574" s="200"/>
      <c r="AM20574" s="203"/>
      <c r="AT20574" s="144"/>
    </row>
    <row r="20575" spans="9:46" s="142" customFormat="1" x14ac:dyDescent="0.15">
      <c r="I20575" s="223"/>
      <c r="P20575" s="224"/>
      <c r="Q20575" s="224"/>
      <c r="R20575" s="224"/>
      <c r="T20575" s="223"/>
      <c r="U20575" s="225"/>
      <c r="V20575" s="223"/>
      <c r="W20575" s="225"/>
      <c r="AE20575" s="200"/>
      <c r="AM20575" s="203"/>
      <c r="AT20575" s="144"/>
    </row>
    <row r="20576" spans="9:46" s="142" customFormat="1" x14ac:dyDescent="0.15">
      <c r="I20576" s="223"/>
      <c r="P20576" s="224"/>
      <c r="Q20576" s="224"/>
      <c r="R20576" s="224"/>
      <c r="T20576" s="223"/>
      <c r="U20576" s="225"/>
      <c r="V20576" s="223"/>
      <c r="W20576" s="225"/>
      <c r="AE20576" s="200"/>
      <c r="AM20576" s="203"/>
      <c r="AT20576" s="144"/>
    </row>
    <row r="20577" spans="9:46" s="142" customFormat="1" x14ac:dyDescent="0.15">
      <c r="I20577" s="223"/>
      <c r="P20577" s="224"/>
      <c r="Q20577" s="224"/>
      <c r="R20577" s="224"/>
      <c r="T20577" s="223"/>
      <c r="U20577" s="225"/>
      <c r="V20577" s="223"/>
      <c r="W20577" s="225"/>
      <c r="AE20577" s="200"/>
      <c r="AM20577" s="203"/>
      <c r="AT20577" s="144"/>
    </row>
    <row r="20578" spans="9:46" s="142" customFormat="1" x14ac:dyDescent="0.15">
      <c r="I20578" s="223"/>
      <c r="P20578" s="224"/>
      <c r="Q20578" s="224"/>
      <c r="R20578" s="224"/>
      <c r="T20578" s="223"/>
      <c r="U20578" s="225"/>
      <c r="V20578" s="223"/>
      <c r="W20578" s="225"/>
      <c r="AE20578" s="200"/>
      <c r="AM20578" s="203"/>
      <c r="AT20578" s="144"/>
    </row>
    <row r="20579" spans="9:46" s="142" customFormat="1" x14ac:dyDescent="0.15">
      <c r="I20579" s="223"/>
      <c r="P20579" s="224"/>
      <c r="Q20579" s="224"/>
      <c r="R20579" s="224"/>
      <c r="T20579" s="223"/>
      <c r="U20579" s="225"/>
      <c r="V20579" s="223"/>
      <c r="W20579" s="225"/>
      <c r="AE20579" s="200"/>
      <c r="AM20579" s="203"/>
      <c r="AT20579" s="144"/>
    </row>
    <row r="20580" spans="9:46" s="142" customFormat="1" x14ac:dyDescent="0.15">
      <c r="I20580" s="223"/>
      <c r="P20580" s="224"/>
      <c r="Q20580" s="224"/>
      <c r="R20580" s="224"/>
      <c r="T20580" s="223"/>
      <c r="U20580" s="225"/>
      <c r="V20580" s="223"/>
      <c r="W20580" s="225"/>
      <c r="AE20580" s="200"/>
      <c r="AM20580" s="203"/>
      <c r="AT20580" s="144"/>
    </row>
    <row r="20581" spans="9:46" s="142" customFormat="1" x14ac:dyDescent="0.15">
      <c r="I20581" s="223"/>
      <c r="P20581" s="224"/>
      <c r="Q20581" s="224"/>
      <c r="R20581" s="224"/>
      <c r="T20581" s="223"/>
      <c r="U20581" s="225"/>
      <c r="V20581" s="223"/>
      <c r="W20581" s="225"/>
      <c r="AE20581" s="200"/>
      <c r="AM20581" s="203"/>
      <c r="AT20581" s="144"/>
    </row>
    <row r="20582" spans="9:46" s="142" customFormat="1" x14ac:dyDescent="0.15">
      <c r="I20582" s="223"/>
      <c r="P20582" s="224"/>
      <c r="Q20582" s="224"/>
      <c r="R20582" s="224"/>
      <c r="T20582" s="223"/>
      <c r="U20582" s="225"/>
      <c r="V20582" s="223"/>
      <c r="W20582" s="225"/>
      <c r="AE20582" s="200"/>
      <c r="AM20582" s="203"/>
      <c r="AT20582" s="144"/>
    </row>
    <row r="20583" spans="9:46" s="142" customFormat="1" x14ac:dyDescent="0.15">
      <c r="I20583" s="223"/>
      <c r="P20583" s="224"/>
      <c r="Q20583" s="224"/>
      <c r="R20583" s="224"/>
      <c r="T20583" s="223"/>
      <c r="U20583" s="225"/>
      <c r="V20583" s="223"/>
      <c r="W20583" s="225"/>
      <c r="AE20583" s="200"/>
      <c r="AM20583" s="203"/>
      <c r="AT20583" s="144"/>
    </row>
    <row r="20584" spans="9:46" s="142" customFormat="1" x14ac:dyDescent="0.15">
      <c r="I20584" s="223"/>
      <c r="P20584" s="224"/>
      <c r="Q20584" s="224"/>
      <c r="R20584" s="224"/>
      <c r="T20584" s="223"/>
      <c r="U20584" s="225"/>
      <c r="V20584" s="223"/>
      <c r="W20584" s="225"/>
      <c r="AE20584" s="200"/>
      <c r="AM20584" s="203"/>
      <c r="AT20584" s="144"/>
    </row>
    <row r="20585" spans="9:46" s="142" customFormat="1" x14ac:dyDescent="0.15">
      <c r="I20585" s="223"/>
      <c r="P20585" s="224"/>
      <c r="Q20585" s="224"/>
      <c r="R20585" s="224"/>
      <c r="T20585" s="223"/>
      <c r="U20585" s="225"/>
      <c r="V20585" s="223"/>
      <c r="W20585" s="225"/>
      <c r="AE20585" s="200"/>
      <c r="AM20585" s="203"/>
      <c r="AT20585" s="144"/>
    </row>
    <row r="20586" spans="9:46" s="142" customFormat="1" x14ac:dyDescent="0.15">
      <c r="I20586" s="223"/>
      <c r="P20586" s="224"/>
      <c r="Q20586" s="224"/>
      <c r="R20586" s="224"/>
      <c r="T20586" s="223"/>
      <c r="U20586" s="225"/>
      <c r="V20586" s="223"/>
      <c r="W20586" s="225"/>
      <c r="AE20586" s="200"/>
      <c r="AM20586" s="203"/>
      <c r="AT20586" s="144"/>
    </row>
    <row r="20587" spans="9:46" s="142" customFormat="1" x14ac:dyDescent="0.15">
      <c r="I20587" s="223"/>
      <c r="P20587" s="224"/>
      <c r="Q20587" s="224"/>
      <c r="R20587" s="224"/>
      <c r="T20587" s="223"/>
      <c r="U20587" s="225"/>
      <c r="V20587" s="223"/>
      <c r="W20587" s="225"/>
      <c r="AE20587" s="200"/>
      <c r="AM20587" s="203"/>
      <c r="AT20587" s="144"/>
    </row>
    <row r="20588" spans="9:46" s="142" customFormat="1" x14ac:dyDescent="0.15">
      <c r="I20588" s="223"/>
      <c r="P20588" s="224"/>
      <c r="Q20588" s="224"/>
      <c r="R20588" s="224"/>
      <c r="T20588" s="223"/>
      <c r="U20588" s="225"/>
      <c r="V20588" s="223"/>
      <c r="W20588" s="225"/>
      <c r="AE20588" s="200"/>
      <c r="AM20588" s="203"/>
      <c r="AT20588" s="144"/>
    </row>
    <row r="20589" spans="9:46" s="142" customFormat="1" x14ac:dyDescent="0.15">
      <c r="I20589" s="223"/>
      <c r="P20589" s="224"/>
      <c r="Q20589" s="224"/>
      <c r="R20589" s="224"/>
      <c r="T20589" s="223"/>
      <c r="U20589" s="225"/>
      <c r="V20589" s="223"/>
      <c r="W20589" s="225"/>
      <c r="AE20589" s="200"/>
      <c r="AM20589" s="203"/>
      <c r="AT20589" s="144"/>
    </row>
    <row r="20590" spans="9:46" s="142" customFormat="1" x14ac:dyDescent="0.15">
      <c r="I20590" s="223"/>
      <c r="P20590" s="224"/>
      <c r="Q20590" s="224"/>
      <c r="R20590" s="224"/>
      <c r="T20590" s="223"/>
      <c r="U20590" s="225"/>
      <c r="V20590" s="223"/>
      <c r="W20590" s="225"/>
      <c r="AE20590" s="200"/>
      <c r="AM20590" s="203"/>
      <c r="AT20590" s="144"/>
    </row>
    <row r="20591" spans="9:46" s="142" customFormat="1" x14ac:dyDescent="0.15">
      <c r="I20591" s="223"/>
      <c r="P20591" s="224"/>
      <c r="Q20591" s="224"/>
      <c r="R20591" s="224"/>
      <c r="T20591" s="223"/>
      <c r="U20591" s="225"/>
      <c r="V20591" s="223"/>
      <c r="W20591" s="225"/>
      <c r="AE20591" s="200"/>
      <c r="AM20591" s="203"/>
      <c r="AT20591" s="144"/>
    </row>
    <row r="20592" spans="9:46" s="142" customFormat="1" x14ac:dyDescent="0.15">
      <c r="I20592" s="223"/>
      <c r="P20592" s="224"/>
      <c r="Q20592" s="224"/>
      <c r="R20592" s="224"/>
      <c r="T20592" s="223"/>
      <c r="U20592" s="225"/>
      <c r="V20592" s="223"/>
      <c r="W20592" s="225"/>
      <c r="AE20592" s="200"/>
      <c r="AM20592" s="203"/>
      <c r="AT20592" s="144"/>
    </row>
    <row r="20593" spans="9:46" s="142" customFormat="1" x14ac:dyDescent="0.15">
      <c r="I20593" s="223"/>
      <c r="P20593" s="224"/>
      <c r="Q20593" s="224"/>
      <c r="R20593" s="224"/>
      <c r="T20593" s="223"/>
      <c r="U20593" s="225"/>
      <c r="V20593" s="223"/>
      <c r="W20593" s="225"/>
      <c r="AE20593" s="200"/>
      <c r="AM20593" s="203"/>
      <c r="AT20593" s="144"/>
    </row>
    <row r="20594" spans="9:46" s="142" customFormat="1" x14ac:dyDescent="0.15">
      <c r="I20594" s="223"/>
      <c r="P20594" s="224"/>
      <c r="Q20594" s="224"/>
      <c r="R20594" s="224"/>
      <c r="T20594" s="223"/>
      <c r="U20594" s="225"/>
      <c r="V20594" s="223"/>
      <c r="W20594" s="225"/>
      <c r="AE20594" s="200"/>
      <c r="AM20594" s="203"/>
      <c r="AT20594" s="144"/>
    </row>
    <row r="20595" spans="9:46" s="142" customFormat="1" x14ac:dyDescent="0.15">
      <c r="I20595" s="223"/>
      <c r="P20595" s="224"/>
      <c r="Q20595" s="224"/>
      <c r="R20595" s="224"/>
      <c r="T20595" s="223"/>
      <c r="U20595" s="225"/>
      <c r="V20595" s="223"/>
      <c r="W20595" s="225"/>
      <c r="AE20595" s="200"/>
      <c r="AM20595" s="203"/>
      <c r="AT20595" s="144"/>
    </row>
    <row r="20596" spans="9:46" s="142" customFormat="1" x14ac:dyDescent="0.15">
      <c r="I20596" s="223"/>
      <c r="P20596" s="224"/>
      <c r="Q20596" s="224"/>
      <c r="R20596" s="224"/>
      <c r="T20596" s="223"/>
      <c r="U20596" s="225"/>
      <c r="V20596" s="223"/>
      <c r="W20596" s="225"/>
      <c r="AE20596" s="200"/>
      <c r="AM20596" s="203"/>
      <c r="AT20596" s="144"/>
    </row>
    <row r="20597" spans="9:46" s="142" customFormat="1" x14ac:dyDescent="0.15">
      <c r="I20597" s="223"/>
      <c r="P20597" s="224"/>
      <c r="Q20597" s="224"/>
      <c r="R20597" s="224"/>
      <c r="T20597" s="223"/>
      <c r="U20597" s="225"/>
      <c r="V20597" s="223"/>
      <c r="W20597" s="225"/>
      <c r="AE20597" s="200"/>
      <c r="AM20597" s="203"/>
      <c r="AT20597" s="144"/>
    </row>
    <row r="20598" spans="9:46" s="142" customFormat="1" x14ac:dyDescent="0.15">
      <c r="I20598" s="223"/>
      <c r="P20598" s="224"/>
      <c r="Q20598" s="224"/>
      <c r="R20598" s="224"/>
      <c r="T20598" s="223"/>
      <c r="U20598" s="225"/>
      <c r="V20598" s="223"/>
      <c r="W20598" s="225"/>
      <c r="AE20598" s="200"/>
      <c r="AM20598" s="203"/>
      <c r="AT20598" s="144"/>
    </row>
    <row r="20599" spans="9:46" s="142" customFormat="1" x14ac:dyDescent="0.15">
      <c r="I20599" s="223"/>
      <c r="P20599" s="224"/>
      <c r="Q20599" s="224"/>
      <c r="R20599" s="224"/>
      <c r="T20599" s="223"/>
      <c r="U20599" s="225"/>
      <c r="V20599" s="223"/>
      <c r="W20599" s="225"/>
      <c r="AE20599" s="200"/>
      <c r="AM20599" s="203"/>
      <c r="AT20599" s="144"/>
    </row>
    <row r="20600" spans="9:46" s="142" customFormat="1" x14ac:dyDescent="0.15">
      <c r="I20600" s="223"/>
      <c r="P20600" s="224"/>
      <c r="Q20600" s="224"/>
      <c r="R20600" s="224"/>
      <c r="T20600" s="223"/>
      <c r="U20600" s="225"/>
      <c r="V20600" s="223"/>
      <c r="W20600" s="225"/>
      <c r="AE20600" s="200"/>
      <c r="AM20600" s="203"/>
      <c r="AT20600" s="144"/>
    </row>
    <row r="20601" spans="9:46" s="142" customFormat="1" x14ac:dyDescent="0.15">
      <c r="I20601" s="223"/>
      <c r="P20601" s="224"/>
      <c r="Q20601" s="224"/>
      <c r="R20601" s="224"/>
      <c r="T20601" s="223"/>
      <c r="U20601" s="225"/>
      <c r="V20601" s="223"/>
      <c r="W20601" s="225"/>
      <c r="AE20601" s="200"/>
      <c r="AM20601" s="203"/>
      <c r="AT20601" s="144"/>
    </row>
    <row r="20602" spans="9:46" s="142" customFormat="1" x14ac:dyDescent="0.15">
      <c r="I20602" s="223"/>
      <c r="P20602" s="224"/>
      <c r="Q20602" s="224"/>
      <c r="R20602" s="224"/>
      <c r="T20602" s="223"/>
      <c r="U20602" s="225"/>
      <c r="V20602" s="223"/>
      <c r="W20602" s="225"/>
      <c r="AE20602" s="200"/>
      <c r="AM20602" s="203"/>
      <c r="AT20602" s="144"/>
    </row>
    <row r="20603" spans="9:46" s="142" customFormat="1" x14ac:dyDescent="0.15">
      <c r="I20603" s="223"/>
      <c r="P20603" s="224"/>
      <c r="Q20603" s="224"/>
      <c r="R20603" s="224"/>
      <c r="T20603" s="223"/>
      <c r="U20603" s="225"/>
      <c r="V20603" s="223"/>
      <c r="W20603" s="225"/>
      <c r="AE20603" s="200"/>
      <c r="AM20603" s="203"/>
      <c r="AT20603" s="144"/>
    </row>
    <row r="20604" spans="9:46" s="142" customFormat="1" x14ac:dyDescent="0.15">
      <c r="I20604" s="223"/>
      <c r="P20604" s="224"/>
      <c r="Q20604" s="224"/>
      <c r="R20604" s="224"/>
      <c r="T20604" s="223"/>
      <c r="U20604" s="225"/>
      <c r="V20604" s="223"/>
      <c r="W20604" s="225"/>
      <c r="AE20604" s="200"/>
      <c r="AM20604" s="203"/>
      <c r="AT20604" s="144"/>
    </row>
    <row r="20605" spans="9:46" s="142" customFormat="1" x14ac:dyDescent="0.15">
      <c r="I20605" s="223"/>
      <c r="P20605" s="224"/>
      <c r="Q20605" s="224"/>
      <c r="R20605" s="224"/>
      <c r="T20605" s="223"/>
      <c r="U20605" s="225"/>
      <c r="V20605" s="223"/>
      <c r="W20605" s="225"/>
      <c r="AE20605" s="200"/>
      <c r="AM20605" s="203"/>
      <c r="AT20605" s="144"/>
    </row>
    <row r="20606" spans="9:46" s="142" customFormat="1" x14ac:dyDescent="0.15">
      <c r="I20606" s="223"/>
      <c r="P20606" s="224"/>
      <c r="Q20606" s="224"/>
      <c r="R20606" s="224"/>
      <c r="T20606" s="223"/>
      <c r="U20606" s="225"/>
      <c r="V20606" s="223"/>
      <c r="W20606" s="225"/>
      <c r="AE20606" s="200"/>
      <c r="AM20606" s="203"/>
      <c r="AT20606" s="144"/>
    </row>
    <row r="20607" spans="9:46" s="142" customFormat="1" x14ac:dyDescent="0.15">
      <c r="I20607" s="223"/>
      <c r="P20607" s="224"/>
      <c r="Q20607" s="224"/>
      <c r="R20607" s="224"/>
      <c r="T20607" s="223"/>
      <c r="U20607" s="225"/>
      <c r="V20607" s="223"/>
      <c r="W20607" s="225"/>
      <c r="AE20607" s="200"/>
      <c r="AM20607" s="203"/>
      <c r="AT20607" s="144"/>
    </row>
    <row r="20608" spans="9:46" s="142" customFormat="1" x14ac:dyDescent="0.15">
      <c r="I20608" s="223"/>
      <c r="P20608" s="224"/>
      <c r="Q20608" s="224"/>
      <c r="R20608" s="224"/>
      <c r="T20608" s="223"/>
      <c r="U20608" s="225"/>
      <c r="V20608" s="223"/>
      <c r="W20608" s="225"/>
      <c r="AE20608" s="200"/>
      <c r="AM20608" s="203"/>
      <c r="AT20608" s="144"/>
    </row>
    <row r="20609" spans="9:46" s="142" customFormat="1" x14ac:dyDescent="0.15">
      <c r="I20609" s="223"/>
      <c r="P20609" s="224"/>
      <c r="Q20609" s="224"/>
      <c r="R20609" s="224"/>
      <c r="T20609" s="223"/>
      <c r="U20609" s="225"/>
      <c r="V20609" s="223"/>
      <c r="W20609" s="225"/>
      <c r="AE20609" s="200"/>
      <c r="AM20609" s="203"/>
      <c r="AT20609" s="144"/>
    </row>
    <row r="20610" spans="9:46" s="142" customFormat="1" x14ac:dyDescent="0.15">
      <c r="I20610" s="223"/>
      <c r="P20610" s="224"/>
      <c r="Q20610" s="224"/>
      <c r="R20610" s="224"/>
      <c r="T20610" s="223"/>
      <c r="U20610" s="225"/>
      <c r="V20610" s="223"/>
      <c r="W20610" s="225"/>
      <c r="AE20610" s="200"/>
      <c r="AM20610" s="203"/>
      <c r="AT20610" s="144"/>
    </row>
    <row r="20611" spans="9:46" s="142" customFormat="1" x14ac:dyDescent="0.15">
      <c r="I20611" s="223"/>
      <c r="P20611" s="224"/>
      <c r="Q20611" s="224"/>
      <c r="R20611" s="224"/>
      <c r="T20611" s="223"/>
      <c r="U20611" s="225"/>
      <c r="V20611" s="223"/>
      <c r="W20611" s="225"/>
      <c r="AE20611" s="200"/>
      <c r="AM20611" s="203"/>
      <c r="AT20611" s="144"/>
    </row>
    <row r="20612" spans="9:46" s="142" customFormat="1" x14ac:dyDescent="0.15">
      <c r="I20612" s="223"/>
      <c r="P20612" s="224"/>
      <c r="Q20612" s="224"/>
      <c r="R20612" s="224"/>
      <c r="T20612" s="223"/>
      <c r="U20612" s="225"/>
      <c r="V20612" s="223"/>
      <c r="W20612" s="225"/>
      <c r="AE20612" s="200"/>
      <c r="AM20612" s="203"/>
      <c r="AT20612" s="144"/>
    </row>
    <row r="20613" spans="9:46" s="142" customFormat="1" x14ac:dyDescent="0.15">
      <c r="I20613" s="223"/>
      <c r="P20613" s="224"/>
      <c r="Q20613" s="224"/>
      <c r="R20613" s="224"/>
      <c r="T20613" s="223"/>
      <c r="U20613" s="225"/>
      <c r="V20613" s="223"/>
      <c r="W20613" s="225"/>
      <c r="AE20613" s="200"/>
      <c r="AM20613" s="203"/>
      <c r="AT20613" s="144"/>
    </row>
    <row r="20614" spans="9:46" s="142" customFormat="1" x14ac:dyDescent="0.15">
      <c r="I20614" s="223"/>
      <c r="P20614" s="224"/>
      <c r="Q20614" s="224"/>
      <c r="R20614" s="224"/>
      <c r="T20614" s="223"/>
      <c r="U20614" s="225"/>
      <c r="V20614" s="223"/>
      <c r="W20614" s="225"/>
      <c r="AE20614" s="200"/>
      <c r="AM20614" s="203"/>
      <c r="AT20614" s="144"/>
    </row>
    <row r="20615" spans="9:46" s="142" customFormat="1" x14ac:dyDescent="0.15">
      <c r="I20615" s="223"/>
      <c r="P20615" s="224"/>
      <c r="Q20615" s="224"/>
      <c r="R20615" s="224"/>
      <c r="T20615" s="223"/>
      <c r="U20615" s="225"/>
      <c r="V20615" s="223"/>
      <c r="W20615" s="225"/>
      <c r="AE20615" s="200"/>
      <c r="AM20615" s="203"/>
      <c r="AT20615" s="144"/>
    </row>
    <row r="20616" spans="9:46" s="142" customFormat="1" x14ac:dyDescent="0.15">
      <c r="I20616" s="223"/>
      <c r="P20616" s="224"/>
      <c r="Q20616" s="224"/>
      <c r="R20616" s="224"/>
      <c r="T20616" s="223"/>
      <c r="U20616" s="225"/>
      <c r="V20616" s="223"/>
      <c r="W20616" s="225"/>
      <c r="AE20616" s="200"/>
      <c r="AM20616" s="203"/>
      <c r="AT20616" s="144"/>
    </row>
    <row r="20617" spans="9:46" s="142" customFormat="1" x14ac:dyDescent="0.15">
      <c r="I20617" s="223"/>
      <c r="P20617" s="224"/>
      <c r="Q20617" s="224"/>
      <c r="R20617" s="224"/>
      <c r="T20617" s="223"/>
      <c r="U20617" s="225"/>
      <c r="V20617" s="223"/>
      <c r="W20617" s="225"/>
      <c r="AE20617" s="200"/>
      <c r="AM20617" s="203"/>
      <c r="AT20617" s="144"/>
    </row>
    <row r="20618" spans="9:46" s="142" customFormat="1" x14ac:dyDescent="0.15">
      <c r="I20618" s="223"/>
      <c r="P20618" s="224"/>
      <c r="Q20618" s="224"/>
      <c r="R20618" s="224"/>
      <c r="T20618" s="223"/>
      <c r="U20618" s="225"/>
      <c r="V20618" s="223"/>
      <c r="W20618" s="225"/>
      <c r="AE20618" s="200"/>
      <c r="AM20618" s="203"/>
      <c r="AT20618" s="144"/>
    </row>
    <row r="20619" spans="9:46" s="142" customFormat="1" x14ac:dyDescent="0.15">
      <c r="I20619" s="223"/>
      <c r="P20619" s="224"/>
      <c r="Q20619" s="224"/>
      <c r="R20619" s="224"/>
      <c r="T20619" s="223"/>
      <c r="U20619" s="225"/>
      <c r="V20619" s="223"/>
      <c r="W20619" s="225"/>
      <c r="AE20619" s="200"/>
      <c r="AM20619" s="203"/>
      <c r="AT20619" s="144"/>
    </row>
    <row r="20620" spans="9:46" s="142" customFormat="1" x14ac:dyDescent="0.15">
      <c r="I20620" s="223"/>
      <c r="P20620" s="224"/>
      <c r="Q20620" s="224"/>
      <c r="R20620" s="224"/>
      <c r="T20620" s="223"/>
      <c r="U20620" s="225"/>
      <c r="V20620" s="223"/>
      <c r="W20620" s="225"/>
      <c r="AE20620" s="200"/>
      <c r="AM20620" s="203"/>
      <c r="AT20620" s="144"/>
    </row>
    <row r="20621" spans="9:46" s="142" customFormat="1" x14ac:dyDescent="0.15">
      <c r="I20621" s="223"/>
      <c r="P20621" s="224"/>
      <c r="Q20621" s="224"/>
      <c r="R20621" s="224"/>
      <c r="T20621" s="223"/>
      <c r="U20621" s="225"/>
      <c r="V20621" s="223"/>
      <c r="W20621" s="225"/>
      <c r="AE20621" s="200"/>
      <c r="AM20621" s="203"/>
      <c r="AT20621" s="144"/>
    </row>
    <row r="20622" spans="9:46" s="142" customFormat="1" x14ac:dyDescent="0.15">
      <c r="I20622" s="223"/>
      <c r="P20622" s="224"/>
      <c r="Q20622" s="224"/>
      <c r="R20622" s="224"/>
      <c r="T20622" s="223"/>
      <c r="U20622" s="225"/>
      <c r="V20622" s="223"/>
      <c r="W20622" s="225"/>
      <c r="AE20622" s="200"/>
      <c r="AM20622" s="203"/>
      <c r="AT20622" s="144"/>
    </row>
    <row r="20623" spans="9:46" s="142" customFormat="1" x14ac:dyDescent="0.15">
      <c r="I20623" s="223"/>
      <c r="P20623" s="224"/>
      <c r="Q20623" s="224"/>
      <c r="R20623" s="224"/>
      <c r="T20623" s="223"/>
      <c r="U20623" s="225"/>
      <c r="V20623" s="223"/>
      <c r="W20623" s="225"/>
      <c r="AE20623" s="200"/>
      <c r="AM20623" s="203"/>
      <c r="AT20623" s="144"/>
    </row>
    <row r="20624" spans="9:46" s="142" customFormat="1" x14ac:dyDescent="0.15">
      <c r="I20624" s="223"/>
      <c r="P20624" s="224"/>
      <c r="Q20624" s="224"/>
      <c r="R20624" s="224"/>
      <c r="T20624" s="223"/>
      <c r="U20624" s="225"/>
      <c r="V20624" s="223"/>
      <c r="W20624" s="225"/>
      <c r="AE20624" s="200"/>
      <c r="AM20624" s="203"/>
      <c r="AT20624" s="144"/>
    </row>
    <row r="20625" spans="9:46" s="142" customFormat="1" x14ac:dyDescent="0.15">
      <c r="I20625" s="223"/>
      <c r="P20625" s="224"/>
      <c r="Q20625" s="224"/>
      <c r="R20625" s="224"/>
      <c r="T20625" s="223"/>
      <c r="U20625" s="225"/>
      <c r="V20625" s="223"/>
      <c r="W20625" s="225"/>
      <c r="AE20625" s="200"/>
      <c r="AM20625" s="203"/>
      <c r="AT20625" s="144"/>
    </row>
    <row r="20626" spans="9:46" s="142" customFormat="1" x14ac:dyDescent="0.15">
      <c r="I20626" s="223"/>
      <c r="P20626" s="224"/>
      <c r="Q20626" s="224"/>
      <c r="R20626" s="224"/>
      <c r="T20626" s="223"/>
      <c r="U20626" s="225"/>
      <c r="V20626" s="223"/>
      <c r="W20626" s="225"/>
      <c r="AE20626" s="200"/>
      <c r="AM20626" s="203"/>
      <c r="AT20626" s="144"/>
    </row>
    <row r="20627" spans="9:46" s="142" customFormat="1" x14ac:dyDescent="0.15">
      <c r="I20627" s="223"/>
      <c r="P20627" s="224"/>
      <c r="Q20627" s="224"/>
      <c r="R20627" s="224"/>
      <c r="T20627" s="223"/>
      <c r="U20627" s="225"/>
      <c r="V20627" s="223"/>
      <c r="W20627" s="225"/>
      <c r="AE20627" s="200"/>
      <c r="AM20627" s="203"/>
      <c r="AT20627" s="144"/>
    </row>
    <row r="20628" spans="9:46" s="142" customFormat="1" x14ac:dyDescent="0.15">
      <c r="I20628" s="223"/>
      <c r="P20628" s="224"/>
      <c r="Q20628" s="224"/>
      <c r="R20628" s="224"/>
      <c r="T20628" s="223"/>
      <c r="U20628" s="225"/>
      <c r="V20628" s="223"/>
      <c r="W20628" s="225"/>
      <c r="AE20628" s="200"/>
      <c r="AM20628" s="203"/>
      <c r="AT20628" s="144"/>
    </row>
    <row r="20629" spans="9:46" s="142" customFormat="1" x14ac:dyDescent="0.15">
      <c r="I20629" s="223"/>
      <c r="P20629" s="224"/>
      <c r="Q20629" s="224"/>
      <c r="R20629" s="224"/>
      <c r="T20629" s="223"/>
      <c r="U20629" s="225"/>
      <c r="V20629" s="223"/>
      <c r="W20629" s="225"/>
      <c r="AE20629" s="200"/>
      <c r="AM20629" s="203"/>
      <c r="AT20629" s="144"/>
    </row>
    <row r="20630" spans="9:46" s="142" customFormat="1" x14ac:dyDescent="0.15">
      <c r="I20630" s="223"/>
      <c r="P20630" s="224"/>
      <c r="Q20630" s="224"/>
      <c r="R20630" s="224"/>
      <c r="T20630" s="223"/>
      <c r="U20630" s="225"/>
      <c r="V20630" s="223"/>
      <c r="W20630" s="225"/>
      <c r="AE20630" s="200"/>
      <c r="AM20630" s="203"/>
      <c r="AT20630" s="144"/>
    </row>
    <row r="20631" spans="9:46" s="142" customFormat="1" x14ac:dyDescent="0.15">
      <c r="I20631" s="223"/>
      <c r="P20631" s="224"/>
      <c r="Q20631" s="224"/>
      <c r="R20631" s="224"/>
      <c r="T20631" s="223"/>
      <c r="U20631" s="225"/>
      <c r="V20631" s="223"/>
      <c r="W20631" s="225"/>
      <c r="AE20631" s="200"/>
      <c r="AM20631" s="203"/>
      <c r="AT20631" s="144"/>
    </row>
    <row r="20632" spans="9:46" s="142" customFormat="1" x14ac:dyDescent="0.15">
      <c r="I20632" s="223"/>
      <c r="P20632" s="224"/>
      <c r="Q20632" s="224"/>
      <c r="R20632" s="224"/>
      <c r="T20632" s="223"/>
      <c r="U20632" s="225"/>
      <c r="V20632" s="223"/>
      <c r="W20632" s="225"/>
      <c r="AE20632" s="200"/>
      <c r="AM20632" s="203"/>
      <c r="AT20632" s="144"/>
    </row>
    <row r="20633" spans="9:46" s="142" customFormat="1" x14ac:dyDescent="0.15">
      <c r="I20633" s="223"/>
      <c r="P20633" s="224"/>
      <c r="Q20633" s="224"/>
      <c r="R20633" s="224"/>
      <c r="T20633" s="223"/>
      <c r="U20633" s="225"/>
      <c r="V20633" s="223"/>
      <c r="W20633" s="225"/>
      <c r="AE20633" s="200"/>
      <c r="AM20633" s="203"/>
      <c r="AT20633" s="144"/>
    </row>
    <row r="20634" spans="9:46" s="142" customFormat="1" x14ac:dyDescent="0.15">
      <c r="I20634" s="223"/>
      <c r="P20634" s="224"/>
      <c r="Q20634" s="224"/>
      <c r="R20634" s="224"/>
      <c r="T20634" s="223"/>
      <c r="U20634" s="225"/>
      <c r="V20634" s="223"/>
      <c r="W20634" s="225"/>
      <c r="AE20634" s="200"/>
      <c r="AM20634" s="203"/>
      <c r="AT20634" s="144"/>
    </row>
    <row r="20635" spans="9:46" s="142" customFormat="1" x14ac:dyDescent="0.15">
      <c r="I20635" s="223"/>
      <c r="P20635" s="224"/>
      <c r="Q20635" s="224"/>
      <c r="R20635" s="224"/>
      <c r="T20635" s="223"/>
      <c r="U20635" s="225"/>
      <c r="V20635" s="223"/>
      <c r="W20635" s="225"/>
      <c r="AE20635" s="200"/>
      <c r="AM20635" s="203"/>
      <c r="AT20635" s="144"/>
    </row>
    <row r="20636" spans="9:46" s="142" customFormat="1" x14ac:dyDescent="0.15">
      <c r="I20636" s="223"/>
      <c r="P20636" s="224"/>
      <c r="Q20636" s="224"/>
      <c r="R20636" s="224"/>
      <c r="T20636" s="223"/>
      <c r="U20636" s="225"/>
      <c r="V20636" s="223"/>
      <c r="W20636" s="225"/>
      <c r="AE20636" s="200"/>
      <c r="AM20636" s="203"/>
      <c r="AT20636" s="144"/>
    </row>
    <row r="20637" spans="9:46" s="142" customFormat="1" x14ac:dyDescent="0.15">
      <c r="I20637" s="223"/>
      <c r="P20637" s="224"/>
      <c r="Q20637" s="224"/>
      <c r="R20637" s="224"/>
      <c r="T20637" s="223"/>
      <c r="U20637" s="225"/>
      <c r="V20637" s="223"/>
      <c r="W20637" s="225"/>
      <c r="AE20637" s="200"/>
      <c r="AM20637" s="203"/>
      <c r="AT20637" s="144"/>
    </row>
    <row r="20638" spans="9:46" s="142" customFormat="1" x14ac:dyDescent="0.15">
      <c r="I20638" s="223"/>
      <c r="P20638" s="224"/>
      <c r="Q20638" s="224"/>
      <c r="R20638" s="224"/>
      <c r="T20638" s="223"/>
      <c r="U20638" s="225"/>
      <c r="V20638" s="223"/>
      <c r="W20638" s="225"/>
      <c r="AE20638" s="200"/>
      <c r="AM20638" s="203"/>
      <c r="AT20638" s="144"/>
    </row>
    <row r="20639" spans="9:46" s="142" customFormat="1" x14ac:dyDescent="0.15">
      <c r="I20639" s="223"/>
      <c r="P20639" s="224"/>
      <c r="Q20639" s="224"/>
      <c r="R20639" s="224"/>
      <c r="T20639" s="223"/>
      <c r="U20639" s="225"/>
      <c r="V20639" s="223"/>
      <c r="W20639" s="225"/>
      <c r="AE20639" s="200"/>
      <c r="AM20639" s="203"/>
      <c r="AT20639" s="144"/>
    </row>
    <row r="20640" spans="9:46" s="142" customFormat="1" x14ac:dyDescent="0.15">
      <c r="I20640" s="223"/>
      <c r="P20640" s="224"/>
      <c r="Q20640" s="224"/>
      <c r="R20640" s="224"/>
      <c r="T20640" s="223"/>
      <c r="U20640" s="225"/>
      <c r="V20640" s="223"/>
      <c r="W20640" s="225"/>
      <c r="AE20640" s="200"/>
      <c r="AM20640" s="203"/>
      <c r="AT20640" s="144"/>
    </row>
    <row r="20641" spans="9:46" s="142" customFormat="1" x14ac:dyDescent="0.15">
      <c r="I20641" s="223"/>
      <c r="P20641" s="224"/>
      <c r="Q20641" s="224"/>
      <c r="R20641" s="224"/>
      <c r="T20641" s="223"/>
      <c r="U20641" s="225"/>
      <c r="V20641" s="223"/>
      <c r="W20641" s="225"/>
      <c r="AE20641" s="200"/>
      <c r="AM20641" s="203"/>
      <c r="AT20641" s="144"/>
    </row>
    <row r="20642" spans="9:46" s="142" customFormat="1" x14ac:dyDescent="0.15">
      <c r="I20642" s="223"/>
      <c r="P20642" s="224"/>
      <c r="Q20642" s="224"/>
      <c r="R20642" s="224"/>
      <c r="T20642" s="223"/>
      <c r="U20642" s="225"/>
      <c r="V20642" s="223"/>
      <c r="W20642" s="225"/>
      <c r="AE20642" s="200"/>
      <c r="AM20642" s="203"/>
      <c r="AT20642" s="144"/>
    </row>
    <row r="20643" spans="9:46" s="142" customFormat="1" x14ac:dyDescent="0.15">
      <c r="I20643" s="223"/>
      <c r="P20643" s="224"/>
      <c r="Q20643" s="224"/>
      <c r="R20643" s="224"/>
      <c r="T20643" s="223"/>
      <c r="U20643" s="225"/>
      <c r="V20643" s="223"/>
      <c r="W20643" s="225"/>
      <c r="AE20643" s="200"/>
      <c r="AM20643" s="203"/>
      <c r="AT20643" s="144"/>
    </row>
    <row r="20644" spans="9:46" s="142" customFormat="1" x14ac:dyDescent="0.15">
      <c r="I20644" s="223"/>
      <c r="P20644" s="224"/>
      <c r="Q20644" s="224"/>
      <c r="R20644" s="224"/>
      <c r="T20644" s="223"/>
      <c r="U20644" s="225"/>
      <c r="V20644" s="223"/>
      <c r="W20644" s="225"/>
      <c r="AE20644" s="200"/>
      <c r="AM20644" s="203"/>
      <c r="AT20644" s="144"/>
    </row>
    <row r="20645" spans="9:46" s="142" customFormat="1" x14ac:dyDescent="0.15">
      <c r="I20645" s="223"/>
      <c r="P20645" s="224"/>
      <c r="Q20645" s="224"/>
      <c r="R20645" s="224"/>
      <c r="T20645" s="223"/>
      <c r="U20645" s="225"/>
      <c r="V20645" s="223"/>
      <c r="W20645" s="225"/>
      <c r="AE20645" s="200"/>
      <c r="AM20645" s="203"/>
      <c r="AT20645" s="144"/>
    </row>
    <row r="20646" spans="9:46" s="142" customFormat="1" x14ac:dyDescent="0.15">
      <c r="I20646" s="223"/>
      <c r="P20646" s="224"/>
      <c r="Q20646" s="224"/>
      <c r="R20646" s="224"/>
      <c r="T20646" s="223"/>
      <c r="U20646" s="225"/>
      <c r="V20646" s="223"/>
      <c r="W20646" s="225"/>
      <c r="AE20646" s="200"/>
      <c r="AM20646" s="203"/>
      <c r="AT20646" s="144"/>
    </row>
    <row r="20647" spans="9:46" s="142" customFormat="1" x14ac:dyDescent="0.15">
      <c r="I20647" s="223"/>
      <c r="P20647" s="224"/>
      <c r="Q20647" s="224"/>
      <c r="R20647" s="224"/>
      <c r="T20647" s="223"/>
      <c r="U20647" s="225"/>
      <c r="V20647" s="223"/>
      <c r="W20647" s="225"/>
      <c r="AE20647" s="200"/>
      <c r="AM20647" s="203"/>
      <c r="AT20647" s="144"/>
    </row>
    <row r="20648" spans="9:46" s="142" customFormat="1" x14ac:dyDescent="0.15">
      <c r="I20648" s="223"/>
      <c r="P20648" s="224"/>
      <c r="Q20648" s="224"/>
      <c r="R20648" s="224"/>
      <c r="T20648" s="223"/>
      <c r="U20648" s="225"/>
      <c r="V20648" s="223"/>
      <c r="W20648" s="225"/>
      <c r="AE20648" s="200"/>
      <c r="AM20648" s="203"/>
      <c r="AT20648" s="144"/>
    </row>
    <row r="20649" spans="9:46" s="142" customFormat="1" x14ac:dyDescent="0.15">
      <c r="I20649" s="223"/>
      <c r="P20649" s="224"/>
      <c r="Q20649" s="224"/>
      <c r="R20649" s="224"/>
      <c r="T20649" s="223"/>
      <c r="U20649" s="225"/>
      <c r="V20649" s="223"/>
      <c r="W20649" s="225"/>
      <c r="AE20649" s="200"/>
      <c r="AM20649" s="203"/>
      <c r="AT20649" s="144"/>
    </row>
    <row r="20650" spans="9:46" s="142" customFormat="1" x14ac:dyDescent="0.15">
      <c r="I20650" s="223"/>
      <c r="P20650" s="224"/>
      <c r="Q20650" s="224"/>
      <c r="R20650" s="224"/>
      <c r="T20650" s="223"/>
      <c r="U20650" s="225"/>
      <c r="V20650" s="223"/>
      <c r="W20650" s="225"/>
      <c r="AE20650" s="200"/>
      <c r="AM20650" s="203"/>
      <c r="AT20650" s="144"/>
    </row>
    <row r="20651" spans="9:46" s="142" customFormat="1" x14ac:dyDescent="0.15">
      <c r="I20651" s="223"/>
      <c r="P20651" s="224"/>
      <c r="Q20651" s="224"/>
      <c r="R20651" s="224"/>
      <c r="T20651" s="223"/>
      <c r="U20651" s="225"/>
      <c r="V20651" s="223"/>
      <c r="W20651" s="225"/>
      <c r="AE20651" s="200"/>
      <c r="AM20651" s="203"/>
      <c r="AT20651" s="144"/>
    </row>
    <row r="20652" spans="9:46" s="142" customFormat="1" x14ac:dyDescent="0.15">
      <c r="I20652" s="223"/>
      <c r="P20652" s="224"/>
      <c r="Q20652" s="224"/>
      <c r="R20652" s="224"/>
      <c r="T20652" s="223"/>
      <c r="U20652" s="225"/>
      <c r="V20652" s="223"/>
      <c r="W20652" s="225"/>
      <c r="AE20652" s="200"/>
      <c r="AM20652" s="203"/>
      <c r="AT20652" s="144"/>
    </row>
    <row r="20653" spans="9:46" s="142" customFormat="1" x14ac:dyDescent="0.15">
      <c r="I20653" s="223"/>
      <c r="P20653" s="224"/>
      <c r="Q20653" s="224"/>
      <c r="R20653" s="224"/>
      <c r="T20653" s="223"/>
      <c r="U20653" s="225"/>
      <c r="V20653" s="223"/>
      <c r="W20653" s="225"/>
      <c r="AE20653" s="200"/>
      <c r="AM20653" s="203"/>
      <c r="AT20653" s="144"/>
    </row>
    <row r="20654" spans="9:46" s="142" customFormat="1" x14ac:dyDescent="0.15">
      <c r="I20654" s="223"/>
      <c r="P20654" s="224"/>
      <c r="Q20654" s="224"/>
      <c r="R20654" s="224"/>
      <c r="T20654" s="223"/>
      <c r="U20654" s="225"/>
      <c r="V20654" s="223"/>
      <c r="W20654" s="225"/>
      <c r="AE20654" s="200"/>
      <c r="AM20654" s="203"/>
      <c r="AT20654" s="144"/>
    </row>
    <row r="20655" spans="9:46" s="142" customFormat="1" x14ac:dyDescent="0.15">
      <c r="I20655" s="223"/>
      <c r="P20655" s="224"/>
      <c r="Q20655" s="224"/>
      <c r="R20655" s="224"/>
      <c r="T20655" s="223"/>
      <c r="U20655" s="225"/>
      <c r="V20655" s="223"/>
      <c r="W20655" s="225"/>
      <c r="AE20655" s="200"/>
      <c r="AM20655" s="203"/>
      <c r="AT20655" s="144"/>
    </row>
    <row r="20656" spans="9:46" s="142" customFormat="1" x14ac:dyDescent="0.15">
      <c r="I20656" s="223"/>
      <c r="P20656" s="224"/>
      <c r="Q20656" s="224"/>
      <c r="R20656" s="224"/>
      <c r="T20656" s="223"/>
      <c r="U20656" s="225"/>
      <c r="V20656" s="223"/>
      <c r="W20656" s="225"/>
      <c r="AE20656" s="200"/>
      <c r="AM20656" s="203"/>
      <c r="AT20656" s="144"/>
    </row>
    <row r="20657" spans="9:46" s="142" customFormat="1" x14ac:dyDescent="0.15">
      <c r="I20657" s="223"/>
      <c r="P20657" s="224"/>
      <c r="Q20657" s="224"/>
      <c r="R20657" s="224"/>
      <c r="T20657" s="223"/>
      <c r="U20657" s="225"/>
      <c r="V20657" s="223"/>
      <c r="W20657" s="225"/>
      <c r="AE20657" s="200"/>
      <c r="AM20657" s="203"/>
      <c r="AT20657" s="144"/>
    </row>
    <row r="20658" spans="9:46" s="142" customFormat="1" x14ac:dyDescent="0.15">
      <c r="I20658" s="223"/>
      <c r="P20658" s="224"/>
      <c r="Q20658" s="224"/>
      <c r="R20658" s="224"/>
      <c r="T20658" s="223"/>
      <c r="U20658" s="225"/>
      <c r="V20658" s="223"/>
      <c r="W20658" s="225"/>
      <c r="AE20658" s="200"/>
      <c r="AM20658" s="203"/>
      <c r="AT20658" s="144"/>
    </row>
    <row r="20659" spans="9:46" s="142" customFormat="1" x14ac:dyDescent="0.15">
      <c r="I20659" s="223"/>
      <c r="P20659" s="224"/>
      <c r="Q20659" s="224"/>
      <c r="R20659" s="224"/>
      <c r="T20659" s="223"/>
      <c r="U20659" s="225"/>
      <c r="V20659" s="223"/>
      <c r="W20659" s="225"/>
      <c r="AE20659" s="200"/>
      <c r="AM20659" s="203"/>
      <c r="AT20659" s="144"/>
    </row>
    <row r="20660" spans="9:46" s="142" customFormat="1" x14ac:dyDescent="0.15">
      <c r="I20660" s="223"/>
      <c r="P20660" s="224"/>
      <c r="Q20660" s="224"/>
      <c r="R20660" s="224"/>
      <c r="T20660" s="223"/>
      <c r="U20660" s="225"/>
      <c r="V20660" s="223"/>
      <c r="W20660" s="225"/>
      <c r="AE20660" s="200"/>
      <c r="AM20660" s="203"/>
      <c r="AT20660" s="144"/>
    </row>
    <row r="20661" spans="9:46" s="142" customFormat="1" x14ac:dyDescent="0.15">
      <c r="I20661" s="223"/>
      <c r="P20661" s="224"/>
      <c r="Q20661" s="224"/>
      <c r="R20661" s="224"/>
      <c r="T20661" s="223"/>
      <c r="U20661" s="225"/>
      <c r="V20661" s="223"/>
      <c r="W20661" s="225"/>
      <c r="AE20661" s="200"/>
      <c r="AM20661" s="203"/>
      <c r="AT20661" s="144"/>
    </row>
    <row r="20662" spans="9:46" s="142" customFormat="1" x14ac:dyDescent="0.15">
      <c r="I20662" s="223"/>
      <c r="P20662" s="224"/>
      <c r="Q20662" s="224"/>
      <c r="R20662" s="224"/>
      <c r="T20662" s="223"/>
      <c r="U20662" s="225"/>
      <c r="V20662" s="223"/>
      <c r="W20662" s="225"/>
      <c r="AE20662" s="200"/>
      <c r="AM20662" s="203"/>
      <c r="AT20662" s="144"/>
    </row>
    <row r="20663" spans="9:46" s="142" customFormat="1" x14ac:dyDescent="0.15">
      <c r="I20663" s="223"/>
      <c r="P20663" s="224"/>
      <c r="Q20663" s="224"/>
      <c r="R20663" s="224"/>
      <c r="T20663" s="223"/>
      <c r="U20663" s="225"/>
      <c r="V20663" s="223"/>
      <c r="W20663" s="225"/>
      <c r="AE20663" s="200"/>
      <c r="AM20663" s="203"/>
      <c r="AT20663" s="144"/>
    </row>
    <row r="20664" spans="9:46" s="142" customFormat="1" x14ac:dyDescent="0.15">
      <c r="I20664" s="223"/>
      <c r="P20664" s="224"/>
      <c r="Q20664" s="224"/>
      <c r="R20664" s="224"/>
      <c r="T20664" s="223"/>
      <c r="U20664" s="225"/>
      <c r="V20664" s="223"/>
      <c r="W20664" s="225"/>
      <c r="AE20664" s="200"/>
      <c r="AM20664" s="203"/>
      <c r="AT20664" s="144"/>
    </row>
    <row r="20665" spans="9:46" s="142" customFormat="1" x14ac:dyDescent="0.15">
      <c r="I20665" s="223"/>
      <c r="P20665" s="224"/>
      <c r="Q20665" s="224"/>
      <c r="R20665" s="224"/>
      <c r="T20665" s="223"/>
      <c r="U20665" s="225"/>
      <c r="V20665" s="223"/>
      <c r="W20665" s="225"/>
      <c r="AE20665" s="200"/>
      <c r="AM20665" s="203"/>
      <c r="AT20665" s="144"/>
    </row>
    <row r="20666" spans="9:46" s="142" customFormat="1" x14ac:dyDescent="0.15">
      <c r="I20666" s="223"/>
      <c r="P20666" s="224"/>
      <c r="Q20666" s="224"/>
      <c r="R20666" s="224"/>
      <c r="T20666" s="223"/>
      <c r="U20666" s="225"/>
      <c r="V20666" s="223"/>
      <c r="W20666" s="225"/>
      <c r="AE20666" s="200"/>
      <c r="AM20666" s="203"/>
      <c r="AT20666" s="144"/>
    </row>
    <row r="20667" spans="9:46" s="142" customFormat="1" x14ac:dyDescent="0.15">
      <c r="I20667" s="223"/>
      <c r="P20667" s="224"/>
      <c r="Q20667" s="224"/>
      <c r="R20667" s="224"/>
      <c r="T20667" s="223"/>
      <c r="U20667" s="225"/>
      <c r="V20667" s="223"/>
      <c r="W20667" s="225"/>
      <c r="AE20667" s="200"/>
      <c r="AM20667" s="203"/>
      <c r="AT20667" s="144"/>
    </row>
    <row r="20668" spans="9:46" s="142" customFormat="1" x14ac:dyDescent="0.15">
      <c r="I20668" s="223"/>
      <c r="P20668" s="224"/>
      <c r="Q20668" s="224"/>
      <c r="R20668" s="224"/>
      <c r="T20668" s="223"/>
      <c r="U20668" s="225"/>
      <c r="V20668" s="223"/>
      <c r="W20668" s="225"/>
      <c r="AE20668" s="200"/>
      <c r="AM20668" s="203"/>
      <c r="AT20668" s="144"/>
    </row>
    <row r="20669" spans="9:46" s="142" customFormat="1" x14ac:dyDescent="0.15">
      <c r="I20669" s="223"/>
      <c r="P20669" s="224"/>
      <c r="Q20669" s="224"/>
      <c r="R20669" s="224"/>
      <c r="T20669" s="223"/>
      <c r="U20669" s="225"/>
      <c r="V20669" s="223"/>
      <c r="W20669" s="225"/>
      <c r="AE20669" s="200"/>
      <c r="AM20669" s="203"/>
      <c r="AT20669" s="144"/>
    </row>
    <row r="20670" spans="9:46" s="142" customFormat="1" x14ac:dyDescent="0.15">
      <c r="I20670" s="223"/>
      <c r="P20670" s="224"/>
      <c r="Q20670" s="224"/>
      <c r="R20670" s="224"/>
      <c r="T20670" s="223"/>
      <c r="U20670" s="225"/>
      <c r="V20670" s="223"/>
      <c r="W20670" s="225"/>
      <c r="AE20670" s="200"/>
      <c r="AM20670" s="203"/>
      <c r="AT20670" s="144"/>
    </row>
    <row r="20671" spans="9:46" s="142" customFormat="1" x14ac:dyDescent="0.15">
      <c r="I20671" s="223"/>
      <c r="P20671" s="224"/>
      <c r="Q20671" s="224"/>
      <c r="R20671" s="224"/>
      <c r="T20671" s="223"/>
      <c r="U20671" s="225"/>
      <c r="V20671" s="223"/>
      <c r="W20671" s="225"/>
      <c r="AE20671" s="200"/>
      <c r="AM20671" s="203"/>
      <c r="AT20671" s="144"/>
    </row>
    <row r="20672" spans="9:46" s="142" customFormat="1" x14ac:dyDescent="0.15">
      <c r="I20672" s="223"/>
      <c r="P20672" s="224"/>
      <c r="Q20672" s="224"/>
      <c r="R20672" s="224"/>
      <c r="T20672" s="223"/>
      <c r="U20672" s="225"/>
      <c r="V20672" s="223"/>
      <c r="W20672" s="225"/>
      <c r="AE20672" s="200"/>
      <c r="AM20672" s="203"/>
      <c r="AT20672" s="144"/>
    </row>
    <row r="20673" spans="9:46" s="142" customFormat="1" x14ac:dyDescent="0.15">
      <c r="I20673" s="223"/>
      <c r="P20673" s="224"/>
      <c r="Q20673" s="224"/>
      <c r="R20673" s="224"/>
      <c r="T20673" s="223"/>
      <c r="U20673" s="225"/>
      <c r="V20673" s="223"/>
      <c r="W20673" s="225"/>
      <c r="AE20673" s="200"/>
      <c r="AM20673" s="203"/>
      <c r="AT20673" s="144"/>
    </row>
    <row r="20674" spans="9:46" s="142" customFormat="1" x14ac:dyDescent="0.15">
      <c r="I20674" s="223"/>
      <c r="P20674" s="224"/>
      <c r="Q20674" s="224"/>
      <c r="R20674" s="224"/>
      <c r="T20674" s="223"/>
      <c r="U20674" s="225"/>
      <c r="V20674" s="223"/>
      <c r="W20674" s="225"/>
      <c r="AE20674" s="200"/>
      <c r="AM20674" s="203"/>
      <c r="AT20674" s="144"/>
    </row>
    <row r="20675" spans="9:46" s="142" customFormat="1" x14ac:dyDescent="0.15">
      <c r="I20675" s="223"/>
      <c r="P20675" s="224"/>
      <c r="Q20675" s="224"/>
      <c r="R20675" s="224"/>
      <c r="T20675" s="223"/>
      <c r="U20675" s="225"/>
      <c r="V20675" s="223"/>
      <c r="W20675" s="225"/>
      <c r="AE20675" s="200"/>
      <c r="AM20675" s="203"/>
      <c r="AT20675" s="144"/>
    </row>
    <row r="20676" spans="9:46" s="142" customFormat="1" x14ac:dyDescent="0.15">
      <c r="I20676" s="223"/>
      <c r="P20676" s="224"/>
      <c r="Q20676" s="224"/>
      <c r="R20676" s="224"/>
      <c r="T20676" s="223"/>
      <c r="U20676" s="225"/>
      <c r="V20676" s="223"/>
      <c r="W20676" s="225"/>
      <c r="AE20676" s="200"/>
      <c r="AM20676" s="203"/>
      <c r="AT20676" s="144"/>
    </row>
    <row r="20677" spans="9:46" s="142" customFormat="1" x14ac:dyDescent="0.15">
      <c r="I20677" s="223"/>
      <c r="P20677" s="224"/>
      <c r="Q20677" s="224"/>
      <c r="R20677" s="224"/>
      <c r="T20677" s="223"/>
      <c r="U20677" s="225"/>
      <c r="V20677" s="223"/>
      <c r="W20677" s="225"/>
      <c r="AE20677" s="200"/>
      <c r="AM20677" s="203"/>
      <c r="AT20677" s="144"/>
    </row>
    <row r="20678" spans="9:46" s="142" customFormat="1" x14ac:dyDescent="0.15">
      <c r="I20678" s="223"/>
      <c r="P20678" s="224"/>
      <c r="Q20678" s="224"/>
      <c r="R20678" s="224"/>
      <c r="T20678" s="223"/>
      <c r="U20678" s="225"/>
      <c r="V20678" s="223"/>
      <c r="W20678" s="225"/>
      <c r="AE20678" s="200"/>
      <c r="AM20678" s="203"/>
      <c r="AT20678" s="144"/>
    </row>
    <row r="20679" spans="9:46" s="142" customFormat="1" x14ac:dyDescent="0.15">
      <c r="I20679" s="223"/>
      <c r="P20679" s="224"/>
      <c r="Q20679" s="224"/>
      <c r="R20679" s="224"/>
      <c r="T20679" s="223"/>
      <c r="U20679" s="225"/>
      <c r="V20679" s="223"/>
      <c r="W20679" s="225"/>
      <c r="AE20679" s="200"/>
      <c r="AM20679" s="203"/>
      <c r="AT20679" s="144"/>
    </row>
    <row r="20680" spans="9:46" s="142" customFormat="1" x14ac:dyDescent="0.15">
      <c r="I20680" s="223"/>
      <c r="P20680" s="224"/>
      <c r="Q20680" s="224"/>
      <c r="R20680" s="224"/>
      <c r="T20680" s="223"/>
      <c r="U20680" s="225"/>
      <c r="V20680" s="223"/>
      <c r="W20680" s="225"/>
      <c r="AE20680" s="200"/>
      <c r="AM20680" s="203"/>
      <c r="AT20680" s="144"/>
    </row>
    <row r="20681" spans="9:46" s="142" customFormat="1" x14ac:dyDescent="0.15">
      <c r="I20681" s="223"/>
      <c r="P20681" s="224"/>
      <c r="Q20681" s="224"/>
      <c r="R20681" s="224"/>
      <c r="T20681" s="223"/>
      <c r="U20681" s="225"/>
      <c r="V20681" s="223"/>
      <c r="W20681" s="225"/>
      <c r="AE20681" s="200"/>
      <c r="AM20681" s="203"/>
      <c r="AT20681" s="144"/>
    </row>
    <row r="20682" spans="9:46" s="142" customFormat="1" x14ac:dyDescent="0.15">
      <c r="I20682" s="223"/>
      <c r="P20682" s="224"/>
      <c r="Q20682" s="224"/>
      <c r="R20682" s="224"/>
      <c r="T20682" s="223"/>
      <c r="U20682" s="225"/>
      <c r="V20682" s="223"/>
      <c r="W20682" s="225"/>
      <c r="AE20682" s="200"/>
      <c r="AM20682" s="203"/>
      <c r="AT20682" s="144"/>
    </row>
    <row r="20683" spans="9:46" s="142" customFormat="1" x14ac:dyDescent="0.15">
      <c r="I20683" s="223"/>
      <c r="P20683" s="224"/>
      <c r="Q20683" s="224"/>
      <c r="R20683" s="224"/>
      <c r="T20683" s="223"/>
      <c r="U20683" s="225"/>
      <c r="V20683" s="223"/>
      <c r="W20683" s="225"/>
      <c r="AE20683" s="200"/>
      <c r="AM20683" s="203"/>
      <c r="AT20683" s="144"/>
    </row>
    <row r="20684" spans="9:46" s="142" customFormat="1" x14ac:dyDescent="0.15">
      <c r="I20684" s="223"/>
      <c r="P20684" s="224"/>
      <c r="Q20684" s="224"/>
      <c r="R20684" s="224"/>
      <c r="T20684" s="223"/>
      <c r="U20684" s="225"/>
      <c r="V20684" s="223"/>
      <c r="W20684" s="225"/>
      <c r="AE20684" s="200"/>
      <c r="AM20684" s="203"/>
      <c r="AT20684" s="144"/>
    </row>
    <row r="20685" spans="9:46" s="142" customFormat="1" x14ac:dyDescent="0.15">
      <c r="I20685" s="223"/>
      <c r="P20685" s="224"/>
      <c r="Q20685" s="224"/>
      <c r="R20685" s="224"/>
      <c r="T20685" s="223"/>
      <c r="U20685" s="225"/>
      <c r="V20685" s="223"/>
      <c r="W20685" s="225"/>
      <c r="AE20685" s="200"/>
      <c r="AM20685" s="203"/>
      <c r="AT20685" s="144"/>
    </row>
    <row r="20686" spans="9:46" s="142" customFormat="1" x14ac:dyDescent="0.15">
      <c r="I20686" s="223"/>
      <c r="P20686" s="224"/>
      <c r="Q20686" s="224"/>
      <c r="R20686" s="224"/>
      <c r="T20686" s="223"/>
      <c r="U20686" s="225"/>
      <c r="V20686" s="223"/>
      <c r="W20686" s="225"/>
      <c r="AE20686" s="200"/>
      <c r="AM20686" s="203"/>
      <c r="AT20686" s="144"/>
    </row>
    <row r="20687" spans="9:46" s="142" customFormat="1" x14ac:dyDescent="0.15">
      <c r="I20687" s="223"/>
      <c r="P20687" s="224"/>
      <c r="Q20687" s="224"/>
      <c r="R20687" s="224"/>
      <c r="T20687" s="223"/>
      <c r="U20687" s="225"/>
      <c r="V20687" s="223"/>
      <c r="W20687" s="225"/>
      <c r="AE20687" s="200"/>
      <c r="AM20687" s="203"/>
      <c r="AT20687" s="144"/>
    </row>
    <row r="20688" spans="9:46" s="142" customFormat="1" x14ac:dyDescent="0.15">
      <c r="I20688" s="223"/>
      <c r="P20688" s="224"/>
      <c r="Q20688" s="224"/>
      <c r="R20688" s="224"/>
      <c r="T20688" s="223"/>
      <c r="U20688" s="225"/>
      <c r="V20688" s="223"/>
      <c r="W20688" s="225"/>
      <c r="AE20688" s="200"/>
      <c r="AM20688" s="203"/>
      <c r="AT20688" s="144"/>
    </row>
    <row r="20689" spans="9:46" s="142" customFormat="1" x14ac:dyDescent="0.15">
      <c r="I20689" s="223"/>
      <c r="P20689" s="224"/>
      <c r="Q20689" s="224"/>
      <c r="R20689" s="224"/>
      <c r="T20689" s="223"/>
      <c r="U20689" s="225"/>
      <c r="V20689" s="223"/>
      <c r="W20689" s="225"/>
      <c r="AE20689" s="200"/>
      <c r="AM20689" s="203"/>
      <c r="AT20689" s="144"/>
    </row>
    <row r="20690" spans="9:46" s="142" customFormat="1" x14ac:dyDescent="0.15">
      <c r="I20690" s="223"/>
      <c r="P20690" s="224"/>
      <c r="Q20690" s="224"/>
      <c r="R20690" s="224"/>
      <c r="T20690" s="223"/>
      <c r="U20690" s="225"/>
      <c r="V20690" s="223"/>
      <c r="W20690" s="225"/>
      <c r="AE20690" s="200"/>
      <c r="AM20690" s="203"/>
      <c r="AT20690" s="144"/>
    </row>
    <row r="20691" spans="9:46" s="142" customFormat="1" x14ac:dyDescent="0.15">
      <c r="I20691" s="223"/>
      <c r="P20691" s="224"/>
      <c r="Q20691" s="224"/>
      <c r="R20691" s="224"/>
      <c r="T20691" s="223"/>
      <c r="U20691" s="225"/>
      <c r="V20691" s="223"/>
      <c r="W20691" s="225"/>
      <c r="AE20691" s="200"/>
      <c r="AM20691" s="203"/>
      <c r="AT20691" s="144"/>
    </row>
    <row r="20692" spans="9:46" s="142" customFormat="1" x14ac:dyDescent="0.15">
      <c r="I20692" s="223"/>
      <c r="P20692" s="224"/>
      <c r="Q20692" s="224"/>
      <c r="R20692" s="224"/>
      <c r="T20692" s="223"/>
      <c r="U20692" s="225"/>
      <c r="V20692" s="223"/>
      <c r="W20692" s="225"/>
      <c r="AE20692" s="200"/>
      <c r="AM20692" s="203"/>
      <c r="AT20692" s="144"/>
    </row>
    <row r="20693" spans="9:46" s="142" customFormat="1" x14ac:dyDescent="0.15">
      <c r="I20693" s="223"/>
      <c r="P20693" s="224"/>
      <c r="Q20693" s="224"/>
      <c r="R20693" s="224"/>
      <c r="T20693" s="223"/>
      <c r="U20693" s="225"/>
      <c r="V20693" s="223"/>
      <c r="W20693" s="225"/>
      <c r="AE20693" s="200"/>
      <c r="AM20693" s="203"/>
      <c r="AT20693" s="144"/>
    </row>
    <row r="20694" spans="9:46" s="142" customFormat="1" x14ac:dyDescent="0.15">
      <c r="I20694" s="223"/>
      <c r="P20694" s="224"/>
      <c r="Q20694" s="224"/>
      <c r="R20694" s="224"/>
      <c r="T20694" s="223"/>
      <c r="U20694" s="225"/>
      <c r="V20694" s="223"/>
      <c r="W20694" s="225"/>
      <c r="AE20694" s="200"/>
      <c r="AM20694" s="203"/>
      <c r="AT20694" s="144"/>
    </row>
    <row r="20695" spans="9:46" s="142" customFormat="1" x14ac:dyDescent="0.15">
      <c r="I20695" s="223"/>
      <c r="P20695" s="224"/>
      <c r="Q20695" s="224"/>
      <c r="R20695" s="224"/>
      <c r="T20695" s="223"/>
      <c r="U20695" s="225"/>
      <c r="V20695" s="223"/>
      <c r="W20695" s="225"/>
      <c r="AE20695" s="200"/>
      <c r="AM20695" s="203"/>
      <c r="AT20695" s="144"/>
    </row>
    <row r="20696" spans="9:46" s="142" customFormat="1" x14ac:dyDescent="0.15">
      <c r="I20696" s="223"/>
      <c r="P20696" s="224"/>
      <c r="Q20696" s="224"/>
      <c r="R20696" s="224"/>
      <c r="T20696" s="223"/>
      <c r="U20696" s="225"/>
      <c r="V20696" s="223"/>
      <c r="W20696" s="225"/>
      <c r="AE20696" s="200"/>
      <c r="AM20696" s="203"/>
      <c r="AT20696" s="144"/>
    </row>
    <row r="20697" spans="9:46" s="142" customFormat="1" x14ac:dyDescent="0.15">
      <c r="I20697" s="223"/>
      <c r="P20697" s="224"/>
      <c r="Q20697" s="224"/>
      <c r="R20697" s="224"/>
      <c r="T20697" s="223"/>
      <c r="U20697" s="225"/>
      <c r="V20697" s="223"/>
      <c r="W20697" s="225"/>
      <c r="AE20697" s="200"/>
      <c r="AM20697" s="203"/>
      <c r="AT20697" s="144"/>
    </row>
    <row r="20698" spans="9:46" s="142" customFormat="1" x14ac:dyDescent="0.15">
      <c r="I20698" s="223"/>
      <c r="P20698" s="224"/>
      <c r="Q20698" s="224"/>
      <c r="R20698" s="224"/>
      <c r="T20698" s="223"/>
      <c r="U20698" s="225"/>
      <c r="V20698" s="223"/>
      <c r="W20698" s="225"/>
      <c r="AE20698" s="200"/>
      <c r="AM20698" s="203"/>
      <c r="AT20698" s="144"/>
    </row>
    <row r="20699" spans="9:46" s="142" customFormat="1" x14ac:dyDescent="0.15">
      <c r="I20699" s="223"/>
      <c r="P20699" s="224"/>
      <c r="Q20699" s="224"/>
      <c r="R20699" s="224"/>
      <c r="T20699" s="223"/>
      <c r="U20699" s="225"/>
      <c r="V20699" s="223"/>
      <c r="W20699" s="225"/>
      <c r="AE20699" s="200"/>
      <c r="AM20699" s="203"/>
      <c r="AT20699" s="144"/>
    </row>
    <row r="20700" spans="9:46" s="142" customFormat="1" x14ac:dyDescent="0.15">
      <c r="I20700" s="223"/>
      <c r="P20700" s="224"/>
      <c r="Q20700" s="224"/>
      <c r="R20700" s="224"/>
      <c r="T20700" s="223"/>
      <c r="U20700" s="225"/>
      <c r="V20700" s="223"/>
      <c r="W20700" s="225"/>
      <c r="AE20700" s="200"/>
      <c r="AM20700" s="203"/>
      <c r="AT20700" s="144"/>
    </row>
    <row r="20701" spans="9:46" s="142" customFormat="1" x14ac:dyDescent="0.15">
      <c r="I20701" s="223"/>
      <c r="P20701" s="224"/>
      <c r="Q20701" s="224"/>
      <c r="R20701" s="224"/>
      <c r="T20701" s="223"/>
      <c r="U20701" s="225"/>
      <c r="V20701" s="223"/>
      <c r="W20701" s="225"/>
      <c r="AE20701" s="200"/>
      <c r="AM20701" s="203"/>
      <c r="AT20701" s="144"/>
    </row>
    <row r="20702" spans="9:46" s="142" customFormat="1" x14ac:dyDescent="0.15">
      <c r="I20702" s="223"/>
      <c r="P20702" s="224"/>
      <c r="Q20702" s="224"/>
      <c r="R20702" s="224"/>
      <c r="T20702" s="223"/>
      <c r="U20702" s="225"/>
      <c r="V20702" s="223"/>
      <c r="W20702" s="225"/>
      <c r="AE20702" s="200"/>
      <c r="AM20702" s="203"/>
      <c r="AT20702" s="144"/>
    </row>
    <row r="20703" spans="9:46" s="142" customFormat="1" x14ac:dyDescent="0.15">
      <c r="I20703" s="223"/>
      <c r="P20703" s="224"/>
      <c r="Q20703" s="224"/>
      <c r="R20703" s="224"/>
      <c r="T20703" s="223"/>
      <c r="U20703" s="225"/>
      <c r="V20703" s="223"/>
      <c r="W20703" s="225"/>
      <c r="AE20703" s="200"/>
      <c r="AM20703" s="203"/>
      <c r="AT20703" s="144"/>
    </row>
    <row r="20704" spans="9:46" s="142" customFormat="1" x14ac:dyDescent="0.15">
      <c r="I20704" s="223"/>
      <c r="P20704" s="224"/>
      <c r="Q20704" s="224"/>
      <c r="R20704" s="224"/>
      <c r="T20704" s="223"/>
      <c r="U20704" s="225"/>
      <c r="V20704" s="223"/>
      <c r="W20704" s="225"/>
      <c r="AE20704" s="200"/>
      <c r="AM20704" s="203"/>
      <c r="AT20704" s="144"/>
    </row>
    <row r="20705" spans="9:46" s="142" customFormat="1" x14ac:dyDescent="0.15">
      <c r="I20705" s="223"/>
      <c r="P20705" s="224"/>
      <c r="Q20705" s="224"/>
      <c r="R20705" s="224"/>
      <c r="T20705" s="223"/>
      <c r="U20705" s="225"/>
      <c r="V20705" s="223"/>
      <c r="W20705" s="225"/>
      <c r="AE20705" s="200"/>
      <c r="AM20705" s="203"/>
      <c r="AT20705" s="144"/>
    </row>
    <row r="20706" spans="9:46" s="142" customFormat="1" x14ac:dyDescent="0.15">
      <c r="I20706" s="223"/>
      <c r="P20706" s="224"/>
      <c r="Q20706" s="224"/>
      <c r="R20706" s="224"/>
      <c r="T20706" s="223"/>
      <c r="U20706" s="225"/>
      <c r="V20706" s="223"/>
      <c r="W20706" s="225"/>
      <c r="AE20706" s="200"/>
      <c r="AM20706" s="203"/>
      <c r="AT20706" s="144"/>
    </row>
    <row r="20707" spans="9:46" s="142" customFormat="1" x14ac:dyDescent="0.15">
      <c r="I20707" s="223"/>
      <c r="P20707" s="224"/>
      <c r="Q20707" s="224"/>
      <c r="R20707" s="224"/>
      <c r="T20707" s="223"/>
      <c r="U20707" s="225"/>
      <c r="V20707" s="223"/>
      <c r="W20707" s="225"/>
      <c r="AE20707" s="200"/>
      <c r="AM20707" s="203"/>
      <c r="AT20707" s="144"/>
    </row>
    <row r="20708" spans="9:46" s="142" customFormat="1" x14ac:dyDescent="0.15">
      <c r="I20708" s="223"/>
      <c r="P20708" s="224"/>
      <c r="Q20708" s="224"/>
      <c r="R20708" s="224"/>
      <c r="T20708" s="223"/>
      <c r="U20708" s="225"/>
      <c r="V20708" s="223"/>
      <c r="W20708" s="225"/>
      <c r="AE20708" s="200"/>
      <c r="AM20708" s="203"/>
      <c r="AT20708" s="144"/>
    </row>
    <row r="20709" spans="9:46" s="142" customFormat="1" x14ac:dyDescent="0.15">
      <c r="I20709" s="223"/>
      <c r="P20709" s="224"/>
      <c r="Q20709" s="224"/>
      <c r="R20709" s="224"/>
      <c r="T20709" s="223"/>
      <c r="U20709" s="225"/>
      <c r="V20709" s="223"/>
      <c r="W20709" s="225"/>
      <c r="AE20709" s="200"/>
      <c r="AM20709" s="203"/>
      <c r="AT20709" s="144"/>
    </row>
    <row r="20710" spans="9:46" s="142" customFormat="1" x14ac:dyDescent="0.15">
      <c r="I20710" s="223"/>
      <c r="P20710" s="224"/>
      <c r="Q20710" s="224"/>
      <c r="R20710" s="224"/>
      <c r="T20710" s="223"/>
      <c r="U20710" s="225"/>
      <c r="V20710" s="223"/>
      <c r="W20710" s="225"/>
      <c r="AE20710" s="200"/>
      <c r="AM20710" s="203"/>
      <c r="AT20710" s="144"/>
    </row>
    <row r="20711" spans="9:46" s="142" customFormat="1" x14ac:dyDescent="0.15">
      <c r="I20711" s="223"/>
      <c r="P20711" s="224"/>
      <c r="Q20711" s="224"/>
      <c r="R20711" s="224"/>
      <c r="T20711" s="223"/>
      <c r="U20711" s="225"/>
      <c r="V20711" s="223"/>
      <c r="W20711" s="225"/>
      <c r="AE20711" s="200"/>
      <c r="AM20711" s="203"/>
      <c r="AT20711" s="144"/>
    </row>
    <row r="20712" spans="9:46" s="142" customFormat="1" x14ac:dyDescent="0.15">
      <c r="I20712" s="223"/>
      <c r="P20712" s="224"/>
      <c r="Q20712" s="224"/>
      <c r="R20712" s="224"/>
      <c r="T20712" s="223"/>
      <c r="U20712" s="225"/>
      <c r="V20712" s="223"/>
      <c r="W20712" s="225"/>
      <c r="AE20712" s="200"/>
      <c r="AM20712" s="203"/>
      <c r="AT20712" s="144"/>
    </row>
    <row r="20713" spans="9:46" s="142" customFormat="1" x14ac:dyDescent="0.15">
      <c r="I20713" s="223"/>
      <c r="P20713" s="224"/>
      <c r="Q20713" s="224"/>
      <c r="R20713" s="224"/>
      <c r="T20713" s="223"/>
      <c r="U20713" s="225"/>
      <c r="V20713" s="223"/>
      <c r="W20713" s="225"/>
      <c r="AE20713" s="200"/>
      <c r="AM20713" s="203"/>
      <c r="AT20713" s="144"/>
    </row>
    <row r="20714" spans="9:46" s="142" customFormat="1" x14ac:dyDescent="0.15">
      <c r="I20714" s="223"/>
      <c r="P20714" s="224"/>
      <c r="Q20714" s="224"/>
      <c r="R20714" s="224"/>
      <c r="T20714" s="223"/>
      <c r="U20714" s="225"/>
      <c r="V20714" s="223"/>
      <c r="W20714" s="225"/>
      <c r="AE20714" s="200"/>
      <c r="AM20714" s="203"/>
      <c r="AT20714" s="144"/>
    </row>
    <row r="20715" spans="9:46" s="142" customFormat="1" x14ac:dyDescent="0.15">
      <c r="I20715" s="223"/>
      <c r="P20715" s="224"/>
      <c r="Q20715" s="224"/>
      <c r="R20715" s="224"/>
      <c r="T20715" s="223"/>
      <c r="U20715" s="225"/>
      <c r="V20715" s="223"/>
      <c r="W20715" s="225"/>
      <c r="AE20715" s="200"/>
      <c r="AM20715" s="203"/>
      <c r="AT20715" s="144"/>
    </row>
    <row r="20716" spans="9:46" s="142" customFormat="1" x14ac:dyDescent="0.15">
      <c r="I20716" s="223"/>
      <c r="P20716" s="224"/>
      <c r="Q20716" s="224"/>
      <c r="R20716" s="224"/>
      <c r="T20716" s="223"/>
      <c r="U20716" s="225"/>
      <c r="V20716" s="223"/>
      <c r="W20716" s="225"/>
      <c r="AE20716" s="200"/>
      <c r="AM20716" s="203"/>
      <c r="AT20716" s="144"/>
    </row>
    <row r="20717" spans="9:46" s="142" customFormat="1" x14ac:dyDescent="0.15">
      <c r="I20717" s="223"/>
      <c r="P20717" s="224"/>
      <c r="Q20717" s="224"/>
      <c r="R20717" s="224"/>
      <c r="T20717" s="223"/>
      <c r="U20717" s="225"/>
      <c r="V20717" s="223"/>
      <c r="W20717" s="225"/>
      <c r="AE20717" s="200"/>
      <c r="AM20717" s="203"/>
      <c r="AT20717" s="144"/>
    </row>
    <row r="20718" spans="9:46" s="142" customFormat="1" x14ac:dyDescent="0.15">
      <c r="I20718" s="223"/>
      <c r="P20718" s="224"/>
      <c r="Q20718" s="224"/>
      <c r="R20718" s="224"/>
      <c r="T20718" s="223"/>
      <c r="U20718" s="225"/>
      <c r="V20718" s="223"/>
      <c r="W20718" s="225"/>
      <c r="AE20718" s="200"/>
      <c r="AM20718" s="203"/>
      <c r="AT20718" s="144"/>
    </row>
    <row r="20719" spans="9:46" s="142" customFormat="1" x14ac:dyDescent="0.15">
      <c r="I20719" s="223"/>
      <c r="P20719" s="224"/>
      <c r="Q20719" s="224"/>
      <c r="R20719" s="224"/>
      <c r="T20719" s="223"/>
      <c r="U20719" s="225"/>
      <c r="V20719" s="223"/>
      <c r="W20719" s="225"/>
      <c r="AE20719" s="200"/>
      <c r="AM20719" s="203"/>
      <c r="AT20719" s="144"/>
    </row>
    <row r="20720" spans="9:46" s="142" customFormat="1" x14ac:dyDescent="0.15">
      <c r="I20720" s="223"/>
      <c r="P20720" s="224"/>
      <c r="Q20720" s="224"/>
      <c r="R20720" s="224"/>
      <c r="T20720" s="223"/>
      <c r="U20720" s="225"/>
      <c r="V20720" s="223"/>
      <c r="W20720" s="225"/>
      <c r="AE20720" s="200"/>
      <c r="AM20720" s="203"/>
      <c r="AT20720" s="144"/>
    </row>
    <row r="20721" spans="9:46" s="142" customFormat="1" x14ac:dyDescent="0.15">
      <c r="I20721" s="223"/>
      <c r="P20721" s="224"/>
      <c r="Q20721" s="224"/>
      <c r="R20721" s="224"/>
      <c r="T20721" s="223"/>
      <c r="U20721" s="225"/>
      <c r="V20721" s="223"/>
      <c r="W20721" s="225"/>
      <c r="AE20721" s="200"/>
      <c r="AM20721" s="203"/>
      <c r="AT20721" s="144"/>
    </row>
    <row r="20722" spans="9:46" s="142" customFormat="1" x14ac:dyDescent="0.15">
      <c r="I20722" s="223"/>
      <c r="P20722" s="224"/>
      <c r="Q20722" s="224"/>
      <c r="R20722" s="224"/>
      <c r="T20722" s="223"/>
      <c r="U20722" s="225"/>
      <c r="V20722" s="223"/>
      <c r="W20722" s="225"/>
      <c r="AE20722" s="200"/>
      <c r="AM20722" s="203"/>
      <c r="AT20722" s="144"/>
    </row>
    <row r="20723" spans="9:46" s="142" customFormat="1" x14ac:dyDescent="0.15">
      <c r="I20723" s="223"/>
      <c r="P20723" s="224"/>
      <c r="Q20723" s="224"/>
      <c r="R20723" s="224"/>
      <c r="T20723" s="223"/>
      <c r="U20723" s="225"/>
      <c r="V20723" s="223"/>
      <c r="W20723" s="225"/>
      <c r="AE20723" s="200"/>
      <c r="AM20723" s="203"/>
      <c r="AT20723" s="144"/>
    </row>
    <row r="20724" spans="9:46" s="142" customFormat="1" x14ac:dyDescent="0.15">
      <c r="I20724" s="223"/>
      <c r="P20724" s="224"/>
      <c r="Q20724" s="224"/>
      <c r="R20724" s="224"/>
      <c r="T20724" s="223"/>
      <c r="U20724" s="225"/>
      <c r="V20724" s="223"/>
      <c r="W20724" s="225"/>
      <c r="AE20724" s="200"/>
      <c r="AM20724" s="203"/>
      <c r="AT20724" s="144"/>
    </row>
    <row r="20725" spans="9:46" s="142" customFormat="1" x14ac:dyDescent="0.15">
      <c r="I20725" s="223"/>
      <c r="P20725" s="224"/>
      <c r="Q20725" s="224"/>
      <c r="R20725" s="224"/>
      <c r="T20725" s="223"/>
      <c r="U20725" s="225"/>
      <c r="V20725" s="223"/>
      <c r="W20725" s="225"/>
      <c r="AE20725" s="200"/>
      <c r="AM20725" s="203"/>
      <c r="AT20725" s="144"/>
    </row>
    <row r="20726" spans="9:46" s="142" customFormat="1" x14ac:dyDescent="0.15">
      <c r="I20726" s="223"/>
      <c r="P20726" s="224"/>
      <c r="Q20726" s="224"/>
      <c r="R20726" s="224"/>
      <c r="T20726" s="223"/>
      <c r="U20726" s="225"/>
      <c r="V20726" s="223"/>
      <c r="W20726" s="225"/>
      <c r="AE20726" s="200"/>
      <c r="AM20726" s="203"/>
      <c r="AT20726" s="144"/>
    </row>
    <row r="20727" spans="9:46" s="142" customFormat="1" x14ac:dyDescent="0.15">
      <c r="I20727" s="223"/>
      <c r="P20727" s="224"/>
      <c r="Q20727" s="224"/>
      <c r="R20727" s="224"/>
      <c r="T20727" s="223"/>
      <c r="U20727" s="225"/>
      <c r="V20727" s="223"/>
      <c r="W20727" s="225"/>
      <c r="AE20727" s="200"/>
      <c r="AM20727" s="203"/>
      <c r="AT20727" s="144"/>
    </row>
    <row r="20728" spans="9:46" s="142" customFormat="1" x14ac:dyDescent="0.15">
      <c r="I20728" s="223"/>
      <c r="P20728" s="224"/>
      <c r="Q20728" s="224"/>
      <c r="R20728" s="224"/>
      <c r="T20728" s="223"/>
      <c r="U20728" s="225"/>
      <c r="V20728" s="223"/>
      <c r="W20728" s="225"/>
      <c r="AE20728" s="200"/>
      <c r="AM20728" s="203"/>
      <c r="AT20728" s="144"/>
    </row>
    <row r="20729" spans="9:46" s="142" customFormat="1" x14ac:dyDescent="0.15">
      <c r="I20729" s="223"/>
      <c r="P20729" s="224"/>
      <c r="Q20729" s="224"/>
      <c r="R20729" s="224"/>
      <c r="T20729" s="223"/>
      <c r="U20729" s="225"/>
      <c r="V20729" s="223"/>
      <c r="W20729" s="225"/>
      <c r="AE20729" s="200"/>
      <c r="AM20729" s="203"/>
      <c r="AT20729" s="144"/>
    </row>
    <row r="20730" spans="9:46" s="142" customFormat="1" x14ac:dyDescent="0.15">
      <c r="I20730" s="223"/>
      <c r="P20730" s="224"/>
      <c r="Q20730" s="224"/>
      <c r="R20730" s="224"/>
      <c r="T20730" s="223"/>
      <c r="U20730" s="225"/>
      <c r="V20730" s="223"/>
      <c r="W20730" s="225"/>
      <c r="AE20730" s="200"/>
      <c r="AM20730" s="203"/>
      <c r="AT20730" s="144"/>
    </row>
    <row r="20731" spans="9:46" s="142" customFormat="1" x14ac:dyDescent="0.15">
      <c r="I20731" s="223"/>
      <c r="P20731" s="224"/>
      <c r="Q20731" s="224"/>
      <c r="R20731" s="224"/>
      <c r="T20731" s="223"/>
      <c r="U20731" s="225"/>
      <c r="V20731" s="223"/>
      <c r="W20731" s="225"/>
      <c r="AE20731" s="200"/>
      <c r="AM20731" s="203"/>
      <c r="AT20731" s="144"/>
    </row>
    <row r="20732" spans="9:46" s="142" customFormat="1" x14ac:dyDescent="0.15">
      <c r="I20732" s="223"/>
      <c r="P20732" s="224"/>
      <c r="Q20732" s="224"/>
      <c r="R20732" s="224"/>
      <c r="T20732" s="223"/>
      <c r="U20732" s="225"/>
      <c r="V20732" s="223"/>
      <c r="W20732" s="225"/>
      <c r="AE20732" s="200"/>
      <c r="AM20732" s="203"/>
      <c r="AT20732" s="144"/>
    </row>
    <row r="20733" spans="9:46" s="142" customFormat="1" x14ac:dyDescent="0.15">
      <c r="I20733" s="223"/>
      <c r="P20733" s="224"/>
      <c r="Q20733" s="224"/>
      <c r="R20733" s="224"/>
      <c r="T20733" s="223"/>
      <c r="U20733" s="225"/>
      <c r="V20733" s="223"/>
      <c r="W20733" s="225"/>
      <c r="AE20733" s="200"/>
      <c r="AM20733" s="203"/>
      <c r="AT20733" s="144"/>
    </row>
    <row r="20734" spans="9:46" s="142" customFormat="1" x14ac:dyDescent="0.15">
      <c r="I20734" s="223"/>
      <c r="P20734" s="224"/>
      <c r="Q20734" s="224"/>
      <c r="R20734" s="224"/>
      <c r="T20734" s="223"/>
      <c r="U20734" s="225"/>
      <c r="V20734" s="223"/>
      <c r="W20734" s="225"/>
      <c r="AE20734" s="200"/>
      <c r="AM20734" s="203"/>
      <c r="AT20734" s="144"/>
    </row>
    <row r="20735" spans="9:46" s="142" customFormat="1" x14ac:dyDescent="0.15">
      <c r="I20735" s="223"/>
      <c r="P20735" s="224"/>
      <c r="Q20735" s="224"/>
      <c r="R20735" s="224"/>
      <c r="T20735" s="223"/>
      <c r="U20735" s="225"/>
      <c r="V20735" s="223"/>
      <c r="W20735" s="225"/>
      <c r="AE20735" s="200"/>
      <c r="AM20735" s="203"/>
      <c r="AT20735" s="144"/>
    </row>
    <row r="20736" spans="9:46" s="142" customFormat="1" x14ac:dyDescent="0.15">
      <c r="I20736" s="223"/>
      <c r="P20736" s="224"/>
      <c r="Q20736" s="224"/>
      <c r="R20736" s="224"/>
      <c r="T20736" s="223"/>
      <c r="U20736" s="225"/>
      <c r="V20736" s="223"/>
      <c r="W20736" s="225"/>
      <c r="AE20736" s="200"/>
      <c r="AM20736" s="203"/>
      <c r="AT20736" s="144"/>
    </row>
    <row r="20737" spans="9:46" s="142" customFormat="1" x14ac:dyDescent="0.15">
      <c r="I20737" s="223"/>
      <c r="P20737" s="224"/>
      <c r="Q20737" s="224"/>
      <c r="R20737" s="224"/>
      <c r="T20737" s="223"/>
      <c r="U20737" s="225"/>
      <c r="V20737" s="223"/>
      <c r="W20737" s="225"/>
      <c r="AE20737" s="200"/>
      <c r="AM20737" s="203"/>
      <c r="AT20737" s="144"/>
    </row>
    <row r="20738" spans="9:46" s="142" customFormat="1" x14ac:dyDescent="0.15">
      <c r="I20738" s="223"/>
      <c r="P20738" s="224"/>
      <c r="Q20738" s="224"/>
      <c r="R20738" s="224"/>
      <c r="T20738" s="223"/>
      <c r="U20738" s="225"/>
      <c r="V20738" s="223"/>
      <c r="W20738" s="225"/>
      <c r="AE20738" s="200"/>
      <c r="AM20738" s="203"/>
      <c r="AT20738" s="144"/>
    </row>
    <row r="20739" spans="9:46" s="142" customFormat="1" x14ac:dyDescent="0.15">
      <c r="I20739" s="223"/>
      <c r="P20739" s="224"/>
      <c r="Q20739" s="224"/>
      <c r="R20739" s="224"/>
      <c r="T20739" s="223"/>
      <c r="U20739" s="225"/>
      <c r="V20739" s="223"/>
      <c r="W20739" s="225"/>
      <c r="AE20739" s="200"/>
      <c r="AM20739" s="203"/>
      <c r="AT20739" s="144"/>
    </row>
    <row r="20740" spans="9:46" s="142" customFormat="1" x14ac:dyDescent="0.15">
      <c r="I20740" s="223"/>
      <c r="P20740" s="224"/>
      <c r="Q20740" s="224"/>
      <c r="R20740" s="224"/>
      <c r="T20740" s="223"/>
      <c r="U20740" s="225"/>
      <c r="V20740" s="223"/>
      <c r="W20740" s="225"/>
      <c r="AE20740" s="200"/>
      <c r="AM20740" s="203"/>
      <c r="AT20740" s="144"/>
    </row>
    <row r="20741" spans="9:46" s="142" customFormat="1" x14ac:dyDescent="0.15">
      <c r="I20741" s="223"/>
      <c r="P20741" s="224"/>
      <c r="Q20741" s="224"/>
      <c r="R20741" s="224"/>
      <c r="T20741" s="223"/>
      <c r="U20741" s="225"/>
      <c r="V20741" s="223"/>
      <c r="W20741" s="225"/>
      <c r="AE20741" s="200"/>
      <c r="AM20741" s="203"/>
      <c r="AT20741" s="144"/>
    </row>
    <row r="20742" spans="9:46" s="142" customFormat="1" x14ac:dyDescent="0.15">
      <c r="I20742" s="223"/>
      <c r="P20742" s="224"/>
      <c r="Q20742" s="224"/>
      <c r="R20742" s="224"/>
      <c r="T20742" s="223"/>
      <c r="U20742" s="225"/>
      <c r="V20742" s="223"/>
      <c r="W20742" s="225"/>
      <c r="AE20742" s="200"/>
      <c r="AM20742" s="203"/>
      <c r="AT20742" s="144"/>
    </row>
    <row r="20743" spans="9:46" s="142" customFormat="1" x14ac:dyDescent="0.15">
      <c r="I20743" s="223"/>
      <c r="P20743" s="224"/>
      <c r="Q20743" s="224"/>
      <c r="R20743" s="224"/>
      <c r="T20743" s="223"/>
      <c r="U20743" s="225"/>
      <c r="V20743" s="223"/>
      <c r="W20743" s="225"/>
      <c r="AE20743" s="200"/>
      <c r="AM20743" s="203"/>
      <c r="AT20743" s="144"/>
    </row>
    <row r="20744" spans="9:46" s="142" customFormat="1" x14ac:dyDescent="0.15">
      <c r="I20744" s="223"/>
      <c r="P20744" s="224"/>
      <c r="Q20744" s="224"/>
      <c r="R20744" s="224"/>
      <c r="T20744" s="223"/>
      <c r="U20744" s="225"/>
      <c r="V20744" s="223"/>
      <c r="W20744" s="225"/>
      <c r="AE20744" s="200"/>
      <c r="AM20744" s="203"/>
      <c r="AT20744" s="144"/>
    </row>
    <row r="20745" spans="9:46" s="142" customFormat="1" x14ac:dyDescent="0.15">
      <c r="I20745" s="223"/>
      <c r="P20745" s="224"/>
      <c r="Q20745" s="224"/>
      <c r="R20745" s="224"/>
      <c r="T20745" s="223"/>
      <c r="U20745" s="225"/>
      <c r="V20745" s="223"/>
      <c r="W20745" s="225"/>
      <c r="AE20745" s="200"/>
      <c r="AM20745" s="203"/>
      <c r="AT20745" s="144"/>
    </row>
    <row r="20746" spans="9:46" s="142" customFormat="1" x14ac:dyDescent="0.15">
      <c r="I20746" s="223"/>
      <c r="P20746" s="224"/>
      <c r="Q20746" s="224"/>
      <c r="R20746" s="224"/>
      <c r="T20746" s="223"/>
      <c r="U20746" s="225"/>
      <c r="V20746" s="223"/>
      <c r="W20746" s="225"/>
      <c r="AE20746" s="200"/>
      <c r="AM20746" s="203"/>
      <c r="AT20746" s="144"/>
    </row>
    <row r="20747" spans="9:46" s="142" customFormat="1" x14ac:dyDescent="0.15">
      <c r="I20747" s="223"/>
      <c r="P20747" s="224"/>
      <c r="Q20747" s="224"/>
      <c r="R20747" s="224"/>
      <c r="T20747" s="223"/>
      <c r="U20747" s="225"/>
      <c r="V20747" s="223"/>
      <c r="W20747" s="225"/>
      <c r="AE20747" s="200"/>
      <c r="AM20747" s="203"/>
      <c r="AT20747" s="144"/>
    </row>
    <row r="20748" spans="9:46" s="142" customFormat="1" x14ac:dyDescent="0.15">
      <c r="I20748" s="223"/>
      <c r="P20748" s="224"/>
      <c r="Q20748" s="224"/>
      <c r="R20748" s="224"/>
      <c r="T20748" s="223"/>
      <c r="U20748" s="225"/>
      <c r="V20748" s="223"/>
      <c r="W20748" s="225"/>
      <c r="AE20748" s="200"/>
      <c r="AM20748" s="203"/>
      <c r="AT20748" s="144"/>
    </row>
    <row r="20749" spans="9:46" s="142" customFormat="1" x14ac:dyDescent="0.15">
      <c r="I20749" s="223"/>
      <c r="P20749" s="224"/>
      <c r="Q20749" s="224"/>
      <c r="R20749" s="224"/>
      <c r="T20749" s="223"/>
      <c r="U20749" s="225"/>
      <c r="V20749" s="223"/>
      <c r="W20749" s="225"/>
      <c r="AE20749" s="200"/>
      <c r="AM20749" s="203"/>
      <c r="AT20749" s="144"/>
    </row>
    <row r="20750" spans="9:46" s="142" customFormat="1" x14ac:dyDescent="0.15">
      <c r="I20750" s="223"/>
      <c r="P20750" s="224"/>
      <c r="Q20750" s="224"/>
      <c r="R20750" s="224"/>
      <c r="T20750" s="223"/>
      <c r="U20750" s="225"/>
      <c r="V20750" s="223"/>
      <c r="W20750" s="225"/>
      <c r="AE20750" s="200"/>
      <c r="AM20750" s="203"/>
      <c r="AT20750" s="144"/>
    </row>
    <row r="20751" spans="9:46" s="142" customFormat="1" x14ac:dyDescent="0.15">
      <c r="I20751" s="223"/>
      <c r="P20751" s="224"/>
      <c r="Q20751" s="224"/>
      <c r="R20751" s="224"/>
      <c r="T20751" s="223"/>
      <c r="U20751" s="225"/>
      <c r="V20751" s="223"/>
      <c r="W20751" s="225"/>
      <c r="AE20751" s="200"/>
      <c r="AM20751" s="203"/>
      <c r="AT20751" s="144"/>
    </row>
    <row r="20752" spans="9:46" s="142" customFormat="1" x14ac:dyDescent="0.15">
      <c r="I20752" s="223"/>
      <c r="P20752" s="224"/>
      <c r="Q20752" s="224"/>
      <c r="R20752" s="224"/>
      <c r="T20752" s="223"/>
      <c r="U20752" s="225"/>
      <c r="V20752" s="223"/>
      <c r="W20752" s="225"/>
      <c r="AE20752" s="200"/>
      <c r="AM20752" s="203"/>
      <c r="AT20752" s="144"/>
    </row>
    <row r="20753" spans="9:46" s="142" customFormat="1" x14ac:dyDescent="0.15">
      <c r="I20753" s="223"/>
      <c r="P20753" s="224"/>
      <c r="Q20753" s="224"/>
      <c r="R20753" s="224"/>
      <c r="T20753" s="223"/>
      <c r="U20753" s="225"/>
      <c r="V20753" s="223"/>
      <c r="W20753" s="225"/>
      <c r="AE20753" s="200"/>
      <c r="AM20753" s="203"/>
      <c r="AT20753" s="144"/>
    </row>
    <row r="20754" spans="9:46" s="142" customFormat="1" x14ac:dyDescent="0.15">
      <c r="I20754" s="223"/>
      <c r="P20754" s="224"/>
      <c r="Q20754" s="224"/>
      <c r="R20754" s="224"/>
      <c r="T20754" s="223"/>
      <c r="U20754" s="225"/>
      <c r="V20754" s="223"/>
      <c r="W20754" s="225"/>
      <c r="AE20754" s="200"/>
      <c r="AM20754" s="203"/>
      <c r="AT20754" s="144"/>
    </row>
    <row r="20755" spans="9:46" s="142" customFormat="1" x14ac:dyDescent="0.15">
      <c r="I20755" s="223"/>
      <c r="P20755" s="224"/>
      <c r="Q20755" s="224"/>
      <c r="R20755" s="224"/>
      <c r="T20755" s="223"/>
      <c r="U20755" s="225"/>
      <c r="V20755" s="223"/>
      <c r="W20755" s="225"/>
      <c r="AE20755" s="200"/>
      <c r="AM20755" s="203"/>
      <c r="AT20755" s="144"/>
    </row>
    <row r="20756" spans="9:46" s="142" customFormat="1" x14ac:dyDescent="0.15">
      <c r="I20756" s="223"/>
      <c r="P20756" s="224"/>
      <c r="Q20756" s="224"/>
      <c r="R20756" s="224"/>
      <c r="T20756" s="223"/>
      <c r="U20756" s="225"/>
      <c r="V20756" s="223"/>
      <c r="W20756" s="225"/>
      <c r="AE20756" s="200"/>
      <c r="AM20756" s="203"/>
      <c r="AT20756" s="144"/>
    </row>
    <row r="20757" spans="9:46" s="142" customFormat="1" x14ac:dyDescent="0.15">
      <c r="I20757" s="223"/>
      <c r="P20757" s="224"/>
      <c r="Q20757" s="224"/>
      <c r="R20757" s="224"/>
      <c r="T20757" s="223"/>
      <c r="U20757" s="225"/>
      <c r="V20757" s="223"/>
      <c r="W20757" s="225"/>
      <c r="AE20757" s="200"/>
      <c r="AM20757" s="203"/>
      <c r="AT20757" s="144"/>
    </row>
    <row r="20758" spans="9:46" s="142" customFormat="1" x14ac:dyDescent="0.15">
      <c r="I20758" s="223"/>
      <c r="P20758" s="224"/>
      <c r="Q20758" s="224"/>
      <c r="R20758" s="224"/>
      <c r="T20758" s="223"/>
      <c r="U20758" s="225"/>
      <c r="V20758" s="223"/>
      <c r="W20758" s="225"/>
      <c r="AE20758" s="200"/>
      <c r="AM20758" s="203"/>
      <c r="AT20758" s="144"/>
    </row>
    <row r="20759" spans="9:46" s="142" customFormat="1" x14ac:dyDescent="0.15">
      <c r="I20759" s="223"/>
      <c r="P20759" s="224"/>
      <c r="Q20759" s="224"/>
      <c r="R20759" s="224"/>
      <c r="T20759" s="223"/>
      <c r="U20759" s="225"/>
      <c r="V20759" s="223"/>
      <c r="W20759" s="225"/>
      <c r="AE20759" s="200"/>
      <c r="AM20759" s="203"/>
      <c r="AT20759" s="144"/>
    </row>
    <row r="20760" spans="9:46" s="142" customFormat="1" x14ac:dyDescent="0.15">
      <c r="I20760" s="223"/>
      <c r="P20760" s="224"/>
      <c r="Q20760" s="224"/>
      <c r="R20760" s="224"/>
      <c r="T20760" s="223"/>
      <c r="U20760" s="225"/>
      <c r="V20760" s="223"/>
      <c r="W20760" s="225"/>
      <c r="AE20760" s="200"/>
      <c r="AM20760" s="203"/>
      <c r="AT20760" s="144"/>
    </row>
    <row r="20761" spans="9:46" s="142" customFormat="1" x14ac:dyDescent="0.15">
      <c r="I20761" s="223"/>
      <c r="P20761" s="224"/>
      <c r="Q20761" s="224"/>
      <c r="R20761" s="224"/>
      <c r="T20761" s="223"/>
      <c r="U20761" s="225"/>
      <c r="V20761" s="223"/>
      <c r="W20761" s="225"/>
      <c r="AE20761" s="200"/>
      <c r="AM20761" s="203"/>
      <c r="AT20761" s="144"/>
    </row>
    <row r="20762" spans="9:46" s="142" customFormat="1" x14ac:dyDescent="0.15">
      <c r="I20762" s="223"/>
      <c r="P20762" s="224"/>
      <c r="Q20762" s="224"/>
      <c r="R20762" s="224"/>
      <c r="T20762" s="223"/>
      <c r="U20762" s="225"/>
      <c r="V20762" s="223"/>
      <c r="W20762" s="225"/>
      <c r="AE20762" s="200"/>
      <c r="AM20762" s="203"/>
      <c r="AT20762" s="144"/>
    </row>
    <row r="20763" spans="9:46" s="142" customFormat="1" x14ac:dyDescent="0.15">
      <c r="I20763" s="223"/>
      <c r="P20763" s="224"/>
      <c r="Q20763" s="224"/>
      <c r="R20763" s="224"/>
      <c r="T20763" s="223"/>
      <c r="U20763" s="225"/>
      <c r="V20763" s="223"/>
      <c r="W20763" s="225"/>
      <c r="AE20763" s="200"/>
      <c r="AM20763" s="203"/>
      <c r="AT20763" s="144"/>
    </row>
    <row r="20764" spans="9:46" s="142" customFormat="1" x14ac:dyDescent="0.15">
      <c r="I20764" s="223"/>
      <c r="P20764" s="224"/>
      <c r="Q20764" s="224"/>
      <c r="R20764" s="224"/>
      <c r="T20764" s="223"/>
      <c r="U20764" s="225"/>
      <c r="V20764" s="223"/>
      <c r="W20764" s="225"/>
      <c r="AE20764" s="200"/>
      <c r="AM20764" s="203"/>
      <c r="AT20764" s="144"/>
    </row>
    <row r="20765" spans="9:46" s="142" customFormat="1" x14ac:dyDescent="0.15">
      <c r="I20765" s="223"/>
      <c r="P20765" s="224"/>
      <c r="Q20765" s="224"/>
      <c r="R20765" s="224"/>
      <c r="T20765" s="223"/>
      <c r="U20765" s="225"/>
      <c r="V20765" s="223"/>
      <c r="W20765" s="225"/>
      <c r="AE20765" s="200"/>
      <c r="AM20765" s="203"/>
      <c r="AT20765" s="144"/>
    </row>
    <row r="20766" spans="9:46" s="142" customFormat="1" x14ac:dyDescent="0.15">
      <c r="I20766" s="223"/>
      <c r="P20766" s="224"/>
      <c r="Q20766" s="224"/>
      <c r="R20766" s="224"/>
      <c r="T20766" s="223"/>
      <c r="U20766" s="225"/>
      <c r="V20766" s="223"/>
      <c r="W20766" s="225"/>
      <c r="AE20766" s="200"/>
      <c r="AM20766" s="203"/>
      <c r="AT20766" s="144"/>
    </row>
    <row r="20767" spans="9:46" s="142" customFormat="1" x14ac:dyDescent="0.15">
      <c r="I20767" s="223"/>
      <c r="P20767" s="224"/>
      <c r="Q20767" s="224"/>
      <c r="R20767" s="224"/>
      <c r="T20767" s="223"/>
      <c r="U20767" s="225"/>
      <c r="V20767" s="223"/>
      <c r="W20767" s="225"/>
      <c r="AE20767" s="200"/>
      <c r="AM20767" s="203"/>
      <c r="AT20767" s="144"/>
    </row>
    <row r="20768" spans="9:46" s="142" customFormat="1" x14ac:dyDescent="0.15">
      <c r="I20768" s="223"/>
      <c r="P20768" s="224"/>
      <c r="Q20768" s="224"/>
      <c r="R20768" s="224"/>
      <c r="T20768" s="223"/>
      <c r="U20768" s="225"/>
      <c r="V20768" s="223"/>
      <c r="W20768" s="225"/>
      <c r="AE20768" s="200"/>
      <c r="AM20768" s="203"/>
      <c r="AT20768" s="144"/>
    </row>
    <row r="20769" spans="9:46" s="142" customFormat="1" x14ac:dyDescent="0.15">
      <c r="I20769" s="223"/>
      <c r="P20769" s="224"/>
      <c r="Q20769" s="224"/>
      <c r="R20769" s="224"/>
      <c r="T20769" s="223"/>
      <c r="U20769" s="225"/>
      <c r="V20769" s="223"/>
      <c r="W20769" s="225"/>
      <c r="AE20769" s="200"/>
      <c r="AM20769" s="203"/>
      <c r="AT20769" s="144"/>
    </row>
  </sheetData>
  <sheetProtection algorithmName="SHA-512" hashValue="K0kEJR3UqVJCWbTrHn3lufPy6nskYgoTQNq8J0tMU8EIyiktgxbzyc9g1VPq3YRPnUx3acoLtDmj8AepKOJ1MA==" saltValue="Rrau6my7fdax5ymKkWPDuQ==" spinCount="100000" sheet="1" formatCells="0" formatColumns="0" formatRows="0" insertColumns="0" insertRows="0" insertHyperlinks="0" deleteColumns="0" deleteRows="0" sort="0" autoFilter="0" pivotTables="0"/>
  <mergeCells count="19">
    <mergeCell ref="DS25:DV25"/>
    <mergeCell ref="DK25:DN25"/>
    <mergeCell ref="EA25:ED25"/>
    <mergeCell ref="EI25:EL25"/>
    <mergeCell ref="FG25:FJ25"/>
    <mergeCell ref="EY25:FB25"/>
    <mergeCell ref="EQ25:ET25"/>
    <mergeCell ref="DC25:DF25"/>
    <mergeCell ref="CU25:CX25"/>
    <mergeCell ref="CM25:CP25"/>
    <mergeCell ref="CE25:CH25"/>
    <mergeCell ref="D1:BZ1"/>
    <mergeCell ref="BO25:BR25"/>
    <mergeCell ref="BW25:BZ25"/>
    <mergeCell ref="D25:S25"/>
    <mergeCell ref="AJ25:AL25"/>
    <mergeCell ref="AR25:AT25"/>
    <mergeCell ref="AZ25:BB25"/>
    <mergeCell ref="BH25:BJ25"/>
  </mergeCells>
  <phoneticPr fontId="5"/>
  <dataValidations count="2">
    <dataValidation type="whole" allowBlank="1" showInputMessage="1" showErrorMessage="1" sqref="WWE983045:WWE983064 KI5:KI24 UE5:UE24 AEA5:AEA24 ANW5:ANW24 AXS5:AXS24 BHO5:BHO24 BRK5:BRK24 CBG5:CBG24 CLC5:CLC24 CUY5:CUY24 DEU5:DEU24 DOQ5:DOQ24 DYM5:DYM24 EII5:EII24 ESE5:ESE24 FCA5:FCA24 FLW5:FLW24 FVS5:FVS24 GFO5:GFO24 GPK5:GPK24 GZG5:GZG24 HJC5:HJC24 HSY5:HSY24 ICU5:ICU24 IMQ5:IMQ24 IWM5:IWM24 JGI5:JGI24 JQE5:JQE24 KAA5:KAA24 KJW5:KJW24 KTS5:KTS24 LDO5:LDO24 LNK5:LNK24 LXG5:LXG24 MHC5:MHC24 MQY5:MQY24 NAU5:NAU24 NKQ5:NKQ24 NUM5:NUM24 OEI5:OEI24 OOE5:OOE24 OYA5:OYA24 PHW5:PHW24 PRS5:PRS24 QBO5:QBO24 QLK5:QLK24 QVG5:QVG24 RFC5:RFC24 ROY5:ROY24 RYU5:RYU24 SIQ5:SIQ24 SSM5:SSM24 TCI5:TCI24 TME5:TME24 TWA5:TWA24 UFW5:UFW24 UPS5:UPS24 UZO5:UZO24 VJK5:VJK24 VTG5:VTG24 WDC5:WDC24 WMY5:WMY24 WWU5:WWU24 S65541:S65560 JS65541:JS65560 TO65541:TO65560 ADK65541:ADK65560 ANG65541:ANG65560 AXC65541:AXC65560 BGY65541:BGY65560 BQU65541:BQU65560 CAQ65541:CAQ65560 CKM65541:CKM65560 CUI65541:CUI65560 DEE65541:DEE65560 DOA65541:DOA65560 DXW65541:DXW65560 EHS65541:EHS65560 ERO65541:ERO65560 FBK65541:FBK65560 FLG65541:FLG65560 FVC65541:FVC65560 GEY65541:GEY65560 GOU65541:GOU65560 GYQ65541:GYQ65560 HIM65541:HIM65560 HSI65541:HSI65560 ICE65541:ICE65560 IMA65541:IMA65560 IVW65541:IVW65560 JFS65541:JFS65560 JPO65541:JPO65560 JZK65541:JZK65560 KJG65541:KJG65560 KTC65541:KTC65560 LCY65541:LCY65560 LMU65541:LMU65560 LWQ65541:LWQ65560 MGM65541:MGM65560 MQI65541:MQI65560 NAE65541:NAE65560 NKA65541:NKA65560 NTW65541:NTW65560 ODS65541:ODS65560 ONO65541:ONO65560 OXK65541:OXK65560 PHG65541:PHG65560 PRC65541:PRC65560 QAY65541:QAY65560 QKU65541:QKU65560 QUQ65541:QUQ65560 REM65541:REM65560 ROI65541:ROI65560 RYE65541:RYE65560 SIA65541:SIA65560 SRW65541:SRW65560 TBS65541:TBS65560 TLO65541:TLO65560 TVK65541:TVK65560 UFG65541:UFG65560 UPC65541:UPC65560 UYY65541:UYY65560 VIU65541:VIU65560 VSQ65541:VSQ65560 WCM65541:WCM65560 WMI65541:WMI65560 WWE65541:WWE65560 S131077:S131096 JS131077:JS131096 TO131077:TO131096 ADK131077:ADK131096 ANG131077:ANG131096 AXC131077:AXC131096 BGY131077:BGY131096 BQU131077:BQU131096 CAQ131077:CAQ131096 CKM131077:CKM131096 CUI131077:CUI131096 DEE131077:DEE131096 DOA131077:DOA131096 DXW131077:DXW131096 EHS131077:EHS131096 ERO131077:ERO131096 FBK131077:FBK131096 FLG131077:FLG131096 FVC131077:FVC131096 GEY131077:GEY131096 GOU131077:GOU131096 GYQ131077:GYQ131096 HIM131077:HIM131096 HSI131077:HSI131096 ICE131077:ICE131096 IMA131077:IMA131096 IVW131077:IVW131096 JFS131077:JFS131096 JPO131077:JPO131096 JZK131077:JZK131096 KJG131077:KJG131096 KTC131077:KTC131096 LCY131077:LCY131096 LMU131077:LMU131096 LWQ131077:LWQ131096 MGM131077:MGM131096 MQI131077:MQI131096 NAE131077:NAE131096 NKA131077:NKA131096 NTW131077:NTW131096 ODS131077:ODS131096 ONO131077:ONO131096 OXK131077:OXK131096 PHG131077:PHG131096 PRC131077:PRC131096 QAY131077:QAY131096 QKU131077:QKU131096 QUQ131077:QUQ131096 REM131077:REM131096 ROI131077:ROI131096 RYE131077:RYE131096 SIA131077:SIA131096 SRW131077:SRW131096 TBS131077:TBS131096 TLO131077:TLO131096 TVK131077:TVK131096 UFG131077:UFG131096 UPC131077:UPC131096 UYY131077:UYY131096 VIU131077:VIU131096 VSQ131077:VSQ131096 WCM131077:WCM131096 WMI131077:WMI131096 WWE131077:WWE131096 S196613:S196632 JS196613:JS196632 TO196613:TO196632 ADK196613:ADK196632 ANG196613:ANG196632 AXC196613:AXC196632 BGY196613:BGY196632 BQU196613:BQU196632 CAQ196613:CAQ196632 CKM196613:CKM196632 CUI196613:CUI196632 DEE196613:DEE196632 DOA196613:DOA196632 DXW196613:DXW196632 EHS196613:EHS196632 ERO196613:ERO196632 FBK196613:FBK196632 FLG196613:FLG196632 FVC196613:FVC196632 GEY196613:GEY196632 GOU196613:GOU196632 GYQ196613:GYQ196632 HIM196613:HIM196632 HSI196613:HSI196632 ICE196613:ICE196632 IMA196613:IMA196632 IVW196613:IVW196632 JFS196613:JFS196632 JPO196613:JPO196632 JZK196613:JZK196632 KJG196613:KJG196632 KTC196613:KTC196632 LCY196613:LCY196632 LMU196613:LMU196632 LWQ196613:LWQ196632 MGM196613:MGM196632 MQI196613:MQI196632 NAE196613:NAE196632 NKA196613:NKA196632 NTW196613:NTW196632 ODS196613:ODS196632 ONO196613:ONO196632 OXK196613:OXK196632 PHG196613:PHG196632 PRC196613:PRC196632 QAY196613:QAY196632 QKU196613:QKU196632 QUQ196613:QUQ196632 REM196613:REM196632 ROI196613:ROI196632 RYE196613:RYE196632 SIA196613:SIA196632 SRW196613:SRW196632 TBS196613:TBS196632 TLO196613:TLO196632 TVK196613:TVK196632 UFG196613:UFG196632 UPC196613:UPC196632 UYY196613:UYY196632 VIU196613:VIU196632 VSQ196613:VSQ196632 WCM196613:WCM196632 WMI196613:WMI196632 WWE196613:WWE196632 S262149:S262168 JS262149:JS262168 TO262149:TO262168 ADK262149:ADK262168 ANG262149:ANG262168 AXC262149:AXC262168 BGY262149:BGY262168 BQU262149:BQU262168 CAQ262149:CAQ262168 CKM262149:CKM262168 CUI262149:CUI262168 DEE262149:DEE262168 DOA262149:DOA262168 DXW262149:DXW262168 EHS262149:EHS262168 ERO262149:ERO262168 FBK262149:FBK262168 FLG262149:FLG262168 FVC262149:FVC262168 GEY262149:GEY262168 GOU262149:GOU262168 GYQ262149:GYQ262168 HIM262149:HIM262168 HSI262149:HSI262168 ICE262149:ICE262168 IMA262149:IMA262168 IVW262149:IVW262168 JFS262149:JFS262168 JPO262149:JPO262168 JZK262149:JZK262168 KJG262149:KJG262168 KTC262149:KTC262168 LCY262149:LCY262168 LMU262149:LMU262168 LWQ262149:LWQ262168 MGM262149:MGM262168 MQI262149:MQI262168 NAE262149:NAE262168 NKA262149:NKA262168 NTW262149:NTW262168 ODS262149:ODS262168 ONO262149:ONO262168 OXK262149:OXK262168 PHG262149:PHG262168 PRC262149:PRC262168 QAY262149:QAY262168 QKU262149:QKU262168 QUQ262149:QUQ262168 REM262149:REM262168 ROI262149:ROI262168 RYE262149:RYE262168 SIA262149:SIA262168 SRW262149:SRW262168 TBS262149:TBS262168 TLO262149:TLO262168 TVK262149:TVK262168 UFG262149:UFG262168 UPC262149:UPC262168 UYY262149:UYY262168 VIU262149:VIU262168 VSQ262149:VSQ262168 WCM262149:WCM262168 WMI262149:WMI262168 WWE262149:WWE262168 S327685:S327704 JS327685:JS327704 TO327685:TO327704 ADK327685:ADK327704 ANG327685:ANG327704 AXC327685:AXC327704 BGY327685:BGY327704 BQU327685:BQU327704 CAQ327685:CAQ327704 CKM327685:CKM327704 CUI327685:CUI327704 DEE327685:DEE327704 DOA327685:DOA327704 DXW327685:DXW327704 EHS327685:EHS327704 ERO327685:ERO327704 FBK327685:FBK327704 FLG327685:FLG327704 FVC327685:FVC327704 GEY327685:GEY327704 GOU327685:GOU327704 GYQ327685:GYQ327704 HIM327685:HIM327704 HSI327685:HSI327704 ICE327685:ICE327704 IMA327685:IMA327704 IVW327685:IVW327704 JFS327685:JFS327704 JPO327685:JPO327704 JZK327685:JZK327704 KJG327685:KJG327704 KTC327685:KTC327704 LCY327685:LCY327704 LMU327685:LMU327704 LWQ327685:LWQ327704 MGM327685:MGM327704 MQI327685:MQI327704 NAE327685:NAE327704 NKA327685:NKA327704 NTW327685:NTW327704 ODS327685:ODS327704 ONO327685:ONO327704 OXK327685:OXK327704 PHG327685:PHG327704 PRC327685:PRC327704 QAY327685:QAY327704 QKU327685:QKU327704 QUQ327685:QUQ327704 REM327685:REM327704 ROI327685:ROI327704 RYE327685:RYE327704 SIA327685:SIA327704 SRW327685:SRW327704 TBS327685:TBS327704 TLO327685:TLO327704 TVK327685:TVK327704 UFG327685:UFG327704 UPC327685:UPC327704 UYY327685:UYY327704 VIU327685:VIU327704 VSQ327685:VSQ327704 WCM327685:WCM327704 WMI327685:WMI327704 WWE327685:WWE327704 S393221:S393240 JS393221:JS393240 TO393221:TO393240 ADK393221:ADK393240 ANG393221:ANG393240 AXC393221:AXC393240 BGY393221:BGY393240 BQU393221:BQU393240 CAQ393221:CAQ393240 CKM393221:CKM393240 CUI393221:CUI393240 DEE393221:DEE393240 DOA393221:DOA393240 DXW393221:DXW393240 EHS393221:EHS393240 ERO393221:ERO393240 FBK393221:FBK393240 FLG393221:FLG393240 FVC393221:FVC393240 GEY393221:GEY393240 GOU393221:GOU393240 GYQ393221:GYQ393240 HIM393221:HIM393240 HSI393221:HSI393240 ICE393221:ICE393240 IMA393221:IMA393240 IVW393221:IVW393240 JFS393221:JFS393240 JPO393221:JPO393240 JZK393221:JZK393240 KJG393221:KJG393240 KTC393221:KTC393240 LCY393221:LCY393240 LMU393221:LMU393240 LWQ393221:LWQ393240 MGM393221:MGM393240 MQI393221:MQI393240 NAE393221:NAE393240 NKA393221:NKA393240 NTW393221:NTW393240 ODS393221:ODS393240 ONO393221:ONO393240 OXK393221:OXK393240 PHG393221:PHG393240 PRC393221:PRC393240 QAY393221:QAY393240 QKU393221:QKU393240 QUQ393221:QUQ393240 REM393221:REM393240 ROI393221:ROI393240 RYE393221:RYE393240 SIA393221:SIA393240 SRW393221:SRW393240 TBS393221:TBS393240 TLO393221:TLO393240 TVK393221:TVK393240 UFG393221:UFG393240 UPC393221:UPC393240 UYY393221:UYY393240 VIU393221:VIU393240 VSQ393221:VSQ393240 WCM393221:WCM393240 WMI393221:WMI393240 WWE393221:WWE393240 S458757:S458776 JS458757:JS458776 TO458757:TO458776 ADK458757:ADK458776 ANG458757:ANG458776 AXC458757:AXC458776 BGY458757:BGY458776 BQU458757:BQU458776 CAQ458757:CAQ458776 CKM458757:CKM458776 CUI458757:CUI458776 DEE458757:DEE458776 DOA458757:DOA458776 DXW458757:DXW458776 EHS458757:EHS458776 ERO458757:ERO458776 FBK458757:FBK458776 FLG458757:FLG458776 FVC458757:FVC458776 GEY458757:GEY458776 GOU458757:GOU458776 GYQ458757:GYQ458776 HIM458757:HIM458776 HSI458757:HSI458776 ICE458757:ICE458776 IMA458757:IMA458776 IVW458757:IVW458776 JFS458757:JFS458776 JPO458757:JPO458776 JZK458757:JZK458776 KJG458757:KJG458776 KTC458757:KTC458776 LCY458757:LCY458776 LMU458757:LMU458776 LWQ458757:LWQ458776 MGM458757:MGM458776 MQI458757:MQI458776 NAE458757:NAE458776 NKA458757:NKA458776 NTW458757:NTW458776 ODS458757:ODS458776 ONO458757:ONO458776 OXK458757:OXK458776 PHG458757:PHG458776 PRC458757:PRC458776 QAY458757:QAY458776 QKU458757:QKU458776 QUQ458757:QUQ458776 REM458757:REM458776 ROI458757:ROI458776 RYE458757:RYE458776 SIA458757:SIA458776 SRW458757:SRW458776 TBS458757:TBS458776 TLO458757:TLO458776 TVK458757:TVK458776 UFG458757:UFG458776 UPC458757:UPC458776 UYY458757:UYY458776 VIU458757:VIU458776 VSQ458757:VSQ458776 WCM458757:WCM458776 WMI458757:WMI458776 WWE458757:WWE458776 S524293:S524312 JS524293:JS524312 TO524293:TO524312 ADK524293:ADK524312 ANG524293:ANG524312 AXC524293:AXC524312 BGY524293:BGY524312 BQU524293:BQU524312 CAQ524293:CAQ524312 CKM524293:CKM524312 CUI524293:CUI524312 DEE524293:DEE524312 DOA524293:DOA524312 DXW524293:DXW524312 EHS524293:EHS524312 ERO524293:ERO524312 FBK524293:FBK524312 FLG524293:FLG524312 FVC524293:FVC524312 GEY524293:GEY524312 GOU524293:GOU524312 GYQ524293:GYQ524312 HIM524293:HIM524312 HSI524293:HSI524312 ICE524293:ICE524312 IMA524293:IMA524312 IVW524293:IVW524312 JFS524293:JFS524312 JPO524293:JPO524312 JZK524293:JZK524312 KJG524293:KJG524312 KTC524293:KTC524312 LCY524293:LCY524312 LMU524293:LMU524312 LWQ524293:LWQ524312 MGM524293:MGM524312 MQI524293:MQI524312 NAE524293:NAE524312 NKA524293:NKA524312 NTW524293:NTW524312 ODS524293:ODS524312 ONO524293:ONO524312 OXK524293:OXK524312 PHG524293:PHG524312 PRC524293:PRC524312 QAY524293:QAY524312 QKU524293:QKU524312 QUQ524293:QUQ524312 REM524293:REM524312 ROI524293:ROI524312 RYE524293:RYE524312 SIA524293:SIA524312 SRW524293:SRW524312 TBS524293:TBS524312 TLO524293:TLO524312 TVK524293:TVK524312 UFG524293:UFG524312 UPC524293:UPC524312 UYY524293:UYY524312 VIU524293:VIU524312 VSQ524293:VSQ524312 WCM524293:WCM524312 WMI524293:WMI524312 WWE524293:WWE524312 S589829:S589848 JS589829:JS589848 TO589829:TO589848 ADK589829:ADK589848 ANG589829:ANG589848 AXC589829:AXC589848 BGY589829:BGY589848 BQU589829:BQU589848 CAQ589829:CAQ589848 CKM589829:CKM589848 CUI589829:CUI589848 DEE589829:DEE589848 DOA589829:DOA589848 DXW589829:DXW589848 EHS589829:EHS589848 ERO589829:ERO589848 FBK589829:FBK589848 FLG589829:FLG589848 FVC589829:FVC589848 GEY589829:GEY589848 GOU589829:GOU589848 GYQ589829:GYQ589848 HIM589829:HIM589848 HSI589829:HSI589848 ICE589829:ICE589848 IMA589829:IMA589848 IVW589829:IVW589848 JFS589829:JFS589848 JPO589829:JPO589848 JZK589829:JZK589848 KJG589829:KJG589848 KTC589829:KTC589848 LCY589829:LCY589848 LMU589829:LMU589848 LWQ589829:LWQ589848 MGM589829:MGM589848 MQI589829:MQI589848 NAE589829:NAE589848 NKA589829:NKA589848 NTW589829:NTW589848 ODS589829:ODS589848 ONO589829:ONO589848 OXK589829:OXK589848 PHG589829:PHG589848 PRC589829:PRC589848 QAY589829:QAY589848 QKU589829:QKU589848 QUQ589829:QUQ589848 REM589829:REM589848 ROI589829:ROI589848 RYE589829:RYE589848 SIA589829:SIA589848 SRW589829:SRW589848 TBS589829:TBS589848 TLO589829:TLO589848 TVK589829:TVK589848 UFG589829:UFG589848 UPC589829:UPC589848 UYY589829:UYY589848 VIU589829:VIU589848 VSQ589829:VSQ589848 WCM589829:WCM589848 WMI589829:WMI589848 WWE589829:WWE589848 S655365:S655384 JS655365:JS655384 TO655365:TO655384 ADK655365:ADK655384 ANG655365:ANG655384 AXC655365:AXC655384 BGY655365:BGY655384 BQU655365:BQU655384 CAQ655365:CAQ655384 CKM655365:CKM655384 CUI655365:CUI655384 DEE655365:DEE655384 DOA655365:DOA655384 DXW655365:DXW655384 EHS655365:EHS655384 ERO655365:ERO655384 FBK655365:FBK655384 FLG655365:FLG655384 FVC655365:FVC655384 GEY655365:GEY655384 GOU655365:GOU655384 GYQ655365:GYQ655384 HIM655365:HIM655384 HSI655365:HSI655384 ICE655365:ICE655384 IMA655365:IMA655384 IVW655365:IVW655384 JFS655365:JFS655384 JPO655365:JPO655384 JZK655365:JZK655384 KJG655365:KJG655384 KTC655365:KTC655384 LCY655365:LCY655384 LMU655365:LMU655384 LWQ655365:LWQ655384 MGM655365:MGM655384 MQI655365:MQI655384 NAE655365:NAE655384 NKA655365:NKA655384 NTW655365:NTW655384 ODS655365:ODS655384 ONO655365:ONO655384 OXK655365:OXK655384 PHG655365:PHG655384 PRC655365:PRC655384 QAY655365:QAY655384 QKU655365:QKU655384 QUQ655365:QUQ655384 REM655365:REM655384 ROI655365:ROI655384 RYE655365:RYE655384 SIA655365:SIA655384 SRW655365:SRW655384 TBS655365:TBS655384 TLO655365:TLO655384 TVK655365:TVK655384 UFG655365:UFG655384 UPC655365:UPC655384 UYY655365:UYY655384 VIU655365:VIU655384 VSQ655365:VSQ655384 WCM655365:WCM655384 WMI655365:WMI655384 WWE655365:WWE655384 S720901:S720920 JS720901:JS720920 TO720901:TO720920 ADK720901:ADK720920 ANG720901:ANG720920 AXC720901:AXC720920 BGY720901:BGY720920 BQU720901:BQU720920 CAQ720901:CAQ720920 CKM720901:CKM720920 CUI720901:CUI720920 DEE720901:DEE720920 DOA720901:DOA720920 DXW720901:DXW720920 EHS720901:EHS720920 ERO720901:ERO720920 FBK720901:FBK720920 FLG720901:FLG720920 FVC720901:FVC720920 GEY720901:GEY720920 GOU720901:GOU720920 GYQ720901:GYQ720920 HIM720901:HIM720920 HSI720901:HSI720920 ICE720901:ICE720920 IMA720901:IMA720920 IVW720901:IVW720920 JFS720901:JFS720920 JPO720901:JPO720920 JZK720901:JZK720920 KJG720901:KJG720920 KTC720901:KTC720920 LCY720901:LCY720920 LMU720901:LMU720920 LWQ720901:LWQ720920 MGM720901:MGM720920 MQI720901:MQI720920 NAE720901:NAE720920 NKA720901:NKA720920 NTW720901:NTW720920 ODS720901:ODS720920 ONO720901:ONO720920 OXK720901:OXK720920 PHG720901:PHG720920 PRC720901:PRC720920 QAY720901:QAY720920 QKU720901:QKU720920 QUQ720901:QUQ720920 REM720901:REM720920 ROI720901:ROI720920 RYE720901:RYE720920 SIA720901:SIA720920 SRW720901:SRW720920 TBS720901:TBS720920 TLO720901:TLO720920 TVK720901:TVK720920 UFG720901:UFG720920 UPC720901:UPC720920 UYY720901:UYY720920 VIU720901:VIU720920 VSQ720901:VSQ720920 WCM720901:WCM720920 WMI720901:WMI720920 WWE720901:WWE720920 S786437:S786456 JS786437:JS786456 TO786437:TO786456 ADK786437:ADK786456 ANG786437:ANG786456 AXC786437:AXC786456 BGY786437:BGY786456 BQU786437:BQU786456 CAQ786437:CAQ786456 CKM786437:CKM786456 CUI786437:CUI786456 DEE786437:DEE786456 DOA786437:DOA786456 DXW786437:DXW786456 EHS786437:EHS786456 ERO786437:ERO786456 FBK786437:FBK786456 FLG786437:FLG786456 FVC786437:FVC786456 GEY786437:GEY786456 GOU786437:GOU786456 GYQ786437:GYQ786456 HIM786437:HIM786456 HSI786437:HSI786456 ICE786437:ICE786456 IMA786437:IMA786456 IVW786437:IVW786456 JFS786437:JFS786456 JPO786437:JPO786456 JZK786437:JZK786456 KJG786437:KJG786456 KTC786437:KTC786456 LCY786437:LCY786456 LMU786437:LMU786456 LWQ786437:LWQ786456 MGM786437:MGM786456 MQI786437:MQI786456 NAE786437:NAE786456 NKA786437:NKA786456 NTW786437:NTW786456 ODS786437:ODS786456 ONO786437:ONO786456 OXK786437:OXK786456 PHG786437:PHG786456 PRC786437:PRC786456 QAY786437:QAY786456 QKU786437:QKU786456 QUQ786437:QUQ786456 REM786437:REM786456 ROI786437:ROI786456 RYE786437:RYE786456 SIA786437:SIA786456 SRW786437:SRW786456 TBS786437:TBS786456 TLO786437:TLO786456 TVK786437:TVK786456 UFG786437:UFG786456 UPC786437:UPC786456 UYY786437:UYY786456 VIU786437:VIU786456 VSQ786437:VSQ786456 WCM786437:WCM786456 WMI786437:WMI786456 WWE786437:WWE786456 S851973:S851992 JS851973:JS851992 TO851973:TO851992 ADK851973:ADK851992 ANG851973:ANG851992 AXC851973:AXC851992 BGY851973:BGY851992 BQU851973:BQU851992 CAQ851973:CAQ851992 CKM851973:CKM851992 CUI851973:CUI851992 DEE851973:DEE851992 DOA851973:DOA851992 DXW851973:DXW851992 EHS851973:EHS851992 ERO851973:ERO851992 FBK851973:FBK851992 FLG851973:FLG851992 FVC851973:FVC851992 GEY851973:GEY851992 GOU851973:GOU851992 GYQ851973:GYQ851992 HIM851973:HIM851992 HSI851973:HSI851992 ICE851973:ICE851992 IMA851973:IMA851992 IVW851973:IVW851992 JFS851973:JFS851992 JPO851973:JPO851992 JZK851973:JZK851992 KJG851973:KJG851992 KTC851973:KTC851992 LCY851973:LCY851992 LMU851973:LMU851992 LWQ851973:LWQ851992 MGM851973:MGM851992 MQI851973:MQI851992 NAE851973:NAE851992 NKA851973:NKA851992 NTW851973:NTW851992 ODS851973:ODS851992 ONO851973:ONO851992 OXK851973:OXK851992 PHG851973:PHG851992 PRC851973:PRC851992 QAY851973:QAY851992 QKU851973:QKU851992 QUQ851973:QUQ851992 REM851973:REM851992 ROI851973:ROI851992 RYE851973:RYE851992 SIA851973:SIA851992 SRW851973:SRW851992 TBS851973:TBS851992 TLO851973:TLO851992 TVK851973:TVK851992 UFG851973:UFG851992 UPC851973:UPC851992 UYY851973:UYY851992 VIU851973:VIU851992 VSQ851973:VSQ851992 WCM851973:WCM851992 WMI851973:WMI851992 WWE851973:WWE851992 S917509:S917528 JS917509:JS917528 TO917509:TO917528 ADK917509:ADK917528 ANG917509:ANG917528 AXC917509:AXC917528 BGY917509:BGY917528 BQU917509:BQU917528 CAQ917509:CAQ917528 CKM917509:CKM917528 CUI917509:CUI917528 DEE917509:DEE917528 DOA917509:DOA917528 DXW917509:DXW917528 EHS917509:EHS917528 ERO917509:ERO917528 FBK917509:FBK917528 FLG917509:FLG917528 FVC917509:FVC917528 GEY917509:GEY917528 GOU917509:GOU917528 GYQ917509:GYQ917528 HIM917509:HIM917528 HSI917509:HSI917528 ICE917509:ICE917528 IMA917509:IMA917528 IVW917509:IVW917528 JFS917509:JFS917528 JPO917509:JPO917528 JZK917509:JZK917528 KJG917509:KJG917528 KTC917509:KTC917528 LCY917509:LCY917528 LMU917509:LMU917528 LWQ917509:LWQ917528 MGM917509:MGM917528 MQI917509:MQI917528 NAE917509:NAE917528 NKA917509:NKA917528 NTW917509:NTW917528 ODS917509:ODS917528 ONO917509:ONO917528 OXK917509:OXK917528 PHG917509:PHG917528 PRC917509:PRC917528 QAY917509:QAY917528 QKU917509:QKU917528 QUQ917509:QUQ917528 REM917509:REM917528 ROI917509:ROI917528 RYE917509:RYE917528 SIA917509:SIA917528 SRW917509:SRW917528 TBS917509:TBS917528 TLO917509:TLO917528 TVK917509:TVK917528 UFG917509:UFG917528 UPC917509:UPC917528 UYY917509:UYY917528 VIU917509:VIU917528 VSQ917509:VSQ917528 WCM917509:WCM917528 WMI917509:WMI917528 WWE917509:WWE917528 S983045:S983064 JS983045:JS983064 TO983045:TO983064 ADK983045:ADK983064 ANG983045:ANG983064 AXC983045:AXC983064 BGY983045:BGY983064 BQU983045:BQU983064 CAQ983045:CAQ983064 CKM983045:CKM983064 CUI983045:CUI983064 DEE983045:DEE983064 DOA983045:DOA983064 DXW983045:DXW983064 EHS983045:EHS983064 ERO983045:ERO983064 FBK983045:FBK983064 FLG983045:FLG983064 FVC983045:FVC983064 GEY983045:GEY983064 GOU983045:GOU983064 GYQ983045:GYQ983064 HIM983045:HIM983064 HSI983045:HSI983064 ICE983045:ICE983064 IMA983045:IMA983064 IVW983045:IVW983064 JFS983045:JFS983064 JPO983045:JPO983064 JZK983045:JZK983064 KJG983045:KJG983064 KTC983045:KTC983064 LCY983045:LCY983064 LMU983045:LMU983064 LWQ983045:LWQ983064 MGM983045:MGM983064 MQI983045:MQI983064 NAE983045:NAE983064 NKA983045:NKA983064 NTW983045:NTW983064 ODS983045:ODS983064 ONO983045:ONO983064 OXK983045:OXK983064 PHG983045:PHG983064 PRC983045:PRC983064 QAY983045:QAY983064 QKU983045:QKU983064 QUQ983045:QUQ983064 REM983045:REM983064 ROI983045:ROI983064 RYE983045:RYE983064 SIA983045:SIA983064 SRW983045:SRW983064 TBS983045:TBS983064 TLO983045:TLO983064 TVK983045:TVK983064 UFG983045:UFG983064 UPC983045:UPC983064 UYY983045:UYY983064 VIU983045:VIU983064 VSQ983045:VSQ983064 WCM983045:WCM983064 WMI983045:WMI983064 S5:S24" xr:uid="{00000000-0002-0000-1100-000000000000}">
      <formula1>1</formula1>
      <formula2>100</formula2>
    </dataValidation>
    <dataValidation type="date" operator="greaterThanOrEqual" allowBlank="1" showInputMessage="1" showErrorMessage="1" sqref="WVS983045:WVS983064 JW5:JW24 TS5:TS24 ADO5:ADO24 ANK5:ANK24 AXG5:AXG24 BHC5:BHC24 BQY5:BQY24 CAU5:CAU24 CKQ5:CKQ24 CUM5:CUM24 DEI5:DEI24 DOE5:DOE24 DYA5:DYA24 EHW5:EHW24 ERS5:ERS24 FBO5:FBO24 FLK5:FLK24 FVG5:FVG24 GFC5:GFC24 GOY5:GOY24 GYU5:GYU24 HIQ5:HIQ24 HSM5:HSM24 ICI5:ICI24 IME5:IME24 IWA5:IWA24 JFW5:JFW24 JPS5:JPS24 JZO5:JZO24 KJK5:KJK24 KTG5:KTG24 LDC5:LDC24 LMY5:LMY24 LWU5:LWU24 MGQ5:MGQ24 MQM5:MQM24 NAI5:NAI24 NKE5:NKE24 NUA5:NUA24 ODW5:ODW24 ONS5:ONS24 OXO5:OXO24 PHK5:PHK24 PRG5:PRG24 QBC5:QBC24 QKY5:QKY24 QUU5:QUU24 REQ5:REQ24 ROM5:ROM24 RYI5:RYI24 SIE5:SIE24 SSA5:SSA24 TBW5:TBW24 TLS5:TLS24 TVO5:TVO24 UFK5:UFK24 UPG5:UPG24 UZC5:UZC24 VIY5:VIY24 VSU5:VSU24 WCQ5:WCQ24 WMM5:WMM24 WWI5:WWI24 G65541:G65560 JG65541:JG65560 TC65541:TC65560 ACY65541:ACY65560 AMU65541:AMU65560 AWQ65541:AWQ65560 BGM65541:BGM65560 BQI65541:BQI65560 CAE65541:CAE65560 CKA65541:CKA65560 CTW65541:CTW65560 DDS65541:DDS65560 DNO65541:DNO65560 DXK65541:DXK65560 EHG65541:EHG65560 ERC65541:ERC65560 FAY65541:FAY65560 FKU65541:FKU65560 FUQ65541:FUQ65560 GEM65541:GEM65560 GOI65541:GOI65560 GYE65541:GYE65560 HIA65541:HIA65560 HRW65541:HRW65560 IBS65541:IBS65560 ILO65541:ILO65560 IVK65541:IVK65560 JFG65541:JFG65560 JPC65541:JPC65560 JYY65541:JYY65560 KIU65541:KIU65560 KSQ65541:KSQ65560 LCM65541:LCM65560 LMI65541:LMI65560 LWE65541:LWE65560 MGA65541:MGA65560 MPW65541:MPW65560 MZS65541:MZS65560 NJO65541:NJO65560 NTK65541:NTK65560 ODG65541:ODG65560 ONC65541:ONC65560 OWY65541:OWY65560 PGU65541:PGU65560 PQQ65541:PQQ65560 QAM65541:QAM65560 QKI65541:QKI65560 QUE65541:QUE65560 REA65541:REA65560 RNW65541:RNW65560 RXS65541:RXS65560 SHO65541:SHO65560 SRK65541:SRK65560 TBG65541:TBG65560 TLC65541:TLC65560 TUY65541:TUY65560 UEU65541:UEU65560 UOQ65541:UOQ65560 UYM65541:UYM65560 VII65541:VII65560 VSE65541:VSE65560 WCA65541:WCA65560 WLW65541:WLW65560 WVS65541:WVS65560 G131077:G131096 JG131077:JG131096 TC131077:TC131096 ACY131077:ACY131096 AMU131077:AMU131096 AWQ131077:AWQ131096 BGM131077:BGM131096 BQI131077:BQI131096 CAE131077:CAE131096 CKA131077:CKA131096 CTW131077:CTW131096 DDS131077:DDS131096 DNO131077:DNO131096 DXK131077:DXK131096 EHG131077:EHG131096 ERC131077:ERC131096 FAY131077:FAY131096 FKU131077:FKU131096 FUQ131077:FUQ131096 GEM131077:GEM131096 GOI131077:GOI131096 GYE131077:GYE131096 HIA131077:HIA131096 HRW131077:HRW131096 IBS131077:IBS131096 ILO131077:ILO131096 IVK131077:IVK131096 JFG131077:JFG131096 JPC131077:JPC131096 JYY131077:JYY131096 KIU131077:KIU131096 KSQ131077:KSQ131096 LCM131077:LCM131096 LMI131077:LMI131096 LWE131077:LWE131096 MGA131077:MGA131096 MPW131077:MPW131096 MZS131077:MZS131096 NJO131077:NJO131096 NTK131077:NTK131096 ODG131077:ODG131096 ONC131077:ONC131096 OWY131077:OWY131096 PGU131077:PGU131096 PQQ131077:PQQ131096 QAM131077:QAM131096 QKI131077:QKI131096 QUE131077:QUE131096 REA131077:REA131096 RNW131077:RNW131096 RXS131077:RXS131096 SHO131077:SHO131096 SRK131077:SRK131096 TBG131077:TBG131096 TLC131077:TLC131096 TUY131077:TUY131096 UEU131077:UEU131096 UOQ131077:UOQ131096 UYM131077:UYM131096 VII131077:VII131096 VSE131077:VSE131096 WCA131077:WCA131096 WLW131077:WLW131096 WVS131077:WVS131096 G196613:G196632 JG196613:JG196632 TC196613:TC196632 ACY196613:ACY196632 AMU196613:AMU196632 AWQ196613:AWQ196632 BGM196613:BGM196632 BQI196613:BQI196632 CAE196613:CAE196632 CKA196613:CKA196632 CTW196613:CTW196632 DDS196613:DDS196632 DNO196613:DNO196632 DXK196613:DXK196632 EHG196613:EHG196632 ERC196613:ERC196632 FAY196613:FAY196632 FKU196613:FKU196632 FUQ196613:FUQ196632 GEM196613:GEM196632 GOI196613:GOI196632 GYE196613:GYE196632 HIA196613:HIA196632 HRW196613:HRW196632 IBS196613:IBS196632 ILO196613:ILO196632 IVK196613:IVK196632 JFG196613:JFG196632 JPC196613:JPC196632 JYY196613:JYY196632 KIU196613:KIU196632 KSQ196613:KSQ196632 LCM196613:LCM196632 LMI196613:LMI196632 LWE196613:LWE196632 MGA196613:MGA196632 MPW196613:MPW196632 MZS196613:MZS196632 NJO196613:NJO196632 NTK196613:NTK196632 ODG196613:ODG196632 ONC196613:ONC196632 OWY196613:OWY196632 PGU196613:PGU196632 PQQ196613:PQQ196632 QAM196613:QAM196632 QKI196613:QKI196632 QUE196613:QUE196632 REA196613:REA196632 RNW196613:RNW196632 RXS196613:RXS196632 SHO196613:SHO196632 SRK196613:SRK196632 TBG196613:TBG196632 TLC196613:TLC196632 TUY196613:TUY196632 UEU196613:UEU196632 UOQ196613:UOQ196632 UYM196613:UYM196632 VII196613:VII196632 VSE196613:VSE196632 WCA196613:WCA196632 WLW196613:WLW196632 WVS196613:WVS196632 G262149:G262168 JG262149:JG262168 TC262149:TC262168 ACY262149:ACY262168 AMU262149:AMU262168 AWQ262149:AWQ262168 BGM262149:BGM262168 BQI262149:BQI262168 CAE262149:CAE262168 CKA262149:CKA262168 CTW262149:CTW262168 DDS262149:DDS262168 DNO262149:DNO262168 DXK262149:DXK262168 EHG262149:EHG262168 ERC262149:ERC262168 FAY262149:FAY262168 FKU262149:FKU262168 FUQ262149:FUQ262168 GEM262149:GEM262168 GOI262149:GOI262168 GYE262149:GYE262168 HIA262149:HIA262168 HRW262149:HRW262168 IBS262149:IBS262168 ILO262149:ILO262168 IVK262149:IVK262168 JFG262149:JFG262168 JPC262149:JPC262168 JYY262149:JYY262168 KIU262149:KIU262168 KSQ262149:KSQ262168 LCM262149:LCM262168 LMI262149:LMI262168 LWE262149:LWE262168 MGA262149:MGA262168 MPW262149:MPW262168 MZS262149:MZS262168 NJO262149:NJO262168 NTK262149:NTK262168 ODG262149:ODG262168 ONC262149:ONC262168 OWY262149:OWY262168 PGU262149:PGU262168 PQQ262149:PQQ262168 QAM262149:QAM262168 QKI262149:QKI262168 QUE262149:QUE262168 REA262149:REA262168 RNW262149:RNW262168 RXS262149:RXS262168 SHO262149:SHO262168 SRK262149:SRK262168 TBG262149:TBG262168 TLC262149:TLC262168 TUY262149:TUY262168 UEU262149:UEU262168 UOQ262149:UOQ262168 UYM262149:UYM262168 VII262149:VII262168 VSE262149:VSE262168 WCA262149:WCA262168 WLW262149:WLW262168 WVS262149:WVS262168 G327685:G327704 JG327685:JG327704 TC327685:TC327704 ACY327685:ACY327704 AMU327685:AMU327704 AWQ327685:AWQ327704 BGM327685:BGM327704 BQI327685:BQI327704 CAE327685:CAE327704 CKA327685:CKA327704 CTW327685:CTW327704 DDS327685:DDS327704 DNO327685:DNO327704 DXK327685:DXK327704 EHG327685:EHG327704 ERC327685:ERC327704 FAY327685:FAY327704 FKU327685:FKU327704 FUQ327685:FUQ327704 GEM327685:GEM327704 GOI327685:GOI327704 GYE327685:GYE327704 HIA327685:HIA327704 HRW327685:HRW327704 IBS327685:IBS327704 ILO327685:ILO327704 IVK327685:IVK327704 JFG327685:JFG327704 JPC327685:JPC327704 JYY327685:JYY327704 KIU327685:KIU327704 KSQ327685:KSQ327704 LCM327685:LCM327704 LMI327685:LMI327704 LWE327685:LWE327704 MGA327685:MGA327704 MPW327685:MPW327704 MZS327685:MZS327704 NJO327685:NJO327704 NTK327685:NTK327704 ODG327685:ODG327704 ONC327685:ONC327704 OWY327685:OWY327704 PGU327685:PGU327704 PQQ327685:PQQ327704 QAM327685:QAM327704 QKI327685:QKI327704 QUE327685:QUE327704 REA327685:REA327704 RNW327685:RNW327704 RXS327685:RXS327704 SHO327685:SHO327704 SRK327685:SRK327704 TBG327685:TBG327704 TLC327685:TLC327704 TUY327685:TUY327704 UEU327685:UEU327704 UOQ327685:UOQ327704 UYM327685:UYM327704 VII327685:VII327704 VSE327685:VSE327704 WCA327685:WCA327704 WLW327685:WLW327704 WVS327685:WVS327704 G393221:G393240 JG393221:JG393240 TC393221:TC393240 ACY393221:ACY393240 AMU393221:AMU393240 AWQ393221:AWQ393240 BGM393221:BGM393240 BQI393221:BQI393240 CAE393221:CAE393240 CKA393221:CKA393240 CTW393221:CTW393240 DDS393221:DDS393240 DNO393221:DNO393240 DXK393221:DXK393240 EHG393221:EHG393240 ERC393221:ERC393240 FAY393221:FAY393240 FKU393221:FKU393240 FUQ393221:FUQ393240 GEM393221:GEM393240 GOI393221:GOI393240 GYE393221:GYE393240 HIA393221:HIA393240 HRW393221:HRW393240 IBS393221:IBS393240 ILO393221:ILO393240 IVK393221:IVK393240 JFG393221:JFG393240 JPC393221:JPC393240 JYY393221:JYY393240 KIU393221:KIU393240 KSQ393221:KSQ393240 LCM393221:LCM393240 LMI393221:LMI393240 LWE393221:LWE393240 MGA393221:MGA393240 MPW393221:MPW393240 MZS393221:MZS393240 NJO393221:NJO393240 NTK393221:NTK393240 ODG393221:ODG393240 ONC393221:ONC393240 OWY393221:OWY393240 PGU393221:PGU393240 PQQ393221:PQQ393240 QAM393221:QAM393240 QKI393221:QKI393240 QUE393221:QUE393240 REA393221:REA393240 RNW393221:RNW393240 RXS393221:RXS393240 SHO393221:SHO393240 SRK393221:SRK393240 TBG393221:TBG393240 TLC393221:TLC393240 TUY393221:TUY393240 UEU393221:UEU393240 UOQ393221:UOQ393240 UYM393221:UYM393240 VII393221:VII393240 VSE393221:VSE393240 WCA393221:WCA393240 WLW393221:WLW393240 WVS393221:WVS393240 G458757:G458776 JG458757:JG458776 TC458757:TC458776 ACY458757:ACY458776 AMU458757:AMU458776 AWQ458757:AWQ458776 BGM458757:BGM458776 BQI458757:BQI458776 CAE458757:CAE458776 CKA458757:CKA458776 CTW458757:CTW458776 DDS458757:DDS458776 DNO458757:DNO458776 DXK458757:DXK458776 EHG458757:EHG458776 ERC458757:ERC458776 FAY458757:FAY458776 FKU458757:FKU458776 FUQ458757:FUQ458776 GEM458757:GEM458776 GOI458757:GOI458776 GYE458757:GYE458776 HIA458757:HIA458776 HRW458757:HRW458776 IBS458757:IBS458776 ILO458757:ILO458776 IVK458757:IVK458776 JFG458757:JFG458776 JPC458757:JPC458776 JYY458757:JYY458776 KIU458757:KIU458776 KSQ458757:KSQ458776 LCM458757:LCM458776 LMI458757:LMI458776 LWE458757:LWE458776 MGA458757:MGA458776 MPW458757:MPW458776 MZS458757:MZS458776 NJO458757:NJO458776 NTK458757:NTK458776 ODG458757:ODG458776 ONC458757:ONC458776 OWY458757:OWY458776 PGU458757:PGU458776 PQQ458757:PQQ458776 QAM458757:QAM458776 QKI458757:QKI458776 QUE458757:QUE458776 REA458757:REA458776 RNW458757:RNW458776 RXS458757:RXS458776 SHO458757:SHO458776 SRK458757:SRK458776 TBG458757:TBG458776 TLC458757:TLC458776 TUY458757:TUY458776 UEU458757:UEU458776 UOQ458757:UOQ458776 UYM458757:UYM458776 VII458757:VII458776 VSE458757:VSE458776 WCA458757:WCA458776 WLW458757:WLW458776 WVS458757:WVS458776 G524293:G524312 JG524293:JG524312 TC524293:TC524312 ACY524293:ACY524312 AMU524293:AMU524312 AWQ524293:AWQ524312 BGM524293:BGM524312 BQI524293:BQI524312 CAE524293:CAE524312 CKA524293:CKA524312 CTW524293:CTW524312 DDS524293:DDS524312 DNO524293:DNO524312 DXK524293:DXK524312 EHG524293:EHG524312 ERC524293:ERC524312 FAY524293:FAY524312 FKU524293:FKU524312 FUQ524293:FUQ524312 GEM524293:GEM524312 GOI524293:GOI524312 GYE524293:GYE524312 HIA524293:HIA524312 HRW524293:HRW524312 IBS524293:IBS524312 ILO524293:ILO524312 IVK524293:IVK524312 JFG524293:JFG524312 JPC524293:JPC524312 JYY524293:JYY524312 KIU524293:KIU524312 KSQ524293:KSQ524312 LCM524293:LCM524312 LMI524293:LMI524312 LWE524293:LWE524312 MGA524293:MGA524312 MPW524293:MPW524312 MZS524293:MZS524312 NJO524293:NJO524312 NTK524293:NTK524312 ODG524293:ODG524312 ONC524293:ONC524312 OWY524293:OWY524312 PGU524293:PGU524312 PQQ524293:PQQ524312 QAM524293:QAM524312 QKI524293:QKI524312 QUE524293:QUE524312 REA524293:REA524312 RNW524293:RNW524312 RXS524293:RXS524312 SHO524293:SHO524312 SRK524293:SRK524312 TBG524293:TBG524312 TLC524293:TLC524312 TUY524293:TUY524312 UEU524293:UEU524312 UOQ524293:UOQ524312 UYM524293:UYM524312 VII524293:VII524312 VSE524293:VSE524312 WCA524293:WCA524312 WLW524293:WLW524312 WVS524293:WVS524312 G589829:G589848 JG589829:JG589848 TC589829:TC589848 ACY589829:ACY589848 AMU589829:AMU589848 AWQ589829:AWQ589848 BGM589829:BGM589848 BQI589829:BQI589848 CAE589829:CAE589848 CKA589829:CKA589848 CTW589829:CTW589848 DDS589829:DDS589848 DNO589829:DNO589848 DXK589829:DXK589848 EHG589829:EHG589848 ERC589829:ERC589848 FAY589829:FAY589848 FKU589829:FKU589848 FUQ589829:FUQ589848 GEM589829:GEM589848 GOI589829:GOI589848 GYE589829:GYE589848 HIA589829:HIA589848 HRW589829:HRW589848 IBS589829:IBS589848 ILO589829:ILO589848 IVK589829:IVK589848 JFG589829:JFG589848 JPC589829:JPC589848 JYY589829:JYY589848 KIU589829:KIU589848 KSQ589829:KSQ589848 LCM589829:LCM589848 LMI589829:LMI589848 LWE589829:LWE589848 MGA589829:MGA589848 MPW589829:MPW589848 MZS589829:MZS589848 NJO589829:NJO589848 NTK589829:NTK589848 ODG589829:ODG589848 ONC589829:ONC589848 OWY589829:OWY589848 PGU589829:PGU589848 PQQ589829:PQQ589848 QAM589829:QAM589848 QKI589829:QKI589848 QUE589829:QUE589848 REA589829:REA589848 RNW589829:RNW589848 RXS589829:RXS589848 SHO589829:SHO589848 SRK589829:SRK589848 TBG589829:TBG589848 TLC589829:TLC589848 TUY589829:TUY589848 UEU589829:UEU589848 UOQ589829:UOQ589848 UYM589829:UYM589848 VII589829:VII589848 VSE589829:VSE589848 WCA589829:WCA589848 WLW589829:WLW589848 WVS589829:WVS589848 G655365:G655384 JG655365:JG655384 TC655365:TC655384 ACY655365:ACY655384 AMU655365:AMU655384 AWQ655365:AWQ655384 BGM655365:BGM655384 BQI655365:BQI655384 CAE655365:CAE655384 CKA655365:CKA655384 CTW655365:CTW655384 DDS655365:DDS655384 DNO655365:DNO655384 DXK655365:DXK655384 EHG655365:EHG655384 ERC655365:ERC655384 FAY655365:FAY655384 FKU655365:FKU655384 FUQ655365:FUQ655384 GEM655365:GEM655384 GOI655365:GOI655384 GYE655365:GYE655384 HIA655365:HIA655384 HRW655365:HRW655384 IBS655365:IBS655384 ILO655365:ILO655384 IVK655365:IVK655384 JFG655365:JFG655384 JPC655365:JPC655384 JYY655365:JYY655384 KIU655365:KIU655384 KSQ655365:KSQ655384 LCM655365:LCM655384 LMI655365:LMI655384 LWE655365:LWE655384 MGA655365:MGA655384 MPW655365:MPW655384 MZS655365:MZS655384 NJO655365:NJO655384 NTK655365:NTK655384 ODG655365:ODG655384 ONC655365:ONC655384 OWY655365:OWY655384 PGU655365:PGU655384 PQQ655365:PQQ655384 QAM655365:QAM655384 QKI655365:QKI655384 QUE655365:QUE655384 REA655365:REA655384 RNW655365:RNW655384 RXS655365:RXS655384 SHO655365:SHO655384 SRK655365:SRK655384 TBG655365:TBG655384 TLC655365:TLC655384 TUY655365:TUY655384 UEU655365:UEU655384 UOQ655365:UOQ655384 UYM655365:UYM655384 VII655365:VII655384 VSE655365:VSE655384 WCA655365:WCA655384 WLW655365:WLW655384 WVS655365:WVS655384 G720901:G720920 JG720901:JG720920 TC720901:TC720920 ACY720901:ACY720920 AMU720901:AMU720920 AWQ720901:AWQ720920 BGM720901:BGM720920 BQI720901:BQI720920 CAE720901:CAE720920 CKA720901:CKA720920 CTW720901:CTW720920 DDS720901:DDS720920 DNO720901:DNO720920 DXK720901:DXK720920 EHG720901:EHG720920 ERC720901:ERC720920 FAY720901:FAY720920 FKU720901:FKU720920 FUQ720901:FUQ720920 GEM720901:GEM720920 GOI720901:GOI720920 GYE720901:GYE720920 HIA720901:HIA720920 HRW720901:HRW720920 IBS720901:IBS720920 ILO720901:ILO720920 IVK720901:IVK720920 JFG720901:JFG720920 JPC720901:JPC720920 JYY720901:JYY720920 KIU720901:KIU720920 KSQ720901:KSQ720920 LCM720901:LCM720920 LMI720901:LMI720920 LWE720901:LWE720920 MGA720901:MGA720920 MPW720901:MPW720920 MZS720901:MZS720920 NJO720901:NJO720920 NTK720901:NTK720920 ODG720901:ODG720920 ONC720901:ONC720920 OWY720901:OWY720920 PGU720901:PGU720920 PQQ720901:PQQ720920 QAM720901:QAM720920 QKI720901:QKI720920 QUE720901:QUE720920 REA720901:REA720920 RNW720901:RNW720920 RXS720901:RXS720920 SHO720901:SHO720920 SRK720901:SRK720920 TBG720901:TBG720920 TLC720901:TLC720920 TUY720901:TUY720920 UEU720901:UEU720920 UOQ720901:UOQ720920 UYM720901:UYM720920 VII720901:VII720920 VSE720901:VSE720920 WCA720901:WCA720920 WLW720901:WLW720920 WVS720901:WVS720920 G786437:G786456 JG786437:JG786456 TC786437:TC786456 ACY786437:ACY786456 AMU786437:AMU786456 AWQ786437:AWQ786456 BGM786437:BGM786456 BQI786437:BQI786456 CAE786437:CAE786456 CKA786437:CKA786456 CTW786437:CTW786456 DDS786437:DDS786456 DNO786437:DNO786456 DXK786437:DXK786456 EHG786437:EHG786456 ERC786437:ERC786456 FAY786437:FAY786456 FKU786437:FKU786456 FUQ786437:FUQ786456 GEM786437:GEM786456 GOI786437:GOI786456 GYE786437:GYE786456 HIA786437:HIA786456 HRW786437:HRW786456 IBS786437:IBS786456 ILO786437:ILO786456 IVK786437:IVK786456 JFG786437:JFG786456 JPC786437:JPC786456 JYY786437:JYY786456 KIU786437:KIU786456 KSQ786437:KSQ786456 LCM786437:LCM786456 LMI786437:LMI786456 LWE786437:LWE786456 MGA786437:MGA786456 MPW786437:MPW786456 MZS786437:MZS786456 NJO786437:NJO786456 NTK786437:NTK786456 ODG786437:ODG786456 ONC786437:ONC786456 OWY786437:OWY786456 PGU786437:PGU786456 PQQ786437:PQQ786456 QAM786437:QAM786456 QKI786437:QKI786456 QUE786437:QUE786456 REA786437:REA786456 RNW786437:RNW786456 RXS786437:RXS786456 SHO786437:SHO786456 SRK786437:SRK786456 TBG786437:TBG786456 TLC786437:TLC786456 TUY786437:TUY786456 UEU786437:UEU786456 UOQ786437:UOQ786456 UYM786437:UYM786456 VII786437:VII786456 VSE786437:VSE786456 WCA786437:WCA786456 WLW786437:WLW786456 WVS786437:WVS786456 G851973:G851992 JG851973:JG851992 TC851973:TC851992 ACY851973:ACY851992 AMU851973:AMU851992 AWQ851973:AWQ851992 BGM851973:BGM851992 BQI851973:BQI851992 CAE851973:CAE851992 CKA851973:CKA851992 CTW851973:CTW851992 DDS851973:DDS851992 DNO851973:DNO851992 DXK851973:DXK851992 EHG851973:EHG851992 ERC851973:ERC851992 FAY851973:FAY851992 FKU851973:FKU851992 FUQ851973:FUQ851992 GEM851973:GEM851992 GOI851973:GOI851992 GYE851973:GYE851992 HIA851973:HIA851992 HRW851973:HRW851992 IBS851973:IBS851992 ILO851973:ILO851992 IVK851973:IVK851992 JFG851973:JFG851992 JPC851973:JPC851992 JYY851973:JYY851992 KIU851973:KIU851992 KSQ851973:KSQ851992 LCM851973:LCM851992 LMI851973:LMI851992 LWE851973:LWE851992 MGA851973:MGA851992 MPW851973:MPW851992 MZS851973:MZS851992 NJO851973:NJO851992 NTK851973:NTK851992 ODG851973:ODG851992 ONC851973:ONC851992 OWY851973:OWY851992 PGU851973:PGU851992 PQQ851973:PQQ851992 QAM851973:QAM851992 QKI851973:QKI851992 QUE851973:QUE851992 REA851973:REA851992 RNW851973:RNW851992 RXS851973:RXS851992 SHO851973:SHO851992 SRK851973:SRK851992 TBG851973:TBG851992 TLC851973:TLC851992 TUY851973:TUY851992 UEU851973:UEU851992 UOQ851973:UOQ851992 UYM851973:UYM851992 VII851973:VII851992 VSE851973:VSE851992 WCA851973:WCA851992 WLW851973:WLW851992 WVS851973:WVS851992 G917509:G917528 JG917509:JG917528 TC917509:TC917528 ACY917509:ACY917528 AMU917509:AMU917528 AWQ917509:AWQ917528 BGM917509:BGM917528 BQI917509:BQI917528 CAE917509:CAE917528 CKA917509:CKA917528 CTW917509:CTW917528 DDS917509:DDS917528 DNO917509:DNO917528 DXK917509:DXK917528 EHG917509:EHG917528 ERC917509:ERC917528 FAY917509:FAY917528 FKU917509:FKU917528 FUQ917509:FUQ917528 GEM917509:GEM917528 GOI917509:GOI917528 GYE917509:GYE917528 HIA917509:HIA917528 HRW917509:HRW917528 IBS917509:IBS917528 ILO917509:ILO917528 IVK917509:IVK917528 JFG917509:JFG917528 JPC917509:JPC917528 JYY917509:JYY917528 KIU917509:KIU917528 KSQ917509:KSQ917528 LCM917509:LCM917528 LMI917509:LMI917528 LWE917509:LWE917528 MGA917509:MGA917528 MPW917509:MPW917528 MZS917509:MZS917528 NJO917509:NJO917528 NTK917509:NTK917528 ODG917509:ODG917528 ONC917509:ONC917528 OWY917509:OWY917528 PGU917509:PGU917528 PQQ917509:PQQ917528 QAM917509:QAM917528 QKI917509:QKI917528 QUE917509:QUE917528 REA917509:REA917528 RNW917509:RNW917528 RXS917509:RXS917528 SHO917509:SHO917528 SRK917509:SRK917528 TBG917509:TBG917528 TLC917509:TLC917528 TUY917509:TUY917528 UEU917509:UEU917528 UOQ917509:UOQ917528 UYM917509:UYM917528 VII917509:VII917528 VSE917509:VSE917528 WCA917509:WCA917528 WLW917509:WLW917528 WVS917509:WVS917528 G983045:G983064 JG983045:JG983064 TC983045:TC983064 ACY983045:ACY983064 AMU983045:AMU983064 AWQ983045:AWQ983064 BGM983045:BGM983064 BQI983045:BQI983064 CAE983045:CAE983064 CKA983045:CKA983064 CTW983045:CTW983064 DDS983045:DDS983064 DNO983045:DNO983064 DXK983045:DXK983064 EHG983045:EHG983064 ERC983045:ERC983064 FAY983045:FAY983064 FKU983045:FKU983064 FUQ983045:FUQ983064 GEM983045:GEM983064 GOI983045:GOI983064 GYE983045:GYE983064 HIA983045:HIA983064 HRW983045:HRW983064 IBS983045:IBS983064 ILO983045:ILO983064 IVK983045:IVK983064 JFG983045:JFG983064 JPC983045:JPC983064 JYY983045:JYY983064 KIU983045:KIU983064 KSQ983045:KSQ983064 LCM983045:LCM983064 LMI983045:LMI983064 LWE983045:LWE983064 MGA983045:MGA983064 MPW983045:MPW983064 MZS983045:MZS983064 NJO983045:NJO983064 NTK983045:NTK983064 ODG983045:ODG983064 ONC983045:ONC983064 OWY983045:OWY983064 PGU983045:PGU983064 PQQ983045:PQQ983064 QAM983045:QAM983064 QKI983045:QKI983064 QUE983045:QUE983064 REA983045:REA983064 RNW983045:RNW983064 RXS983045:RXS983064 SHO983045:SHO983064 SRK983045:SRK983064 TBG983045:TBG983064 TLC983045:TLC983064 TUY983045:TUY983064 UEU983045:UEU983064 UOQ983045:UOQ983064 UYM983045:UYM983064 VII983045:VII983064 VSE983045:VSE983064 WCA983045:WCA983064 WLW983045:WLW983064 G5:G24" xr:uid="{00000000-0002-0000-1100-000001000000}">
      <formula1>3654</formula1>
    </dataValidation>
  </dataValidations>
  <printOptions horizontalCentered="1" verticalCentered="1"/>
  <pageMargins left="0.11811023622047245" right="0.11811023622047245" top="0.19685039370078741" bottom="0.19685039370078741" header="0" footer="0.51181102362204722"/>
  <pageSetup paperSize="9" scale="88" orientation="landscape" verticalDpi="18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C37"/>
  <sheetViews>
    <sheetView showGridLines="0" showZeros="0" zoomScaleNormal="100" zoomScaleSheetLayoutView="80" workbookViewId="0">
      <selection activeCell="A13" sqref="A13:E13"/>
    </sheetView>
  </sheetViews>
  <sheetFormatPr defaultRowHeight="13.5" x14ac:dyDescent="0.15"/>
  <cols>
    <col min="1" max="2" width="3.625" style="141" customWidth="1"/>
    <col min="3" max="4" width="6.625" style="141" customWidth="1"/>
    <col min="5" max="5" width="3.625" style="141" customWidth="1"/>
    <col min="6" max="6" width="11.875" style="141" customWidth="1"/>
    <col min="7" max="8" width="3.625" style="141" customWidth="1"/>
    <col min="9" max="10" width="6.625" style="141" customWidth="1"/>
    <col min="11" max="11" width="3.625" style="141" customWidth="1"/>
    <col min="12" max="12" width="11.875" style="141" customWidth="1"/>
    <col min="13" max="13" width="3" style="141" customWidth="1"/>
    <col min="14" max="14" width="7.375" style="141" customWidth="1"/>
    <col min="15" max="15" width="15.375" style="141" customWidth="1"/>
    <col min="16" max="16" width="6.625" style="141" customWidth="1"/>
    <col min="17" max="17" width="4.625" style="141" customWidth="1"/>
    <col min="18" max="19" width="5.625" style="141" customWidth="1"/>
    <col min="20" max="20" width="5.5" style="141" customWidth="1"/>
    <col min="21" max="21" width="4.625" style="141" customWidth="1"/>
    <col min="22" max="27" width="9" style="141"/>
    <col min="28" max="28" width="8.875" style="141" customWidth="1"/>
    <col min="29" max="29" width="9" style="141" hidden="1" customWidth="1"/>
    <col min="30" max="256" width="9" style="141"/>
    <col min="257" max="258" width="3.625" style="141" customWidth="1"/>
    <col min="259" max="260" width="6.625" style="141" customWidth="1"/>
    <col min="261" max="261" width="3.625" style="141" customWidth="1"/>
    <col min="262" max="262" width="11.875" style="141" customWidth="1"/>
    <col min="263" max="264" width="3.625" style="141" customWidth="1"/>
    <col min="265" max="266" width="6.625" style="141" customWidth="1"/>
    <col min="267" max="267" width="3.625" style="141" customWidth="1"/>
    <col min="268" max="268" width="11.875" style="141" customWidth="1"/>
    <col min="269" max="269" width="3" style="141" customWidth="1"/>
    <col min="270" max="270" width="7.375" style="141" customWidth="1"/>
    <col min="271" max="271" width="15.375" style="141" customWidth="1"/>
    <col min="272" max="272" width="6.625" style="141" customWidth="1"/>
    <col min="273" max="273" width="4.625" style="141" customWidth="1"/>
    <col min="274" max="275" width="5.625" style="141" customWidth="1"/>
    <col min="276" max="276" width="5.5" style="141" customWidth="1"/>
    <col min="277" max="277" width="4.625" style="141" customWidth="1"/>
    <col min="278" max="283" width="9" style="141"/>
    <col min="284" max="284" width="8.875" style="141" customWidth="1"/>
    <col min="285" max="285" width="0" style="141" hidden="1" customWidth="1"/>
    <col min="286" max="512" width="9" style="141"/>
    <col min="513" max="514" width="3.625" style="141" customWidth="1"/>
    <col min="515" max="516" width="6.625" style="141" customWidth="1"/>
    <col min="517" max="517" width="3.625" style="141" customWidth="1"/>
    <col min="518" max="518" width="11.875" style="141" customWidth="1"/>
    <col min="519" max="520" width="3.625" style="141" customWidth="1"/>
    <col min="521" max="522" width="6.625" style="141" customWidth="1"/>
    <col min="523" max="523" width="3.625" style="141" customWidth="1"/>
    <col min="524" max="524" width="11.875" style="141" customWidth="1"/>
    <col min="525" max="525" width="3" style="141" customWidth="1"/>
    <col min="526" max="526" width="7.375" style="141" customWidth="1"/>
    <col min="527" max="527" width="15.375" style="141" customWidth="1"/>
    <col min="528" max="528" width="6.625" style="141" customWidth="1"/>
    <col min="529" max="529" width="4.625" style="141" customWidth="1"/>
    <col min="530" max="531" width="5.625" style="141" customWidth="1"/>
    <col min="532" max="532" width="5.5" style="141" customWidth="1"/>
    <col min="533" max="533" width="4.625" style="141" customWidth="1"/>
    <col min="534" max="539" width="9" style="141"/>
    <col min="540" max="540" width="8.875" style="141" customWidth="1"/>
    <col min="541" max="541" width="0" style="141" hidden="1" customWidth="1"/>
    <col min="542" max="768" width="9" style="141"/>
    <col min="769" max="770" width="3.625" style="141" customWidth="1"/>
    <col min="771" max="772" width="6.625" style="141" customWidth="1"/>
    <col min="773" max="773" width="3.625" style="141" customWidth="1"/>
    <col min="774" max="774" width="11.875" style="141" customWidth="1"/>
    <col min="775" max="776" width="3.625" style="141" customWidth="1"/>
    <col min="777" max="778" width="6.625" style="141" customWidth="1"/>
    <col min="779" max="779" width="3.625" style="141" customWidth="1"/>
    <col min="780" max="780" width="11.875" style="141" customWidth="1"/>
    <col min="781" max="781" width="3" style="141" customWidth="1"/>
    <col min="782" max="782" width="7.375" style="141" customWidth="1"/>
    <col min="783" max="783" width="15.375" style="141" customWidth="1"/>
    <col min="784" max="784" width="6.625" style="141" customWidth="1"/>
    <col min="785" max="785" width="4.625" style="141" customWidth="1"/>
    <col min="786" max="787" width="5.625" style="141" customWidth="1"/>
    <col min="788" max="788" width="5.5" style="141" customWidth="1"/>
    <col min="789" max="789" width="4.625" style="141" customWidth="1"/>
    <col min="790" max="795" width="9" style="141"/>
    <col min="796" max="796" width="8.875" style="141" customWidth="1"/>
    <col min="797" max="797" width="0" style="141" hidden="1" customWidth="1"/>
    <col min="798" max="1024" width="9" style="141"/>
    <col min="1025" max="1026" width="3.625" style="141" customWidth="1"/>
    <col min="1027" max="1028" width="6.625" style="141" customWidth="1"/>
    <col min="1029" max="1029" width="3.625" style="141" customWidth="1"/>
    <col min="1030" max="1030" width="11.875" style="141" customWidth="1"/>
    <col min="1031" max="1032" width="3.625" style="141" customWidth="1"/>
    <col min="1033" max="1034" width="6.625" style="141" customWidth="1"/>
    <col min="1035" max="1035" width="3.625" style="141" customWidth="1"/>
    <col min="1036" max="1036" width="11.875" style="141" customWidth="1"/>
    <col min="1037" max="1037" width="3" style="141" customWidth="1"/>
    <col min="1038" max="1038" width="7.375" style="141" customWidth="1"/>
    <col min="1039" max="1039" width="15.375" style="141" customWidth="1"/>
    <col min="1040" max="1040" width="6.625" style="141" customWidth="1"/>
    <col min="1041" max="1041" width="4.625" style="141" customWidth="1"/>
    <col min="1042" max="1043" width="5.625" style="141" customWidth="1"/>
    <col min="1044" max="1044" width="5.5" style="141" customWidth="1"/>
    <col min="1045" max="1045" width="4.625" style="141" customWidth="1"/>
    <col min="1046" max="1051" width="9" style="141"/>
    <col min="1052" max="1052" width="8.875" style="141" customWidth="1"/>
    <col min="1053" max="1053" width="0" style="141" hidden="1" customWidth="1"/>
    <col min="1054" max="1280" width="9" style="141"/>
    <col min="1281" max="1282" width="3.625" style="141" customWidth="1"/>
    <col min="1283" max="1284" width="6.625" style="141" customWidth="1"/>
    <col min="1285" max="1285" width="3.625" style="141" customWidth="1"/>
    <col min="1286" max="1286" width="11.875" style="141" customWidth="1"/>
    <col min="1287" max="1288" width="3.625" style="141" customWidth="1"/>
    <col min="1289" max="1290" width="6.625" style="141" customWidth="1"/>
    <col min="1291" max="1291" width="3.625" style="141" customWidth="1"/>
    <col min="1292" max="1292" width="11.875" style="141" customWidth="1"/>
    <col min="1293" max="1293" width="3" style="141" customWidth="1"/>
    <col min="1294" max="1294" width="7.375" style="141" customWidth="1"/>
    <col min="1295" max="1295" width="15.375" style="141" customWidth="1"/>
    <col min="1296" max="1296" width="6.625" style="141" customWidth="1"/>
    <col min="1297" max="1297" width="4.625" style="141" customWidth="1"/>
    <col min="1298" max="1299" width="5.625" style="141" customWidth="1"/>
    <col min="1300" max="1300" width="5.5" style="141" customWidth="1"/>
    <col min="1301" max="1301" width="4.625" style="141" customWidth="1"/>
    <col min="1302" max="1307" width="9" style="141"/>
    <col min="1308" max="1308" width="8.875" style="141" customWidth="1"/>
    <col min="1309" max="1309" width="0" style="141" hidden="1" customWidth="1"/>
    <col min="1310" max="1536" width="9" style="141"/>
    <col min="1537" max="1538" width="3.625" style="141" customWidth="1"/>
    <col min="1539" max="1540" width="6.625" style="141" customWidth="1"/>
    <col min="1541" max="1541" width="3.625" style="141" customWidth="1"/>
    <col min="1542" max="1542" width="11.875" style="141" customWidth="1"/>
    <col min="1543" max="1544" width="3.625" style="141" customWidth="1"/>
    <col min="1545" max="1546" width="6.625" style="141" customWidth="1"/>
    <col min="1547" max="1547" width="3.625" style="141" customWidth="1"/>
    <col min="1548" max="1548" width="11.875" style="141" customWidth="1"/>
    <col min="1549" max="1549" width="3" style="141" customWidth="1"/>
    <col min="1550" max="1550" width="7.375" style="141" customWidth="1"/>
    <col min="1551" max="1551" width="15.375" style="141" customWidth="1"/>
    <col min="1552" max="1552" width="6.625" style="141" customWidth="1"/>
    <col min="1553" max="1553" width="4.625" style="141" customWidth="1"/>
    <col min="1554" max="1555" width="5.625" style="141" customWidth="1"/>
    <col min="1556" max="1556" width="5.5" style="141" customWidth="1"/>
    <col min="1557" max="1557" width="4.625" style="141" customWidth="1"/>
    <col min="1558" max="1563" width="9" style="141"/>
    <col min="1564" max="1564" width="8.875" style="141" customWidth="1"/>
    <col min="1565" max="1565" width="0" style="141" hidden="1" customWidth="1"/>
    <col min="1566" max="1792" width="9" style="141"/>
    <col min="1793" max="1794" width="3.625" style="141" customWidth="1"/>
    <col min="1795" max="1796" width="6.625" style="141" customWidth="1"/>
    <col min="1797" max="1797" width="3.625" style="141" customWidth="1"/>
    <col min="1798" max="1798" width="11.875" style="141" customWidth="1"/>
    <col min="1799" max="1800" width="3.625" style="141" customWidth="1"/>
    <col min="1801" max="1802" width="6.625" style="141" customWidth="1"/>
    <col min="1803" max="1803" width="3.625" style="141" customWidth="1"/>
    <col min="1804" max="1804" width="11.875" style="141" customWidth="1"/>
    <col min="1805" max="1805" width="3" style="141" customWidth="1"/>
    <col min="1806" max="1806" width="7.375" style="141" customWidth="1"/>
    <col min="1807" max="1807" width="15.375" style="141" customWidth="1"/>
    <col min="1808" max="1808" width="6.625" style="141" customWidth="1"/>
    <col min="1809" max="1809" width="4.625" style="141" customWidth="1"/>
    <col min="1810" max="1811" width="5.625" style="141" customWidth="1"/>
    <col min="1812" max="1812" width="5.5" style="141" customWidth="1"/>
    <col min="1813" max="1813" width="4.625" style="141" customWidth="1"/>
    <col min="1814" max="1819" width="9" style="141"/>
    <col min="1820" max="1820" width="8.875" style="141" customWidth="1"/>
    <col min="1821" max="1821" width="0" style="141" hidden="1" customWidth="1"/>
    <col min="1822" max="2048" width="9" style="141"/>
    <col min="2049" max="2050" width="3.625" style="141" customWidth="1"/>
    <col min="2051" max="2052" width="6.625" style="141" customWidth="1"/>
    <col min="2053" max="2053" width="3.625" style="141" customWidth="1"/>
    <col min="2054" max="2054" width="11.875" style="141" customWidth="1"/>
    <col min="2055" max="2056" width="3.625" style="141" customWidth="1"/>
    <col min="2057" max="2058" width="6.625" style="141" customWidth="1"/>
    <col min="2059" max="2059" width="3.625" style="141" customWidth="1"/>
    <col min="2060" max="2060" width="11.875" style="141" customWidth="1"/>
    <col min="2061" max="2061" width="3" style="141" customWidth="1"/>
    <col min="2062" max="2062" width="7.375" style="141" customWidth="1"/>
    <col min="2063" max="2063" width="15.375" style="141" customWidth="1"/>
    <col min="2064" max="2064" width="6.625" style="141" customWidth="1"/>
    <col min="2065" max="2065" width="4.625" style="141" customWidth="1"/>
    <col min="2066" max="2067" width="5.625" style="141" customWidth="1"/>
    <col min="2068" max="2068" width="5.5" style="141" customWidth="1"/>
    <col min="2069" max="2069" width="4.625" style="141" customWidth="1"/>
    <col min="2070" max="2075" width="9" style="141"/>
    <col min="2076" max="2076" width="8.875" style="141" customWidth="1"/>
    <col min="2077" max="2077" width="0" style="141" hidden="1" customWidth="1"/>
    <col min="2078" max="2304" width="9" style="141"/>
    <col min="2305" max="2306" width="3.625" style="141" customWidth="1"/>
    <col min="2307" max="2308" width="6.625" style="141" customWidth="1"/>
    <col min="2309" max="2309" width="3.625" style="141" customWidth="1"/>
    <col min="2310" max="2310" width="11.875" style="141" customWidth="1"/>
    <col min="2311" max="2312" width="3.625" style="141" customWidth="1"/>
    <col min="2313" max="2314" width="6.625" style="141" customWidth="1"/>
    <col min="2315" max="2315" width="3.625" style="141" customWidth="1"/>
    <col min="2316" max="2316" width="11.875" style="141" customWidth="1"/>
    <col min="2317" max="2317" width="3" style="141" customWidth="1"/>
    <col min="2318" max="2318" width="7.375" style="141" customWidth="1"/>
    <col min="2319" max="2319" width="15.375" style="141" customWidth="1"/>
    <col min="2320" max="2320" width="6.625" style="141" customWidth="1"/>
    <col min="2321" max="2321" width="4.625" style="141" customWidth="1"/>
    <col min="2322" max="2323" width="5.625" style="141" customWidth="1"/>
    <col min="2324" max="2324" width="5.5" style="141" customWidth="1"/>
    <col min="2325" max="2325" width="4.625" style="141" customWidth="1"/>
    <col min="2326" max="2331" width="9" style="141"/>
    <col min="2332" max="2332" width="8.875" style="141" customWidth="1"/>
    <col min="2333" max="2333" width="0" style="141" hidden="1" customWidth="1"/>
    <col min="2334" max="2560" width="9" style="141"/>
    <col min="2561" max="2562" width="3.625" style="141" customWidth="1"/>
    <col min="2563" max="2564" width="6.625" style="141" customWidth="1"/>
    <col min="2565" max="2565" width="3.625" style="141" customWidth="1"/>
    <col min="2566" max="2566" width="11.875" style="141" customWidth="1"/>
    <col min="2567" max="2568" width="3.625" style="141" customWidth="1"/>
    <col min="2569" max="2570" width="6.625" style="141" customWidth="1"/>
    <col min="2571" max="2571" width="3.625" style="141" customWidth="1"/>
    <col min="2572" max="2572" width="11.875" style="141" customWidth="1"/>
    <col min="2573" max="2573" width="3" style="141" customWidth="1"/>
    <col min="2574" max="2574" width="7.375" style="141" customWidth="1"/>
    <col min="2575" max="2575" width="15.375" style="141" customWidth="1"/>
    <col min="2576" max="2576" width="6.625" style="141" customWidth="1"/>
    <col min="2577" max="2577" width="4.625" style="141" customWidth="1"/>
    <col min="2578" max="2579" width="5.625" style="141" customWidth="1"/>
    <col min="2580" max="2580" width="5.5" style="141" customWidth="1"/>
    <col min="2581" max="2581" width="4.625" style="141" customWidth="1"/>
    <col min="2582" max="2587" width="9" style="141"/>
    <col min="2588" max="2588" width="8.875" style="141" customWidth="1"/>
    <col min="2589" max="2589" width="0" style="141" hidden="1" customWidth="1"/>
    <col min="2590" max="2816" width="9" style="141"/>
    <col min="2817" max="2818" width="3.625" style="141" customWidth="1"/>
    <col min="2819" max="2820" width="6.625" style="141" customWidth="1"/>
    <col min="2821" max="2821" width="3.625" style="141" customWidth="1"/>
    <col min="2822" max="2822" width="11.875" style="141" customWidth="1"/>
    <col min="2823" max="2824" width="3.625" style="141" customWidth="1"/>
    <col min="2825" max="2826" width="6.625" style="141" customWidth="1"/>
    <col min="2827" max="2827" width="3.625" style="141" customWidth="1"/>
    <col min="2828" max="2828" width="11.875" style="141" customWidth="1"/>
    <col min="2829" max="2829" width="3" style="141" customWidth="1"/>
    <col min="2830" max="2830" width="7.375" style="141" customWidth="1"/>
    <col min="2831" max="2831" width="15.375" style="141" customWidth="1"/>
    <col min="2832" max="2832" width="6.625" style="141" customWidth="1"/>
    <col min="2833" max="2833" width="4.625" style="141" customWidth="1"/>
    <col min="2834" max="2835" width="5.625" style="141" customWidth="1"/>
    <col min="2836" max="2836" width="5.5" style="141" customWidth="1"/>
    <col min="2837" max="2837" width="4.625" style="141" customWidth="1"/>
    <col min="2838" max="2843" width="9" style="141"/>
    <col min="2844" max="2844" width="8.875" style="141" customWidth="1"/>
    <col min="2845" max="2845" width="0" style="141" hidden="1" customWidth="1"/>
    <col min="2846" max="3072" width="9" style="141"/>
    <col min="3073" max="3074" width="3.625" style="141" customWidth="1"/>
    <col min="3075" max="3076" width="6.625" style="141" customWidth="1"/>
    <col min="3077" max="3077" width="3.625" style="141" customWidth="1"/>
    <col min="3078" max="3078" width="11.875" style="141" customWidth="1"/>
    <col min="3079" max="3080" width="3.625" style="141" customWidth="1"/>
    <col min="3081" max="3082" width="6.625" style="141" customWidth="1"/>
    <col min="3083" max="3083" width="3.625" style="141" customWidth="1"/>
    <col min="3084" max="3084" width="11.875" style="141" customWidth="1"/>
    <col min="3085" max="3085" width="3" style="141" customWidth="1"/>
    <col min="3086" max="3086" width="7.375" style="141" customWidth="1"/>
    <col min="3087" max="3087" width="15.375" style="141" customWidth="1"/>
    <col min="3088" max="3088" width="6.625" style="141" customWidth="1"/>
    <col min="3089" max="3089" width="4.625" style="141" customWidth="1"/>
    <col min="3090" max="3091" width="5.625" style="141" customWidth="1"/>
    <col min="3092" max="3092" width="5.5" style="141" customWidth="1"/>
    <col min="3093" max="3093" width="4.625" style="141" customWidth="1"/>
    <col min="3094" max="3099" width="9" style="141"/>
    <col min="3100" max="3100" width="8.875" style="141" customWidth="1"/>
    <col min="3101" max="3101" width="0" style="141" hidden="1" customWidth="1"/>
    <col min="3102" max="3328" width="9" style="141"/>
    <col min="3329" max="3330" width="3.625" style="141" customWidth="1"/>
    <col min="3331" max="3332" width="6.625" style="141" customWidth="1"/>
    <col min="3333" max="3333" width="3.625" style="141" customWidth="1"/>
    <col min="3334" max="3334" width="11.875" style="141" customWidth="1"/>
    <col min="3335" max="3336" width="3.625" style="141" customWidth="1"/>
    <col min="3337" max="3338" width="6.625" style="141" customWidth="1"/>
    <col min="3339" max="3339" width="3.625" style="141" customWidth="1"/>
    <col min="3340" max="3340" width="11.875" style="141" customWidth="1"/>
    <col min="3341" max="3341" width="3" style="141" customWidth="1"/>
    <col min="3342" max="3342" width="7.375" style="141" customWidth="1"/>
    <col min="3343" max="3343" width="15.375" style="141" customWidth="1"/>
    <col min="3344" max="3344" width="6.625" style="141" customWidth="1"/>
    <col min="3345" max="3345" width="4.625" style="141" customWidth="1"/>
    <col min="3346" max="3347" width="5.625" style="141" customWidth="1"/>
    <col min="3348" max="3348" width="5.5" style="141" customWidth="1"/>
    <col min="3349" max="3349" width="4.625" style="141" customWidth="1"/>
    <col min="3350" max="3355" width="9" style="141"/>
    <col min="3356" max="3356" width="8.875" style="141" customWidth="1"/>
    <col min="3357" max="3357" width="0" style="141" hidden="1" customWidth="1"/>
    <col min="3358" max="3584" width="9" style="141"/>
    <col min="3585" max="3586" width="3.625" style="141" customWidth="1"/>
    <col min="3587" max="3588" width="6.625" style="141" customWidth="1"/>
    <col min="3589" max="3589" width="3.625" style="141" customWidth="1"/>
    <col min="3590" max="3590" width="11.875" style="141" customWidth="1"/>
    <col min="3591" max="3592" width="3.625" style="141" customWidth="1"/>
    <col min="3593" max="3594" width="6.625" style="141" customWidth="1"/>
    <col min="3595" max="3595" width="3.625" style="141" customWidth="1"/>
    <col min="3596" max="3596" width="11.875" style="141" customWidth="1"/>
    <col min="3597" max="3597" width="3" style="141" customWidth="1"/>
    <col min="3598" max="3598" width="7.375" style="141" customWidth="1"/>
    <col min="3599" max="3599" width="15.375" style="141" customWidth="1"/>
    <col min="3600" max="3600" width="6.625" style="141" customWidth="1"/>
    <col min="3601" max="3601" width="4.625" style="141" customWidth="1"/>
    <col min="3602" max="3603" width="5.625" style="141" customWidth="1"/>
    <col min="3604" max="3604" width="5.5" style="141" customWidth="1"/>
    <col min="3605" max="3605" width="4.625" style="141" customWidth="1"/>
    <col min="3606" max="3611" width="9" style="141"/>
    <col min="3612" max="3612" width="8.875" style="141" customWidth="1"/>
    <col min="3613" max="3613" width="0" style="141" hidden="1" customWidth="1"/>
    <col min="3614" max="3840" width="9" style="141"/>
    <col min="3841" max="3842" width="3.625" style="141" customWidth="1"/>
    <col min="3843" max="3844" width="6.625" style="141" customWidth="1"/>
    <col min="3845" max="3845" width="3.625" style="141" customWidth="1"/>
    <col min="3846" max="3846" width="11.875" style="141" customWidth="1"/>
    <col min="3847" max="3848" width="3.625" style="141" customWidth="1"/>
    <col min="3849" max="3850" width="6.625" style="141" customWidth="1"/>
    <col min="3851" max="3851" width="3.625" style="141" customWidth="1"/>
    <col min="3852" max="3852" width="11.875" style="141" customWidth="1"/>
    <col min="3853" max="3853" width="3" style="141" customWidth="1"/>
    <col min="3854" max="3854" width="7.375" style="141" customWidth="1"/>
    <col min="3855" max="3855" width="15.375" style="141" customWidth="1"/>
    <col min="3856" max="3856" width="6.625" style="141" customWidth="1"/>
    <col min="3857" max="3857" width="4.625" style="141" customWidth="1"/>
    <col min="3858" max="3859" width="5.625" style="141" customWidth="1"/>
    <col min="3860" max="3860" width="5.5" style="141" customWidth="1"/>
    <col min="3861" max="3861" width="4.625" style="141" customWidth="1"/>
    <col min="3862" max="3867" width="9" style="141"/>
    <col min="3868" max="3868" width="8.875" style="141" customWidth="1"/>
    <col min="3869" max="3869" width="0" style="141" hidden="1" customWidth="1"/>
    <col min="3870" max="4096" width="9" style="141"/>
    <col min="4097" max="4098" width="3.625" style="141" customWidth="1"/>
    <col min="4099" max="4100" width="6.625" style="141" customWidth="1"/>
    <col min="4101" max="4101" width="3.625" style="141" customWidth="1"/>
    <col min="4102" max="4102" width="11.875" style="141" customWidth="1"/>
    <col min="4103" max="4104" width="3.625" style="141" customWidth="1"/>
    <col min="4105" max="4106" width="6.625" style="141" customWidth="1"/>
    <col min="4107" max="4107" width="3.625" style="141" customWidth="1"/>
    <col min="4108" max="4108" width="11.875" style="141" customWidth="1"/>
    <col min="4109" max="4109" width="3" style="141" customWidth="1"/>
    <col min="4110" max="4110" width="7.375" style="141" customWidth="1"/>
    <col min="4111" max="4111" width="15.375" style="141" customWidth="1"/>
    <col min="4112" max="4112" width="6.625" style="141" customWidth="1"/>
    <col min="4113" max="4113" width="4.625" style="141" customWidth="1"/>
    <col min="4114" max="4115" width="5.625" style="141" customWidth="1"/>
    <col min="4116" max="4116" width="5.5" style="141" customWidth="1"/>
    <col min="4117" max="4117" width="4.625" style="141" customWidth="1"/>
    <col min="4118" max="4123" width="9" style="141"/>
    <col min="4124" max="4124" width="8.875" style="141" customWidth="1"/>
    <col min="4125" max="4125" width="0" style="141" hidden="1" customWidth="1"/>
    <col min="4126" max="4352" width="9" style="141"/>
    <col min="4353" max="4354" width="3.625" style="141" customWidth="1"/>
    <col min="4355" max="4356" width="6.625" style="141" customWidth="1"/>
    <col min="4357" max="4357" width="3.625" style="141" customWidth="1"/>
    <col min="4358" max="4358" width="11.875" style="141" customWidth="1"/>
    <col min="4359" max="4360" width="3.625" style="141" customWidth="1"/>
    <col min="4361" max="4362" width="6.625" style="141" customWidth="1"/>
    <col min="4363" max="4363" width="3.625" style="141" customWidth="1"/>
    <col min="4364" max="4364" width="11.875" style="141" customWidth="1"/>
    <col min="4365" max="4365" width="3" style="141" customWidth="1"/>
    <col min="4366" max="4366" width="7.375" style="141" customWidth="1"/>
    <col min="4367" max="4367" width="15.375" style="141" customWidth="1"/>
    <col min="4368" max="4368" width="6.625" style="141" customWidth="1"/>
    <col min="4369" max="4369" width="4.625" style="141" customWidth="1"/>
    <col min="4370" max="4371" width="5.625" style="141" customWidth="1"/>
    <col min="4372" max="4372" width="5.5" style="141" customWidth="1"/>
    <col min="4373" max="4373" width="4.625" style="141" customWidth="1"/>
    <col min="4374" max="4379" width="9" style="141"/>
    <col min="4380" max="4380" width="8.875" style="141" customWidth="1"/>
    <col min="4381" max="4381" width="0" style="141" hidden="1" customWidth="1"/>
    <col min="4382" max="4608" width="9" style="141"/>
    <col min="4609" max="4610" width="3.625" style="141" customWidth="1"/>
    <col min="4611" max="4612" width="6.625" style="141" customWidth="1"/>
    <col min="4613" max="4613" width="3.625" style="141" customWidth="1"/>
    <col min="4614" max="4614" width="11.875" style="141" customWidth="1"/>
    <col min="4615" max="4616" width="3.625" style="141" customWidth="1"/>
    <col min="4617" max="4618" width="6.625" style="141" customWidth="1"/>
    <col min="4619" max="4619" width="3.625" style="141" customWidth="1"/>
    <col min="4620" max="4620" width="11.875" style="141" customWidth="1"/>
    <col min="4621" max="4621" width="3" style="141" customWidth="1"/>
    <col min="4622" max="4622" width="7.375" style="141" customWidth="1"/>
    <col min="4623" max="4623" width="15.375" style="141" customWidth="1"/>
    <col min="4624" max="4624" width="6.625" style="141" customWidth="1"/>
    <col min="4625" max="4625" width="4.625" style="141" customWidth="1"/>
    <col min="4626" max="4627" width="5.625" style="141" customWidth="1"/>
    <col min="4628" max="4628" width="5.5" style="141" customWidth="1"/>
    <col min="4629" max="4629" width="4.625" style="141" customWidth="1"/>
    <col min="4630" max="4635" width="9" style="141"/>
    <col min="4636" max="4636" width="8.875" style="141" customWidth="1"/>
    <col min="4637" max="4637" width="0" style="141" hidden="1" customWidth="1"/>
    <col min="4638" max="4864" width="9" style="141"/>
    <col min="4865" max="4866" width="3.625" style="141" customWidth="1"/>
    <col min="4867" max="4868" width="6.625" style="141" customWidth="1"/>
    <col min="4869" max="4869" width="3.625" style="141" customWidth="1"/>
    <col min="4870" max="4870" width="11.875" style="141" customWidth="1"/>
    <col min="4871" max="4872" width="3.625" style="141" customWidth="1"/>
    <col min="4873" max="4874" width="6.625" style="141" customWidth="1"/>
    <col min="4875" max="4875" width="3.625" style="141" customWidth="1"/>
    <col min="4876" max="4876" width="11.875" style="141" customWidth="1"/>
    <col min="4877" max="4877" width="3" style="141" customWidth="1"/>
    <col min="4878" max="4878" width="7.375" style="141" customWidth="1"/>
    <col min="4879" max="4879" width="15.375" style="141" customWidth="1"/>
    <col min="4880" max="4880" width="6.625" style="141" customWidth="1"/>
    <col min="4881" max="4881" width="4.625" style="141" customWidth="1"/>
    <col min="4882" max="4883" width="5.625" style="141" customWidth="1"/>
    <col min="4884" max="4884" width="5.5" style="141" customWidth="1"/>
    <col min="4885" max="4885" width="4.625" style="141" customWidth="1"/>
    <col min="4886" max="4891" width="9" style="141"/>
    <col min="4892" max="4892" width="8.875" style="141" customWidth="1"/>
    <col min="4893" max="4893" width="0" style="141" hidden="1" customWidth="1"/>
    <col min="4894" max="5120" width="9" style="141"/>
    <col min="5121" max="5122" width="3.625" style="141" customWidth="1"/>
    <col min="5123" max="5124" width="6.625" style="141" customWidth="1"/>
    <col min="5125" max="5125" width="3.625" style="141" customWidth="1"/>
    <col min="5126" max="5126" width="11.875" style="141" customWidth="1"/>
    <col min="5127" max="5128" width="3.625" style="141" customWidth="1"/>
    <col min="5129" max="5130" width="6.625" style="141" customWidth="1"/>
    <col min="5131" max="5131" width="3.625" style="141" customWidth="1"/>
    <col min="5132" max="5132" width="11.875" style="141" customWidth="1"/>
    <col min="5133" max="5133" width="3" style="141" customWidth="1"/>
    <col min="5134" max="5134" width="7.375" style="141" customWidth="1"/>
    <col min="5135" max="5135" width="15.375" style="141" customWidth="1"/>
    <col min="5136" max="5136" width="6.625" style="141" customWidth="1"/>
    <col min="5137" max="5137" width="4.625" style="141" customWidth="1"/>
    <col min="5138" max="5139" width="5.625" style="141" customWidth="1"/>
    <col min="5140" max="5140" width="5.5" style="141" customWidth="1"/>
    <col min="5141" max="5141" width="4.625" style="141" customWidth="1"/>
    <col min="5142" max="5147" width="9" style="141"/>
    <col min="5148" max="5148" width="8.875" style="141" customWidth="1"/>
    <col min="5149" max="5149" width="0" style="141" hidden="1" customWidth="1"/>
    <col min="5150" max="5376" width="9" style="141"/>
    <col min="5377" max="5378" width="3.625" style="141" customWidth="1"/>
    <col min="5379" max="5380" width="6.625" style="141" customWidth="1"/>
    <col min="5381" max="5381" width="3.625" style="141" customWidth="1"/>
    <col min="5382" max="5382" width="11.875" style="141" customWidth="1"/>
    <col min="5383" max="5384" width="3.625" style="141" customWidth="1"/>
    <col min="5385" max="5386" width="6.625" style="141" customWidth="1"/>
    <col min="5387" max="5387" width="3.625" style="141" customWidth="1"/>
    <col min="5388" max="5388" width="11.875" style="141" customWidth="1"/>
    <col min="5389" max="5389" width="3" style="141" customWidth="1"/>
    <col min="5390" max="5390" width="7.375" style="141" customWidth="1"/>
    <col min="5391" max="5391" width="15.375" style="141" customWidth="1"/>
    <col min="5392" max="5392" width="6.625" style="141" customWidth="1"/>
    <col min="5393" max="5393" width="4.625" style="141" customWidth="1"/>
    <col min="5394" max="5395" width="5.625" style="141" customWidth="1"/>
    <col min="5396" max="5396" width="5.5" style="141" customWidth="1"/>
    <col min="5397" max="5397" width="4.625" style="141" customWidth="1"/>
    <col min="5398" max="5403" width="9" style="141"/>
    <col min="5404" max="5404" width="8.875" style="141" customWidth="1"/>
    <col min="5405" max="5405" width="0" style="141" hidden="1" customWidth="1"/>
    <col min="5406" max="5632" width="9" style="141"/>
    <col min="5633" max="5634" width="3.625" style="141" customWidth="1"/>
    <col min="5635" max="5636" width="6.625" style="141" customWidth="1"/>
    <col min="5637" max="5637" width="3.625" style="141" customWidth="1"/>
    <col min="5638" max="5638" width="11.875" style="141" customWidth="1"/>
    <col min="5639" max="5640" width="3.625" style="141" customWidth="1"/>
    <col min="5641" max="5642" width="6.625" style="141" customWidth="1"/>
    <col min="5643" max="5643" width="3.625" style="141" customWidth="1"/>
    <col min="5644" max="5644" width="11.875" style="141" customWidth="1"/>
    <col min="5645" max="5645" width="3" style="141" customWidth="1"/>
    <col min="5646" max="5646" width="7.375" style="141" customWidth="1"/>
    <col min="5647" max="5647" width="15.375" style="141" customWidth="1"/>
    <col min="5648" max="5648" width="6.625" style="141" customWidth="1"/>
    <col min="5649" max="5649" width="4.625" style="141" customWidth="1"/>
    <col min="5650" max="5651" width="5.625" style="141" customWidth="1"/>
    <col min="5652" max="5652" width="5.5" style="141" customWidth="1"/>
    <col min="5653" max="5653" width="4.625" style="141" customWidth="1"/>
    <col min="5654" max="5659" width="9" style="141"/>
    <col min="5660" max="5660" width="8.875" style="141" customWidth="1"/>
    <col min="5661" max="5661" width="0" style="141" hidden="1" customWidth="1"/>
    <col min="5662" max="5888" width="9" style="141"/>
    <col min="5889" max="5890" width="3.625" style="141" customWidth="1"/>
    <col min="5891" max="5892" width="6.625" style="141" customWidth="1"/>
    <col min="5893" max="5893" width="3.625" style="141" customWidth="1"/>
    <col min="5894" max="5894" width="11.875" style="141" customWidth="1"/>
    <col min="5895" max="5896" width="3.625" style="141" customWidth="1"/>
    <col min="5897" max="5898" width="6.625" style="141" customWidth="1"/>
    <col min="5899" max="5899" width="3.625" style="141" customWidth="1"/>
    <col min="5900" max="5900" width="11.875" style="141" customWidth="1"/>
    <col min="5901" max="5901" width="3" style="141" customWidth="1"/>
    <col min="5902" max="5902" width="7.375" style="141" customWidth="1"/>
    <col min="5903" max="5903" width="15.375" style="141" customWidth="1"/>
    <col min="5904" max="5904" width="6.625" style="141" customWidth="1"/>
    <col min="5905" max="5905" width="4.625" style="141" customWidth="1"/>
    <col min="5906" max="5907" width="5.625" style="141" customWidth="1"/>
    <col min="5908" max="5908" width="5.5" style="141" customWidth="1"/>
    <col min="5909" max="5909" width="4.625" style="141" customWidth="1"/>
    <col min="5910" max="5915" width="9" style="141"/>
    <col min="5916" max="5916" width="8.875" style="141" customWidth="1"/>
    <col min="5917" max="5917" width="0" style="141" hidden="1" customWidth="1"/>
    <col min="5918" max="6144" width="9" style="141"/>
    <col min="6145" max="6146" width="3.625" style="141" customWidth="1"/>
    <col min="6147" max="6148" width="6.625" style="141" customWidth="1"/>
    <col min="6149" max="6149" width="3.625" style="141" customWidth="1"/>
    <col min="6150" max="6150" width="11.875" style="141" customWidth="1"/>
    <col min="6151" max="6152" width="3.625" style="141" customWidth="1"/>
    <col min="6153" max="6154" width="6.625" style="141" customWidth="1"/>
    <col min="6155" max="6155" width="3.625" style="141" customWidth="1"/>
    <col min="6156" max="6156" width="11.875" style="141" customWidth="1"/>
    <col min="6157" max="6157" width="3" style="141" customWidth="1"/>
    <col min="6158" max="6158" width="7.375" style="141" customWidth="1"/>
    <col min="6159" max="6159" width="15.375" style="141" customWidth="1"/>
    <col min="6160" max="6160" width="6.625" style="141" customWidth="1"/>
    <col min="6161" max="6161" width="4.625" style="141" customWidth="1"/>
    <col min="6162" max="6163" width="5.625" style="141" customWidth="1"/>
    <col min="6164" max="6164" width="5.5" style="141" customWidth="1"/>
    <col min="6165" max="6165" width="4.625" style="141" customWidth="1"/>
    <col min="6166" max="6171" width="9" style="141"/>
    <col min="6172" max="6172" width="8.875" style="141" customWidth="1"/>
    <col min="6173" max="6173" width="0" style="141" hidden="1" customWidth="1"/>
    <col min="6174" max="6400" width="9" style="141"/>
    <col min="6401" max="6402" width="3.625" style="141" customWidth="1"/>
    <col min="6403" max="6404" width="6.625" style="141" customWidth="1"/>
    <col min="6405" max="6405" width="3.625" style="141" customWidth="1"/>
    <col min="6406" max="6406" width="11.875" style="141" customWidth="1"/>
    <col min="6407" max="6408" width="3.625" style="141" customWidth="1"/>
    <col min="6409" max="6410" width="6.625" style="141" customWidth="1"/>
    <col min="6411" max="6411" width="3.625" style="141" customWidth="1"/>
    <col min="6412" max="6412" width="11.875" style="141" customWidth="1"/>
    <col min="6413" max="6413" width="3" style="141" customWidth="1"/>
    <col min="6414" max="6414" width="7.375" style="141" customWidth="1"/>
    <col min="6415" max="6415" width="15.375" style="141" customWidth="1"/>
    <col min="6416" max="6416" width="6.625" style="141" customWidth="1"/>
    <col min="6417" max="6417" width="4.625" style="141" customWidth="1"/>
    <col min="6418" max="6419" width="5.625" style="141" customWidth="1"/>
    <col min="6420" max="6420" width="5.5" style="141" customWidth="1"/>
    <col min="6421" max="6421" width="4.625" style="141" customWidth="1"/>
    <col min="6422" max="6427" width="9" style="141"/>
    <col min="6428" max="6428" width="8.875" style="141" customWidth="1"/>
    <col min="6429" max="6429" width="0" style="141" hidden="1" customWidth="1"/>
    <col min="6430" max="6656" width="9" style="141"/>
    <col min="6657" max="6658" width="3.625" style="141" customWidth="1"/>
    <col min="6659" max="6660" width="6.625" style="141" customWidth="1"/>
    <col min="6661" max="6661" width="3.625" style="141" customWidth="1"/>
    <col min="6662" max="6662" width="11.875" style="141" customWidth="1"/>
    <col min="6663" max="6664" width="3.625" style="141" customWidth="1"/>
    <col min="6665" max="6666" width="6.625" style="141" customWidth="1"/>
    <col min="6667" max="6667" width="3.625" style="141" customWidth="1"/>
    <col min="6668" max="6668" width="11.875" style="141" customWidth="1"/>
    <col min="6669" max="6669" width="3" style="141" customWidth="1"/>
    <col min="6670" max="6670" width="7.375" style="141" customWidth="1"/>
    <col min="6671" max="6671" width="15.375" style="141" customWidth="1"/>
    <col min="6672" max="6672" width="6.625" style="141" customWidth="1"/>
    <col min="6673" max="6673" width="4.625" style="141" customWidth="1"/>
    <col min="6674" max="6675" width="5.625" style="141" customWidth="1"/>
    <col min="6676" max="6676" width="5.5" style="141" customWidth="1"/>
    <col min="6677" max="6677" width="4.625" style="141" customWidth="1"/>
    <col min="6678" max="6683" width="9" style="141"/>
    <col min="6684" max="6684" width="8.875" style="141" customWidth="1"/>
    <col min="6685" max="6685" width="0" style="141" hidden="1" customWidth="1"/>
    <col min="6686" max="6912" width="9" style="141"/>
    <col min="6913" max="6914" width="3.625" style="141" customWidth="1"/>
    <col min="6915" max="6916" width="6.625" style="141" customWidth="1"/>
    <col min="6917" max="6917" width="3.625" style="141" customWidth="1"/>
    <col min="6918" max="6918" width="11.875" style="141" customWidth="1"/>
    <col min="6919" max="6920" width="3.625" style="141" customWidth="1"/>
    <col min="6921" max="6922" width="6.625" style="141" customWidth="1"/>
    <col min="6923" max="6923" width="3.625" style="141" customWidth="1"/>
    <col min="6924" max="6924" width="11.875" style="141" customWidth="1"/>
    <col min="6925" max="6925" width="3" style="141" customWidth="1"/>
    <col min="6926" max="6926" width="7.375" style="141" customWidth="1"/>
    <col min="6927" max="6927" width="15.375" style="141" customWidth="1"/>
    <col min="6928" max="6928" width="6.625" style="141" customWidth="1"/>
    <col min="6929" max="6929" width="4.625" style="141" customWidth="1"/>
    <col min="6930" max="6931" width="5.625" style="141" customWidth="1"/>
    <col min="6932" max="6932" width="5.5" style="141" customWidth="1"/>
    <col min="6933" max="6933" width="4.625" style="141" customWidth="1"/>
    <col min="6934" max="6939" width="9" style="141"/>
    <col min="6940" max="6940" width="8.875" style="141" customWidth="1"/>
    <col min="6941" max="6941" width="0" style="141" hidden="1" customWidth="1"/>
    <col min="6942" max="7168" width="9" style="141"/>
    <col min="7169" max="7170" width="3.625" style="141" customWidth="1"/>
    <col min="7171" max="7172" width="6.625" style="141" customWidth="1"/>
    <col min="7173" max="7173" width="3.625" style="141" customWidth="1"/>
    <col min="7174" max="7174" width="11.875" style="141" customWidth="1"/>
    <col min="7175" max="7176" width="3.625" style="141" customWidth="1"/>
    <col min="7177" max="7178" width="6.625" style="141" customWidth="1"/>
    <col min="7179" max="7179" width="3.625" style="141" customWidth="1"/>
    <col min="7180" max="7180" width="11.875" style="141" customWidth="1"/>
    <col min="7181" max="7181" width="3" style="141" customWidth="1"/>
    <col min="7182" max="7182" width="7.375" style="141" customWidth="1"/>
    <col min="7183" max="7183" width="15.375" style="141" customWidth="1"/>
    <col min="7184" max="7184" width="6.625" style="141" customWidth="1"/>
    <col min="7185" max="7185" width="4.625" style="141" customWidth="1"/>
    <col min="7186" max="7187" width="5.625" style="141" customWidth="1"/>
    <col min="7188" max="7188" width="5.5" style="141" customWidth="1"/>
    <col min="7189" max="7189" width="4.625" style="141" customWidth="1"/>
    <col min="7190" max="7195" width="9" style="141"/>
    <col min="7196" max="7196" width="8.875" style="141" customWidth="1"/>
    <col min="7197" max="7197" width="0" style="141" hidden="1" customWidth="1"/>
    <col min="7198" max="7424" width="9" style="141"/>
    <col min="7425" max="7426" width="3.625" style="141" customWidth="1"/>
    <col min="7427" max="7428" width="6.625" style="141" customWidth="1"/>
    <col min="7429" max="7429" width="3.625" style="141" customWidth="1"/>
    <col min="7430" max="7430" width="11.875" style="141" customWidth="1"/>
    <col min="7431" max="7432" width="3.625" style="141" customWidth="1"/>
    <col min="7433" max="7434" width="6.625" style="141" customWidth="1"/>
    <col min="7435" max="7435" width="3.625" style="141" customWidth="1"/>
    <col min="7436" max="7436" width="11.875" style="141" customWidth="1"/>
    <col min="7437" max="7437" width="3" style="141" customWidth="1"/>
    <col min="7438" max="7438" width="7.375" style="141" customWidth="1"/>
    <col min="7439" max="7439" width="15.375" style="141" customWidth="1"/>
    <col min="7440" max="7440" width="6.625" style="141" customWidth="1"/>
    <col min="7441" max="7441" width="4.625" style="141" customWidth="1"/>
    <col min="7442" max="7443" width="5.625" style="141" customWidth="1"/>
    <col min="7444" max="7444" width="5.5" style="141" customWidth="1"/>
    <col min="7445" max="7445" width="4.625" style="141" customWidth="1"/>
    <col min="7446" max="7451" width="9" style="141"/>
    <col min="7452" max="7452" width="8.875" style="141" customWidth="1"/>
    <col min="7453" max="7453" width="0" style="141" hidden="1" customWidth="1"/>
    <col min="7454" max="7680" width="9" style="141"/>
    <col min="7681" max="7682" width="3.625" style="141" customWidth="1"/>
    <col min="7683" max="7684" width="6.625" style="141" customWidth="1"/>
    <col min="7685" max="7685" width="3.625" style="141" customWidth="1"/>
    <col min="7686" max="7686" width="11.875" style="141" customWidth="1"/>
    <col min="7687" max="7688" width="3.625" style="141" customWidth="1"/>
    <col min="7689" max="7690" width="6.625" style="141" customWidth="1"/>
    <col min="7691" max="7691" width="3.625" style="141" customWidth="1"/>
    <col min="7692" max="7692" width="11.875" style="141" customWidth="1"/>
    <col min="7693" max="7693" width="3" style="141" customWidth="1"/>
    <col min="7694" max="7694" width="7.375" style="141" customWidth="1"/>
    <col min="7695" max="7695" width="15.375" style="141" customWidth="1"/>
    <col min="7696" max="7696" width="6.625" style="141" customWidth="1"/>
    <col min="7697" max="7697" width="4.625" style="141" customWidth="1"/>
    <col min="7698" max="7699" width="5.625" style="141" customWidth="1"/>
    <col min="7700" max="7700" width="5.5" style="141" customWidth="1"/>
    <col min="7701" max="7701" width="4.625" style="141" customWidth="1"/>
    <col min="7702" max="7707" width="9" style="141"/>
    <col min="7708" max="7708" width="8.875" style="141" customWidth="1"/>
    <col min="7709" max="7709" width="0" style="141" hidden="1" customWidth="1"/>
    <col min="7710" max="7936" width="9" style="141"/>
    <col min="7937" max="7938" width="3.625" style="141" customWidth="1"/>
    <col min="7939" max="7940" width="6.625" style="141" customWidth="1"/>
    <col min="7941" max="7941" width="3.625" style="141" customWidth="1"/>
    <col min="7942" max="7942" width="11.875" style="141" customWidth="1"/>
    <col min="7943" max="7944" width="3.625" style="141" customWidth="1"/>
    <col min="7945" max="7946" width="6.625" style="141" customWidth="1"/>
    <col min="7947" max="7947" width="3.625" style="141" customWidth="1"/>
    <col min="7948" max="7948" width="11.875" style="141" customWidth="1"/>
    <col min="7949" max="7949" width="3" style="141" customWidth="1"/>
    <col min="7950" max="7950" width="7.375" style="141" customWidth="1"/>
    <col min="7951" max="7951" width="15.375" style="141" customWidth="1"/>
    <col min="7952" max="7952" width="6.625" style="141" customWidth="1"/>
    <col min="7953" max="7953" width="4.625" style="141" customWidth="1"/>
    <col min="7954" max="7955" width="5.625" style="141" customWidth="1"/>
    <col min="7956" max="7956" width="5.5" style="141" customWidth="1"/>
    <col min="7957" max="7957" width="4.625" style="141" customWidth="1"/>
    <col min="7958" max="7963" width="9" style="141"/>
    <col min="7964" max="7964" width="8.875" style="141" customWidth="1"/>
    <col min="7965" max="7965" width="0" style="141" hidden="1" customWidth="1"/>
    <col min="7966" max="8192" width="9" style="141"/>
    <col min="8193" max="8194" width="3.625" style="141" customWidth="1"/>
    <col min="8195" max="8196" width="6.625" style="141" customWidth="1"/>
    <col min="8197" max="8197" width="3.625" style="141" customWidth="1"/>
    <col min="8198" max="8198" width="11.875" style="141" customWidth="1"/>
    <col min="8199" max="8200" width="3.625" style="141" customWidth="1"/>
    <col min="8201" max="8202" width="6.625" style="141" customWidth="1"/>
    <col min="8203" max="8203" width="3.625" style="141" customWidth="1"/>
    <col min="8204" max="8204" width="11.875" style="141" customWidth="1"/>
    <col min="8205" max="8205" width="3" style="141" customWidth="1"/>
    <col min="8206" max="8206" width="7.375" style="141" customWidth="1"/>
    <col min="8207" max="8207" width="15.375" style="141" customWidth="1"/>
    <col min="8208" max="8208" width="6.625" style="141" customWidth="1"/>
    <col min="8209" max="8209" width="4.625" style="141" customWidth="1"/>
    <col min="8210" max="8211" width="5.625" style="141" customWidth="1"/>
    <col min="8212" max="8212" width="5.5" style="141" customWidth="1"/>
    <col min="8213" max="8213" width="4.625" style="141" customWidth="1"/>
    <col min="8214" max="8219" width="9" style="141"/>
    <col min="8220" max="8220" width="8.875" style="141" customWidth="1"/>
    <col min="8221" max="8221" width="0" style="141" hidden="1" customWidth="1"/>
    <col min="8222" max="8448" width="9" style="141"/>
    <col min="8449" max="8450" width="3.625" style="141" customWidth="1"/>
    <col min="8451" max="8452" width="6.625" style="141" customWidth="1"/>
    <col min="8453" max="8453" width="3.625" style="141" customWidth="1"/>
    <col min="8454" max="8454" width="11.875" style="141" customWidth="1"/>
    <col min="8455" max="8456" width="3.625" style="141" customWidth="1"/>
    <col min="8457" max="8458" width="6.625" style="141" customWidth="1"/>
    <col min="8459" max="8459" width="3.625" style="141" customWidth="1"/>
    <col min="8460" max="8460" width="11.875" style="141" customWidth="1"/>
    <col min="8461" max="8461" width="3" style="141" customWidth="1"/>
    <col min="8462" max="8462" width="7.375" style="141" customWidth="1"/>
    <col min="8463" max="8463" width="15.375" style="141" customWidth="1"/>
    <col min="8464" max="8464" width="6.625" style="141" customWidth="1"/>
    <col min="8465" max="8465" width="4.625" style="141" customWidth="1"/>
    <col min="8466" max="8467" width="5.625" style="141" customWidth="1"/>
    <col min="8468" max="8468" width="5.5" style="141" customWidth="1"/>
    <col min="8469" max="8469" width="4.625" style="141" customWidth="1"/>
    <col min="8470" max="8475" width="9" style="141"/>
    <col min="8476" max="8476" width="8.875" style="141" customWidth="1"/>
    <col min="8477" max="8477" width="0" style="141" hidden="1" customWidth="1"/>
    <col min="8478" max="8704" width="9" style="141"/>
    <col min="8705" max="8706" width="3.625" style="141" customWidth="1"/>
    <col min="8707" max="8708" width="6.625" style="141" customWidth="1"/>
    <col min="8709" max="8709" width="3.625" style="141" customWidth="1"/>
    <col min="8710" max="8710" width="11.875" style="141" customWidth="1"/>
    <col min="8711" max="8712" width="3.625" style="141" customWidth="1"/>
    <col min="8713" max="8714" width="6.625" style="141" customWidth="1"/>
    <col min="8715" max="8715" width="3.625" style="141" customWidth="1"/>
    <col min="8716" max="8716" width="11.875" style="141" customWidth="1"/>
    <col min="8717" max="8717" width="3" style="141" customWidth="1"/>
    <col min="8718" max="8718" width="7.375" style="141" customWidth="1"/>
    <col min="8719" max="8719" width="15.375" style="141" customWidth="1"/>
    <col min="8720" max="8720" width="6.625" style="141" customWidth="1"/>
    <col min="8721" max="8721" width="4.625" style="141" customWidth="1"/>
    <col min="8722" max="8723" width="5.625" style="141" customWidth="1"/>
    <col min="8724" max="8724" width="5.5" style="141" customWidth="1"/>
    <col min="8725" max="8725" width="4.625" style="141" customWidth="1"/>
    <col min="8726" max="8731" width="9" style="141"/>
    <col min="8732" max="8732" width="8.875" style="141" customWidth="1"/>
    <col min="8733" max="8733" width="0" style="141" hidden="1" customWidth="1"/>
    <col min="8734" max="8960" width="9" style="141"/>
    <col min="8961" max="8962" width="3.625" style="141" customWidth="1"/>
    <col min="8963" max="8964" width="6.625" style="141" customWidth="1"/>
    <col min="8965" max="8965" width="3.625" style="141" customWidth="1"/>
    <col min="8966" max="8966" width="11.875" style="141" customWidth="1"/>
    <col min="8967" max="8968" width="3.625" style="141" customWidth="1"/>
    <col min="8969" max="8970" width="6.625" style="141" customWidth="1"/>
    <col min="8971" max="8971" width="3.625" style="141" customWidth="1"/>
    <col min="8972" max="8972" width="11.875" style="141" customWidth="1"/>
    <col min="8973" max="8973" width="3" style="141" customWidth="1"/>
    <col min="8974" max="8974" width="7.375" style="141" customWidth="1"/>
    <col min="8975" max="8975" width="15.375" style="141" customWidth="1"/>
    <col min="8976" max="8976" width="6.625" style="141" customWidth="1"/>
    <col min="8977" max="8977" width="4.625" style="141" customWidth="1"/>
    <col min="8978" max="8979" width="5.625" style="141" customWidth="1"/>
    <col min="8980" max="8980" width="5.5" style="141" customWidth="1"/>
    <col min="8981" max="8981" width="4.625" style="141" customWidth="1"/>
    <col min="8982" max="8987" width="9" style="141"/>
    <col min="8988" max="8988" width="8.875" style="141" customWidth="1"/>
    <col min="8989" max="8989" width="0" style="141" hidden="1" customWidth="1"/>
    <col min="8990" max="9216" width="9" style="141"/>
    <col min="9217" max="9218" width="3.625" style="141" customWidth="1"/>
    <col min="9219" max="9220" width="6.625" style="141" customWidth="1"/>
    <col min="9221" max="9221" width="3.625" style="141" customWidth="1"/>
    <col min="9222" max="9222" width="11.875" style="141" customWidth="1"/>
    <col min="9223" max="9224" width="3.625" style="141" customWidth="1"/>
    <col min="9225" max="9226" width="6.625" style="141" customWidth="1"/>
    <col min="9227" max="9227" width="3.625" style="141" customWidth="1"/>
    <col min="9228" max="9228" width="11.875" style="141" customWidth="1"/>
    <col min="9229" max="9229" width="3" style="141" customWidth="1"/>
    <col min="9230" max="9230" width="7.375" style="141" customWidth="1"/>
    <col min="9231" max="9231" width="15.375" style="141" customWidth="1"/>
    <col min="9232" max="9232" width="6.625" style="141" customWidth="1"/>
    <col min="9233" max="9233" width="4.625" style="141" customWidth="1"/>
    <col min="9234" max="9235" width="5.625" style="141" customWidth="1"/>
    <col min="9236" max="9236" width="5.5" style="141" customWidth="1"/>
    <col min="9237" max="9237" width="4.625" style="141" customWidth="1"/>
    <col min="9238" max="9243" width="9" style="141"/>
    <col min="9244" max="9244" width="8.875" style="141" customWidth="1"/>
    <col min="9245" max="9245" width="0" style="141" hidden="1" customWidth="1"/>
    <col min="9246" max="9472" width="9" style="141"/>
    <col min="9473" max="9474" width="3.625" style="141" customWidth="1"/>
    <col min="9475" max="9476" width="6.625" style="141" customWidth="1"/>
    <col min="9477" max="9477" width="3.625" style="141" customWidth="1"/>
    <col min="9478" max="9478" width="11.875" style="141" customWidth="1"/>
    <col min="9479" max="9480" width="3.625" style="141" customWidth="1"/>
    <col min="9481" max="9482" width="6.625" style="141" customWidth="1"/>
    <col min="9483" max="9483" width="3.625" style="141" customWidth="1"/>
    <col min="9484" max="9484" width="11.875" style="141" customWidth="1"/>
    <col min="9485" max="9485" width="3" style="141" customWidth="1"/>
    <col min="9486" max="9486" width="7.375" style="141" customWidth="1"/>
    <col min="9487" max="9487" width="15.375" style="141" customWidth="1"/>
    <col min="9488" max="9488" width="6.625" style="141" customWidth="1"/>
    <col min="9489" max="9489" width="4.625" style="141" customWidth="1"/>
    <col min="9490" max="9491" width="5.625" style="141" customWidth="1"/>
    <col min="9492" max="9492" width="5.5" style="141" customWidth="1"/>
    <col min="9493" max="9493" width="4.625" style="141" customWidth="1"/>
    <col min="9494" max="9499" width="9" style="141"/>
    <col min="9500" max="9500" width="8.875" style="141" customWidth="1"/>
    <col min="9501" max="9501" width="0" style="141" hidden="1" customWidth="1"/>
    <col min="9502" max="9728" width="9" style="141"/>
    <col min="9729" max="9730" width="3.625" style="141" customWidth="1"/>
    <col min="9731" max="9732" width="6.625" style="141" customWidth="1"/>
    <col min="9733" max="9733" width="3.625" style="141" customWidth="1"/>
    <col min="9734" max="9734" width="11.875" style="141" customWidth="1"/>
    <col min="9735" max="9736" width="3.625" style="141" customWidth="1"/>
    <col min="9737" max="9738" width="6.625" style="141" customWidth="1"/>
    <col min="9739" max="9739" width="3.625" style="141" customWidth="1"/>
    <col min="9740" max="9740" width="11.875" style="141" customWidth="1"/>
    <col min="9741" max="9741" width="3" style="141" customWidth="1"/>
    <col min="9742" max="9742" width="7.375" style="141" customWidth="1"/>
    <col min="9743" max="9743" width="15.375" style="141" customWidth="1"/>
    <col min="9744" max="9744" width="6.625" style="141" customWidth="1"/>
    <col min="9745" max="9745" width="4.625" style="141" customWidth="1"/>
    <col min="9746" max="9747" width="5.625" style="141" customWidth="1"/>
    <col min="9748" max="9748" width="5.5" style="141" customWidth="1"/>
    <col min="9749" max="9749" width="4.625" style="141" customWidth="1"/>
    <col min="9750" max="9755" width="9" style="141"/>
    <col min="9756" max="9756" width="8.875" style="141" customWidth="1"/>
    <col min="9757" max="9757" width="0" style="141" hidden="1" customWidth="1"/>
    <col min="9758" max="9984" width="9" style="141"/>
    <col min="9985" max="9986" width="3.625" style="141" customWidth="1"/>
    <col min="9987" max="9988" width="6.625" style="141" customWidth="1"/>
    <col min="9989" max="9989" width="3.625" style="141" customWidth="1"/>
    <col min="9990" max="9990" width="11.875" style="141" customWidth="1"/>
    <col min="9991" max="9992" width="3.625" style="141" customWidth="1"/>
    <col min="9993" max="9994" width="6.625" style="141" customWidth="1"/>
    <col min="9995" max="9995" width="3.625" style="141" customWidth="1"/>
    <col min="9996" max="9996" width="11.875" style="141" customWidth="1"/>
    <col min="9997" max="9997" width="3" style="141" customWidth="1"/>
    <col min="9998" max="9998" width="7.375" style="141" customWidth="1"/>
    <col min="9999" max="9999" width="15.375" style="141" customWidth="1"/>
    <col min="10000" max="10000" width="6.625" style="141" customWidth="1"/>
    <col min="10001" max="10001" width="4.625" style="141" customWidth="1"/>
    <col min="10002" max="10003" width="5.625" style="141" customWidth="1"/>
    <col min="10004" max="10004" width="5.5" style="141" customWidth="1"/>
    <col min="10005" max="10005" width="4.625" style="141" customWidth="1"/>
    <col min="10006" max="10011" width="9" style="141"/>
    <col min="10012" max="10012" width="8.875" style="141" customWidth="1"/>
    <col min="10013" max="10013" width="0" style="141" hidden="1" customWidth="1"/>
    <col min="10014" max="10240" width="9" style="141"/>
    <col min="10241" max="10242" width="3.625" style="141" customWidth="1"/>
    <col min="10243" max="10244" width="6.625" style="141" customWidth="1"/>
    <col min="10245" max="10245" width="3.625" style="141" customWidth="1"/>
    <col min="10246" max="10246" width="11.875" style="141" customWidth="1"/>
    <col min="10247" max="10248" width="3.625" style="141" customWidth="1"/>
    <col min="10249" max="10250" width="6.625" style="141" customWidth="1"/>
    <col min="10251" max="10251" width="3.625" style="141" customWidth="1"/>
    <col min="10252" max="10252" width="11.875" style="141" customWidth="1"/>
    <col min="10253" max="10253" width="3" style="141" customWidth="1"/>
    <col min="10254" max="10254" width="7.375" style="141" customWidth="1"/>
    <col min="10255" max="10255" width="15.375" style="141" customWidth="1"/>
    <col min="10256" max="10256" width="6.625" style="141" customWidth="1"/>
    <col min="10257" max="10257" width="4.625" style="141" customWidth="1"/>
    <col min="10258" max="10259" width="5.625" style="141" customWidth="1"/>
    <col min="10260" max="10260" width="5.5" style="141" customWidth="1"/>
    <col min="10261" max="10261" width="4.625" style="141" customWidth="1"/>
    <col min="10262" max="10267" width="9" style="141"/>
    <col min="10268" max="10268" width="8.875" style="141" customWidth="1"/>
    <col min="10269" max="10269" width="0" style="141" hidden="1" customWidth="1"/>
    <col min="10270" max="10496" width="9" style="141"/>
    <col min="10497" max="10498" width="3.625" style="141" customWidth="1"/>
    <col min="10499" max="10500" width="6.625" style="141" customWidth="1"/>
    <col min="10501" max="10501" width="3.625" style="141" customWidth="1"/>
    <col min="10502" max="10502" width="11.875" style="141" customWidth="1"/>
    <col min="10503" max="10504" width="3.625" style="141" customWidth="1"/>
    <col min="10505" max="10506" width="6.625" style="141" customWidth="1"/>
    <col min="10507" max="10507" width="3.625" style="141" customWidth="1"/>
    <col min="10508" max="10508" width="11.875" style="141" customWidth="1"/>
    <col min="10509" max="10509" width="3" style="141" customWidth="1"/>
    <col min="10510" max="10510" width="7.375" style="141" customWidth="1"/>
    <col min="10511" max="10511" width="15.375" style="141" customWidth="1"/>
    <col min="10512" max="10512" width="6.625" style="141" customWidth="1"/>
    <col min="10513" max="10513" width="4.625" style="141" customWidth="1"/>
    <col min="10514" max="10515" width="5.625" style="141" customWidth="1"/>
    <col min="10516" max="10516" width="5.5" style="141" customWidth="1"/>
    <col min="10517" max="10517" width="4.625" style="141" customWidth="1"/>
    <col min="10518" max="10523" width="9" style="141"/>
    <col min="10524" max="10524" width="8.875" style="141" customWidth="1"/>
    <col min="10525" max="10525" width="0" style="141" hidden="1" customWidth="1"/>
    <col min="10526" max="10752" width="9" style="141"/>
    <col min="10753" max="10754" width="3.625" style="141" customWidth="1"/>
    <col min="10755" max="10756" width="6.625" style="141" customWidth="1"/>
    <col min="10757" max="10757" width="3.625" style="141" customWidth="1"/>
    <col min="10758" max="10758" width="11.875" style="141" customWidth="1"/>
    <col min="10759" max="10760" width="3.625" style="141" customWidth="1"/>
    <col min="10761" max="10762" width="6.625" style="141" customWidth="1"/>
    <col min="10763" max="10763" width="3.625" style="141" customWidth="1"/>
    <col min="10764" max="10764" width="11.875" style="141" customWidth="1"/>
    <col min="10765" max="10765" width="3" style="141" customWidth="1"/>
    <col min="10766" max="10766" width="7.375" style="141" customWidth="1"/>
    <col min="10767" max="10767" width="15.375" style="141" customWidth="1"/>
    <col min="10768" max="10768" width="6.625" style="141" customWidth="1"/>
    <col min="10769" max="10769" width="4.625" style="141" customWidth="1"/>
    <col min="10770" max="10771" width="5.625" style="141" customWidth="1"/>
    <col min="10772" max="10772" width="5.5" style="141" customWidth="1"/>
    <col min="10773" max="10773" width="4.625" style="141" customWidth="1"/>
    <col min="10774" max="10779" width="9" style="141"/>
    <col min="10780" max="10780" width="8.875" style="141" customWidth="1"/>
    <col min="10781" max="10781" width="0" style="141" hidden="1" customWidth="1"/>
    <col min="10782" max="11008" width="9" style="141"/>
    <col min="11009" max="11010" width="3.625" style="141" customWidth="1"/>
    <col min="11011" max="11012" width="6.625" style="141" customWidth="1"/>
    <col min="11013" max="11013" width="3.625" style="141" customWidth="1"/>
    <col min="11014" max="11014" width="11.875" style="141" customWidth="1"/>
    <col min="11015" max="11016" width="3.625" style="141" customWidth="1"/>
    <col min="11017" max="11018" width="6.625" style="141" customWidth="1"/>
    <col min="11019" max="11019" width="3.625" style="141" customWidth="1"/>
    <col min="11020" max="11020" width="11.875" style="141" customWidth="1"/>
    <col min="11021" max="11021" width="3" style="141" customWidth="1"/>
    <col min="11022" max="11022" width="7.375" style="141" customWidth="1"/>
    <col min="11023" max="11023" width="15.375" style="141" customWidth="1"/>
    <col min="11024" max="11024" width="6.625" style="141" customWidth="1"/>
    <col min="11025" max="11025" width="4.625" style="141" customWidth="1"/>
    <col min="11026" max="11027" width="5.625" style="141" customWidth="1"/>
    <col min="11028" max="11028" width="5.5" style="141" customWidth="1"/>
    <col min="11029" max="11029" width="4.625" style="141" customWidth="1"/>
    <col min="11030" max="11035" width="9" style="141"/>
    <col min="11036" max="11036" width="8.875" style="141" customWidth="1"/>
    <col min="11037" max="11037" width="0" style="141" hidden="1" customWidth="1"/>
    <col min="11038" max="11264" width="9" style="141"/>
    <col min="11265" max="11266" width="3.625" style="141" customWidth="1"/>
    <col min="11267" max="11268" width="6.625" style="141" customWidth="1"/>
    <col min="11269" max="11269" width="3.625" style="141" customWidth="1"/>
    <col min="11270" max="11270" width="11.875" style="141" customWidth="1"/>
    <col min="11271" max="11272" width="3.625" style="141" customWidth="1"/>
    <col min="11273" max="11274" width="6.625" style="141" customWidth="1"/>
    <col min="11275" max="11275" width="3.625" style="141" customWidth="1"/>
    <col min="11276" max="11276" width="11.875" style="141" customWidth="1"/>
    <col min="11277" max="11277" width="3" style="141" customWidth="1"/>
    <col min="11278" max="11278" width="7.375" style="141" customWidth="1"/>
    <col min="11279" max="11279" width="15.375" style="141" customWidth="1"/>
    <col min="11280" max="11280" width="6.625" style="141" customWidth="1"/>
    <col min="11281" max="11281" width="4.625" style="141" customWidth="1"/>
    <col min="11282" max="11283" width="5.625" style="141" customWidth="1"/>
    <col min="11284" max="11284" width="5.5" style="141" customWidth="1"/>
    <col min="11285" max="11285" width="4.625" style="141" customWidth="1"/>
    <col min="11286" max="11291" width="9" style="141"/>
    <col min="11292" max="11292" width="8.875" style="141" customWidth="1"/>
    <col min="11293" max="11293" width="0" style="141" hidden="1" customWidth="1"/>
    <col min="11294" max="11520" width="9" style="141"/>
    <col min="11521" max="11522" width="3.625" style="141" customWidth="1"/>
    <col min="11523" max="11524" width="6.625" style="141" customWidth="1"/>
    <col min="11525" max="11525" width="3.625" style="141" customWidth="1"/>
    <col min="11526" max="11526" width="11.875" style="141" customWidth="1"/>
    <col min="11527" max="11528" width="3.625" style="141" customWidth="1"/>
    <col min="11529" max="11530" width="6.625" style="141" customWidth="1"/>
    <col min="11531" max="11531" width="3.625" style="141" customWidth="1"/>
    <col min="11532" max="11532" width="11.875" style="141" customWidth="1"/>
    <col min="11533" max="11533" width="3" style="141" customWidth="1"/>
    <col min="11534" max="11534" width="7.375" style="141" customWidth="1"/>
    <col min="11535" max="11535" width="15.375" style="141" customWidth="1"/>
    <col min="11536" max="11536" width="6.625" style="141" customWidth="1"/>
    <col min="11537" max="11537" width="4.625" style="141" customWidth="1"/>
    <col min="11538" max="11539" width="5.625" style="141" customWidth="1"/>
    <col min="11540" max="11540" width="5.5" style="141" customWidth="1"/>
    <col min="11541" max="11541" width="4.625" style="141" customWidth="1"/>
    <col min="11542" max="11547" width="9" style="141"/>
    <col min="11548" max="11548" width="8.875" style="141" customWidth="1"/>
    <col min="11549" max="11549" width="0" style="141" hidden="1" customWidth="1"/>
    <col min="11550" max="11776" width="9" style="141"/>
    <col min="11777" max="11778" width="3.625" style="141" customWidth="1"/>
    <col min="11779" max="11780" width="6.625" style="141" customWidth="1"/>
    <col min="11781" max="11781" width="3.625" style="141" customWidth="1"/>
    <col min="11782" max="11782" width="11.875" style="141" customWidth="1"/>
    <col min="11783" max="11784" width="3.625" style="141" customWidth="1"/>
    <col min="11785" max="11786" width="6.625" style="141" customWidth="1"/>
    <col min="11787" max="11787" width="3.625" style="141" customWidth="1"/>
    <col min="11788" max="11788" width="11.875" style="141" customWidth="1"/>
    <col min="11789" max="11789" width="3" style="141" customWidth="1"/>
    <col min="11790" max="11790" width="7.375" style="141" customWidth="1"/>
    <col min="11791" max="11791" width="15.375" style="141" customWidth="1"/>
    <col min="11792" max="11792" width="6.625" style="141" customWidth="1"/>
    <col min="11793" max="11793" width="4.625" style="141" customWidth="1"/>
    <col min="11794" max="11795" width="5.625" style="141" customWidth="1"/>
    <col min="11796" max="11796" width="5.5" style="141" customWidth="1"/>
    <col min="11797" max="11797" width="4.625" style="141" customWidth="1"/>
    <col min="11798" max="11803" width="9" style="141"/>
    <col min="11804" max="11804" width="8.875" style="141" customWidth="1"/>
    <col min="11805" max="11805" width="0" style="141" hidden="1" customWidth="1"/>
    <col min="11806" max="12032" width="9" style="141"/>
    <col min="12033" max="12034" width="3.625" style="141" customWidth="1"/>
    <col min="12035" max="12036" width="6.625" style="141" customWidth="1"/>
    <col min="12037" max="12037" width="3.625" style="141" customWidth="1"/>
    <col min="12038" max="12038" width="11.875" style="141" customWidth="1"/>
    <col min="12039" max="12040" width="3.625" style="141" customWidth="1"/>
    <col min="12041" max="12042" width="6.625" style="141" customWidth="1"/>
    <col min="12043" max="12043" width="3.625" style="141" customWidth="1"/>
    <col min="12044" max="12044" width="11.875" style="141" customWidth="1"/>
    <col min="12045" max="12045" width="3" style="141" customWidth="1"/>
    <col min="12046" max="12046" width="7.375" style="141" customWidth="1"/>
    <col min="12047" max="12047" width="15.375" style="141" customWidth="1"/>
    <col min="12048" max="12048" width="6.625" style="141" customWidth="1"/>
    <col min="12049" max="12049" width="4.625" style="141" customWidth="1"/>
    <col min="12050" max="12051" width="5.625" style="141" customWidth="1"/>
    <col min="12052" max="12052" width="5.5" style="141" customWidth="1"/>
    <col min="12053" max="12053" width="4.625" style="141" customWidth="1"/>
    <col min="12054" max="12059" width="9" style="141"/>
    <col min="12060" max="12060" width="8.875" style="141" customWidth="1"/>
    <col min="12061" max="12061" width="0" style="141" hidden="1" customWidth="1"/>
    <col min="12062" max="12288" width="9" style="141"/>
    <col min="12289" max="12290" width="3.625" style="141" customWidth="1"/>
    <col min="12291" max="12292" width="6.625" style="141" customWidth="1"/>
    <col min="12293" max="12293" width="3.625" style="141" customWidth="1"/>
    <col min="12294" max="12294" width="11.875" style="141" customWidth="1"/>
    <col min="12295" max="12296" width="3.625" style="141" customWidth="1"/>
    <col min="12297" max="12298" width="6.625" style="141" customWidth="1"/>
    <col min="12299" max="12299" width="3.625" style="141" customWidth="1"/>
    <col min="12300" max="12300" width="11.875" style="141" customWidth="1"/>
    <col min="12301" max="12301" width="3" style="141" customWidth="1"/>
    <col min="12302" max="12302" width="7.375" style="141" customWidth="1"/>
    <col min="12303" max="12303" width="15.375" style="141" customWidth="1"/>
    <col min="12304" max="12304" width="6.625" style="141" customWidth="1"/>
    <col min="12305" max="12305" width="4.625" style="141" customWidth="1"/>
    <col min="12306" max="12307" width="5.625" style="141" customWidth="1"/>
    <col min="12308" max="12308" width="5.5" style="141" customWidth="1"/>
    <col min="12309" max="12309" width="4.625" style="141" customWidth="1"/>
    <col min="12310" max="12315" width="9" style="141"/>
    <col min="12316" max="12316" width="8.875" style="141" customWidth="1"/>
    <col min="12317" max="12317" width="0" style="141" hidden="1" customWidth="1"/>
    <col min="12318" max="12544" width="9" style="141"/>
    <col min="12545" max="12546" width="3.625" style="141" customWidth="1"/>
    <col min="12547" max="12548" width="6.625" style="141" customWidth="1"/>
    <col min="12549" max="12549" width="3.625" style="141" customWidth="1"/>
    <col min="12550" max="12550" width="11.875" style="141" customWidth="1"/>
    <col min="12551" max="12552" width="3.625" style="141" customWidth="1"/>
    <col min="12553" max="12554" width="6.625" style="141" customWidth="1"/>
    <col min="12555" max="12555" width="3.625" style="141" customWidth="1"/>
    <col min="12556" max="12556" width="11.875" style="141" customWidth="1"/>
    <col min="12557" max="12557" width="3" style="141" customWidth="1"/>
    <col min="12558" max="12558" width="7.375" style="141" customWidth="1"/>
    <col min="12559" max="12559" width="15.375" style="141" customWidth="1"/>
    <col min="12560" max="12560" width="6.625" style="141" customWidth="1"/>
    <col min="12561" max="12561" width="4.625" style="141" customWidth="1"/>
    <col min="12562" max="12563" width="5.625" style="141" customWidth="1"/>
    <col min="12564" max="12564" width="5.5" style="141" customWidth="1"/>
    <col min="12565" max="12565" width="4.625" style="141" customWidth="1"/>
    <col min="12566" max="12571" width="9" style="141"/>
    <col min="12572" max="12572" width="8.875" style="141" customWidth="1"/>
    <col min="12573" max="12573" width="0" style="141" hidden="1" customWidth="1"/>
    <col min="12574" max="12800" width="9" style="141"/>
    <col min="12801" max="12802" width="3.625" style="141" customWidth="1"/>
    <col min="12803" max="12804" width="6.625" style="141" customWidth="1"/>
    <col min="12805" max="12805" width="3.625" style="141" customWidth="1"/>
    <col min="12806" max="12806" width="11.875" style="141" customWidth="1"/>
    <col min="12807" max="12808" width="3.625" style="141" customWidth="1"/>
    <col min="12809" max="12810" width="6.625" style="141" customWidth="1"/>
    <col min="12811" max="12811" width="3.625" style="141" customWidth="1"/>
    <col min="12812" max="12812" width="11.875" style="141" customWidth="1"/>
    <col min="12813" max="12813" width="3" style="141" customWidth="1"/>
    <col min="12814" max="12814" width="7.375" style="141" customWidth="1"/>
    <col min="12815" max="12815" width="15.375" style="141" customWidth="1"/>
    <col min="12816" max="12816" width="6.625" style="141" customWidth="1"/>
    <col min="12817" max="12817" width="4.625" style="141" customWidth="1"/>
    <col min="12818" max="12819" width="5.625" style="141" customWidth="1"/>
    <col min="12820" max="12820" width="5.5" style="141" customWidth="1"/>
    <col min="12821" max="12821" width="4.625" style="141" customWidth="1"/>
    <col min="12822" max="12827" width="9" style="141"/>
    <col min="12828" max="12828" width="8.875" style="141" customWidth="1"/>
    <col min="12829" max="12829" width="0" style="141" hidden="1" customWidth="1"/>
    <col min="12830" max="13056" width="9" style="141"/>
    <col min="13057" max="13058" width="3.625" style="141" customWidth="1"/>
    <col min="13059" max="13060" width="6.625" style="141" customWidth="1"/>
    <col min="13061" max="13061" width="3.625" style="141" customWidth="1"/>
    <col min="13062" max="13062" width="11.875" style="141" customWidth="1"/>
    <col min="13063" max="13064" width="3.625" style="141" customWidth="1"/>
    <col min="13065" max="13066" width="6.625" style="141" customWidth="1"/>
    <col min="13067" max="13067" width="3.625" style="141" customWidth="1"/>
    <col min="13068" max="13068" width="11.875" style="141" customWidth="1"/>
    <col min="13069" max="13069" width="3" style="141" customWidth="1"/>
    <col min="13070" max="13070" width="7.375" style="141" customWidth="1"/>
    <col min="13071" max="13071" width="15.375" style="141" customWidth="1"/>
    <col min="13072" max="13072" width="6.625" style="141" customWidth="1"/>
    <col min="13073" max="13073" width="4.625" style="141" customWidth="1"/>
    <col min="13074" max="13075" width="5.625" style="141" customWidth="1"/>
    <col min="13076" max="13076" width="5.5" style="141" customWidth="1"/>
    <col min="13077" max="13077" width="4.625" style="141" customWidth="1"/>
    <col min="13078" max="13083" width="9" style="141"/>
    <col min="13084" max="13084" width="8.875" style="141" customWidth="1"/>
    <col min="13085" max="13085" width="0" style="141" hidden="1" customWidth="1"/>
    <col min="13086" max="13312" width="9" style="141"/>
    <col min="13313" max="13314" width="3.625" style="141" customWidth="1"/>
    <col min="13315" max="13316" width="6.625" style="141" customWidth="1"/>
    <col min="13317" max="13317" width="3.625" style="141" customWidth="1"/>
    <col min="13318" max="13318" width="11.875" style="141" customWidth="1"/>
    <col min="13319" max="13320" width="3.625" style="141" customWidth="1"/>
    <col min="13321" max="13322" width="6.625" style="141" customWidth="1"/>
    <col min="13323" max="13323" width="3.625" style="141" customWidth="1"/>
    <col min="13324" max="13324" width="11.875" style="141" customWidth="1"/>
    <col min="13325" max="13325" width="3" style="141" customWidth="1"/>
    <col min="13326" max="13326" width="7.375" style="141" customWidth="1"/>
    <col min="13327" max="13327" width="15.375" style="141" customWidth="1"/>
    <col min="13328" max="13328" width="6.625" style="141" customWidth="1"/>
    <col min="13329" max="13329" width="4.625" style="141" customWidth="1"/>
    <col min="13330" max="13331" width="5.625" style="141" customWidth="1"/>
    <col min="13332" max="13332" width="5.5" style="141" customWidth="1"/>
    <col min="13333" max="13333" width="4.625" style="141" customWidth="1"/>
    <col min="13334" max="13339" width="9" style="141"/>
    <col min="13340" max="13340" width="8.875" style="141" customWidth="1"/>
    <col min="13341" max="13341" width="0" style="141" hidden="1" customWidth="1"/>
    <col min="13342" max="13568" width="9" style="141"/>
    <col min="13569" max="13570" width="3.625" style="141" customWidth="1"/>
    <col min="13571" max="13572" width="6.625" style="141" customWidth="1"/>
    <col min="13573" max="13573" width="3.625" style="141" customWidth="1"/>
    <col min="13574" max="13574" width="11.875" style="141" customWidth="1"/>
    <col min="13575" max="13576" width="3.625" style="141" customWidth="1"/>
    <col min="13577" max="13578" width="6.625" style="141" customWidth="1"/>
    <col min="13579" max="13579" width="3.625" style="141" customWidth="1"/>
    <col min="13580" max="13580" width="11.875" style="141" customWidth="1"/>
    <col min="13581" max="13581" width="3" style="141" customWidth="1"/>
    <col min="13582" max="13582" width="7.375" style="141" customWidth="1"/>
    <col min="13583" max="13583" width="15.375" style="141" customWidth="1"/>
    <col min="13584" max="13584" width="6.625" style="141" customWidth="1"/>
    <col min="13585" max="13585" width="4.625" style="141" customWidth="1"/>
    <col min="13586" max="13587" width="5.625" style="141" customWidth="1"/>
    <col min="13588" max="13588" width="5.5" style="141" customWidth="1"/>
    <col min="13589" max="13589" width="4.625" style="141" customWidth="1"/>
    <col min="13590" max="13595" width="9" style="141"/>
    <col min="13596" max="13596" width="8.875" style="141" customWidth="1"/>
    <col min="13597" max="13597" width="0" style="141" hidden="1" customWidth="1"/>
    <col min="13598" max="13824" width="9" style="141"/>
    <col min="13825" max="13826" width="3.625" style="141" customWidth="1"/>
    <col min="13827" max="13828" width="6.625" style="141" customWidth="1"/>
    <col min="13829" max="13829" width="3.625" style="141" customWidth="1"/>
    <col min="13830" max="13830" width="11.875" style="141" customWidth="1"/>
    <col min="13831" max="13832" width="3.625" style="141" customWidth="1"/>
    <col min="13833" max="13834" width="6.625" style="141" customWidth="1"/>
    <col min="13835" max="13835" width="3.625" style="141" customWidth="1"/>
    <col min="13836" max="13836" width="11.875" style="141" customWidth="1"/>
    <col min="13837" max="13837" width="3" style="141" customWidth="1"/>
    <col min="13838" max="13838" width="7.375" style="141" customWidth="1"/>
    <col min="13839" max="13839" width="15.375" style="141" customWidth="1"/>
    <col min="13840" max="13840" width="6.625" style="141" customWidth="1"/>
    <col min="13841" max="13841" width="4.625" style="141" customWidth="1"/>
    <col min="13842" max="13843" width="5.625" style="141" customWidth="1"/>
    <col min="13844" max="13844" width="5.5" style="141" customWidth="1"/>
    <col min="13845" max="13845" width="4.625" style="141" customWidth="1"/>
    <col min="13846" max="13851" width="9" style="141"/>
    <col min="13852" max="13852" width="8.875" style="141" customWidth="1"/>
    <col min="13853" max="13853" width="0" style="141" hidden="1" customWidth="1"/>
    <col min="13854" max="14080" width="9" style="141"/>
    <col min="14081" max="14082" width="3.625" style="141" customWidth="1"/>
    <col min="14083" max="14084" width="6.625" style="141" customWidth="1"/>
    <col min="14085" max="14085" width="3.625" style="141" customWidth="1"/>
    <col min="14086" max="14086" width="11.875" style="141" customWidth="1"/>
    <col min="14087" max="14088" width="3.625" style="141" customWidth="1"/>
    <col min="14089" max="14090" width="6.625" style="141" customWidth="1"/>
    <col min="14091" max="14091" width="3.625" style="141" customWidth="1"/>
    <col min="14092" max="14092" width="11.875" style="141" customWidth="1"/>
    <col min="14093" max="14093" width="3" style="141" customWidth="1"/>
    <col min="14094" max="14094" width="7.375" style="141" customWidth="1"/>
    <col min="14095" max="14095" width="15.375" style="141" customWidth="1"/>
    <col min="14096" max="14096" width="6.625" style="141" customWidth="1"/>
    <col min="14097" max="14097" width="4.625" style="141" customWidth="1"/>
    <col min="14098" max="14099" width="5.625" style="141" customWidth="1"/>
    <col min="14100" max="14100" width="5.5" style="141" customWidth="1"/>
    <col min="14101" max="14101" width="4.625" style="141" customWidth="1"/>
    <col min="14102" max="14107" width="9" style="141"/>
    <col min="14108" max="14108" width="8.875" style="141" customWidth="1"/>
    <col min="14109" max="14109" width="0" style="141" hidden="1" customWidth="1"/>
    <col min="14110" max="14336" width="9" style="141"/>
    <col min="14337" max="14338" width="3.625" style="141" customWidth="1"/>
    <col min="14339" max="14340" width="6.625" style="141" customWidth="1"/>
    <col min="14341" max="14341" width="3.625" style="141" customWidth="1"/>
    <col min="14342" max="14342" width="11.875" style="141" customWidth="1"/>
    <col min="14343" max="14344" width="3.625" style="141" customWidth="1"/>
    <col min="14345" max="14346" width="6.625" style="141" customWidth="1"/>
    <col min="14347" max="14347" width="3.625" style="141" customWidth="1"/>
    <col min="14348" max="14348" width="11.875" style="141" customWidth="1"/>
    <col min="14349" max="14349" width="3" style="141" customWidth="1"/>
    <col min="14350" max="14350" width="7.375" style="141" customWidth="1"/>
    <col min="14351" max="14351" width="15.375" style="141" customWidth="1"/>
    <col min="14352" max="14352" width="6.625" style="141" customWidth="1"/>
    <col min="14353" max="14353" width="4.625" style="141" customWidth="1"/>
    <col min="14354" max="14355" width="5.625" style="141" customWidth="1"/>
    <col min="14356" max="14356" width="5.5" style="141" customWidth="1"/>
    <col min="14357" max="14357" width="4.625" style="141" customWidth="1"/>
    <col min="14358" max="14363" width="9" style="141"/>
    <col min="14364" max="14364" width="8.875" style="141" customWidth="1"/>
    <col min="14365" max="14365" width="0" style="141" hidden="1" customWidth="1"/>
    <col min="14366" max="14592" width="9" style="141"/>
    <col min="14593" max="14594" width="3.625" style="141" customWidth="1"/>
    <col min="14595" max="14596" width="6.625" style="141" customWidth="1"/>
    <col min="14597" max="14597" width="3.625" style="141" customWidth="1"/>
    <col min="14598" max="14598" width="11.875" style="141" customWidth="1"/>
    <col min="14599" max="14600" width="3.625" style="141" customWidth="1"/>
    <col min="14601" max="14602" width="6.625" style="141" customWidth="1"/>
    <col min="14603" max="14603" width="3.625" style="141" customWidth="1"/>
    <col min="14604" max="14604" width="11.875" style="141" customWidth="1"/>
    <col min="14605" max="14605" width="3" style="141" customWidth="1"/>
    <col min="14606" max="14606" width="7.375" style="141" customWidth="1"/>
    <col min="14607" max="14607" width="15.375" style="141" customWidth="1"/>
    <col min="14608" max="14608" width="6.625" style="141" customWidth="1"/>
    <col min="14609" max="14609" width="4.625" style="141" customWidth="1"/>
    <col min="14610" max="14611" width="5.625" style="141" customWidth="1"/>
    <col min="14612" max="14612" width="5.5" style="141" customWidth="1"/>
    <col min="14613" max="14613" width="4.625" style="141" customWidth="1"/>
    <col min="14614" max="14619" width="9" style="141"/>
    <col min="14620" max="14620" width="8.875" style="141" customWidth="1"/>
    <col min="14621" max="14621" width="0" style="141" hidden="1" customWidth="1"/>
    <col min="14622" max="14848" width="9" style="141"/>
    <col min="14849" max="14850" width="3.625" style="141" customWidth="1"/>
    <col min="14851" max="14852" width="6.625" style="141" customWidth="1"/>
    <col min="14853" max="14853" width="3.625" style="141" customWidth="1"/>
    <col min="14854" max="14854" width="11.875" style="141" customWidth="1"/>
    <col min="14855" max="14856" width="3.625" style="141" customWidth="1"/>
    <col min="14857" max="14858" width="6.625" style="141" customWidth="1"/>
    <col min="14859" max="14859" width="3.625" style="141" customWidth="1"/>
    <col min="14860" max="14860" width="11.875" style="141" customWidth="1"/>
    <col min="14861" max="14861" width="3" style="141" customWidth="1"/>
    <col min="14862" max="14862" width="7.375" style="141" customWidth="1"/>
    <col min="14863" max="14863" width="15.375" style="141" customWidth="1"/>
    <col min="14864" max="14864" width="6.625" style="141" customWidth="1"/>
    <col min="14865" max="14865" width="4.625" style="141" customWidth="1"/>
    <col min="14866" max="14867" width="5.625" style="141" customWidth="1"/>
    <col min="14868" max="14868" width="5.5" style="141" customWidth="1"/>
    <col min="14869" max="14869" width="4.625" style="141" customWidth="1"/>
    <col min="14870" max="14875" width="9" style="141"/>
    <col min="14876" max="14876" width="8.875" style="141" customWidth="1"/>
    <col min="14877" max="14877" width="0" style="141" hidden="1" customWidth="1"/>
    <col min="14878" max="15104" width="9" style="141"/>
    <col min="15105" max="15106" width="3.625" style="141" customWidth="1"/>
    <col min="15107" max="15108" width="6.625" style="141" customWidth="1"/>
    <col min="15109" max="15109" width="3.625" style="141" customWidth="1"/>
    <col min="15110" max="15110" width="11.875" style="141" customWidth="1"/>
    <col min="15111" max="15112" width="3.625" style="141" customWidth="1"/>
    <col min="15113" max="15114" width="6.625" style="141" customWidth="1"/>
    <col min="15115" max="15115" width="3.625" style="141" customWidth="1"/>
    <col min="15116" max="15116" width="11.875" style="141" customWidth="1"/>
    <col min="15117" max="15117" width="3" style="141" customWidth="1"/>
    <col min="15118" max="15118" width="7.375" style="141" customWidth="1"/>
    <col min="15119" max="15119" width="15.375" style="141" customWidth="1"/>
    <col min="15120" max="15120" width="6.625" style="141" customWidth="1"/>
    <col min="15121" max="15121" width="4.625" style="141" customWidth="1"/>
    <col min="15122" max="15123" width="5.625" style="141" customWidth="1"/>
    <col min="15124" max="15124" width="5.5" style="141" customWidth="1"/>
    <col min="15125" max="15125" width="4.625" style="141" customWidth="1"/>
    <col min="15126" max="15131" width="9" style="141"/>
    <col min="15132" max="15132" width="8.875" style="141" customWidth="1"/>
    <col min="15133" max="15133" width="0" style="141" hidden="1" customWidth="1"/>
    <col min="15134" max="15360" width="9" style="141"/>
    <col min="15361" max="15362" width="3.625" style="141" customWidth="1"/>
    <col min="15363" max="15364" width="6.625" style="141" customWidth="1"/>
    <col min="15365" max="15365" width="3.625" style="141" customWidth="1"/>
    <col min="15366" max="15366" width="11.875" style="141" customWidth="1"/>
    <col min="15367" max="15368" width="3.625" style="141" customWidth="1"/>
    <col min="15369" max="15370" width="6.625" style="141" customWidth="1"/>
    <col min="15371" max="15371" width="3.625" style="141" customWidth="1"/>
    <col min="15372" max="15372" width="11.875" style="141" customWidth="1"/>
    <col min="15373" max="15373" width="3" style="141" customWidth="1"/>
    <col min="15374" max="15374" width="7.375" style="141" customWidth="1"/>
    <col min="15375" max="15375" width="15.375" style="141" customWidth="1"/>
    <col min="15376" max="15376" width="6.625" style="141" customWidth="1"/>
    <col min="15377" max="15377" width="4.625" style="141" customWidth="1"/>
    <col min="15378" max="15379" width="5.625" style="141" customWidth="1"/>
    <col min="15380" max="15380" width="5.5" style="141" customWidth="1"/>
    <col min="15381" max="15381" width="4.625" style="141" customWidth="1"/>
    <col min="15382" max="15387" width="9" style="141"/>
    <col min="15388" max="15388" width="8.875" style="141" customWidth="1"/>
    <col min="15389" max="15389" width="0" style="141" hidden="1" customWidth="1"/>
    <col min="15390" max="15616" width="9" style="141"/>
    <col min="15617" max="15618" width="3.625" style="141" customWidth="1"/>
    <col min="15619" max="15620" width="6.625" style="141" customWidth="1"/>
    <col min="15621" max="15621" width="3.625" style="141" customWidth="1"/>
    <col min="15622" max="15622" width="11.875" style="141" customWidth="1"/>
    <col min="15623" max="15624" width="3.625" style="141" customWidth="1"/>
    <col min="15625" max="15626" width="6.625" style="141" customWidth="1"/>
    <col min="15627" max="15627" width="3.625" style="141" customWidth="1"/>
    <col min="15628" max="15628" width="11.875" style="141" customWidth="1"/>
    <col min="15629" max="15629" width="3" style="141" customWidth="1"/>
    <col min="15630" max="15630" width="7.375" style="141" customWidth="1"/>
    <col min="15631" max="15631" width="15.375" style="141" customWidth="1"/>
    <col min="15632" max="15632" width="6.625" style="141" customWidth="1"/>
    <col min="15633" max="15633" width="4.625" style="141" customWidth="1"/>
    <col min="15634" max="15635" width="5.625" style="141" customWidth="1"/>
    <col min="15636" max="15636" width="5.5" style="141" customWidth="1"/>
    <col min="15637" max="15637" width="4.625" style="141" customWidth="1"/>
    <col min="15638" max="15643" width="9" style="141"/>
    <col min="15644" max="15644" width="8.875" style="141" customWidth="1"/>
    <col min="15645" max="15645" width="0" style="141" hidden="1" customWidth="1"/>
    <col min="15646" max="15872" width="9" style="141"/>
    <col min="15873" max="15874" width="3.625" style="141" customWidth="1"/>
    <col min="15875" max="15876" width="6.625" style="141" customWidth="1"/>
    <col min="15877" max="15877" width="3.625" style="141" customWidth="1"/>
    <col min="15878" max="15878" width="11.875" style="141" customWidth="1"/>
    <col min="15879" max="15880" width="3.625" style="141" customWidth="1"/>
    <col min="15881" max="15882" width="6.625" style="141" customWidth="1"/>
    <col min="15883" max="15883" width="3.625" style="141" customWidth="1"/>
    <col min="15884" max="15884" width="11.875" style="141" customWidth="1"/>
    <col min="15885" max="15885" width="3" style="141" customWidth="1"/>
    <col min="15886" max="15886" width="7.375" style="141" customWidth="1"/>
    <col min="15887" max="15887" width="15.375" style="141" customWidth="1"/>
    <col min="15888" max="15888" width="6.625" style="141" customWidth="1"/>
    <col min="15889" max="15889" width="4.625" style="141" customWidth="1"/>
    <col min="15890" max="15891" width="5.625" style="141" customWidth="1"/>
    <col min="15892" max="15892" width="5.5" style="141" customWidth="1"/>
    <col min="15893" max="15893" width="4.625" style="141" customWidth="1"/>
    <col min="15894" max="15899" width="9" style="141"/>
    <col min="15900" max="15900" width="8.875" style="141" customWidth="1"/>
    <col min="15901" max="15901" width="0" style="141" hidden="1" customWidth="1"/>
    <col min="15902" max="16128" width="9" style="141"/>
    <col min="16129" max="16130" width="3.625" style="141" customWidth="1"/>
    <col min="16131" max="16132" width="6.625" style="141" customWidth="1"/>
    <col min="16133" max="16133" width="3.625" style="141" customWidth="1"/>
    <col min="16134" max="16134" width="11.875" style="141" customWidth="1"/>
    <col min="16135" max="16136" width="3.625" style="141" customWidth="1"/>
    <col min="16137" max="16138" width="6.625" style="141" customWidth="1"/>
    <col min="16139" max="16139" width="3.625" style="141" customWidth="1"/>
    <col min="16140" max="16140" width="11.875" style="141" customWidth="1"/>
    <col min="16141" max="16141" width="3" style="141" customWidth="1"/>
    <col min="16142" max="16142" width="7.375" style="141" customWidth="1"/>
    <col min="16143" max="16143" width="15.375" style="141" customWidth="1"/>
    <col min="16144" max="16144" width="6.625" style="141" customWidth="1"/>
    <col min="16145" max="16145" width="4.625" style="141" customWidth="1"/>
    <col min="16146" max="16147" width="5.625" style="141" customWidth="1"/>
    <col min="16148" max="16148" width="5.5" style="141" customWidth="1"/>
    <col min="16149" max="16149" width="4.625" style="141" customWidth="1"/>
    <col min="16150" max="16155" width="9" style="141"/>
    <col min="16156" max="16156" width="8.875" style="141" customWidth="1"/>
    <col min="16157" max="16157" width="0" style="141" hidden="1" customWidth="1"/>
    <col min="16158" max="16384" width="9" style="141"/>
  </cols>
  <sheetData>
    <row r="2" spans="1:29" ht="13.5" customHeight="1" x14ac:dyDescent="0.15">
      <c r="B2" s="282"/>
      <c r="C2" s="283"/>
      <c r="D2" s="283"/>
      <c r="E2" s="283"/>
      <c r="F2" s="283"/>
      <c r="H2" s="259" t="s">
        <v>132</v>
      </c>
      <c r="I2" s="259"/>
      <c r="J2" s="260"/>
      <c r="L2" s="260"/>
      <c r="M2" s="260"/>
      <c r="N2" s="260"/>
      <c r="O2" s="260"/>
      <c r="Q2" s="261"/>
      <c r="R2" s="262"/>
      <c r="S2" s="262"/>
      <c r="T2" s="262"/>
      <c r="U2" s="261"/>
      <c r="AC2" s="141">
        <v>22</v>
      </c>
    </row>
    <row r="3" spans="1:29" ht="13.5" customHeight="1" x14ac:dyDescent="0.15">
      <c r="A3" s="401" t="s">
        <v>489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AC3" s="141">
        <v>23</v>
      </c>
    </row>
    <row r="4" spans="1:29" ht="13.5" customHeight="1" x14ac:dyDescent="0.15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AC4" s="141">
        <v>24</v>
      </c>
    </row>
    <row r="5" spans="1:29" ht="13.5" customHeight="1" x14ac:dyDescent="0.15">
      <c r="B5" s="283"/>
      <c r="C5" s="283"/>
      <c r="D5" s="283"/>
      <c r="E5" s="283"/>
      <c r="F5" s="283"/>
      <c r="H5" s="259"/>
      <c r="I5" s="259"/>
      <c r="J5" s="260"/>
      <c r="K5" s="260"/>
      <c r="L5" s="260"/>
      <c r="M5" s="260"/>
      <c r="N5" s="260"/>
      <c r="O5" s="260"/>
      <c r="Q5" s="261"/>
      <c r="R5" s="262"/>
      <c r="S5" s="262"/>
      <c r="T5" s="262"/>
      <c r="U5" s="261"/>
      <c r="AC5" s="141">
        <v>25</v>
      </c>
    </row>
    <row r="6" spans="1:29" x14ac:dyDescent="0.15">
      <c r="AC6" s="141">
        <v>26</v>
      </c>
    </row>
    <row r="7" spans="1:29" x14ac:dyDescent="0.15">
      <c r="M7" s="389" t="s">
        <v>133</v>
      </c>
      <c r="N7" s="390"/>
      <c r="O7" s="391">
        <f>米の売上と家事消費分!C4</f>
        <v>0</v>
      </c>
      <c r="P7" s="392"/>
      <c r="Q7" s="392"/>
      <c r="R7" s="394" t="s">
        <v>134</v>
      </c>
      <c r="S7" s="390"/>
      <c r="T7" s="390"/>
      <c r="U7" s="396" t="s">
        <v>135</v>
      </c>
      <c r="V7" s="402" t="s">
        <v>136</v>
      </c>
      <c r="W7" s="390"/>
      <c r="X7" s="390"/>
    </row>
    <row r="8" spans="1:29" x14ac:dyDescent="0.15">
      <c r="M8" s="390"/>
      <c r="N8" s="390"/>
      <c r="O8" s="392"/>
      <c r="P8" s="392"/>
      <c r="Q8" s="392"/>
      <c r="R8" s="395"/>
      <c r="S8" s="390"/>
      <c r="T8" s="390"/>
      <c r="U8" s="396"/>
      <c r="V8" s="402"/>
      <c r="W8" s="390"/>
      <c r="X8" s="390"/>
    </row>
    <row r="9" spans="1:29" x14ac:dyDescent="0.15">
      <c r="M9" s="390"/>
      <c r="N9" s="390"/>
      <c r="O9" s="393"/>
      <c r="P9" s="393"/>
      <c r="Q9" s="393"/>
      <c r="R9" s="395" t="s">
        <v>137</v>
      </c>
      <c r="S9" s="390"/>
      <c r="T9" s="390"/>
      <c r="U9" s="396"/>
      <c r="V9" s="402" t="s">
        <v>138</v>
      </c>
      <c r="W9" s="390"/>
      <c r="X9" s="390"/>
    </row>
    <row r="10" spans="1:29" ht="7.5" customHeight="1" x14ac:dyDescent="0.15">
      <c r="M10" s="389" t="s">
        <v>139</v>
      </c>
      <c r="N10" s="409"/>
      <c r="O10" s="415">
        <f>米の売上と家事消費分!C3</f>
        <v>0</v>
      </c>
      <c r="P10" s="416"/>
      <c r="Q10" s="412"/>
      <c r="R10" s="403"/>
      <c r="S10" s="390"/>
      <c r="T10" s="390"/>
      <c r="U10" s="396"/>
      <c r="V10" s="402"/>
      <c r="W10" s="390"/>
      <c r="X10" s="390"/>
    </row>
    <row r="11" spans="1:29" x14ac:dyDescent="0.15">
      <c r="M11" s="390"/>
      <c r="N11" s="409"/>
      <c r="O11" s="417"/>
      <c r="P11" s="418"/>
      <c r="Q11" s="413"/>
      <c r="R11" s="410" t="s">
        <v>140</v>
      </c>
      <c r="S11" s="397">
        <f>米の売上と家事消費分!C5</f>
        <v>0</v>
      </c>
      <c r="T11" s="398"/>
      <c r="U11" s="396"/>
      <c r="V11" s="402" t="s">
        <v>140</v>
      </c>
      <c r="W11" s="390"/>
      <c r="X11" s="390"/>
    </row>
    <row r="12" spans="1:29" x14ac:dyDescent="0.15">
      <c r="M12" s="390"/>
      <c r="N12" s="409"/>
      <c r="O12" s="419"/>
      <c r="P12" s="420"/>
      <c r="Q12" s="414"/>
      <c r="R12" s="410"/>
      <c r="S12" s="399"/>
      <c r="T12" s="400"/>
      <c r="U12" s="396"/>
      <c r="V12" s="402"/>
      <c r="W12" s="390"/>
      <c r="X12" s="390"/>
    </row>
    <row r="13" spans="1:29" ht="18.95" customHeight="1" x14ac:dyDescent="0.15">
      <c r="A13" s="404" t="s">
        <v>475</v>
      </c>
      <c r="B13" s="404"/>
      <c r="C13" s="404"/>
      <c r="D13" s="404"/>
      <c r="E13" s="404"/>
    </row>
    <row r="14" spans="1:29" ht="18.95" customHeight="1" x14ac:dyDescent="0.15">
      <c r="G14" s="405" t="s">
        <v>478</v>
      </c>
      <c r="H14" s="405"/>
      <c r="I14" s="405"/>
      <c r="J14" s="405"/>
      <c r="K14" s="405"/>
      <c r="L14" s="405"/>
      <c r="N14" s="141" t="s">
        <v>141</v>
      </c>
    </row>
    <row r="15" spans="1:29" ht="18.95" customHeight="1" thickBot="1" x14ac:dyDescent="0.2">
      <c r="A15" s="389" t="s">
        <v>142</v>
      </c>
      <c r="B15" s="389"/>
      <c r="C15" s="389"/>
      <c r="D15" s="389"/>
      <c r="E15" s="406"/>
      <c r="F15" s="263" t="s">
        <v>143</v>
      </c>
      <c r="G15" s="407" t="s">
        <v>142</v>
      </c>
      <c r="H15" s="407"/>
      <c r="I15" s="407"/>
      <c r="J15" s="407"/>
      <c r="K15" s="407"/>
      <c r="L15" s="140" t="s">
        <v>144</v>
      </c>
      <c r="M15" s="264"/>
      <c r="N15" s="408" t="s">
        <v>145</v>
      </c>
      <c r="O15" s="390"/>
      <c r="P15" s="389" t="s">
        <v>146</v>
      </c>
      <c r="Q15" s="389" t="s">
        <v>147</v>
      </c>
      <c r="R15" s="389"/>
      <c r="S15" s="389"/>
      <c r="T15" s="389" t="s">
        <v>148</v>
      </c>
      <c r="U15" s="389"/>
      <c r="V15" s="421" t="s">
        <v>480</v>
      </c>
      <c r="W15" s="422"/>
      <c r="X15" s="423"/>
    </row>
    <row r="16" spans="1:29" ht="18.95" customHeight="1" thickBot="1" x14ac:dyDescent="0.2">
      <c r="A16" s="427" t="s">
        <v>149</v>
      </c>
      <c r="B16" s="428" t="s">
        <v>19</v>
      </c>
      <c r="C16" s="428"/>
      <c r="D16" s="429"/>
      <c r="E16" s="265" t="s">
        <v>150</v>
      </c>
      <c r="F16" s="116">
        <f>SUM(月別総括表!Q3:Q4)</f>
        <v>0</v>
      </c>
      <c r="G16" s="430" t="s">
        <v>151</v>
      </c>
      <c r="H16" s="431" t="s">
        <v>152</v>
      </c>
      <c r="I16" s="428" t="s">
        <v>261</v>
      </c>
      <c r="J16" s="428"/>
      <c r="K16" s="140" t="s">
        <v>153</v>
      </c>
      <c r="L16" s="118" t="str">
        <f>月別総括表!Q19</f>
        <v/>
      </c>
      <c r="M16" s="266"/>
      <c r="N16" s="390"/>
      <c r="O16" s="390"/>
      <c r="P16" s="389"/>
      <c r="Q16" s="389" t="s">
        <v>154</v>
      </c>
      <c r="R16" s="389"/>
      <c r="S16" s="389"/>
      <c r="T16" s="389"/>
      <c r="U16" s="389"/>
      <c r="V16" s="424"/>
      <c r="W16" s="425"/>
      <c r="X16" s="426"/>
    </row>
    <row r="17" spans="1:24" ht="18.95" customHeight="1" thickBot="1" x14ac:dyDescent="0.2">
      <c r="A17" s="427"/>
      <c r="B17" s="432" t="s">
        <v>262</v>
      </c>
      <c r="C17" s="433"/>
      <c r="D17" s="434"/>
      <c r="E17" s="265" t="s">
        <v>155</v>
      </c>
      <c r="F17" s="116">
        <f>SUM(月別総括表!Q5:Q7)</f>
        <v>0</v>
      </c>
      <c r="G17" s="430"/>
      <c r="H17" s="431"/>
      <c r="I17" s="428" t="s">
        <v>277</v>
      </c>
      <c r="J17" s="428"/>
      <c r="K17" s="140" t="s">
        <v>156</v>
      </c>
      <c r="L17" s="118" t="str">
        <f>月別総括表!Q20</f>
        <v/>
      </c>
      <c r="M17" s="266"/>
      <c r="N17" s="390"/>
      <c r="O17" s="390"/>
      <c r="P17" s="411"/>
      <c r="Q17" s="411"/>
      <c r="R17" s="411"/>
      <c r="S17" s="411"/>
      <c r="T17" s="411">
        <f>Q17+Q18</f>
        <v>0</v>
      </c>
      <c r="U17" s="411"/>
      <c r="V17" s="390"/>
      <c r="W17" s="390"/>
      <c r="X17" s="390"/>
    </row>
    <row r="18" spans="1:24" ht="18.95" customHeight="1" thickBot="1" x14ac:dyDescent="0.2">
      <c r="A18" s="427"/>
      <c r="B18" s="428" t="s">
        <v>263</v>
      </c>
      <c r="C18" s="428"/>
      <c r="D18" s="429"/>
      <c r="E18" s="265" t="s">
        <v>157</v>
      </c>
      <c r="F18" s="116" t="str">
        <f>月別総括表!Q8</f>
        <v/>
      </c>
      <c r="G18" s="430"/>
      <c r="H18" s="431"/>
      <c r="I18" s="428" t="s">
        <v>278</v>
      </c>
      <c r="J18" s="428"/>
      <c r="K18" s="140" t="s">
        <v>158</v>
      </c>
      <c r="L18" s="118" t="str">
        <f>月別総括表!Q21</f>
        <v/>
      </c>
      <c r="M18" s="266"/>
      <c r="N18" s="390"/>
      <c r="O18" s="390"/>
      <c r="P18" s="411"/>
      <c r="Q18" s="411"/>
      <c r="R18" s="411"/>
      <c r="S18" s="411"/>
      <c r="T18" s="411"/>
      <c r="U18" s="411"/>
      <c r="V18" s="390"/>
      <c r="W18" s="390"/>
      <c r="X18" s="390"/>
    </row>
    <row r="19" spans="1:24" ht="18.95" customHeight="1" thickBot="1" x14ac:dyDescent="0.2">
      <c r="A19" s="427"/>
      <c r="B19" s="428" t="s">
        <v>159</v>
      </c>
      <c r="C19" s="428"/>
      <c r="D19" s="429"/>
      <c r="E19" s="265" t="s">
        <v>160</v>
      </c>
      <c r="F19" s="116" t="str">
        <f>月別総括表!Q9</f>
        <v/>
      </c>
      <c r="G19" s="430"/>
      <c r="H19" s="431"/>
      <c r="I19" s="428" t="s">
        <v>279</v>
      </c>
      <c r="J19" s="428"/>
      <c r="K19" s="140" t="s">
        <v>161</v>
      </c>
      <c r="L19" s="118" t="str">
        <f>月別総括表!Q22</f>
        <v/>
      </c>
      <c r="M19" s="266"/>
      <c r="N19" s="390"/>
      <c r="O19" s="390"/>
      <c r="P19" s="411"/>
      <c r="Q19" s="411"/>
      <c r="R19" s="411"/>
      <c r="S19" s="411"/>
      <c r="T19" s="411">
        <f>Q19+Q20</f>
        <v>0</v>
      </c>
      <c r="U19" s="411"/>
      <c r="V19" s="390"/>
      <c r="W19" s="390"/>
      <c r="X19" s="390"/>
    </row>
    <row r="20" spans="1:24" ht="18.95" customHeight="1" thickBot="1" x14ac:dyDescent="0.2">
      <c r="A20" s="427"/>
      <c r="B20" s="402" t="s">
        <v>162</v>
      </c>
      <c r="C20" s="402"/>
      <c r="D20" s="267" t="s">
        <v>163</v>
      </c>
      <c r="E20" s="265" t="s">
        <v>164</v>
      </c>
      <c r="F20" s="86"/>
      <c r="G20" s="430"/>
      <c r="H20" s="431"/>
      <c r="I20" s="435" t="s">
        <v>280</v>
      </c>
      <c r="J20" s="436"/>
      <c r="K20" s="140" t="s">
        <v>165</v>
      </c>
      <c r="L20" s="118" t="str">
        <f>月別総括表!Q23</f>
        <v/>
      </c>
      <c r="M20" s="266"/>
      <c r="N20" s="390"/>
      <c r="O20" s="390"/>
      <c r="P20" s="411"/>
      <c r="Q20" s="411"/>
      <c r="R20" s="411"/>
      <c r="S20" s="411"/>
      <c r="T20" s="411"/>
      <c r="U20" s="411"/>
      <c r="V20" s="390"/>
      <c r="W20" s="390"/>
      <c r="X20" s="390"/>
    </row>
    <row r="21" spans="1:24" ht="18.95" customHeight="1" thickBot="1" x14ac:dyDescent="0.2">
      <c r="A21" s="427"/>
      <c r="B21" s="402"/>
      <c r="C21" s="402"/>
      <c r="D21" s="267" t="s">
        <v>166</v>
      </c>
      <c r="E21" s="265" t="s">
        <v>167</v>
      </c>
      <c r="F21" s="86"/>
      <c r="G21" s="430"/>
      <c r="H21" s="431"/>
      <c r="I21" s="428" t="s">
        <v>281</v>
      </c>
      <c r="J21" s="428"/>
      <c r="K21" s="140" t="s">
        <v>168</v>
      </c>
      <c r="L21" s="118" t="str">
        <f>月別総括表!Q24</f>
        <v/>
      </c>
      <c r="M21" s="266"/>
      <c r="N21" s="389" t="s">
        <v>477</v>
      </c>
      <c r="O21" s="390"/>
      <c r="P21" s="411"/>
      <c r="Q21" s="411"/>
      <c r="R21" s="411"/>
      <c r="S21" s="411"/>
      <c r="T21" s="411">
        <f>Q21+Q22</f>
        <v>0</v>
      </c>
      <c r="U21" s="411"/>
      <c r="V21" s="390"/>
      <c r="W21" s="390"/>
      <c r="X21" s="390"/>
    </row>
    <row r="22" spans="1:24" ht="18.95" customHeight="1" thickBot="1" x14ac:dyDescent="0.2">
      <c r="A22" s="427"/>
      <c r="B22" s="437" t="s">
        <v>63</v>
      </c>
      <c r="C22" s="438"/>
      <c r="D22" s="439"/>
      <c r="E22" s="265" t="s">
        <v>169</v>
      </c>
      <c r="F22" s="116">
        <f>(SUM(F19)+SUM(F20))-SUM(F21)</f>
        <v>0</v>
      </c>
      <c r="G22" s="430"/>
      <c r="H22" s="431"/>
      <c r="I22" s="428"/>
      <c r="J22" s="428"/>
      <c r="K22" s="140" t="s">
        <v>170</v>
      </c>
      <c r="L22" s="84"/>
      <c r="M22" s="266"/>
      <c r="N22" s="390"/>
      <c r="O22" s="390"/>
      <c r="P22" s="411"/>
      <c r="Q22" s="411"/>
      <c r="R22" s="411"/>
      <c r="S22" s="411"/>
      <c r="T22" s="411"/>
      <c r="U22" s="411"/>
      <c r="V22" s="390"/>
      <c r="W22" s="390"/>
      <c r="X22" s="390"/>
    </row>
    <row r="23" spans="1:24" ht="18.95" customHeight="1" thickBot="1" x14ac:dyDescent="0.2">
      <c r="A23" s="427" t="s">
        <v>151</v>
      </c>
      <c r="B23" s="428" t="s">
        <v>264</v>
      </c>
      <c r="C23" s="428"/>
      <c r="D23" s="429"/>
      <c r="E23" s="265" t="s">
        <v>171</v>
      </c>
      <c r="F23" s="116" t="str">
        <f>月別総括表!Q10</f>
        <v/>
      </c>
      <c r="G23" s="430"/>
      <c r="H23" s="431"/>
      <c r="I23" s="428"/>
      <c r="J23" s="428"/>
      <c r="K23" s="140" t="s">
        <v>172</v>
      </c>
      <c r="L23" s="84"/>
      <c r="M23" s="266"/>
      <c r="N23" s="389" t="s">
        <v>63</v>
      </c>
      <c r="O23" s="390"/>
      <c r="P23" s="440">
        <f>SUM(P17:P22)</f>
        <v>0</v>
      </c>
      <c r="Q23" s="440">
        <f>Q17+Q19+Q21</f>
        <v>0</v>
      </c>
      <c r="R23" s="440"/>
      <c r="S23" s="440"/>
      <c r="T23" s="440" t="str">
        <f>月別総括表!Q10</f>
        <v/>
      </c>
      <c r="U23" s="440"/>
      <c r="V23" s="390"/>
      <c r="W23" s="390"/>
      <c r="X23" s="390"/>
    </row>
    <row r="24" spans="1:24" ht="18.95" customHeight="1" thickBot="1" x14ac:dyDescent="0.2">
      <c r="A24" s="427"/>
      <c r="B24" s="428" t="s">
        <v>265</v>
      </c>
      <c r="C24" s="428"/>
      <c r="D24" s="429"/>
      <c r="E24" s="265" t="s">
        <v>173</v>
      </c>
      <c r="F24" s="116" t="str">
        <f>月別総括表!Q11</f>
        <v/>
      </c>
      <c r="G24" s="430"/>
      <c r="H24" s="431"/>
      <c r="I24" s="428"/>
      <c r="J24" s="428"/>
      <c r="K24" s="140" t="s">
        <v>174</v>
      </c>
      <c r="L24" s="84"/>
      <c r="M24" s="266"/>
      <c r="N24" s="390"/>
      <c r="O24" s="390"/>
      <c r="P24" s="440"/>
      <c r="Q24" s="440">
        <f>Q18+Q20+Q22</f>
        <v>0</v>
      </c>
      <c r="R24" s="440"/>
      <c r="S24" s="440"/>
      <c r="T24" s="440"/>
      <c r="U24" s="440"/>
      <c r="V24" s="390"/>
      <c r="W24" s="390"/>
      <c r="X24" s="390"/>
    </row>
    <row r="25" spans="1:24" ht="18.95" customHeight="1" thickBot="1" x14ac:dyDescent="0.2">
      <c r="A25" s="427"/>
      <c r="B25" s="428" t="s">
        <v>266</v>
      </c>
      <c r="C25" s="428"/>
      <c r="D25" s="429"/>
      <c r="E25" s="265" t="s">
        <v>175</v>
      </c>
      <c r="F25" s="116" t="str">
        <f>月別総括表!Q12</f>
        <v/>
      </c>
      <c r="G25" s="430"/>
      <c r="H25" s="431"/>
      <c r="I25" s="428"/>
      <c r="J25" s="428"/>
      <c r="K25" s="140" t="s">
        <v>176</v>
      </c>
      <c r="L25" s="84"/>
      <c r="M25" s="266"/>
      <c r="O25" s="264"/>
    </row>
    <row r="26" spans="1:24" ht="18.95" customHeight="1" thickBot="1" x14ac:dyDescent="0.2">
      <c r="A26" s="427"/>
      <c r="B26" s="428" t="s">
        <v>267</v>
      </c>
      <c r="C26" s="428"/>
      <c r="D26" s="429"/>
      <c r="E26" s="265" t="s">
        <v>177</v>
      </c>
      <c r="F26" s="86"/>
      <c r="G26" s="430"/>
      <c r="H26" s="431"/>
      <c r="I26" s="428" t="s">
        <v>282</v>
      </c>
      <c r="J26" s="428"/>
      <c r="K26" s="140" t="s">
        <v>178</v>
      </c>
      <c r="L26" s="118" t="str">
        <f>月別総括表!Q25</f>
        <v/>
      </c>
      <c r="M26" s="266"/>
      <c r="N26" s="141" t="s">
        <v>179</v>
      </c>
    </row>
    <row r="27" spans="1:24" ht="18.95" customHeight="1" thickBot="1" x14ac:dyDescent="0.2">
      <c r="A27" s="427"/>
      <c r="B27" s="428" t="s">
        <v>268</v>
      </c>
      <c r="C27" s="428"/>
      <c r="D27" s="429"/>
      <c r="E27" s="265" t="s">
        <v>180</v>
      </c>
      <c r="F27" s="86"/>
      <c r="G27" s="430"/>
      <c r="H27" s="431"/>
      <c r="I27" s="402" t="s">
        <v>181</v>
      </c>
      <c r="J27" s="268" t="s">
        <v>163</v>
      </c>
      <c r="K27" s="140" t="s">
        <v>182</v>
      </c>
      <c r="L27" s="84"/>
      <c r="M27" s="266"/>
      <c r="N27" s="428" t="s">
        <v>183</v>
      </c>
      <c r="O27" s="390"/>
      <c r="P27" s="390"/>
      <c r="Q27" s="390"/>
      <c r="R27" s="428" t="s">
        <v>184</v>
      </c>
      <c r="S27" s="428"/>
      <c r="T27" s="428"/>
      <c r="U27" s="428" t="s">
        <v>185</v>
      </c>
      <c r="V27" s="428"/>
      <c r="W27" s="428" t="s">
        <v>186</v>
      </c>
      <c r="X27" s="428"/>
    </row>
    <row r="28" spans="1:24" ht="18.95" customHeight="1" x14ac:dyDescent="0.15">
      <c r="A28" s="427"/>
      <c r="B28" s="431" t="s">
        <v>152</v>
      </c>
      <c r="C28" s="428" t="s">
        <v>269</v>
      </c>
      <c r="D28" s="428"/>
      <c r="E28" s="269" t="s">
        <v>187</v>
      </c>
      <c r="F28" s="117" t="str">
        <f>月別総括表!Q13</f>
        <v/>
      </c>
      <c r="G28" s="431"/>
      <c r="H28" s="431"/>
      <c r="I28" s="402"/>
      <c r="J28" s="268" t="s">
        <v>166</v>
      </c>
      <c r="K28" s="140" t="s">
        <v>188</v>
      </c>
      <c r="L28" s="84"/>
      <c r="M28" s="266"/>
      <c r="N28" s="390" t="s">
        <v>189</v>
      </c>
      <c r="O28" s="390"/>
      <c r="P28" s="390"/>
      <c r="Q28" s="390"/>
      <c r="R28" s="390" t="s">
        <v>189</v>
      </c>
      <c r="S28" s="390"/>
      <c r="T28" s="390"/>
      <c r="U28" s="390"/>
      <c r="V28" s="390"/>
      <c r="W28" s="390"/>
      <c r="X28" s="390"/>
    </row>
    <row r="29" spans="1:24" ht="18.95" customHeight="1" thickBot="1" x14ac:dyDescent="0.2">
      <c r="A29" s="427"/>
      <c r="B29" s="431"/>
      <c r="C29" s="428" t="s">
        <v>270</v>
      </c>
      <c r="D29" s="428"/>
      <c r="E29" s="140" t="s">
        <v>190</v>
      </c>
      <c r="F29" s="118" t="str">
        <f>月別総括表!Q14</f>
        <v/>
      </c>
      <c r="G29" s="431"/>
      <c r="H29" s="431"/>
      <c r="I29" s="428" t="s">
        <v>191</v>
      </c>
      <c r="J29" s="428"/>
      <c r="K29" s="263" t="s">
        <v>192</v>
      </c>
      <c r="L29" s="85"/>
      <c r="M29" s="266"/>
      <c r="N29" s="390" t="s">
        <v>193</v>
      </c>
      <c r="O29" s="390"/>
      <c r="P29" s="390"/>
      <c r="Q29" s="390"/>
      <c r="R29" s="390"/>
      <c r="S29" s="390"/>
      <c r="T29" s="390"/>
      <c r="U29" s="390"/>
      <c r="V29" s="390"/>
      <c r="W29" s="390"/>
      <c r="X29" s="390"/>
    </row>
    <row r="30" spans="1:24" ht="18.95" customHeight="1" thickBot="1" x14ac:dyDescent="0.2">
      <c r="A30" s="427"/>
      <c r="B30" s="431"/>
      <c r="C30" s="428" t="s">
        <v>271</v>
      </c>
      <c r="D30" s="428"/>
      <c r="E30" s="140" t="s">
        <v>194</v>
      </c>
      <c r="F30" s="84"/>
      <c r="G30" s="431"/>
      <c r="H30" s="431"/>
      <c r="I30" s="428" t="s">
        <v>159</v>
      </c>
      <c r="J30" s="429"/>
      <c r="K30" s="265" t="s">
        <v>195</v>
      </c>
      <c r="L30" s="116">
        <f>SUM(F28:F35,L16:L27)-SUM(L28)+SUM(L29)</f>
        <v>0</v>
      </c>
      <c r="M30" s="266"/>
    </row>
    <row r="31" spans="1:24" ht="18.95" customHeight="1" thickBot="1" x14ac:dyDescent="0.2">
      <c r="A31" s="427"/>
      <c r="B31" s="431"/>
      <c r="C31" s="428" t="s">
        <v>272</v>
      </c>
      <c r="D31" s="428"/>
      <c r="E31" s="140" t="s">
        <v>196</v>
      </c>
      <c r="F31" s="118" t="str">
        <f>月別総括表!Q15</f>
        <v/>
      </c>
      <c r="G31" s="431"/>
      <c r="H31" s="428" t="s">
        <v>96</v>
      </c>
      <c r="I31" s="428"/>
      <c r="J31" s="429"/>
      <c r="K31" s="265" t="s">
        <v>197</v>
      </c>
      <c r="L31" s="116">
        <f>SUM(F23:F35,L16:L27)-SUM(L28)+SUM(L29)</f>
        <v>0</v>
      </c>
      <c r="M31" s="266"/>
      <c r="N31" s="141" t="s">
        <v>198</v>
      </c>
    </row>
    <row r="32" spans="1:24" ht="18.95" customHeight="1" thickBot="1" x14ac:dyDescent="0.2">
      <c r="A32" s="427"/>
      <c r="B32" s="431"/>
      <c r="C32" s="428" t="s">
        <v>273</v>
      </c>
      <c r="D32" s="428"/>
      <c r="E32" s="140" t="s">
        <v>199</v>
      </c>
      <c r="F32" s="84"/>
      <c r="G32" s="441" t="s">
        <v>200</v>
      </c>
      <c r="H32" s="441"/>
      <c r="I32" s="441"/>
      <c r="J32" s="435"/>
      <c r="K32" s="265" t="s">
        <v>201</v>
      </c>
      <c r="L32" s="116">
        <f>F22-L31</f>
        <v>0</v>
      </c>
      <c r="M32" s="266"/>
      <c r="N32" s="389" t="s">
        <v>202</v>
      </c>
      <c r="O32" s="390"/>
      <c r="P32" s="390"/>
      <c r="Q32" s="390"/>
      <c r="R32" s="389" t="s">
        <v>203</v>
      </c>
      <c r="S32" s="389"/>
      <c r="T32" s="389" t="s">
        <v>204</v>
      </c>
      <c r="U32" s="389"/>
    </row>
    <row r="33" spans="1:21" ht="18.95" customHeight="1" thickBot="1" x14ac:dyDescent="0.2">
      <c r="A33" s="427"/>
      <c r="B33" s="431"/>
      <c r="C33" s="428" t="s">
        <v>274</v>
      </c>
      <c r="D33" s="428"/>
      <c r="E33" s="140" t="s">
        <v>205</v>
      </c>
      <c r="F33" s="118" t="str">
        <f>月別総括表!Q16</f>
        <v/>
      </c>
      <c r="G33" s="428" t="s">
        <v>206</v>
      </c>
      <c r="H33" s="428"/>
      <c r="I33" s="428"/>
      <c r="J33" s="429"/>
      <c r="K33" s="265" t="s">
        <v>207</v>
      </c>
      <c r="L33" s="86"/>
      <c r="M33" s="266"/>
      <c r="N33" s="390"/>
      <c r="O33" s="390"/>
      <c r="P33" s="390"/>
      <c r="Q33" s="390"/>
      <c r="R33" s="390"/>
      <c r="S33" s="390"/>
      <c r="T33" s="390" t="s">
        <v>193</v>
      </c>
      <c r="U33" s="390"/>
    </row>
    <row r="34" spans="1:21" ht="18.95" customHeight="1" thickBot="1" x14ac:dyDescent="0.2">
      <c r="A34" s="427"/>
      <c r="B34" s="431"/>
      <c r="C34" s="428" t="s">
        <v>275</v>
      </c>
      <c r="D34" s="428"/>
      <c r="E34" s="140" t="s">
        <v>208</v>
      </c>
      <c r="F34" s="118" t="str">
        <f>月別総括表!Q17</f>
        <v/>
      </c>
      <c r="G34" s="428" t="s">
        <v>209</v>
      </c>
      <c r="H34" s="428"/>
      <c r="I34" s="428"/>
      <c r="J34" s="429"/>
      <c r="K34" s="265" t="s">
        <v>210</v>
      </c>
      <c r="L34" s="116">
        <f>L32-L33</f>
        <v>0</v>
      </c>
      <c r="M34" s="266"/>
      <c r="N34" s="390"/>
      <c r="O34" s="390"/>
      <c r="P34" s="390"/>
      <c r="Q34" s="390"/>
      <c r="R34" s="390"/>
      <c r="S34" s="390"/>
      <c r="T34" s="390" t="s">
        <v>193</v>
      </c>
      <c r="U34" s="390"/>
    </row>
    <row r="35" spans="1:21" ht="18.95" customHeight="1" thickBot="1" x14ac:dyDescent="0.2">
      <c r="A35" s="427"/>
      <c r="B35" s="431"/>
      <c r="C35" s="428" t="s">
        <v>276</v>
      </c>
      <c r="D35" s="428"/>
      <c r="E35" s="140" t="s">
        <v>211</v>
      </c>
      <c r="F35" s="118" t="str">
        <f>月別総括表!Q18</f>
        <v/>
      </c>
      <c r="G35" s="446" t="s">
        <v>212</v>
      </c>
      <c r="H35" s="447"/>
      <c r="I35" s="447"/>
      <c r="J35" s="447"/>
      <c r="K35" s="448"/>
      <c r="L35" s="86"/>
      <c r="M35" s="266"/>
      <c r="N35" s="390"/>
      <c r="O35" s="390"/>
      <c r="P35" s="390"/>
      <c r="Q35" s="390"/>
      <c r="R35" s="390"/>
      <c r="S35" s="390"/>
      <c r="T35" s="390" t="s">
        <v>193</v>
      </c>
      <c r="U35" s="390"/>
    </row>
    <row r="36" spans="1:21" ht="18.95" customHeight="1" x14ac:dyDescent="0.15">
      <c r="N36" s="390"/>
      <c r="O36" s="390"/>
      <c r="P36" s="390"/>
      <c r="Q36" s="390"/>
      <c r="R36" s="390"/>
      <c r="S36" s="390"/>
      <c r="T36" s="390" t="s">
        <v>193</v>
      </c>
      <c r="U36" s="390"/>
    </row>
    <row r="37" spans="1:21" ht="18.95" customHeight="1" x14ac:dyDescent="0.15">
      <c r="N37" s="442"/>
      <c r="O37" s="442"/>
      <c r="P37" s="442"/>
      <c r="Q37" s="442"/>
      <c r="R37" s="443" t="s">
        <v>213</v>
      </c>
      <c r="S37" s="444"/>
      <c r="T37" s="445">
        <f>SUM(T33:U36)</f>
        <v>0</v>
      </c>
      <c r="U37" s="445"/>
    </row>
  </sheetData>
  <sheetProtection algorithmName="SHA-512" hashValue="eTOBNlxvmOB85WG4x4FovxQOL+hT4JbeMqiJj8OUqEelQKgPcVmWt8l0Wy01XWIEeS6r8ZTs+Es6Ya6jpgn1BQ==" saltValue="mSybjdV4HlvVaXKtiRtASA==" spinCount="100000" sheet="1" formatCells="0" formatColumns="0" formatRows="0" insertColumns="0" insertRows="0" insertHyperlinks="0" deleteColumns="0" deleteRows="0" sort="0" autoFilter="0" pivotTables="0"/>
  <mergeCells count="126">
    <mergeCell ref="N36:Q36"/>
    <mergeCell ref="R36:S36"/>
    <mergeCell ref="T36:U36"/>
    <mergeCell ref="N37:Q37"/>
    <mergeCell ref="R37:S37"/>
    <mergeCell ref="T37:U37"/>
    <mergeCell ref="C34:D34"/>
    <mergeCell ref="G34:J34"/>
    <mergeCell ref="N34:Q34"/>
    <mergeCell ref="R34:S34"/>
    <mergeCell ref="T34:U34"/>
    <mergeCell ref="C35:D35"/>
    <mergeCell ref="G35:K35"/>
    <mergeCell ref="N35:Q35"/>
    <mergeCell ref="R35:S35"/>
    <mergeCell ref="T35:U35"/>
    <mergeCell ref="V23:X24"/>
    <mergeCell ref="B24:D24"/>
    <mergeCell ref="I24:J24"/>
    <mergeCell ref="Q24:S24"/>
    <mergeCell ref="B25:D25"/>
    <mergeCell ref="I25:J25"/>
    <mergeCell ref="N29:Q29"/>
    <mergeCell ref="R29:T29"/>
    <mergeCell ref="U29:V29"/>
    <mergeCell ref="W29:X29"/>
    <mergeCell ref="U27:V27"/>
    <mergeCell ref="W27:X27"/>
    <mergeCell ref="B28:B35"/>
    <mergeCell ref="C28:D28"/>
    <mergeCell ref="N28:Q28"/>
    <mergeCell ref="R28:T28"/>
    <mergeCell ref="U28:V28"/>
    <mergeCell ref="W28:X28"/>
    <mergeCell ref="C29:D29"/>
    <mergeCell ref="I29:J29"/>
    <mergeCell ref="T32:U32"/>
    <mergeCell ref="C33:D33"/>
    <mergeCell ref="G33:J33"/>
    <mergeCell ref="N33:Q33"/>
    <mergeCell ref="A23:A35"/>
    <mergeCell ref="B23:D23"/>
    <mergeCell ref="I23:J23"/>
    <mergeCell ref="N23:O24"/>
    <mergeCell ref="P23:P24"/>
    <mergeCell ref="Q23:S23"/>
    <mergeCell ref="B26:D26"/>
    <mergeCell ref="I26:J26"/>
    <mergeCell ref="B27:D27"/>
    <mergeCell ref="I27:I28"/>
    <mergeCell ref="N27:Q27"/>
    <mergeCell ref="R27:T27"/>
    <mergeCell ref="T23:U24"/>
    <mergeCell ref="C30:D30"/>
    <mergeCell ref="I30:J30"/>
    <mergeCell ref="R33:S33"/>
    <mergeCell ref="T33:U33"/>
    <mergeCell ref="C31:D31"/>
    <mergeCell ref="H31:J31"/>
    <mergeCell ref="C32:D32"/>
    <mergeCell ref="G32:J32"/>
    <mergeCell ref="N32:Q32"/>
    <mergeCell ref="R32:S32"/>
    <mergeCell ref="V19:X20"/>
    <mergeCell ref="B20:C21"/>
    <mergeCell ref="I20:J20"/>
    <mergeCell ref="Q20:S20"/>
    <mergeCell ref="I21:J21"/>
    <mergeCell ref="N21:O22"/>
    <mergeCell ref="P21:P22"/>
    <mergeCell ref="Q21:S21"/>
    <mergeCell ref="T21:U22"/>
    <mergeCell ref="V21:X22"/>
    <mergeCell ref="B22:D22"/>
    <mergeCell ref="I22:J22"/>
    <mergeCell ref="Q22:S22"/>
    <mergeCell ref="V17:X18"/>
    <mergeCell ref="Q15:S15"/>
    <mergeCell ref="T15:U16"/>
    <mergeCell ref="V15:X16"/>
    <mergeCell ref="A16:A22"/>
    <mergeCell ref="B16:D16"/>
    <mergeCell ref="G16:G31"/>
    <mergeCell ref="H16:H30"/>
    <mergeCell ref="I16:J16"/>
    <mergeCell ref="Q16:S16"/>
    <mergeCell ref="B17:D17"/>
    <mergeCell ref="B18:D18"/>
    <mergeCell ref="I18:J18"/>
    <mergeCell ref="Q18:S18"/>
    <mergeCell ref="B19:D19"/>
    <mergeCell ref="I19:J19"/>
    <mergeCell ref="N19:O20"/>
    <mergeCell ref="P19:P20"/>
    <mergeCell ref="Q19:S19"/>
    <mergeCell ref="I17:J17"/>
    <mergeCell ref="N17:O18"/>
    <mergeCell ref="P17:P18"/>
    <mergeCell ref="Q17:S17"/>
    <mergeCell ref="T19:U20"/>
    <mergeCell ref="A13:E13"/>
    <mergeCell ref="G14:L14"/>
    <mergeCell ref="A15:E15"/>
    <mergeCell ref="G15:K15"/>
    <mergeCell ref="N15:O16"/>
    <mergeCell ref="P15:P16"/>
    <mergeCell ref="M10:N12"/>
    <mergeCell ref="R11:R12"/>
    <mergeCell ref="T17:U18"/>
    <mergeCell ref="Q10:Q12"/>
    <mergeCell ref="O10:P12"/>
    <mergeCell ref="M7:N9"/>
    <mergeCell ref="O7:Q9"/>
    <mergeCell ref="R7:R8"/>
    <mergeCell ref="S7:T8"/>
    <mergeCell ref="U7:U12"/>
    <mergeCell ref="S11:T12"/>
    <mergeCell ref="A3:X4"/>
    <mergeCell ref="V11:V12"/>
    <mergeCell ref="W11:X12"/>
    <mergeCell ref="V7:V8"/>
    <mergeCell ref="W7:X8"/>
    <mergeCell ref="R9:R10"/>
    <mergeCell ref="S9:T10"/>
    <mergeCell ref="V9:V10"/>
    <mergeCell ref="W9:X10"/>
  </mergeCells>
  <phoneticPr fontId="5"/>
  <dataValidations count="2">
    <dataValidation imeMode="hiragana" allowBlank="1" showInputMessage="1" showErrorMessage="1" sqref="WWA983047:WWB983050 JK7:JM12 TG7:TI12 ADC7:ADE12 AMY7:ANA12 AWU7:AWW12 BGQ7:BGS12 BQM7:BQO12 CAI7:CAK12 CKE7:CKG12 CUA7:CUC12 DDW7:DDY12 DNS7:DNU12 DXO7:DXQ12 EHK7:EHM12 ERG7:ERI12 FBC7:FBE12 FKY7:FLA12 FUU7:FUW12 GEQ7:GES12 GOM7:GOO12 GYI7:GYK12 HIE7:HIG12 HSA7:HSC12 IBW7:IBY12 ILS7:ILU12 IVO7:IVQ12 JFK7:JFM12 JPG7:JPI12 JZC7:JZE12 KIY7:KJA12 KSU7:KSW12 LCQ7:LCS12 LMM7:LMO12 LWI7:LWK12 MGE7:MGG12 MQA7:MQC12 MZW7:MZY12 NJS7:NJU12 NTO7:NTQ12 ODK7:ODM12 ONG7:ONI12 OXC7:OXE12 PGY7:PHA12 PQU7:PQW12 QAQ7:QAS12 QKM7:QKO12 QUI7:QUK12 REE7:REG12 ROA7:ROC12 RXW7:RXY12 SHS7:SHU12 SRO7:SRQ12 TBK7:TBM12 TLG7:TLI12 TVC7:TVE12 UEY7:UFA12 UOU7:UOW12 UYQ7:UYS12 VIM7:VIO12 VSI7:VSK12 WCE7:WCG12 WMA7:WMC12 WVW7:WVY12 O65543:Q65548 JK65543:JM65548 TG65543:TI65548 ADC65543:ADE65548 AMY65543:ANA65548 AWU65543:AWW65548 BGQ65543:BGS65548 BQM65543:BQO65548 CAI65543:CAK65548 CKE65543:CKG65548 CUA65543:CUC65548 DDW65543:DDY65548 DNS65543:DNU65548 DXO65543:DXQ65548 EHK65543:EHM65548 ERG65543:ERI65548 FBC65543:FBE65548 FKY65543:FLA65548 FUU65543:FUW65548 GEQ65543:GES65548 GOM65543:GOO65548 GYI65543:GYK65548 HIE65543:HIG65548 HSA65543:HSC65548 IBW65543:IBY65548 ILS65543:ILU65548 IVO65543:IVQ65548 JFK65543:JFM65548 JPG65543:JPI65548 JZC65543:JZE65548 KIY65543:KJA65548 KSU65543:KSW65548 LCQ65543:LCS65548 LMM65543:LMO65548 LWI65543:LWK65548 MGE65543:MGG65548 MQA65543:MQC65548 MZW65543:MZY65548 NJS65543:NJU65548 NTO65543:NTQ65548 ODK65543:ODM65548 ONG65543:ONI65548 OXC65543:OXE65548 PGY65543:PHA65548 PQU65543:PQW65548 QAQ65543:QAS65548 QKM65543:QKO65548 QUI65543:QUK65548 REE65543:REG65548 ROA65543:ROC65548 RXW65543:RXY65548 SHS65543:SHU65548 SRO65543:SRQ65548 TBK65543:TBM65548 TLG65543:TLI65548 TVC65543:TVE65548 UEY65543:UFA65548 UOU65543:UOW65548 UYQ65543:UYS65548 VIM65543:VIO65548 VSI65543:VSK65548 WCE65543:WCG65548 WMA65543:WMC65548 WVW65543:WVY65548 O131079:Q131084 JK131079:JM131084 TG131079:TI131084 ADC131079:ADE131084 AMY131079:ANA131084 AWU131079:AWW131084 BGQ131079:BGS131084 BQM131079:BQO131084 CAI131079:CAK131084 CKE131079:CKG131084 CUA131079:CUC131084 DDW131079:DDY131084 DNS131079:DNU131084 DXO131079:DXQ131084 EHK131079:EHM131084 ERG131079:ERI131084 FBC131079:FBE131084 FKY131079:FLA131084 FUU131079:FUW131084 GEQ131079:GES131084 GOM131079:GOO131084 GYI131079:GYK131084 HIE131079:HIG131084 HSA131079:HSC131084 IBW131079:IBY131084 ILS131079:ILU131084 IVO131079:IVQ131084 JFK131079:JFM131084 JPG131079:JPI131084 JZC131079:JZE131084 KIY131079:KJA131084 KSU131079:KSW131084 LCQ131079:LCS131084 LMM131079:LMO131084 LWI131079:LWK131084 MGE131079:MGG131084 MQA131079:MQC131084 MZW131079:MZY131084 NJS131079:NJU131084 NTO131079:NTQ131084 ODK131079:ODM131084 ONG131079:ONI131084 OXC131079:OXE131084 PGY131079:PHA131084 PQU131079:PQW131084 QAQ131079:QAS131084 QKM131079:QKO131084 QUI131079:QUK131084 REE131079:REG131084 ROA131079:ROC131084 RXW131079:RXY131084 SHS131079:SHU131084 SRO131079:SRQ131084 TBK131079:TBM131084 TLG131079:TLI131084 TVC131079:TVE131084 UEY131079:UFA131084 UOU131079:UOW131084 UYQ131079:UYS131084 VIM131079:VIO131084 VSI131079:VSK131084 WCE131079:WCG131084 WMA131079:WMC131084 WVW131079:WVY131084 O196615:Q196620 JK196615:JM196620 TG196615:TI196620 ADC196615:ADE196620 AMY196615:ANA196620 AWU196615:AWW196620 BGQ196615:BGS196620 BQM196615:BQO196620 CAI196615:CAK196620 CKE196615:CKG196620 CUA196615:CUC196620 DDW196615:DDY196620 DNS196615:DNU196620 DXO196615:DXQ196620 EHK196615:EHM196620 ERG196615:ERI196620 FBC196615:FBE196620 FKY196615:FLA196620 FUU196615:FUW196620 GEQ196615:GES196620 GOM196615:GOO196620 GYI196615:GYK196620 HIE196615:HIG196620 HSA196615:HSC196620 IBW196615:IBY196620 ILS196615:ILU196620 IVO196615:IVQ196620 JFK196615:JFM196620 JPG196615:JPI196620 JZC196615:JZE196620 KIY196615:KJA196620 KSU196615:KSW196620 LCQ196615:LCS196620 LMM196615:LMO196620 LWI196615:LWK196620 MGE196615:MGG196620 MQA196615:MQC196620 MZW196615:MZY196620 NJS196615:NJU196620 NTO196615:NTQ196620 ODK196615:ODM196620 ONG196615:ONI196620 OXC196615:OXE196620 PGY196615:PHA196620 PQU196615:PQW196620 QAQ196615:QAS196620 QKM196615:QKO196620 QUI196615:QUK196620 REE196615:REG196620 ROA196615:ROC196620 RXW196615:RXY196620 SHS196615:SHU196620 SRO196615:SRQ196620 TBK196615:TBM196620 TLG196615:TLI196620 TVC196615:TVE196620 UEY196615:UFA196620 UOU196615:UOW196620 UYQ196615:UYS196620 VIM196615:VIO196620 VSI196615:VSK196620 WCE196615:WCG196620 WMA196615:WMC196620 WVW196615:WVY196620 O262151:Q262156 JK262151:JM262156 TG262151:TI262156 ADC262151:ADE262156 AMY262151:ANA262156 AWU262151:AWW262156 BGQ262151:BGS262156 BQM262151:BQO262156 CAI262151:CAK262156 CKE262151:CKG262156 CUA262151:CUC262156 DDW262151:DDY262156 DNS262151:DNU262156 DXO262151:DXQ262156 EHK262151:EHM262156 ERG262151:ERI262156 FBC262151:FBE262156 FKY262151:FLA262156 FUU262151:FUW262156 GEQ262151:GES262156 GOM262151:GOO262156 GYI262151:GYK262156 HIE262151:HIG262156 HSA262151:HSC262156 IBW262151:IBY262156 ILS262151:ILU262156 IVO262151:IVQ262156 JFK262151:JFM262156 JPG262151:JPI262156 JZC262151:JZE262156 KIY262151:KJA262156 KSU262151:KSW262156 LCQ262151:LCS262156 LMM262151:LMO262156 LWI262151:LWK262156 MGE262151:MGG262156 MQA262151:MQC262156 MZW262151:MZY262156 NJS262151:NJU262156 NTO262151:NTQ262156 ODK262151:ODM262156 ONG262151:ONI262156 OXC262151:OXE262156 PGY262151:PHA262156 PQU262151:PQW262156 QAQ262151:QAS262156 QKM262151:QKO262156 QUI262151:QUK262156 REE262151:REG262156 ROA262151:ROC262156 RXW262151:RXY262156 SHS262151:SHU262156 SRO262151:SRQ262156 TBK262151:TBM262156 TLG262151:TLI262156 TVC262151:TVE262156 UEY262151:UFA262156 UOU262151:UOW262156 UYQ262151:UYS262156 VIM262151:VIO262156 VSI262151:VSK262156 WCE262151:WCG262156 WMA262151:WMC262156 WVW262151:WVY262156 O327687:Q327692 JK327687:JM327692 TG327687:TI327692 ADC327687:ADE327692 AMY327687:ANA327692 AWU327687:AWW327692 BGQ327687:BGS327692 BQM327687:BQO327692 CAI327687:CAK327692 CKE327687:CKG327692 CUA327687:CUC327692 DDW327687:DDY327692 DNS327687:DNU327692 DXO327687:DXQ327692 EHK327687:EHM327692 ERG327687:ERI327692 FBC327687:FBE327692 FKY327687:FLA327692 FUU327687:FUW327692 GEQ327687:GES327692 GOM327687:GOO327692 GYI327687:GYK327692 HIE327687:HIG327692 HSA327687:HSC327692 IBW327687:IBY327692 ILS327687:ILU327692 IVO327687:IVQ327692 JFK327687:JFM327692 JPG327687:JPI327692 JZC327687:JZE327692 KIY327687:KJA327692 KSU327687:KSW327692 LCQ327687:LCS327692 LMM327687:LMO327692 LWI327687:LWK327692 MGE327687:MGG327692 MQA327687:MQC327692 MZW327687:MZY327692 NJS327687:NJU327692 NTO327687:NTQ327692 ODK327687:ODM327692 ONG327687:ONI327692 OXC327687:OXE327692 PGY327687:PHA327692 PQU327687:PQW327692 QAQ327687:QAS327692 QKM327687:QKO327692 QUI327687:QUK327692 REE327687:REG327692 ROA327687:ROC327692 RXW327687:RXY327692 SHS327687:SHU327692 SRO327687:SRQ327692 TBK327687:TBM327692 TLG327687:TLI327692 TVC327687:TVE327692 UEY327687:UFA327692 UOU327687:UOW327692 UYQ327687:UYS327692 VIM327687:VIO327692 VSI327687:VSK327692 WCE327687:WCG327692 WMA327687:WMC327692 WVW327687:WVY327692 O393223:Q393228 JK393223:JM393228 TG393223:TI393228 ADC393223:ADE393228 AMY393223:ANA393228 AWU393223:AWW393228 BGQ393223:BGS393228 BQM393223:BQO393228 CAI393223:CAK393228 CKE393223:CKG393228 CUA393223:CUC393228 DDW393223:DDY393228 DNS393223:DNU393228 DXO393223:DXQ393228 EHK393223:EHM393228 ERG393223:ERI393228 FBC393223:FBE393228 FKY393223:FLA393228 FUU393223:FUW393228 GEQ393223:GES393228 GOM393223:GOO393228 GYI393223:GYK393228 HIE393223:HIG393228 HSA393223:HSC393228 IBW393223:IBY393228 ILS393223:ILU393228 IVO393223:IVQ393228 JFK393223:JFM393228 JPG393223:JPI393228 JZC393223:JZE393228 KIY393223:KJA393228 KSU393223:KSW393228 LCQ393223:LCS393228 LMM393223:LMO393228 LWI393223:LWK393228 MGE393223:MGG393228 MQA393223:MQC393228 MZW393223:MZY393228 NJS393223:NJU393228 NTO393223:NTQ393228 ODK393223:ODM393228 ONG393223:ONI393228 OXC393223:OXE393228 PGY393223:PHA393228 PQU393223:PQW393228 QAQ393223:QAS393228 QKM393223:QKO393228 QUI393223:QUK393228 REE393223:REG393228 ROA393223:ROC393228 RXW393223:RXY393228 SHS393223:SHU393228 SRO393223:SRQ393228 TBK393223:TBM393228 TLG393223:TLI393228 TVC393223:TVE393228 UEY393223:UFA393228 UOU393223:UOW393228 UYQ393223:UYS393228 VIM393223:VIO393228 VSI393223:VSK393228 WCE393223:WCG393228 WMA393223:WMC393228 WVW393223:WVY393228 O458759:Q458764 JK458759:JM458764 TG458759:TI458764 ADC458759:ADE458764 AMY458759:ANA458764 AWU458759:AWW458764 BGQ458759:BGS458764 BQM458759:BQO458764 CAI458759:CAK458764 CKE458759:CKG458764 CUA458759:CUC458764 DDW458759:DDY458764 DNS458759:DNU458764 DXO458759:DXQ458764 EHK458759:EHM458764 ERG458759:ERI458764 FBC458759:FBE458764 FKY458759:FLA458764 FUU458759:FUW458764 GEQ458759:GES458764 GOM458759:GOO458764 GYI458759:GYK458764 HIE458759:HIG458764 HSA458759:HSC458764 IBW458759:IBY458764 ILS458759:ILU458764 IVO458759:IVQ458764 JFK458759:JFM458764 JPG458759:JPI458764 JZC458759:JZE458764 KIY458759:KJA458764 KSU458759:KSW458764 LCQ458759:LCS458764 LMM458759:LMO458764 LWI458759:LWK458764 MGE458759:MGG458764 MQA458759:MQC458764 MZW458759:MZY458764 NJS458759:NJU458764 NTO458759:NTQ458764 ODK458759:ODM458764 ONG458759:ONI458764 OXC458759:OXE458764 PGY458759:PHA458764 PQU458759:PQW458764 QAQ458759:QAS458764 QKM458759:QKO458764 QUI458759:QUK458764 REE458759:REG458764 ROA458759:ROC458764 RXW458759:RXY458764 SHS458759:SHU458764 SRO458759:SRQ458764 TBK458759:TBM458764 TLG458759:TLI458764 TVC458759:TVE458764 UEY458759:UFA458764 UOU458759:UOW458764 UYQ458759:UYS458764 VIM458759:VIO458764 VSI458759:VSK458764 WCE458759:WCG458764 WMA458759:WMC458764 WVW458759:WVY458764 O524295:Q524300 JK524295:JM524300 TG524295:TI524300 ADC524295:ADE524300 AMY524295:ANA524300 AWU524295:AWW524300 BGQ524295:BGS524300 BQM524295:BQO524300 CAI524295:CAK524300 CKE524295:CKG524300 CUA524295:CUC524300 DDW524295:DDY524300 DNS524295:DNU524300 DXO524295:DXQ524300 EHK524295:EHM524300 ERG524295:ERI524300 FBC524295:FBE524300 FKY524295:FLA524300 FUU524295:FUW524300 GEQ524295:GES524300 GOM524295:GOO524300 GYI524295:GYK524300 HIE524295:HIG524300 HSA524295:HSC524300 IBW524295:IBY524300 ILS524295:ILU524300 IVO524295:IVQ524300 JFK524295:JFM524300 JPG524295:JPI524300 JZC524295:JZE524300 KIY524295:KJA524300 KSU524295:KSW524300 LCQ524295:LCS524300 LMM524295:LMO524300 LWI524295:LWK524300 MGE524295:MGG524300 MQA524295:MQC524300 MZW524295:MZY524300 NJS524295:NJU524300 NTO524295:NTQ524300 ODK524295:ODM524300 ONG524295:ONI524300 OXC524295:OXE524300 PGY524295:PHA524300 PQU524295:PQW524300 QAQ524295:QAS524300 QKM524295:QKO524300 QUI524295:QUK524300 REE524295:REG524300 ROA524295:ROC524300 RXW524295:RXY524300 SHS524295:SHU524300 SRO524295:SRQ524300 TBK524295:TBM524300 TLG524295:TLI524300 TVC524295:TVE524300 UEY524295:UFA524300 UOU524295:UOW524300 UYQ524295:UYS524300 VIM524295:VIO524300 VSI524295:VSK524300 WCE524295:WCG524300 WMA524295:WMC524300 WVW524295:WVY524300 O589831:Q589836 JK589831:JM589836 TG589831:TI589836 ADC589831:ADE589836 AMY589831:ANA589836 AWU589831:AWW589836 BGQ589831:BGS589836 BQM589831:BQO589836 CAI589831:CAK589836 CKE589831:CKG589836 CUA589831:CUC589836 DDW589831:DDY589836 DNS589831:DNU589836 DXO589831:DXQ589836 EHK589831:EHM589836 ERG589831:ERI589836 FBC589831:FBE589836 FKY589831:FLA589836 FUU589831:FUW589836 GEQ589831:GES589836 GOM589831:GOO589836 GYI589831:GYK589836 HIE589831:HIG589836 HSA589831:HSC589836 IBW589831:IBY589836 ILS589831:ILU589836 IVO589831:IVQ589836 JFK589831:JFM589836 JPG589831:JPI589836 JZC589831:JZE589836 KIY589831:KJA589836 KSU589831:KSW589836 LCQ589831:LCS589836 LMM589831:LMO589836 LWI589831:LWK589836 MGE589831:MGG589836 MQA589831:MQC589836 MZW589831:MZY589836 NJS589831:NJU589836 NTO589831:NTQ589836 ODK589831:ODM589836 ONG589831:ONI589836 OXC589831:OXE589836 PGY589831:PHA589836 PQU589831:PQW589836 QAQ589831:QAS589836 QKM589831:QKO589836 QUI589831:QUK589836 REE589831:REG589836 ROA589831:ROC589836 RXW589831:RXY589836 SHS589831:SHU589836 SRO589831:SRQ589836 TBK589831:TBM589836 TLG589831:TLI589836 TVC589831:TVE589836 UEY589831:UFA589836 UOU589831:UOW589836 UYQ589831:UYS589836 VIM589831:VIO589836 VSI589831:VSK589836 WCE589831:WCG589836 WMA589831:WMC589836 WVW589831:WVY589836 O655367:Q655372 JK655367:JM655372 TG655367:TI655372 ADC655367:ADE655372 AMY655367:ANA655372 AWU655367:AWW655372 BGQ655367:BGS655372 BQM655367:BQO655372 CAI655367:CAK655372 CKE655367:CKG655372 CUA655367:CUC655372 DDW655367:DDY655372 DNS655367:DNU655372 DXO655367:DXQ655372 EHK655367:EHM655372 ERG655367:ERI655372 FBC655367:FBE655372 FKY655367:FLA655372 FUU655367:FUW655372 GEQ655367:GES655372 GOM655367:GOO655372 GYI655367:GYK655372 HIE655367:HIG655372 HSA655367:HSC655372 IBW655367:IBY655372 ILS655367:ILU655372 IVO655367:IVQ655372 JFK655367:JFM655372 JPG655367:JPI655372 JZC655367:JZE655372 KIY655367:KJA655372 KSU655367:KSW655372 LCQ655367:LCS655372 LMM655367:LMO655372 LWI655367:LWK655372 MGE655367:MGG655372 MQA655367:MQC655372 MZW655367:MZY655372 NJS655367:NJU655372 NTO655367:NTQ655372 ODK655367:ODM655372 ONG655367:ONI655372 OXC655367:OXE655372 PGY655367:PHA655372 PQU655367:PQW655372 QAQ655367:QAS655372 QKM655367:QKO655372 QUI655367:QUK655372 REE655367:REG655372 ROA655367:ROC655372 RXW655367:RXY655372 SHS655367:SHU655372 SRO655367:SRQ655372 TBK655367:TBM655372 TLG655367:TLI655372 TVC655367:TVE655372 UEY655367:UFA655372 UOU655367:UOW655372 UYQ655367:UYS655372 VIM655367:VIO655372 VSI655367:VSK655372 WCE655367:WCG655372 WMA655367:WMC655372 WVW655367:WVY655372 O720903:Q720908 JK720903:JM720908 TG720903:TI720908 ADC720903:ADE720908 AMY720903:ANA720908 AWU720903:AWW720908 BGQ720903:BGS720908 BQM720903:BQO720908 CAI720903:CAK720908 CKE720903:CKG720908 CUA720903:CUC720908 DDW720903:DDY720908 DNS720903:DNU720908 DXO720903:DXQ720908 EHK720903:EHM720908 ERG720903:ERI720908 FBC720903:FBE720908 FKY720903:FLA720908 FUU720903:FUW720908 GEQ720903:GES720908 GOM720903:GOO720908 GYI720903:GYK720908 HIE720903:HIG720908 HSA720903:HSC720908 IBW720903:IBY720908 ILS720903:ILU720908 IVO720903:IVQ720908 JFK720903:JFM720908 JPG720903:JPI720908 JZC720903:JZE720908 KIY720903:KJA720908 KSU720903:KSW720908 LCQ720903:LCS720908 LMM720903:LMO720908 LWI720903:LWK720908 MGE720903:MGG720908 MQA720903:MQC720908 MZW720903:MZY720908 NJS720903:NJU720908 NTO720903:NTQ720908 ODK720903:ODM720908 ONG720903:ONI720908 OXC720903:OXE720908 PGY720903:PHA720908 PQU720903:PQW720908 QAQ720903:QAS720908 QKM720903:QKO720908 QUI720903:QUK720908 REE720903:REG720908 ROA720903:ROC720908 RXW720903:RXY720908 SHS720903:SHU720908 SRO720903:SRQ720908 TBK720903:TBM720908 TLG720903:TLI720908 TVC720903:TVE720908 UEY720903:UFA720908 UOU720903:UOW720908 UYQ720903:UYS720908 VIM720903:VIO720908 VSI720903:VSK720908 WCE720903:WCG720908 WMA720903:WMC720908 WVW720903:WVY720908 O786439:Q786444 JK786439:JM786444 TG786439:TI786444 ADC786439:ADE786444 AMY786439:ANA786444 AWU786439:AWW786444 BGQ786439:BGS786444 BQM786439:BQO786444 CAI786439:CAK786444 CKE786439:CKG786444 CUA786439:CUC786444 DDW786439:DDY786444 DNS786439:DNU786444 DXO786439:DXQ786444 EHK786439:EHM786444 ERG786439:ERI786444 FBC786439:FBE786444 FKY786439:FLA786444 FUU786439:FUW786444 GEQ786439:GES786444 GOM786439:GOO786444 GYI786439:GYK786444 HIE786439:HIG786444 HSA786439:HSC786444 IBW786439:IBY786444 ILS786439:ILU786444 IVO786439:IVQ786444 JFK786439:JFM786444 JPG786439:JPI786444 JZC786439:JZE786444 KIY786439:KJA786444 KSU786439:KSW786444 LCQ786439:LCS786444 LMM786439:LMO786444 LWI786439:LWK786444 MGE786439:MGG786444 MQA786439:MQC786444 MZW786439:MZY786444 NJS786439:NJU786444 NTO786439:NTQ786444 ODK786439:ODM786444 ONG786439:ONI786444 OXC786439:OXE786444 PGY786439:PHA786444 PQU786439:PQW786444 QAQ786439:QAS786444 QKM786439:QKO786444 QUI786439:QUK786444 REE786439:REG786444 ROA786439:ROC786444 RXW786439:RXY786444 SHS786439:SHU786444 SRO786439:SRQ786444 TBK786439:TBM786444 TLG786439:TLI786444 TVC786439:TVE786444 UEY786439:UFA786444 UOU786439:UOW786444 UYQ786439:UYS786444 VIM786439:VIO786444 VSI786439:VSK786444 WCE786439:WCG786444 WMA786439:WMC786444 WVW786439:WVY786444 O851975:Q851980 JK851975:JM851980 TG851975:TI851980 ADC851975:ADE851980 AMY851975:ANA851980 AWU851975:AWW851980 BGQ851975:BGS851980 BQM851975:BQO851980 CAI851975:CAK851980 CKE851975:CKG851980 CUA851975:CUC851980 DDW851975:DDY851980 DNS851975:DNU851980 DXO851975:DXQ851980 EHK851975:EHM851980 ERG851975:ERI851980 FBC851975:FBE851980 FKY851975:FLA851980 FUU851975:FUW851980 GEQ851975:GES851980 GOM851975:GOO851980 GYI851975:GYK851980 HIE851975:HIG851980 HSA851975:HSC851980 IBW851975:IBY851980 ILS851975:ILU851980 IVO851975:IVQ851980 JFK851975:JFM851980 JPG851975:JPI851980 JZC851975:JZE851980 KIY851975:KJA851980 KSU851975:KSW851980 LCQ851975:LCS851980 LMM851975:LMO851980 LWI851975:LWK851980 MGE851975:MGG851980 MQA851975:MQC851980 MZW851975:MZY851980 NJS851975:NJU851980 NTO851975:NTQ851980 ODK851975:ODM851980 ONG851975:ONI851980 OXC851975:OXE851980 PGY851975:PHA851980 PQU851975:PQW851980 QAQ851975:QAS851980 QKM851975:QKO851980 QUI851975:QUK851980 REE851975:REG851980 ROA851975:ROC851980 RXW851975:RXY851980 SHS851975:SHU851980 SRO851975:SRQ851980 TBK851975:TBM851980 TLG851975:TLI851980 TVC851975:TVE851980 UEY851975:UFA851980 UOU851975:UOW851980 UYQ851975:UYS851980 VIM851975:VIO851980 VSI851975:VSK851980 WCE851975:WCG851980 WMA851975:WMC851980 WVW851975:WVY851980 O917511:Q917516 JK917511:JM917516 TG917511:TI917516 ADC917511:ADE917516 AMY917511:ANA917516 AWU917511:AWW917516 BGQ917511:BGS917516 BQM917511:BQO917516 CAI917511:CAK917516 CKE917511:CKG917516 CUA917511:CUC917516 DDW917511:DDY917516 DNS917511:DNU917516 DXO917511:DXQ917516 EHK917511:EHM917516 ERG917511:ERI917516 FBC917511:FBE917516 FKY917511:FLA917516 FUU917511:FUW917516 GEQ917511:GES917516 GOM917511:GOO917516 GYI917511:GYK917516 HIE917511:HIG917516 HSA917511:HSC917516 IBW917511:IBY917516 ILS917511:ILU917516 IVO917511:IVQ917516 JFK917511:JFM917516 JPG917511:JPI917516 JZC917511:JZE917516 KIY917511:KJA917516 KSU917511:KSW917516 LCQ917511:LCS917516 LMM917511:LMO917516 LWI917511:LWK917516 MGE917511:MGG917516 MQA917511:MQC917516 MZW917511:MZY917516 NJS917511:NJU917516 NTO917511:NTQ917516 ODK917511:ODM917516 ONG917511:ONI917516 OXC917511:OXE917516 PGY917511:PHA917516 PQU917511:PQW917516 QAQ917511:QAS917516 QKM917511:QKO917516 QUI917511:QUK917516 REE917511:REG917516 ROA917511:ROC917516 RXW917511:RXY917516 SHS917511:SHU917516 SRO917511:SRQ917516 TBK917511:TBM917516 TLG917511:TLI917516 TVC917511:TVE917516 UEY917511:UFA917516 UOU917511:UOW917516 UYQ917511:UYS917516 VIM917511:VIO917516 VSI917511:VSK917516 WCE917511:WCG917516 WMA917511:WMC917516 WVW917511:WVY917516 O983047:Q983052 JK983047:JM983052 TG983047:TI983052 ADC983047:ADE983052 AMY983047:ANA983052 AWU983047:AWW983052 BGQ983047:BGS983052 BQM983047:BQO983052 CAI983047:CAK983052 CKE983047:CKG983052 CUA983047:CUC983052 DDW983047:DDY983052 DNS983047:DNU983052 DXO983047:DXQ983052 EHK983047:EHM983052 ERG983047:ERI983052 FBC983047:FBE983052 FKY983047:FLA983052 FUU983047:FUW983052 GEQ983047:GES983052 GOM983047:GOO983052 GYI983047:GYK983052 HIE983047:HIG983052 HSA983047:HSC983052 IBW983047:IBY983052 ILS983047:ILU983052 IVO983047:IVQ983052 JFK983047:JFM983052 JPG983047:JPI983052 JZC983047:JZE983052 KIY983047:KJA983052 KSU983047:KSW983052 LCQ983047:LCS983052 LMM983047:LMO983052 LWI983047:LWK983052 MGE983047:MGG983052 MQA983047:MQC983052 MZW983047:MZY983052 NJS983047:NJU983052 NTO983047:NTQ983052 ODK983047:ODM983052 ONG983047:ONI983052 OXC983047:OXE983052 PGY983047:PHA983052 PQU983047:PQW983052 QAQ983047:QAS983052 QKM983047:QKO983052 QUI983047:QUK983052 REE983047:REG983052 ROA983047:ROC983052 RXW983047:RXY983052 SHS983047:SHU983052 SRO983047:SRQ983052 TBK983047:TBM983052 TLG983047:TLI983052 TVC983047:TVE983052 UEY983047:UFA983052 UOU983047:UOW983052 UYQ983047:UYS983052 VIM983047:VIO983052 VSI983047:VSK983052 WCE983047:WCG983052 WMA983047:WMC983052 WVW983047:WVY983052 N17:O20 JJ17:JK20 TF17:TG20 ADB17:ADC20 AMX17:AMY20 AWT17:AWU20 BGP17:BGQ20 BQL17:BQM20 CAH17:CAI20 CKD17:CKE20 CTZ17:CUA20 DDV17:DDW20 DNR17:DNS20 DXN17:DXO20 EHJ17:EHK20 ERF17:ERG20 FBB17:FBC20 FKX17:FKY20 FUT17:FUU20 GEP17:GEQ20 GOL17:GOM20 GYH17:GYI20 HID17:HIE20 HRZ17:HSA20 IBV17:IBW20 ILR17:ILS20 IVN17:IVO20 JFJ17:JFK20 JPF17:JPG20 JZB17:JZC20 KIX17:KIY20 KST17:KSU20 LCP17:LCQ20 LML17:LMM20 LWH17:LWI20 MGD17:MGE20 MPZ17:MQA20 MZV17:MZW20 NJR17:NJS20 NTN17:NTO20 ODJ17:ODK20 ONF17:ONG20 OXB17:OXC20 PGX17:PGY20 PQT17:PQU20 QAP17:QAQ20 QKL17:QKM20 QUH17:QUI20 RED17:REE20 RNZ17:ROA20 RXV17:RXW20 SHR17:SHS20 SRN17:SRO20 TBJ17:TBK20 TLF17:TLG20 TVB17:TVC20 UEX17:UEY20 UOT17:UOU20 UYP17:UYQ20 VIL17:VIM20 VSH17:VSI20 WCD17:WCE20 WLZ17:WMA20 WVV17:WVW20 N65553:O65556 JJ65553:JK65556 TF65553:TG65556 ADB65553:ADC65556 AMX65553:AMY65556 AWT65553:AWU65556 BGP65553:BGQ65556 BQL65553:BQM65556 CAH65553:CAI65556 CKD65553:CKE65556 CTZ65553:CUA65556 DDV65553:DDW65556 DNR65553:DNS65556 DXN65553:DXO65556 EHJ65553:EHK65556 ERF65553:ERG65556 FBB65553:FBC65556 FKX65553:FKY65556 FUT65553:FUU65556 GEP65553:GEQ65556 GOL65553:GOM65556 GYH65553:GYI65556 HID65553:HIE65556 HRZ65553:HSA65556 IBV65553:IBW65556 ILR65553:ILS65556 IVN65553:IVO65556 JFJ65553:JFK65556 JPF65553:JPG65556 JZB65553:JZC65556 KIX65553:KIY65556 KST65553:KSU65556 LCP65553:LCQ65556 LML65553:LMM65556 LWH65553:LWI65556 MGD65553:MGE65556 MPZ65553:MQA65556 MZV65553:MZW65556 NJR65553:NJS65556 NTN65553:NTO65556 ODJ65553:ODK65556 ONF65553:ONG65556 OXB65553:OXC65556 PGX65553:PGY65556 PQT65553:PQU65556 QAP65553:QAQ65556 QKL65553:QKM65556 QUH65553:QUI65556 RED65553:REE65556 RNZ65553:ROA65556 RXV65553:RXW65556 SHR65553:SHS65556 SRN65553:SRO65556 TBJ65553:TBK65556 TLF65553:TLG65556 TVB65553:TVC65556 UEX65553:UEY65556 UOT65553:UOU65556 UYP65553:UYQ65556 VIL65553:VIM65556 VSH65553:VSI65556 WCD65553:WCE65556 WLZ65553:WMA65556 WVV65553:WVW65556 N131089:O131092 JJ131089:JK131092 TF131089:TG131092 ADB131089:ADC131092 AMX131089:AMY131092 AWT131089:AWU131092 BGP131089:BGQ131092 BQL131089:BQM131092 CAH131089:CAI131092 CKD131089:CKE131092 CTZ131089:CUA131092 DDV131089:DDW131092 DNR131089:DNS131092 DXN131089:DXO131092 EHJ131089:EHK131092 ERF131089:ERG131092 FBB131089:FBC131092 FKX131089:FKY131092 FUT131089:FUU131092 GEP131089:GEQ131092 GOL131089:GOM131092 GYH131089:GYI131092 HID131089:HIE131092 HRZ131089:HSA131092 IBV131089:IBW131092 ILR131089:ILS131092 IVN131089:IVO131092 JFJ131089:JFK131092 JPF131089:JPG131092 JZB131089:JZC131092 KIX131089:KIY131092 KST131089:KSU131092 LCP131089:LCQ131092 LML131089:LMM131092 LWH131089:LWI131092 MGD131089:MGE131092 MPZ131089:MQA131092 MZV131089:MZW131092 NJR131089:NJS131092 NTN131089:NTO131092 ODJ131089:ODK131092 ONF131089:ONG131092 OXB131089:OXC131092 PGX131089:PGY131092 PQT131089:PQU131092 QAP131089:QAQ131092 QKL131089:QKM131092 QUH131089:QUI131092 RED131089:REE131092 RNZ131089:ROA131092 RXV131089:RXW131092 SHR131089:SHS131092 SRN131089:SRO131092 TBJ131089:TBK131092 TLF131089:TLG131092 TVB131089:TVC131092 UEX131089:UEY131092 UOT131089:UOU131092 UYP131089:UYQ131092 VIL131089:VIM131092 VSH131089:VSI131092 WCD131089:WCE131092 WLZ131089:WMA131092 WVV131089:WVW131092 N196625:O196628 JJ196625:JK196628 TF196625:TG196628 ADB196625:ADC196628 AMX196625:AMY196628 AWT196625:AWU196628 BGP196625:BGQ196628 BQL196625:BQM196628 CAH196625:CAI196628 CKD196625:CKE196628 CTZ196625:CUA196628 DDV196625:DDW196628 DNR196625:DNS196628 DXN196625:DXO196628 EHJ196625:EHK196628 ERF196625:ERG196628 FBB196625:FBC196628 FKX196625:FKY196628 FUT196625:FUU196628 GEP196625:GEQ196628 GOL196625:GOM196628 GYH196625:GYI196628 HID196625:HIE196628 HRZ196625:HSA196628 IBV196625:IBW196628 ILR196625:ILS196628 IVN196625:IVO196628 JFJ196625:JFK196628 JPF196625:JPG196628 JZB196625:JZC196628 KIX196625:KIY196628 KST196625:KSU196628 LCP196625:LCQ196628 LML196625:LMM196628 LWH196625:LWI196628 MGD196625:MGE196628 MPZ196625:MQA196628 MZV196625:MZW196628 NJR196625:NJS196628 NTN196625:NTO196628 ODJ196625:ODK196628 ONF196625:ONG196628 OXB196625:OXC196628 PGX196625:PGY196628 PQT196625:PQU196628 QAP196625:QAQ196628 QKL196625:QKM196628 QUH196625:QUI196628 RED196625:REE196628 RNZ196625:ROA196628 RXV196625:RXW196628 SHR196625:SHS196628 SRN196625:SRO196628 TBJ196625:TBK196628 TLF196625:TLG196628 TVB196625:TVC196628 UEX196625:UEY196628 UOT196625:UOU196628 UYP196625:UYQ196628 VIL196625:VIM196628 VSH196625:VSI196628 WCD196625:WCE196628 WLZ196625:WMA196628 WVV196625:WVW196628 N262161:O262164 JJ262161:JK262164 TF262161:TG262164 ADB262161:ADC262164 AMX262161:AMY262164 AWT262161:AWU262164 BGP262161:BGQ262164 BQL262161:BQM262164 CAH262161:CAI262164 CKD262161:CKE262164 CTZ262161:CUA262164 DDV262161:DDW262164 DNR262161:DNS262164 DXN262161:DXO262164 EHJ262161:EHK262164 ERF262161:ERG262164 FBB262161:FBC262164 FKX262161:FKY262164 FUT262161:FUU262164 GEP262161:GEQ262164 GOL262161:GOM262164 GYH262161:GYI262164 HID262161:HIE262164 HRZ262161:HSA262164 IBV262161:IBW262164 ILR262161:ILS262164 IVN262161:IVO262164 JFJ262161:JFK262164 JPF262161:JPG262164 JZB262161:JZC262164 KIX262161:KIY262164 KST262161:KSU262164 LCP262161:LCQ262164 LML262161:LMM262164 LWH262161:LWI262164 MGD262161:MGE262164 MPZ262161:MQA262164 MZV262161:MZW262164 NJR262161:NJS262164 NTN262161:NTO262164 ODJ262161:ODK262164 ONF262161:ONG262164 OXB262161:OXC262164 PGX262161:PGY262164 PQT262161:PQU262164 QAP262161:QAQ262164 QKL262161:QKM262164 QUH262161:QUI262164 RED262161:REE262164 RNZ262161:ROA262164 RXV262161:RXW262164 SHR262161:SHS262164 SRN262161:SRO262164 TBJ262161:TBK262164 TLF262161:TLG262164 TVB262161:TVC262164 UEX262161:UEY262164 UOT262161:UOU262164 UYP262161:UYQ262164 VIL262161:VIM262164 VSH262161:VSI262164 WCD262161:WCE262164 WLZ262161:WMA262164 WVV262161:WVW262164 N327697:O327700 JJ327697:JK327700 TF327697:TG327700 ADB327697:ADC327700 AMX327697:AMY327700 AWT327697:AWU327700 BGP327697:BGQ327700 BQL327697:BQM327700 CAH327697:CAI327700 CKD327697:CKE327700 CTZ327697:CUA327700 DDV327697:DDW327700 DNR327697:DNS327700 DXN327697:DXO327700 EHJ327697:EHK327700 ERF327697:ERG327700 FBB327697:FBC327700 FKX327697:FKY327700 FUT327697:FUU327700 GEP327697:GEQ327700 GOL327697:GOM327700 GYH327697:GYI327700 HID327697:HIE327700 HRZ327697:HSA327700 IBV327697:IBW327700 ILR327697:ILS327700 IVN327697:IVO327700 JFJ327697:JFK327700 JPF327697:JPG327700 JZB327697:JZC327700 KIX327697:KIY327700 KST327697:KSU327700 LCP327697:LCQ327700 LML327697:LMM327700 LWH327697:LWI327700 MGD327697:MGE327700 MPZ327697:MQA327700 MZV327697:MZW327700 NJR327697:NJS327700 NTN327697:NTO327700 ODJ327697:ODK327700 ONF327697:ONG327700 OXB327697:OXC327700 PGX327697:PGY327700 PQT327697:PQU327700 QAP327697:QAQ327700 QKL327697:QKM327700 QUH327697:QUI327700 RED327697:REE327700 RNZ327697:ROA327700 RXV327697:RXW327700 SHR327697:SHS327700 SRN327697:SRO327700 TBJ327697:TBK327700 TLF327697:TLG327700 TVB327697:TVC327700 UEX327697:UEY327700 UOT327697:UOU327700 UYP327697:UYQ327700 VIL327697:VIM327700 VSH327697:VSI327700 WCD327697:WCE327700 WLZ327697:WMA327700 WVV327697:WVW327700 N393233:O393236 JJ393233:JK393236 TF393233:TG393236 ADB393233:ADC393236 AMX393233:AMY393236 AWT393233:AWU393236 BGP393233:BGQ393236 BQL393233:BQM393236 CAH393233:CAI393236 CKD393233:CKE393236 CTZ393233:CUA393236 DDV393233:DDW393236 DNR393233:DNS393236 DXN393233:DXO393236 EHJ393233:EHK393236 ERF393233:ERG393236 FBB393233:FBC393236 FKX393233:FKY393236 FUT393233:FUU393236 GEP393233:GEQ393236 GOL393233:GOM393236 GYH393233:GYI393236 HID393233:HIE393236 HRZ393233:HSA393236 IBV393233:IBW393236 ILR393233:ILS393236 IVN393233:IVO393236 JFJ393233:JFK393236 JPF393233:JPG393236 JZB393233:JZC393236 KIX393233:KIY393236 KST393233:KSU393236 LCP393233:LCQ393236 LML393233:LMM393236 LWH393233:LWI393236 MGD393233:MGE393236 MPZ393233:MQA393236 MZV393233:MZW393236 NJR393233:NJS393236 NTN393233:NTO393236 ODJ393233:ODK393236 ONF393233:ONG393236 OXB393233:OXC393236 PGX393233:PGY393236 PQT393233:PQU393236 QAP393233:QAQ393236 QKL393233:QKM393236 QUH393233:QUI393236 RED393233:REE393236 RNZ393233:ROA393236 RXV393233:RXW393236 SHR393233:SHS393236 SRN393233:SRO393236 TBJ393233:TBK393236 TLF393233:TLG393236 TVB393233:TVC393236 UEX393233:UEY393236 UOT393233:UOU393236 UYP393233:UYQ393236 VIL393233:VIM393236 VSH393233:VSI393236 WCD393233:WCE393236 WLZ393233:WMA393236 WVV393233:WVW393236 N458769:O458772 JJ458769:JK458772 TF458769:TG458772 ADB458769:ADC458772 AMX458769:AMY458772 AWT458769:AWU458772 BGP458769:BGQ458772 BQL458769:BQM458772 CAH458769:CAI458772 CKD458769:CKE458772 CTZ458769:CUA458772 DDV458769:DDW458772 DNR458769:DNS458772 DXN458769:DXO458772 EHJ458769:EHK458772 ERF458769:ERG458772 FBB458769:FBC458772 FKX458769:FKY458772 FUT458769:FUU458772 GEP458769:GEQ458772 GOL458769:GOM458772 GYH458769:GYI458772 HID458769:HIE458772 HRZ458769:HSA458772 IBV458769:IBW458772 ILR458769:ILS458772 IVN458769:IVO458772 JFJ458769:JFK458772 JPF458769:JPG458772 JZB458769:JZC458772 KIX458769:KIY458772 KST458769:KSU458772 LCP458769:LCQ458772 LML458769:LMM458772 LWH458769:LWI458772 MGD458769:MGE458772 MPZ458769:MQA458772 MZV458769:MZW458772 NJR458769:NJS458772 NTN458769:NTO458772 ODJ458769:ODK458772 ONF458769:ONG458772 OXB458769:OXC458772 PGX458769:PGY458772 PQT458769:PQU458772 QAP458769:QAQ458772 QKL458769:QKM458772 QUH458769:QUI458772 RED458769:REE458772 RNZ458769:ROA458772 RXV458769:RXW458772 SHR458769:SHS458772 SRN458769:SRO458772 TBJ458769:TBK458772 TLF458769:TLG458772 TVB458769:TVC458772 UEX458769:UEY458772 UOT458769:UOU458772 UYP458769:UYQ458772 VIL458769:VIM458772 VSH458769:VSI458772 WCD458769:WCE458772 WLZ458769:WMA458772 WVV458769:WVW458772 N524305:O524308 JJ524305:JK524308 TF524305:TG524308 ADB524305:ADC524308 AMX524305:AMY524308 AWT524305:AWU524308 BGP524305:BGQ524308 BQL524305:BQM524308 CAH524305:CAI524308 CKD524305:CKE524308 CTZ524305:CUA524308 DDV524305:DDW524308 DNR524305:DNS524308 DXN524305:DXO524308 EHJ524305:EHK524308 ERF524305:ERG524308 FBB524305:FBC524308 FKX524305:FKY524308 FUT524305:FUU524308 GEP524305:GEQ524308 GOL524305:GOM524308 GYH524305:GYI524308 HID524305:HIE524308 HRZ524305:HSA524308 IBV524305:IBW524308 ILR524305:ILS524308 IVN524305:IVO524308 JFJ524305:JFK524308 JPF524305:JPG524308 JZB524305:JZC524308 KIX524305:KIY524308 KST524305:KSU524308 LCP524305:LCQ524308 LML524305:LMM524308 LWH524305:LWI524308 MGD524305:MGE524308 MPZ524305:MQA524308 MZV524305:MZW524308 NJR524305:NJS524308 NTN524305:NTO524308 ODJ524305:ODK524308 ONF524305:ONG524308 OXB524305:OXC524308 PGX524305:PGY524308 PQT524305:PQU524308 QAP524305:QAQ524308 QKL524305:QKM524308 QUH524305:QUI524308 RED524305:REE524308 RNZ524305:ROA524308 RXV524305:RXW524308 SHR524305:SHS524308 SRN524305:SRO524308 TBJ524305:TBK524308 TLF524305:TLG524308 TVB524305:TVC524308 UEX524305:UEY524308 UOT524305:UOU524308 UYP524305:UYQ524308 VIL524305:VIM524308 VSH524305:VSI524308 WCD524305:WCE524308 WLZ524305:WMA524308 WVV524305:WVW524308 N589841:O589844 JJ589841:JK589844 TF589841:TG589844 ADB589841:ADC589844 AMX589841:AMY589844 AWT589841:AWU589844 BGP589841:BGQ589844 BQL589841:BQM589844 CAH589841:CAI589844 CKD589841:CKE589844 CTZ589841:CUA589844 DDV589841:DDW589844 DNR589841:DNS589844 DXN589841:DXO589844 EHJ589841:EHK589844 ERF589841:ERG589844 FBB589841:FBC589844 FKX589841:FKY589844 FUT589841:FUU589844 GEP589841:GEQ589844 GOL589841:GOM589844 GYH589841:GYI589844 HID589841:HIE589844 HRZ589841:HSA589844 IBV589841:IBW589844 ILR589841:ILS589844 IVN589841:IVO589844 JFJ589841:JFK589844 JPF589841:JPG589844 JZB589841:JZC589844 KIX589841:KIY589844 KST589841:KSU589844 LCP589841:LCQ589844 LML589841:LMM589844 LWH589841:LWI589844 MGD589841:MGE589844 MPZ589841:MQA589844 MZV589841:MZW589844 NJR589841:NJS589844 NTN589841:NTO589844 ODJ589841:ODK589844 ONF589841:ONG589844 OXB589841:OXC589844 PGX589841:PGY589844 PQT589841:PQU589844 QAP589841:QAQ589844 QKL589841:QKM589844 QUH589841:QUI589844 RED589841:REE589844 RNZ589841:ROA589844 RXV589841:RXW589844 SHR589841:SHS589844 SRN589841:SRO589844 TBJ589841:TBK589844 TLF589841:TLG589844 TVB589841:TVC589844 UEX589841:UEY589844 UOT589841:UOU589844 UYP589841:UYQ589844 VIL589841:VIM589844 VSH589841:VSI589844 WCD589841:WCE589844 WLZ589841:WMA589844 WVV589841:WVW589844 N655377:O655380 JJ655377:JK655380 TF655377:TG655380 ADB655377:ADC655380 AMX655377:AMY655380 AWT655377:AWU655380 BGP655377:BGQ655380 BQL655377:BQM655380 CAH655377:CAI655380 CKD655377:CKE655380 CTZ655377:CUA655380 DDV655377:DDW655380 DNR655377:DNS655380 DXN655377:DXO655380 EHJ655377:EHK655380 ERF655377:ERG655380 FBB655377:FBC655380 FKX655377:FKY655380 FUT655377:FUU655380 GEP655377:GEQ655380 GOL655377:GOM655380 GYH655377:GYI655380 HID655377:HIE655380 HRZ655377:HSA655380 IBV655377:IBW655380 ILR655377:ILS655380 IVN655377:IVO655380 JFJ655377:JFK655380 JPF655377:JPG655380 JZB655377:JZC655380 KIX655377:KIY655380 KST655377:KSU655380 LCP655377:LCQ655380 LML655377:LMM655380 LWH655377:LWI655380 MGD655377:MGE655380 MPZ655377:MQA655380 MZV655377:MZW655380 NJR655377:NJS655380 NTN655377:NTO655380 ODJ655377:ODK655380 ONF655377:ONG655380 OXB655377:OXC655380 PGX655377:PGY655380 PQT655377:PQU655380 QAP655377:QAQ655380 QKL655377:QKM655380 QUH655377:QUI655380 RED655377:REE655380 RNZ655377:ROA655380 RXV655377:RXW655380 SHR655377:SHS655380 SRN655377:SRO655380 TBJ655377:TBK655380 TLF655377:TLG655380 TVB655377:TVC655380 UEX655377:UEY655380 UOT655377:UOU655380 UYP655377:UYQ655380 VIL655377:VIM655380 VSH655377:VSI655380 WCD655377:WCE655380 WLZ655377:WMA655380 WVV655377:WVW655380 N720913:O720916 JJ720913:JK720916 TF720913:TG720916 ADB720913:ADC720916 AMX720913:AMY720916 AWT720913:AWU720916 BGP720913:BGQ720916 BQL720913:BQM720916 CAH720913:CAI720916 CKD720913:CKE720916 CTZ720913:CUA720916 DDV720913:DDW720916 DNR720913:DNS720916 DXN720913:DXO720916 EHJ720913:EHK720916 ERF720913:ERG720916 FBB720913:FBC720916 FKX720913:FKY720916 FUT720913:FUU720916 GEP720913:GEQ720916 GOL720913:GOM720916 GYH720913:GYI720916 HID720913:HIE720916 HRZ720913:HSA720916 IBV720913:IBW720916 ILR720913:ILS720916 IVN720913:IVO720916 JFJ720913:JFK720916 JPF720913:JPG720916 JZB720913:JZC720916 KIX720913:KIY720916 KST720913:KSU720916 LCP720913:LCQ720916 LML720913:LMM720916 LWH720913:LWI720916 MGD720913:MGE720916 MPZ720913:MQA720916 MZV720913:MZW720916 NJR720913:NJS720916 NTN720913:NTO720916 ODJ720913:ODK720916 ONF720913:ONG720916 OXB720913:OXC720916 PGX720913:PGY720916 PQT720913:PQU720916 QAP720913:QAQ720916 QKL720913:QKM720916 QUH720913:QUI720916 RED720913:REE720916 RNZ720913:ROA720916 RXV720913:RXW720916 SHR720913:SHS720916 SRN720913:SRO720916 TBJ720913:TBK720916 TLF720913:TLG720916 TVB720913:TVC720916 UEX720913:UEY720916 UOT720913:UOU720916 UYP720913:UYQ720916 VIL720913:VIM720916 VSH720913:VSI720916 WCD720913:WCE720916 WLZ720913:WMA720916 WVV720913:WVW720916 N786449:O786452 JJ786449:JK786452 TF786449:TG786452 ADB786449:ADC786452 AMX786449:AMY786452 AWT786449:AWU786452 BGP786449:BGQ786452 BQL786449:BQM786452 CAH786449:CAI786452 CKD786449:CKE786452 CTZ786449:CUA786452 DDV786449:DDW786452 DNR786449:DNS786452 DXN786449:DXO786452 EHJ786449:EHK786452 ERF786449:ERG786452 FBB786449:FBC786452 FKX786449:FKY786452 FUT786449:FUU786452 GEP786449:GEQ786452 GOL786449:GOM786452 GYH786449:GYI786452 HID786449:HIE786452 HRZ786449:HSA786452 IBV786449:IBW786452 ILR786449:ILS786452 IVN786449:IVO786452 JFJ786449:JFK786452 JPF786449:JPG786452 JZB786449:JZC786452 KIX786449:KIY786452 KST786449:KSU786452 LCP786449:LCQ786452 LML786449:LMM786452 LWH786449:LWI786452 MGD786449:MGE786452 MPZ786449:MQA786452 MZV786449:MZW786452 NJR786449:NJS786452 NTN786449:NTO786452 ODJ786449:ODK786452 ONF786449:ONG786452 OXB786449:OXC786452 PGX786449:PGY786452 PQT786449:PQU786452 QAP786449:QAQ786452 QKL786449:QKM786452 QUH786449:QUI786452 RED786449:REE786452 RNZ786449:ROA786452 RXV786449:RXW786452 SHR786449:SHS786452 SRN786449:SRO786452 TBJ786449:TBK786452 TLF786449:TLG786452 TVB786449:TVC786452 UEX786449:UEY786452 UOT786449:UOU786452 UYP786449:UYQ786452 VIL786449:VIM786452 VSH786449:VSI786452 WCD786449:WCE786452 WLZ786449:WMA786452 WVV786449:WVW786452 N851985:O851988 JJ851985:JK851988 TF851985:TG851988 ADB851985:ADC851988 AMX851985:AMY851988 AWT851985:AWU851988 BGP851985:BGQ851988 BQL851985:BQM851988 CAH851985:CAI851988 CKD851985:CKE851988 CTZ851985:CUA851988 DDV851985:DDW851988 DNR851985:DNS851988 DXN851985:DXO851988 EHJ851985:EHK851988 ERF851985:ERG851988 FBB851985:FBC851988 FKX851985:FKY851988 FUT851985:FUU851988 GEP851985:GEQ851988 GOL851985:GOM851988 GYH851985:GYI851988 HID851985:HIE851988 HRZ851985:HSA851988 IBV851985:IBW851988 ILR851985:ILS851988 IVN851985:IVO851988 JFJ851985:JFK851988 JPF851985:JPG851988 JZB851985:JZC851988 KIX851985:KIY851988 KST851985:KSU851988 LCP851985:LCQ851988 LML851985:LMM851988 LWH851985:LWI851988 MGD851985:MGE851988 MPZ851985:MQA851988 MZV851985:MZW851988 NJR851985:NJS851988 NTN851985:NTO851988 ODJ851985:ODK851988 ONF851985:ONG851988 OXB851985:OXC851988 PGX851985:PGY851988 PQT851985:PQU851988 QAP851985:QAQ851988 QKL851985:QKM851988 QUH851985:QUI851988 RED851985:REE851988 RNZ851985:ROA851988 RXV851985:RXW851988 SHR851985:SHS851988 SRN851985:SRO851988 TBJ851985:TBK851988 TLF851985:TLG851988 TVB851985:TVC851988 UEX851985:UEY851988 UOT851985:UOU851988 UYP851985:UYQ851988 VIL851985:VIM851988 VSH851985:VSI851988 WCD851985:WCE851988 WLZ851985:WMA851988 WVV851985:WVW851988 N917521:O917524 JJ917521:JK917524 TF917521:TG917524 ADB917521:ADC917524 AMX917521:AMY917524 AWT917521:AWU917524 BGP917521:BGQ917524 BQL917521:BQM917524 CAH917521:CAI917524 CKD917521:CKE917524 CTZ917521:CUA917524 DDV917521:DDW917524 DNR917521:DNS917524 DXN917521:DXO917524 EHJ917521:EHK917524 ERF917521:ERG917524 FBB917521:FBC917524 FKX917521:FKY917524 FUT917521:FUU917524 GEP917521:GEQ917524 GOL917521:GOM917524 GYH917521:GYI917524 HID917521:HIE917524 HRZ917521:HSA917524 IBV917521:IBW917524 ILR917521:ILS917524 IVN917521:IVO917524 JFJ917521:JFK917524 JPF917521:JPG917524 JZB917521:JZC917524 KIX917521:KIY917524 KST917521:KSU917524 LCP917521:LCQ917524 LML917521:LMM917524 LWH917521:LWI917524 MGD917521:MGE917524 MPZ917521:MQA917524 MZV917521:MZW917524 NJR917521:NJS917524 NTN917521:NTO917524 ODJ917521:ODK917524 ONF917521:ONG917524 OXB917521:OXC917524 PGX917521:PGY917524 PQT917521:PQU917524 QAP917521:QAQ917524 QKL917521:QKM917524 QUH917521:QUI917524 RED917521:REE917524 RNZ917521:ROA917524 RXV917521:RXW917524 SHR917521:SHS917524 SRN917521:SRO917524 TBJ917521:TBK917524 TLF917521:TLG917524 TVB917521:TVC917524 UEX917521:UEY917524 UOT917521:UOU917524 UYP917521:UYQ917524 VIL917521:VIM917524 VSH917521:VSI917524 WCD917521:WCE917524 WLZ917521:WMA917524 WVV917521:WVW917524 N983057:O983060 JJ983057:JK983060 TF983057:TG983060 ADB983057:ADC983060 AMX983057:AMY983060 AWT983057:AWU983060 BGP983057:BGQ983060 BQL983057:BQM983060 CAH983057:CAI983060 CKD983057:CKE983060 CTZ983057:CUA983060 DDV983057:DDW983060 DNR983057:DNS983060 DXN983057:DXO983060 EHJ983057:EHK983060 ERF983057:ERG983060 FBB983057:FBC983060 FKX983057:FKY983060 FUT983057:FUU983060 GEP983057:GEQ983060 GOL983057:GOM983060 GYH983057:GYI983060 HID983057:HIE983060 HRZ983057:HSA983060 IBV983057:IBW983060 ILR983057:ILS983060 IVN983057:IVO983060 JFJ983057:JFK983060 JPF983057:JPG983060 JZB983057:JZC983060 KIX983057:KIY983060 KST983057:KSU983060 LCP983057:LCQ983060 LML983057:LMM983060 LWH983057:LWI983060 MGD983057:MGE983060 MPZ983057:MQA983060 MZV983057:MZW983060 NJR983057:NJS983060 NTN983057:NTO983060 ODJ983057:ODK983060 ONF983057:ONG983060 OXB983057:OXC983060 PGX983057:PGY983060 PQT983057:PQU983060 QAP983057:QAQ983060 QKL983057:QKM983060 QUH983057:QUI983060 RED983057:REE983060 RNZ983057:ROA983060 RXV983057:RXW983060 SHR983057:SHS983060 SRN983057:SRO983060 TBJ983057:TBK983060 TLF983057:TLG983060 TVB983057:TVC983060 UEX983057:UEY983060 UOT983057:UOU983060 UYP983057:UYQ983060 VIL983057:VIM983060 VSH983057:VSI983060 WCD983057:WCE983060 WLZ983057:WMA983060 WVV983057:WVW983060 N28:T29 JJ28:JP29 TF28:TL29 ADB28:ADH29 AMX28:AND29 AWT28:AWZ29 BGP28:BGV29 BQL28:BQR29 CAH28:CAN29 CKD28:CKJ29 CTZ28:CUF29 DDV28:DEB29 DNR28:DNX29 DXN28:DXT29 EHJ28:EHP29 ERF28:ERL29 FBB28:FBH29 FKX28:FLD29 FUT28:FUZ29 GEP28:GEV29 GOL28:GOR29 GYH28:GYN29 HID28:HIJ29 HRZ28:HSF29 IBV28:ICB29 ILR28:ILX29 IVN28:IVT29 JFJ28:JFP29 JPF28:JPL29 JZB28:JZH29 KIX28:KJD29 KST28:KSZ29 LCP28:LCV29 LML28:LMR29 LWH28:LWN29 MGD28:MGJ29 MPZ28:MQF29 MZV28:NAB29 NJR28:NJX29 NTN28:NTT29 ODJ28:ODP29 ONF28:ONL29 OXB28:OXH29 PGX28:PHD29 PQT28:PQZ29 QAP28:QAV29 QKL28:QKR29 QUH28:QUN29 RED28:REJ29 RNZ28:ROF29 RXV28:RYB29 SHR28:SHX29 SRN28:SRT29 TBJ28:TBP29 TLF28:TLL29 TVB28:TVH29 UEX28:UFD29 UOT28:UOZ29 UYP28:UYV29 VIL28:VIR29 VSH28:VSN29 WCD28:WCJ29 WLZ28:WMF29 WVV28:WWB29 N65564:T65565 JJ65564:JP65565 TF65564:TL65565 ADB65564:ADH65565 AMX65564:AND65565 AWT65564:AWZ65565 BGP65564:BGV65565 BQL65564:BQR65565 CAH65564:CAN65565 CKD65564:CKJ65565 CTZ65564:CUF65565 DDV65564:DEB65565 DNR65564:DNX65565 DXN65564:DXT65565 EHJ65564:EHP65565 ERF65564:ERL65565 FBB65564:FBH65565 FKX65564:FLD65565 FUT65564:FUZ65565 GEP65564:GEV65565 GOL65564:GOR65565 GYH65564:GYN65565 HID65564:HIJ65565 HRZ65564:HSF65565 IBV65564:ICB65565 ILR65564:ILX65565 IVN65564:IVT65565 JFJ65564:JFP65565 JPF65564:JPL65565 JZB65564:JZH65565 KIX65564:KJD65565 KST65564:KSZ65565 LCP65564:LCV65565 LML65564:LMR65565 LWH65564:LWN65565 MGD65564:MGJ65565 MPZ65564:MQF65565 MZV65564:NAB65565 NJR65564:NJX65565 NTN65564:NTT65565 ODJ65564:ODP65565 ONF65564:ONL65565 OXB65564:OXH65565 PGX65564:PHD65565 PQT65564:PQZ65565 QAP65564:QAV65565 QKL65564:QKR65565 QUH65564:QUN65565 RED65564:REJ65565 RNZ65564:ROF65565 RXV65564:RYB65565 SHR65564:SHX65565 SRN65564:SRT65565 TBJ65564:TBP65565 TLF65564:TLL65565 TVB65564:TVH65565 UEX65564:UFD65565 UOT65564:UOZ65565 UYP65564:UYV65565 VIL65564:VIR65565 VSH65564:VSN65565 WCD65564:WCJ65565 WLZ65564:WMF65565 WVV65564:WWB65565 N131100:T131101 JJ131100:JP131101 TF131100:TL131101 ADB131100:ADH131101 AMX131100:AND131101 AWT131100:AWZ131101 BGP131100:BGV131101 BQL131100:BQR131101 CAH131100:CAN131101 CKD131100:CKJ131101 CTZ131100:CUF131101 DDV131100:DEB131101 DNR131100:DNX131101 DXN131100:DXT131101 EHJ131100:EHP131101 ERF131100:ERL131101 FBB131100:FBH131101 FKX131100:FLD131101 FUT131100:FUZ131101 GEP131100:GEV131101 GOL131100:GOR131101 GYH131100:GYN131101 HID131100:HIJ131101 HRZ131100:HSF131101 IBV131100:ICB131101 ILR131100:ILX131101 IVN131100:IVT131101 JFJ131100:JFP131101 JPF131100:JPL131101 JZB131100:JZH131101 KIX131100:KJD131101 KST131100:KSZ131101 LCP131100:LCV131101 LML131100:LMR131101 LWH131100:LWN131101 MGD131100:MGJ131101 MPZ131100:MQF131101 MZV131100:NAB131101 NJR131100:NJX131101 NTN131100:NTT131101 ODJ131100:ODP131101 ONF131100:ONL131101 OXB131100:OXH131101 PGX131100:PHD131101 PQT131100:PQZ131101 QAP131100:QAV131101 QKL131100:QKR131101 QUH131100:QUN131101 RED131100:REJ131101 RNZ131100:ROF131101 RXV131100:RYB131101 SHR131100:SHX131101 SRN131100:SRT131101 TBJ131100:TBP131101 TLF131100:TLL131101 TVB131100:TVH131101 UEX131100:UFD131101 UOT131100:UOZ131101 UYP131100:UYV131101 VIL131100:VIR131101 VSH131100:VSN131101 WCD131100:WCJ131101 WLZ131100:WMF131101 WVV131100:WWB131101 N196636:T196637 JJ196636:JP196637 TF196636:TL196637 ADB196636:ADH196637 AMX196636:AND196637 AWT196636:AWZ196637 BGP196636:BGV196637 BQL196636:BQR196637 CAH196636:CAN196637 CKD196636:CKJ196637 CTZ196636:CUF196637 DDV196636:DEB196637 DNR196636:DNX196637 DXN196636:DXT196637 EHJ196636:EHP196637 ERF196636:ERL196637 FBB196636:FBH196637 FKX196636:FLD196637 FUT196636:FUZ196637 GEP196636:GEV196637 GOL196636:GOR196637 GYH196636:GYN196637 HID196636:HIJ196637 HRZ196636:HSF196637 IBV196636:ICB196637 ILR196636:ILX196637 IVN196636:IVT196637 JFJ196636:JFP196637 JPF196636:JPL196637 JZB196636:JZH196637 KIX196636:KJD196637 KST196636:KSZ196637 LCP196636:LCV196637 LML196636:LMR196637 LWH196636:LWN196637 MGD196636:MGJ196637 MPZ196636:MQF196637 MZV196636:NAB196637 NJR196636:NJX196637 NTN196636:NTT196637 ODJ196636:ODP196637 ONF196636:ONL196637 OXB196636:OXH196637 PGX196636:PHD196637 PQT196636:PQZ196637 QAP196636:QAV196637 QKL196636:QKR196637 QUH196636:QUN196637 RED196636:REJ196637 RNZ196636:ROF196637 RXV196636:RYB196637 SHR196636:SHX196637 SRN196636:SRT196637 TBJ196636:TBP196637 TLF196636:TLL196637 TVB196636:TVH196637 UEX196636:UFD196637 UOT196636:UOZ196637 UYP196636:UYV196637 VIL196636:VIR196637 VSH196636:VSN196637 WCD196636:WCJ196637 WLZ196636:WMF196637 WVV196636:WWB196637 N262172:T262173 JJ262172:JP262173 TF262172:TL262173 ADB262172:ADH262173 AMX262172:AND262173 AWT262172:AWZ262173 BGP262172:BGV262173 BQL262172:BQR262173 CAH262172:CAN262173 CKD262172:CKJ262173 CTZ262172:CUF262173 DDV262172:DEB262173 DNR262172:DNX262173 DXN262172:DXT262173 EHJ262172:EHP262173 ERF262172:ERL262173 FBB262172:FBH262173 FKX262172:FLD262173 FUT262172:FUZ262173 GEP262172:GEV262173 GOL262172:GOR262173 GYH262172:GYN262173 HID262172:HIJ262173 HRZ262172:HSF262173 IBV262172:ICB262173 ILR262172:ILX262173 IVN262172:IVT262173 JFJ262172:JFP262173 JPF262172:JPL262173 JZB262172:JZH262173 KIX262172:KJD262173 KST262172:KSZ262173 LCP262172:LCV262173 LML262172:LMR262173 LWH262172:LWN262173 MGD262172:MGJ262173 MPZ262172:MQF262173 MZV262172:NAB262173 NJR262172:NJX262173 NTN262172:NTT262173 ODJ262172:ODP262173 ONF262172:ONL262173 OXB262172:OXH262173 PGX262172:PHD262173 PQT262172:PQZ262173 QAP262172:QAV262173 QKL262172:QKR262173 QUH262172:QUN262173 RED262172:REJ262173 RNZ262172:ROF262173 RXV262172:RYB262173 SHR262172:SHX262173 SRN262172:SRT262173 TBJ262172:TBP262173 TLF262172:TLL262173 TVB262172:TVH262173 UEX262172:UFD262173 UOT262172:UOZ262173 UYP262172:UYV262173 VIL262172:VIR262173 VSH262172:VSN262173 WCD262172:WCJ262173 WLZ262172:WMF262173 WVV262172:WWB262173 N327708:T327709 JJ327708:JP327709 TF327708:TL327709 ADB327708:ADH327709 AMX327708:AND327709 AWT327708:AWZ327709 BGP327708:BGV327709 BQL327708:BQR327709 CAH327708:CAN327709 CKD327708:CKJ327709 CTZ327708:CUF327709 DDV327708:DEB327709 DNR327708:DNX327709 DXN327708:DXT327709 EHJ327708:EHP327709 ERF327708:ERL327709 FBB327708:FBH327709 FKX327708:FLD327709 FUT327708:FUZ327709 GEP327708:GEV327709 GOL327708:GOR327709 GYH327708:GYN327709 HID327708:HIJ327709 HRZ327708:HSF327709 IBV327708:ICB327709 ILR327708:ILX327709 IVN327708:IVT327709 JFJ327708:JFP327709 JPF327708:JPL327709 JZB327708:JZH327709 KIX327708:KJD327709 KST327708:KSZ327709 LCP327708:LCV327709 LML327708:LMR327709 LWH327708:LWN327709 MGD327708:MGJ327709 MPZ327708:MQF327709 MZV327708:NAB327709 NJR327708:NJX327709 NTN327708:NTT327709 ODJ327708:ODP327709 ONF327708:ONL327709 OXB327708:OXH327709 PGX327708:PHD327709 PQT327708:PQZ327709 QAP327708:QAV327709 QKL327708:QKR327709 QUH327708:QUN327709 RED327708:REJ327709 RNZ327708:ROF327709 RXV327708:RYB327709 SHR327708:SHX327709 SRN327708:SRT327709 TBJ327708:TBP327709 TLF327708:TLL327709 TVB327708:TVH327709 UEX327708:UFD327709 UOT327708:UOZ327709 UYP327708:UYV327709 VIL327708:VIR327709 VSH327708:VSN327709 WCD327708:WCJ327709 WLZ327708:WMF327709 WVV327708:WWB327709 N393244:T393245 JJ393244:JP393245 TF393244:TL393245 ADB393244:ADH393245 AMX393244:AND393245 AWT393244:AWZ393245 BGP393244:BGV393245 BQL393244:BQR393245 CAH393244:CAN393245 CKD393244:CKJ393245 CTZ393244:CUF393245 DDV393244:DEB393245 DNR393244:DNX393245 DXN393244:DXT393245 EHJ393244:EHP393245 ERF393244:ERL393245 FBB393244:FBH393245 FKX393244:FLD393245 FUT393244:FUZ393245 GEP393244:GEV393245 GOL393244:GOR393245 GYH393244:GYN393245 HID393244:HIJ393245 HRZ393244:HSF393245 IBV393244:ICB393245 ILR393244:ILX393245 IVN393244:IVT393245 JFJ393244:JFP393245 JPF393244:JPL393245 JZB393244:JZH393245 KIX393244:KJD393245 KST393244:KSZ393245 LCP393244:LCV393245 LML393244:LMR393245 LWH393244:LWN393245 MGD393244:MGJ393245 MPZ393244:MQF393245 MZV393244:NAB393245 NJR393244:NJX393245 NTN393244:NTT393245 ODJ393244:ODP393245 ONF393244:ONL393245 OXB393244:OXH393245 PGX393244:PHD393245 PQT393244:PQZ393245 QAP393244:QAV393245 QKL393244:QKR393245 QUH393244:QUN393245 RED393244:REJ393245 RNZ393244:ROF393245 RXV393244:RYB393245 SHR393244:SHX393245 SRN393244:SRT393245 TBJ393244:TBP393245 TLF393244:TLL393245 TVB393244:TVH393245 UEX393244:UFD393245 UOT393244:UOZ393245 UYP393244:UYV393245 VIL393244:VIR393245 VSH393244:VSN393245 WCD393244:WCJ393245 WLZ393244:WMF393245 WVV393244:WWB393245 N458780:T458781 JJ458780:JP458781 TF458780:TL458781 ADB458780:ADH458781 AMX458780:AND458781 AWT458780:AWZ458781 BGP458780:BGV458781 BQL458780:BQR458781 CAH458780:CAN458781 CKD458780:CKJ458781 CTZ458780:CUF458781 DDV458780:DEB458781 DNR458780:DNX458781 DXN458780:DXT458781 EHJ458780:EHP458781 ERF458780:ERL458781 FBB458780:FBH458781 FKX458780:FLD458781 FUT458780:FUZ458781 GEP458780:GEV458781 GOL458780:GOR458781 GYH458780:GYN458781 HID458780:HIJ458781 HRZ458780:HSF458781 IBV458780:ICB458781 ILR458780:ILX458781 IVN458780:IVT458781 JFJ458780:JFP458781 JPF458780:JPL458781 JZB458780:JZH458781 KIX458780:KJD458781 KST458780:KSZ458781 LCP458780:LCV458781 LML458780:LMR458781 LWH458780:LWN458781 MGD458780:MGJ458781 MPZ458780:MQF458781 MZV458780:NAB458781 NJR458780:NJX458781 NTN458780:NTT458781 ODJ458780:ODP458781 ONF458780:ONL458781 OXB458780:OXH458781 PGX458780:PHD458781 PQT458780:PQZ458781 QAP458780:QAV458781 QKL458780:QKR458781 QUH458780:QUN458781 RED458780:REJ458781 RNZ458780:ROF458781 RXV458780:RYB458781 SHR458780:SHX458781 SRN458780:SRT458781 TBJ458780:TBP458781 TLF458780:TLL458781 TVB458780:TVH458781 UEX458780:UFD458781 UOT458780:UOZ458781 UYP458780:UYV458781 VIL458780:VIR458781 VSH458780:VSN458781 WCD458780:WCJ458781 WLZ458780:WMF458781 WVV458780:WWB458781 N524316:T524317 JJ524316:JP524317 TF524316:TL524317 ADB524316:ADH524317 AMX524316:AND524317 AWT524316:AWZ524317 BGP524316:BGV524317 BQL524316:BQR524317 CAH524316:CAN524317 CKD524316:CKJ524317 CTZ524316:CUF524317 DDV524316:DEB524317 DNR524316:DNX524317 DXN524316:DXT524317 EHJ524316:EHP524317 ERF524316:ERL524317 FBB524316:FBH524317 FKX524316:FLD524317 FUT524316:FUZ524317 GEP524316:GEV524317 GOL524316:GOR524317 GYH524316:GYN524317 HID524316:HIJ524317 HRZ524316:HSF524317 IBV524316:ICB524317 ILR524316:ILX524317 IVN524316:IVT524317 JFJ524316:JFP524317 JPF524316:JPL524317 JZB524316:JZH524317 KIX524316:KJD524317 KST524316:KSZ524317 LCP524316:LCV524317 LML524316:LMR524317 LWH524316:LWN524317 MGD524316:MGJ524317 MPZ524316:MQF524317 MZV524316:NAB524317 NJR524316:NJX524317 NTN524316:NTT524317 ODJ524316:ODP524317 ONF524316:ONL524317 OXB524316:OXH524317 PGX524316:PHD524317 PQT524316:PQZ524317 QAP524316:QAV524317 QKL524316:QKR524317 QUH524316:QUN524317 RED524316:REJ524317 RNZ524316:ROF524317 RXV524316:RYB524317 SHR524316:SHX524317 SRN524316:SRT524317 TBJ524316:TBP524317 TLF524316:TLL524317 TVB524316:TVH524317 UEX524316:UFD524317 UOT524316:UOZ524317 UYP524316:UYV524317 VIL524316:VIR524317 VSH524316:VSN524317 WCD524316:WCJ524317 WLZ524316:WMF524317 WVV524316:WWB524317 N589852:T589853 JJ589852:JP589853 TF589852:TL589853 ADB589852:ADH589853 AMX589852:AND589853 AWT589852:AWZ589853 BGP589852:BGV589853 BQL589852:BQR589853 CAH589852:CAN589853 CKD589852:CKJ589853 CTZ589852:CUF589853 DDV589852:DEB589853 DNR589852:DNX589853 DXN589852:DXT589853 EHJ589852:EHP589853 ERF589852:ERL589853 FBB589852:FBH589853 FKX589852:FLD589853 FUT589852:FUZ589853 GEP589852:GEV589853 GOL589852:GOR589853 GYH589852:GYN589853 HID589852:HIJ589853 HRZ589852:HSF589853 IBV589852:ICB589853 ILR589852:ILX589853 IVN589852:IVT589853 JFJ589852:JFP589853 JPF589852:JPL589853 JZB589852:JZH589853 KIX589852:KJD589853 KST589852:KSZ589853 LCP589852:LCV589853 LML589852:LMR589853 LWH589852:LWN589853 MGD589852:MGJ589853 MPZ589852:MQF589853 MZV589852:NAB589853 NJR589852:NJX589853 NTN589852:NTT589853 ODJ589852:ODP589853 ONF589852:ONL589853 OXB589852:OXH589853 PGX589852:PHD589853 PQT589852:PQZ589853 QAP589852:QAV589853 QKL589852:QKR589853 QUH589852:QUN589853 RED589852:REJ589853 RNZ589852:ROF589853 RXV589852:RYB589853 SHR589852:SHX589853 SRN589852:SRT589853 TBJ589852:TBP589853 TLF589852:TLL589853 TVB589852:TVH589853 UEX589852:UFD589853 UOT589852:UOZ589853 UYP589852:UYV589853 VIL589852:VIR589853 VSH589852:VSN589853 WCD589852:WCJ589853 WLZ589852:WMF589853 WVV589852:WWB589853 N655388:T655389 JJ655388:JP655389 TF655388:TL655389 ADB655388:ADH655389 AMX655388:AND655389 AWT655388:AWZ655389 BGP655388:BGV655389 BQL655388:BQR655389 CAH655388:CAN655389 CKD655388:CKJ655389 CTZ655388:CUF655389 DDV655388:DEB655389 DNR655388:DNX655389 DXN655388:DXT655389 EHJ655388:EHP655389 ERF655388:ERL655389 FBB655388:FBH655389 FKX655388:FLD655389 FUT655388:FUZ655389 GEP655388:GEV655389 GOL655388:GOR655389 GYH655388:GYN655389 HID655388:HIJ655389 HRZ655388:HSF655389 IBV655388:ICB655389 ILR655388:ILX655389 IVN655388:IVT655389 JFJ655388:JFP655389 JPF655388:JPL655389 JZB655388:JZH655389 KIX655388:KJD655389 KST655388:KSZ655389 LCP655388:LCV655389 LML655388:LMR655389 LWH655388:LWN655389 MGD655388:MGJ655389 MPZ655388:MQF655389 MZV655388:NAB655389 NJR655388:NJX655389 NTN655388:NTT655389 ODJ655388:ODP655389 ONF655388:ONL655389 OXB655388:OXH655389 PGX655388:PHD655389 PQT655388:PQZ655389 QAP655388:QAV655389 QKL655388:QKR655389 QUH655388:QUN655389 RED655388:REJ655389 RNZ655388:ROF655389 RXV655388:RYB655389 SHR655388:SHX655389 SRN655388:SRT655389 TBJ655388:TBP655389 TLF655388:TLL655389 TVB655388:TVH655389 UEX655388:UFD655389 UOT655388:UOZ655389 UYP655388:UYV655389 VIL655388:VIR655389 VSH655388:VSN655389 WCD655388:WCJ655389 WLZ655388:WMF655389 WVV655388:WWB655389 N720924:T720925 JJ720924:JP720925 TF720924:TL720925 ADB720924:ADH720925 AMX720924:AND720925 AWT720924:AWZ720925 BGP720924:BGV720925 BQL720924:BQR720925 CAH720924:CAN720925 CKD720924:CKJ720925 CTZ720924:CUF720925 DDV720924:DEB720925 DNR720924:DNX720925 DXN720924:DXT720925 EHJ720924:EHP720925 ERF720924:ERL720925 FBB720924:FBH720925 FKX720924:FLD720925 FUT720924:FUZ720925 GEP720924:GEV720925 GOL720924:GOR720925 GYH720924:GYN720925 HID720924:HIJ720925 HRZ720924:HSF720925 IBV720924:ICB720925 ILR720924:ILX720925 IVN720924:IVT720925 JFJ720924:JFP720925 JPF720924:JPL720925 JZB720924:JZH720925 KIX720924:KJD720925 KST720924:KSZ720925 LCP720924:LCV720925 LML720924:LMR720925 LWH720924:LWN720925 MGD720924:MGJ720925 MPZ720924:MQF720925 MZV720924:NAB720925 NJR720924:NJX720925 NTN720924:NTT720925 ODJ720924:ODP720925 ONF720924:ONL720925 OXB720924:OXH720925 PGX720924:PHD720925 PQT720924:PQZ720925 QAP720924:QAV720925 QKL720924:QKR720925 QUH720924:QUN720925 RED720924:REJ720925 RNZ720924:ROF720925 RXV720924:RYB720925 SHR720924:SHX720925 SRN720924:SRT720925 TBJ720924:TBP720925 TLF720924:TLL720925 TVB720924:TVH720925 UEX720924:UFD720925 UOT720924:UOZ720925 UYP720924:UYV720925 VIL720924:VIR720925 VSH720924:VSN720925 WCD720924:WCJ720925 WLZ720924:WMF720925 WVV720924:WWB720925 N786460:T786461 JJ786460:JP786461 TF786460:TL786461 ADB786460:ADH786461 AMX786460:AND786461 AWT786460:AWZ786461 BGP786460:BGV786461 BQL786460:BQR786461 CAH786460:CAN786461 CKD786460:CKJ786461 CTZ786460:CUF786461 DDV786460:DEB786461 DNR786460:DNX786461 DXN786460:DXT786461 EHJ786460:EHP786461 ERF786460:ERL786461 FBB786460:FBH786461 FKX786460:FLD786461 FUT786460:FUZ786461 GEP786460:GEV786461 GOL786460:GOR786461 GYH786460:GYN786461 HID786460:HIJ786461 HRZ786460:HSF786461 IBV786460:ICB786461 ILR786460:ILX786461 IVN786460:IVT786461 JFJ786460:JFP786461 JPF786460:JPL786461 JZB786460:JZH786461 KIX786460:KJD786461 KST786460:KSZ786461 LCP786460:LCV786461 LML786460:LMR786461 LWH786460:LWN786461 MGD786460:MGJ786461 MPZ786460:MQF786461 MZV786460:NAB786461 NJR786460:NJX786461 NTN786460:NTT786461 ODJ786460:ODP786461 ONF786460:ONL786461 OXB786460:OXH786461 PGX786460:PHD786461 PQT786460:PQZ786461 QAP786460:QAV786461 QKL786460:QKR786461 QUH786460:QUN786461 RED786460:REJ786461 RNZ786460:ROF786461 RXV786460:RYB786461 SHR786460:SHX786461 SRN786460:SRT786461 TBJ786460:TBP786461 TLF786460:TLL786461 TVB786460:TVH786461 UEX786460:UFD786461 UOT786460:UOZ786461 UYP786460:UYV786461 VIL786460:VIR786461 VSH786460:VSN786461 WCD786460:WCJ786461 WLZ786460:WMF786461 WVV786460:WWB786461 N851996:T851997 JJ851996:JP851997 TF851996:TL851997 ADB851996:ADH851997 AMX851996:AND851997 AWT851996:AWZ851997 BGP851996:BGV851997 BQL851996:BQR851997 CAH851996:CAN851997 CKD851996:CKJ851997 CTZ851996:CUF851997 DDV851996:DEB851997 DNR851996:DNX851997 DXN851996:DXT851997 EHJ851996:EHP851997 ERF851996:ERL851997 FBB851996:FBH851997 FKX851996:FLD851997 FUT851996:FUZ851997 GEP851996:GEV851997 GOL851996:GOR851997 GYH851996:GYN851997 HID851996:HIJ851997 HRZ851996:HSF851997 IBV851996:ICB851997 ILR851996:ILX851997 IVN851996:IVT851997 JFJ851996:JFP851997 JPF851996:JPL851997 JZB851996:JZH851997 KIX851996:KJD851997 KST851996:KSZ851997 LCP851996:LCV851997 LML851996:LMR851997 LWH851996:LWN851997 MGD851996:MGJ851997 MPZ851996:MQF851997 MZV851996:NAB851997 NJR851996:NJX851997 NTN851996:NTT851997 ODJ851996:ODP851997 ONF851996:ONL851997 OXB851996:OXH851997 PGX851996:PHD851997 PQT851996:PQZ851997 QAP851996:QAV851997 QKL851996:QKR851997 QUH851996:QUN851997 RED851996:REJ851997 RNZ851996:ROF851997 RXV851996:RYB851997 SHR851996:SHX851997 SRN851996:SRT851997 TBJ851996:TBP851997 TLF851996:TLL851997 TVB851996:TVH851997 UEX851996:UFD851997 UOT851996:UOZ851997 UYP851996:UYV851997 VIL851996:VIR851997 VSH851996:VSN851997 WCD851996:WCJ851997 WLZ851996:WMF851997 WVV851996:WWB851997 N917532:T917533 JJ917532:JP917533 TF917532:TL917533 ADB917532:ADH917533 AMX917532:AND917533 AWT917532:AWZ917533 BGP917532:BGV917533 BQL917532:BQR917533 CAH917532:CAN917533 CKD917532:CKJ917533 CTZ917532:CUF917533 DDV917532:DEB917533 DNR917532:DNX917533 DXN917532:DXT917533 EHJ917532:EHP917533 ERF917532:ERL917533 FBB917532:FBH917533 FKX917532:FLD917533 FUT917532:FUZ917533 GEP917532:GEV917533 GOL917532:GOR917533 GYH917532:GYN917533 HID917532:HIJ917533 HRZ917532:HSF917533 IBV917532:ICB917533 ILR917532:ILX917533 IVN917532:IVT917533 JFJ917532:JFP917533 JPF917532:JPL917533 JZB917532:JZH917533 KIX917532:KJD917533 KST917532:KSZ917533 LCP917532:LCV917533 LML917532:LMR917533 LWH917532:LWN917533 MGD917532:MGJ917533 MPZ917532:MQF917533 MZV917532:NAB917533 NJR917532:NJX917533 NTN917532:NTT917533 ODJ917532:ODP917533 ONF917532:ONL917533 OXB917532:OXH917533 PGX917532:PHD917533 PQT917532:PQZ917533 QAP917532:QAV917533 QKL917532:QKR917533 QUH917532:QUN917533 RED917532:REJ917533 RNZ917532:ROF917533 RXV917532:RYB917533 SHR917532:SHX917533 SRN917532:SRT917533 TBJ917532:TBP917533 TLF917532:TLL917533 TVB917532:TVH917533 UEX917532:UFD917533 UOT917532:UOZ917533 UYP917532:UYV917533 VIL917532:VIR917533 VSH917532:VSN917533 WCD917532:WCJ917533 WLZ917532:WMF917533 WVV917532:WWB917533 N983068:T983069 JJ983068:JP983069 TF983068:TL983069 ADB983068:ADH983069 AMX983068:AND983069 AWT983068:AWZ983069 BGP983068:BGV983069 BQL983068:BQR983069 CAH983068:CAN983069 CKD983068:CKJ983069 CTZ983068:CUF983069 DDV983068:DEB983069 DNR983068:DNX983069 DXN983068:DXT983069 EHJ983068:EHP983069 ERF983068:ERL983069 FBB983068:FBH983069 FKX983068:FLD983069 FUT983068:FUZ983069 GEP983068:GEV983069 GOL983068:GOR983069 GYH983068:GYN983069 HID983068:HIJ983069 HRZ983068:HSF983069 IBV983068:ICB983069 ILR983068:ILX983069 IVN983068:IVT983069 JFJ983068:JFP983069 JPF983068:JPL983069 JZB983068:JZH983069 KIX983068:KJD983069 KST983068:KSZ983069 LCP983068:LCV983069 LML983068:LMR983069 LWH983068:LWN983069 MGD983068:MGJ983069 MPZ983068:MQF983069 MZV983068:NAB983069 NJR983068:NJX983069 NTN983068:NTT983069 ODJ983068:ODP983069 ONF983068:ONL983069 OXB983068:OXH983069 PGX983068:PHD983069 PQT983068:PQZ983069 QAP983068:QAV983069 QKL983068:QKR983069 QUH983068:QUN983069 RED983068:REJ983069 RNZ983068:ROF983069 RXV983068:RYB983069 SHR983068:SHX983069 SRN983068:SRT983069 TBJ983068:TBP983069 TLF983068:TLL983069 TVB983068:TVH983069 UEX983068:UFD983069 UOT983068:UOZ983069 UYP983068:UYV983069 VIL983068:VIR983069 VSH983068:VSN983069 WCD983068:WCJ983069 WLZ983068:WMF983069 WVV983068:WWB983069 N33:S36 JJ33:JO36 TF33:TK36 ADB33:ADG36 AMX33:ANC36 AWT33:AWY36 BGP33:BGU36 BQL33:BQQ36 CAH33:CAM36 CKD33:CKI36 CTZ33:CUE36 DDV33:DEA36 DNR33:DNW36 DXN33:DXS36 EHJ33:EHO36 ERF33:ERK36 FBB33:FBG36 FKX33:FLC36 FUT33:FUY36 GEP33:GEU36 GOL33:GOQ36 GYH33:GYM36 HID33:HII36 HRZ33:HSE36 IBV33:ICA36 ILR33:ILW36 IVN33:IVS36 JFJ33:JFO36 JPF33:JPK36 JZB33:JZG36 KIX33:KJC36 KST33:KSY36 LCP33:LCU36 LML33:LMQ36 LWH33:LWM36 MGD33:MGI36 MPZ33:MQE36 MZV33:NAA36 NJR33:NJW36 NTN33:NTS36 ODJ33:ODO36 ONF33:ONK36 OXB33:OXG36 PGX33:PHC36 PQT33:PQY36 QAP33:QAU36 QKL33:QKQ36 QUH33:QUM36 RED33:REI36 RNZ33:ROE36 RXV33:RYA36 SHR33:SHW36 SRN33:SRS36 TBJ33:TBO36 TLF33:TLK36 TVB33:TVG36 UEX33:UFC36 UOT33:UOY36 UYP33:UYU36 VIL33:VIQ36 VSH33:VSM36 WCD33:WCI36 WLZ33:WME36 WVV33:WWA36 N65569:S65572 JJ65569:JO65572 TF65569:TK65572 ADB65569:ADG65572 AMX65569:ANC65572 AWT65569:AWY65572 BGP65569:BGU65572 BQL65569:BQQ65572 CAH65569:CAM65572 CKD65569:CKI65572 CTZ65569:CUE65572 DDV65569:DEA65572 DNR65569:DNW65572 DXN65569:DXS65572 EHJ65569:EHO65572 ERF65569:ERK65572 FBB65569:FBG65572 FKX65569:FLC65572 FUT65569:FUY65572 GEP65569:GEU65572 GOL65569:GOQ65572 GYH65569:GYM65572 HID65569:HII65572 HRZ65569:HSE65572 IBV65569:ICA65572 ILR65569:ILW65572 IVN65569:IVS65572 JFJ65569:JFO65572 JPF65569:JPK65572 JZB65569:JZG65572 KIX65569:KJC65572 KST65569:KSY65572 LCP65569:LCU65572 LML65569:LMQ65572 LWH65569:LWM65572 MGD65569:MGI65572 MPZ65569:MQE65572 MZV65569:NAA65572 NJR65569:NJW65572 NTN65569:NTS65572 ODJ65569:ODO65572 ONF65569:ONK65572 OXB65569:OXG65572 PGX65569:PHC65572 PQT65569:PQY65572 QAP65569:QAU65572 QKL65569:QKQ65572 QUH65569:QUM65572 RED65569:REI65572 RNZ65569:ROE65572 RXV65569:RYA65572 SHR65569:SHW65572 SRN65569:SRS65572 TBJ65569:TBO65572 TLF65569:TLK65572 TVB65569:TVG65572 UEX65569:UFC65572 UOT65569:UOY65572 UYP65569:UYU65572 VIL65569:VIQ65572 VSH65569:VSM65572 WCD65569:WCI65572 WLZ65569:WME65572 WVV65569:WWA65572 N131105:S131108 JJ131105:JO131108 TF131105:TK131108 ADB131105:ADG131108 AMX131105:ANC131108 AWT131105:AWY131108 BGP131105:BGU131108 BQL131105:BQQ131108 CAH131105:CAM131108 CKD131105:CKI131108 CTZ131105:CUE131108 DDV131105:DEA131108 DNR131105:DNW131108 DXN131105:DXS131108 EHJ131105:EHO131108 ERF131105:ERK131108 FBB131105:FBG131108 FKX131105:FLC131108 FUT131105:FUY131108 GEP131105:GEU131108 GOL131105:GOQ131108 GYH131105:GYM131108 HID131105:HII131108 HRZ131105:HSE131108 IBV131105:ICA131108 ILR131105:ILW131108 IVN131105:IVS131108 JFJ131105:JFO131108 JPF131105:JPK131108 JZB131105:JZG131108 KIX131105:KJC131108 KST131105:KSY131108 LCP131105:LCU131108 LML131105:LMQ131108 LWH131105:LWM131108 MGD131105:MGI131108 MPZ131105:MQE131108 MZV131105:NAA131108 NJR131105:NJW131108 NTN131105:NTS131108 ODJ131105:ODO131108 ONF131105:ONK131108 OXB131105:OXG131108 PGX131105:PHC131108 PQT131105:PQY131108 QAP131105:QAU131108 QKL131105:QKQ131108 QUH131105:QUM131108 RED131105:REI131108 RNZ131105:ROE131108 RXV131105:RYA131108 SHR131105:SHW131108 SRN131105:SRS131108 TBJ131105:TBO131108 TLF131105:TLK131108 TVB131105:TVG131108 UEX131105:UFC131108 UOT131105:UOY131108 UYP131105:UYU131108 VIL131105:VIQ131108 VSH131105:VSM131108 WCD131105:WCI131108 WLZ131105:WME131108 WVV131105:WWA131108 N196641:S196644 JJ196641:JO196644 TF196641:TK196644 ADB196641:ADG196644 AMX196641:ANC196644 AWT196641:AWY196644 BGP196641:BGU196644 BQL196641:BQQ196644 CAH196641:CAM196644 CKD196641:CKI196644 CTZ196641:CUE196644 DDV196641:DEA196644 DNR196641:DNW196644 DXN196641:DXS196644 EHJ196641:EHO196644 ERF196641:ERK196644 FBB196641:FBG196644 FKX196641:FLC196644 FUT196641:FUY196644 GEP196641:GEU196644 GOL196641:GOQ196644 GYH196641:GYM196644 HID196641:HII196644 HRZ196641:HSE196644 IBV196641:ICA196644 ILR196641:ILW196644 IVN196641:IVS196644 JFJ196641:JFO196644 JPF196641:JPK196644 JZB196641:JZG196644 KIX196641:KJC196644 KST196641:KSY196644 LCP196641:LCU196644 LML196641:LMQ196644 LWH196641:LWM196644 MGD196641:MGI196644 MPZ196641:MQE196644 MZV196641:NAA196644 NJR196641:NJW196644 NTN196641:NTS196644 ODJ196641:ODO196644 ONF196641:ONK196644 OXB196641:OXG196644 PGX196641:PHC196644 PQT196641:PQY196644 QAP196641:QAU196644 QKL196641:QKQ196644 QUH196641:QUM196644 RED196641:REI196644 RNZ196641:ROE196644 RXV196641:RYA196644 SHR196641:SHW196644 SRN196641:SRS196644 TBJ196641:TBO196644 TLF196641:TLK196644 TVB196641:TVG196644 UEX196641:UFC196644 UOT196641:UOY196644 UYP196641:UYU196644 VIL196641:VIQ196644 VSH196641:VSM196644 WCD196641:WCI196644 WLZ196641:WME196644 WVV196641:WWA196644 N262177:S262180 JJ262177:JO262180 TF262177:TK262180 ADB262177:ADG262180 AMX262177:ANC262180 AWT262177:AWY262180 BGP262177:BGU262180 BQL262177:BQQ262180 CAH262177:CAM262180 CKD262177:CKI262180 CTZ262177:CUE262180 DDV262177:DEA262180 DNR262177:DNW262180 DXN262177:DXS262180 EHJ262177:EHO262180 ERF262177:ERK262180 FBB262177:FBG262180 FKX262177:FLC262180 FUT262177:FUY262180 GEP262177:GEU262180 GOL262177:GOQ262180 GYH262177:GYM262180 HID262177:HII262180 HRZ262177:HSE262180 IBV262177:ICA262180 ILR262177:ILW262180 IVN262177:IVS262180 JFJ262177:JFO262180 JPF262177:JPK262180 JZB262177:JZG262180 KIX262177:KJC262180 KST262177:KSY262180 LCP262177:LCU262180 LML262177:LMQ262180 LWH262177:LWM262180 MGD262177:MGI262180 MPZ262177:MQE262180 MZV262177:NAA262180 NJR262177:NJW262180 NTN262177:NTS262180 ODJ262177:ODO262180 ONF262177:ONK262180 OXB262177:OXG262180 PGX262177:PHC262180 PQT262177:PQY262180 QAP262177:QAU262180 QKL262177:QKQ262180 QUH262177:QUM262180 RED262177:REI262180 RNZ262177:ROE262180 RXV262177:RYA262180 SHR262177:SHW262180 SRN262177:SRS262180 TBJ262177:TBO262180 TLF262177:TLK262180 TVB262177:TVG262180 UEX262177:UFC262180 UOT262177:UOY262180 UYP262177:UYU262180 VIL262177:VIQ262180 VSH262177:VSM262180 WCD262177:WCI262180 WLZ262177:WME262180 WVV262177:WWA262180 N327713:S327716 JJ327713:JO327716 TF327713:TK327716 ADB327713:ADG327716 AMX327713:ANC327716 AWT327713:AWY327716 BGP327713:BGU327716 BQL327713:BQQ327716 CAH327713:CAM327716 CKD327713:CKI327716 CTZ327713:CUE327716 DDV327713:DEA327716 DNR327713:DNW327716 DXN327713:DXS327716 EHJ327713:EHO327716 ERF327713:ERK327716 FBB327713:FBG327716 FKX327713:FLC327716 FUT327713:FUY327716 GEP327713:GEU327716 GOL327713:GOQ327716 GYH327713:GYM327716 HID327713:HII327716 HRZ327713:HSE327716 IBV327713:ICA327716 ILR327713:ILW327716 IVN327713:IVS327716 JFJ327713:JFO327716 JPF327713:JPK327716 JZB327713:JZG327716 KIX327713:KJC327716 KST327713:KSY327716 LCP327713:LCU327716 LML327713:LMQ327716 LWH327713:LWM327716 MGD327713:MGI327716 MPZ327713:MQE327716 MZV327713:NAA327716 NJR327713:NJW327716 NTN327713:NTS327716 ODJ327713:ODO327716 ONF327713:ONK327716 OXB327713:OXG327716 PGX327713:PHC327716 PQT327713:PQY327716 QAP327713:QAU327716 QKL327713:QKQ327716 QUH327713:QUM327716 RED327713:REI327716 RNZ327713:ROE327716 RXV327713:RYA327716 SHR327713:SHW327716 SRN327713:SRS327716 TBJ327713:TBO327716 TLF327713:TLK327716 TVB327713:TVG327716 UEX327713:UFC327716 UOT327713:UOY327716 UYP327713:UYU327716 VIL327713:VIQ327716 VSH327713:VSM327716 WCD327713:WCI327716 WLZ327713:WME327716 WVV327713:WWA327716 N393249:S393252 JJ393249:JO393252 TF393249:TK393252 ADB393249:ADG393252 AMX393249:ANC393252 AWT393249:AWY393252 BGP393249:BGU393252 BQL393249:BQQ393252 CAH393249:CAM393252 CKD393249:CKI393252 CTZ393249:CUE393252 DDV393249:DEA393252 DNR393249:DNW393252 DXN393249:DXS393252 EHJ393249:EHO393252 ERF393249:ERK393252 FBB393249:FBG393252 FKX393249:FLC393252 FUT393249:FUY393252 GEP393249:GEU393252 GOL393249:GOQ393252 GYH393249:GYM393252 HID393249:HII393252 HRZ393249:HSE393252 IBV393249:ICA393252 ILR393249:ILW393252 IVN393249:IVS393252 JFJ393249:JFO393252 JPF393249:JPK393252 JZB393249:JZG393252 KIX393249:KJC393252 KST393249:KSY393252 LCP393249:LCU393252 LML393249:LMQ393252 LWH393249:LWM393252 MGD393249:MGI393252 MPZ393249:MQE393252 MZV393249:NAA393252 NJR393249:NJW393252 NTN393249:NTS393252 ODJ393249:ODO393252 ONF393249:ONK393252 OXB393249:OXG393252 PGX393249:PHC393252 PQT393249:PQY393252 QAP393249:QAU393252 QKL393249:QKQ393252 QUH393249:QUM393252 RED393249:REI393252 RNZ393249:ROE393252 RXV393249:RYA393252 SHR393249:SHW393252 SRN393249:SRS393252 TBJ393249:TBO393252 TLF393249:TLK393252 TVB393249:TVG393252 UEX393249:UFC393252 UOT393249:UOY393252 UYP393249:UYU393252 VIL393249:VIQ393252 VSH393249:VSM393252 WCD393249:WCI393252 WLZ393249:WME393252 WVV393249:WWA393252 N458785:S458788 JJ458785:JO458788 TF458785:TK458788 ADB458785:ADG458788 AMX458785:ANC458788 AWT458785:AWY458788 BGP458785:BGU458788 BQL458785:BQQ458788 CAH458785:CAM458788 CKD458785:CKI458788 CTZ458785:CUE458788 DDV458785:DEA458788 DNR458785:DNW458788 DXN458785:DXS458788 EHJ458785:EHO458788 ERF458785:ERK458788 FBB458785:FBG458788 FKX458785:FLC458788 FUT458785:FUY458788 GEP458785:GEU458788 GOL458785:GOQ458788 GYH458785:GYM458788 HID458785:HII458788 HRZ458785:HSE458788 IBV458785:ICA458788 ILR458785:ILW458788 IVN458785:IVS458788 JFJ458785:JFO458788 JPF458785:JPK458788 JZB458785:JZG458788 KIX458785:KJC458788 KST458785:KSY458788 LCP458785:LCU458788 LML458785:LMQ458788 LWH458785:LWM458788 MGD458785:MGI458788 MPZ458785:MQE458788 MZV458785:NAA458788 NJR458785:NJW458788 NTN458785:NTS458788 ODJ458785:ODO458788 ONF458785:ONK458788 OXB458785:OXG458788 PGX458785:PHC458788 PQT458785:PQY458788 QAP458785:QAU458788 QKL458785:QKQ458788 QUH458785:QUM458788 RED458785:REI458788 RNZ458785:ROE458788 RXV458785:RYA458788 SHR458785:SHW458788 SRN458785:SRS458788 TBJ458785:TBO458788 TLF458785:TLK458788 TVB458785:TVG458788 UEX458785:UFC458788 UOT458785:UOY458788 UYP458785:UYU458788 VIL458785:VIQ458788 VSH458785:VSM458788 WCD458785:WCI458788 WLZ458785:WME458788 WVV458785:WWA458788 N524321:S524324 JJ524321:JO524324 TF524321:TK524324 ADB524321:ADG524324 AMX524321:ANC524324 AWT524321:AWY524324 BGP524321:BGU524324 BQL524321:BQQ524324 CAH524321:CAM524324 CKD524321:CKI524324 CTZ524321:CUE524324 DDV524321:DEA524324 DNR524321:DNW524324 DXN524321:DXS524324 EHJ524321:EHO524324 ERF524321:ERK524324 FBB524321:FBG524324 FKX524321:FLC524324 FUT524321:FUY524324 GEP524321:GEU524324 GOL524321:GOQ524324 GYH524321:GYM524324 HID524321:HII524324 HRZ524321:HSE524324 IBV524321:ICA524324 ILR524321:ILW524324 IVN524321:IVS524324 JFJ524321:JFO524324 JPF524321:JPK524324 JZB524321:JZG524324 KIX524321:KJC524324 KST524321:KSY524324 LCP524321:LCU524324 LML524321:LMQ524324 LWH524321:LWM524324 MGD524321:MGI524324 MPZ524321:MQE524324 MZV524321:NAA524324 NJR524321:NJW524324 NTN524321:NTS524324 ODJ524321:ODO524324 ONF524321:ONK524324 OXB524321:OXG524324 PGX524321:PHC524324 PQT524321:PQY524324 QAP524321:QAU524324 QKL524321:QKQ524324 QUH524321:QUM524324 RED524321:REI524324 RNZ524321:ROE524324 RXV524321:RYA524324 SHR524321:SHW524324 SRN524321:SRS524324 TBJ524321:TBO524324 TLF524321:TLK524324 TVB524321:TVG524324 UEX524321:UFC524324 UOT524321:UOY524324 UYP524321:UYU524324 VIL524321:VIQ524324 VSH524321:VSM524324 WCD524321:WCI524324 WLZ524321:WME524324 WVV524321:WWA524324 N589857:S589860 JJ589857:JO589860 TF589857:TK589860 ADB589857:ADG589860 AMX589857:ANC589860 AWT589857:AWY589860 BGP589857:BGU589860 BQL589857:BQQ589860 CAH589857:CAM589860 CKD589857:CKI589860 CTZ589857:CUE589860 DDV589857:DEA589860 DNR589857:DNW589860 DXN589857:DXS589860 EHJ589857:EHO589860 ERF589857:ERK589860 FBB589857:FBG589860 FKX589857:FLC589860 FUT589857:FUY589860 GEP589857:GEU589860 GOL589857:GOQ589860 GYH589857:GYM589860 HID589857:HII589860 HRZ589857:HSE589860 IBV589857:ICA589860 ILR589857:ILW589860 IVN589857:IVS589860 JFJ589857:JFO589860 JPF589857:JPK589860 JZB589857:JZG589860 KIX589857:KJC589860 KST589857:KSY589860 LCP589857:LCU589860 LML589857:LMQ589860 LWH589857:LWM589860 MGD589857:MGI589860 MPZ589857:MQE589860 MZV589857:NAA589860 NJR589857:NJW589860 NTN589857:NTS589860 ODJ589857:ODO589860 ONF589857:ONK589860 OXB589857:OXG589860 PGX589857:PHC589860 PQT589857:PQY589860 QAP589857:QAU589860 QKL589857:QKQ589860 QUH589857:QUM589860 RED589857:REI589860 RNZ589857:ROE589860 RXV589857:RYA589860 SHR589857:SHW589860 SRN589857:SRS589860 TBJ589857:TBO589860 TLF589857:TLK589860 TVB589857:TVG589860 UEX589857:UFC589860 UOT589857:UOY589860 UYP589857:UYU589860 VIL589857:VIQ589860 VSH589857:VSM589860 WCD589857:WCI589860 WLZ589857:WME589860 WVV589857:WWA589860 N655393:S655396 JJ655393:JO655396 TF655393:TK655396 ADB655393:ADG655396 AMX655393:ANC655396 AWT655393:AWY655396 BGP655393:BGU655396 BQL655393:BQQ655396 CAH655393:CAM655396 CKD655393:CKI655396 CTZ655393:CUE655396 DDV655393:DEA655396 DNR655393:DNW655396 DXN655393:DXS655396 EHJ655393:EHO655396 ERF655393:ERK655396 FBB655393:FBG655396 FKX655393:FLC655396 FUT655393:FUY655396 GEP655393:GEU655396 GOL655393:GOQ655396 GYH655393:GYM655396 HID655393:HII655396 HRZ655393:HSE655396 IBV655393:ICA655396 ILR655393:ILW655396 IVN655393:IVS655396 JFJ655393:JFO655396 JPF655393:JPK655396 JZB655393:JZG655396 KIX655393:KJC655396 KST655393:KSY655396 LCP655393:LCU655396 LML655393:LMQ655396 LWH655393:LWM655396 MGD655393:MGI655396 MPZ655393:MQE655396 MZV655393:NAA655396 NJR655393:NJW655396 NTN655393:NTS655396 ODJ655393:ODO655396 ONF655393:ONK655396 OXB655393:OXG655396 PGX655393:PHC655396 PQT655393:PQY655396 QAP655393:QAU655396 QKL655393:QKQ655396 QUH655393:QUM655396 RED655393:REI655396 RNZ655393:ROE655396 RXV655393:RYA655396 SHR655393:SHW655396 SRN655393:SRS655396 TBJ655393:TBO655396 TLF655393:TLK655396 TVB655393:TVG655396 UEX655393:UFC655396 UOT655393:UOY655396 UYP655393:UYU655396 VIL655393:VIQ655396 VSH655393:VSM655396 WCD655393:WCI655396 WLZ655393:WME655396 WVV655393:WWA655396 N720929:S720932 JJ720929:JO720932 TF720929:TK720932 ADB720929:ADG720932 AMX720929:ANC720932 AWT720929:AWY720932 BGP720929:BGU720932 BQL720929:BQQ720932 CAH720929:CAM720932 CKD720929:CKI720932 CTZ720929:CUE720932 DDV720929:DEA720932 DNR720929:DNW720932 DXN720929:DXS720932 EHJ720929:EHO720932 ERF720929:ERK720932 FBB720929:FBG720932 FKX720929:FLC720932 FUT720929:FUY720932 GEP720929:GEU720932 GOL720929:GOQ720932 GYH720929:GYM720932 HID720929:HII720932 HRZ720929:HSE720932 IBV720929:ICA720932 ILR720929:ILW720932 IVN720929:IVS720932 JFJ720929:JFO720932 JPF720929:JPK720932 JZB720929:JZG720932 KIX720929:KJC720932 KST720929:KSY720932 LCP720929:LCU720932 LML720929:LMQ720932 LWH720929:LWM720932 MGD720929:MGI720932 MPZ720929:MQE720932 MZV720929:NAA720932 NJR720929:NJW720932 NTN720929:NTS720932 ODJ720929:ODO720932 ONF720929:ONK720932 OXB720929:OXG720932 PGX720929:PHC720932 PQT720929:PQY720932 QAP720929:QAU720932 QKL720929:QKQ720932 QUH720929:QUM720932 RED720929:REI720932 RNZ720929:ROE720932 RXV720929:RYA720932 SHR720929:SHW720932 SRN720929:SRS720932 TBJ720929:TBO720932 TLF720929:TLK720932 TVB720929:TVG720932 UEX720929:UFC720932 UOT720929:UOY720932 UYP720929:UYU720932 VIL720929:VIQ720932 VSH720929:VSM720932 WCD720929:WCI720932 WLZ720929:WME720932 WVV720929:WWA720932 N786465:S786468 JJ786465:JO786468 TF786465:TK786468 ADB786465:ADG786468 AMX786465:ANC786468 AWT786465:AWY786468 BGP786465:BGU786468 BQL786465:BQQ786468 CAH786465:CAM786468 CKD786465:CKI786468 CTZ786465:CUE786468 DDV786465:DEA786468 DNR786465:DNW786468 DXN786465:DXS786468 EHJ786465:EHO786468 ERF786465:ERK786468 FBB786465:FBG786468 FKX786465:FLC786468 FUT786465:FUY786468 GEP786465:GEU786468 GOL786465:GOQ786468 GYH786465:GYM786468 HID786465:HII786468 HRZ786465:HSE786468 IBV786465:ICA786468 ILR786465:ILW786468 IVN786465:IVS786468 JFJ786465:JFO786468 JPF786465:JPK786468 JZB786465:JZG786468 KIX786465:KJC786468 KST786465:KSY786468 LCP786465:LCU786468 LML786465:LMQ786468 LWH786465:LWM786468 MGD786465:MGI786468 MPZ786465:MQE786468 MZV786465:NAA786468 NJR786465:NJW786468 NTN786465:NTS786468 ODJ786465:ODO786468 ONF786465:ONK786468 OXB786465:OXG786468 PGX786465:PHC786468 PQT786465:PQY786468 QAP786465:QAU786468 QKL786465:QKQ786468 QUH786465:QUM786468 RED786465:REI786468 RNZ786465:ROE786468 RXV786465:RYA786468 SHR786465:SHW786468 SRN786465:SRS786468 TBJ786465:TBO786468 TLF786465:TLK786468 TVB786465:TVG786468 UEX786465:UFC786468 UOT786465:UOY786468 UYP786465:UYU786468 VIL786465:VIQ786468 VSH786465:VSM786468 WCD786465:WCI786468 WLZ786465:WME786468 WVV786465:WWA786468 N852001:S852004 JJ852001:JO852004 TF852001:TK852004 ADB852001:ADG852004 AMX852001:ANC852004 AWT852001:AWY852004 BGP852001:BGU852004 BQL852001:BQQ852004 CAH852001:CAM852004 CKD852001:CKI852004 CTZ852001:CUE852004 DDV852001:DEA852004 DNR852001:DNW852004 DXN852001:DXS852004 EHJ852001:EHO852004 ERF852001:ERK852004 FBB852001:FBG852004 FKX852001:FLC852004 FUT852001:FUY852004 GEP852001:GEU852004 GOL852001:GOQ852004 GYH852001:GYM852004 HID852001:HII852004 HRZ852001:HSE852004 IBV852001:ICA852004 ILR852001:ILW852004 IVN852001:IVS852004 JFJ852001:JFO852004 JPF852001:JPK852004 JZB852001:JZG852004 KIX852001:KJC852004 KST852001:KSY852004 LCP852001:LCU852004 LML852001:LMQ852004 LWH852001:LWM852004 MGD852001:MGI852004 MPZ852001:MQE852004 MZV852001:NAA852004 NJR852001:NJW852004 NTN852001:NTS852004 ODJ852001:ODO852004 ONF852001:ONK852004 OXB852001:OXG852004 PGX852001:PHC852004 PQT852001:PQY852004 QAP852001:QAU852004 QKL852001:QKQ852004 QUH852001:QUM852004 RED852001:REI852004 RNZ852001:ROE852004 RXV852001:RYA852004 SHR852001:SHW852004 SRN852001:SRS852004 TBJ852001:TBO852004 TLF852001:TLK852004 TVB852001:TVG852004 UEX852001:UFC852004 UOT852001:UOY852004 UYP852001:UYU852004 VIL852001:VIQ852004 VSH852001:VSM852004 WCD852001:WCI852004 WLZ852001:WME852004 WVV852001:WWA852004 N917537:S917540 JJ917537:JO917540 TF917537:TK917540 ADB917537:ADG917540 AMX917537:ANC917540 AWT917537:AWY917540 BGP917537:BGU917540 BQL917537:BQQ917540 CAH917537:CAM917540 CKD917537:CKI917540 CTZ917537:CUE917540 DDV917537:DEA917540 DNR917537:DNW917540 DXN917537:DXS917540 EHJ917537:EHO917540 ERF917537:ERK917540 FBB917537:FBG917540 FKX917537:FLC917540 FUT917537:FUY917540 GEP917537:GEU917540 GOL917537:GOQ917540 GYH917537:GYM917540 HID917537:HII917540 HRZ917537:HSE917540 IBV917537:ICA917540 ILR917537:ILW917540 IVN917537:IVS917540 JFJ917537:JFO917540 JPF917537:JPK917540 JZB917537:JZG917540 KIX917537:KJC917540 KST917537:KSY917540 LCP917537:LCU917540 LML917537:LMQ917540 LWH917537:LWM917540 MGD917537:MGI917540 MPZ917537:MQE917540 MZV917537:NAA917540 NJR917537:NJW917540 NTN917537:NTS917540 ODJ917537:ODO917540 ONF917537:ONK917540 OXB917537:OXG917540 PGX917537:PHC917540 PQT917537:PQY917540 QAP917537:QAU917540 QKL917537:QKQ917540 QUH917537:QUM917540 RED917537:REI917540 RNZ917537:ROE917540 RXV917537:RYA917540 SHR917537:SHW917540 SRN917537:SRS917540 TBJ917537:TBO917540 TLF917537:TLK917540 TVB917537:TVG917540 UEX917537:UFC917540 UOT917537:UOY917540 UYP917537:UYU917540 VIL917537:VIQ917540 VSH917537:VSM917540 WCD917537:WCI917540 WLZ917537:WME917540 WVV917537:WWA917540 N983073:S983076 JJ983073:JO983076 TF983073:TK983076 ADB983073:ADG983076 AMX983073:ANC983076 AWT983073:AWY983076 BGP983073:BGU983076 BQL983073:BQQ983076 CAH983073:CAM983076 CKD983073:CKI983076 CTZ983073:CUE983076 DDV983073:DEA983076 DNR983073:DNW983076 DXN983073:DXS983076 EHJ983073:EHO983076 ERF983073:ERK983076 FBB983073:FBG983076 FKX983073:FLC983076 FUT983073:FUY983076 GEP983073:GEU983076 GOL983073:GOQ983076 GYH983073:GYM983076 HID983073:HII983076 HRZ983073:HSE983076 IBV983073:ICA983076 ILR983073:ILW983076 IVN983073:IVS983076 JFJ983073:JFO983076 JPF983073:JPK983076 JZB983073:JZG983076 KIX983073:KJC983076 KST983073:KSY983076 LCP983073:LCU983076 LML983073:LMQ983076 LWH983073:LWM983076 MGD983073:MGI983076 MPZ983073:MQE983076 MZV983073:NAA983076 NJR983073:NJW983076 NTN983073:NTS983076 ODJ983073:ODO983076 ONF983073:ONK983076 OXB983073:OXG983076 PGX983073:PHC983076 PQT983073:PQY983076 QAP983073:QAU983076 QKL983073:QKQ983076 QUH983073:QUM983076 RED983073:REI983076 RNZ983073:ROE983076 RXV983073:RYA983076 SHR983073:SHW983076 SRN983073:SRS983076 TBJ983073:TBO983076 TLF983073:TLK983076 TVB983073:TVG983076 UEX983073:UFC983076 UOT983073:UOY983076 UYP983073:UYU983076 VIL983073:VIQ983076 VSH983073:VSM983076 WCD983073:WCI983076 WLZ983073:WME983076 WVV983073:WWA983076 W7:X10 JS7:JT10 TO7:TP10 ADK7:ADL10 ANG7:ANH10 AXC7:AXD10 BGY7:BGZ10 BQU7:BQV10 CAQ7:CAR10 CKM7:CKN10 CUI7:CUJ10 DEE7:DEF10 DOA7:DOB10 DXW7:DXX10 EHS7:EHT10 ERO7:ERP10 FBK7:FBL10 FLG7:FLH10 FVC7:FVD10 GEY7:GEZ10 GOU7:GOV10 GYQ7:GYR10 HIM7:HIN10 HSI7:HSJ10 ICE7:ICF10 IMA7:IMB10 IVW7:IVX10 JFS7:JFT10 JPO7:JPP10 JZK7:JZL10 KJG7:KJH10 KTC7:KTD10 LCY7:LCZ10 LMU7:LMV10 LWQ7:LWR10 MGM7:MGN10 MQI7:MQJ10 NAE7:NAF10 NKA7:NKB10 NTW7:NTX10 ODS7:ODT10 ONO7:ONP10 OXK7:OXL10 PHG7:PHH10 PRC7:PRD10 QAY7:QAZ10 QKU7:QKV10 QUQ7:QUR10 REM7:REN10 ROI7:ROJ10 RYE7:RYF10 SIA7:SIB10 SRW7:SRX10 TBS7:TBT10 TLO7:TLP10 TVK7:TVL10 UFG7:UFH10 UPC7:UPD10 UYY7:UYZ10 VIU7:VIV10 VSQ7:VSR10 WCM7:WCN10 WMI7:WMJ10 WWE7:WWF10 W65543:X65546 JS65543:JT65546 TO65543:TP65546 ADK65543:ADL65546 ANG65543:ANH65546 AXC65543:AXD65546 BGY65543:BGZ65546 BQU65543:BQV65546 CAQ65543:CAR65546 CKM65543:CKN65546 CUI65543:CUJ65546 DEE65543:DEF65546 DOA65543:DOB65546 DXW65543:DXX65546 EHS65543:EHT65546 ERO65543:ERP65546 FBK65543:FBL65546 FLG65543:FLH65546 FVC65543:FVD65546 GEY65543:GEZ65546 GOU65543:GOV65546 GYQ65543:GYR65546 HIM65543:HIN65546 HSI65543:HSJ65546 ICE65543:ICF65546 IMA65543:IMB65546 IVW65543:IVX65546 JFS65543:JFT65546 JPO65543:JPP65546 JZK65543:JZL65546 KJG65543:KJH65546 KTC65543:KTD65546 LCY65543:LCZ65546 LMU65543:LMV65546 LWQ65543:LWR65546 MGM65543:MGN65546 MQI65543:MQJ65546 NAE65543:NAF65546 NKA65543:NKB65546 NTW65543:NTX65546 ODS65543:ODT65546 ONO65543:ONP65546 OXK65543:OXL65546 PHG65543:PHH65546 PRC65543:PRD65546 QAY65543:QAZ65546 QKU65543:QKV65546 QUQ65543:QUR65546 REM65543:REN65546 ROI65543:ROJ65546 RYE65543:RYF65546 SIA65543:SIB65546 SRW65543:SRX65546 TBS65543:TBT65546 TLO65543:TLP65546 TVK65543:TVL65546 UFG65543:UFH65546 UPC65543:UPD65546 UYY65543:UYZ65546 VIU65543:VIV65546 VSQ65543:VSR65546 WCM65543:WCN65546 WMI65543:WMJ65546 WWE65543:WWF65546 W131079:X131082 JS131079:JT131082 TO131079:TP131082 ADK131079:ADL131082 ANG131079:ANH131082 AXC131079:AXD131082 BGY131079:BGZ131082 BQU131079:BQV131082 CAQ131079:CAR131082 CKM131079:CKN131082 CUI131079:CUJ131082 DEE131079:DEF131082 DOA131079:DOB131082 DXW131079:DXX131082 EHS131079:EHT131082 ERO131079:ERP131082 FBK131079:FBL131082 FLG131079:FLH131082 FVC131079:FVD131082 GEY131079:GEZ131082 GOU131079:GOV131082 GYQ131079:GYR131082 HIM131079:HIN131082 HSI131079:HSJ131082 ICE131079:ICF131082 IMA131079:IMB131082 IVW131079:IVX131082 JFS131079:JFT131082 JPO131079:JPP131082 JZK131079:JZL131082 KJG131079:KJH131082 KTC131079:KTD131082 LCY131079:LCZ131082 LMU131079:LMV131082 LWQ131079:LWR131082 MGM131079:MGN131082 MQI131079:MQJ131082 NAE131079:NAF131082 NKA131079:NKB131082 NTW131079:NTX131082 ODS131079:ODT131082 ONO131079:ONP131082 OXK131079:OXL131082 PHG131079:PHH131082 PRC131079:PRD131082 QAY131079:QAZ131082 QKU131079:QKV131082 QUQ131079:QUR131082 REM131079:REN131082 ROI131079:ROJ131082 RYE131079:RYF131082 SIA131079:SIB131082 SRW131079:SRX131082 TBS131079:TBT131082 TLO131079:TLP131082 TVK131079:TVL131082 UFG131079:UFH131082 UPC131079:UPD131082 UYY131079:UYZ131082 VIU131079:VIV131082 VSQ131079:VSR131082 WCM131079:WCN131082 WMI131079:WMJ131082 WWE131079:WWF131082 W196615:X196618 JS196615:JT196618 TO196615:TP196618 ADK196615:ADL196618 ANG196615:ANH196618 AXC196615:AXD196618 BGY196615:BGZ196618 BQU196615:BQV196618 CAQ196615:CAR196618 CKM196615:CKN196618 CUI196615:CUJ196618 DEE196615:DEF196618 DOA196615:DOB196618 DXW196615:DXX196618 EHS196615:EHT196618 ERO196615:ERP196618 FBK196615:FBL196618 FLG196615:FLH196618 FVC196615:FVD196618 GEY196615:GEZ196618 GOU196615:GOV196618 GYQ196615:GYR196618 HIM196615:HIN196618 HSI196615:HSJ196618 ICE196615:ICF196618 IMA196615:IMB196618 IVW196615:IVX196618 JFS196615:JFT196618 JPO196615:JPP196618 JZK196615:JZL196618 KJG196615:KJH196618 KTC196615:KTD196618 LCY196615:LCZ196618 LMU196615:LMV196618 LWQ196615:LWR196618 MGM196615:MGN196618 MQI196615:MQJ196618 NAE196615:NAF196618 NKA196615:NKB196618 NTW196615:NTX196618 ODS196615:ODT196618 ONO196615:ONP196618 OXK196615:OXL196618 PHG196615:PHH196618 PRC196615:PRD196618 QAY196615:QAZ196618 QKU196615:QKV196618 QUQ196615:QUR196618 REM196615:REN196618 ROI196615:ROJ196618 RYE196615:RYF196618 SIA196615:SIB196618 SRW196615:SRX196618 TBS196615:TBT196618 TLO196615:TLP196618 TVK196615:TVL196618 UFG196615:UFH196618 UPC196615:UPD196618 UYY196615:UYZ196618 VIU196615:VIV196618 VSQ196615:VSR196618 WCM196615:WCN196618 WMI196615:WMJ196618 WWE196615:WWF196618 W262151:X262154 JS262151:JT262154 TO262151:TP262154 ADK262151:ADL262154 ANG262151:ANH262154 AXC262151:AXD262154 BGY262151:BGZ262154 BQU262151:BQV262154 CAQ262151:CAR262154 CKM262151:CKN262154 CUI262151:CUJ262154 DEE262151:DEF262154 DOA262151:DOB262154 DXW262151:DXX262154 EHS262151:EHT262154 ERO262151:ERP262154 FBK262151:FBL262154 FLG262151:FLH262154 FVC262151:FVD262154 GEY262151:GEZ262154 GOU262151:GOV262154 GYQ262151:GYR262154 HIM262151:HIN262154 HSI262151:HSJ262154 ICE262151:ICF262154 IMA262151:IMB262154 IVW262151:IVX262154 JFS262151:JFT262154 JPO262151:JPP262154 JZK262151:JZL262154 KJG262151:KJH262154 KTC262151:KTD262154 LCY262151:LCZ262154 LMU262151:LMV262154 LWQ262151:LWR262154 MGM262151:MGN262154 MQI262151:MQJ262154 NAE262151:NAF262154 NKA262151:NKB262154 NTW262151:NTX262154 ODS262151:ODT262154 ONO262151:ONP262154 OXK262151:OXL262154 PHG262151:PHH262154 PRC262151:PRD262154 QAY262151:QAZ262154 QKU262151:QKV262154 QUQ262151:QUR262154 REM262151:REN262154 ROI262151:ROJ262154 RYE262151:RYF262154 SIA262151:SIB262154 SRW262151:SRX262154 TBS262151:TBT262154 TLO262151:TLP262154 TVK262151:TVL262154 UFG262151:UFH262154 UPC262151:UPD262154 UYY262151:UYZ262154 VIU262151:VIV262154 VSQ262151:VSR262154 WCM262151:WCN262154 WMI262151:WMJ262154 WWE262151:WWF262154 W327687:X327690 JS327687:JT327690 TO327687:TP327690 ADK327687:ADL327690 ANG327687:ANH327690 AXC327687:AXD327690 BGY327687:BGZ327690 BQU327687:BQV327690 CAQ327687:CAR327690 CKM327687:CKN327690 CUI327687:CUJ327690 DEE327687:DEF327690 DOA327687:DOB327690 DXW327687:DXX327690 EHS327687:EHT327690 ERO327687:ERP327690 FBK327687:FBL327690 FLG327687:FLH327690 FVC327687:FVD327690 GEY327687:GEZ327690 GOU327687:GOV327690 GYQ327687:GYR327690 HIM327687:HIN327690 HSI327687:HSJ327690 ICE327687:ICF327690 IMA327687:IMB327690 IVW327687:IVX327690 JFS327687:JFT327690 JPO327687:JPP327690 JZK327687:JZL327690 KJG327687:KJH327690 KTC327687:KTD327690 LCY327687:LCZ327690 LMU327687:LMV327690 LWQ327687:LWR327690 MGM327687:MGN327690 MQI327687:MQJ327690 NAE327687:NAF327690 NKA327687:NKB327690 NTW327687:NTX327690 ODS327687:ODT327690 ONO327687:ONP327690 OXK327687:OXL327690 PHG327687:PHH327690 PRC327687:PRD327690 QAY327687:QAZ327690 QKU327687:QKV327690 QUQ327687:QUR327690 REM327687:REN327690 ROI327687:ROJ327690 RYE327687:RYF327690 SIA327687:SIB327690 SRW327687:SRX327690 TBS327687:TBT327690 TLO327687:TLP327690 TVK327687:TVL327690 UFG327687:UFH327690 UPC327687:UPD327690 UYY327687:UYZ327690 VIU327687:VIV327690 VSQ327687:VSR327690 WCM327687:WCN327690 WMI327687:WMJ327690 WWE327687:WWF327690 W393223:X393226 JS393223:JT393226 TO393223:TP393226 ADK393223:ADL393226 ANG393223:ANH393226 AXC393223:AXD393226 BGY393223:BGZ393226 BQU393223:BQV393226 CAQ393223:CAR393226 CKM393223:CKN393226 CUI393223:CUJ393226 DEE393223:DEF393226 DOA393223:DOB393226 DXW393223:DXX393226 EHS393223:EHT393226 ERO393223:ERP393226 FBK393223:FBL393226 FLG393223:FLH393226 FVC393223:FVD393226 GEY393223:GEZ393226 GOU393223:GOV393226 GYQ393223:GYR393226 HIM393223:HIN393226 HSI393223:HSJ393226 ICE393223:ICF393226 IMA393223:IMB393226 IVW393223:IVX393226 JFS393223:JFT393226 JPO393223:JPP393226 JZK393223:JZL393226 KJG393223:KJH393226 KTC393223:KTD393226 LCY393223:LCZ393226 LMU393223:LMV393226 LWQ393223:LWR393226 MGM393223:MGN393226 MQI393223:MQJ393226 NAE393223:NAF393226 NKA393223:NKB393226 NTW393223:NTX393226 ODS393223:ODT393226 ONO393223:ONP393226 OXK393223:OXL393226 PHG393223:PHH393226 PRC393223:PRD393226 QAY393223:QAZ393226 QKU393223:QKV393226 QUQ393223:QUR393226 REM393223:REN393226 ROI393223:ROJ393226 RYE393223:RYF393226 SIA393223:SIB393226 SRW393223:SRX393226 TBS393223:TBT393226 TLO393223:TLP393226 TVK393223:TVL393226 UFG393223:UFH393226 UPC393223:UPD393226 UYY393223:UYZ393226 VIU393223:VIV393226 VSQ393223:VSR393226 WCM393223:WCN393226 WMI393223:WMJ393226 WWE393223:WWF393226 W458759:X458762 JS458759:JT458762 TO458759:TP458762 ADK458759:ADL458762 ANG458759:ANH458762 AXC458759:AXD458762 BGY458759:BGZ458762 BQU458759:BQV458762 CAQ458759:CAR458762 CKM458759:CKN458762 CUI458759:CUJ458762 DEE458759:DEF458762 DOA458759:DOB458762 DXW458759:DXX458762 EHS458759:EHT458762 ERO458759:ERP458762 FBK458759:FBL458762 FLG458759:FLH458762 FVC458759:FVD458762 GEY458759:GEZ458762 GOU458759:GOV458762 GYQ458759:GYR458762 HIM458759:HIN458762 HSI458759:HSJ458762 ICE458759:ICF458762 IMA458759:IMB458762 IVW458759:IVX458762 JFS458759:JFT458762 JPO458759:JPP458762 JZK458759:JZL458762 KJG458759:KJH458762 KTC458759:KTD458762 LCY458759:LCZ458762 LMU458759:LMV458762 LWQ458759:LWR458762 MGM458759:MGN458762 MQI458759:MQJ458762 NAE458759:NAF458762 NKA458759:NKB458762 NTW458759:NTX458762 ODS458759:ODT458762 ONO458759:ONP458762 OXK458759:OXL458762 PHG458759:PHH458762 PRC458759:PRD458762 QAY458759:QAZ458762 QKU458759:QKV458762 QUQ458759:QUR458762 REM458759:REN458762 ROI458759:ROJ458762 RYE458759:RYF458762 SIA458759:SIB458762 SRW458759:SRX458762 TBS458759:TBT458762 TLO458759:TLP458762 TVK458759:TVL458762 UFG458759:UFH458762 UPC458759:UPD458762 UYY458759:UYZ458762 VIU458759:VIV458762 VSQ458759:VSR458762 WCM458759:WCN458762 WMI458759:WMJ458762 WWE458759:WWF458762 W524295:X524298 JS524295:JT524298 TO524295:TP524298 ADK524295:ADL524298 ANG524295:ANH524298 AXC524295:AXD524298 BGY524295:BGZ524298 BQU524295:BQV524298 CAQ524295:CAR524298 CKM524295:CKN524298 CUI524295:CUJ524298 DEE524295:DEF524298 DOA524295:DOB524298 DXW524295:DXX524298 EHS524295:EHT524298 ERO524295:ERP524298 FBK524295:FBL524298 FLG524295:FLH524298 FVC524295:FVD524298 GEY524295:GEZ524298 GOU524295:GOV524298 GYQ524295:GYR524298 HIM524295:HIN524298 HSI524295:HSJ524298 ICE524295:ICF524298 IMA524295:IMB524298 IVW524295:IVX524298 JFS524295:JFT524298 JPO524295:JPP524298 JZK524295:JZL524298 KJG524295:KJH524298 KTC524295:KTD524298 LCY524295:LCZ524298 LMU524295:LMV524298 LWQ524295:LWR524298 MGM524295:MGN524298 MQI524295:MQJ524298 NAE524295:NAF524298 NKA524295:NKB524298 NTW524295:NTX524298 ODS524295:ODT524298 ONO524295:ONP524298 OXK524295:OXL524298 PHG524295:PHH524298 PRC524295:PRD524298 QAY524295:QAZ524298 QKU524295:QKV524298 QUQ524295:QUR524298 REM524295:REN524298 ROI524295:ROJ524298 RYE524295:RYF524298 SIA524295:SIB524298 SRW524295:SRX524298 TBS524295:TBT524298 TLO524295:TLP524298 TVK524295:TVL524298 UFG524295:UFH524298 UPC524295:UPD524298 UYY524295:UYZ524298 VIU524295:VIV524298 VSQ524295:VSR524298 WCM524295:WCN524298 WMI524295:WMJ524298 WWE524295:WWF524298 W589831:X589834 JS589831:JT589834 TO589831:TP589834 ADK589831:ADL589834 ANG589831:ANH589834 AXC589831:AXD589834 BGY589831:BGZ589834 BQU589831:BQV589834 CAQ589831:CAR589834 CKM589831:CKN589834 CUI589831:CUJ589834 DEE589831:DEF589834 DOA589831:DOB589834 DXW589831:DXX589834 EHS589831:EHT589834 ERO589831:ERP589834 FBK589831:FBL589834 FLG589831:FLH589834 FVC589831:FVD589834 GEY589831:GEZ589834 GOU589831:GOV589834 GYQ589831:GYR589834 HIM589831:HIN589834 HSI589831:HSJ589834 ICE589831:ICF589834 IMA589831:IMB589834 IVW589831:IVX589834 JFS589831:JFT589834 JPO589831:JPP589834 JZK589831:JZL589834 KJG589831:KJH589834 KTC589831:KTD589834 LCY589831:LCZ589834 LMU589831:LMV589834 LWQ589831:LWR589834 MGM589831:MGN589834 MQI589831:MQJ589834 NAE589831:NAF589834 NKA589831:NKB589834 NTW589831:NTX589834 ODS589831:ODT589834 ONO589831:ONP589834 OXK589831:OXL589834 PHG589831:PHH589834 PRC589831:PRD589834 QAY589831:QAZ589834 QKU589831:QKV589834 QUQ589831:QUR589834 REM589831:REN589834 ROI589831:ROJ589834 RYE589831:RYF589834 SIA589831:SIB589834 SRW589831:SRX589834 TBS589831:TBT589834 TLO589831:TLP589834 TVK589831:TVL589834 UFG589831:UFH589834 UPC589831:UPD589834 UYY589831:UYZ589834 VIU589831:VIV589834 VSQ589831:VSR589834 WCM589831:WCN589834 WMI589831:WMJ589834 WWE589831:WWF589834 W655367:X655370 JS655367:JT655370 TO655367:TP655370 ADK655367:ADL655370 ANG655367:ANH655370 AXC655367:AXD655370 BGY655367:BGZ655370 BQU655367:BQV655370 CAQ655367:CAR655370 CKM655367:CKN655370 CUI655367:CUJ655370 DEE655367:DEF655370 DOA655367:DOB655370 DXW655367:DXX655370 EHS655367:EHT655370 ERO655367:ERP655370 FBK655367:FBL655370 FLG655367:FLH655370 FVC655367:FVD655370 GEY655367:GEZ655370 GOU655367:GOV655370 GYQ655367:GYR655370 HIM655367:HIN655370 HSI655367:HSJ655370 ICE655367:ICF655370 IMA655367:IMB655370 IVW655367:IVX655370 JFS655367:JFT655370 JPO655367:JPP655370 JZK655367:JZL655370 KJG655367:KJH655370 KTC655367:KTD655370 LCY655367:LCZ655370 LMU655367:LMV655370 LWQ655367:LWR655370 MGM655367:MGN655370 MQI655367:MQJ655370 NAE655367:NAF655370 NKA655367:NKB655370 NTW655367:NTX655370 ODS655367:ODT655370 ONO655367:ONP655370 OXK655367:OXL655370 PHG655367:PHH655370 PRC655367:PRD655370 QAY655367:QAZ655370 QKU655367:QKV655370 QUQ655367:QUR655370 REM655367:REN655370 ROI655367:ROJ655370 RYE655367:RYF655370 SIA655367:SIB655370 SRW655367:SRX655370 TBS655367:TBT655370 TLO655367:TLP655370 TVK655367:TVL655370 UFG655367:UFH655370 UPC655367:UPD655370 UYY655367:UYZ655370 VIU655367:VIV655370 VSQ655367:VSR655370 WCM655367:WCN655370 WMI655367:WMJ655370 WWE655367:WWF655370 W720903:X720906 JS720903:JT720906 TO720903:TP720906 ADK720903:ADL720906 ANG720903:ANH720906 AXC720903:AXD720906 BGY720903:BGZ720906 BQU720903:BQV720906 CAQ720903:CAR720906 CKM720903:CKN720906 CUI720903:CUJ720906 DEE720903:DEF720906 DOA720903:DOB720906 DXW720903:DXX720906 EHS720903:EHT720906 ERO720903:ERP720906 FBK720903:FBL720906 FLG720903:FLH720906 FVC720903:FVD720906 GEY720903:GEZ720906 GOU720903:GOV720906 GYQ720903:GYR720906 HIM720903:HIN720906 HSI720903:HSJ720906 ICE720903:ICF720906 IMA720903:IMB720906 IVW720903:IVX720906 JFS720903:JFT720906 JPO720903:JPP720906 JZK720903:JZL720906 KJG720903:KJH720906 KTC720903:KTD720906 LCY720903:LCZ720906 LMU720903:LMV720906 LWQ720903:LWR720906 MGM720903:MGN720906 MQI720903:MQJ720906 NAE720903:NAF720906 NKA720903:NKB720906 NTW720903:NTX720906 ODS720903:ODT720906 ONO720903:ONP720906 OXK720903:OXL720906 PHG720903:PHH720906 PRC720903:PRD720906 QAY720903:QAZ720906 QKU720903:QKV720906 QUQ720903:QUR720906 REM720903:REN720906 ROI720903:ROJ720906 RYE720903:RYF720906 SIA720903:SIB720906 SRW720903:SRX720906 TBS720903:TBT720906 TLO720903:TLP720906 TVK720903:TVL720906 UFG720903:UFH720906 UPC720903:UPD720906 UYY720903:UYZ720906 VIU720903:VIV720906 VSQ720903:VSR720906 WCM720903:WCN720906 WMI720903:WMJ720906 WWE720903:WWF720906 W786439:X786442 JS786439:JT786442 TO786439:TP786442 ADK786439:ADL786442 ANG786439:ANH786442 AXC786439:AXD786442 BGY786439:BGZ786442 BQU786439:BQV786442 CAQ786439:CAR786442 CKM786439:CKN786442 CUI786439:CUJ786442 DEE786439:DEF786442 DOA786439:DOB786442 DXW786439:DXX786442 EHS786439:EHT786442 ERO786439:ERP786442 FBK786439:FBL786442 FLG786439:FLH786442 FVC786439:FVD786442 GEY786439:GEZ786442 GOU786439:GOV786442 GYQ786439:GYR786442 HIM786439:HIN786442 HSI786439:HSJ786442 ICE786439:ICF786442 IMA786439:IMB786442 IVW786439:IVX786442 JFS786439:JFT786442 JPO786439:JPP786442 JZK786439:JZL786442 KJG786439:KJH786442 KTC786439:KTD786442 LCY786439:LCZ786442 LMU786439:LMV786442 LWQ786439:LWR786442 MGM786439:MGN786442 MQI786439:MQJ786442 NAE786439:NAF786442 NKA786439:NKB786442 NTW786439:NTX786442 ODS786439:ODT786442 ONO786439:ONP786442 OXK786439:OXL786442 PHG786439:PHH786442 PRC786439:PRD786442 QAY786439:QAZ786442 QKU786439:QKV786442 QUQ786439:QUR786442 REM786439:REN786442 ROI786439:ROJ786442 RYE786439:RYF786442 SIA786439:SIB786442 SRW786439:SRX786442 TBS786439:TBT786442 TLO786439:TLP786442 TVK786439:TVL786442 UFG786439:UFH786442 UPC786439:UPD786442 UYY786439:UYZ786442 VIU786439:VIV786442 VSQ786439:VSR786442 WCM786439:WCN786442 WMI786439:WMJ786442 WWE786439:WWF786442 W851975:X851978 JS851975:JT851978 TO851975:TP851978 ADK851975:ADL851978 ANG851975:ANH851978 AXC851975:AXD851978 BGY851975:BGZ851978 BQU851975:BQV851978 CAQ851975:CAR851978 CKM851975:CKN851978 CUI851975:CUJ851978 DEE851975:DEF851978 DOA851975:DOB851978 DXW851975:DXX851978 EHS851975:EHT851978 ERO851975:ERP851978 FBK851975:FBL851978 FLG851975:FLH851978 FVC851975:FVD851978 GEY851975:GEZ851978 GOU851975:GOV851978 GYQ851975:GYR851978 HIM851975:HIN851978 HSI851975:HSJ851978 ICE851975:ICF851978 IMA851975:IMB851978 IVW851975:IVX851978 JFS851975:JFT851978 JPO851975:JPP851978 JZK851975:JZL851978 KJG851975:KJH851978 KTC851975:KTD851978 LCY851975:LCZ851978 LMU851975:LMV851978 LWQ851975:LWR851978 MGM851975:MGN851978 MQI851975:MQJ851978 NAE851975:NAF851978 NKA851975:NKB851978 NTW851975:NTX851978 ODS851975:ODT851978 ONO851975:ONP851978 OXK851975:OXL851978 PHG851975:PHH851978 PRC851975:PRD851978 QAY851975:QAZ851978 QKU851975:QKV851978 QUQ851975:QUR851978 REM851975:REN851978 ROI851975:ROJ851978 RYE851975:RYF851978 SIA851975:SIB851978 SRW851975:SRX851978 TBS851975:TBT851978 TLO851975:TLP851978 TVK851975:TVL851978 UFG851975:UFH851978 UPC851975:UPD851978 UYY851975:UYZ851978 VIU851975:VIV851978 VSQ851975:VSR851978 WCM851975:WCN851978 WMI851975:WMJ851978 WWE851975:WWF851978 W917511:X917514 JS917511:JT917514 TO917511:TP917514 ADK917511:ADL917514 ANG917511:ANH917514 AXC917511:AXD917514 BGY917511:BGZ917514 BQU917511:BQV917514 CAQ917511:CAR917514 CKM917511:CKN917514 CUI917511:CUJ917514 DEE917511:DEF917514 DOA917511:DOB917514 DXW917511:DXX917514 EHS917511:EHT917514 ERO917511:ERP917514 FBK917511:FBL917514 FLG917511:FLH917514 FVC917511:FVD917514 GEY917511:GEZ917514 GOU917511:GOV917514 GYQ917511:GYR917514 HIM917511:HIN917514 HSI917511:HSJ917514 ICE917511:ICF917514 IMA917511:IMB917514 IVW917511:IVX917514 JFS917511:JFT917514 JPO917511:JPP917514 JZK917511:JZL917514 KJG917511:KJH917514 KTC917511:KTD917514 LCY917511:LCZ917514 LMU917511:LMV917514 LWQ917511:LWR917514 MGM917511:MGN917514 MQI917511:MQJ917514 NAE917511:NAF917514 NKA917511:NKB917514 NTW917511:NTX917514 ODS917511:ODT917514 ONO917511:ONP917514 OXK917511:OXL917514 PHG917511:PHH917514 PRC917511:PRD917514 QAY917511:QAZ917514 QKU917511:QKV917514 QUQ917511:QUR917514 REM917511:REN917514 ROI917511:ROJ917514 RYE917511:RYF917514 SIA917511:SIB917514 SRW917511:SRX917514 TBS917511:TBT917514 TLO917511:TLP917514 TVK917511:TVL917514 UFG917511:UFH917514 UPC917511:UPD917514 UYY917511:UYZ917514 VIU917511:VIV917514 VSQ917511:VSR917514 WCM917511:WCN917514 WMI917511:WMJ917514 WWE917511:WWF917514 W983047:X983050 JS983047:JT983050 TO983047:TP983050 ADK983047:ADL983050 ANG983047:ANH983050 AXC983047:AXD983050 BGY983047:BGZ983050 BQU983047:BQV983050 CAQ983047:CAR983050 CKM983047:CKN983050 CUI983047:CUJ983050 DEE983047:DEF983050 DOA983047:DOB983050 DXW983047:DXX983050 EHS983047:EHT983050 ERO983047:ERP983050 FBK983047:FBL983050 FLG983047:FLH983050 FVC983047:FVD983050 GEY983047:GEZ983050 GOU983047:GOV983050 GYQ983047:GYR983050 HIM983047:HIN983050 HSI983047:HSJ983050 ICE983047:ICF983050 IMA983047:IMB983050 IVW983047:IVX983050 JFS983047:JFT983050 JPO983047:JPP983050 JZK983047:JZL983050 KJG983047:KJH983050 KTC983047:KTD983050 LCY983047:LCZ983050 LMU983047:LMV983050 LWQ983047:LWR983050 MGM983047:MGN983050 MQI983047:MQJ983050 NAE983047:NAF983050 NKA983047:NKB983050 NTW983047:NTX983050 ODS983047:ODT983050 ONO983047:ONP983050 OXK983047:OXL983050 PHG983047:PHH983050 PRC983047:PRD983050 QAY983047:QAZ983050 QKU983047:QKV983050 QUQ983047:QUR983050 REM983047:REN983050 ROI983047:ROJ983050 RYE983047:RYF983050 SIA983047:SIB983050 SRW983047:SRX983050 TBS983047:TBT983050 TLO983047:TLP983050 TVK983047:TVL983050 UFG983047:UFH983050 UPC983047:UPD983050 UYY983047:UYZ983050 VIU983047:VIV983050 VSQ983047:VSR983050 WCM983047:WCN983050 WMI983047:WMJ983050 WWE983047:WWF983050 S7:T10 JO7:JP10 TK7:TL10 ADG7:ADH10 ANC7:AND10 AWY7:AWZ10 BGU7:BGV10 BQQ7:BQR10 CAM7:CAN10 CKI7:CKJ10 CUE7:CUF10 DEA7:DEB10 DNW7:DNX10 DXS7:DXT10 EHO7:EHP10 ERK7:ERL10 FBG7:FBH10 FLC7:FLD10 FUY7:FUZ10 GEU7:GEV10 GOQ7:GOR10 GYM7:GYN10 HII7:HIJ10 HSE7:HSF10 ICA7:ICB10 ILW7:ILX10 IVS7:IVT10 JFO7:JFP10 JPK7:JPL10 JZG7:JZH10 KJC7:KJD10 KSY7:KSZ10 LCU7:LCV10 LMQ7:LMR10 LWM7:LWN10 MGI7:MGJ10 MQE7:MQF10 NAA7:NAB10 NJW7:NJX10 NTS7:NTT10 ODO7:ODP10 ONK7:ONL10 OXG7:OXH10 PHC7:PHD10 PQY7:PQZ10 QAU7:QAV10 QKQ7:QKR10 QUM7:QUN10 REI7:REJ10 ROE7:ROF10 RYA7:RYB10 SHW7:SHX10 SRS7:SRT10 TBO7:TBP10 TLK7:TLL10 TVG7:TVH10 UFC7:UFD10 UOY7:UOZ10 UYU7:UYV10 VIQ7:VIR10 VSM7:VSN10 WCI7:WCJ10 WME7:WMF10 WWA7:WWB10 S65543:T65546 JO65543:JP65546 TK65543:TL65546 ADG65543:ADH65546 ANC65543:AND65546 AWY65543:AWZ65546 BGU65543:BGV65546 BQQ65543:BQR65546 CAM65543:CAN65546 CKI65543:CKJ65546 CUE65543:CUF65546 DEA65543:DEB65546 DNW65543:DNX65546 DXS65543:DXT65546 EHO65543:EHP65546 ERK65543:ERL65546 FBG65543:FBH65546 FLC65543:FLD65546 FUY65543:FUZ65546 GEU65543:GEV65546 GOQ65543:GOR65546 GYM65543:GYN65546 HII65543:HIJ65546 HSE65543:HSF65546 ICA65543:ICB65546 ILW65543:ILX65546 IVS65543:IVT65546 JFO65543:JFP65546 JPK65543:JPL65546 JZG65543:JZH65546 KJC65543:KJD65546 KSY65543:KSZ65546 LCU65543:LCV65546 LMQ65543:LMR65546 LWM65543:LWN65546 MGI65543:MGJ65546 MQE65543:MQF65546 NAA65543:NAB65546 NJW65543:NJX65546 NTS65543:NTT65546 ODO65543:ODP65546 ONK65543:ONL65546 OXG65543:OXH65546 PHC65543:PHD65546 PQY65543:PQZ65546 QAU65543:QAV65546 QKQ65543:QKR65546 QUM65543:QUN65546 REI65543:REJ65546 ROE65543:ROF65546 RYA65543:RYB65546 SHW65543:SHX65546 SRS65543:SRT65546 TBO65543:TBP65546 TLK65543:TLL65546 TVG65543:TVH65546 UFC65543:UFD65546 UOY65543:UOZ65546 UYU65543:UYV65546 VIQ65543:VIR65546 VSM65543:VSN65546 WCI65543:WCJ65546 WME65543:WMF65546 WWA65543:WWB65546 S131079:T131082 JO131079:JP131082 TK131079:TL131082 ADG131079:ADH131082 ANC131079:AND131082 AWY131079:AWZ131082 BGU131079:BGV131082 BQQ131079:BQR131082 CAM131079:CAN131082 CKI131079:CKJ131082 CUE131079:CUF131082 DEA131079:DEB131082 DNW131079:DNX131082 DXS131079:DXT131082 EHO131079:EHP131082 ERK131079:ERL131082 FBG131079:FBH131082 FLC131079:FLD131082 FUY131079:FUZ131082 GEU131079:GEV131082 GOQ131079:GOR131082 GYM131079:GYN131082 HII131079:HIJ131082 HSE131079:HSF131082 ICA131079:ICB131082 ILW131079:ILX131082 IVS131079:IVT131082 JFO131079:JFP131082 JPK131079:JPL131082 JZG131079:JZH131082 KJC131079:KJD131082 KSY131079:KSZ131082 LCU131079:LCV131082 LMQ131079:LMR131082 LWM131079:LWN131082 MGI131079:MGJ131082 MQE131079:MQF131082 NAA131079:NAB131082 NJW131079:NJX131082 NTS131079:NTT131082 ODO131079:ODP131082 ONK131079:ONL131082 OXG131079:OXH131082 PHC131079:PHD131082 PQY131079:PQZ131082 QAU131079:QAV131082 QKQ131079:QKR131082 QUM131079:QUN131082 REI131079:REJ131082 ROE131079:ROF131082 RYA131079:RYB131082 SHW131079:SHX131082 SRS131079:SRT131082 TBO131079:TBP131082 TLK131079:TLL131082 TVG131079:TVH131082 UFC131079:UFD131082 UOY131079:UOZ131082 UYU131079:UYV131082 VIQ131079:VIR131082 VSM131079:VSN131082 WCI131079:WCJ131082 WME131079:WMF131082 WWA131079:WWB131082 S196615:T196618 JO196615:JP196618 TK196615:TL196618 ADG196615:ADH196618 ANC196615:AND196618 AWY196615:AWZ196618 BGU196615:BGV196618 BQQ196615:BQR196618 CAM196615:CAN196618 CKI196615:CKJ196618 CUE196615:CUF196618 DEA196615:DEB196618 DNW196615:DNX196618 DXS196615:DXT196618 EHO196615:EHP196618 ERK196615:ERL196618 FBG196615:FBH196618 FLC196615:FLD196618 FUY196615:FUZ196618 GEU196615:GEV196618 GOQ196615:GOR196618 GYM196615:GYN196618 HII196615:HIJ196618 HSE196615:HSF196618 ICA196615:ICB196618 ILW196615:ILX196618 IVS196615:IVT196618 JFO196615:JFP196618 JPK196615:JPL196618 JZG196615:JZH196618 KJC196615:KJD196618 KSY196615:KSZ196618 LCU196615:LCV196618 LMQ196615:LMR196618 LWM196615:LWN196618 MGI196615:MGJ196618 MQE196615:MQF196618 NAA196615:NAB196618 NJW196615:NJX196618 NTS196615:NTT196618 ODO196615:ODP196618 ONK196615:ONL196618 OXG196615:OXH196618 PHC196615:PHD196618 PQY196615:PQZ196618 QAU196615:QAV196618 QKQ196615:QKR196618 QUM196615:QUN196618 REI196615:REJ196618 ROE196615:ROF196618 RYA196615:RYB196618 SHW196615:SHX196618 SRS196615:SRT196618 TBO196615:TBP196618 TLK196615:TLL196618 TVG196615:TVH196618 UFC196615:UFD196618 UOY196615:UOZ196618 UYU196615:UYV196618 VIQ196615:VIR196618 VSM196615:VSN196618 WCI196615:WCJ196618 WME196615:WMF196618 WWA196615:WWB196618 S262151:T262154 JO262151:JP262154 TK262151:TL262154 ADG262151:ADH262154 ANC262151:AND262154 AWY262151:AWZ262154 BGU262151:BGV262154 BQQ262151:BQR262154 CAM262151:CAN262154 CKI262151:CKJ262154 CUE262151:CUF262154 DEA262151:DEB262154 DNW262151:DNX262154 DXS262151:DXT262154 EHO262151:EHP262154 ERK262151:ERL262154 FBG262151:FBH262154 FLC262151:FLD262154 FUY262151:FUZ262154 GEU262151:GEV262154 GOQ262151:GOR262154 GYM262151:GYN262154 HII262151:HIJ262154 HSE262151:HSF262154 ICA262151:ICB262154 ILW262151:ILX262154 IVS262151:IVT262154 JFO262151:JFP262154 JPK262151:JPL262154 JZG262151:JZH262154 KJC262151:KJD262154 KSY262151:KSZ262154 LCU262151:LCV262154 LMQ262151:LMR262154 LWM262151:LWN262154 MGI262151:MGJ262154 MQE262151:MQF262154 NAA262151:NAB262154 NJW262151:NJX262154 NTS262151:NTT262154 ODO262151:ODP262154 ONK262151:ONL262154 OXG262151:OXH262154 PHC262151:PHD262154 PQY262151:PQZ262154 QAU262151:QAV262154 QKQ262151:QKR262154 QUM262151:QUN262154 REI262151:REJ262154 ROE262151:ROF262154 RYA262151:RYB262154 SHW262151:SHX262154 SRS262151:SRT262154 TBO262151:TBP262154 TLK262151:TLL262154 TVG262151:TVH262154 UFC262151:UFD262154 UOY262151:UOZ262154 UYU262151:UYV262154 VIQ262151:VIR262154 VSM262151:VSN262154 WCI262151:WCJ262154 WME262151:WMF262154 WWA262151:WWB262154 S327687:T327690 JO327687:JP327690 TK327687:TL327690 ADG327687:ADH327690 ANC327687:AND327690 AWY327687:AWZ327690 BGU327687:BGV327690 BQQ327687:BQR327690 CAM327687:CAN327690 CKI327687:CKJ327690 CUE327687:CUF327690 DEA327687:DEB327690 DNW327687:DNX327690 DXS327687:DXT327690 EHO327687:EHP327690 ERK327687:ERL327690 FBG327687:FBH327690 FLC327687:FLD327690 FUY327687:FUZ327690 GEU327687:GEV327690 GOQ327687:GOR327690 GYM327687:GYN327690 HII327687:HIJ327690 HSE327687:HSF327690 ICA327687:ICB327690 ILW327687:ILX327690 IVS327687:IVT327690 JFO327687:JFP327690 JPK327687:JPL327690 JZG327687:JZH327690 KJC327687:KJD327690 KSY327687:KSZ327690 LCU327687:LCV327690 LMQ327687:LMR327690 LWM327687:LWN327690 MGI327687:MGJ327690 MQE327687:MQF327690 NAA327687:NAB327690 NJW327687:NJX327690 NTS327687:NTT327690 ODO327687:ODP327690 ONK327687:ONL327690 OXG327687:OXH327690 PHC327687:PHD327690 PQY327687:PQZ327690 QAU327687:QAV327690 QKQ327687:QKR327690 QUM327687:QUN327690 REI327687:REJ327690 ROE327687:ROF327690 RYA327687:RYB327690 SHW327687:SHX327690 SRS327687:SRT327690 TBO327687:TBP327690 TLK327687:TLL327690 TVG327687:TVH327690 UFC327687:UFD327690 UOY327687:UOZ327690 UYU327687:UYV327690 VIQ327687:VIR327690 VSM327687:VSN327690 WCI327687:WCJ327690 WME327687:WMF327690 WWA327687:WWB327690 S393223:T393226 JO393223:JP393226 TK393223:TL393226 ADG393223:ADH393226 ANC393223:AND393226 AWY393223:AWZ393226 BGU393223:BGV393226 BQQ393223:BQR393226 CAM393223:CAN393226 CKI393223:CKJ393226 CUE393223:CUF393226 DEA393223:DEB393226 DNW393223:DNX393226 DXS393223:DXT393226 EHO393223:EHP393226 ERK393223:ERL393226 FBG393223:FBH393226 FLC393223:FLD393226 FUY393223:FUZ393226 GEU393223:GEV393226 GOQ393223:GOR393226 GYM393223:GYN393226 HII393223:HIJ393226 HSE393223:HSF393226 ICA393223:ICB393226 ILW393223:ILX393226 IVS393223:IVT393226 JFO393223:JFP393226 JPK393223:JPL393226 JZG393223:JZH393226 KJC393223:KJD393226 KSY393223:KSZ393226 LCU393223:LCV393226 LMQ393223:LMR393226 LWM393223:LWN393226 MGI393223:MGJ393226 MQE393223:MQF393226 NAA393223:NAB393226 NJW393223:NJX393226 NTS393223:NTT393226 ODO393223:ODP393226 ONK393223:ONL393226 OXG393223:OXH393226 PHC393223:PHD393226 PQY393223:PQZ393226 QAU393223:QAV393226 QKQ393223:QKR393226 QUM393223:QUN393226 REI393223:REJ393226 ROE393223:ROF393226 RYA393223:RYB393226 SHW393223:SHX393226 SRS393223:SRT393226 TBO393223:TBP393226 TLK393223:TLL393226 TVG393223:TVH393226 UFC393223:UFD393226 UOY393223:UOZ393226 UYU393223:UYV393226 VIQ393223:VIR393226 VSM393223:VSN393226 WCI393223:WCJ393226 WME393223:WMF393226 WWA393223:WWB393226 S458759:T458762 JO458759:JP458762 TK458759:TL458762 ADG458759:ADH458762 ANC458759:AND458762 AWY458759:AWZ458762 BGU458759:BGV458762 BQQ458759:BQR458762 CAM458759:CAN458762 CKI458759:CKJ458762 CUE458759:CUF458762 DEA458759:DEB458762 DNW458759:DNX458762 DXS458759:DXT458762 EHO458759:EHP458762 ERK458759:ERL458762 FBG458759:FBH458762 FLC458759:FLD458762 FUY458759:FUZ458762 GEU458759:GEV458762 GOQ458759:GOR458762 GYM458759:GYN458762 HII458759:HIJ458762 HSE458759:HSF458762 ICA458759:ICB458762 ILW458759:ILX458762 IVS458759:IVT458762 JFO458759:JFP458762 JPK458759:JPL458762 JZG458759:JZH458762 KJC458759:KJD458762 KSY458759:KSZ458762 LCU458759:LCV458762 LMQ458759:LMR458762 LWM458759:LWN458762 MGI458759:MGJ458762 MQE458759:MQF458762 NAA458759:NAB458762 NJW458759:NJX458762 NTS458759:NTT458762 ODO458759:ODP458762 ONK458759:ONL458762 OXG458759:OXH458762 PHC458759:PHD458762 PQY458759:PQZ458762 QAU458759:QAV458762 QKQ458759:QKR458762 QUM458759:QUN458762 REI458759:REJ458762 ROE458759:ROF458762 RYA458759:RYB458762 SHW458759:SHX458762 SRS458759:SRT458762 TBO458759:TBP458762 TLK458759:TLL458762 TVG458759:TVH458762 UFC458759:UFD458762 UOY458759:UOZ458762 UYU458759:UYV458762 VIQ458759:VIR458762 VSM458759:VSN458762 WCI458759:WCJ458762 WME458759:WMF458762 WWA458759:WWB458762 S524295:T524298 JO524295:JP524298 TK524295:TL524298 ADG524295:ADH524298 ANC524295:AND524298 AWY524295:AWZ524298 BGU524295:BGV524298 BQQ524295:BQR524298 CAM524295:CAN524298 CKI524295:CKJ524298 CUE524295:CUF524298 DEA524295:DEB524298 DNW524295:DNX524298 DXS524295:DXT524298 EHO524295:EHP524298 ERK524295:ERL524298 FBG524295:FBH524298 FLC524295:FLD524298 FUY524295:FUZ524298 GEU524295:GEV524298 GOQ524295:GOR524298 GYM524295:GYN524298 HII524295:HIJ524298 HSE524295:HSF524298 ICA524295:ICB524298 ILW524295:ILX524298 IVS524295:IVT524298 JFO524295:JFP524298 JPK524295:JPL524298 JZG524295:JZH524298 KJC524295:KJD524298 KSY524295:KSZ524298 LCU524295:LCV524298 LMQ524295:LMR524298 LWM524295:LWN524298 MGI524295:MGJ524298 MQE524295:MQF524298 NAA524295:NAB524298 NJW524295:NJX524298 NTS524295:NTT524298 ODO524295:ODP524298 ONK524295:ONL524298 OXG524295:OXH524298 PHC524295:PHD524298 PQY524295:PQZ524298 QAU524295:QAV524298 QKQ524295:QKR524298 QUM524295:QUN524298 REI524295:REJ524298 ROE524295:ROF524298 RYA524295:RYB524298 SHW524295:SHX524298 SRS524295:SRT524298 TBO524295:TBP524298 TLK524295:TLL524298 TVG524295:TVH524298 UFC524295:UFD524298 UOY524295:UOZ524298 UYU524295:UYV524298 VIQ524295:VIR524298 VSM524295:VSN524298 WCI524295:WCJ524298 WME524295:WMF524298 WWA524295:WWB524298 S589831:T589834 JO589831:JP589834 TK589831:TL589834 ADG589831:ADH589834 ANC589831:AND589834 AWY589831:AWZ589834 BGU589831:BGV589834 BQQ589831:BQR589834 CAM589831:CAN589834 CKI589831:CKJ589834 CUE589831:CUF589834 DEA589831:DEB589834 DNW589831:DNX589834 DXS589831:DXT589834 EHO589831:EHP589834 ERK589831:ERL589834 FBG589831:FBH589834 FLC589831:FLD589834 FUY589831:FUZ589834 GEU589831:GEV589834 GOQ589831:GOR589834 GYM589831:GYN589834 HII589831:HIJ589834 HSE589831:HSF589834 ICA589831:ICB589834 ILW589831:ILX589834 IVS589831:IVT589834 JFO589831:JFP589834 JPK589831:JPL589834 JZG589831:JZH589834 KJC589831:KJD589834 KSY589831:KSZ589834 LCU589831:LCV589834 LMQ589831:LMR589834 LWM589831:LWN589834 MGI589831:MGJ589834 MQE589831:MQF589834 NAA589831:NAB589834 NJW589831:NJX589834 NTS589831:NTT589834 ODO589831:ODP589834 ONK589831:ONL589834 OXG589831:OXH589834 PHC589831:PHD589834 PQY589831:PQZ589834 QAU589831:QAV589834 QKQ589831:QKR589834 QUM589831:QUN589834 REI589831:REJ589834 ROE589831:ROF589834 RYA589831:RYB589834 SHW589831:SHX589834 SRS589831:SRT589834 TBO589831:TBP589834 TLK589831:TLL589834 TVG589831:TVH589834 UFC589831:UFD589834 UOY589831:UOZ589834 UYU589831:UYV589834 VIQ589831:VIR589834 VSM589831:VSN589834 WCI589831:WCJ589834 WME589831:WMF589834 WWA589831:WWB589834 S655367:T655370 JO655367:JP655370 TK655367:TL655370 ADG655367:ADH655370 ANC655367:AND655370 AWY655367:AWZ655370 BGU655367:BGV655370 BQQ655367:BQR655370 CAM655367:CAN655370 CKI655367:CKJ655370 CUE655367:CUF655370 DEA655367:DEB655370 DNW655367:DNX655370 DXS655367:DXT655370 EHO655367:EHP655370 ERK655367:ERL655370 FBG655367:FBH655370 FLC655367:FLD655370 FUY655367:FUZ655370 GEU655367:GEV655370 GOQ655367:GOR655370 GYM655367:GYN655370 HII655367:HIJ655370 HSE655367:HSF655370 ICA655367:ICB655370 ILW655367:ILX655370 IVS655367:IVT655370 JFO655367:JFP655370 JPK655367:JPL655370 JZG655367:JZH655370 KJC655367:KJD655370 KSY655367:KSZ655370 LCU655367:LCV655370 LMQ655367:LMR655370 LWM655367:LWN655370 MGI655367:MGJ655370 MQE655367:MQF655370 NAA655367:NAB655370 NJW655367:NJX655370 NTS655367:NTT655370 ODO655367:ODP655370 ONK655367:ONL655370 OXG655367:OXH655370 PHC655367:PHD655370 PQY655367:PQZ655370 QAU655367:QAV655370 QKQ655367:QKR655370 QUM655367:QUN655370 REI655367:REJ655370 ROE655367:ROF655370 RYA655367:RYB655370 SHW655367:SHX655370 SRS655367:SRT655370 TBO655367:TBP655370 TLK655367:TLL655370 TVG655367:TVH655370 UFC655367:UFD655370 UOY655367:UOZ655370 UYU655367:UYV655370 VIQ655367:VIR655370 VSM655367:VSN655370 WCI655367:WCJ655370 WME655367:WMF655370 WWA655367:WWB655370 S720903:T720906 JO720903:JP720906 TK720903:TL720906 ADG720903:ADH720906 ANC720903:AND720906 AWY720903:AWZ720906 BGU720903:BGV720906 BQQ720903:BQR720906 CAM720903:CAN720906 CKI720903:CKJ720906 CUE720903:CUF720906 DEA720903:DEB720906 DNW720903:DNX720906 DXS720903:DXT720906 EHO720903:EHP720906 ERK720903:ERL720906 FBG720903:FBH720906 FLC720903:FLD720906 FUY720903:FUZ720906 GEU720903:GEV720906 GOQ720903:GOR720906 GYM720903:GYN720906 HII720903:HIJ720906 HSE720903:HSF720906 ICA720903:ICB720906 ILW720903:ILX720906 IVS720903:IVT720906 JFO720903:JFP720906 JPK720903:JPL720906 JZG720903:JZH720906 KJC720903:KJD720906 KSY720903:KSZ720906 LCU720903:LCV720906 LMQ720903:LMR720906 LWM720903:LWN720906 MGI720903:MGJ720906 MQE720903:MQF720906 NAA720903:NAB720906 NJW720903:NJX720906 NTS720903:NTT720906 ODO720903:ODP720906 ONK720903:ONL720906 OXG720903:OXH720906 PHC720903:PHD720906 PQY720903:PQZ720906 QAU720903:QAV720906 QKQ720903:QKR720906 QUM720903:QUN720906 REI720903:REJ720906 ROE720903:ROF720906 RYA720903:RYB720906 SHW720903:SHX720906 SRS720903:SRT720906 TBO720903:TBP720906 TLK720903:TLL720906 TVG720903:TVH720906 UFC720903:UFD720906 UOY720903:UOZ720906 UYU720903:UYV720906 VIQ720903:VIR720906 VSM720903:VSN720906 WCI720903:WCJ720906 WME720903:WMF720906 WWA720903:WWB720906 S786439:T786442 JO786439:JP786442 TK786439:TL786442 ADG786439:ADH786442 ANC786439:AND786442 AWY786439:AWZ786442 BGU786439:BGV786442 BQQ786439:BQR786442 CAM786439:CAN786442 CKI786439:CKJ786442 CUE786439:CUF786442 DEA786439:DEB786442 DNW786439:DNX786442 DXS786439:DXT786442 EHO786439:EHP786442 ERK786439:ERL786442 FBG786439:FBH786442 FLC786439:FLD786442 FUY786439:FUZ786442 GEU786439:GEV786442 GOQ786439:GOR786442 GYM786439:GYN786442 HII786439:HIJ786442 HSE786439:HSF786442 ICA786439:ICB786442 ILW786439:ILX786442 IVS786439:IVT786442 JFO786439:JFP786442 JPK786439:JPL786442 JZG786439:JZH786442 KJC786439:KJD786442 KSY786439:KSZ786442 LCU786439:LCV786442 LMQ786439:LMR786442 LWM786439:LWN786442 MGI786439:MGJ786442 MQE786439:MQF786442 NAA786439:NAB786442 NJW786439:NJX786442 NTS786439:NTT786442 ODO786439:ODP786442 ONK786439:ONL786442 OXG786439:OXH786442 PHC786439:PHD786442 PQY786439:PQZ786442 QAU786439:QAV786442 QKQ786439:QKR786442 QUM786439:QUN786442 REI786439:REJ786442 ROE786439:ROF786442 RYA786439:RYB786442 SHW786439:SHX786442 SRS786439:SRT786442 TBO786439:TBP786442 TLK786439:TLL786442 TVG786439:TVH786442 UFC786439:UFD786442 UOY786439:UOZ786442 UYU786439:UYV786442 VIQ786439:VIR786442 VSM786439:VSN786442 WCI786439:WCJ786442 WME786439:WMF786442 WWA786439:WWB786442 S851975:T851978 JO851975:JP851978 TK851975:TL851978 ADG851975:ADH851978 ANC851975:AND851978 AWY851975:AWZ851978 BGU851975:BGV851978 BQQ851975:BQR851978 CAM851975:CAN851978 CKI851975:CKJ851978 CUE851975:CUF851978 DEA851975:DEB851978 DNW851975:DNX851978 DXS851975:DXT851978 EHO851975:EHP851978 ERK851975:ERL851978 FBG851975:FBH851978 FLC851975:FLD851978 FUY851975:FUZ851978 GEU851975:GEV851978 GOQ851975:GOR851978 GYM851975:GYN851978 HII851975:HIJ851978 HSE851975:HSF851978 ICA851975:ICB851978 ILW851975:ILX851978 IVS851975:IVT851978 JFO851975:JFP851978 JPK851975:JPL851978 JZG851975:JZH851978 KJC851975:KJD851978 KSY851975:KSZ851978 LCU851975:LCV851978 LMQ851975:LMR851978 LWM851975:LWN851978 MGI851975:MGJ851978 MQE851975:MQF851978 NAA851975:NAB851978 NJW851975:NJX851978 NTS851975:NTT851978 ODO851975:ODP851978 ONK851975:ONL851978 OXG851975:OXH851978 PHC851975:PHD851978 PQY851975:PQZ851978 QAU851975:QAV851978 QKQ851975:QKR851978 QUM851975:QUN851978 REI851975:REJ851978 ROE851975:ROF851978 RYA851975:RYB851978 SHW851975:SHX851978 SRS851975:SRT851978 TBO851975:TBP851978 TLK851975:TLL851978 TVG851975:TVH851978 UFC851975:UFD851978 UOY851975:UOZ851978 UYU851975:UYV851978 VIQ851975:VIR851978 VSM851975:VSN851978 WCI851975:WCJ851978 WME851975:WMF851978 WWA851975:WWB851978 S917511:T917514 JO917511:JP917514 TK917511:TL917514 ADG917511:ADH917514 ANC917511:AND917514 AWY917511:AWZ917514 BGU917511:BGV917514 BQQ917511:BQR917514 CAM917511:CAN917514 CKI917511:CKJ917514 CUE917511:CUF917514 DEA917511:DEB917514 DNW917511:DNX917514 DXS917511:DXT917514 EHO917511:EHP917514 ERK917511:ERL917514 FBG917511:FBH917514 FLC917511:FLD917514 FUY917511:FUZ917514 GEU917511:GEV917514 GOQ917511:GOR917514 GYM917511:GYN917514 HII917511:HIJ917514 HSE917511:HSF917514 ICA917511:ICB917514 ILW917511:ILX917514 IVS917511:IVT917514 JFO917511:JFP917514 JPK917511:JPL917514 JZG917511:JZH917514 KJC917511:KJD917514 KSY917511:KSZ917514 LCU917511:LCV917514 LMQ917511:LMR917514 LWM917511:LWN917514 MGI917511:MGJ917514 MQE917511:MQF917514 NAA917511:NAB917514 NJW917511:NJX917514 NTS917511:NTT917514 ODO917511:ODP917514 ONK917511:ONL917514 OXG917511:OXH917514 PHC917511:PHD917514 PQY917511:PQZ917514 QAU917511:QAV917514 QKQ917511:QKR917514 QUM917511:QUN917514 REI917511:REJ917514 ROE917511:ROF917514 RYA917511:RYB917514 SHW917511:SHX917514 SRS917511:SRT917514 TBO917511:TBP917514 TLK917511:TLL917514 TVG917511:TVH917514 UFC917511:UFD917514 UOY917511:UOZ917514 UYU917511:UYV917514 VIQ917511:VIR917514 VSM917511:VSN917514 WCI917511:WCJ917514 WME917511:WMF917514 WWA917511:WWB917514 S983047:T983050 JO983047:JP983050 TK983047:TL983050 ADG983047:ADH983050 ANC983047:AND983050 AWY983047:AWZ983050 BGU983047:BGV983050 BQQ983047:BQR983050 CAM983047:CAN983050 CKI983047:CKJ983050 CUE983047:CUF983050 DEA983047:DEB983050 DNW983047:DNX983050 DXS983047:DXT983050 EHO983047:EHP983050 ERK983047:ERL983050 FBG983047:FBH983050 FLC983047:FLD983050 FUY983047:FUZ983050 GEU983047:GEV983050 GOQ983047:GOR983050 GYM983047:GYN983050 HII983047:HIJ983050 HSE983047:HSF983050 ICA983047:ICB983050 ILW983047:ILX983050 IVS983047:IVT983050 JFO983047:JFP983050 JPK983047:JPL983050 JZG983047:JZH983050 KJC983047:KJD983050 KSY983047:KSZ983050 LCU983047:LCV983050 LMQ983047:LMR983050 LWM983047:LWN983050 MGI983047:MGJ983050 MQE983047:MQF983050 NAA983047:NAB983050 NJW983047:NJX983050 NTS983047:NTT983050 ODO983047:ODP983050 ONK983047:ONL983050 OXG983047:OXH983050 PHC983047:PHD983050 PQY983047:PQZ983050 QAU983047:QAV983050 QKQ983047:QKR983050 QUM983047:QUN983050 REI983047:REJ983050 ROE983047:ROF983050 RYA983047:RYB983050 SHW983047:SHX983050 SRS983047:SRT983050 TBO983047:TBP983050 TLK983047:TLL983050 TVG983047:TVH983050 UFC983047:UFD983050 UOY983047:UOZ983050 UYU983047:UYV983050 VIQ983047:VIR983050 VSM983047:VSN983050 WCI983047:WCJ983050 WME983047:WMF983050 Q7:Q10 P7:P9 O7:O10" xr:uid="{00000000-0002-0000-1200-000000000000}"/>
    <dataValidation imeMode="off" allowBlank="1" showInputMessage="1" showErrorMessage="1" sqref="S11:T12 JO11:JP12 TK11:TL12 ADG11:ADH12 ANC11:AND12 AWY11:AWZ12 BGU11:BGV12 BQQ11:BQR12 CAM11:CAN12 CKI11:CKJ12 CUE11:CUF12 DEA11:DEB12 DNW11:DNX12 DXS11:DXT12 EHO11:EHP12 ERK11:ERL12 FBG11:FBH12 FLC11:FLD12 FUY11:FUZ12 GEU11:GEV12 GOQ11:GOR12 GYM11:GYN12 HII11:HIJ12 HSE11:HSF12 ICA11:ICB12 ILW11:ILX12 IVS11:IVT12 JFO11:JFP12 JPK11:JPL12 JZG11:JZH12 KJC11:KJD12 KSY11:KSZ12 LCU11:LCV12 LMQ11:LMR12 LWM11:LWN12 MGI11:MGJ12 MQE11:MQF12 NAA11:NAB12 NJW11:NJX12 NTS11:NTT12 ODO11:ODP12 ONK11:ONL12 OXG11:OXH12 PHC11:PHD12 PQY11:PQZ12 QAU11:QAV12 QKQ11:QKR12 QUM11:QUN12 REI11:REJ12 ROE11:ROF12 RYA11:RYB12 SHW11:SHX12 SRS11:SRT12 TBO11:TBP12 TLK11:TLL12 TVG11:TVH12 UFC11:UFD12 UOY11:UOZ12 UYU11:UYV12 VIQ11:VIR12 VSM11:VSN12 WCI11:WCJ12 WME11:WMF12 WWA11:WWB12 S65547:T65548 JO65547:JP65548 TK65547:TL65548 ADG65547:ADH65548 ANC65547:AND65548 AWY65547:AWZ65548 BGU65547:BGV65548 BQQ65547:BQR65548 CAM65547:CAN65548 CKI65547:CKJ65548 CUE65547:CUF65548 DEA65547:DEB65548 DNW65547:DNX65548 DXS65547:DXT65548 EHO65547:EHP65548 ERK65547:ERL65548 FBG65547:FBH65548 FLC65547:FLD65548 FUY65547:FUZ65548 GEU65547:GEV65548 GOQ65547:GOR65548 GYM65547:GYN65548 HII65547:HIJ65548 HSE65547:HSF65548 ICA65547:ICB65548 ILW65547:ILX65548 IVS65547:IVT65548 JFO65547:JFP65548 JPK65547:JPL65548 JZG65547:JZH65548 KJC65547:KJD65548 KSY65547:KSZ65548 LCU65547:LCV65548 LMQ65547:LMR65548 LWM65547:LWN65548 MGI65547:MGJ65548 MQE65547:MQF65548 NAA65547:NAB65548 NJW65547:NJX65548 NTS65547:NTT65548 ODO65547:ODP65548 ONK65547:ONL65548 OXG65547:OXH65548 PHC65547:PHD65548 PQY65547:PQZ65548 QAU65547:QAV65548 QKQ65547:QKR65548 QUM65547:QUN65548 REI65547:REJ65548 ROE65547:ROF65548 RYA65547:RYB65548 SHW65547:SHX65548 SRS65547:SRT65548 TBO65547:TBP65548 TLK65547:TLL65548 TVG65547:TVH65548 UFC65547:UFD65548 UOY65547:UOZ65548 UYU65547:UYV65548 VIQ65547:VIR65548 VSM65547:VSN65548 WCI65547:WCJ65548 WME65547:WMF65548 WWA65547:WWB65548 S131083:T131084 JO131083:JP131084 TK131083:TL131084 ADG131083:ADH131084 ANC131083:AND131084 AWY131083:AWZ131084 BGU131083:BGV131084 BQQ131083:BQR131084 CAM131083:CAN131084 CKI131083:CKJ131084 CUE131083:CUF131084 DEA131083:DEB131084 DNW131083:DNX131084 DXS131083:DXT131084 EHO131083:EHP131084 ERK131083:ERL131084 FBG131083:FBH131084 FLC131083:FLD131084 FUY131083:FUZ131084 GEU131083:GEV131084 GOQ131083:GOR131084 GYM131083:GYN131084 HII131083:HIJ131084 HSE131083:HSF131084 ICA131083:ICB131084 ILW131083:ILX131084 IVS131083:IVT131084 JFO131083:JFP131084 JPK131083:JPL131084 JZG131083:JZH131084 KJC131083:KJD131084 KSY131083:KSZ131084 LCU131083:LCV131084 LMQ131083:LMR131084 LWM131083:LWN131084 MGI131083:MGJ131084 MQE131083:MQF131084 NAA131083:NAB131084 NJW131083:NJX131084 NTS131083:NTT131084 ODO131083:ODP131084 ONK131083:ONL131084 OXG131083:OXH131084 PHC131083:PHD131084 PQY131083:PQZ131084 QAU131083:QAV131084 QKQ131083:QKR131084 QUM131083:QUN131084 REI131083:REJ131084 ROE131083:ROF131084 RYA131083:RYB131084 SHW131083:SHX131084 SRS131083:SRT131084 TBO131083:TBP131084 TLK131083:TLL131084 TVG131083:TVH131084 UFC131083:UFD131084 UOY131083:UOZ131084 UYU131083:UYV131084 VIQ131083:VIR131084 VSM131083:VSN131084 WCI131083:WCJ131084 WME131083:WMF131084 WWA131083:WWB131084 S196619:T196620 JO196619:JP196620 TK196619:TL196620 ADG196619:ADH196620 ANC196619:AND196620 AWY196619:AWZ196620 BGU196619:BGV196620 BQQ196619:BQR196620 CAM196619:CAN196620 CKI196619:CKJ196620 CUE196619:CUF196620 DEA196619:DEB196620 DNW196619:DNX196620 DXS196619:DXT196620 EHO196619:EHP196620 ERK196619:ERL196620 FBG196619:FBH196620 FLC196619:FLD196620 FUY196619:FUZ196620 GEU196619:GEV196620 GOQ196619:GOR196620 GYM196619:GYN196620 HII196619:HIJ196620 HSE196619:HSF196620 ICA196619:ICB196620 ILW196619:ILX196620 IVS196619:IVT196620 JFO196619:JFP196620 JPK196619:JPL196620 JZG196619:JZH196620 KJC196619:KJD196620 KSY196619:KSZ196620 LCU196619:LCV196620 LMQ196619:LMR196620 LWM196619:LWN196620 MGI196619:MGJ196620 MQE196619:MQF196620 NAA196619:NAB196620 NJW196619:NJX196620 NTS196619:NTT196620 ODO196619:ODP196620 ONK196619:ONL196620 OXG196619:OXH196620 PHC196619:PHD196620 PQY196619:PQZ196620 QAU196619:QAV196620 QKQ196619:QKR196620 QUM196619:QUN196620 REI196619:REJ196620 ROE196619:ROF196620 RYA196619:RYB196620 SHW196619:SHX196620 SRS196619:SRT196620 TBO196619:TBP196620 TLK196619:TLL196620 TVG196619:TVH196620 UFC196619:UFD196620 UOY196619:UOZ196620 UYU196619:UYV196620 VIQ196619:VIR196620 VSM196619:VSN196620 WCI196619:WCJ196620 WME196619:WMF196620 WWA196619:WWB196620 S262155:T262156 JO262155:JP262156 TK262155:TL262156 ADG262155:ADH262156 ANC262155:AND262156 AWY262155:AWZ262156 BGU262155:BGV262156 BQQ262155:BQR262156 CAM262155:CAN262156 CKI262155:CKJ262156 CUE262155:CUF262156 DEA262155:DEB262156 DNW262155:DNX262156 DXS262155:DXT262156 EHO262155:EHP262156 ERK262155:ERL262156 FBG262155:FBH262156 FLC262155:FLD262156 FUY262155:FUZ262156 GEU262155:GEV262156 GOQ262155:GOR262156 GYM262155:GYN262156 HII262155:HIJ262156 HSE262155:HSF262156 ICA262155:ICB262156 ILW262155:ILX262156 IVS262155:IVT262156 JFO262155:JFP262156 JPK262155:JPL262156 JZG262155:JZH262156 KJC262155:KJD262156 KSY262155:KSZ262156 LCU262155:LCV262156 LMQ262155:LMR262156 LWM262155:LWN262156 MGI262155:MGJ262156 MQE262155:MQF262156 NAA262155:NAB262156 NJW262155:NJX262156 NTS262155:NTT262156 ODO262155:ODP262156 ONK262155:ONL262156 OXG262155:OXH262156 PHC262155:PHD262156 PQY262155:PQZ262156 QAU262155:QAV262156 QKQ262155:QKR262156 QUM262155:QUN262156 REI262155:REJ262156 ROE262155:ROF262156 RYA262155:RYB262156 SHW262155:SHX262156 SRS262155:SRT262156 TBO262155:TBP262156 TLK262155:TLL262156 TVG262155:TVH262156 UFC262155:UFD262156 UOY262155:UOZ262156 UYU262155:UYV262156 VIQ262155:VIR262156 VSM262155:VSN262156 WCI262155:WCJ262156 WME262155:WMF262156 WWA262155:WWB262156 S327691:T327692 JO327691:JP327692 TK327691:TL327692 ADG327691:ADH327692 ANC327691:AND327692 AWY327691:AWZ327692 BGU327691:BGV327692 BQQ327691:BQR327692 CAM327691:CAN327692 CKI327691:CKJ327692 CUE327691:CUF327692 DEA327691:DEB327692 DNW327691:DNX327692 DXS327691:DXT327692 EHO327691:EHP327692 ERK327691:ERL327692 FBG327691:FBH327692 FLC327691:FLD327692 FUY327691:FUZ327692 GEU327691:GEV327692 GOQ327691:GOR327692 GYM327691:GYN327692 HII327691:HIJ327692 HSE327691:HSF327692 ICA327691:ICB327692 ILW327691:ILX327692 IVS327691:IVT327692 JFO327691:JFP327692 JPK327691:JPL327692 JZG327691:JZH327692 KJC327691:KJD327692 KSY327691:KSZ327692 LCU327691:LCV327692 LMQ327691:LMR327692 LWM327691:LWN327692 MGI327691:MGJ327692 MQE327691:MQF327692 NAA327691:NAB327692 NJW327691:NJX327692 NTS327691:NTT327692 ODO327691:ODP327692 ONK327691:ONL327692 OXG327691:OXH327692 PHC327691:PHD327692 PQY327691:PQZ327692 QAU327691:QAV327692 QKQ327691:QKR327692 QUM327691:QUN327692 REI327691:REJ327692 ROE327691:ROF327692 RYA327691:RYB327692 SHW327691:SHX327692 SRS327691:SRT327692 TBO327691:TBP327692 TLK327691:TLL327692 TVG327691:TVH327692 UFC327691:UFD327692 UOY327691:UOZ327692 UYU327691:UYV327692 VIQ327691:VIR327692 VSM327691:VSN327692 WCI327691:WCJ327692 WME327691:WMF327692 WWA327691:WWB327692 S393227:T393228 JO393227:JP393228 TK393227:TL393228 ADG393227:ADH393228 ANC393227:AND393228 AWY393227:AWZ393228 BGU393227:BGV393228 BQQ393227:BQR393228 CAM393227:CAN393228 CKI393227:CKJ393228 CUE393227:CUF393228 DEA393227:DEB393228 DNW393227:DNX393228 DXS393227:DXT393228 EHO393227:EHP393228 ERK393227:ERL393228 FBG393227:FBH393228 FLC393227:FLD393228 FUY393227:FUZ393228 GEU393227:GEV393228 GOQ393227:GOR393228 GYM393227:GYN393228 HII393227:HIJ393228 HSE393227:HSF393228 ICA393227:ICB393228 ILW393227:ILX393228 IVS393227:IVT393228 JFO393227:JFP393228 JPK393227:JPL393228 JZG393227:JZH393228 KJC393227:KJD393228 KSY393227:KSZ393228 LCU393227:LCV393228 LMQ393227:LMR393228 LWM393227:LWN393228 MGI393227:MGJ393228 MQE393227:MQF393228 NAA393227:NAB393228 NJW393227:NJX393228 NTS393227:NTT393228 ODO393227:ODP393228 ONK393227:ONL393228 OXG393227:OXH393228 PHC393227:PHD393228 PQY393227:PQZ393228 QAU393227:QAV393228 QKQ393227:QKR393228 QUM393227:QUN393228 REI393227:REJ393228 ROE393227:ROF393228 RYA393227:RYB393228 SHW393227:SHX393228 SRS393227:SRT393228 TBO393227:TBP393228 TLK393227:TLL393228 TVG393227:TVH393228 UFC393227:UFD393228 UOY393227:UOZ393228 UYU393227:UYV393228 VIQ393227:VIR393228 VSM393227:VSN393228 WCI393227:WCJ393228 WME393227:WMF393228 WWA393227:WWB393228 S458763:T458764 JO458763:JP458764 TK458763:TL458764 ADG458763:ADH458764 ANC458763:AND458764 AWY458763:AWZ458764 BGU458763:BGV458764 BQQ458763:BQR458764 CAM458763:CAN458764 CKI458763:CKJ458764 CUE458763:CUF458764 DEA458763:DEB458764 DNW458763:DNX458764 DXS458763:DXT458764 EHO458763:EHP458764 ERK458763:ERL458764 FBG458763:FBH458764 FLC458763:FLD458764 FUY458763:FUZ458764 GEU458763:GEV458764 GOQ458763:GOR458764 GYM458763:GYN458764 HII458763:HIJ458764 HSE458763:HSF458764 ICA458763:ICB458764 ILW458763:ILX458764 IVS458763:IVT458764 JFO458763:JFP458764 JPK458763:JPL458764 JZG458763:JZH458764 KJC458763:KJD458764 KSY458763:KSZ458764 LCU458763:LCV458764 LMQ458763:LMR458764 LWM458763:LWN458764 MGI458763:MGJ458764 MQE458763:MQF458764 NAA458763:NAB458764 NJW458763:NJX458764 NTS458763:NTT458764 ODO458763:ODP458764 ONK458763:ONL458764 OXG458763:OXH458764 PHC458763:PHD458764 PQY458763:PQZ458764 QAU458763:QAV458764 QKQ458763:QKR458764 QUM458763:QUN458764 REI458763:REJ458764 ROE458763:ROF458764 RYA458763:RYB458764 SHW458763:SHX458764 SRS458763:SRT458764 TBO458763:TBP458764 TLK458763:TLL458764 TVG458763:TVH458764 UFC458763:UFD458764 UOY458763:UOZ458764 UYU458763:UYV458764 VIQ458763:VIR458764 VSM458763:VSN458764 WCI458763:WCJ458764 WME458763:WMF458764 WWA458763:WWB458764 S524299:T524300 JO524299:JP524300 TK524299:TL524300 ADG524299:ADH524300 ANC524299:AND524300 AWY524299:AWZ524300 BGU524299:BGV524300 BQQ524299:BQR524300 CAM524299:CAN524300 CKI524299:CKJ524300 CUE524299:CUF524300 DEA524299:DEB524300 DNW524299:DNX524300 DXS524299:DXT524300 EHO524299:EHP524300 ERK524299:ERL524300 FBG524299:FBH524300 FLC524299:FLD524300 FUY524299:FUZ524300 GEU524299:GEV524300 GOQ524299:GOR524300 GYM524299:GYN524300 HII524299:HIJ524300 HSE524299:HSF524300 ICA524299:ICB524300 ILW524299:ILX524300 IVS524299:IVT524300 JFO524299:JFP524300 JPK524299:JPL524300 JZG524299:JZH524300 KJC524299:KJD524300 KSY524299:KSZ524300 LCU524299:LCV524300 LMQ524299:LMR524300 LWM524299:LWN524300 MGI524299:MGJ524300 MQE524299:MQF524300 NAA524299:NAB524300 NJW524299:NJX524300 NTS524299:NTT524300 ODO524299:ODP524300 ONK524299:ONL524300 OXG524299:OXH524300 PHC524299:PHD524300 PQY524299:PQZ524300 QAU524299:QAV524300 QKQ524299:QKR524300 QUM524299:QUN524300 REI524299:REJ524300 ROE524299:ROF524300 RYA524299:RYB524300 SHW524299:SHX524300 SRS524299:SRT524300 TBO524299:TBP524300 TLK524299:TLL524300 TVG524299:TVH524300 UFC524299:UFD524300 UOY524299:UOZ524300 UYU524299:UYV524300 VIQ524299:VIR524300 VSM524299:VSN524300 WCI524299:WCJ524300 WME524299:WMF524300 WWA524299:WWB524300 S589835:T589836 JO589835:JP589836 TK589835:TL589836 ADG589835:ADH589836 ANC589835:AND589836 AWY589835:AWZ589836 BGU589835:BGV589836 BQQ589835:BQR589836 CAM589835:CAN589836 CKI589835:CKJ589836 CUE589835:CUF589836 DEA589835:DEB589836 DNW589835:DNX589836 DXS589835:DXT589836 EHO589835:EHP589836 ERK589835:ERL589836 FBG589835:FBH589836 FLC589835:FLD589836 FUY589835:FUZ589836 GEU589835:GEV589836 GOQ589835:GOR589836 GYM589835:GYN589836 HII589835:HIJ589836 HSE589835:HSF589836 ICA589835:ICB589836 ILW589835:ILX589836 IVS589835:IVT589836 JFO589835:JFP589836 JPK589835:JPL589836 JZG589835:JZH589836 KJC589835:KJD589836 KSY589835:KSZ589836 LCU589835:LCV589836 LMQ589835:LMR589836 LWM589835:LWN589836 MGI589835:MGJ589836 MQE589835:MQF589836 NAA589835:NAB589836 NJW589835:NJX589836 NTS589835:NTT589836 ODO589835:ODP589836 ONK589835:ONL589836 OXG589835:OXH589836 PHC589835:PHD589836 PQY589835:PQZ589836 QAU589835:QAV589836 QKQ589835:QKR589836 QUM589835:QUN589836 REI589835:REJ589836 ROE589835:ROF589836 RYA589835:RYB589836 SHW589835:SHX589836 SRS589835:SRT589836 TBO589835:TBP589836 TLK589835:TLL589836 TVG589835:TVH589836 UFC589835:UFD589836 UOY589835:UOZ589836 UYU589835:UYV589836 VIQ589835:VIR589836 VSM589835:VSN589836 WCI589835:WCJ589836 WME589835:WMF589836 WWA589835:WWB589836 S655371:T655372 JO655371:JP655372 TK655371:TL655372 ADG655371:ADH655372 ANC655371:AND655372 AWY655371:AWZ655372 BGU655371:BGV655372 BQQ655371:BQR655372 CAM655371:CAN655372 CKI655371:CKJ655372 CUE655371:CUF655372 DEA655371:DEB655372 DNW655371:DNX655372 DXS655371:DXT655372 EHO655371:EHP655372 ERK655371:ERL655372 FBG655371:FBH655372 FLC655371:FLD655372 FUY655371:FUZ655372 GEU655371:GEV655372 GOQ655371:GOR655372 GYM655371:GYN655372 HII655371:HIJ655372 HSE655371:HSF655372 ICA655371:ICB655372 ILW655371:ILX655372 IVS655371:IVT655372 JFO655371:JFP655372 JPK655371:JPL655372 JZG655371:JZH655372 KJC655371:KJD655372 KSY655371:KSZ655372 LCU655371:LCV655372 LMQ655371:LMR655372 LWM655371:LWN655372 MGI655371:MGJ655372 MQE655371:MQF655372 NAA655371:NAB655372 NJW655371:NJX655372 NTS655371:NTT655372 ODO655371:ODP655372 ONK655371:ONL655372 OXG655371:OXH655372 PHC655371:PHD655372 PQY655371:PQZ655372 QAU655371:QAV655372 QKQ655371:QKR655372 QUM655371:QUN655372 REI655371:REJ655372 ROE655371:ROF655372 RYA655371:RYB655372 SHW655371:SHX655372 SRS655371:SRT655372 TBO655371:TBP655372 TLK655371:TLL655372 TVG655371:TVH655372 UFC655371:UFD655372 UOY655371:UOZ655372 UYU655371:UYV655372 VIQ655371:VIR655372 VSM655371:VSN655372 WCI655371:WCJ655372 WME655371:WMF655372 WWA655371:WWB655372 S720907:T720908 JO720907:JP720908 TK720907:TL720908 ADG720907:ADH720908 ANC720907:AND720908 AWY720907:AWZ720908 BGU720907:BGV720908 BQQ720907:BQR720908 CAM720907:CAN720908 CKI720907:CKJ720908 CUE720907:CUF720908 DEA720907:DEB720908 DNW720907:DNX720908 DXS720907:DXT720908 EHO720907:EHP720908 ERK720907:ERL720908 FBG720907:FBH720908 FLC720907:FLD720908 FUY720907:FUZ720908 GEU720907:GEV720908 GOQ720907:GOR720908 GYM720907:GYN720908 HII720907:HIJ720908 HSE720907:HSF720908 ICA720907:ICB720908 ILW720907:ILX720908 IVS720907:IVT720908 JFO720907:JFP720908 JPK720907:JPL720908 JZG720907:JZH720908 KJC720907:KJD720908 KSY720907:KSZ720908 LCU720907:LCV720908 LMQ720907:LMR720908 LWM720907:LWN720908 MGI720907:MGJ720908 MQE720907:MQF720908 NAA720907:NAB720908 NJW720907:NJX720908 NTS720907:NTT720908 ODO720907:ODP720908 ONK720907:ONL720908 OXG720907:OXH720908 PHC720907:PHD720908 PQY720907:PQZ720908 QAU720907:QAV720908 QKQ720907:QKR720908 QUM720907:QUN720908 REI720907:REJ720908 ROE720907:ROF720908 RYA720907:RYB720908 SHW720907:SHX720908 SRS720907:SRT720908 TBO720907:TBP720908 TLK720907:TLL720908 TVG720907:TVH720908 UFC720907:UFD720908 UOY720907:UOZ720908 UYU720907:UYV720908 VIQ720907:VIR720908 VSM720907:VSN720908 WCI720907:WCJ720908 WME720907:WMF720908 WWA720907:WWB720908 S786443:T786444 JO786443:JP786444 TK786443:TL786444 ADG786443:ADH786444 ANC786443:AND786444 AWY786443:AWZ786444 BGU786443:BGV786444 BQQ786443:BQR786444 CAM786443:CAN786444 CKI786443:CKJ786444 CUE786443:CUF786444 DEA786443:DEB786444 DNW786443:DNX786444 DXS786443:DXT786444 EHO786443:EHP786444 ERK786443:ERL786444 FBG786443:FBH786444 FLC786443:FLD786444 FUY786443:FUZ786444 GEU786443:GEV786444 GOQ786443:GOR786444 GYM786443:GYN786444 HII786443:HIJ786444 HSE786443:HSF786444 ICA786443:ICB786444 ILW786443:ILX786444 IVS786443:IVT786444 JFO786443:JFP786444 JPK786443:JPL786444 JZG786443:JZH786444 KJC786443:KJD786444 KSY786443:KSZ786444 LCU786443:LCV786444 LMQ786443:LMR786444 LWM786443:LWN786444 MGI786443:MGJ786444 MQE786443:MQF786444 NAA786443:NAB786444 NJW786443:NJX786444 NTS786443:NTT786444 ODO786443:ODP786444 ONK786443:ONL786444 OXG786443:OXH786444 PHC786443:PHD786444 PQY786443:PQZ786444 QAU786443:QAV786444 QKQ786443:QKR786444 QUM786443:QUN786444 REI786443:REJ786444 ROE786443:ROF786444 RYA786443:RYB786444 SHW786443:SHX786444 SRS786443:SRT786444 TBO786443:TBP786444 TLK786443:TLL786444 TVG786443:TVH786444 UFC786443:UFD786444 UOY786443:UOZ786444 UYU786443:UYV786444 VIQ786443:VIR786444 VSM786443:VSN786444 WCI786443:WCJ786444 WME786443:WMF786444 WWA786443:WWB786444 S851979:T851980 JO851979:JP851980 TK851979:TL851980 ADG851979:ADH851980 ANC851979:AND851980 AWY851979:AWZ851980 BGU851979:BGV851980 BQQ851979:BQR851980 CAM851979:CAN851980 CKI851979:CKJ851980 CUE851979:CUF851980 DEA851979:DEB851980 DNW851979:DNX851980 DXS851979:DXT851980 EHO851979:EHP851980 ERK851979:ERL851980 FBG851979:FBH851980 FLC851979:FLD851980 FUY851979:FUZ851980 GEU851979:GEV851980 GOQ851979:GOR851980 GYM851979:GYN851980 HII851979:HIJ851980 HSE851979:HSF851980 ICA851979:ICB851980 ILW851979:ILX851980 IVS851979:IVT851980 JFO851979:JFP851980 JPK851979:JPL851980 JZG851979:JZH851980 KJC851979:KJD851980 KSY851979:KSZ851980 LCU851979:LCV851980 LMQ851979:LMR851980 LWM851979:LWN851980 MGI851979:MGJ851980 MQE851979:MQF851980 NAA851979:NAB851980 NJW851979:NJX851980 NTS851979:NTT851980 ODO851979:ODP851980 ONK851979:ONL851980 OXG851979:OXH851980 PHC851979:PHD851980 PQY851979:PQZ851980 QAU851979:QAV851980 QKQ851979:QKR851980 QUM851979:QUN851980 REI851979:REJ851980 ROE851979:ROF851980 RYA851979:RYB851980 SHW851979:SHX851980 SRS851979:SRT851980 TBO851979:TBP851980 TLK851979:TLL851980 TVG851979:TVH851980 UFC851979:UFD851980 UOY851979:UOZ851980 UYU851979:UYV851980 VIQ851979:VIR851980 VSM851979:VSN851980 WCI851979:WCJ851980 WME851979:WMF851980 WWA851979:WWB851980 S917515:T917516 JO917515:JP917516 TK917515:TL917516 ADG917515:ADH917516 ANC917515:AND917516 AWY917515:AWZ917516 BGU917515:BGV917516 BQQ917515:BQR917516 CAM917515:CAN917516 CKI917515:CKJ917516 CUE917515:CUF917516 DEA917515:DEB917516 DNW917515:DNX917516 DXS917515:DXT917516 EHO917515:EHP917516 ERK917515:ERL917516 FBG917515:FBH917516 FLC917515:FLD917516 FUY917515:FUZ917516 GEU917515:GEV917516 GOQ917515:GOR917516 GYM917515:GYN917516 HII917515:HIJ917516 HSE917515:HSF917516 ICA917515:ICB917516 ILW917515:ILX917516 IVS917515:IVT917516 JFO917515:JFP917516 JPK917515:JPL917516 JZG917515:JZH917516 KJC917515:KJD917516 KSY917515:KSZ917516 LCU917515:LCV917516 LMQ917515:LMR917516 LWM917515:LWN917516 MGI917515:MGJ917516 MQE917515:MQF917516 NAA917515:NAB917516 NJW917515:NJX917516 NTS917515:NTT917516 ODO917515:ODP917516 ONK917515:ONL917516 OXG917515:OXH917516 PHC917515:PHD917516 PQY917515:PQZ917516 QAU917515:QAV917516 QKQ917515:QKR917516 QUM917515:QUN917516 REI917515:REJ917516 ROE917515:ROF917516 RYA917515:RYB917516 SHW917515:SHX917516 SRS917515:SRT917516 TBO917515:TBP917516 TLK917515:TLL917516 TVG917515:TVH917516 UFC917515:UFD917516 UOY917515:UOZ917516 UYU917515:UYV917516 VIQ917515:VIR917516 VSM917515:VSN917516 WCI917515:WCJ917516 WME917515:WMF917516 WWA917515:WWB917516 S983051:T983052 JO983051:JP983052 TK983051:TL983052 ADG983051:ADH983052 ANC983051:AND983052 AWY983051:AWZ983052 BGU983051:BGV983052 BQQ983051:BQR983052 CAM983051:CAN983052 CKI983051:CKJ983052 CUE983051:CUF983052 DEA983051:DEB983052 DNW983051:DNX983052 DXS983051:DXT983052 EHO983051:EHP983052 ERK983051:ERL983052 FBG983051:FBH983052 FLC983051:FLD983052 FUY983051:FUZ983052 GEU983051:GEV983052 GOQ983051:GOR983052 GYM983051:GYN983052 HII983051:HIJ983052 HSE983051:HSF983052 ICA983051:ICB983052 ILW983051:ILX983052 IVS983051:IVT983052 JFO983051:JFP983052 JPK983051:JPL983052 JZG983051:JZH983052 KJC983051:KJD983052 KSY983051:KSZ983052 LCU983051:LCV983052 LMQ983051:LMR983052 LWM983051:LWN983052 MGI983051:MGJ983052 MQE983051:MQF983052 NAA983051:NAB983052 NJW983051:NJX983052 NTS983051:NTT983052 ODO983051:ODP983052 ONK983051:ONL983052 OXG983051:OXH983052 PHC983051:PHD983052 PQY983051:PQZ983052 QAU983051:QAV983052 QKQ983051:QKR983052 QUM983051:QUN983052 REI983051:REJ983052 ROE983051:ROF983052 RYA983051:RYB983052 SHW983051:SHX983052 SRS983051:SRT983052 TBO983051:TBP983052 TLK983051:TLL983052 TVG983051:TVH983052 UFC983051:UFD983052 UOY983051:UOZ983052 UYU983051:UYV983052 VIQ983051:VIR983052 VSM983051:VSN983052 WCI983051:WCJ983052 WME983051:WMF983052 WWA983051:WWB983052 P17:S22 JL17:JO22 TH17:TK22 ADD17:ADG22 AMZ17:ANC22 AWV17:AWY22 BGR17:BGU22 BQN17:BQQ22 CAJ17:CAM22 CKF17:CKI22 CUB17:CUE22 DDX17:DEA22 DNT17:DNW22 DXP17:DXS22 EHL17:EHO22 ERH17:ERK22 FBD17:FBG22 FKZ17:FLC22 FUV17:FUY22 GER17:GEU22 GON17:GOQ22 GYJ17:GYM22 HIF17:HII22 HSB17:HSE22 IBX17:ICA22 ILT17:ILW22 IVP17:IVS22 JFL17:JFO22 JPH17:JPK22 JZD17:JZG22 KIZ17:KJC22 KSV17:KSY22 LCR17:LCU22 LMN17:LMQ22 LWJ17:LWM22 MGF17:MGI22 MQB17:MQE22 MZX17:NAA22 NJT17:NJW22 NTP17:NTS22 ODL17:ODO22 ONH17:ONK22 OXD17:OXG22 PGZ17:PHC22 PQV17:PQY22 QAR17:QAU22 QKN17:QKQ22 QUJ17:QUM22 REF17:REI22 ROB17:ROE22 RXX17:RYA22 SHT17:SHW22 SRP17:SRS22 TBL17:TBO22 TLH17:TLK22 TVD17:TVG22 UEZ17:UFC22 UOV17:UOY22 UYR17:UYU22 VIN17:VIQ22 VSJ17:VSM22 WCF17:WCI22 WMB17:WME22 WVX17:WWA22 P65553:S65558 JL65553:JO65558 TH65553:TK65558 ADD65553:ADG65558 AMZ65553:ANC65558 AWV65553:AWY65558 BGR65553:BGU65558 BQN65553:BQQ65558 CAJ65553:CAM65558 CKF65553:CKI65558 CUB65553:CUE65558 DDX65553:DEA65558 DNT65553:DNW65558 DXP65553:DXS65558 EHL65553:EHO65558 ERH65553:ERK65558 FBD65553:FBG65558 FKZ65553:FLC65558 FUV65553:FUY65558 GER65553:GEU65558 GON65553:GOQ65558 GYJ65553:GYM65558 HIF65553:HII65558 HSB65553:HSE65558 IBX65553:ICA65558 ILT65553:ILW65558 IVP65553:IVS65558 JFL65553:JFO65558 JPH65553:JPK65558 JZD65553:JZG65558 KIZ65553:KJC65558 KSV65553:KSY65558 LCR65553:LCU65558 LMN65553:LMQ65558 LWJ65553:LWM65558 MGF65553:MGI65558 MQB65553:MQE65558 MZX65553:NAA65558 NJT65553:NJW65558 NTP65553:NTS65558 ODL65553:ODO65558 ONH65553:ONK65558 OXD65553:OXG65558 PGZ65553:PHC65558 PQV65553:PQY65558 QAR65553:QAU65558 QKN65553:QKQ65558 QUJ65553:QUM65558 REF65553:REI65558 ROB65553:ROE65558 RXX65553:RYA65558 SHT65553:SHW65558 SRP65553:SRS65558 TBL65553:TBO65558 TLH65553:TLK65558 TVD65553:TVG65558 UEZ65553:UFC65558 UOV65553:UOY65558 UYR65553:UYU65558 VIN65553:VIQ65558 VSJ65553:VSM65558 WCF65553:WCI65558 WMB65553:WME65558 WVX65553:WWA65558 P131089:S131094 JL131089:JO131094 TH131089:TK131094 ADD131089:ADG131094 AMZ131089:ANC131094 AWV131089:AWY131094 BGR131089:BGU131094 BQN131089:BQQ131094 CAJ131089:CAM131094 CKF131089:CKI131094 CUB131089:CUE131094 DDX131089:DEA131094 DNT131089:DNW131094 DXP131089:DXS131094 EHL131089:EHO131094 ERH131089:ERK131094 FBD131089:FBG131094 FKZ131089:FLC131094 FUV131089:FUY131094 GER131089:GEU131094 GON131089:GOQ131094 GYJ131089:GYM131094 HIF131089:HII131094 HSB131089:HSE131094 IBX131089:ICA131094 ILT131089:ILW131094 IVP131089:IVS131094 JFL131089:JFO131094 JPH131089:JPK131094 JZD131089:JZG131094 KIZ131089:KJC131094 KSV131089:KSY131094 LCR131089:LCU131094 LMN131089:LMQ131094 LWJ131089:LWM131094 MGF131089:MGI131094 MQB131089:MQE131094 MZX131089:NAA131094 NJT131089:NJW131094 NTP131089:NTS131094 ODL131089:ODO131094 ONH131089:ONK131094 OXD131089:OXG131094 PGZ131089:PHC131094 PQV131089:PQY131094 QAR131089:QAU131094 QKN131089:QKQ131094 QUJ131089:QUM131094 REF131089:REI131094 ROB131089:ROE131094 RXX131089:RYA131094 SHT131089:SHW131094 SRP131089:SRS131094 TBL131089:TBO131094 TLH131089:TLK131094 TVD131089:TVG131094 UEZ131089:UFC131094 UOV131089:UOY131094 UYR131089:UYU131094 VIN131089:VIQ131094 VSJ131089:VSM131094 WCF131089:WCI131094 WMB131089:WME131094 WVX131089:WWA131094 P196625:S196630 JL196625:JO196630 TH196625:TK196630 ADD196625:ADG196630 AMZ196625:ANC196630 AWV196625:AWY196630 BGR196625:BGU196630 BQN196625:BQQ196630 CAJ196625:CAM196630 CKF196625:CKI196630 CUB196625:CUE196630 DDX196625:DEA196630 DNT196625:DNW196630 DXP196625:DXS196630 EHL196625:EHO196630 ERH196625:ERK196630 FBD196625:FBG196630 FKZ196625:FLC196630 FUV196625:FUY196630 GER196625:GEU196630 GON196625:GOQ196630 GYJ196625:GYM196630 HIF196625:HII196630 HSB196625:HSE196630 IBX196625:ICA196630 ILT196625:ILW196630 IVP196625:IVS196630 JFL196625:JFO196630 JPH196625:JPK196630 JZD196625:JZG196630 KIZ196625:KJC196630 KSV196625:KSY196630 LCR196625:LCU196630 LMN196625:LMQ196630 LWJ196625:LWM196630 MGF196625:MGI196630 MQB196625:MQE196630 MZX196625:NAA196630 NJT196625:NJW196630 NTP196625:NTS196630 ODL196625:ODO196630 ONH196625:ONK196630 OXD196625:OXG196630 PGZ196625:PHC196630 PQV196625:PQY196630 QAR196625:QAU196630 QKN196625:QKQ196630 QUJ196625:QUM196630 REF196625:REI196630 ROB196625:ROE196630 RXX196625:RYA196630 SHT196625:SHW196630 SRP196625:SRS196630 TBL196625:TBO196630 TLH196625:TLK196630 TVD196625:TVG196630 UEZ196625:UFC196630 UOV196625:UOY196630 UYR196625:UYU196630 VIN196625:VIQ196630 VSJ196625:VSM196630 WCF196625:WCI196630 WMB196625:WME196630 WVX196625:WWA196630 P262161:S262166 JL262161:JO262166 TH262161:TK262166 ADD262161:ADG262166 AMZ262161:ANC262166 AWV262161:AWY262166 BGR262161:BGU262166 BQN262161:BQQ262166 CAJ262161:CAM262166 CKF262161:CKI262166 CUB262161:CUE262166 DDX262161:DEA262166 DNT262161:DNW262166 DXP262161:DXS262166 EHL262161:EHO262166 ERH262161:ERK262166 FBD262161:FBG262166 FKZ262161:FLC262166 FUV262161:FUY262166 GER262161:GEU262166 GON262161:GOQ262166 GYJ262161:GYM262166 HIF262161:HII262166 HSB262161:HSE262166 IBX262161:ICA262166 ILT262161:ILW262166 IVP262161:IVS262166 JFL262161:JFO262166 JPH262161:JPK262166 JZD262161:JZG262166 KIZ262161:KJC262166 KSV262161:KSY262166 LCR262161:LCU262166 LMN262161:LMQ262166 LWJ262161:LWM262166 MGF262161:MGI262166 MQB262161:MQE262166 MZX262161:NAA262166 NJT262161:NJW262166 NTP262161:NTS262166 ODL262161:ODO262166 ONH262161:ONK262166 OXD262161:OXG262166 PGZ262161:PHC262166 PQV262161:PQY262166 QAR262161:QAU262166 QKN262161:QKQ262166 QUJ262161:QUM262166 REF262161:REI262166 ROB262161:ROE262166 RXX262161:RYA262166 SHT262161:SHW262166 SRP262161:SRS262166 TBL262161:TBO262166 TLH262161:TLK262166 TVD262161:TVG262166 UEZ262161:UFC262166 UOV262161:UOY262166 UYR262161:UYU262166 VIN262161:VIQ262166 VSJ262161:VSM262166 WCF262161:WCI262166 WMB262161:WME262166 WVX262161:WWA262166 P327697:S327702 JL327697:JO327702 TH327697:TK327702 ADD327697:ADG327702 AMZ327697:ANC327702 AWV327697:AWY327702 BGR327697:BGU327702 BQN327697:BQQ327702 CAJ327697:CAM327702 CKF327697:CKI327702 CUB327697:CUE327702 DDX327697:DEA327702 DNT327697:DNW327702 DXP327697:DXS327702 EHL327697:EHO327702 ERH327697:ERK327702 FBD327697:FBG327702 FKZ327697:FLC327702 FUV327697:FUY327702 GER327697:GEU327702 GON327697:GOQ327702 GYJ327697:GYM327702 HIF327697:HII327702 HSB327697:HSE327702 IBX327697:ICA327702 ILT327697:ILW327702 IVP327697:IVS327702 JFL327697:JFO327702 JPH327697:JPK327702 JZD327697:JZG327702 KIZ327697:KJC327702 KSV327697:KSY327702 LCR327697:LCU327702 LMN327697:LMQ327702 LWJ327697:LWM327702 MGF327697:MGI327702 MQB327697:MQE327702 MZX327697:NAA327702 NJT327697:NJW327702 NTP327697:NTS327702 ODL327697:ODO327702 ONH327697:ONK327702 OXD327697:OXG327702 PGZ327697:PHC327702 PQV327697:PQY327702 QAR327697:QAU327702 QKN327697:QKQ327702 QUJ327697:QUM327702 REF327697:REI327702 ROB327697:ROE327702 RXX327697:RYA327702 SHT327697:SHW327702 SRP327697:SRS327702 TBL327697:TBO327702 TLH327697:TLK327702 TVD327697:TVG327702 UEZ327697:UFC327702 UOV327697:UOY327702 UYR327697:UYU327702 VIN327697:VIQ327702 VSJ327697:VSM327702 WCF327697:WCI327702 WMB327697:WME327702 WVX327697:WWA327702 P393233:S393238 JL393233:JO393238 TH393233:TK393238 ADD393233:ADG393238 AMZ393233:ANC393238 AWV393233:AWY393238 BGR393233:BGU393238 BQN393233:BQQ393238 CAJ393233:CAM393238 CKF393233:CKI393238 CUB393233:CUE393238 DDX393233:DEA393238 DNT393233:DNW393238 DXP393233:DXS393238 EHL393233:EHO393238 ERH393233:ERK393238 FBD393233:FBG393238 FKZ393233:FLC393238 FUV393233:FUY393238 GER393233:GEU393238 GON393233:GOQ393238 GYJ393233:GYM393238 HIF393233:HII393238 HSB393233:HSE393238 IBX393233:ICA393238 ILT393233:ILW393238 IVP393233:IVS393238 JFL393233:JFO393238 JPH393233:JPK393238 JZD393233:JZG393238 KIZ393233:KJC393238 KSV393233:KSY393238 LCR393233:LCU393238 LMN393233:LMQ393238 LWJ393233:LWM393238 MGF393233:MGI393238 MQB393233:MQE393238 MZX393233:NAA393238 NJT393233:NJW393238 NTP393233:NTS393238 ODL393233:ODO393238 ONH393233:ONK393238 OXD393233:OXG393238 PGZ393233:PHC393238 PQV393233:PQY393238 QAR393233:QAU393238 QKN393233:QKQ393238 QUJ393233:QUM393238 REF393233:REI393238 ROB393233:ROE393238 RXX393233:RYA393238 SHT393233:SHW393238 SRP393233:SRS393238 TBL393233:TBO393238 TLH393233:TLK393238 TVD393233:TVG393238 UEZ393233:UFC393238 UOV393233:UOY393238 UYR393233:UYU393238 VIN393233:VIQ393238 VSJ393233:VSM393238 WCF393233:WCI393238 WMB393233:WME393238 WVX393233:WWA393238 P458769:S458774 JL458769:JO458774 TH458769:TK458774 ADD458769:ADG458774 AMZ458769:ANC458774 AWV458769:AWY458774 BGR458769:BGU458774 BQN458769:BQQ458774 CAJ458769:CAM458774 CKF458769:CKI458774 CUB458769:CUE458774 DDX458769:DEA458774 DNT458769:DNW458774 DXP458769:DXS458774 EHL458769:EHO458774 ERH458769:ERK458774 FBD458769:FBG458774 FKZ458769:FLC458774 FUV458769:FUY458774 GER458769:GEU458774 GON458769:GOQ458774 GYJ458769:GYM458774 HIF458769:HII458774 HSB458769:HSE458774 IBX458769:ICA458774 ILT458769:ILW458774 IVP458769:IVS458774 JFL458769:JFO458774 JPH458769:JPK458774 JZD458769:JZG458774 KIZ458769:KJC458774 KSV458769:KSY458774 LCR458769:LCU458774 LMN458769:LMQ458774 LWJ458769:LWM458774 MGF458769:MGI458774 MQB458769:MQE458774 MZX458769:NAA458774 NJT458769:NJW458774 NTP458769:NTS458774 ODL458769:ODO458774 ONH458769:ONK458774 OXD458769:OXG458774 PGZ458769:PHC458774 PQV458769:PQY458774 QAR458769:QAU458774 QKN458769:QKQ458774 QUJ458769:QUM458774 REF458769:REI458774 ROB458769:ROE458774 RXX458769:RYA458774 SHT458769:SHW458774 SRP458769:SRS458774 TBL458769:TBO458774 TLH458769:TLK458774 TVD458769:TVG458774 UEZ458769:UFC458774 UOV458769:UOY458774 UYR458769:UYU458774 VIN458769:VIQ458774 VSJ458769:VSM458774 WCF458769:WCI458774 WMB458769:WME458774 WVX458769:WWA458774 P524305:S524310 JL524305:JO524310 TH524305:TK524310 ADD524305:ADG524310 AMZ524305:ANC524310 AWV524305:AWY524310 BGR524305:BGU524310 BQN524305:BQQ524310 CAJ524305:CAM524310 CKF524305:CKI524310 CUB524305:CUE524310 DDX524305:DEA524310 DNT524305:DNW524310 DXP524305:DXS524310 EHL524305:EHO524310 ERH524305:ERK524310 FBD524305:FBG524310 FKZ524305:FLC524310 FUV524305:FUY524310 GER524305:GEU524310 GON524305:GOQ524310 GYJ524305:GYM524310 HIF524305:HII524310 HSB524305:HSE524310 IBX524305:ICA524310 ILT524305:ILW524310 IVP524305:IVS524310 JFL524305:JFO524310 JPH524305:JPK524310 JZD524305:JZG524310 KIZ524305:KJC524310 KSV524305:KSY524310 LCR524305:LCU524310 LMN524305:LMQ524310 LWJ524305:LWM524310 MGF524305:MGI524310 MQB524305:MQE524310 MZX524305:NAA524310 NJT524305:NJW524310 NTP524305:NTS524310 ODL524305:ODO524310 ONH524305:ONK524310 OXD524305:OXG524310 PGZ524305:PHC524310 PQV524305:PQY524310 QAR524305:QAU524310 QKN524305:QKQ524310 QUJ524305:QUM524310 REF524305:REI524310 ROB524305:ROE524310 RXX524305:RYA524310 SHT524305:SHW524310 SRP524305:SRS524310 TBL524305:TBO524310 TLH524305:TLK524310 TVD524305:TVG524310 UEZ524305:UFC524310 UOV524305:UOY524310 UYR524305:UYU524310 VIN524305:VIQ524310 VSJ524305:VSM524310 WCF524305:WCI524310 WMB524305:WME524310 WVX524305:WWA524310 P589841:S589846 JL589841:JO589846 TH589841:TK589846 ADD589841:ADG589846 AMZ589841:ANC589846 AWV589841:AWY589846 BGR589841:BGU589846 BQN589841:BQQ589846 CAJ589841:CAM589846 CKF589841:CKI589846 CUB589841:CUE589846 DDX589841:DEA589846 DNT589841:DNW589846 DXP589841:DXS589846 EHL589841:EHO589846 ERH589841:ERK589846 FBD589841:FBG589846 FKZ589841:FLC589846 FUV589841:FUY589846 GER589841:GEU589846 GON589841:GOQ589846 GYJ589841:GYM589846 HIF589841:HII589846 HSB589841:HSE589846 IBX589841:ICA589846 ILT589841:ILW589846 IVP589841:IVS589846 JFL589841:JFO589846 JPH589841:JPK589846 JZD589841:JZG589846 KIZ589841:KJC589846 KSV589841:KSY589846 LCR589841:LCU589846 LMN589841:LMQ589846 LWJ589841:LWM589846 MGF589841:MGI589846 MQB589841:MQE589846 MZX589841:NAA589846 NJT589841:NJW589846 NTP589841:NTS589846 ODL589841:ODO589846 ONH589841:ONK589846 OXD589841:OXG589846 PGZ589841:PHC589846 PQV589841:PQY589846 QAR589841:QAU589846 QKN589841:QKQ589846 QUJ589841:QUM589846 REF589841:REI589846 ROB589841:ROE589846 RXX589841:RYA589846 SHT589841:SHW589846 SRP589841:SRS589846 TBL589841:TBO589846 TLH589841:TLK589846 TVD589841:TVG589846 UEZ589841:UFC589846 UOV589841:UOY589846 UYR589841:UYU589846 VIN589841:VIQ589846 VSJ589841:VSM589846 WCF589841:WCI589846 WMB589841:WME589846 WVX589841:WWA589846 P655377:S655382 JL655377:JO655382 TH655377:TK655382 ADD655377:ADG655382 AMZ655377:ANC655382 AWV655377:AWY655382 BGR655377:BGU655382 BQN655377:BQQ655382 CAJ655377:CAM655382 CKF655377:CKI655382 CUB655377:CUE655382 DDX655377:DEA655382 DNT655377:DNW655382 DXP655377:DXS655382 EHL655377:EHO655382 ERH655377:ERK655382 FBD655377:FBG655382 FKZ655377:FLC655382 FUV655377:FUY655382 GER655377:GEU655382 GON655377:GOQ655382 GYJ655377:GYM655382 HIF655377:HII655382 HSB655377:HSE655382 IBX655377:ICA655382 ILT655377:ILW655382 IVP655377:IVS655382 JFL655377:JFO655382 JPH655377:JPK655382 JZD655377:JZG655382 KIZ655377:KJC655382 KSV655377:KSY655382 LCR655377:LCU655382 LMN655377:LMQ655382 LWJ655377:LWM655382 MGF655377:MGI655382 MQB655377:MQE655382 MZX655377:NAA655382 NJT655377:NJW655382 NTP655377:NTS655382 ODL655377:ODO655382 ONH655377:ONK655382 OXD655377:OXG655382 PGZ655377:PHC655382 PQV655377:PQY655382 QAR655377:QAU655382 QKN655377:QKQ655382 QUJ655377:QUM655382 REF655377:REI655382 ROB655377:ROE655382 RXX655377:RYA655382 SHT655377:SHW655382 SRP655377:SRS655382 TBL655377:TBO655382 TLH655377:TLK655382 TVD655377:TVG655382 UEZ655377:UFC655382 UOV655377:UOY655382 UYR655377:UYU655382 VIN655377:VIQ655382 VSJ655377:VSM655382 WCF655377:WCI655382 WMB655377:WME655382 WVX655377:WWA655382 P720913:S720918 JL720913:JO720918 TH720913:TK720918 ADD720913:ADG720918 AMZ720913:ANC720918 AWV720913:AWY720918 BGR720913:BGU720918 BQN720913:BQQ720918 CAJ720913:CAM720918 CKF720913:CKI720918 CUB720913:CUE720918 DDX720913:DEA720918 DNT720913:DNW720918 DXP720913:DXS720918 EHL720913:EHO720918 ERH720913:ERK720918 FBD720913:FBG720918 FKZ720913:FLC720918 FUV720913:FUY720918 GER720913:GEU720918 GON720913:GOQ720918 GYJ720913:GYM720918 HIF720913:HII720918 HSB720913:HSE720918 IBX720913:ICA720918 ILT720913:ILW720918 IVP720913:IVS720918 JFL720913:JFO720918 JPH720913:JPK720918 JZD720913:JZG720918 KIZ720913:KJC720918 KSV720913:KSY720918 LCR720913:LCU720918 LMN720913:LMQ720918 LWJ720913:LWM720918 MGF720913:MGI720918 MQB720913:MQE720918 MZX720913:NAA720918 NJT720913:NJW720918 NTP720913:NTS720918 ODL720913:ODO720918 ONH720913:ONK720918 OXD720913:OXG720918 PGZ720913:PHC720918 PQV720913:PQY720918 QAR720913:QAU720918 QKN720913:QKQ720918 QUJ720913:QUM720918 REF720913:REI720918 ROB720913:ROE720918 RXX720913:RYA720918 SHT720913:SHW720918 SRP720913:SRS720918 TBL720913:TBO720918 TLH720913:TLK720918 TVD720913:TVG720918 UEZ720913:UFC720918 UOV720913:UOY720918 UYR720913:UYU720918 VIN720913:VIQ720918 VSJ720913:VSM720918 WCF720913:WCI720918 WMB720913:WME720918 WVX720913:WWA720918 P786449:S786454 JL786449:JO786454 TH786449:TK786454 ADD786449:ADG786454 AMZ786449:ANC786454 AWV786449:AWY786454 BGR786449:BGU786454 BQN786449:BQQ786454 CAJ786449:CAM786454 CKF786449:CKI786454 CUB786449:CUE786454 DDX786449:DEA786454 DNT786449:DNW786454 DXP786449:DXS786454 EHL786449:EHO786454 ERH786449:ERK786454 FBD786449:FBG786454 FKZ786449:FLC786454 FUV786449:FUY786454 GER786449:GEU786454 GON786449:GOQ786454 GYJ786449:GYM786454 HIF786449:HII786454 HSB786449:HSE786454 IBX786449:ICA786454 ILT786449:ILW786454 IVP786449:IVS786454 JFL786449:JFO786454 JPH786449:JPK786454 JZD786449:JZG786454 KIZ786449:KJC786454 KSV786449:KSY786454 LCR786449:LCU786454 LMN786449:LMQ786454 LWJ786449:LWM786454 MGF786449:MGI786454 MQB786449:MQE786454 MZX786449:NAA786454 NJT786449:NJW786454 NTP786449:NTS786454 ODL786449:ODO786454 ONH786449:ONK786454 OXD786449:OXG786454 PGZ786449:PHC786454 PQV786449:PQY786454 QAR786449:QAU786454 QKN786449:QKQ786454 QUJ786449:QUM786454 REF786449:REI786454 ROB786449:ROE786454 RXX786449:RYA786454 SHT786449:SHW786454 SRP786449:SRS786454 TBL786449:TBO786454 TLH786449:TLK786454 TVD786449:TVG786454 UEZ786449:UFC786454 UOV786449:UOY786454 UYR786449:UYU786454 VIN786449:VIQ786454 VSJ786449:VSM786454 WCF786449:WCI786454 WMB786449:WME786454 WVX786449:WWA786454 P851985:S851990 JL851985:JO851990 TH851985:TK851990 ADD851985:ADG851990 AMZ851985:ANC851990 AWV851985:AWY851990 BGR851985:BGU851990 BQN851985:BQQ851990 CAJ851985:CAM851990 CKF851985:CKI851990 CUB851985:CUE851990 DDX851985:DEA851990 DNT851985:DNW851990 DXP851985:DXS851990 EHL851985:EHO851990 ERH851985:ERK851990 FBD851985:FBG851990 FKZ851985:FLC851990 FUV851985:FUY851990 GER851985:GEU851990 GON851985:GOQ851990 GYJ851985:GYM851990 HIF851985:HII851990 HSB851985:HSE851990 IBX851985:ICA851990 ILT851985:ILW851990 IVP851985:IVS851990 JFL851985:JFO851990 JPH851985:JPK851990 JZD851985:JZG851990 KIZ851985:KJC851990 KSV851985:KSY851990 LCR851985:LCU851990 LMN851985:LMQ851990 LWJ851985:LWM851990 MGF851985:MGI851990 MQB851985:MQE851990 MZX851985:NAA851990 NJT851985:NJW851990 NTP851985:NTS851990 ODL851985:ODO851990 ONH851985:ONK851990 OXD851985:OXG851990 PGZ851985:PHC851990 PQV851985:PQY851990 QAR851985:QAU851990 QKN851985:QKQ851990 QUJ851985:QUM851990 REF851985:REI851990 ROB851985:ROE851990 RXX851985:RYA851990 SHT851985:SHW851990 SRP851985:SRS851990 TBL851985:TBO851990 TLH851985:TLK851990 TVD851985:TVG851990 UEZ851985:UFC851990 UOV851985:UOY851990 UYR851985:UYU851990 VIN851985:VIQ851990 VSJ851985:VSM851990 WCF851985:WCI851990 WMB851985:WME851990 WVX851985:WWA851990 P917521:S917526 JL917521:JO917526 TH917521:TK917526 ADD917521:ADG917526 AMZ917521:ANC917526 AWV917521:AWY917526 BGR917521:BGU917526 BQN917521:BQQ917526 CAJ917521:CAM917526 CKF917521:CKI917526 CUB917521:CUE917526 DDX917521:DEA917526 DNT917521:DNW917526 DXP917521:DXS917526 EHL917521:EHO917526 ERH917521:ERK917526 FBD917521:FBG917526 FKZ917521:FLC917526 FUV917521:FUY917526 GER917521:GEU917526 GON917521:GOQ917526 GYJ917521:GYM917526 HIF917521:HII917526 HSB917521:HSE917526 IBX917521:ICA917526 ILT917521:ILW917526 IVP917521:IVS917526 JFL917521:JFO917526 JPH917521:JPK917526 JZD917521:JZG917526 KIZ917521:KJC917526 KSV917521:KSY917526 LCR917521:LCU917526 LMN917521:LMQ917526 LWJ917521:LWM917526 MGF917521:MGI917526 MQB917521:MQE917526 MZX917521:NAA917526 NJT917521:NJW917526 NTP917521:NTS917526 ODL917521:ODO917526 ONH917521:ONK917526 OXD917521:OXG917526 PGZ917521:PHC917526 PQV917521:PQY917526 QAR917521:QAU917526 QKN917521:QKQ917526 QUJ917521:QUM917526 REF917521:REI917526 ROB917521:ROE917526 RXX917521:RYA917526 SHT917521:SHW917526 SRP917521:SRS917526 TBL917521:TBO917526 TLH917521:TLK917526 TVD917521:TVG917526 UEZ917521:UFC917526 UOV917521:UOY917526 UYR917521:UYU917526 VIN917521:VIQ917526 VSJ917521:VSM917526 WCF917521:WCI917526 WMB917521:WME917526 WVX917521:WWA917526 P983057:S983062 JL983057:JO983062 TH983057:TK983062 ADD983057:ADG983062 AMZ983057:ANC983062 AWV983057:AWY983062 BGR983057:BGU983062 BQN983057:BQQ983062 CAJ983057:CAM983062 CKF983057:CKI983062 CUB983057:CUE983062 DDX983057:DEA983062 DNT983057:DNW983062 DXP983057:DXS983062 EHL983057:EHO983062 ERH983057:ERK983062 FBD983057:FBG983062 FKZ983057:FLC983062 FUV983057:FUY983062 GER983057:GEU983062 GON983057:GOQ983062 GYJ983057:GYM983062 HIF983057:HII983062 HSB983057:HSE983062 IBX983057:ICA983062 ILT983057:ILW983062 IVP983057:IVS983062 JFL983057:JFO983062 JPH983057:JPK983062 JZD983057:JZG983062 KIZ983057:KJC983062 KSV983057:KSY983062 LCR983057:LCU983062 LMN983057:LMQ983062 LWJ983057:LWM983062 MGF983057:MGI983062 MQB983057:MQE983062 MZX983057:NAA983062 NJT983057:NJW983062 NTP983057:NTS983062 ODL983057:ODO983062 ONH983057:ONK983062 OXD983057:OXG983062 PGZ983057:PHC983062 PQV983057:PQY983062 QAR983057:QAU983062 QKN983057:QKQ983062 QUJ983057:QUM983062 REF983057:REI983062 ROB983057:ROE983062 RXX983057:RYA983062 SHT983057:SHW983062 SRP983057:SRS983062 TBL983057:TBO983062 TLH983057:TLK983062 TVD983057:TVG983062 UEZ983057:UFC983062 UOV983057:UOY983062 UYR983057:UYU983062 VIN983057:VIQ983062 VSJ983057:VSM983062 WCF983057:WCI983062 WMB983057:WME983062 WVX983057:WWA983062 T33:U36 JP33:JQ36 TL33:TM36 ADH33:ADI36 AND33:ANE36 AWZ33:AXA36 BGV33:BGW36 BQR33:BQS36 CAN33:CAO36 CKJ33:CKK36 CUF33:CUG36 DEB33:DEC36 DNX33:DNY36 DXT33:DXU36 EHP33:EHQ36 ERL33:ERM36 FBH33:FBI36 FLD33:FLE36 FUZ33:FVA36 GEV33:GEW36 GOR33:GOS36 GYN33:GYO36 HIJ33:HIK36 HSF33:HSG36 ICB33:ICC36 ILX33:ILY36 IVT33:IVU36 JFP33:JFQ36 JPL33:JPM36 JZH33:JZI36 KJD33:KJE36 KSZ33:KTA36 LCV33:LCW36 LMR33:LMS36 LWN33:LWO36 MGJ33:MGK36 MQF33:MQG36 NAB33:NAC36 NJX33:NJY36 NTT33:NTU36 ODP33:ODQ36 ONL33:ONM36 OXH33:OXI36 PHD33:PHE36 PQZ33:PRA36 QAV33:QAW36 QKR33:QKS36 QUN33:QUO36 REJ33:REK36 ROF33:ROG36 RYB33:RYC36 SHX33:SHY36 SRT33:SRU36 TBP33:TBQ36 TLL33:TLM36 TVH33:TVI36 UFD33:UFE36 UOZ33:UPA36 UYV33:UYW36 VIR33:VIS36 VSN33:VSO36 WCJ33:WCK36 WMF33:WMG36 WWB33:WWC36 T65569:U65572 JP65569:JQ65572 TL65569:TM65572 ADH65569:ADI65572 AND65569:ANE65572 AWZ65569:AXA65572 BGV65569:BGW65572 BQR65569:BQS65572 CAN65569:CAO65572 CKJ65569:CKK65572 CUF65569:CUG65572 DEB65569:DEC65572 DNX65569:DNY65572 DXT65569:DXU65572 EHP65569:EHQ65572 ERL65569:ERM65572 FBH65569:FBI65572 FLD65569:FLE65572 FUZ65569:FVA65572 GEV65569:GEW65572 GOR65569:GOS65572 GYN65569:GYO65572 HIJ65569:HIK65572 HSF65569:HSG65572 ICB65569:ICC65572 ILX65569:ILY65572 IVT65569:IVU65572 JFP65569:JFQ65572 JPL65569:JPM65572 JZH65569:JZI65572 KJD65569:KJE65572 KSZ65569:KTA65572 LCV65569:LCW65572 LMR65569:LMS65572 LWN65569:LWO65572 MGJ65569:MGK65572 MQF65569:MQG65572 NAB65569:NAC65572 NJX65569:NJY65572 NTT65569:NTU65572 ODP65569:ODQ65572 ONL65569:ONM65572 OXH65569:OXI65572 PHD65569:PHE65572 PQZ65569:PRA65572 QAV65569:QAW65572 QKR65569:QKS65572 QUN65569:QUO65572 REJ65569:REK65572 ROF65569:ROG65572 RYB65569:RYC65572 SHX65569:SHY65572 SRT65569:SRU65572 TBP65569:TBQ65572 TLL65569:TLM65572 TVH65569:TVI65572 UFD65569:UFE65572 UOZ65569:UPA65572 UYV65569:UYW65572 VIR65569:VIS65572 VSN65569:VSO65572 WCJ65569:WCK65572 WMF65569:WMG65572 WWB65569:WWC65572 T131105:U131108 JP131105:JQ131108 TL131105:TM131108 ADH131105:ADI131108 AND131105:ANE131108 AWZ131105:AXA131108 BGV131105:BGW131108 BQR131105:BQS131108 CAN131105:CAO131108 CKJ131105:CKK131108 CUF131105:CUG131108 DEB131105:DEC131108 DNX131105:DNY131108 DXT131105:DXU131108 EHP131105:EHQ131108 ERL131105:ERM131108 FBH131105:FBI131108 FLD131105:FLE131108 FUZ131105:FVA131108 GEV131105:GEW131108 GOR131105:GOS131108 GYN131105:GYO131108 HIJ131105:HIK131108 HSF131105:HSG131108 ICB131105:ICC131108 ILX131105:ILY131108 IVT131105:IVU131108 JFP131105:JFQ131108 JPL131105:JPM131108 JZH131105:JZI131108 KJD131105:KJE131108 KSZ131105:KTA131108 LCV131105:LCW131108 LMR131105:LMS131108 LWN131105:LWO131108 MGJ131105:MGK131108 MQF131105:MQG131108 NAB131105:NAC131108 NJX131105:NJY131108 NTT131105:NTU131108 ODP131105:ODQ131108 ONL131105:ONM131108 OXH131105:OXI131108 PHD131105:PHE131108 PQZ131105:PRA131108 QAV131105:QAW131108 QKR131105:QKS131108 QUN131105:QUO131108 REJ131105:REK131108 ROF131105:ROG131108 RYB131105:RYC131108 SHX131105:SHY131108 SRT131105:SRU131108 TBP131105:TBQ131108 TLL131105:TLM131108 TVH131105:TVI131108 UFD131105:UFE131108 UOZ131105:UPA131108 UYV131105:UYW131108 VIR131105:VIS131108 VSN131105:VSO131108 WCJ131105:WCK131108 WMF131105:WMG131108 WWB131105:WWC131108 T196641:U196644 JP196641:JQ196644 TL196641:TM196644 ADH196641:ADI196644 AND196641:ANE196644 AWZ196641:AXA196644 BGV196641:BGW196644 BQR196641:BQS196644 CAN196641:CAO196644 CKJ196641:CKK196644 CUF196641:CUG196644 DEB196641:DEC196644 DNX196641:DNY196644 DXT196641:DXU196644 EHP196641:EHQ196644 ERL196641:ERM196644 FBH196641:FBI196644 FLD196641:FLE196644 FUZ196641:FVA196644 GEV196641:GEW196644 GOR196641:GOS196644 GYN196641:GYO196644 HIJ196641:HIK196644 HSF196641:HSG196644 ICB196641:ICC196644 ILX196641:ILY196644 IVT196641:IVU196644 JFP196641:JFQ196644 JPL196641:JPM196644 JZH196641:JZI196644 KJD196641:KJE196644 KSZ196641:KTA196644 LCV196641:LCW196644 LMR196641:LMS196644 LWN196641:LWO196644 MGJ196641:MGK196644 MQF196641:MQG196644 NAB196641:NAC196644 NJX196641:NJY196644 NTT196641:NTU196644 ODP196641:ODQ196644 ONL196641:ONM196644 OXH196641:OXI196644 PHD196641:PHE196644 PQZ196641:PRA196644 QAV196641:QAW196644 QKR196641:QKS196644 QUN196641:QUO196644 REJ196641:REK196644 ROF196641:ROG196644 RYB196641:RYC196644 SHX196641:SHY196644 SRT196641:SRU196644 TBP196641:TBQ196644 TLL196641:TLM196644 TVH196641:TVI196644 UFD196641:UFE196644 UOZ196641:UPA196644 UYV196641:UYW196644 VIR196641:VIS196644 VSN196641:VSO196644 WCJ196641:WCK196644 WMF196641:WMG196644 WWB196641:WWC196644 T262177:U262180 JP262177:JQ262180 TL262177:TM262180 ADH262177:ADI262180 AND262177:ANE262180 AWZ262177:AXA262180 BGV262177:BGW262180 BQR262177:BQS262180 CAN262177:CAO262180 CKJ262177:CKK262180 CUF262177:CUG262180 DEB262177:DEC262180 DNX262177:DNY262180 DXT262177:DXU262180 EHP262177:EHQ262180 ERL262177:ERM262180 FBH262177:FBI262180 FLD262177:FLE262180 FUZ262177:FVA262180 GEV262177:GEW262180 GOR262177:GOS262180 GYN262177:GYO262180 HIJ262177:HIK262180 HSF262177:HSG262180 ICB262177:ICC262180 ILX262177:ILY262180 IVT262177:IVU262180 JFP262177:JFQ262180 JPL262177:JPM262180 JZH262177:JZI262180 KJD262177:KJE262180 KSZ262177:KTA262180 LCV262177:LCW262180 LMR262177:LMS262180 LWN262177:LWO262180 MGJ262177:MGK262180 MQF262177:MQG262180 NAB262177:NAC262180 NJX262177:NJY262180 NTT262177:NTU262180 ODP262177:ODQ262180 ONL262177:ONM262180 OXH262177:OXI262180 PHD262177:PHE262180 PQZ262177:PRA262180 QAV262177:QAW262180 QKR262177:QKS262180 QUN262177:QUO262180 REJ262177:REK262180 ROF262177:ROG262180 RYB262177:RYC262180 SHX262177:SHY262180 SRT262177:SRU262180 TBP262177:TBQ262180 TLL262177:TLM262180 TVH262177:TVI262180 UFD262177:UFE262180 UOZ262177:UPA262180 UYV262177:UYW262180 VIR262177:VIS262180 VSN262177:VSO262180 WCJ262177:WCK262180 WMF262177:WMG262180 WWB262177:WWC262180 T327713:U327716 JP327713:JQ327716 TL327713:TM327716 ADH327713:ADI327716 AND327713:ANE327716 AWZ327713:AXA327716 BGV327713:BGW327716 BQR327713:BQS327716 CAN327713:CAO327716 CKJ327713:CKK327716 CUF327713:CUG327716 DEB327713:DEC327716 DNX327713:DNY327716 DXT327713:DXU327716 EHP327713:EHQ327716 ERL327713:ERM327716 FBH327713:FBI327716 FLD327713:FLE327716 FUZ327713:FVA327716 GEV327713:GEW327716 GOR327713:GOS327716 GYN327713:GYO327716 HIJ327713:HIK327716 HSF327713:HSG327716 ICB327713:ICC327716 ILX327713:ILY327716 IVT327713:IVU327716 JFP327713:JFQ327716 JPL327713:JPM327716 JZH327713:JZI327716 KJD327713:KJE327716 KSZ327713:KTA327716 LCV327713:LCW327716 LMR327713:LMS327716 LWN327713:LWO327716 MGJ327713:MGK327716 MQF327713:MQG327716 NAB327713:NAC327716 NJX327713:NJY327716 NTT327713:NTU327716 ODP327713:ODQ327716 ONL327713:ONM327716 OXH327713:OXI327716 PHD327713:PHE327716 PQZ327713:PRA327716 QAV327713:QAW327716 QKR327713:QKS327716 QUN327713:QUO327716 REJ327713:REK327716 ROF327713:ROG327716 RYB327713:RYC327716 SHX327713:SHY327716 SRT327713:SRU327716 TBP327713:TBQ327716 TLL327713:TLM327716 TVH327713:TVI327716 UFD327713:UFE327716 UOZ327713:UPA327716 UYV327713:UYW327716 VIR327713:VIS327716 VSN327713:VSO327716 WCJ327713:WCK327716 WMF327713:WMG327716 WWB327713:WWC327716 T393249:U393252 JP393249:JQ393252 TL393249:TM393252 ADH393249:ADI393252 AND393249:ANE393252 AWZ393249:AXA393252 BGV393249:BGW393252 BQR393249:BQS393252 CAN393249:CAO393252 CKJ393249:CKK393252 CUF393249:CUG393252 DEB393249:DEC393252 DNX393249:DNY393252 DXT393249:DXU393252 EHP393249:EHQ393252 ERL393249:ERM393252 FBH393249:FBI393252 FLD393249:FLE393252 FUZ393249:FVA393252 GEV393249:GEW393252 GOR393249:GOS393252 GYN393249:GYO393252 HIJ393249:HIK393252 HSF393249:HSG393252 ICB393249:ICC393252 ILX393249:ILY393252 IVT393249:IVU393252 JFP393249:JFQ393252 JPL393249:JPM393252 JZH393249:JZI393252 KJD393249:KJE393252 KSZ393249:KTA393252 LCV393249:LCW393252 LMR393249:LMS393252 LWN393249:LWO393252 MGJ393249:MGK393252 MQF393249:MQG393252 NAB393249:NAC393252 NJX393249:NJY393252 NTT393249:NTU393252 ODP393249:ODQ393252 ONL393249:ONM393252 OXH393249:OXI393252 PHD393249:PHE393252 PQZ393249:PRA393252 QAV393249:QAW393252 QKR393249:QKS393252 QUN393249:QUO393252 REJ393249:REK393252 ROF393249:ROG393252 RYB393249:RYC393252 SHX393249:SHY393252 SRT393249:SRU393252 TBP393249:TBQ393252 TLL393249:TLM393252 TVH393249:TVI393252 UFD393249:UFE393252 UOZ393249:UPA393252 UYV393249:UYW393252 VIR393249:VIS393252 VSN393249:VSO393252 WCJ393249:WCK393252 WMF393249:WMG393252 WWB393249:WWC393252 T458785:U458788 JP458785:JQ458788 TL458785:TM458788 ADH458785:ADI458788 AND458785:ANE458788 AWZ458785:AXA458788 BGV458785:BGW458788 BQR458785:BQS458788 CAN458785:CAO458788 CKJ458785:CKK458788 CUF458785:CUG458788 DEB458785:DEC458788 DNX458785:DNY458788 DXT458785:DXU458788 EHP458785:EHQ458788 ERL458785:ERM458788 FBH458785:FBI458788 FLD458785:FLE458788 FUZ458785:FVA458788 GEV458785:GEW458788 GOR458785:GOS458788 GYN458785:GYO458788 HIJ458785:HIK458788 HSF458785:HSG458788 ICB458785:ICC458788 ILX458785:ILY458788 IVT458785:IVU458788 JFP458785:JFQ458788 JPL458785:JPM458788 JZH458785:JZI458788 KJD458785:KJE458788 KSZ458785:KTA458788 LCV458785:LCW458788 LMR458785:LMS458788 LWN458785:LWO458788 MGJ458785:MGK458788 MQF458785:MQG458788 NAB458785:NAC458788 NJX458785:NJY458788 NTT458785:NTU458788 ODP458785:ODQ458788 ONL458785:ONM458788 OXH458785:OXI458788 PHD458785:PHE458788 PQZ458785:PRA458788 QAV458785:QAW458788 QKR458785:QKS458788 QUN458785:QUO458788 REJ458785:REK458788 ROF458785:ROG458788 RYB458785:RYC458788 SHX458785:SHY458788 SRT458785:SRU458788 TBP458785:TBQ458788 TLL458785:TLM458788 TVH458785:TVI458788 UFD458785:UFE458788 UOZ458785:UPA458788 UYV458785:UYW458788 VIR458785:VIS458788 VSN458785:VSO458788 WCJ458785:WCK458788 WMF458785:WMG458788 WWB458785:WWC458788 T524321:U524324 JP524321:JQ524324 TL524321:TM524324 ADH524321:ADI524324 AND524321:ANE524324 AWZ524321:AXA524324 BGV524321:BGW524324 BQR524321:BQS524324 CAN524321:CAO524324 CKJ524321:CKK524324 CUF524321:CUG524324 DEB524321:DEC524324 DNX524321:DNY524324 DXT524321:DXU524324 EHP524321:EHQ524324 ERL524321:ERM524324 FBH524321:FBI524324 FLD524321:FLE524324 FUZ524321:FVA524324 GEV524321:GEW524324 GOR524321:GOS524324 GYN524321:GYO524324 HIJ524321:HIK524324 HSF524321:HSG524324 ICB524321:ICC524324 ILX524321:ILY524324 IVT524321:IVU524324 JFP524321:JFQ524324 JPL524321:JPM524324 JZH524321:JZI524324 KJD524321:KJE524324 KSZ524321:KTA524324 LCV524321:LCW524324 LMR524321:LMS524324 LWN524321:LWO524324 MGJ524321:MGK524324 MQF524321:MQG524324 NAB524321:NAC524324 NJX524321:NJY524324 NTT524321:NTU524324 ODP524321:ODQ524324 ONL524321:ONM524324 OXH524321:OXI524324 PHD524321:PHE524324 PQZ524321:PRA524324 QAV524321:QAW524324 QKR524321:QKS524324 QUN524321:QUO524324 REJ524321:REK524324 ROF524321:ROG524324 RYB524321:RYC524324 SHX524321:SHY524324 SRT524321:SRU524324 TBP524321:TBQ524324 TLL524321:TLM524324 TVH524321:TVI524324 UFD524321:UFE524324 UOZ524321:UPA524324 UYV524321:UYW524324 VIR524321:VIS524324 VSN524321:VSO524324 WCJ524321:WCK524324 WMF524321:WMG524324 WWB524321:WWC524324 T589857:U589860 JP589857:JQ589860 TL589857:TM589860 ADH589857:ADI589860 AND589857:ANE589860 AWZ589857:AXA589860 BGV589857:BGW589860 BQR589857:BQS589860 CAN589857:CAO589860 CKJ589857:CKK589860 CUF589857:CUG589860 DEB589857:DEC589860 DNX589857:DNY589860 DXT589857:DXU589860 EHP589857:EHQ589860 ERL589857:ERM589860 FBH589857:FBI589860 FLD589857:FLE589860 FUZ589857:FVA589860 GEV589857:GEW589860 GOR589857:GOS589860 GYN589857:GYO589860 HIJ589857:HIK589860 HSF589857:HSG589860 ICB589857:ICC589860 ILX589857:ILY589860 IVT589857:IVU589860 JFP589857:JFQ589860 JPL589857:JPM589860 JZH589857:JZI589860 KJD589857:KJE589860 KSZ589857:KTA589860 LCV589857:LCW589860 LMR589857:LMS589860 LWN589857:LWO589860 MGJ589857:MGK589860 MQF589857:MQG589860 NAB589857:NAC589860 NJX589857:NJY589860 NTT589857:NTU589860 ODP589857:ODQ589860 ONL589857:ONM589860 OXH589857:OXI589860 PHD589857:PHE589860 PQZ589857:PRA589860 QAV589857:QAW589860 QKR589857:QKS589860 QUN589857:QUO589860 REJ589857:REK589860 ROF589857:ROG589860 RYB589857:RYC589860 SHX589857:SHY589860 SRT589857:SRU589860 TBP589857:TBQ589860 TLL589857:TLM589860 TVH589857:TVI589860 UFD589857:UFE589860 UOZ589857:UPA589860 UYV589857:UYW589860 VIR589857:VIS589860 VSN589857:VSO589860 WCJ589857:WCK589860 WMF589857:WMG589860 WWB589857:WWC589860 T655393:U655396 JP655393:JQ655396 TL655393:TM655396 ADH655393:ADI655396 AND655393:ANE655396 AWZ655393:AXA655396 BGV655393:BGW655396 BQR655393:BQS655396 CAN655393:CAO655396 CKJ655393:CKK655396 CUF655393:CUG655396 DEB655393:DEC655396 DNX655393:DNY655396 DXT655393:DXU655396 EHP655393:EHQ655396 ERL655393:ERM655396 FBH655393:FBI655396 FLD655393:FLE655396 FUZ655393:FVA655396 GEV655393:GEW655396 GOR655393:GOS655396 GYN655393:GYO655396 HIJ655393:HIK655396 HSF655393:HSG655396 ICB655393:ICC655396 ILX655393:ILY655396 IVT655393:IVU655396 JFP655393:JFQ655396 JPL655393:JPM655396 JZH655393:JZI655396 KJD655393:KJE655396 KSZ655393:KTA655396 LCV655393:LCW655396 LMR655393:LMS655396 LWN655393:LWO655396 MGJ655393:MGK655396 MQF655393:MQG655396 NAB655393:NAC655396 NJX655393:NJY655396 NTT655393:NTU655396 ODP655393:ODQ655396 ONL655393:ONM655396 OXH655393:OXI655396 PHD655393:PHE655396 PQZ655393:PRA655396 QAV655393:QAW655396 QKR655393:QKS655396 QUN655393:QUO655396 REJ655393:REK655396 ROF655393:ROG655396 RYB655393:RYC655396 SHX655393:SHY655396 SRT655393:SRU655396 TBP655393:TBQ655396 TLL655393:TLM655396 TVH655393:TVI655396 UFD655393:UFE655396 UOZ655393:UPA655396 UYV655393:UYW655396 VIR655393:VIS655396 VSN655393:VSO655396 WCJ655393:WCK655396 WMF655393:WMG655396 WWB655393:WWC655396 T720929:U720932 JP720929:JQ720932 TL720929:TM720932 ADH720929:ADI720932 AND720929:ANE720932 AWZ720929:AXA720932 BGV720929:BGW720932 BQR720929:BQS720932 CAN720929:CAO720932 CKJ720929:CKK720932 CUF720929:CUG720932 DEB720929:DEC720932 DNX720929:DNY720932 DXT720929:DXU720932 EHP720929:EHQ720932 ERL720929:ERM720932 FBH720929:FBI720932 FLD720929:FLE720932 FUZ720929:FVA720932 GEV720929:GEW720932 GOR720929:GOS720932 GYN720929:GYO720932 HIJ720929:HIK720932 HSF720929:HSG720932 ICB720929:ICC720932 ILX720929:ILY720932 IVT720929:IVU720932 JFP720929:JFQ720932 JPL720929:JPM720932 JZH720929:JZI720932 KJD720929:KJE720932 KSZ720929:KTA720932 LCV720929:LCW720932 LMR720929:LMS720932 LWN720929:LWO720932 MGJ720929:MGK720932 MQF720929:MQG720932 NAB720929:NAC720932 NJX720929:NJY720932 NTT720929:NTU720932 ODP720929:ODQ720932 ONL720929:ONM720932 OXH720929:OXI720932 PHD720929:PHE720932 PQZ720929:PRA720932 QAV720929:QAW720932 QKR720929:QKS720932 QUN720929:QUO720932 REJ720929:REK720932 ROF720929:ROG720932 RYB720929:RYC720932 SHX720929:SHY720932 SRT720929:SRU720932 TBP720929:TBQ720932 TLL720929:TLM720932 TVH720929:TVI720932 UFD720929:UFE720932 UOZ720929:UPA720932 UYV720929:UYW720932 VIR720929:VIS720932 VSN720929:VSO720932 WCJ720929:WCK720932 WMF720929:WMG720932 WWB720929:WWC720932 T786465:U786468 JP786465:JQ786468 TL786465:TM786468 ADH786465:ADI786468 AND786465:ANE786468 AWZ786465:AXA786468 BGV786465:BGW786468 BQR786465:BQS786468 CAN786465:CAO786468 CKJ786465:CKK786468 CUF786465:CUG786468 DEB786465:DEC786468 DNX786465:DNY786468 DXT786465:DXU786468 EHP786465:EHQ786468 ERL786465:ERM786468 FBH786465:FBI786468 FLD786465:FLE786468 FUZ786465:FVA786468 GEV786465:GEW786468 GOR786465:GOS786468 GYN786465:GYO786468 HIJ786465:HIK786468 HSF786465:HSG786468 ICB786465:ICC786468 ILX786465:ILY786468 IVT786465:IVU786468 JFP786465:JFQ786468 JPL786465:JPM786468 JZH786465:JZI786468 KJD786465:KJE786468 KSZ786465:KTA786468 LCV786465:LCW786468 LMR786465:LMS786468 LWN786465:LWO786468 MGJ786465:MGK786468 MQF786465:MQG786468 NAB786465:NAC786468 NJX786465:NJY786468 NTT786465:NTU786468 ODP786465:ODQ786468 ONL786465:ONM786468 OXH786465:OXI786468 PHD786465:PHE786468 PQZ786465:PRA786468 QAV786465:QAW786468 QKR786465:QKS786468 QUN786465:QUO786468 REJ786465:REK786468 ROF786465:ROG786468 RYB786465:RYC786468 SHX786465:SHY786468 SRT786465:SRU786468 TBP786465:TBQ786468 TLL786465:TLM786468 TVH786465:TVI786468 UFD786465:UFE786468 UOZ786465:UPA786468 UYV786465:UYW786468 VIR786465:VIS786468 VSN786465:VSO786468 WCJ786465:WCK786468 WMF786465:WMG786468 WWB786465:WWC786468 T852001:U852004 JP852001:JQ852004 TL852001:TM852004 ADH852001:ADI852004 AND852001:ANE852004 AWZ852001:AXA852004 BGV852001:BGW852004 BQR852001:BQS852004 CAN852001:CAO852004 CKJ852001:CKK852004 CUF852001:CUG852004 DEB852001:DEC852004 DNX852001:DNY852004 DXT852001:DXU852004 EHP852001:EHQ852004 ERL852001:ERM852004 FBH852001:FBI852004 FLD852001:FLE852004 FUZ852001:FVA852004 GEV852001:GEW852004 GOR852001:GOS852004 GYN852001:GYO852004 HIJ852001:HIK852004 HSF852001:HSG852004 ICB852001:ICC852004 ILX852001:ILY852004 IVT852001:IVU852004 JFP852001:JFQ852004 JPL852001:JPM852004 JZH852001:JZI852004 KJD852001:KJE852004 KSZ852001:KTA852004 LCV852001:LCW852004 LMR852001:LMS852004 LWN852001:LWO852004 MGJ852001:MGK852004 MQF852001:MQG852004 NAB852001:NAC852004 NJX852001:NJY852004 NTT852001:NTU852004 ODP852001:ODQ852004 ONL852001:ONM852004 OXH852001:OXI852004 PHD852001:PHE852004 PQZ852001:PRA852004 QAV852001:QAW852004 QKR852001:QKS852004 QUN852001:QUO852004 REJ852001:REK852004 ROF852001:ROG852004 RYB852001:RYC852004 SHX852001:SHY852004 SRT852001:SRU852004 TBP852001:TBQ852004 TLL852001:TLM852004 TVH852001:TVI852004 UFD852001:UFE852004 UOZ852001:UPA852004 UYV852001:UYW852004 VIR852001:VIS852004 VSN852001:VSO852004 WCJ852001:WCK852004 WMF852001:WMG852004 WWB852001:WWC852004 T917537:U917540 JP917537:JQ917540 TL917537:TM917540 ADH917537:ADI917540 AND917537:ANE917540 AWZ917537:AXA917540 BGV917537:BGW917540 BQR917537:BQS917540 CAN917537:CAO917540 CKJ917537:CKK917540 CUF917537:CUG917540 DEB917537:DEC917540 DNX917537:DNY917540 DXT917537:DXU917540 EHP917537:EHQ917540 ERL917537:ERM917540 FBH917537:FBI917540 FLD917537:FLE917540 FUZ917537:FVA917540 GEV917537:GEW917540 GOR917537:GOS917540 GYN917537:GYO917540 HIJ917537:HIK917540 HSF917537:HSG917540 ICB917537:ICC917540 ILX917537:ILY917540 IVT917537:IVU917540 JFP917537:JFQ917540 JPL917537:JPM917540 JZH917537:JZI917540 KJD917537:KJE917540 KSZ917537:KTA917540 LCV917537:LCW917540 LMR917537:LMS917540 LWN917537:LWO917540 MGJ917537:MGK917540 MQF917537:MQG917540 NAB917537:NAC917540 NJX917537:NJY917540 NTT917537:NTU917540 ODP917537:ODQ917540 ONL917537:ONM917540 OXH917537:OXI917540 PHD917537:PHE917540 PQZ917537:PRA917540 QAV917537:QAW917540 QKR917537:QKS917540 QUN917537:QUO917540 REJ917537:REK917540 ROF917537:ROG917540 RYB917537:RYC917540 SHX917537:SHY917540 SRT917537:SRU917540 TBP917537:TBQ917540 TLL917537:TLM917540 TVH917537:TVI917540 UFD917537:UFE917540 UOZ917537:UPA917540 UYV917537:UYW917540 VIR917537:VIS917540 VSN917537:VSO917540 WCJ917537:WCK917540 WMF917537:WMG917540 WWB917537:WWC917540 T983073:U983076 JP983073:JQ983076 TL983073:TM983076 ADH983073:ADI983076 AND983073:ANE983076 AWZ983073:AXA983076 BGV983073:BGW983076 BQR983073:BQS983076 CAN983073:CAO983076 CKJ983073:CKK983076 CUF983073:CUG983076 DEB983073:DEC983076 DNX983073:DNY983076 DXT983073:DXU983076 EHP983073:EHQ983076 ERL983073:ERM983076 FBH983073:FBI983076 FLD983073:FLE983076 FUZ983073:FVA983076 GEV983073:GEW983076 GOR983073:GOS983076 GYN983073:GYO983076 HIJ983073:HIK983076 HSF983073:HSG983076 ICB983073:ICC983076 ILX983073:ILY983076 IVT983073:IVU983076 JFP983073:JFQ983076 JPL983073:JPM983076 JZH983073:JZI983076 KJD983073:KJE983076 KSZ983073:KTA983076 LCV983073:LCW983076 LMR983073:LMS983076 LWN983073:LWO983076 MGJ983073:MGK983076 MQF983073:MQG983076 NAB983073:NAC983076 NJX983073:NJY983076 NTT983073:NTU983076 ODP983073:ODQ983076 ONL983073:ONM983076 OXH983073:OXI983076 PHD983073:PHE983076 PQZ983073:PRA983076 QAV983073:QAW983076 QKR983073:QKS983076 QUN983073:QUO983076 REJ983073:REK983076 ROF983073:ROG983076 RYB983073:RYC983076 SHX983073:SHY983076 SRT983073:SRU983076 TBP983073:TBQ983076 TLL983073:TLM983076 TVH983073:TVI983076 UFD983073:UFE983076 UOZ983073:UPA983076 UYV983073:UYW983076 VIR983073:VIS983076 VSN983073:VSO983076 WCJ983073:WCK983076 WMF983073:WMG983076 WWB983073:WWC983076 W11:X12 JS11:JT12 TO11:TP12 ADK11:ADL12 ANG11:ANH12 AXC11:AXD12 BGY11:BGZ12 BQU11:BQV12 CAQ11:CAR12 CKM11:CKN12 CUI11:CUJ12 DEE11:DEF12 DOA11:DOB12 DXW11:DXX12 EHS11:EHT12 ERO11:ERP12 FBK11:FBL12 FLG11:FLH12 FVC11:FVD12 GEY11:GEZ12 GOU11:GOV12 GYQ11:GYR12 HIM11:HIN12 HSI11:HSJ12 ICE11:ICF12 IMA11:IMB12 IVW11:IVX12 JFS11:JFT12 JPO11:JPP12 JZK11:JZL12 KJG11:KJH12 KTC11:KTD12 LCY11:LCZ12 LMU11:LMV12 LWQ11:LWR12 MGM11:MGN12 MQI11:MQJ12 NAE11:NAF12 NKA11:NKB12 NTW11:NTX12 ODS11:ODT12 ONO11:ONP12 OXK11:OXL12 PHG11:PHH12 PRC11:PRD12 QAY11:QAZ12 QKU11:QKV12 QUQ11:QUR12 REM11:REN12 ROI11:ROJ12 RYE11:RYF12 SIA11:SIB12 SRW11:SRX12 TBS11:TBT12 TLO11:TLP12 TVK11:TVL12 UFG11:UFH12 UPC11:UPD12 UYY11:UYZ12 VIU11:VIV12 VSQ11:VSR12 WCM11:WCN12 WMI11:WMJ12 WWE11:WWF12 W65547:X65548 JS65547:JT65548 TO65547:TP65548 ADK65547:ADL65548 ANG65547:ANH65548 AXC65547:AXD65548 BGY65547:BGZ65548 BQU65547:BQV65548 CAQ65547:CAR65548 CKM65547:CKN65548 CUI65547:CUJ65548 DEE65547:DEF65548 DOA65547:DOB65548 DXW65547:DXX65548 EHS65547:EHT65548 ERO65547:ERP65548 FBK65547:FBL65548 FLG65547:FLH65548 FVC65547:FVD65548 GEY65547:GEZ65548 GOU65547:GOV65548 GYQ65547:GYR65548 HIM65547:HIN65548 HSI65547:HSJ65548 ICE65547:ICF65548 IMA65547:IMB65548 IVW65547:IVX65548 JFS65547:JFT65548 JPO65547:JPP65548 JZK65547:JZL65548 KJG65547:KJH65548 KTC65547:KTD65548 LCY65547:LCZ65548 LMU65547:LMV65548 LWQ65547:LWR65548 MGM65547:MGN65548 MQI65547:MQJ65548 NAE65547:NAF65548 NKA65547:NKB65548 NTW65547:NTX65548 ODS65547:ODT65548 ONO65547:ONP65548 OXK65547:OXL65548 PHG65547:PHH65548 PRC65547:PRD65548 QAY65547:QAZ65548 QKU65547:QKV65548 QUQ65547:QUR65548 REM65547:REN65548 ROI65547:ROJ65548 RYE65547:RYF65548 SIA65547:SIB65548 SRW65547:SRX65548 TBS65547:TBT65548 TLO65547:TLP65548 TVK65547:TVL65548 UFG65547:UFH65548 UPC65547:UPD65548 UYY65547:UYZ65548 VIU65547:VIV65548 VSQ65547:VSR65548 WCM65547:WCN65548 WMI65547:WMJ65548 WWE65547:WWF65548 W131083:X131084 JS131083:JT131084 TO131083:TP131084 ADK131083:ADL131084 ANG131083:ANH131084 AXC131083:AXD131084 BGY131083:BGZ131084 BQU131083:BQV131084 CAQ131083:CAR131084 CKM131083:CKN131084 CUI131083:CUJ131084 DEE131083:DEF131084 DOA131083:DOB131084 DXW131083:DXX131084 EHS131083:EHT131084 ERO131083:ERP131084 FBK131083:FBL131084 FLG131083:FLH131084 FVC131083:FVD131084 GEY131083:GEZ131084 GOU131083:GOV131084 GYQ131083:GYR131084 HIM131083:HIN131084 HSI131083:HSJ131084 ICE131083:ICF131084 IMA131083:IMB131084 IVW131083:IVX131084 JFS131083:JFT131084 JPO131083:JPP131084 JZK131083:JZL131084 KJG131083:KJH131084 KTC131083:KTD131084 LCY131083:LCZ131084 LMU131083:LMV131084 LWQ131083:LWR131084 MGM131083:MGN131084 MQI131083:MQJ131084 NAE131083:NAF131084 NKA131083:NKB131084 NTW131083:NTX131084 ODS131083:ODT131084 ONO131083:ONP131084 OXK131083:OXL131084 PHG131083:PHH131084 PRC131083:PRD131084 QAY131083:QAZ131084 QKU131083:QKV131084 QUQ131083:QUR131084 REM131083:REN131084 ROI131083:ROJ131084 RYE131083:RYF131084 SIA131083:SIB131084 SRW131083:SRX131084 TBS131083:TBT131084 TLO131083:TLP131084 TVK131083:TVL131084 UFG131083:UFH131084 UPC131083:UPD131084 UYY131083:UYZ131084 VIU131083:VIV131084 VSQ131083:VSR131084 WCM131083:WCN131084 WMI131083:WMJ131084 WWE131083:WWF131084 W196619:X196620 JS196619:JT196620 TO196619:TP196620 ADK196619:ADL196620 ANG196619:ANH196620 AXC196619:AXD196620 BGY196619:BGZ196620 BQU196619:BQV196620 CAQ196619:CAR196620 CKM196619:CKN196620 CUI196619:CUJ196620 DEE196619:DEF196620 DOA196619:DOB196620 DXW196619:DXX196620 EHS196619:EHT196620 ERO196619:ERP196620 FBK196619:FBL196620 FLG196619:FLH196620 FVC196619:FVD196620 GEY196619:GEZ196620 GOU196619:GOV196620 GYQ196619:GYR196620 HIM196619:HIN196620 HSI196619:HSJ196620 ICE196619:ICF196620 IMA196619:IMB196620 IVW196619:IVX196620 JFS196619:JFT196620 JPO196619:JPP196620 JZK196619:JZL196620 KJG196619:KJH196620 KTC196619:KTD196620 LCY196619:LCZ196620 LMU196619:LMV196620 LWQ196619:LWR196620 MGM196619:MGN196620 MQI196619:MQJ196620 NAE196619:NAF196620 NKA196619:NKB196620 NTW196619:NTX196620 ODS196619:ODT196620 ONO196619:ONP196620 OXK196619:OXL196620 PHG196619:PHH196620 PRC196619:PRD196620 QAY196619:QAZ196620 QKU196619:QKV196620 QUQ196619:QUR196620 REM196619:REN196620 ROI196619:ROJ196620 RYE196619:RYF196620 SIA196619:SIB196620 SRW196619:SRX196620 TBS196619:TBT196620 TLO196619:TLP196620 TVK196619:TVL196620 UFG196619:UFH196620 UPC196619:UPD196620 UYY196619:UYZ196620 VIU196619:VIV196620 VSQ196619:VSR196620 WCM196619:WCN196620 WMI196619:WMJ196620 WWE196619:WWF196620 W262155:X262156 JS262155:JT262156 TO262155:TP262156 ADK262155:ADL262156 ANG262155:ANH262156 AXC262155:AXD262156 BGY262155:BGZ262156 BQU262155:BQV262156 CAQ262155:CAR262156 CKM262155:CKN262156 CUI262155:CUJ262156 DEE262155:DEF262156 DOA262155:DOB262156 DXW262155:DXX262156 EHS262155:EHT262156 ERO262155:ERP262156 FBK262155:FBL262156 FLG262155:FLH262156 FVC262155:FVD262156 GEY262155:GEZ262156 GOU262155:GOV262156 GYQ262155:GYR262156 HIM262155:HIN262156 HSI262155:HSJ262156 ICE262155:ICF262156 IMA262155:IMB262156 IVW262155:IVX262156 JFS262155:JFT262156 JPO262155:JPP262156 JZK262155:JZL262156 KJG262155:KJH262156 KTC262155:KTD262156 LCY262155:LCZ262156 LMU262155:LMV262156 LWQ262155:LWR262156 MGM262155:MGN262156 MQI262155:MQJ262156 NAE262155:NAF262156 NKA262155:NKB262156 NTW262155:NTX262156 ODS262155:ODT262156 ONO262155:ONP262156 OXK262155:OXL262156 PHG262155:PHH262156 PRC262155:PRD262156 QAY262155:QAZ262156 QKU262155:QKV262156 QUQ262155:QUR262156 REM262155:REN262156 ROI262155:ROJ262156 RYE262155:RYF262156 SIA262155:SIB262156 SRW262155:SRX262156 TBS262155:TBT262156 TLO262155:TLP262156 TVK262155:TVL262156 UFG262155:UFH262156 UPC262155:UPD262156 UYY262155:UYZ262156 VIU262155:VIV262156 VSQ262155:VSR262156 WCM262155:WCN262156 WMI262155:WMJ262156 WWE262155:WWF262156 W327691:X327692 JS327691:JT327692 TO327691:TP327692 ADK327691:ADL327692 ANG327691:ANH327692 AXC327691:AXD327692 BGY327691:BGZ327692 BQU327691:BQV327692 CAQ327691:CAR327692 CKM327691:CKN327692 CUI327691:CUJ327692 DEE327691:DEF327692 DOA327691:DOB327692 DXW327691:DXX327692 EHS327691:EHT327692 ERO327691:ERP327692 FBK327691:FBL327692 FLG327691:FLH327692 FVC327691:FVD327692 GEY327691:GEZ327692 GOU327691:GOV327692 GYQ327691:GYR327692 HIM327691:HIN327692 HSI327691:HSJ327692 ICE327691:ICF327692 IMA327691:IMB327692 IVW327691:IVX327692 JFS327691:JFT327692 JPO327691:JPP327692 JZK327691:JZL327692 KJG327691:KJH327692 KTC327691:KTD327692 LCY327691:LCZ327692 LMU327691:LMV327692 LWQ327691:LWR327692 MGM327691:MGN327692 MQI327691:MQJ327692 NAE327691:NAF327692 NKA327691:NKB327692 NTW327691:NTX327692 ODS327691:ODT327692 ONO327691:ONP327692 OXK327691:OXL327692 PHG327691:PHH327692 PRC327691:PRD327692 QAY327691:QAZ327692 QKU327691:QKV327692 QUQ327691:QUR327692 REM327691:REN327692 ROI327691:ROJ327692 RYE327691:RYF327692 SIA327691:SIB327692 SRW327691:SRX327692 TBS327691:TBT327692 TLO327691:TLP327692 TVK327691:TVL327692 UFG327691:UFH327692 UPC327691:UPD327692 UYY327691:UYZ327692 VIU327691:VIV327692 VSQ327691:VSR327692 WCM327691:WCN327692 WMI327691:WMJ327692 WWE327691:WWF327692 W393227:X393228 JS393227:JT393228 TO393227:TP393228 ADK393227:ADL393228 ANG393227:ANH393228 AXC393227:AXD393228 BGY393227:BGZ393228 BQU393227:BQV393228 CAQ393227:CAR393228 CKM393227:CKN393228 CUI393227:CUJ393228 DEE393227:DEF393228 DOA393227:DOB393228 DXW393227:DXX393228 EHS393227:EHT393228 ERO393227:ERP393228 FBK393227:FBL393228 FLG393227:FLH393228 FVC393227:FVD393228 GEY393227:GEZ393228 GOU393227:GOV393228 GYQ393227:GYR393228 HIM393227:HIN393228 HSI393227:HSJ393228 ICE393227:ICF393228 IMA393227:IMB393228 IVW393227:IVX393228 JFS393227:JFT393228 JPO393227:JPP393228 JZK393227:JZL393228 KJG393227:KJH393228 KTC393227:KTD393228 LCY393227:LCZ393228 LMU393227:LMV393228 LWQ393227:LWR393228 MGM393227:MGN393228 MQI393227:MQJ393228 NAE393227:NAF393228 NKA393227:NKB393228 NTW393227:NTX393228 ODS393227:ODT393228 ONO393227:ONP393228 OXK393227:OXL393228 PHG393227:PHH393228 PRC393227:PRD393228 QAY393227:QAZ393228 QKU393227:QKV393228 QUQ393227:QUR393228 REM393227:REN393228 ROI393227:ROJ393228 RYE393227:RYF393228 SIA393227:SIB393228 SRW393227:SRX393228 TBS393227:TBT393228 TLO393227:TLP393228 TVK393227:TVL393228 UFG393227:UFH393228 UPC393227:UPD393228 UYY393227:UYZ393228 VIU393227:VIV393228 VSQ393227:VSR393228 WCM393227:WCN393228 WMI393227:WMJ393228 WWE393227:WWF393228 W458763:X458764 JS458763:JT458764 TO458763:TP458764 ADK458763:ADL458764 ANG458763:ANH458764 AXC458763:AXD458764 BGY458763:BGZ458764 BQU458763:BQV458764 CAQ458763:CAR458764 CKM458763:CKN458764 CUI458763:CUJ458764 DEE458763:DEF458764 DOA458763:DOB458764 DXW458763:DXX458764 EHS458763:EHT458764 ERO458763:ERP458764 FBK458763:FBL458764 FLG458763:FLH458764 FVC458763:FVD458764 GEY458763:GEZ458764 GOU458763:GOV458764 GYQ458763:GYR458764 HIM458763:HIN458764 HSI458763:HSJ458764 ICE458763:ICF458764 IMA458763:IMB458764 IVW458763:IVX458764 JFS458763:JFT458764 JPO458763:JPP458764 JZK458763:JZL458764 KJG458763:KJH458764 KTC458763:KTD458764 LCY458763:LCZ458764 LMU458763:LMV458764 LWQ458763:LWR458764 MGM458763:MGN458764 MQI458763:MQJ458764 NAE458763:NAF458764 NKA458763:NKB458764 NTW458763:NTX458764 ODS458763:ODT458764 ONO458763:ONP458764 OXK458763:OXL458764 PHG458763:PHH458764 PRC458763:PRD458764 QAY458763:QAZ458764 QKU458763:QKV458764 QUQ458763:QUR458764 REM458763:REN458764 ROI458763:ROJ458764 RYE458763:RYF458764 SIA458763:SIB458764 SRW458763:SRX458764 TBS458763:TBT458764 TLO458763:TLP458764 TVK458763:TVL458764 UFG458763:UFH458764 UPC458763:UPD458764 UYY458763:UYZ458764 VIU458763:VIV458764 VSQ458763:VSR458764 WCM458763:WCN458764 WMI458763:WMJ458764 WWE458763:WWF458764 W524299:X524300 JS524299:JT524300 TO524299:TP524300 ADK524299:ADL524300 ANG524299:ANH524300 AXC524299:AXD524300 BGY524299:BGZ524300 BQU524299:BQV524300 CAQ524299:CAR524300 CKM524299:CKN524300 CUI524299:CUJ524300 DEE524299:DEF524300 DOA524299:DOB524300 DXW524299:DXX524300 EHS524299:EHT524300 ERO524299:ERP524300 FBK524299:FBL524300 FLG524299:FLH524300 FVC524299:FVD524300 GEY524299:GEZ524300 GOU524299:GOV524300 GYQ524299:GYR524300 HIM524299:HIN524300 HSI524299:HSJ524300 ICE524299:ICF524300 IMA524299:IMB524300 IVW524299:IVX524300 JFS524299:JFT524300 JPO524299:JPP524300 JZK524299:JZL524300 KJG524299:KJH524300 KTC524299:KTD524300 LCY524299:LCZ524300 LMU524299:LMV524300 LWQ524299:LWR524300 MGM524299:MGN524300 MQI524299:MQJ524300 NAE524299:NAF524300 NKA524299:NKB524300 NTW524299:NTX524300 ODS524299:ODT524300 ONO524299:ONP524300 OXK524299:OXL524300 PHG524299:PHH524300 PRC524299:PRD524300 QAY524299:QAZ524300 QKU524299:QKV524300 QUQ524299:QUR524300 REM524299:REN524300 ROI524299:ROJ524300 RYE524299:RYF524300 SIA524299:SIB524300 SRW524299:SRX524300 TBS524299:TBT524300 TLO524299:TLP524300 TVK524299:TVL524300 UFG524299:UFH524300 UPC524299:UPD524300 UYY524299:UYZ524300 VIU524299:VIV524300 VSQ524299:VSR524300 WCM524299:WCN524300 WMI524299:WMJ524300 WWE524299:WWF524300 W589835:X589836 JS589835:JT589836 TO589835:TP589836 ADK589835:ADL589836 ANG589835:ANH589836 AXC589835:AXD589836 BGY589835:BGZ589836 BQU589835:BQV589836 CAQ589835:CAR589836 CKM589835:CKN589836 CUI589835:CUJ589836 DEE589835:DEF589836 DOA589835:DOB589836 DXW589835:DXX589836 EHS589835:EHT589836 ERO589835:ERP589836 FBK589835:FBL589836 FLG589835:FLH589836 FVC589835:FVD589836 GEY589835:GEZ589836 GOU589835:GOV589836 GYQ589835:GYR589836 HIM589835:HIN589836 HSI589835:HSJ589836 ICE589835:ICF589836 IMA589835:IMB589836 IVW589835:IVX589836 JFS589835:JFT589836 JPO589835:JPP589836 JZK589835:JZL589836 KJG589835:KJH589836 KTC589835:KTD589836 LCY589835:LCZ589836 LMU589835:LMV589836 LWQ589835:LWR589836 MGM589835:MGN589836 MQI589835:MQJ589836 NAE589835:NAF589836 NKA589835:NKB589836 NTW589835:NTX589836 ODS589835:ODT589836 ONO589835:ONP589836 OXK589835:OXL589836 PHG589835:PHH589836 PRC589835:PRD589836 QAY589835:QAZ589836 QKU589835:QKV589836 QUQ589835:QUR589836 REM589835:REN589836 ROI589835:ROJ589836 RYE589835:RYF589836 SIA589835:SIB589836 SRW589835:SRX589836 TBS589835:TBT589836 TLO589835:TLP589836 TVK589835:TVL589836 UFG589835:UFH589836 UPC589835:UPD589836 UYY589835:UYZ589836 VIU589835:VIV589836 VSQ589835:VSR589836 WCM589835:WCN589836 WMI589835:WMJ589836 WWE589835:WWF589836 W655371:X655372 JS655371:JT655372 TO655371:TP655372 ADK655371:ADL655372 ANG655371:ANH655372 AXC655371:AXD655372 BGY655371:BGZ655372 BQU655371:BQV655372 CAQ655371:CAR655372 CKM655371:CKN655372 CUI655371:CUJ655372 DEE655371:DEF655372 DOA655371:DOB655372 DXW655371:DXX655372 EHS655371:EHT655372 ERO655371:ERP655372 FBK655371:FBL655372 FLG655371:FLH655372 FVC655371:FVD655372 GEY655371:GEZ655372 GOU655371:GOV655372 GYQ655371:GYR655372 HIM655371:HIN655372 HSI655371:HSJ655372 ICE655371:ICF655372 IMA655371:IMB655372 IVW655371:IVX655372 JFS655371:JFT655372 JPO655371:JPP655372 JZK655371:JZL655372 KJG655371:KJH655372 KTC655371:KTD655372 LCY655371:LCZ655372 LMU655371:LMV655372 LWQ655371:LWR655372 MGM655371:MGN655372 MQI655371:MQJ655372 NAE655371:NAF655372 NKA655371:NKB655372 NTW655371:NTX655372 ODS655371:ODT655372 ONO655371:ONP655372 OXK655371:OXL655372 PHG655371:PHH655372 PRC655371:PRD655372 QAY655371:QAZ655372 QKU655371:QKV655372 QUQ655371:QUR655372 REM655371:REN655372 ROI655371:ROJ655372 RYE655371:RYF655372 SIA655371:SIB655372 SRW655371:SRX655372 TBS655371:TBT655372 TLO655371:TLP655372 TVK655371:TVL655372 UFG655371:UFH655372 UPC655371:UPD655372 UYY655371:UYZ655372 VIU655371:VIV655372 VSQ655371:VSR655372 WCM655371:WCN655372 WMI655371:WMJ655372 WWE655371:WWF655372 W720907:X720908 JS720907:JT720908 TO720907:TP720908 ADK720907:ADL720908 ANG720907:ANH720908 AXC720907:AXD720908 BGY720907:BGZ720908 BQU720907:BQV720908 CAQ720907:CAR720908 CKM720907:CKN720908 CUI720907:CUJ720908 DEE720907:DEF720908 DOA720907:DOB720908 DXW720907:DXX720908 EHS720907:EHT720908 ERO720907:ERP720908 FBK720907:FBL720908 FLG720907:FLH720908 FVC720907:FVD720908 GEY720907:GEZ720908 GOU720907:GOV720908 GYQ720907:GYR720908 HIM720907:HIN720908 HSI720907:HSJ720908 ICE720907:ICF720908 IMA720907:IMB720908 IVW720907:IVX720908 JFS720907:JFT720908 JPO720907:JPP720908 JZK720907:JZL720908 KJG720907:KJH720908 KTC720907:KTD720908 LCY720907:LCZ720908 LMU720907:LMV720908 LWQ720907:LWR720908 MGM720907:MGN720908 MQI720907:MQJ720908 NAE720907:NAF720908 NKA720907:NKB720908 NTW720907:NTX720908 ODS720907:ODT720908 ONO720907:ONP720908 OXK720907:OXL720908 PHG720907:PHH720908 PRC720907:PRD720908 QAY720907:QAZ720908 QKU720907:QKV720908 QUQ720907:QUR720908 REM720907:REN720908 ROI720907:ROJ720908 RYE720907:RYF720908 SIA720907:SIB720908 SRW720907:SRX720908 TBS720907:TBT720908 TLO720907:TLP720908 TVK720907:TVL720908 UFG720907:UFH720908 UPC720907:UPD720908 UYY720907:UYZ720908 VIU720907:VIV720908 VSQ720907:VSR720908 WCM720907:WCN720908 WMI720907:WMJ720908 WWE720907:WWF720908 W786443:X786444 JS786443:JT786444 TO786443:TP786444 ADK786443:ADL786444 ANG786443:ANH786444 AXC786443:AXD786444 BGY786443:BGZ786444 BQU786443:BQV786444 CAQ786443:CAR786444 CKM786443:CKN786444 CUI786443:CUJ786444 DEE786443:DEF786444 DOA786443:DOB786444 DXW786443:DXX786444 EHS786443:EHT786444 ERO786443:ERP786444 FBK786443:FBL786444 FLG786443:FLH786444 FVC786443:FVD786444 GEY786443:GEZ786444 GOU786443:GOV786444 GYQ786443:GYR786444 HIM786443:HIN786444 HSI786443:HSJ786444 ICE786443:ICF786444 IMA786443:IMB786444 IVW786443:IVX786444 JFS786443:JFT786444 JPO786443:JPP786444 JZK786443:JZL786444 KJG786443:KJH786444 KTC786443:KTD786444 LCY786443:LCZ786444 LMU786443:LMV786444 LWQ786443:LWR786444 MGM786443:MGN786444 MQI786443:MQJ786444 NAE786443:NAF786444 NKA786443:NKB786444 NTW786443:NTX786444 ODS786443:ODT786444 ONO786443:ONP786444 OXK786443:OXL786444 PHG786443:PHH786444 PRC786443:PRD786444 QAY786443:QAZ786444 QKU786443:QKV786444 QUQ786443:QUR786444 REM786443:REN786444 ROI786443:ROJ786444 RYE786443:RYF786444 SIA786443:SIB786444 SRW786443:SRX786444 TBS786443:TBT786444 TLO786443:TLP786444 TVK786443:TVL786444 UFG786443:UFH786444 UPC786443:UPD786444 UYY786443:UYZ786444 VIU786443:VIV786444 VSQ786443:VSR786444 WCM786443:WCN786444 WMI786443:WMJ786444 WWE786443:WWF786444 W851979:X851980 JS851979:JT851980 TO851979:TP851980 ADK851979:ADL851980 ANG851979:ANH851980 AXC851979:AXD851980 BGY851979:BGZ851980 BQU851979:BQV851980 CAQ851979:CAR851980 CKM851979:CKN851980 CUI851979:CUJ851980 DEE851979:DEF851980 DOA851979:DOB851980 DXW851979:DXX851980 EHS851979:EHT851980 ERO851979:ERP851980 FBK851979:FBL851980 FLG851979:FLH851980 FVC851979:FVD851980 GEY851979:GEZ851980 GOU851979:GOV851980 GYQ851979:GYR851980 HIM851979:HIN851980 HSI851979:HSJ851980 ICE851979:ICF851980 IMA851979:IMB851980 IVW851979:IVX851980 JFS851979:JFT851980 JPO851979:JPP851980 JZK851979:JZL851980 KJG851979:KJH851980 KTC851979:KTD851980 LCY851979:LCZ851980 LMU851979:LMV851980 LWQ851979:LWR851980 MGM851979:MGN851980 MQI851979:MQJ851980 NAE851979:NAF851980 NKA851979:NKB851980 NTW851979:NTX851980 ODS851979:ODT851980 ONO851979:ONP851980 OXK851979:OXL851980 PHG851979:PHH851980 PRC851979:PRD851980 QAY851979:QAZ851980 QKU851979:QKV851980 QUQ851979:QUR851980 REM851979:REN851980 ROI851979:ROJ851980 RYE851979:RYF851980 SIA851979:SIB851980 SRW851979:SRX851980 TBS851979:TBT851980 TLO851979:TLP851980 TVK851979:TVL851980 UFG851979:UFH851980 UPC851979:UPD851980 UYY851979:UYZ851980 VIU851979:VIV851980 VSQ851979:VSR851980 WCM851979:WCN851980 WMI851979:WMJ851980 WWE851979:WWF851980 W917515:X917516 JS917515:JT917516 TO917515:TP917516 ADK917515:ADL917516 ANG917515:ANH917516 AXC917515:AXD917516 BGY917515:BGZ917516 BQU917515:BQV917516 CAQ917515:CAR917516 CKM917515:CKN917516 CUI917515:CUJ917516 DEE917515:DEF917516 DOA917515:DOB917516 DXW917515:DXX917516 EHS917515:EHT917516 ERO917515:ERP917516 FBK917515:FBL917516 FLG917515:FLH917516 FVC917515:FVD917516 GEY917515:GEZ917516 GOU917515:GOV917516 GYQ917515:GYR917516 HIM917515:HIN917516 HSI917515:HSJ917516 ICE917515:ICF917516 IMA917515:IMB917516 IVW917515:IVX917516 JFS917515:JFT917516 JPO917515:JPP917516 JZK917515:JZL917516 KJG917515:KJH917516 KTC917515:KTD917516 LCY917515:LCZ917516 LMU917515:LMV917516 LWQ917515:LWR917516 MGM917515:MGN917516 MQI917515:MQJ917516 NAE917515:NAF917516 NKA917515:NKB917516 NTW917515:NTX917516 ODS917515:ODT917516 ONO917515:ONP917516 OXK917515:OXL917516 PHG917515:PHH917516 PRC917515:PRD917516 QAY917515:QAZ917516 QKU917515:QKV917516 QUQ917515:QUR917516 REM917515:REN917516 ROI917515:ROJ917516 RYE917515:RYF917516 SIA917515:SIB917516 SRW917515:SRX917516 TBS917515:TBT917516 TLO917515:TLP917516 TVK917515:TVL917516 UFG917515:UFH917516 UPC917515:UPD917516 UYY917515:UYZ917516 VIU917515:VIV917516 VSQ917515:VSR917516 WCM917515:WCN917516 WMI917515:WMJ917516 WWE917515:WWF917516 W983051:X983052 JS983051:JT983052 TO983051:TP983052 ADK983051:ADL983052 ANG983051:ANH983052 AXC983051:AXD983052 BGY983051:BGZ983052 BQU983051:BQV983052 CAQ983051:CAR983052 CKM983051:CKN983052 CUI983051:CUJ983052 DEE983051:DEF983052 DOA983051:DOB983052 DXW983051:DXX983052 EHS983051:EHT983052 ERO983051:ERP983052 FBK983051:FBL983052 FLG983051:FLH983052 FVC983051:FVD983052 GEY983051:GEZ983052 GOU983051:GOV983052 GYQ983051:GYR983052 HIM983051:HIN983052 HSI983051:HSJ983052 ICE983051:ICF983052 IMA983051:IMB983052 IVW983051:IVX983052 JFS983051:JFT983052 JPO983051:JPP983052 JZK983051:JZL983052 KJG983051:KJH983052 KTC983051:KTD983052 LCY983051:LCZ983052 LMU983051:LMV983052 LWQ983051:LWR983052 MGM983051:MGN983052 MQI983051:MQJ983052 NAE983051:NAF983052 NKA983051:NKB983052 NTW983051:NTX983052 ODS983051:ODT983052 ONO983051:ONP983052 OXK983051:OXL983052 PHG983051:PHH983052 PRC983051:PRD983052 QAY983051:QAZ983052 QKU983051:QKV983052 QUQ983051:QUR983052 REM983051:REN983052 ROI983051:ROJ983052 RYE983051:RYF983052 SIA983051:SIB983052 SRW983051:SRX983052 TBS983051:TBT983052 TLO983051:TLP983052 TVK983051:TVL983052 UFG983051:UFH983052 UPC983051:UPD983052 UYY983051:UYZ983052 VIU983051:VIV983052 VSQ983051:VSR983052 WCM983051:WCN983052 WMI983051:WMJ983052 WWE983051:WWF983052" xr:uid="{00000000-0002-0000-1200-000001000000}"/>
  </dataValidations>
  <pageMargins left="0.45" right="0.32" top="0.25" bottom="0.14000000000000001" header="0.26" footer="0.14000000000000001"/>
  <pageSetup paperSize="9" scale="9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S50"/>
  <sheetViews>
    <sheetView showGridLines="0" showZeros="0" view="pageBreakPreview" zoomScale="85" zoomScaleNormal="80" zoomScaleSheetLayoutView="85" workbookViewId="0">
      <selection activeCell="B5" sqref="B5"/>
    </sheetView>
  </sheetViews>
  <sheetFormatPr defaultRowHeight="13.5" x14ac:dyDescent="0.15"/>
  <cols>
    <col min="1" max="1" width="3.625" style="82" customWidth="1"/>
    <col min="2" max="2" width="8.5" style="82" customWidth="1"/>
    <col min="3" max="3" width="4.625" style="82" customWidth="1"/>
    <col min="4" max="4" width="2.625" style="82" customWidth="1"/>
    <col min="5" max="5" width="2.5" style="82" customWidth="1"/>
    <col min="6" max="6" width="2.625" style="82" customWidth="1"/>
    <col min="7" max="7" width="7.625" style="82" customWidth="1"/>
    <col min="8" max="8" width="4.5" style="82" customWidth="1"/>
    <col min="9" max="9" width="4.625" style="82" customWidth="1"/>
    <col min="10" max="10" width="2.5" style="82" customWidth="1"/>
    <col min="11" max="12" width="3.625" style="82" customWidth="1"/>
    <col min="13" max="13" width="3.5" style="82" customWidth="1"/>
    <col min="14" max="14" width="3.625" style="82" customWidth="1"/>
    <col min="15" max="15" width="2.625" style="82" customWidth="1"/>
    <col min="16" max="16" width="3" style="82" customWidth="1"/>
    <col min="17" max="18" width="2.625" style="82" customWidth="1"/>
    <col min="19" max="19" width="6.25" style="82" customWidth="1"/>
    <col min="20" max="20" width="2.5" style="82" customWidth="1"/>
    <col min="21" max="21" width="0.625" style="82" customWidth="1"/>
    <col min="22" max="22" width="3.625" style="82" customWidth="1"/>
    <col min="23" max="23" width="4.625" style="82" customWidth="1"/>
    <col min="24" max="26" width="2.625" style="82" customWidth="1"/>
    <col min="27" max="29" width="4.625" style="82" customWidth="1"/>
    <col min="30" max="32" width="2.625" style="82" customWidth="1"/>
    <col min="33" max="34" width="4.625" style="82" customWidth="1"/>
    <col min="35" max="36" width="5.625" style="82" customWidth="1"/>
    <col min="37" max="37" width="2.625" style="82" customWidth="1"/>
    <col min="38" max="38" width="12.625" style="82" customWidth="1"/>
    <col min="39" max="39" width="8.875" style="82" customWidth="1"/>
    <col min="40" max="40" width="9" style="82" hidden="1" customWidth="1"/>
    <col min="41" max="41" width="0" style="88" hidden="1" customWidth="1"/>
    <col min="42" max="42" width="0" style="82" hidden="1" customWidth="1"/>
    <col min="43" max="43" width="0" style="88" hidden="1" customWidth="1"/>
    <col min="44" max="44" width="15.75" style="88" hidden="1" customWidth="1"/>
    <col min="45" max="45" width="9.5" style="82" customWidth="1"/>
    <col min="46" max="256" width="9" style="82"/>
    <col min="257" max="257" width="3.625" style="82" customWidth="1"/>
    <col min="258" max="258" width="8.5" style="82" customWidth="1"/>
    <col min="259" max="259" width="4.625" style="82" customWidth="1"/>
    <col min="260" max="260" width="2.625" style="82" customWidth="1"/>
    <col min="261" max="261" width="2.5" style="82" customWidth="1"/>
    <col min="262" max="262" width="2.625" style="82" customWidth="1"/>
    <col min="263" max="263" width="7.625" style="82" customWidth="1"/>
    <col min="264" max="264" width="4.5" style="82" customWidth="1"/>
    <col min="265" max="265" width="4.625" style="82" customWidth="1"/>
    <col min="266" max="266" width="2.5" style="82" customWidth="1"/>
    <col min="267" max="268" width="3.625" style="82" customWidth="1"/>
    <col min="269" max="269" width="3.5" style="82" customWidth="1"/>
    <col min="270" max="270" width="3.625" style="82" customWidth="1"/>
    <col min="271" max="271" width="2.625" style="82" customWidth="1"/>
    <col min="272" max="272" width="3" style="82" customWidth="1"/>
    <col min="273" max="274" width="2.625" style="82" customWidth="1"/>
    <col min="275" max="275" width="6.25" style="82" customWidth="1"/>
    <col min="276" max="276" width="2.5" style="82" customWidth="1"/>
    <col min="277" max="277" width="0.625" style="82" customWidth="1"/>
    <col min="278" max="278" width="3.625" style="82" customWidth="1"/>
    <col min="279" max="279" width="4.625" style="82" customWidth="1"/>
    <col min="280" max="282" width="2.625" style="82" customWidth="1"/>
    <col min="283" max="285" width="4.625" style="82" customWidth="1"/>
    <col min="286" max="288" width="2.625" style="82" customWidth="1"/>
    <col min="289" max="290" width="4.625" style="82" customWidth="1"/>
    <col min="291" max="292" width="5.625" style="82" customWidth="1"/>
    <col min="293" max="293" width="2.625" style="82" customWidth="1"/>
    <col min="294" max="294" width="12.625" style="82" customWidth="1"/>
    <col min="295" max="295" width="8.875" style="82" customWidth="1"/>
    <col min="296" max="300" width="0" style="82" hidden="1" customWidth="1"/>
    <col min="301" max="301" width="9.5" style="82" customWidth="1"/>
    <col min="302" max="512" width="9" style="82"/>
    <col min="513" max="513" width="3.625" style="82" customWidth="1"/>
    <col min="514" max="514" width="8.5" style="82" customWidth="1"/>
    <col min="515" max="515" width="4.625" style="82" customWidth="1"/>
    <col min="516" max="516" width="2.625" style="82" customWidth="1"/>
    <col min="517" max="517" width="2.5" style="82" customWidth="1"/>
    <col min="518" max="518" width="2.625" style="82" customWidth="1"/>
    <col min="519" max="519" width="7.625" style="82" customWidth="1"/>
    <col min="520" max="520" width="4.5" style="82" customWidth="1"/>
    <col min="521" max="521" width="4.625" style="82" customWidth="1"/>
    <col min="522" max="522" width="2.5" style="82" customWidth="1"/>
    <col min="523" max="524" width="3.625" style="82" customWidth="1"/>
    <col min="525" max="525" width="3.5" style="82" customWidth="1"/>
    <col min="526" max="526" width="3.625" style="82" customWidth="1"/>
    <col min="527" max="527" width="2.625" style="82" customWidth="1"/>
    <col min="528" max="528" width="3" style="82" customWidth="1"/>
    <col min="529" max="530" width="2.625" style="82" customWidth="1"/>
    <col min="531" max="531" width="6.25" style="82" customWidth="1"/>
    <col min="532" max="532" width="2.5" style="82" customWidth="1"/>
    <col min="533" max="533" width="0.625" style="82" customWidth="1"/>
    <col min="534" max="534" width="3.625" style="82" customWidth="1"/>
    <col min="535" max="535" width="4.625" style="82" customWidth="1"/>
    <col min="536" max="538" width="2.625" style="82" customWidth="1"/>
    <col min="539" max="541" width="4.625" style="82" customWidth="1"/>
    <col min="542" max="544" width="2.625" style="82" customWidth="1"/>
    <col min="545" max="546" width="4.625" style="82" customWidth="1"/>
    <col min="547" max="548" width="5.625" style="82" customWidth="1"/>
    <col min="549" max="549" width="2.625" style="82" customWidth="1"/>
    <col min="550" max="550" width="12.625" style="82" customWidth="1"/>
    <col min="551" max="551" width="8.875" style="82" customWidth="1"/>
    <col min="552" max="556" width="0" style="82" hidden="1" customWidth="1"/>
    <col min="557" max="557" width="9.5" style="82" customWidth="1"/>
    <col min="558" max="768" width="9" style="82"/>
    <col min="769" max="769" width="3.625" style="82" customWidth="1"/>
    <col min="770" max="770" width="8.5" style="82" customWidth="1"/>
    <col min="771" max="771" width="4.625" style="82" customWidth="1"/>
    <col min="772" max="772" width="2.625" style="82" customWidth="1"/>
    <col min="773" max="773" width="2.5" style="82" customWidth="1"/>
    <col min="774" max="774" width="2.625" style="82" customWidth="1"/>
    <col min="775" max="775" width="7.625" style="82" customWidth="1"/>
    <col min="776" max="776" width="4.5" style="82" customWidth="1"/>
    <col min="777" max="777" width="4.625" style="82" customWidth="1"/>
    <col min="778" max="778" width="2.5" style="82" customWidth="1"/>
    <col min="779" max="780" width="3.625" style="82" customWidth="1"/>
    <col min="781" max="781" width="3.5" style="82" customWidth="1"/>
    <col min="782" max="782" width="3.625" style="82" customWidth="1"/>
    <col min="783" max="783" width="2.625" style="82" customWidth="1"/>
    <col min="784" max="784" width="3" style="82" customWidth="1"/>
    <col min="785" max="786" width="2.625" style="82" customWidth="1"/>
    <col min="787" max="787" width="6.25" style="82" customWidth="1"/>
    <col min="788" max="788" width="2.5" style="82" customWidth="1"/>
    <col min="789" max="789" width="0.625" style="82" customWidth="1"/>
    <col min="790" max="790" width="3.625" style="82" customWidth="1"/>
    <col min="791" max="791" width="4.625" style="82" customWidth="1"/>
    <col min="792" max="794" width="2.625" style="82" customWidth="1"/>
    <col min="795" max="797" width="4.625" style="82" customWidth="1"/>
    <col min="798" max="800" width="2.625" style="82" customWidth="1"/>
    <col min="801" max="802" width="4.625" style="82" customWidth="1"/>
    <col min="803" max="804" width="5.625" style="82" customWidth="1"/>
    <col min="805" max="805" width="2.625" style="82" customWidth="1"/>
    <col min="806" max="806" width="12.625" style="82" customWidth="1"/>
    <col min="807" max="807" width="8.875" style="82" customWidth="1"/>
    <col min="808" max="812" width="0" style="82" hidden="1" customWidth="1"/>
    <col min="813" max="813" width="9.5" style="82" customWidth="1"/>
    <col min="814" max="1024" width="9" style="82"/>
    <col min="1025" max="1025" width="3.625" style="82" customWidth="1"/>
    <col min="1026" max="1026" width="8.5" style="82" customWidth="1"/>
    <col min="1027" max="1027" width="4.625" style="82" customWidth="1"/>
    <col min="1028" max="1028" width="2.625" style="82" customWidth="1"/>
    <col min="1029" max="1029" width="2.5" style="82" customWidth="1"/>
    <col min="1030" max="1030" width="2.625" style="82" customWidth="1"/>
    <col min="1031" max="1031" width="7.625" style="82" customWidth="1"/>
    <col min="1032" max="1032" width="4.5" style="82" customWidth="1"/>
    <col min="1033" max="1033" width="4.625" style="82" customWidth="1"/>
    <col min="1034" max="1034" width="2.5" style="82" customWidth="1"/>
    <col min="1035" max="1036" width="3.625" style="82" customWidth="1"/>
    <col min="1037" max="1037" width="3.5" style="82" customWidth="1"/>
    <col min="1038" max="1038" width="3.625" style="82" customWidth="1"/>
    <col min="1039" max="1039" width="2.625" style="82" customWidth="1"/>
    <col min="1040" max="1040" width="3" style="82" customWidth="1"/>
    <col min="1041" max="1042" width="2.625" style="82" customWidth="1"/>
    <col min="1043" max="1043" width="6.25" style="82" customWidth="1"/>
    <col min="1044" max="1044" width="2.5" style="82" customWidth="1"/>
    <col min="1045" max="1045" width="0.625" style="82" customWidth="1"/>
    <col min="1046" max="1046" width="3.625" style="82" customWidth="1"/>
    <col min="1047" max="1047" width="4.625" style="82" customWidth="1"/>
    <col min="1048" max="1050" width="2.625" style="82" customWidth="1"/>
    <col min="1051" max="1053" width="4.625" style="82" customWidth="1"/>
    <col min="1054" max="1056" width="2.625" style="82" customWidth="1"/>
    <col min="1057" max="1058" width="4.625" style="82" customWidth="1"/>
    <col min="1059" max="1060" width="5.625" style="82" customWidth="1"/>
    <col min="1061" max="1061" width="2.625" style="82" customWidth="1"/>
    <col min="1062" max="1062" width="12.625" style="82" customWidth="1"/>
    <col min="1063" max="1063" width="8.875" style="82" customWidth="1"/>
    <col min="1064" max="1068" width="0" style="82" hidden="1" customWidth="1"/>
    <col min="1069" max="1069" width="9.5" style="82" customWidth="1"/>
    <col min="1070" max="1280" width="9" style="82"/>
    <col min="1281" max="1281" width="3.625" style="82" customWidth="1"/>
    <col min="1282" max="1282" width="8.5" style="82" customWidth="1"/>
    <col min="1283" max="1283" width="4.625" style="82" customWidth="1"/>
    <col min="1284" max="1284" width="2.625" style="82" customWidth="1"/>
    <col min="1285" max="1285" width="2.5" style="82" customWidth="1"/>
    <col min="1286" max="1286" width="2.625" style="82" customWidth="1"/>
    <col min="1287" max="1287" width="7.625" style="82" customWidth="1"/>
    <col min="1288" max="1288" width="4.5" style="82" customWidth="1"/>
    <col min="1289" max="1289" width="4.625" style="82" customWidth="1"/>
    <col min="1290" max="1290" width="2.5" style="82" customWidth="1"/>
    <col min="1291" max="1292" width="3.625" style="82" customWidth="1"/>
    <col min="1293" max="1293" width="3.5" style="82" customWidth="1"/>
    <col min="1294" max="1294" width="3.625" style="82" customWidth="1"/>
    <col min="1295" max="1295" width="2.625" style="82" customWidth="1"/>
    <col min="1296" max="1296" width="3" style="82" customWidth="1"/>
    <col min="1297" max="1298" width="2.625" style="82" customWidth="1"/>
    <col min="1299" max="1299" width="6.25" style="82" customWidth="1"/>
    <col min="1300" max="1300" width="2.5" style="82" customWidth="1"/>
    <col min="1301" max="1301" width="0.625" style="82" customWidth="1"/>
    <col min="1302" max="1302" width="3.625" style="82" customWidth="1"/>
    <col min="1303" max="1303" width="4.625" style="82" customWidth="1"/>
    <col min="1304" max="1306" width="2.625" style="82" customWidth="1"/>
    <col min="1307" max="1309" width="4.625" style="82" customWidth="1"/>
    <col min="1310" max="1312" width="2.625" style="82" customWidth="1"/>
    <col min="1313" max="1314" width="4.625" style="82" customWidth="1"/>
    <col min="1315" max="1316" width="5.625" style="82" customWidth="1"/>
    <col min="1317" max="1317" width="2.625" style="82" customWidth="1"/>
    <col min="1318" max="1318" width="12.625" style="82" customWidth="1"/>
    <col min="1319" max="1319" width="8.875" style="82" customWidth="1"/>
    <col min="1320" max="1324" width="0" style="82" hidden="1" customWidth="1"/>
    <col min="1325" max="1325" width="9.5" style="82" customWidth="1"/>
    <col min="1326" max="1536" width="9" style="82"/>
    <col min="1537" max="1537" width="3.625" style="82" customWidth="1"/>
    <col min="1538" max="1538" width="8.5" style="82" customWidth="1"/>
    <col min="1539" max="1539" width="4.625" style="82" customWidth="1"/>
    <col min="1540" max="1540" width="2.625" style="82" customWidth="1"/>
    <col min="1541" max="1541" width="2.5" style="82" customWidth="1"/>
    <col min="1542" max="1542" width="2.625" style="82" customWidth="1"/>
    <col min="1543" max="1543" width="7.625" style="82" customWidth="1"/>
    <col min="1544" max="1544" width="4.5" style="82" customWidth="1"/>
    <col min="1545" max="1545" width="4.625" style="82" customWidth="1"/>
    <col min="1546" max="1546" width="2.5" style="82" customWidth="1"/>
    <col min="1547" max="1548" width="3.625" style="82" customWidth="1"/>
    <col min="1549" max="1549" width="3.5" style="82" customWidth="1"/>
    <col min="1550" max="1550" width="3.625" style="82" customWidth="1"/>
    <col min="1551" max="1551" width="2.625" style="82" customWidth="1"/>
    <col min="1552" max="1552" width="3" style="82" customWidth="1"/>
    <col min="1553" max="1554" width="2.625" style="82" customWidth="1"/>
    <col min="1555" max="1555" width="6.25" style="82" customWidth="1"/>
    <col min="1556" max="1556" width="2.5" style="82" customWidth="1"/>
    <col min="1557" max="1557" width="0.625" style="82" customWidth="1"/>
    <col min="1558" max="1558" width="3.625" style="82" customWidth="1"/>
    <col min="1559" max="1559" width="4.625" style="82" customWidth="1"/>
    <col min="1560" max="1562" width="2.625" style="82" customWidth="1"/>
    <col min="1563" max="1565" width="4.625" style="82" customWidth="1"/>
    <col min="1566" max="1568" width="2.625" style="82" customWidth="1"/>
    <col min="1569" max="1570" width="4.625" style="82" customWidth="1"/>
    <col min="1571" max="1572" width="5.625" style="82" customWidth="1"/>
    <col min="1573" max="1573" width="2.625" style="82" customWidth="1"/>
    <col min="1574" max="1574" width="12.625" style="82" customWidth="1"/>
    <col min="1575" max="1575" width="8.875" style="82" customWidth="1"/>
    <col min="1576" max="1580" width="0" style="82" hidden="1" customWidth="1"/>
    <col min="1581" max="1581" width="9.5" style="82" customWidth="1"/>
    <col min="1582" max="1792" width="9" style="82"/>
    <col min="1793" max="1793" width="3.625" style="82" customWidth="1"/>
    <col min="1794" max="1794" width="8.5" style="82" customWidth="1"/>
    <col min="1795" max="1795" width="4.625" style="82" customWidth="1"/>
    <col min="1796" max="1796" width="2.625" style="82" customWidth="1"/>
    <col min="1797" max="1797" width="2.5" style="82" customWidth="1"/>
    <col min="1798" max="1798" width="2.625" style="82" customWidth="1"/>
    <col min="1799" max="1799" width="7.625" style="82" customWidth="1"/>
    <col min="1800" max="1800" width="4.5" style="82" customWidth="1"/>
    <col min="1801" max="1801" width="4.625" style="82" customWidth="1"/>
    <col min="1802" max="1802" width="2.5" style="82" customWidth="1"/>
    <col min="1803" max="1804" width="3.625" style="82" customWidth="1"/>
    <col min="1805" max="1805" width="3.5" style="82" customWidth="1"/>
    <col min="1806" max="1806" width="3.625" style="82" customWidth="1"/>
    <col min="1807" max="1807" width="2.625" style="82" customWidth="1"/>
    <col min="1808" max="1808" width="3" style="82" customWidth="1"/>
    <col min="1809" max="1810" width="2.625" style="82" customWidth="1"/>
    <col min="1811" max="1811" width="6.25" style="82" customWidth="1"/>
    <col min="1812" max="1812" width="2.5" style="82" customWidth="1"/>
    <col min="1813" max="1813" width="0.625" style="82" customWidth="1"/>
    <col min="1814" max="1814" width="3.625" style="82" customWidth="1"/>
    <col min="1815" max="1815" width="4.625" style="82" customWidth="1"/>
    <col min="1816" max="1818" width="2.625" style="82" customWidth="1"/>
    <col min="1819" max="1821" width="4.625" style="82" customWidth="1"/>
    <col min="1822" max="1824" width="2.625" style="82" customWidth="1"/>
    <col min="1825" max="1826" width="4.625" style="82" customWidth="1"/>
    <col min="1827" max="1828" width="5.625" style="82" customWidth="1"/>
    <col min="1829" max="1829" width="2.625" style="82" customWidth="1"/>
    <col min="1830" max="1830" width="12.625" style="82" customWidth="1"/>
    <col min="1831" max="1831" width="8.875" style="82" customWidth="1"/>
    <col min="1832" max="1836" width="0" style="82" hidden="1" customWidth="1"/>
    <col min="1837" max="1837" width="9.5" style="82" customWidth="1"/>
    <col min="1838" max="2048" width="9" style="82"/>
    <col min="2049" max="2049" width="3.625" style="82" customWidth="1"/>
    <col min="2050" max="2050" width="8.5" style="82" customWidth="1"/>
    <col min="2051" max="2051" width="4.625" style="82" customWidth="1"/>
    <col min="2052" max="2052" width="2.625" style="82" customWidth="1"/>
    <col min="2053" max="2053" width="2.5" style="82" customWidth="1"/>
    <col min="2054" max="2054" width="2.625" style="82" customWidth="1"/>
    <col min="2055" max="2055" width="7.625" style="82" customWidth="1"/>
    <col min="2056" max="2056" width="4.5" style="82" customWidth="1"/>
    <col min="2057" max="2057" width="4.625" style="82" customWidth="1"/>
    <col min="2058" max="2058" width="2.5" style="82" customWidth="1"/>
    <col min="2059" max="2060" width="3.625" style="82" customWidth="1"/>
    <col min="2061" max="2061" width="3.5" style="82" customWidth="1"/>
    <col min="2062" max="2062" width="3.625" style="82" customWidth="1"/>
    <col min="2063" max="2063" width="2.625" style="82" customWidth="1"/>
    <col min="2064" max="2064" width="3" style="82" customWidth="1"/>
    <col min="2065" max="2066" width="2.625" style="82" customWidth="1"/>
    <col min="2067" max="2067" width="6.25" style="82" customWidth="1"/>
    <col min="2068" max="2068" width="2.5" style="82" customWidth="1"/>
    <col min="2069" max="2069" width="0.625" style="82" customWidth="1"/>
    <col min="2070" max="2070" width="3.625" style="82" customWidth="1"/>
    <col min="2071" max="2071" width="4.625" style="82" customWidth="1"/>
    <col min="2072" max="2074" width="2.625" style="82" customWidth="1"/>
    <col min="2075" max="2077" width="4.625" style="82" customWidth="1"/>
    <col min="2078" max="2080" width="2.625" style="82" customWidth="1"/>
    <col min="2081" max="2082" width="4.625" style="82" customWidth="1"/>
    <col min="2083" max="2084" width="5.625" style="82" customWidth="1"/>
    <col min="2085" max="2085" width="2.625" style="82" customWidth="1"/>
    <col min="2086" max="2086" width="12.625" style="82" customWidth="1"/>
    <col min="2087" max="2087" width="8.875" style="82" customWidth="1"/>
    <col min="2088" max="2092" width="0" style="82" hidden="1" customWidth="1"/>
    <col min="2093" max="2093" width="9.5" style="82" customWidth="1"/>
    <col min="2094" max="2304" width="9" style="82"/>
    <col min="2305" max="2305" width="3.625" style="82" customWidth="1"/>
    <col min="2306" max="2306" width="8.5" style="82" customWidth="1"/>
    <col min="2307" max="2307" width="4.625" style="82" customWidth="1"/>
    <col min="2308" max="2308" width="2.625" style="82" customWidth="1"/>
    <col min="2309" max="2309" width="2.5" style="82" customWidth="1"/>
    <col min="2310" max="2310" width="2.625" style="82" customWidth="1"/>
    <col min="2311" max="2311" width="7.625" style="82" customWidth="1"/>
    <col min="2312" max="2312" width="4.5" style="82" customWidth="1"/>
    <col min="2313" max="2313" width="4.625" style="82" customWidth="1"/>
    <col min="2314" max="2314" width="2.5" style="82" customWidth="1"/>
    <col min="2315" max="2316" width="3.625" style="82" customWidth="1"/>
    <col min="2317" max="2317" width="3.5" style="82" customWidth="1"/>
    <col min="2318" max="2318" width="3.625" style="82" customWidth="1"/>
    <col min="2319" max="2319" width="2.625" style="82" customWidth="1"/>
    <col min="2320" max="2320" width="3" style="82" customWidth="1"/>
    <col min="2321" max="2322" width="2.625" style="82" customWidth="1"/>
    <col min="2323" max="2323" width="6.25" style="82" customWidth="1"/>
    <col min="2324" max="2324" width="2.5" style="82" customWidth="1"/>
    <col min="2325" max="2325" width="0.625" style="82" customWidth="1"/>
    <col min="2326" max="2326" width="3.625" style="82" customWidth="1"/>
    <col min="2327" max="2327" width="4.625" style="82" customWidth="1"/>
    <col min="2328" max="2330" width="2.625" style="82" customWidth="1"/>
    <col min="2331" max="2333" width="4.625" style="82" customWidth="1"/>
    <col min="2334" max="2336" width="2.625" style="82" customWidth="1"/>
    <col min="2337" max="2338" width="4.625" style="82" customWidth="1"/>
    <col min="2339" max="2340" width="5.625" style="82" customWidth="1"/>
    <col min="2341" max="2341" width="2.625" style="82" customWidth="1"/>
    <col min="2342" max="2342" width="12.625" style="82" customWidth="1"/>
    <col min="2343" max="2343" width="8.875" style="82" customWidth="1"/>
    <col min="2344" max="2348" width="0" style="82" hidden="1" customWidth="1"/>
    <col min="2349" max="2349" width="9.5" style="82" customWidth="1"/>
    <col min="2350" max="2560" width="9" style="82"/>
    <col min="2561" max="2561" width="3.625" style="82" customWidth="1"/>
    <col min="2562" max="2562" width="8.5" style="82" customWidth="1"/>
    <col min="2563" max="2563" width="4.625" style="82" customWidth="1"/>
    <col min="2564" max="2564" width="2.625" style="82" customWidth="1"/>
    <col min="2565" max="2565" width="2.5" style="82" customWidth="1"/>
    <col min="2566" max="2566" width="2.625" style="82" customWidth="1"/>
    <col min="2567" max="2567" width="7.625" style="82" customWidth="1"/>
    <col min="2568" max="2568" width="4.5" style="82" customWidth="1"/>
    <col min="2569" max="2569" width="4.625" style="82" customWidth="1"/>
    <col min="2570" max="2570" width="2.5" style="82" customWidth="1"/>
    <col min="2571" max="2572" width="3.625" style="82" customWidth="1"/>
    <col min="2573" max="2573" width="3.5" style="82" customWidth="1"/>
    <col min="2574" max="2574" width="3.625" style="82" customWidth="1"/>
    <col min="2575" max="2575" width="2.625" style="82" customWidth="1"/>
    <col min="2576" max="2576" width="3" style="82" customWidth="1"/>
    <col min="2577" max="2578" width="2.625" style="82" customWidth="1"/>
    <col min="2579" max="2579" width="6.25" style="82" customWidth="1"/>
    <col min="2580" max="2580" width="2.5" style="82" customWidth="1"/>
    <col min="2581" max="2581" width="0.625" style="82" customWidth="1"/>
    <col min="2582" max="2582" width="3.625" style="82" customWidth="1"/>
    <col min="2583" max="2583" width="4.625" style="82" customWidth="1"/>
    <col min="2584" max="2586" width="2.625" style="82" customWidth="1"/>
    <col min="2587" max="2589" width="4.625" style="82" customWidth="1"/>
    <col min="2590" max="2592" width="2.625" style="82" customWidth="1"/>
    <col min="2593" max="2594" width="4.625" style="82" customWidth="1"/>
    <col min="2595" max="2596" width="5.625" style="82" customWidth="1"/>
    <col min="2597" max="2597" width="2.625" style="82" customWidth="1"/>
    <col min="2598" max="2598" width="12.625" style="82" customWidth="1"/>
    <col min="2599" max="2599" width="8.875" style="82" customWidth="1"/>
    <col min="2600" max="2604" width="0" style="82" hidden="1" customWidth="1"/>
    <col min="2605" max="2605" width="9.5" style="82" customWidth="1"/>
    <col min="2606" max="2816" width="9" style="82"/>
    <col min="2817" max="2817" width="3.625" style="82" customWidth="1"/>
    <col min="2818" max="2818" width="8.5" style="82" customWidth="1"/>
    <col min="2819" max="2819" width="4.625" style="82" customWidth="1"/>
    <col min="2820" max="2820" width="2.625" style="82" customWidth="1"/>
    <col min="2821" max="2821" width="2.5" style="82" customWidth="1"/>
    <col min="2822" max="2822" width="2.625" style="82" customWidth="1"/>
    <col min="2823" max="2823" width="7.625" style="82" customWidth="1"/>
    <col min="2824" max="2824" width="4.5" style="82" customWidth="1"/>
    <col min="2825" max="2825" width="4.625" style="82" customWidth="1"/>
    <col min="2826" max="2826" width="2.5" style="82" customWidth="1"/>
    <col min="2827" max="2828" width="3.625" style="82" customWidth="1"/>
    <col min="2829" max="2829" width="3.5" style="82" customWidth="1"/>
    <col min="2830" max="2830" width="3.625" style="82" customWidth="1"/>
    <col min="2831" max="2831" width="2.625" style="82" customWidth="1"/>
    <col min="2832" max="2832" width="3" style="82" customWidth="1"/>
    <col min="2833" max="2834" width="2.625" style="82" customWidth="1"/>
    <col min="2835" max="2835" width="6.25" style="82" customWidth="1"/>
    <col min="2836" max="2836" width="2.5" style="82" customWidth="1"/>
    <col min="2837" max="2837" width="0.625" style="82" customWidth="1"/>
    <col min="2838" max="2838" width="3.625" style="82" customWidth="1"/>
    <col min="2839" max="2839" width="4.625" style="82" customWidth="1"/>
    <col min="2840" max="2842" width="2.625" style="82" customWidth="1"/>
    <col min="2843" max="2845" width="4.625" style="82" customWidth="1"/>
    <col min="2846" max="2848" width="2.625" style="82" customWidth="1"/>
    <col min="2849" max="2850" width="4.625" style="82" customWidth="1"/>
    <col min="2851" max="2852" width="5.625" style="82" customWidth="1"/>
    <col min="2853" max="2853" width="2.625" style="82" customWidth="1"/>
    <col min="2854" max="2854" width="12.625" style="82" customWidth="1"/>
    <col min="2855" max="2855" width="8.875" style="82" customWidth="1"/>
    <col min="2856" max="2860" width="0" style="82" hidden="1" customWidth="1"/>
    <col min="2861" max="2861" width="9.5" style="82" customWidth="1"/>
    <col min="2862" max="3072" width="9" style="82"/>
    <col min="3073" max="3073" width="3.625" style="82" customWidth="1"/>
    <col min="3074" max="3074" width="8.5" style="82" customWidth="1"/>
    <col min="3075" max="3075" width="4.625" style="82" customWidth="1"/>
    <col min="3076" max="3076" width="2.625" style="82" customWidth="1"/>
    <col min="3077" max="3077" width="2.5" style="82" customWidth="1"/>
    <col min="3078" max="3078" width="2.625" style="82" customWidth="1"/>
    <col min="3079" max="3079" width="7.625" style="82" customWidth="1"/>
    <col min="3080" max="3080" width="4.5" style="82" customWidth="1"/>
    <col min="3081" max="3081" width="4.625" style="82" customWidth="1"/>
    <col min="3082" max="3082" width="2.5" style="82" customWidth="1"/>
    <col min="3083" max="3084" width="3.625" style="82" customWidth="1"/>
    <col min="3085" max="3085" width="3.5" style="82" customWidth="1"/>
    <col min="3086" max="3086" width="3.625" style="82" customWidth="1"/>
    <col min="3087" max="3087" width="2.625" style="82" customWidth="1"/>
    <col min="3088" max="3088" width="3" style="82" customWidth="1"/>
    <col min="3089" max="3090" width="2.625" style="82" customWidth="1"/>
    <col min="3091" max="3091" width="6.25" style="82" customWidth="1"/>
    <col min="3092" max="3092" width="2.5" style="82" customWidth="1"/>
    <col min="3093" max="3093" width="0.625" style="82" customWidth="1"/>
    <col min="3094" max="3094" width="3.625" style="82" customWidth="1"/>
    <col min="3095" max="3095" width="4.625" style="82" customWidth="1"/>
    <col min="3096" max="3098" width="2.625" style="82" customWidth="1"/>
    <col min="3099" max="3101" width="4.625" style="82" customWidth="1"/>
    <col min="3102" max="3104" width="2.625" style="82" customWidth="1"/>
    <col min="3105" max="3106" width="4.625" style="82" customWidth="1"/>
    <col min="3107" max="3108" width="5.625" style="82" customWidth="1"/>
    <col min="3109" max="3109" width="2.625" style="82" customWidth="1"/>
    <col min="3110" max="3110" width="12.625" style="82" customWidth="1"/>
    <col min="3111" max="3111" width="8.875" style="82" customWidth="1"/>
    <col min="3112" max="3116" width="0" style="82" hidden="1" customWidth="1"/>
    <col min="3117" max="3117" width="9.5" style="82" customWidth="1"/>
    <col min="3118" max="3328" width="9" style="82"/>
    <col min="3329" max="3329" width="3.625" style="82" customWidth="1"/>
    <col min="3330" max="3330" width="8.5" style="82" customWidth="1"/>
    <col min="3331" max="3331" width="4.625" style="82" customWidth="1"/>
    <col min="3332" max="3332" width="2.625" style="82" customWidth="1"/>
    <col min="3333" max="3333" width="2.5" style="82" customWidth="1"/>
    <col min="3334" max="3334" width="2.625" style="82" customWidth="1"/>
    <col min="3335" max="3335" width="7.625" style="82" customWidth="1"/>
    <col min="3336" max="3336" width="4.5" style="82" customWidth="1"/>
    <col min="3337" max="3337" width="4.625" style="82" customWidth="1"/>
    <col min="3338" max="3338" width="2.5" style="82" customWidth="1"/>
    <col min="3339" max="3340" width="3.625" style="82" customWidth="1"/>
    <col min="3341" max="3341" width="3.5" style="82" customWidth="1"/>
    <col min="3342" max="3342" width="3.625" style="82" customWidth="1"/>
    <col min="3343" max="3343" width="2.625" style="82" customWidth="1"/>
    <col min="3344" max="3344" width="3" style="82" customWidth="1"/>
    <col min="3345" max="3346" width="2.625" style="82" customWidth="1"/>
    <col min="3347" max="3347" width="6.25" style="82" customWidth="1"/>
    <col min="3348" max="3348" width="2.5" style="82" customWidth="1"/>
    <col min="3349" max="3349" width="0.625" style="82" customWidth="1"/>
    <col min="3350" max="3350" width="3.625" style="82" customWidth="1"/>
    <col min="3351" max="3351" width="4.625" style="82" customWidth="1"/>
    <col min="3352" max="3354" width="2.625" style="82" customWidth="1"/>
    <col min="3355" max="3357" width="4.625" style="82" customWidth="1"/>
    <col min="3358" max="3360" width="2.625" style="82" customWidth="1"/>
    <col min="3361" max="3362" width="4.625" style="82" customWidth="1"/>
    <col min="3363" max="3364" width="5.625" style="82" customWidth="1"/>
    <col min="3365" max="3365" width="2.625" style="82" customWidth="1"/>
    <col min="3366" max="3366" width="12.625" style="82" customWidth="1"/>
    <col min="3367" max="3367" width="8.875" style="82" customWidth="1"/>
    <col min="3368" max="3372" width="0" style="82" hidden="1" customWidth="1"/>
    <col min="3373" max="3373" width="9.5" style="82" customWidth="1"/>
    <col min="3374" max="3584" width="9" style="82"/>
    <col min="3585" max="3585" width="3.625" style="82" customWidth="1"/>
    <col min="3586" max="3586" width="8.5" style="82" customWidth="1"/>
    <col min="3587" max="3587" width="4.625" style="82" customWidth="1"/>
    <col min="3588" max="3588" width="2.625" style="82" customWidth="1"/>
    <col min="3589" max="3589" width="2.5" style="82" customWidth="1"/>
    <col min="3590" max="3590" width="2.625" style="82" customWidth="1"/>
    <col min="3591" max="3591" width="7.625" style="82" customWidth="1"/>
    <col min="3592" max="3592" width="4.5" style="82" customWidth="1"/>
    <col min="3593" max="3593" width="4.625" style="82" customWidth="1"/>
    <col min="3594" max="3594" width="2.5" style="82" customWidth="1"/>
    <col min="3595" max="3596" width="3.625" style="82" customWidth="1"/>
    <col min="3597" max="3597" width="3.5" style="82" customWidth="1"/>
    <col min="3598" max="3598" width="3.625" style="82" customWidth="1"/>
    <col min="3599" max="3599" width="2.625" style="82" customWidth="1"/>
    <col min="3600" max="3600" width="3" style="82" customWidth="1"/>
    <col min="3601" max="3602" width="2.625" style="82" customWidth="1"/>
    <col min="3603" max="3603" width="6.25" style="82" customWidth="1"/>
    <col min="3604" max="3604" width="2.5" style="82" customWidth="1"/>
    <col min="3605" max="3605" width="0.625" style="82" customWidth="1"/>
    <col min="3606" max="3606" width="3.625" style="82" customWidth="1"/>
    <col min="3607" max="3607" width="4.625" style="82" customWidth="1"/>
    <col min="3608" max="3610" width="2.625" style="82" customWidth="1"/>
    <col min="3611" max="3613" width="4.625" style="82" customWidth="1"/>
    <col min="3614" max="3616" width="2.625" style="82" customWidth="1"/>
    <col min="3617" max="3618" width="4.625" style="82" customWidth="1"/>
    <col min="3619" max="3620" width="5.625" style="82" customWidth="1"/>
    <col min="3621" max="3621" width="2.625" style="82" customWidth="1"/>
    <col min="3622" max="3622" width="12.625" style="82" customWidth="1"/>
    <col min="3623" max="3623" width="8.875" style="82" customWidth="1"/>
    <col min="3624" max="3628" width="0" style="82" hidden="1" customWidth="1"/>
    <col min="3629" max="3629" width="9.5" style="82" customWidth="1"/>
    <col min="3630" max="3840" width="9" style="82"/>
    <col min="3841" max="3841" width="3.625" style="82" customWidth="1"/>
    <col min="3842" max="3842" width="8.5" style="82" customWidth="1"/>
    <col min="3843" max="3843" width="4.625" style="82" customWidth="1"/>
    <col min="3844" max="3844" width="2.625" style="82" customWidth="1"/>
    <col min="3845" max="3845" width="2.5" style="82" customWidth="1"/>
    <col min="3846" max="3846" width="2.625" style="82" customWidth="1"/>
    <col min="3847" max="3847" width="7.625" style="82" customWidth="1"/>
    <col min="3848" max="3848" width="4.5" style="82" customWidth="1"/>
    <col min="3849" max="3849" width="4.625" style="82" customWidth="1"/>
    <col min="3850" max="3850" width="2.5" style="82" customWidth="1"/>
    <col min="3851" max="3852" width="3.625" style="82" customWidth="1"/>
    <col min="3853" max="3853" width="3.5" style="82" customWidth="1"/>
    <col min="3854" max="3854" width="3.625" style="82" customWidth="1"/>
    <col min="3855" max="3855" width="2.625" style="82" customWidth="1"/>
    <col min="3856" max="3856" width="3" style="82" customWidth="1"/>
    <col min="3857" max="3858" width="2.625" style="82" customWidth="1"/>
    <col min="3859" max="3859" width="6.25" style="82" customWidth="1"/>
    <col min="3860" max="3860" width="2.5" style="82" customWidth="1"/>
    <col min="3861" max="3861" width="0.625" style="82" customWidth="1"/>
    <col min="3862" max="3862" width="3.625" style="82" customWidth="1"/>
    <col min="3863" max="3863" width="4.625" style="82" customWidth="1"/>
    <col min="3864" max="3866" width="2.625" style="82" customWidth="1"/>
    <col min="3867" max="3869" width="4.625" style="82" customWidth="1"/>
    <col min="3870" max="3872" width="2.625" style="82" customWidth="1"/>
    <col min="3873" max="3874" width="4.625" style="82" customWidth="1"/>
    <col min="3875" max="3876" width="5.625" style="82" customWidth="1"/>
    <col min="3877" max="3877" width="2.625" style="82" customWidth="1"/>
    <col min="3878" max="3878" width="12.625" style="82" customWidth="1"/>
    <col min="3879" max="3879" width="8.875" style="82" customWidth="1"/>
    <col min="3880" max="3884" width="0" style="82" hidden="1" customWidth="1"/>
    <col min="3885" max="3885" width="9.5" style="82" customWidth="1"/>
    <col min="3886" max="4096" width="9" style="82"/>
    <col min="4097" max="4097" width="3.625" style="82" customWidth="1"/>
    <col min="4098" max="4098" width="8.5" style="82" customWidth="1"/>
    <col min="4099" max="4099" width="4.625" style="82" customWidth="1"/>
    <col min="4100" max="4100" width="2.625" style="82" customWidth="1"/>
    <col min="4101" max="4101" width="2.5" style="82" customWidth="1"/>
    <col min="4102" max="4102" width="2.625" style="82" customWidth="1"/>
    <col min="4103" max="4103" width="7.625" style="82" customWidth="1"/>
    <col min="4104" max="4104" width="4.5" style="82" customWidth="1"/>
    <col min="4105" max="4105" width="4.625" style="82" customWidth="1"/>
    <col min="4106" max="4106" width="2.5" style="82" customWidth="1"/>
    <col min="4107" max="4108" width="3.625" style="82" customWidth="1"/>
    <col min="4109" max="4109" width="3.5" style="82" customWidth="1"/>
    <col min="4110" max="4110" width="3.625" style="82" customWidth="1"/>
    <col min="4111" max="4111" width="2.625" style="82" customWidth="1"/>
    <col min="4112" max="4112" width="3" style="82" customWidth="1"/>
    <col min="4113" max="4114" width="2.625" style="82" customWidth="1"/>
    <col min="4115" max="4115" width="6.25" style="82" customWidth="1"/>
    <col min="4116" max="4116" width="2.5" style="82" customWidth="1"/>
    <col min="4117" max="4117" width="0.625" style="82" customWidth="1"/>
    <col min="4118" max="4118" width="3.625" style="82" customWidth="1"/>
    <col min="4119" max="4119" width="4.625" style="82" customWidth="1"/>
    <col min="4120" max="4122" width="2.625" style="82" customWidth="1"/>
    <col min="4123" max="4125" width="4.625" style="82" customWidth="1"/>
    <col min="4126" max="4128" width="2.625" style="82" customWidth="1"/>
    <col min="4129" max="4130" width="4.625" style="82" customWidth="1"/>
    <col min="4131" max="4132" width="5.625" style="82" customWidth="1"/>
    <col min="4133" max="4133" width="2.625" style="82" customWidth="1"/>
    <col min="4134" max="4134" width="12.625" style="82" customWidth="1"/>
    <col min="4135" max="4135" width="8.875" style="82" customWidth="1"/>
    <col min="4136" max="4140" width="0" style="82" hidden="1" customWidth="1"/>
    <col min="4141" max="4141" width="9.5" style="82" customWidth="1"/>
    <col min="4142" max="4352" width="9" style="82"/>
    <col min="4353" max="4353" width="3.625" style="82" customWidth="1"/>
    <col min="4354" max="4354" width="8.5" style="82" customWidth="1"/>
    <col min="4355" max="4355" width="4.625" style="82" customWidth="1"/>
    <col min="4356" max="4356" width="2.625" style="82" customWidth="1"/>
    <col min="4357" max="4357" width="2.5" style="82" customWidth="1"/>
    <col min="4358" max="4358" width="2.625" style="82" customWidth="1"/>
    <col min="4359" max="4359" width="7.625" style="82" customWidth="1"/>
    <col min="4360" max="4360" width="4.5" style="82" customWidth="1"/>
    <col min="4361" max="4361" width="4.625" style="82" customWidth="1"/>
    <col min="4362" max="4362" width="2.5" style="82" customWidth="1"/>
    <col min="4363" max="4364" width="3.625" style="82" customWidth="1"/>
    <col min="4365" max="4365" width="3.5" style="82" customWidth="1"/>
    <col min="4366" max="4366" width="3.625" style="82" customWidth="1"/>
    <col min="4367" max="4367" width="2.625" style="82" customWidth="1"/>
    <col min="4368" max="4368" width="3" style="82" customWidth="1"/>
    <col min="4369" max="4370" width="2.625" style="82" customWidth="1"/>
    <col min="4371" max="4371" width="6.25" style="82" customWidth="1"/>
    <col min="4372" max="4372" width="2.5" style="82" customWidth="1"/>
    <col min="4373" max="4373" width="0.625" style="82" customWidth="1"/>
    <col min="4374" max="4374" width="3.625" style="82" customWidth="1"/>
    <col min="4375" max="4375" width="4.625" style="82" customWidth="1"/>
    <col min="4376" max="4378" width="2.625" style="82" customWidth="1"/>
    <col min="4379" max="4381" width="4.625" style="82" customWidth="1"/>
    <col min="4382" max="4384" width="2.625" style="82" customWidth="1"/>
    <col min="4385" max="4386" width="4.625" style="82" customWidth="1"/>
    <col min="4387" max="4388" width="5.625" style="82" customWidth="1"/>
    <col min="4389" max="4389" width="2.625" style="82" customWidth="1"/>
    <col min="4390" max="4390" width="12.625" style="82" customWidth="1"/>
    <col min="4391" max="4391" width="8.875" style="82" customWidth="1"/>
    <col min="4392" max="4396" width="0" style="82" hidden="1" customWidth="1"/>
    <col min="4397" max="4397" width="9.5" style="82" customWidth="1"/>
    <col min="4398" max="4608" width="9" style="82"/>
    <col min="4609" max="4609" width="3.625" style="82" customWidth="1"/>
    <col min="4610" max="4610" width="8.5" style="82" customWidth="1"/>
    <col min="4611" max="4611" width="4.625" style="82" customWidth="1"/>
    <col min="4612" max="4612" width="2.625" style="82" customWidth="1"/>
    <col min="4613" max="4613" width="2.5" style="82" customWidth="1"/>
    <col min="4614" max="4614" width="2.625" style="82" customWidth="1"/>
    <col min="4615" max="4615" width="7.625" style="82" customWidth="1"/>
    <col min="4616" max="4616" width="4.5" style="82" customWidth="1"/>
    <col min="4617" max="4617" width="4.625" style="82" customWidth="1"/>
    <col min="4618" max="4618" width="2.5" style="82" customWidth="1"/>
    <col min="4619" max="4620" width="3.625" style="82" customWidth="1"/>
    <col min="4621" max="4621" width="3.5" style="82" customWidth="1"/>
    <col min="4622" max="4622" width="3.625" style="82" customWidth="1"/>
    <col min="4623" max="4623" width="2.625" style="82" customWidth="1"/>
    <col min="4624" max="4624" width="3" style="82" customWidth="1"/>
    <col min="4625" max="4626" width="2.625" style="82" customWidth="1"/>
    <col min="4627" max="4627" width="6.25" style="82" customWidth="1"/>
    <col min="4628" max="4628" width="2.5" style="82" customWidth="1"/>
    <col min="4629" max="4629" width="0.625" style="82" customWidth="1"/>
    <col min="4630" max="4630" width="3.625" style="82" customWidth="1"/>
    <col min="4631" max="4631" width="4.625" style="82" customWidth="1"/>
    <col min="4632" max="4634" width="2.625" style="82" customWidth="1"/>
    <col min="4635" max="4637" width="4.625" style="82" customWidth="1"/>
    <col min="4638" max="4640" width="2.625" style="82" customWidth="1"/>
    <col min="4641" max="4642" width="4.625" style="82" customWidth="1"/>
    <col min="4643" max="4644" width="5.625" style="82" customWidth="1"/>
    <col min="4645" max="4645" width="2.625" style="82" customWidth="1"/>
    <col min="4646" max="4646" width="12.625" style="82" customWidth="1"/>
    <col min="4647" max="4647" width="8.875" style="82" customWidth="1"/>
    <col min="4648" max="4652" width="0" style="82" hidden="1" customWidth="1"/>
    <col min="4653" max="4653" width="9.5" style="82" customWidth="1"/>
    <col min="4654" max="4864" width="9" style="82"/>
    <col min="4865" max="4865" width="3.625" style="82" customWidth="1"/>
    <col min="4866" max="4866" width="8.5" style="82" customWidth="1"/>
    <col min="4867" max="4867" width="4.625" style="82" customWidth="1"/>
    <col min="4868" max="4868" width="2.625" style="82" customWidth="1"/>
    <col min="4869" max="4869" width="2.5" style="82" customWidth="1"/>
    <col min="4870" max="4870" width="2.625" style="82" customWidth="1"/>
    <col min="4871" max="4871" width="7.625" style="82" customWidth="1"/>
    <col min="4872" max="4872" width="4.5" style="82" customWidth="1"/>
    <col min="4873" max="4873" width="4.625" style="82" customWidth="1"/>
    <col min="4874" max="4874" width="2.5" style="82" customWidth="1"/>
    <col min="4875" max="4876" width="3.625" style="82" customWidth="1"/>
    <col min="4877" max="4877" width="3.5" style="82" customWidth="1"/>
    <col min="4878" max="4878" width="3.625" style="82" customWidth="1"/>
    <col min="4879" max="4879" width="2.625" style="82" customWidth="1"/>
    <col min="4880" max="4880" width="3" style="82" customWidth="1"/>
    <col min="4881" max="4882" width="2.625" style="82" customWidth="1"/>
    <col min="4883" max="4883" width="6.25" style="82" customWidth="1"/>
    <col min="4884" max="4884" width="2.5" style="82" customWidth="1"/>
    <col min="4885" max="4885" width="0.625" style="82" customWidth="1"/>
    <col min="4886" max="4886" width="3.625" style="82" customWidth="1"/>
    <col min="4887" max="4887" width="4.625" style="82" customWidth="1"/>
    <col min="4888" max="4890" width="2.625" style="82" customWidth="1"/>
    <col min="4891" max="4893" width="4.625" style="82" customWidth="1"/>
    <col min="4894" max="4896" width="2.625" style="82" customWidth="1"/>
    <col min="4897" max="4898" width="4.625" style="82" customWidth="1"/>
    <col min="4899" max="4900" width="5.625" style="82" customWidth="1"/>
    <col min="4901" max="4901" width="2.625" style="82" customWidth="1"/>
    <col min="4902" max="4902" width="12.625" style="82" customWidth="1"/>
    <col min="4903" max="4903" width="8.875" style="82" customWidth="1"/>
    <col min="4904" max="4908" width="0" style="82" hidden="1" customWidth="1"/>
    <col min="4909" max="4909" width="9.5" style="82" customWidth="1"/>
    <col min="4910" max="5120" width="9" style="82"/>
    <col min="5121" max="5121" width="3.625" style="82" customWidth="1"/>
    <col min="5122" max="5122" width="8.5" style="82" customWidth="1"/>
    <col min="5123" max="5123" width="4.625" style="82" customWidth="1"/>
    <col min="5124" max="5124" width="2.625" style="82" customWidth="1"/>
    <col min="5125" max="5125" width="2.5" style="82" customWidth="1"/>
    <col min="5126" max="5126" width="2.625" style="82" customWidth="1"/>
    <col min="5127" max="5127" width="7.625" style="82" customWidth="1"/>
    <col min="5128" max="5128" width="4.5" style="82" customWidth="1"/>
    <col min="5129" max="5129" width="4.625" style="82" customWidth="1"/>
    <col min="5130" max="5130" width="2.5" style="82" customWidth="1"/>
    <col min="5131" max="5132" width="3.625" style="82" customWidth="1"/>
    <col min="5133" max="5133" width="3.5" style="82" customWidth="1"/>
    <col min="5134" max="5134" width="3.625" style="82" customWidth="1"/>
    <col min="5135" max="5135" width="2.625" style="82" customWidth="1"/>
    <col min="5136" max="5136" width="3" style="82" customWidth="1"/>
    <col min="5137" max="5138" width="2.625" style="82" customWidth="1"/>
    <col min="5139" max="5139" width="6.25" style="82" customWidth="1"/>
    <col min="5140" max="5140" width="2.5" style="82" customWidth="1"/>
    <col min="5141" max="5141" width="0.625" style="82" customWidth="1"/>
    <col min="5142" max="5142" width="3.625" style="82" customWidth="1"/>
    <col min="5143" max="5143" width="4.625" style="82" customWidth="1"/>
    <col min="5144" max="5146" width="2.625" style="82" customWidth="1"/>
    <col min="5147" max="5149" width="4.625" style="82" customWidth="1"/>
    <col min="5150" max="5152" width="2.625" style="82" customWidth="1"/>
    <col min="5153" max="5154" width="4.625" style="82" customWidth="1"/>
    <col min="5155" max="5156" width="5.625" style="82" customWidth="1"/>
    <col min="5157" max="5157" width="2.625" style="82" customWidth="1"/>
    <col min="5158" max="5158" width="12.625" style="82" customWidth="1"/>
    <col min="5159" max="5159" width="8.875" style="82" customWidth="1"/>
    <col min="5160" max="5164" width="0" style="82" hidden="1" customWidth="1"/>
    <col min="5165" max="5165" width="9.5" style="82" customWidth="1"/>
    <col min="5166" max="5376" width="9" style="82"/>
    <col min="5377" max="5377" width="3.625" style="82" customWidth="1"/>
    <col min="5378" max="5378" width="8.5" style="82" customWidth="1"/>
    <col min="5379" max="5379" width="4.625" style="82" customWidth="1"/>
    <col min="5380" max="5380" width="2.625" style="82" customWidth="1"/>
    <col min="5381" max="5381" width="2.5" style="82" customWidth="1"/>
    <col min="5382" max="5382" width="2.625" style="82" customWidth="1"/>
    <col min="5383" max="5383" width="7.625" style="82" customWidth="1"/>
    <col min="5384" max="5384" width="4.5" style="82" customWidth="1"/>
    <col min="5385" max="5385" width="4.625" style="82" customWidth="1"/>
    <col min="5386" max="5386" width="2.5" style="82" customWidth="1"/>
    <col min="5387" max="5388" width="3.625" style="82" customWidth="1"/>
    <col min="5389" max="5389" width="3.5" style="82" customWidth="1"/>
    <col min="5390" max="5390" width="3.625" style="82" customWidth="1"/>
    <col min="5391" max="5391" width="2.625" style="82" customWidth="1"/>
    <col min="5392" max="5392" width="3" style="82" customWidth="1"/>
    <col min="5393" max="5394" width="2.625" style="82" customWidth="1"/>
    <col min="5395" max="5395" width="6.25" style="82" customWidth="1"/>
    <col min="5396" max="5396" width="2.5" style="82" customWidth="1"/>
    <col min="5397" max="5397" width="0.625" style="82" customWidth="1"/>
    <col min="5398" max="5398" width="3.625" style="82" customWidth="1"/>
    <col min="5399" max="5399" width="4.625" style="82" customWidth="1"/>
    <col min="5400" max="5402" width="2.625" style="82" customWidth="1"/>
    <col min="5403" max="5405" width="4.625" style="82" customWidth="1"/>
    <col min="5406" max="5408" width="2.625" style="82" customWidth="1"/>
    <col min="5409" max="5410" width="4.625" style="82" customWidth="1"/>
    <col min="5411" max="5412" width="5.625" style="82" customWidth="1"/>
    <col min="5413" max="5413" width="2.625" style="82" customWidth="1"/>
    <col min="5414" max="5414" width="12.625" style="82" customWidth="1"/>
    <col min="5415" max="5415" width="8.875" style="82" customWidth="1"/>
    <col min="5416" max="5420" width="0" style="82" hidden="1" customWidth="1"/>
    <col min="5421" max="5421" width="9.5" style="82" customWidth="1"/>
    <col min="5422" max="5632" width="9" style="82"/>
    <col min="5633" max="5633" width="3.625" style="82" customWidth="1"/>
    <col min="5634" max="5634" width="8.5" style="82" customWidth="1"/>
    <col min="5635" max="5635" width="4.625" style="82" customWidth="1"/>
    <col min="5636" max="5636" width="2.625" style="82" customWidth="1"/>
    <col min="5637" max="5637" width="2.5" style="82" customWidth="1"/>
    <col min="5638" max="5638" width="2.625" style="82" customWidth="1"/>
    <col min="5639" max="5639" width="7.625" style="82" customWidth="1"/>
    <col min="5640" max="5640" width="4.5" style="82" customWidth="1"/>
    <col min="5641" max="5641" width="4.625" style="82" customWidth="1"/>
    <col min="5642" max="5642" width="2.5" style="82" customWidth="1"/>
    <col min="5643" max="5644" width="3.625" style="82" customWidth="1"/>
    <col min="5645" max="5645" width="3.5" style="82" customWidth="1"/>
    <col min="5646" max="5646" width="3.625" style="82" customWidth="1"/>
    <col min="5647" max="5647" width="2.625" style="82" customWidth="1"/>
    <col min="5648" max="5648" width="3" style="82" customWidth="1"/>
    <col min="5649" max="5650" width="2.625" style="82" customWidth="1"/>
    <col min="5651" max="5651" width="6.25" style="82" customWidth="1"/>
    <col min="5652" max="5652" width="2.5" style="82" customWidth="1"/>
    <col min="5653" max="5653" width="0.625" style="82" customWidth="1"/>
    <col min="5654" max="5654" width="3.625" style="82" customWidth="1"/>
    <col min="5655" max="5655" width="4.625" style="82" customWidth="1"/>
    <col min="5656" max="5658" width="2.625" style="82" customWidth="1"/>
    <col min="5659" max="5661" width="4.625" style="82" customWidth="1"/>
    <col min="5662" max="5664" width="2.625" style="82" customWidth="1"/>
    <col min="5665" max="5666" width="4.625" style="82" customWidth="1"/>
    <col min="5667" max="5668" width="5.625" style="82" customWidth="1"/>
    <col min="5669" max="5669" width="2.625" style="82" customWidth="1"/>
    <col min="5670" max="5670" width="12.625" style="82" customWidth="1"/>
    <col min="5671" max="5671" width="8.875" style="82" customWidth="1"/>
    <col min="5672" max="5676" width="0" style="82" hidden="1" customWidth="1"/>
    <col min="5677" max="5677" width="9.5" style="82" customWidth="1"/>
    <col min="5678" max="5888" width="9" style="82"/>
    <col min="5889" max="5889" width="3.625" style="82" customWidth="1"/>
    <col min="5890" max="5890" width="8.5" style="82" customWidth="1"/>
    <col min="5891" max="5891" width="4.625" style="82" customWidth="1"/>
    <col min="5892" max="5892" width="2.625" style="82" customWidth="1"/>
    <col min="5893" max="5893" width="2.5" style="82" customWidth="1"/>
    <col min="5894" max="5894" width="2.625" style="82" customWidth="1"/>
    <col min="5895" max="5895" width="7.625" style="82" customWidth="1"/>
    <col min="5896" max="5896" width="4.5" style="82" customWidth="1"/>
    <col min="5897" max="5897" width="4.625" style="82" customWidth="1"/>
    <col min="5898" max="5898" width="2.5" style="82" customWidth="1"/>
    <col min="5899" max="5900" width="3.625" style="82" customWidth="1"/>
    <col min="5901" max="5901" width="3.5" style="82" customWidth="1"/>
    <col min="5902" max="5902" width="3.625" style="82" customWidth="1"/>
    <col min="5903" max="5903" width="2.625" style="82" customWidth="1"/>
    <col min="5904" max="5904" width="3" style="82" customWidth="1"/>
    <col min="5905" max="5906" width="2.625" style="82" customWidth="1"/>
    <col min="5907" max="5907" width="6.25" style="82" customWidth="1"/>
    <col min="5908" max="5908" width="2.5" style="82" customWidth="1"/>
    <col min="5909" max="5909" width="0.625" style="82" customWidth="1"/>
    <col min="5910" max="5910" width="3.625" style="82" customWidth="1"/>
    <col min="5911" max="5911" width="4.625" style="82" customWidth="1"/>
    <col min="5912" max="5914" width="2.625" style="82" customWidth="1"/>
    <col min="5915" max="5917" width="4.625" style="82" customWidth="1"/>
    <col min="5918" max="5920" width="2.625" style="82" customWidth="1"/>
    <col min="5921" max="5922" width="4.625" style="82" customWidth="1"/>
    <col min="5923" max="5924" width="5.625" style="82" customWidth="1"/>
    <col min="5925" max="5925" width="2.625" style="82" customWidth="1"/>
    <col min="5926" max="5926" width="12.625" style="82" customWidth="1"/>
    <col min="5927" max="5927" width="8.875" style="82" customWidth="1"/>
    <col min="5928" max="5932" width="0" style="82" hidden="1" customWidth="1"/>
    <col min="5933" max="5933" width="9.5" style="82" customWidth="1"/>
    <col min="5934" max="6144" width="9" style="82"/>
    <col min="6145" max="6145" width="3.625" style="82" customWidth="1"/>
    <col min="6146" max="6146" width="8.5" style="82" customWidth="1"/>
    <col min="6147" max="6147" width="4.625" style="82" customWidth="1"/>
    <col min="6148" max="6148" width="2.625" style="82" customWidth="1"/>
    <col min="6149" max="6149" width="2.5" style="82" customWidth="1"/>
    <col min="6150" max="6150" width="2.625" style="82" customWidth="1"/>
    <col min="6151" max="6151" width="7.625" style="82" customWidth="1"/>
    <col min="6152" max="6152" width="4.5" style="82" customWidth="1"/>
    <col min="6153" max="6153" width="4.625" style="82" customWidth="1"/>
    <col min="6154" max="6154" width="2.5" style="82" customWidth="1"/>
    <col min="6155" max="6156" width="3.625" style="82" customWidth="1"/>
    <col min="6157" max="6157" width="3.5" style="82" customWidth="1"/>
    <col min="6158" max="6158" width="3.625" style="82" customWidth="1"/>
    <col min="6159" max="6159" width="2.625" style="82" customWidth="1"/>
    <col min="6160" max="6160" width="3" style="82" customWidth="1"/>
    <col min="6161" max="6162" width="2.625" style="82" customWidth="1"/>
    <col min="6163" max="6163" width="6.25" style="82" customWidth="1"/>
    <col min="6164" max="6164" width="2.5" style="82" customWidth="1"/>
    <col min="6165" max="6165" width="0.625" style="82" customWidth="1"/>
    <col min="6166" max="6166" width="3.625" style="82" customWidth="1"/>
    <col min="6167" max="6167" width="4.625" style="82" customWidth="1"/>
    <col min="6168" max="6170" width="2.625" style="82" customWidth="1"/>
    <col min="6171" max="6173" width="4.625" style="82" customWidth="1"/>
    <col min="6174" max="6176" width="2.625" style="82" customWidth="1"/>
    <col min="6177" max="6178" width="4.625" style="82" customWidth="1"/>
    <col min="6179" max="6180" width="5.625" style="82" customWidth="1"/>
    <col min="6181" max="6181" width="2.625" style="82" customWidth="1"/>
    <col min="6182" max="6182" width="12.625" style="82" customWidth="1"/>
    <col min="6183" max="6183" width="8.875" style="82" customWidth="1"/>
    <col min="6184" max="6188" width="0" style="82" hidden="1" customWidth="1"/>
    <col min="6189" max="6189" width="9.5" style="82" customWidth="1"/>
    <col min="6190" max="6400" width="9" style="82"/>
    <col min="6401" max="6401" width="3.625" style="82" customWidth="1"/>
    <col min="6402" max="6402" width="8.5" style="82" customWidth="1"/>
    <col min="6403" max="6403" width="4.625" style="82" customWidth="1"/>
    <col min="6404" max="6404" width="2.625" style="82" customWidth="1"/>
    <col min="6405" max="6405" width="2.5" style="82" customWidth="1"/>
    <col min="6406" max="6406" width="2.625" style="82" customWidth="1"/>
    <col min="6407" max="6407" width="7.625" style="82" customWidth="1"/>
    <col min="6408" max="6408" width="4.5" style="82" customWidth="1"/>
    <col min="6409" max="6409" width="4.625" style="82" customWidth="1"/>
    <col min="6410" max="6410" width="2.5" style="82" customWidth="1"/>
    <col min="6411" max="6412" width="3.625" style="82" customWidth="1"/>
    <col min="6413" max="6413" width="3.5" style="82" customWidth="1"/>
    <col min="6414" max="6414" width="3.625" style="82" customWidth="1"/>
    <col min="6415" max="6415" width="2.625" style="82" customWidth="1"/>
    <col min="6416" max="6416" width="3" style="82" customWidth="1"/>
    <col min="6417" max="6418" width="2.625" style="82" customWidth="1"/>
    <col min="6419" max="6419" width="6.25" style="82" customWidth="1"/>
    <col min="6420" max="6420" width="2.5" style="82" customWidth="1"/>
    <col min="6421" max="6421" width="0.625" style="82" customWidth="1"/>
    <col min="6422" max="6422" width="3.625" style="82" customWidth="1"/>
    <col min="6423" max="6423" width="4.625" style="82" customWidth="1"/>
    <col min="6424" max="6426" width="2.625" style="82" customWidth="1"/>
    <col min="6427" max="6429" width="4.625" style="82" customWidth="1"/>
    <col min="6430" max="6432" width="2.625" style="82" customWidth="1"/>
    <col min="6433" max="6434" width="4.625" style="82" customWidth="1"/>
    <col min="6435" max="6436" width="5.625" style="82" customWidth="1"/>
    <col min="6437" max="6437" width="2.625" style="82" customWidth="1"/>
    <col min="6438" max="6438" width="12.625" style="82" customWidth="1"/>
    <col min="6439" max="6439" width="8.875" style="82" customWidth="1"/>
    <col min="6440" max="6444" width="0" style="82" hidden="1" customWidth="1"/>
    <col min="6445" max="6445" width="9.5" style="82" customWidth="1"/>
    <col min="6446" max="6656" width="9" style="82"/>
    <col min="6657" max="6657" width="3.625" style="82" customWidth="1"/>
    <col min="6658" max="6658" width="8.5" style="82" customWidth="1"/>
    <col min="6659" max="6659" width="4.625" style="82" customWidth="1"/>
    <col min="6660" max="6660" width="2.625" style="82" customWidth="1"/>
    <col min="6661" max="6661" width="2.5" style="82" customWidth="1"/>
    <col min="6662" max="6662" width="2.625" style="82" customWidth="1"/>
    <col min="6663" max="6663" width="7.625" style="82" customWidth="1"/>
    <col min="6664" max="6664" width="4.5" style="82" customWidth="1"/>
    <col min="6665" max="6665" width="4.625" style="82" customWidth="1"/>
    <col min="6666" max="6666" width="2.5" style="82" customWidth="1"/>
    <col min="6667" max="6668" width="3.625" style="82" customWidth="1"/>
    <col min="6669" max="6669" width="3.5" style="82" customWidth="1"/>
    <col min="6670" max="6670" width="3.625" style="82" customWidth="1"/>
    <col min="6671" max="6671" width="2.625" style="82" customWidth="1"/>
    <col min="6672" max="6672" width="3" style="82" customWidth="1"/>
    <col min="6673" max="6674" width="2.625" style="82" customWidth="1"/>
    <col min="6675" max="6675" width="6.25" style="82" customWidth="1"/>
    <col min="6676" max="6676" width="2.5" style="82" customWidth="1"/>
    <col min="6677" max="6677" width="0.625" style="82" customWidth="1"/>
    <col min="6678" max="6678" width="3.625" style="82" customWidth="1"/>
    <col min="6679" max="6679" width="4.625" style="82" customWidth="1"/>
    <col min="6680" max="6682" width="2.625" style="82" customWidth="1"/>
    <col min="6683" max="6685" width="4.625" style="82" customWidth="1"/>
    <col min="6686" max="6688" width="2.625" style="82" customWidth="1"/>
    <col min="6689" max="6690" width="4.625" style="82" customWidth="1"/>
    <col min="6691" max="6692" width="5.625" style="82" customWidth="1"/>
    <col min="6693" max="6693" width="2.625" style="82" customWidth="1"/>
    <col min="6694" max="6694" width="12.625" style="82" customWidth="1"/>
    <col min="6695" max="6695" width="8.875" style="82" customWidth="1"/>
    <col min="6696" max="6700" width="0" style="82" hidden="1" customWidth="1"/>
    <col min="6701" max="6701" width="9.5" style="82" customWidth="1"/>
    <col min="6702" max="6912" width="9" style="82"/>
    <col min="6913" max="6913" width="3.625" style="82" customWidth="1"/>
    <col min="6914" max="6914" width="8.5" style="82" customWidth="1"/>
    <col min="6915" max="6915" width="4.625" style="82" customWidth="1"/>
    <col min="6916" max="6916" width="2.625" style="82" customWidth="1"/>
    <col min="6917" max="6917" width="2.5" style="82" customWidth="1"/>
    <col min="6918" max="6918" width="2.625" style="82" customWidth="1"/>
    <col min="6919" max="6919" width="7.625" style="82" customWidth="1"/>
    <col min="6920" max="6920" width="4.5" style="82" customWidth="1"/>
    <col min="6921" max="6921" width="4.625" style="82" customWidth="1"/>
    <col min="6922" max="6922" width="2.5" style="82" customWidth="1"/>
    <col min="6923" max="6924" width="3.625" style="82" customWidth="1"/>
    <col min="6925" max="6925" width="3.5" style="82" customWidth="1"/>
    <col min="6926" max="6926" width="3.625" style="82" customWidth="1"/>
    <col min="6927" max="6927" width="2.625" style="82" customWidth="1"/>
    <col min="6928" max="6928" width="3" style="82" customWidth="1"/>
    <col min="6929" max="6930" width="2.625" style="82" customWidth="1"/>
    <col min="6931" max="6931" width="6.25" style="82" customWidth="1"/>
    <col min="6932" max="6932" width="2.5" style="82" customWidth="1"/>
    <col min="6933" max="6933" width="0.625" style="82" customWidth="1"/>
    <col min="6934" max="6934" width="3.625" style="82" customWidth="1"/>
    <col min="6935" max="6935" width="4.625" style="82" customWidth="1"/>
    <col min="6936" max="6938" width="2.625" style="82" customWidth="1"/>
    <col min="6939" max="6941" width="4.625" style="82" customWidth="1"/>
    <col min="6942" max="6944" width="2.625" style="82" customWidth="1"/>
    <col min="6945" max="6946" width="4.625" style="82" customWidth="1"/>
    <col min="6947" max="6948" width="5.625" style="82" customWidth="1"/>
    <col min="6949" max="6949" width="2.625" style="82" customWidth="1"/>
    <col min="6950" max="6950" width="12.625" style="82" customWidth="1"/>
    <col min="6951" max="6951" width="8.875" style="82" customWidth="1"/>
    <col min="6952" max="6956" width="0" style="82" hidden="1" customWidth="1"/>
    <col min="6957" max="6957" width="9.5" style="82" customWidth="1"/>
    <col min="6958" max="7168" width="9" style="82"/>
    <col min="7169" max="7169" width="3.625" style="82" customWidth="1"/>
    <col min="7170" max="7170" width="8.5" style="82" customWidth="1"/>
    <col min="7171" max="7171" width="4.625" style="82" customWidth="1"/>
    <col min="7172" max="7172" width="2.625" style="82" customWidth="1"/>
    <col min="7173" max="7173" width="2.5" style="82" customWidth="1"/>
    <col min="7174" max="7174" width="2.625" style="82" customWidth="1"/>
    <col min="7175" max="7175" width="7.625" style="82" customWidth="1"/>
    <col min="7176" max="7176" width="4.5" style="82" customWidth="1"/>
    <col min="7177" max="7177" width="4.625" style="82" customWidth="1"/>
    <col min="7178" max="7178" width="2.5" style="82" customWidth="1"/>
    <col min="7179" max="7180" width="3.625" style="82" customWidth="1"/>
    <col min="7181" max="7181" width="3.5" style="82" customWidth="1"/>
    <col min="7182" max="7182" width="3.625" style="82" customWidth="1"/>
    <col min="7183" max="7183" width="2.625" style="82" customWidth="1"/>
    <col min="7184" max="7184" width="3" style="82" customWidth="1"/>
    <col min="7185" max="7186" width="2.625" style="82" customWidth="1"/>
    <col min="7187" max="7187" width="6.25" style="82" customWidth="1"/>
    <col min="7188" max="7188" width="2.5" style="82" customWidth="1"/>
    <col min="7189" max="7189" width="0.625" style="82" customWidth="1"/>
    <col min="7190" max="7190" width="3.625" style="82" customWidth="1"/>
    <col min="7191" max="7191" width="4.625" style="82" customWidth="1"/>
    <col min="7192" max="7194" width="2.625" style="82" customWidth="1"/>
    <col min="7195" max="7197" width="4.625" style="82" customWidth="1"/>
    <col min="7198" max="7200" width="2.625" style="82" customWidth="1"/>
    <col min="7201" max="7202" width="4.625" style="82" customWidth="1"/>
    <col min="7203" max="7204" width="5.625" style="82" customWidth="1"/>
    <col min="7205" max="7205" width="2.625" style="82" customWidth="1"/>
    <col min="7206" max="7206" width="12.625" style="82" customWidth="1"/>
    <col min="7207" max="7207" width="8.875" style="82" customWidth="1"/>
    <col min="7208" max="7212" width="0" style="82" hidden="1" customWidth="1"/>
    <col min="7213" max="7213" width="9.5" style="82" customWidth="1"/>
    <col min="7214" max="7424" width="9" style="82"/>
    <col min="7425" max="7425" width="3.625" style="82" customWidth="1"/>
    <col min="7426" max="7426" width="8.5" style="82" customWidth="1"/>
    <col min="7427" max="7427" width="4.625" style="82" customWidth="1"/>
    <col min="7428" max="7428" width="2.625" style="82" customWidth="1"/>
    <col min="7429" max="7429" width="2.5" style="82" customWidth="1"/>
    <col min="7430" max="7430" width="2.625" style="82" customWidth="1"/>
    <col min="7431" max="7431" width="7.625" style="82" customWidth="1"/>
    <col min="7432" max="7432" width="4.5" style="82" customWidth="1"/>
    <col min="7433" max="7433" width="4.625" style="82" customWidth="1"/>
    <col min="7434" max="7434" width="2.5" style="82" customWidth="1"/>
    <col min="7435" max="7436" width="3.625" style="82" customWidth="1"/>
    <col min="7437" max="7437" width="3.5" style="82" customWidth="1"/>
    <col min="7438" max="7438" width="3.625" style="82" customWidth="1"/>
    <col min="7439" max="7439" width="2.625" style="82" customWidth="1"/>
    <col min="7440" max="7440" width="3" style="82" customWidth="1"/>
    <col min="7441" max="7442" width="2.625" style="82" customWidth="1"/>
    <col min="7443" max="7443" width="6.25" style="82" customWidth="1"/>
    <col min="7444" max="7444" width="2.5" style="82" customWidth="1"/>
    <col min="7445" max="7445" width="0.625" style="82" customWidth="1"/>
    <col min="7446" max="7446" width="3.625" style="82" customWidth="1"/>
    <col min="7447" max="7447" width="4.625" style="82" customWidth="1"/>
    <col min="7448" max="7450" width="2.625" style="82" customWidth="1"/>
    <col min="7451" max="7453" width="4.625" style="82" customWidth="1"/>
    <col min="7454" max="7456" width="2.625" style="82" customWidth="1"/>
    <col min="7457" max="7458" width="4.625" style="82" customWidth="1"/>
    <col min="7459" max="7460" width="5.625" style="82" customWidth="1"/>
    <col min="7461" max="7461" width="2.625" style="82" customWidth="1"/>
    <col min="7462" max="7462" width="12.625" style="82" customWidth="1"/>
    <col min="7463" max="7463" width="8.875" style="82" customWidth="1"/>
    <col min="7464" max="7468" width="0" style="82" hidden="1" customWidth="1"/>
    <col min="7469" max="7469" width="9.5" style="82" customWidth="1"/>
    <col min="7470" max="7680" width="9" style="82"/>
    <col min="7681" max="7681" width="3.625" style="82" customWidth="1"/>
    <col min="7682" max="7682" width="8.5" style="82" customWidth="1"/>
    <col min="7683" max="7683" width="4.625" style="82" customWidth="1"/>
    <col min="7684" max="7684" width="2.625" style="82" customWidth="1"/>
    <col min="7685" max="7685" width="2.5" style="82" customWidth="1"/>
    <col min="7686" max="7686" width="2.625" style="82" customWidth="1"/>
    <col min="7687" max="7687" width="7.625" style="82" customWidth="1"/>
    <col min="7688" max="7688" width="4.5" style="82" customWidth="1"/>
    <col min="7689" max="7689" width="4.625" style="82" customWidth="1"/>
    <col min="7690" max="7690" width="2.5" style="82" customWidth="1"/>
    <col min="7691" max="7692" width="3.625" style="82" customWidth="1"/>
    <col min="7693" max="7693" width="3.5" style="82" customWidth="1"/>
    <col min="7694" max="7694" width="3.625" style="82" customWidth="1"/>
    <col min="7695" max="7695" width="2.625" style="82" customWidth="1"/>
    <col min="7696" max="7696" width="3" style="82" customWidth="1"/>
    <col min="7697" max="7698" width="2.625" style="82" customWidth="1"/>
    <col min="7699" max="7699" width="6.25" style="82" customWidth="1"/>
    <col min="7700" max="7700" width="2.5" style="82" customWidth="1"/>
    <col min="7701" max="7701" width="0.625" style="82" customWidth="1"/>
    <col min="7702" max="7702" width="3.625" style="82" customWidth="1"/>
    <col min="7703" max="7703" width="4.625" style="82" customWidth="1"/>
    <col min="7704" max="7706" width="2.625" style="82" customWidth="1"/>
    <col min="7707" max="7709" width="4.625" style="82" customWidth="1"/>
    <col min="7710" max="7712" width="2.625" style="82" customWidth="1"/>
    <col min="7713" max="7714" width="4.625" style="82" customWidth="1"/>
    <col min="7715" max="7716" width="5.625" style="82" customWidth="1"/>
    <col min="7717" max="7717" width="2.625" style="82" customWidth="1"/>
    <col min="7718" max="7718" width="12.625" style="82" customWidth="1"/>
    <col min="7719" max="7719" width="8.875" style="82" customWidth="1"/>
    <col min="7720" max="7724" width="0" style="82" hidden="1" customWidth="1"/>
    <col min="7725" max="7725" width="9.5" style="82" customWidth="1"/>
    <col min="7726" max="7936" width="9" style="82"/>
    <col min="7937" max="7937" width="3.625" style="82" customWidth="1"/>
    <col min="7938" max="7938" width="8.5" style="82" customWidth="1"/>
    <col min="7939" max="7939" width="4.625" style="82" customWidth="1"/>
    <col min="7940" max="7940" width="2.625" style="82" customWidth="1"/>
    <col min="7941" max="7941" width="2.5" style="82" customWidth="1"/>
    <col min="7942" max="7942" width="2.625" style="82" customWidth="1"/>
    <col min="7943" max="7943" width="7.625" style="82" customWidth="1"/>
    <col min="7944" max="7944" width="4.5" style="82" customWidth="1"/>
    <col min="7945" max="7945" width="4.625" style="82" customWidth="1"/>
    <col min="7946" max="7946" width="2.5" style="82" customWidth="1"/>
    <col min="7947" max="7948" width="3.625" style="82" customWidth="1"/>
    <col min="7949" max="7949" width="3.5" style="82" customWidth="1"/>
    <col min="7950" max="7950" width="3.625" style="82" customWidth="1"/>
    <col min="7951" max="7951" width="2.625" style="82" customWidth="1"/>
    <col min="7952" max="7952" width="3" style="82" customWidth="1"/>
    <col min="7953" max="7954" width="2.625" style="82" customWidth="1"/>
    <col min="7955" max="7955" width="6.25" style="82" customWidth="1"/>
    <col min="7956" max="7956" width="2.5" style="82" customWidth="1"/>
    <col min="7957" max="7957" width="0.625" style="82" customWidth="1"/>
    <col min="7958" max="7958" width="3.625" style="82" customWidth="1"/>
    <col min="7959" max="7959" width="4.625" style="82" customWidth="1"/>
    <col min="7960" max="7962" width="2.625" style="82" customWidth="1"/>
    <col min="7963" max="7965" width="4.625" style="82" customWidth="1"/>
    <col min="7966" max="7968" width="2.625" style="82" customWidth="1"/>
    <col min="7969" max="7970" width="4.625" style="82" customWidth="1"/>
    <col min="7971" max="7972" width="5.625" style="82" customWidth="1"/>
    <col min="7973" max="7973" width="2.625" style="82" customWidth="1"/>
    <col min="7974" max="7974" width="12.625" style="82" customWidth="1"/>
    <col min="7975" max="7975" width="8.875" style="82" customWidth="1"/>
    <col min="7976" max="7980" width="0" style="82" hidden="1" customWidth="1"/>
    <col min="7981" max="7981" width="9.5" style="82" customWidth="1"/>
    <col min="7982" max="8192" width="9" style="82"/>
    <col min="8193" max="8193" width="3.625" style="82" customWidth="1"/>
    <col min="8194" max="8194" width="8.5" style="82" customWidth="1"/>
    <col min="8195" max="8195" width="4.625" style="82" customWidth="1"/>
    <col min="8196" max="8196" width="2.625" style="82" customWidth="1"/>
    <col min="8197" max="8197" width="2.5" style="82" customWidth="1"/>
    <col min="8198" max="8198" width="2.625" style="82" customWidth="1"/>
    <col min="8199" max="8199" width="7.625" style="82" customWidth="1"/>
    <col min="8200" max="8200" width="4.5" style="82" customWidth="1"/>
    <col min="8201" max="8201" width="4.625" style="82" customWidth="1"/>
    <col min="8202" max="8202" width="2.5" style="82" customWidth="1"/>
    <col min="8203" max="8204" width="3.625" style="82" customWidth="1"/>
    <col min="8205" max="8205" width="3.5" style="82" customWidth="1"/>
    <col min="8206" max="8206" width="3.625" style="82" customWidth="1"/>
    <col min="8207" max="8207" width="2.625" style="82" customWidth="1"/>
    <col min="8208" max="8208" width="3" style="82" customWidth="1"/>
    <col min="8209" max="8210" width="2.625" style="82" customWidth="1"/>
    <col min="8211" max="8211" width="6.25" style="82" customWidth="1"/>
    <col min="8212" max="8212" width="2.5" style="82" customWidth="1"/>
    <col min="8213" max="8213" width="0.625" style="82" customWidth="1"/>
    <col min="8214" max="8214" width="3.625" style="82" customWidth="1"/>
    <col min="8215" max="8215" width="4.625" style="82" customWidth="1"/>
    <col min="8216" max="8218" width="2.625" style="82" customWidth="1"/>
    <col min="8219" max="8221" width="4.625" style="82" customWidth="1"/>
    <col min="8222" max="8224" width="2.625" style="82" customWidth="1"/>
    <col min="8225" max="8226" width="4.625" style="82" customWidth="1"/>
    <col min="8227" max="8228" width="5.625" style="82" customWidth="1"/>
    <col min="8229" max="8229" width="2.625" style="82" customWidth="1"/>
    <col min="8230" max="8230" width="12.625" style="82" customWidth="1"/>
    <col min="8231" max="8231" width="8.875" style="82" customWidth="1"/>
    <col min="8232" max="8236" width="0" style="82" hidden="1" customWidth="1"/>
    <col min="8237" max="8237" width="9.5" style="82" customWidth="1"/>
    <col min="8238" max="8448" width="9" style="82"/>
    <col min="8449" max="8449" width="3.625" style="82" customWidth="1"/>
    <col min="8450" max="8450" width="8.5" style="82" customWidth="1"/>
    <col min="8451" max="8451" width="4.625" style="82" customWidth="1"/>
    <col min="8452" max="8452" width="2.625" style="82" customWidth="1"/>
    <col min="8453" max="8453" width="2.5" style="82" customWidth="1"/>
    <col min="8454" max="8454" width="2.625" style="82" customWidth="1"/>
    <col min="8455" max="8455" width="7.625" style="82" customWidth="1"/>
    <col min="8456" max="8456" width="4.5" style="82" customWidth="1"/>
    <col min="8457" max="8457" width="4.625" style="82" customWidth="1"/>
    <col min="8458" max="8458" width="2.5" style="82" customWidth="1"/>
    <col min="8459" max="8460" width="3.625" style="82" customWidth="1"/>
    <col min="8461" max="8461" width="3.5" style="82" customWidth="1"/>
    <col min="8462" max="8462" width="3.625" style="82" customWidth="1"/>
    <col min="8463" max="8463" width="2.625" style="82" customWidth="1"/>
    <col min="8464" max="8464" width="3" style="82" customWidth="1"/>
    <col min="8465" max="8466" width="2.625" style="82" customWidth="1"/>
    <col min="8467" max="8467" width="6.25" style="82" customWidth="1"/>
    <col min="8468" max="8468" width="2.5" style="82" customWidth="1"/>
    <col min="8469" max="8469" width="0.625" style="82" customWidth="1"/>
    <col min="8470" max="8470" width="3.625" style="82" customWidth="1"/>
    <col min="8471" max="8471" width="4.625" style="82" customWidth="1"/>
    <col min="8472" max="8474" width="2.625" style="82" customWidth="1"/>
    <col min="8475" max="8477" width="4.625" style="82" customWidth="1"/>
    <col min="8478" max="8480" width="2.625" style="82" customWidth="1"/>
    <col min="8481" max="8482" width="4.625" style="82" customWidth="1"/>
    <col min="8483" max="8484" width="5.625" style="82" customWidth="1"/>
    <col min="8485" max="8485" width="2.625" style="82" customWidth="1"/>
    <col min="8486" max="8486" width="12.625" style="82" customWidth="1"/>
    <col min="8487" max="8487" width="8.875" style="82" customWidth="1"/>
    <col min="8488" max="8492" width="0" style="82" hidden="1" customWidth="1"/>
    <col min="8493" max="8493" width="9.5" style="82" customWidth="1"/>
    <col min="8494" max="8704" width="9" style="82"/>
    <col min="8705" max="8705" width="3.625" style="82" customWidth="1"/>
    <col min="8706" max="8706" width="8.5" style="82" customWidth="1"/>
    <col min="8707" max="8707" width="4.625" style="82" customWidth="1"/>
    <col min="8708" max="8708" width="2.625" style="82" customWidth="1"/>
    <col min="8709" max="8709" width="2.5" style="82" customWidth="1"/>
    <col min="8710" max="8710" width="2.625" style="82" customWidth="1"/>
    <col min="8711" max="8711" width="7.625" style="82" customWidth="1"/>
    <col min="8712" max="8712" width="4.5" style="82" customWidth="1"/>
    <col min="8713" max="8713" width="4.625" style="82" customWidth="1"/>
    <col min="8714" max="8714" width="2.5" style="82" customWidth="1"/>
    <col min="8715" max="8716" width="3.625" style="82" customWidth="1"/>
    <col min="8717" max="8717" width="3.5" style="82" customWidth="1"/>
    <col min="8718" max="8718" width="3.625" style="82" customWidth="1"/>
    <col min="8719" max="8719" width="2.625" style="82" customWidth="1"/>
    <col min="8720" max="8720" width="3" style="82" customWidth="1"/>
    <col min="8721" max="8722" width="2.625" style="82" customWidth="1"/>
    <col min="8723" max="8723" width="6.25" style="82" customWidth="1"/>
    <col min="8724" max="8724" width="2.5" style="82" customWidth="1"/>
    <col min="8725" max="8725" width="0.625" style="82" customWidth="1"/>
    <col min="8726" max="8726" width="3.625" style="82" customWidth="1"/>
    <col min="8727" max="8727" width="4.625" style="82" customWidth="1"/>
    <col min="8728" max="8730" width="2.625" style="82" customWidth="1"/>
    <col min="8731" max="8733" width="4.625" style="82" customWidth="1"/>
    <col min="8734" max="8736" width="2.625" style="82" customWidth="1"/>
    <col min="8737" max="8738" width="4.625" style="82" customWidth="1"/>
    <col min="8739" max="8740" width="5.625" style="82" customWidth="1"/>
    <col min="8741" max="8741" width="2.625" style="82" customWidth="1"/>
    <col min="8742" max="8742" width="12.625" style="82" customWidth="1"/>
    <col min="8743" max="8743" width="8.875" style="82" customWidth="1"/>
    <col min="8744" max="8748" width="0" style="82" hidden="1" customWidth="1"/>
    <col min="8749" max="8749" width="9.5" style="82" customWidth="1"/>
    <col min="8750" max="8960" width="9" style="82"/>
    <col min="8961" max="8961" width="3.625" style="82" customWidth="1"/>
    <col min="8962" max="8962" width="8.5" style="82" customWidth="1"/>
    <col min="8963" max="8963" width="4.625" style="82" customWidth="1"/>
    <col min="8964" max="8964" width="2.625" style="82" customWidth="1"/>
    <col min="8965" max="8965" width="2.5" style="82" customWidth="1"/>
    <col min="8966" max="8966" width="2.625" style="82" customWidth="1"/>
    <col min="8967" max="8967" width="7.625" style="82" customWidth="1"/>
    <col min="8968" max="8968" width="4.5" style="82" customWidth="1"/>
    <col min="8969" max="8969" width="4.625" style="82" customWidth="1"/>
    <col min="8970" max="8970" width="2.5" style="82" customWidth="1"/>
    <col min="8971" max="8972" width="3.625" style="82" customWidth="1"/>
    <col min="8973" max="8973" width="3.5" style="82" customWidth="1"/>
    <col min="8974" max="8974" width="3.625" style="82" customWidth="1"/>
    <col min="8975" max="8975" width="2.625" style="82" customWidth="1"/>
    <col min="8976" max="8976" width="3" style="82" customWidth="1"/>
    <col min="8977" max="8978" width="2.625" style="82" customWidth="1"/>
    <col min="8979" max="8979" width="6.25" style="82" customWidth="1"/>
    <col min="8980" max="8980" width="2.5" style="82" customWidth="1"/>
    <col min="8981" max="8981" width="0.625" style="82" customWidth="1"/>
    <col min="8982" max="8982" width="3.625" style="82" customWidth="1"/>
    <col min="8983" max="8983" width="4.625" style="82" customWidth="1"/>
    <col min="8984" max="8986" width="2.625" style="82" customWidth="1"/>
    <col min="8987" max="8989" width="4.625" style="82" customWidth="1"/>
    <col min="8990" max="8992" width="2.625" style="82" customWidth="1"/>
    <col min="8993" max="8994" width="4.625" style="82" customWidth="1"/>
    <col min="8995" max="8996" width="5.625" style="82" customWidth="1"/>
    <col min="8997" max="8997" width="2.625" style="82" customWidth="1"/>
    <col min="8998" max="8998" width="12.625" style="82" customWidth="1"/>
    <col min="8999" max="8999" width="8.875" style="82" customWidth="1"/>
    <col min="9000" max="9004" width="0" style="82" hidden="1" customWidth="1"/>
    <col min="9005" max="9005" width="9.5" style="82" customWidth="1"/>
    <col min="9006" max="9216" width="9" style="82"/>
    <col min="9217" max="9217" width="3.625" style="82" customWidth="1"/>
    <col min="9218" max="9218" width="8.5" style="82" customWidth="1"/>
    <col min="9219" max="9219" width="4.625" style="82" customWidth="1"/>
    <col min="9220" max="9220" width="2.625" style="82" customWidth="1"/>
    <col min="9221" max="9221" width="2.5" style="82" customWidth="1"/>
    <col min="9222" max="9222" width="2.625" style="82" customWidth="1"/>
    <col min="9223" max="9223" width="7.625" style="82" customWidth="1"/>
    <col min="9224" max="9224" width="4.5" style="82" customWidth="1"/>
    <col min="9225" max="9225" width="4.625" style="82" customWidth="1"/>
    <col min="9226" max="9226" width="2.5" style="82" customWidth="1"/>
    <col min="9227" max="9228" width="3.625" style="82" customWidth="1"/>
    <col min="9229" max="9229" width="3.5" style="82" customWidth="1"/>
    <col min="9230" max="9230" width="3.625" style="82" customWidth="1"/>
    <col min="9231" max="9231" width="2.625" style="82" customWidth="1"/>
    <col min="9232" max="9232" width="3" style="82" customWidth="1"/>
    <col min="9233" max="9234" width="2.625" style="82" customWidth="1"/>
    <col min="9235" max="9235" width="6.25" style="82" customWidth="1"/>
    <col min="9236" max="9236" width="2.5" style="82" customWidth="1"/>
    <col min="9237" max="9237" width="0.625" style="82" customWidth="1"/>
    <col min="9238" max="9238" width="3.625" style="82" customWidth="1"/>
    <col min="9239" max="9239" width="4.625" style="82" customWidth="1"/>
    <col min="9240" max="9242" width="2.625" style="82" customWidth="1"/>
    <col min="9243" max="9245" width="4.625" style="82" customWidth="1"/>
    <col min="9246" max="9248" width="2.625" style="82" customWidth="1"/>
    <col min="9249" max="9250" width="4.625" style="82" customWidth="1"/>
    <col min="9251" max="9252" width="5.625" style="82" customWidth="1"/>
    <col min="9253" max="9253" width="2.625" style="82" customWidth="1"/>
    <col min="9254" max="9254" width="12.625" style="82" customWidth="1"/>
    <col min="9255" max="9255" width="8.875" style="82" customWidth="1"/>
    <col min="9256" max="9260" width="0" style="82" hidden="1" customWidth="1"/>
    <col min="9261" max="9261" width="9.5" style="82" customWidth="1"/>
    <col min="9262" max="9472" width="9" style="82"/>
    <col min="9473" max="9473" width="3.625" style="82" customWidth="1"/>
    <col min="9474" max="9474" width="8.5" style="82" customWidth="1"/>
    <col min="9475" max="9475" width="4.625" style="82" customWidth="1"/>
    <col min="9476" max="9476" width="2.625" style="82" customWidth="1"/>
    <col min="9477" max="9477" width="2.5" style="82" customWidth="1"/>
    <col min="9478" max="9478" width="2.625" style="82" customWidth="1"/>
    <col min="9479" max="9479" width="7.625" style="82" customWidth="1"/>
    <col min="9480" max="9480" width="4.5" style="82" customWidth="1"/>
    <col min="9481" max="9481" width="4.625" style="82" customWidth="1"/>
    <col min="9482" max="9482" width="2.5" style="82" customWidth="1"/>
    <col min="9483" max="9484" width="3.625" style="82" customWidth="1"/>
    <col min="9485" max="9485" width="3.5" style="82" customWidth="1"/>
    <col min="9486" max="9486" width="3.625" style="82" customWidth="1"/>
    <col min="9487" max="9487" width="2.625" style="82" customWidth="1"/>
    <col min="9488" max="9488" width="3" style="82" customWidth="1"/>
    <col min="9489" max="9490" width="2.625" style="82" customWidth="1"/>
    <col min="9491" max="9491" width="6.25" style="82" customWidth="1"/>
    <col min="9492" max="9492" width="2.5" style="82" customWidth="1"/>
    <col min="9493" max="9493" width="0.625" style="82" customWidth="1"/>
    <col min="9494" max="9494" width="3.625" style="82" customWidth="1"/>
    <col min="9495" max="9495" width="4.625" style="82" customWidth="1"/>
    <col min="9496" max="9498" width="2.625" style="82" customWidth="1"/>
    <col min="9499" max="9501" width="4.625" style="82" customWidth="1"/>
    <col min="9502" max="9504" width="2.625" style="82" customWidth="1"/>
    <col min="9505" max="9506" width="4.625" style="82" customWidth="1"/>
    <col min="9507" max="9508" width="5.625" style="82" customWidth="1"/>
    <col min="9509" max="9509" width="2.625" style="82" customWidth="1"/>
    <col min="9510" max="9510" width="12.625" style="82" customWidth="1"/>
    <col min="9511" max="9511" width="8.875" style="82" customWidth="1"/>
    <col min="9512" max="9516" width="0" style="82" hidden="1" customWidth="1"/>
    <col min="9517" max="9517" width="9.5" style="82" customWidth="1"/>
    <col min="9518" max="9728" width="9" style="82"/>
    <col min="9729" max="9729" width="3.625" style="82" customWidth="1"/>
    <col min="9730" max="9730" width="8.5" style="82" customWidth="1"/>
    <col min="9731" max="9731" width="4.625" style="82" customWidth="1"/>
    <col min="9732" max="9732" width="2.625" style="82" customWidth="1"/>
    <col min="9733" max="9733" width="2.5" style="82" customWidth="1"/>
    <col min="9734" max="9734" width="2.625" style="82" customWidth="1"/>
    <col min="9735" max="9735" width="7.625" style="82" customWidth="1"/>
    <col min="9736" max="9736" width="4.5" style="82" customWidth="1"/>
    <col min="9737" max="9737" width="4.625" style="82" customWidth="1"/>
    <col min="9738" max="9738" width="2.5" style="82" customWidth="1"/>
    <col min="9739" max="9740" width="3.625" style="82" customWidth="1"/>
    <col min="9741" max="9741" width="3.5" style="82" customWidth="1"/>
    <col min="9742" max="9742" width="3.625" style="82" customWidth="1"/>
    <col min="9743" max="9743" width="2.625" style="82" customWidth="1"/>
    <col min="9744" max="9744" width="3" style="82" customWidth="1"/>
    <col min="9745" max="9746" width="2.625" style="82" customWidth="1"/>
    <col min="9747" max="9747" width="6.25" style="82" customWidth="1"/>
    <col min="9748" max="9748" width="2.5" style="82" customWidth="1"/>
    <col min="9749" max="9749" width="0.625" style="82" customWidth="1"/>
    <col min="9750" max="9750" width="3.625" style="82" customWidth="1"/>
    <col min="9751" max="9751" width="4.625" style="82" customWidth="1"/>
    <col min="9752" max="9754" width="2.625" style="82" customWidth="1"/>
    <col min="9755" max="9757" width="4.625" style="82" customWidth="1"/>
    <col min="9758" max="9760" width="2.625" style="82" customWidth="1"/>
    <col min="9761" max="9762" width="4.625" style="82" customWidth="1"/>
    <col min="9763" max="9764" width="5.625" style="82" customWidth="1"/>
    <col min="9765" max="9765" width="2.625" style="82" customWidth="1"/>
    <col min="9766" max="9766" width="12.625" style="82" customWidth="1"/>
    <col min="9767" max="9767" width="8.875" style="82" customWidth="1"/>
    <col min="9768" max="9772" width="0" style="82" hidden="1" customWidth="1"/>
    <col min="9773" max="9773" width="9.5" style="82" customWidth="1"/>
    <col min="9774" max="9984" width="9" style="82"/>
    <col min="9985" max="9985" width="3.625" style="82" customWidth="1"/>
    <col min="9986" max="9986" width="8.5" style="82" customWidth="1"/>
    <col min="9987" max="9987" width="4.625" style="82" customWidth="1"/>
    <col min="9988" max="9988" width="2.625" style="82" customWidth="1"/>
    <col min="9989" max="9989" width="2.5" style="82" customWidth="1"/>
    <col min="9990" max="9990" width="2.625" style="82" customWidth="1"/>
    <col min="9991" max="9991" width="7.625" style="82" customWidth="1"/>
    <col min="9992" max="9992" width="4.5" style="82" customWidth="1"/>
    <col min="9993" max="9993" width="4.625" style="82" customWidth="1"/>
    <col min="9994" max="9994" width="2.5" style="82" customWidth="1"/>
    <col min="9995" max="9996" width="3.625" style="82" customWidth="1"/>
    <col min="9997" max="9997" width="3.5" style="82" customWidth="1"/>
    <col min="9998" max="9998" width="3.625" style="82" customWidth="1"/>
    <col min="9999" max="9999" width="2.625" style="82" customWidth="1"/>
    <col min="10000" max="10000" width="3" style="82" customWidth="1"/>
    <col min="10001" max="10002" width="2.625" style="82" customWidth="1"/>
    <col min="10003" max="10003" width="6.25" style="82" customWidth="1"/>
    <col min="10004" max="10004" width="2.5" style="82" customWidth="1"/>
    <col min="10005" max="10005" width="0.625" style="82" customWidth="1"/>
    <col min="10006" max="10006" width="3.625" style="82" customWidth="1"/>
    <col min="10007" max="10007" width="4.625" style="82" customWidth="1"/>
    <col min="10008" max="10010" width="2.625" style="82" customWidth="1"/>
    <col min="10011" max="10013" width="4.625" style="82" customWidth="1"/>
    <col min="10014" max="10016" width="2.625" style="82" customWidth="1"/>
    <col min="10017" max="10018" width="4.625" style="82" customWidth="1"/>
    <col min="10019" max="10020" width="5.625" style="82" customWidth="1"/>
    <col min="10021" max="10021" width="2.625" style="82" customWidth="1"/>
    <col min="10022" max="10022" width="12.625" style="82" customWidth="1"/>
    <col min="10023" max="10023" width="8.875" style="82" customWidth="1"/>
    <col min="10024" max="10028" width="0" style="82" hidden="1" customWidth="1"/>
    <col min="10029" max="10029" width="9.5" style="82" customWidth="1"/>
    <col min="10030" max="10240" width="9" style="82"/>
    <col min="10241" max="10241" width="3.625" style="82" customWidth="1"/>
    <col min="10242" max="10242" width="8.5" style="82" customWidth="1"/>
    <col min="10243" max="10243" width="4.625" style="82" customWidth="1"/>
    <col min="10244" max="10244" width="2.625" style="82" customWidth="1"/>
    <col min="10245" max="10245" width="2.5" style="82" customWidth="1"/>
    <col min="10246" max="10246" width="2.625" style="82" customWidth="1"/>
    <col min="10247" max="10247" width="7.625" style="82" customWidth="1"/>
    <col min="10248" max="10248" width="4.5" style="82" customWidth="1"/>
    <col min="10249" max="10249" width="4.625" style="82" customWidth="1"/>
    <col min="10250" max="10250" width="2.5" style="82" customWidth="1"/>
    <col min="10251" max="10252" width="3.625" style="82" customWidth="1"/>
    <col min="10253" max="10253" width="3.5" style="82" customWidth="1"/>
    <col min="10254" max="10254" width="3.625" style="82" customWidth="1"/>
    <col min="10255" max="10255" width="2.625" style="82" customWidth="1"/>
    <col min="10256" max="10256" width="3" style="82" customWidth="1"/>
    <col min="10257" max="10258" width="2.625" style="82" customWidth="1"/>
    <col min="10259" max="10259" width="6.25" style="82" customWidth="1"/>
    <col min="10260" max="10260" width="2.5" style="82" customWidth="1"/>
    <col min="10261" max="10261" width="0.625" style="82" customWidth="1"/>
    <col min="10262" max="10262" width="3.625" style="82" customWidth="1"/>
    <col min="10263" max="10263" width="4.625" style="82" customWidth="1"/>
    <col min="10264" max="10266" width="2.625" style="82" customWidth="1"/>
    <col min="10267" max="10269" width="4.625" style="82" customWidth="1"/>
    <col min="10270" max="10272" width="2.625" style="82" customWidth="1"/>
    <col min="10273" max="10274" width="4.625" style="82" customWidth="1"/>
    <col min="10275" max="10276" width="5.625" style="82" customWidth="1"/>
    <col min="10277" max="10277" width="2.625" style="82" customWidth="1"/>
    <col min="10278" max="10278" width="12.625" style="82" customWidth="1"/>
    <col min="10279" max="10279" width="8.875" style="82" customWidth="1"/>
    <col min="10280" max="10284" width="0" style="82" hidden="1" customWidth="1"/>
    <col min="10285" max="10285" width="9.5" style="82" customWidth="1"/>
    <col min="10286" max="10496" width="9" style="82"/>
    <col min="10497" max="10497" width="3.625" style="82" customWidth="1"/>
    <col min="10498" max="10498" width="8.5" style="82" customWidth="1"/>
    <col min="10499" max="10499" width="4.625" style="82" customWidth="1"/>
    <col min="10500" max="10500" width="2.625" style="82" customWidth="1"/>
    <col min="10501" max="10501" width="2.5" style="82" customWidth="1"/>
    <col min="10502" max="10502" width="2.625" style="82" customWidth="1"/>
    <col min="10503" max="10503" width="7.625" style="82" customWidth="1"/>
    <col min="10504" max="10504" width="4.5" style="82" customWidth="1"/>
    <col min="10505" max="10505" width="4.625" style="82" customWidth="1"/>
    <col min="10506" max="10506" width="2.5" style="82" customWidth="1"/>
    <col min="10507" max="10508" width="3.625" style="82" customWidth="1"/>
    <col min="10509" max="10509" width="3.5" style="82" customWidth="1"/>
    <col min="10510" max="10510" width="3.625" style="82" customWidth="1"/>
    <col min="10511" max="10511" width="2.625" style="82" customWidth="1"/>
    <col min="10512" max="10512" width="3" style="82" customWidth="1"/>
    <col min="10513" max="10514" width="2.625" style="82" customWidth="1"/>
    <col min="10515" max="10515" width="6.25" style="82" customWidth="1"/>
    <col min="10516" max="10516" width="2.5" style="82" customWidth="1"/>
    <col min="10517" max="10517" width="0.625" style="82" customWidth="1"/>
    <col min="10518" max="10518" width="3.625" style="82" customWidth="1"/>
    <col min="10519" max="10519" width="4.625" style="82" customWidth="1"/>
    <col min="10520" max="10522" width="2.625" style="82" customWidth="1"/>
    <col min="10523" max="10525" width="4.625" style="82" customWidth="1"/>
    <col min="10526" max="10528" width="2.625" style="82" customWidth="1"/>
    <col min="10529" max="10530" width="4.625" style="82" customWidth="1"/>
    <col min="10531" max="10532" width="5.625" style="82" customWidth="1"/>
    <col min="10533" max="10533" width="2.625" style="82" customWidth="1"/>
    <col min="10534" max="10534" width="12.625" style="82" customWidth="1"/>
    <col min="10535" max="10535" width="8.875" style="82" customWidth="1"/>
    <col min="10536" max="10540" width="0" style="82" hidden="1" customWidth="1"/>
    <col min="10541" max="10541" width="9.5" style="82" customWidth="1"/>
    <col min="10542" max="10752" width="9" style="82"/>
    <col min="10753" max="10753" width="3.625" style="82" customWidth="1"/>
    <col min="10754" max="10754" width="8.5" style="82" customWidth="1"/>
    <col min="10755" max="10755" width="4.625" style="82" customWidth="1"/>
    <col min="10756" max="10756" width="2.625" style="82" customWidth="1"/>
    <col min="10757" max="10757" width="2.5" style="82" customWidth="1"/>
    <col min="10758" max="10758" width="2.625" style="82" customWidth="1"/>
    <col min="10759" max="10759" width="7.625" style="82" customWidth="1"/>
    <col min="10760" max="10760" width="4.5" style="82" customWidth="1"/>
    <col min="10761" max="10761" width="4.625" style="82" customWidth="1"/>
    <col min="10762" max="10762" width="2.5" style="82" customWidth="1"/>
    <col min="10763" max="10764" width="3.625" style="82" customWidth="1"/>
    <col min="10765" max="10765" width="3.5" style="82" customWidth="1"/>
    <col min="10766" max="10766" width="3.625" style="82" customWidth="1"/>
    <col min="10767" max="10767" width="2.625" style="82" customWidth="1"/>
    <col min="10768" max="10768" width="3" style="82" customWidth="1"/>
    <col min="10769" max="10770" width="2.625" style="82" customWidth="1"/>
    <col min="10771" max="10771" width="6.25" style="82" customWidth="1"/>
    <col min="10772" max="10772" width="2.5" style="82" customWidth="1"/>
    <col min="10773" max="10773" width="0.625" style="82" customWidth="1"/>
    <col min="10774" max="10774" width="3.625" style="82" customWidth="1"/>
    <col min="10775" max="10775" width="4.625" style="82" customWidth="1"/>
    <col min="10776" max="10778" width="2.625" style="82" customWidth="1"/>
    <col min="10779" max="10781" width="4.625" style="82" customWidth="1"/>
    <col min="10782" max="10784" width="2.625" style="82" customWidth="1"/>
    <col min="10785" max="10786" width="4.625" style="82" customWidth="1"/>
    <col min="10787" max="10788" width="5.625" style="82" customWidth="1"/>
    <col min="10789" max="10789" width="2.625" style="82" customWidth="1"/>
    <col min="10790" max="10790" width="12.625" style="82" customWidth="1"/>
    <col min="10791" max="10791" width="8.875" style="82" customWidth="1"/>
    <col min="10792" max="10796" width="0" style="82" hidden="1" customWidth="1"/>
    <col min="10797" max="10797" width="9.5" style="82" customWidth="1"/>
    <col min="10798" max="11008" width="9" style="82"/>
    <col min="11009" max="11009" width="3.625" style="82" customWidth="1"/>
    <col min="11010" max="11010" width="8.5" style="82" customWidth="1"/>
    <col min="11011" max="11011" width="4.625" style="82" customWidth="1"/>
    <col min="11012" max="11012" width="2.625" style="82" customWidth="1"/>
    <col min="11013" max="11013" width="2.5" style="82" customWidth="1"/>
    <col min="11014" max="11014" width="2.625" style="82" customWidth="1"/>
    <col min="11015" max="11015" width="7.625" style="82" customWidth="1"/>
    <col min="11016" max="11016" width="4.5" style="82" customWidth="1"/>
    <col min="11017" max="11017" width="4.625" style="82" customWidth="1"/>
    <col min="11018" max="11018" width="2.5" style="82" customWidth="1"/>
    <col min="11019" max="11020" width="3.625" style="82" customWidth="1"/>
    <col min="11021" max="11021" width="3.5" style="82" customWidth="1"/>
    <col min="11022" max="11022" width="3.625" style="82" customWidth="1"/>
    <col min="11023" max="11023" width="2.625" style="82" customWidth="1"/>
    <col min="11024" max="11024" width="3" style="82" customWidth="1"/>
    <col min="11025" max="11026" width="2.625" style="82" customWidth="1"/>
    <col min="11027" max="11027" width="6.25" style="82" customWidth="1"/>
    <col min="11028" max="11028" width="2.5" style="82" customWidth="1"/>
    <col min="11029" max="11029" width="0.625" style="82" customWidth="1"/>
    <col min="11030" max="11030" width="3.625" style="82" customWidth="1"/>
    <col min="11031" max="11031" width="4.625" style="82" customWidth="1"/>
    <col min="11032" max="11034" width="2.625" style="82" customWidth="1"/>
    <col min="11035" max="11037" width="4.625" style="82" customWidth="1"/>
    <col min="11038" max="11040" width="2.625" style="82" customWidth="1"/>
    <col min="11041" max="11042" width="4.625" style="82" customWidth="1"/>
    <col min="11043" max="11044" width="5.625" style="82" customWidth="1"/>
    <col min="11045" max="11045" width="2.625" style="82" customWidth="1"/>
    <col min="11046" max="11046" width="12.625" style="82" customWidth="1"/>
    <col min="11047" max="11047" width="8.875" style="82" customWidth="1"/>
    <col min="11048" max="11052" width="0" style="82" hidden="1" customWidth="1"/>
    <col min="11053" max="11053" width="9.5" style="82" customWidth="1"/>
    <col min="11054" max="11264" width="9" style="82"/>
    <col min="11265" max="11265" width="3.625" style="82" customWidth="1"/>
    <col min="11266" max="11266" width="8.5" style="82" customWidth="1"/>
    <col min="11267" max="11267" width="4.625" style="82" customWidth="1"/>
    <col min="11268" max="11268" width="2.625" style="82" customWidth="1"/>
    <col min="11269" max="11269" width="2.5" style="82" customWidth="1"/>
    <col min="11270" max="11270" width="2.625" style="82" customWidth="1"/>
    <col min="11271" max="11271" width="7.625" style="82" customWidth="1"/>
    <col min="11272" max="11272" width="4.5" style="82" customWidth="1"/>
    <col min="11273" max="11273" width="4.625" style="82" customWidth="1"/>
    <col min="11274" max="11274" width="2.5" style="82" customWidth="1"/>
    <col min="11275" max="11276" width="3.625" style="82" customWidth="1"/>
    <col min="11277" max="11277" width="3.5" style="82" customWidth="1"/>
    <col min="11278" max="11278" width="3.625" style="82" customWidth="1"/>
    <col min="11279" max="11279" width="2.625" style="82" customWidth="1"/>
    <col min="11280" max="11280" width="3" style="82" customWidth="1"/>
    <col min="11281" max="11282" width="2.625" style="82" customWidth="1"/>
    <col min="11283" max="11283" width="6.25" style="82" customWidth="1"/>
    <col min="11284" max="11284" width="2.5" style="82" customWidth="1"/>
    <col min="11285" max="11285" width="0.625" style="82" customWidth="1"/>
    <col min="11286" max="11286" width="3.625" style="82" customWidth="1"/>
    <col min="11287" max="11287" width="4.625" style="82" customWidth="1"/>
    <col min="11288" max="11290" width="2.625" style="82" customWidth="1"/>
    <col min="11291" max="11293" width="4.625" style="82" customWidth="1"/>
    <col min="11294" max="11296" width="2.625" style="82" customWidth="1"/>
    <col min="11297" max="11298" width="4.625" style="82" customWidth="1"/>
    <col min="11299" max="11300" width="5.625" style="82" customWidth="1"/>
    <col min="11301" max="11301" width="2.625" style="82" customWidth="1"/>
    <col min="11302" max="11302" width="12.625" style="82" customWidth="1"/>
    <col min="11303" max="11303" width="8.875" style="82" customWidth="1"/>
    <col min="11304" max="11308" width="0" style="82" hidden="1" customWidth="1"/>
    <col min="11309" max="11309" width="9.5" style="82" customWidth="1"/>
    <col min="11310" max="11520" width="9" style="82"/>
    <col min="11521" max="11521" width="3.625" style="82" customWidth="1"/>
    <col min="11522" max="11522" width="8.5" style="82" customWidth="1"/>
    <col min="11523" max="11523" width="4.625" style="82" customWidth="1"/>
    <col min="11524" max="11524" width="2.625" style="82" customWidth="1"/>
    <col min="11525" max="11525" width="2.5" style="82" customWidth="1"/>
    <col min="11526" max="11526" width="2.625" style="82" customWidth="1"/>
    <col min="11527" max="11527" width="7.625" style="82" customWidth="1"/>
    <col min="11528" max="11528" width="4.5" style="82" customWidth="1"/>
    <col min="11529" max="11529" width="4.625" style="82" customWidth="1"/>
    <col min="11530" max="11530" width="2.5" style="82" customWidth="1"/>
    <col min="11531" max="11532" width="3.625" style="82" customWidth="1"/>
    <col min="11533" max="11533" width="3.5" style="82" customWidth="1"/>
    <col min="11534" max="11534" width="3.625" style="82" customWidth="1"/>
    <col min="11535" max="11535" width="2.625" style="82" customWidth="1"/>
    <col min="11536" max="11536" width="3" style="82" customWidth="1"/>
    <col min="11537" max="11538" width="2.625" style="82" customWidth="1"/>
    <col min="11539" max="11539" width="6.25" style="82" customWidth="1"/>
    <col min="11540" max="11540" width="2.5" style="82" customWidth="1"/>
    <col min="11541" max="11541" width="0.625" style="82" customWidth="1"/>
    <col min="11542" max="11542" width="3.625" style="82" customWidth="1"/>
    <col min="11543" max="11543" width="4.625" style="82" customWidth="1"/>
    <col min="11544" max="11546" width="2.625" style="82" customWidth="1"/>
    <col min="11547" max="11549" width="4.625" style="82" customWidth="1"/>
    <col min="11550" max="11552" width="2.625" style="82" customWidth="1"/>
    <col min="11553" max="11554" width="4.625" style="82" customWidth="1"/>
    <col min="11555" max="11556" width="5.625" style="82" customWidth="1"/>
    <col min="11557" max="11557" width="2.625" style="82" customWidth="1"/>
    <col min="11558" max="11558" width="12.625" style="82" customWidth="1"/>
    <col min="11559" max="11559" width="8.875" style="82" customWidth="1"/>
    <col min="11560" max="11564" width="0" style="82" hidden="1" customWidth="1"/>
    <col min="11565" max="11565" width="9.5" style="82" customWidth="1"/>
    <col min="11566" max="11776" width="9" style="82"/>
    <col min="11777" max="11777" width="3.625" style="82" customWidth="1"/>
    <col min="11778" max="11778" width="8.5" style="82" customWidth="1"/>
    <col min="11779" max="11779" width="4.625" style="82" customWidth="1"/>
    <col min="11780" max="11780" width="2.625" style="82" customWidth="1"/>
    <col min="11781" max="11781" width="2.5" style="82" customWidth="1"/>
    <col min="11782" max="11782" width="2.625" style="82" customWidth="1"/>
    <col min="11783" max="11783" width="7.625" style="82" customWidth="1"/>
    <col min="11784" max="11784" width="4.5" style="82" customWidth="1"/>
    <col min="11785" max="11785" width="4.625" style="82" customWidth="1"/>
    <col min="11786" max="11786" width="2.5" style="82" customWidth="1"/>
    <col min="11787" max="11788" width="3.625" style="82" customWidth="1"/>
    <col min="11789" max="11789" width="3.5" style="82" customWidth="1"/>
    <col min="11790" max="11790" width="3.625" style="82" customWidth="1"/>
    <col min="11791" max="11791" width="2.625" style="82" customWidth="1"/>
    <col min="11792" max="11792" width="3" style="82" customWidth="1"/>
    <col min="11793" max="11794" width="2.625" style="82" customWidth="1"/>
    <col min="11795" max="11795" width="6.25" style="82" customWidth="1"/>
    <col min="11796" max="11796" width="2.5" style="82" customWidth="1"/>
    <col min="11797" max="11797" width="0.625" style="82" customWidth="1"/>
    <col min="11798" max="11798" width="3.625" style="82" customWidth="1"/>
    <col min="11799" max="11799" width="4.625" style="82" customWidth="1"/>
    <col min="11800" max="11802" width="2.625" style="82" customWidth="1"/>
    <col min="11803" max="11805" width="4.625" style="82" customWidth="1"/>
    <col min="11806" max="11808" width="2.625" style="82" customWidth="1"/>
    <col min="11809" max="11810" width="4.625" style="82" customWidth="1"/>
    <col min="11811" max="11812" width="5.625" style="82" customWidth="1"/>
    <col min="11813" max="11813" width="2.625" style="82" customWidth="1"/>
    <col min="11814" max="11814" width="12.625" style="82" customWidth="1"/>
    <col min="11815" max="11815" width="8.875" style="82" customWidth="1"/>
    <col min="11816" max="11820" width="0" style="82" hidden="1" customWidth="1"/>
    <col min="11821" max="11821" width="9.5" style="82" customWidth="1"/>
    <col min="11822" max="12032" width="9" style="82"/>
    <col min="12033" max="12033" width="3.625" style="82" customWidth="1"/>
    <col min="12034" max="12034" width="8.5" style="82" customWidth="1"/>
    <col min="12035" max="12035" width="4.625" style="82" customWidth="1"/>
    <col min="12036" max="12036" width="2.625" style="82" customWidth="1"/>
    <col min="12037" max="12037" width="2.5" style="82" customWidth="1"/>
    <col min="12038" max="12038" width="2.625" style="82" customWidth="1"/>
    <col min="12039" max="12039" width="7.625" style="82" customWidth="1"/>
    <col min="12040" max="12040" width="4.5" style="82" customWidth="1"/>
    <col min="12041" max="12041" width="4.625" style="82" customWidth="1"/>
    <col min="12042" max="12042" width="2.5" style="82" customWidth="1"/>
    <col min="12043" max="12044" width="3.625" style="82" customWidth="1"/>
    <col min="12045" max="12045" width="3.5" style="82" customWidth="1"/>
    <col min="12046" max="12046" width="3.625" style="82" customWidth="1"/>
    <col min="12047" max="12047" width="2.625" style="82" customWidth="1"/>
    <col min="12048" max="12048" width="3" style="82" customWidth="1"/>
    <col min="12049" max="12050" width="2.625" style="82" customWidth="1"/>
    <col min="12051" max="12051" width="6.25" style="82" customWidth="1"/>
    <col min="12052" max="12052" width="2.5" style="82" customWidth="1"/>
    <col min="12053" max="12053" width="0.625" style="82" customWidth="1"/>
    <col min="12054" max="12054" width="3.625" style="82" customWidth="1"/>
    <col min="12055" max="12055" width="4.625" style="82" customWidth="1"/>
    <col min="12056" max="12058" width="2.625" style="82" customWidth="1"/>
    <col min="12059" max="12061" width="4.625" style="82" customWidth="1"/>
    <col min="12062" max="12064" width="2.625" style="82" customWidth="1"/>
    <col min="12065" max="12066" width="4.625" style="82" customWidth="1"/>
    <col min="12067" max="12068" width="5.625" style="82" customWidth="1"/>
    <col min="12069" max="12069" width="2.625" style="82" customWidth="1"/>
    <col min="12070" max="12070" width="12.625" style="82" customWidth="1"/>
    <col min="12071" max="12071" width="8.875" style="82" customWidth="1"/>
    <col min="12072" max="12076" width="0" style="82" hidden="1" customWidth="1"/>
    <col min="12077" max="12077" width="9.5" style="82" customWidth="1"/>
    <col min="12078" max="12288" width="9" style="82"/>
    <col min="12289" max="12289" width="3.625" style="82" customWidth="1"/>
    <col min="12290" max="12290" width="8.5" style="82" customWidth="1"/>
    <col min="12291" max="12291" width="4.625" style="82" customWidth="1"/>
    <col min="12292" max="12292" width="2.625" style="82" customWidth="1"/>
    <col min="12293" max="12293" width="2.5" style="82" customWidth="1"/>
    <col min="12294" max="12294" width="2.625" style="82" customWidth="1"/>
    <col min="12295" max="12295" width="7.625" style="82" customWidth="1"/>
    <col min="12296" max="12296" width="4.5" style="82" customWidth="1"/>
    <col min="12297" max="12297" width="4.625" style="82" customWidth="1"/>
    <col min="12298" max="12298" width="2.5" style="82" customWidth="1"/>
    <col min="12299" max="12300" width="3.625" style="82" customWidth="1"/>
    <col min="12301" max="12301" width="3.5" style="82" customWidth="1"/>
    <col min="12302" max="12302" width="3.625" style="82" customWidth="1"/>
    <col min="12303" max="12303" width="2.625" style="82" customWidth="1"/>
    <col min="12304" max="12304" width="3" style="82" customWidth="1"/>
    <col min="12305" max="12306" width="2.625" style="82" customWidth="1"/>
    <col min="12307" max="12307" width="6.25" style="82" customWidth="1"/>
    <col min="12308" max="12308" width="2.5" style="82" customWidth="1"/>
    <col min="12309" max="12309" width="0.625" style="82" customWidth="1"/>
    <col min="12310" max="12310" width="3.625" style="82" customWidth="1"/>
    <col min="12311" max="12311" width="4.625" style="82" customWidth="1"/>
    <col min="12312" max="12314" width="2.625" style="82" customWidth="1"/>
    <col min="12315" max="12317" width="4.625" style="82" customWidth="1"/>
    <col min="12318" max="12320" width="2.625" style="82" customWidth="1"/>
    <col min="12321" max="12322" width="4.625" style="82" customWidth="1"/>
    <col min="12323" max="12324" width="5.625" style="82" customWidth="1"/>
    <col min="12325" max="12325" width="2.625" style="82" customWidth="1"/>
    <col min="12326" max="12326" width="12.625" style="82" customWidth="1"/>
    <col min="12327" max="12327" width="8.875" style="82" customWidth="1"/>
    <col min="12328" max="12332" width="0" style="82" hidden="1" customWidth="1"/>
    <col min="12333" max="12333" width="9.5" style="82" customWidth="1"/>
    <col min="12334" max="12544" width="9" style="82"/>
    <col min="12545" max="12545" width="3.625" style="82" customWidth="1"/>
    <col min="12546" max="12546" width="8.5" style="82" customWidth="1"/>
    <col min="12547" max="12547" width="4.625" style="82" customWidth="1"/>
    <col min="12548" max="12548" width="2.625" style="82" customWidth="1"/>
    <col min="12549" max="12549" width="2.5" style="82" customWidth="1"/>
    <col min="12550" max="12550" width="2.625" style="82" customWidth="1"/>
    <col min="12551" max="12551" width="7.625" style="82" customWidth="1"/>
    <col min="12552" max="12552" width="4.5" style="82" customWidth="1"/>
    <col min="12553" max="12553" width="4.625" style="82" customWidth="1"/>
    <col min="12554" max="12554" width="2.5" style="82" customWidth="1"/>
    <col min="12555" max="12556" width="3.625" style="82" customWidth="1"/>
    <col min="12557" max="12557" width="3.5" style="82" customWidth="1"/>
    <col min="12558" max="12558" width="3.625" style="82" customWidth="1"/>
    <col min="12559" max="12559" width="2.625" style="82" customWidth="1"/>
    <col min="12560" max="12560" width="3" style="82" customWidth="1"/>
    <col min="12561" max="12562" width="2.625" style="82" customWidth="1"/>
    <col min="12563" max="12563" width="6.25" style="82" customWidth="1"/>
    <col min="12564" max="12564" width="2.5" style="82" customWidth="1"/>
    <col min="12565" max="12565" width="0.625" style="82" customWidth="1"/>
    <col min="12566" max="12566" width="3.625" style="82" customWidth="1"/>
    <col min="12567" max="12567" width="4.625" style="82" customWidth="1"/>
    <col min="12568" max="12570" width="2.625" style="82" customWidth="1"/>
    <col min="12571" max="12573" width="4.625" style="82" customWidth="1"/>
    <col min="12574" max="12576" width="2.625" style="82" customWidth="1"/>
    <col min="12577" max="12578" width="4.625" style="82" customWidth="1"/>
    <col min="12579" max="12580" width="5.625" style="82" customWidth="1"/>
    <col min="12581" max="12581" width="2.625" style="82" customWidth="1"/>
    <col min="12582" max="12582" width="12.625" style="82" customWidth="1"/>
    <col min="12583" max="12583" width="8.875" style="82" customWidth="1"/>
    <col min="12584" max="12588" width="0" style="82" hidden="1" customWidth="1"/>
    <col min="12589" max="12589" width="9.5" style="82" customWidth="1"/>
    <col min="12590" max="12800" width="9" style="82"/>
    <col min="12801" max="12801" width="3.625" style="82" customWidth="1"/>
    <col min="12802" max="12802" width="8.5" style="82" customWidth="1"/>
    <col min="12803" max="12803" width="4.625" style="82" customWidth="1"/>
    <col min="12804" max="12804" width="2.625" style="82" customWidth="1"/>
    <col min="12805" max="12805" width="2.5" style="82" customWidth="1"/>
    <col min="12806" max="12806" width="2.625" style="82" customWidth="1"/>
    <col min="12807" max="12807" width="7.625" style="82" customWidth="1"/>
    <col min="12808" max="12808" width="4.5" style="82" customWidth="1"/>
    <col min="12809" max="12809" width="4.625" style="82" customWidth="1"/>
    <col min="12810" max="12810" width="2.5" style="82" customWidth="1"/>
    <col min="12811" max="12812" width="3.625" style="82" customWidth="1"/>
    <col min="12813" max="12813" width="3.5" style="82" customWidth="1"/>
    <col min="12814" max="12814" width="3.625" style="82" customWidth="1"/>
    <col min="12815" max="12815" width="2.625" style="82" customWidth="1"/>
    <col min="12816" max="12816" width="3" style="82" customWidth="1"/>
    <col min="12817" max="12818" width="2.625" style="82" customWidth="1"/>
    <col min="12819" max="12819" width="6.25" style="82" customWidth="1"/>
    <col min="12820" max="12820" width="2.5" style="82" customWidth="1"/>
    <col min="12821" max="12821" width="0.625" style="82" customWidth="1"/>
    <col min="12822" max="12822" width="3.625" style="82" customWidth="1"/>
    <col min="12823" max="12823" width="4.625" style="82" customWidth="1"/>
    <col min="12824" max="12826" width="2.625" style="82" customWidth="1"/>
    <col min="12827" max="12829" width="4.625" style="82" customWidth="1"/>
    <col min="12830" max="12832" width="2.625" style="82" customWidth="1"/>
    <col min="12833" max="12834" width="4.625" style="82" customWidth="1"/>
    <col min="12835" max="12836" width="5.625" style="82" customWidth="1"/>
    <col min="12837" max="12837" width="2.625" style="82" customWidth="1"/>
    <col min="12838" max="12838" width="12.625" style="82" customWidth="1"/>
    <col min="12839" max="12839" width="8.875" style="82" customWidth="1"/>
    <col min="12840" max="12844" width="0" style="82" hidden="1" customWidth="1"/>
    <col min="12845" max="12845" width="9.5" style="82" customWidth="1"/>
    <col min="12846" max="13056" width="9" style="82"/>
    <col min="13057" max="13057" width="3.625" style="82" customWidth="1"/>
    <col min="13058" max="13058" width="8.5" style="82" customWidth="1"/>
    <col min="13059" max="13059" width="4.625" style="82" customWidth="1"/>
    <col min="13060" max="13060" width="2.625" style="82" customWidth="1"/>
    <col min="13061" max="13061" width="2.5" style="82" customWidth="1"/>
    <col min="13062" max="13062" width="2.625" style="82" customWidth="1"/>
    <col min="13063" max="13063" width="7.625" style="82" customWidth="1"/>
    <col min="13064" max="13064" width="4.5" style="82" customWidth="1"/>
    <col min="13065" max="13065" width="4.625" style="82" customWidth="1"/>
    <col min="13066" max="13066" width="2.5" style="82" customWidth="1"/>
    <col min="13067" max="13068" width="3.625" style="82" customWidth="1"/>
    <col min="13069" max="13069" width="3.5" style="82" customWidth="1"/>
    <col min="13070" max="13070" width="3.625" style="82" customWidth="1"/>
    <col min="13071" max="13071" width="2.625" style="82" customWidth="1"/>
    <col min="13072" max="13072" width="3" style="82" customWidth="1"/>
    <col min="13073" max="13074" width="2.625" style="82" customWidth="1"/>
    <col min="13075" max="13075" width="6.25" style="82" customWidth="1"/>
    <col min="13076" max="13076" width="2.5" style="82" customWidth="1"/>
    <col min="13077" max="13077" width="0.625" style="82" customWidth="1"/>
    <col min="13078" max="13078" width="3.625" style="82" customWidth="1"/>
    <col min="13079" max="13079" width="4.625" style="82" customWidth="1"/>
    <col min="13080" max="13082" width="2.625" style="82" customWidth="1"/>
    <col min="13083" max="13085" width="4.625" style="82" customWidth="1"/>
    <col min="13086" max="13088" width="2.625" style="82" customWidth="1"/>
    <col min="13089" max="13090" width="4.625" style="82" customWidth="1"/>
    <col min="13091" max="13092" width="5.625" style="82" customWidth="1"/>
    <col min="13093" max="13093" width="2.625" style="82" customWidth="1"/>
    <col min="13094" max="13094" width="12.625" style="82" customWidth="1"/>
    <col min="13095" max="13095" width="8.875" style="82" customWidth="1"/>
    <col min="13096" max="13100" width="0" style="82" hidden="1" customWidth="1"/>
    <col min="13101" max="13101" width="9.5" style="82" customWidth="1"/>
    <col min="13102" max="13312" width="9" style="82"/>
    <col min="13313" max="13313" width="3.625" style="82" customWidth="1"/>
    <col min="13314" max="13314" width="8.5" style="82" customWidth="1"/>
    <col min="13315" max="13315" width="4.625" style="82" customWidth="1"/>
    <col min="13316" max="13316" width="2.625" style="82" customWidth="1"/>
    <col min="13317" max="13317" width="2.5" style="82" customWidth="1"/>
    <col min="13318" max="13318" width="2.625" style="82" customWidth="1"/>
    <col min="13319" max="13319" width="7.625" style="82" customWidth="1"/>
    <col min="13320" max="13320" width="4.5" style="82" customWidth="1"/>
    <col min="13321" max="13321" width="4.625" style="82" customWidth="1"/>
    <col min="13322" max="13322" width="2.5" style="82" customWidth="1"/>
    <col min="13323" max="13324" width="3.625" style="82" customWidth="1"/>
    <col min="13325" max="13325" width="3.5" style="82" customWidth="1"/>
    <col min="13326" max="13326" width="3.625" style="82" customWidth="1"/>
    <col min="13327" max="13327" width="2.625" style="82" customWidth="1"/>
    <col min="13328" max="13328" width="3" style="82" customWidth="1"/>
    <col min="13329" max="13330" width="2.625" style="82" customWidth="1"/>
    <col min="13331" max="13331" width="6.25" style="82" customWidth="1"/>
    <col min="13332" max="13332" width="2.5" style="82" customWidth="1"/>
    <col min="13333" max="13333" width="0.625" style="82" customWidth="1"/>
    <col min="13334" max="13334" width="3.625" style="82" customWidth="1"/>
    <col min="13335" max="13335" width="4.625" style="82" customWidth="1"/>
    <col min="13336" max="13338" width="2.625" style="82" customWidth="1"/>
    <col min="13339" max="13341" width="4.625" style="82" customWidth="1"/>
    <col min="13342" max="13344" width="2.625" style="82" customWidth="1"/>
    <col min="13345" max="13346" width="4.625" style="82" customWidth="1"/>
    <col min="13347" max="13348" width="5.625" style="82" customWidth="1"/>
    <col min="13349" max="13349" width="2.625" style="82" customWidth="1"/>
    <col min="13350" max="13350" width="12.625" style="82" customWidth="1"/>
    <col min="13351" max="13351" width="8.875" style="82" customWidth="1"/>
    <col min="13352" max="13356" width="0" style="82" hidden="1" customWidth="1"/>
    <col min="13357" max="13357" width="9.5" style="82" customWidth="1"/>
    <col min="13358" max="13568" width="9" style="82"/>
    <col min="13569" max="13569" width="3.625" style="82" customWidth="1"/>
    <col min="13570" max="13570" width="8.5" style="82" customWidth="1"/>
    <col min="13571" max="13571" width="4.625" style="82" customWidth="1"/>
    <col min="13572" max="13572" width="2.625" style="82" customWidth="1"/>
    <col min="13573" max="13573" width="2.5" style="82" customWidth="1"/>
    <col min="13574" max="13574" width="2.625" style="82" customWidth="1"/>
    <col min="13575" max="13575" width="7.625" style="82" customWidth="1"/>
    <col min="13576" max="13576" width="4.5" style="82" customWidth="1"/>
    <col min="13577" max="13577" width="4.625" style="82" customWidth="1"/>
    <col min="13578" max="13578" width="2.5" style="82" customWidth="1"/>
    <col min="13579" max="13580" width="3.625" style="82" customWidth="1"/>
    <col min="13581" max="13581" width="3.5" style="82" customWidth="1"/>
    <col min="13582" max="13582" width="3.625" style="82" customWidth="1"/>
    <col min="13583" max="13583" width="2.625" style="82" customWidth="1"/>
    <col min="13584" max="13584" width="3" style="82" customWidth="1"/>
    <col min="13585" max="13586" width="2.625" style="82" customWidth="1"/>
    <col min="13587" max="13587" width="6.25" style="82" customWidth="1"/>
    <col min="13588" max="13588" width="2.5" style="82" customWidth="1"/>
    <col min="13589" max="13589" width="0.625" style="82" customWidth="1"/>
    <col min="13590" max="13590" width="3.625" style="82" customWidth="1"/>
    <col min="13591" max="13591" width="4.625" style="82" customWidth="1"/>
    <col min="13592" max="13594" width="2.625" style="82" customWidth="1"/>
    <col min="13595" max="13597" width="4.625" style="82" customWidth="1"/>
    <col min="13598" max="13600" width="2.625" style="82" customWidth="1"/>
    <col min="13601" max="13602" width="4.625" style="82" customWidth="1"/>
    <col min="13603" max="13604" width="5.625" style="82" customWidth="1"/>
    <col min="13605" max="13605" width="2.625" style="82" customWidth="1"/>
    <col min="13606" max="13606" width="12.625" style="82" customWidth="1"/>
    <col min="13607" max="13607" width="8.875" style="82" customWidth="1"/>
    <col min="13608" max="13612" width="0" style="82" hidden="1" customWidth="1"/>
    <col min="13613" max="13613" width="9.5" style="82" customWidth="1"/>
    <col min="13614" max="13824" width="9" style="82"/>
    <col min="13825" max="13825" width="3.625" style="82" customWidth="1"/>
    <col min="13826" max="13826" width="8.5" style="82" customWidth="1"/>
    <col min="13827" max="13827" width="4.625" style="82" customWidth="1"/>
    <col min="13828" max="13828" width="2.625" style="82" customWidth="1"/>
    <col min="13829" max="13829" width="2.5" style="82" customWidth="1"/>
    <col min="13830" max="13830" width="2.625" style="82" customWidth="1"/>
    <col min="13831" max="13831" width="7.625" style="82" customWidth="1"/>
    <col min="13832" max="13832" width="4.5" style="82" customWidth="1"/>
    <col min="13833" max="13833" width="4.625" style="82" customWidth="1"/>
    <col min="13834" max="13834" width="2.5" style="82" customWidth="1"/>
    <col min="13835" max="13836" width="3.625" style="82" customWidth="1"/>
    <col min="13837" max="13837" width="3.5" style="82" customWidth="1"/>
    <col min="13838" max="13838" width="3.625" style="82" customWidth="1"/>
    <col min="13839" max="13839" width="2.625" style="82" customWidth="1"/>
    <col min="13840" max="13840" width="3" style="82" customWidth="1"/>
    <col min="13841" max="13842" width="2.625" style="82" customWidth="1"/>
    <col min="13843" max="13843" width="6.25" style="82" customWidth="1"/>
    <col min="13844" max="13844" width="2.5" style="82" customWidth="1"/>
    <col min="13845" max="13845" width="0.625" style="82" customWidth="1"/>
    <col min="13846" max="13846" width="3.625" style="82" customWidth="1"/>
    <col min="13847" max="13847" width="4.625" style="82" customWidth="1"/>
    <col min="13848" max="13850" width="2.625" style="82" customWidth="1"/>
    <col min="13851" max="13853" width="4.625" style="82" customWidth="1"/>
    <col min="13854" max="13856" width="2.625" style="82" customWidth="1"/>
    <col min="13857" max="13858" width="4.625" style="82" customWidth="1"/>
    <col min="13859" max="13860" width="5.625" style="82" customWidth="1"/>
    <col min="13861" max="13861" width="2.625" style="82" customWidth="1"/>
    <col min="13862" max="13862" width="12.625" style="82" customWidth="1"/>
    <col min="13863" max="13863" width="8.875" style="82" customWidth="1"/>
    <col min="13864" max="13868" width="0" style="82" hidden="1" customWidth="1"/>
    <col min="13869" max="13869" width="9.5" style="82" customWidth="1"/>
    <col min="13870" max="14080" width="9" style="82"/>
    <col min="14081" max="14081" width="3.625" style="82" customWidth="1"/>
    <col min="14082" max="14082" width="8.5" style="82" customWidth="1"/>
    <col min="14083" max="14083" width="4.625" style="82" customWidth="1"/>
    <col min="14084" max="14084" width="2.625" style="82" customWidth="1"/>
    <col min="14085" max="14085" width="2.5" style="82" customWidth="1"/>
    <col min="14086" max="14086" width="2.625" style="82" customWidth="1"/>
    <col min="14087" max="14087" width="7.625" style="82" customWidth="1"/>
    <col min="14088" max="14088" width="4.5" style="82" customWidth="1"/>
    <col min="14089" max="14089" width="4.625" style="82" customWidth="1"/>
    <col min="14090" max="14090" width="2.5" style="82" customWidth="1"/>
    <col min="14091" max="14092" width="3.625" style="82" customWidth="1"/>
    <col min="14093" max="14093" width="3.5" style="82" customWidth="1"/>
    <col min="14094" max="14094" width="3.625" style="82" customWidth="1"/>
    <col min="14095" max="14095" width="2.625" style="82" customWidth="1"/>
    <col min="14096" max="14096" width="3" style="82" customWidth="1"/>
    <col min="14097" max="14098" width="2.625" style="82" customWidth="1"/>
    <col min="14099" max="14099" width="6.25" style="82" customWidth="1"/>
    <col min="14100" max="14100" width="2.5" style="82" customWidth="1"/>
    <col min="14101" max="14101" width="0.625" style="82" customWidth="1"/>
    <col min="14102" max="14102" width="3.625" style="82" customWidth="1"/>
    <col min="14103" max="14103" width="4.625" style="82" customWidth="1"/>
    <col min="14104" max="14106" width="2.625" style="82" customWidth="1"/>
    <col min="14107" max="14109" width="4.625" style="82" customWidth="1"/>
    <col min="14110" max="14112" width="2.625" style="82" customWidth="1"/>
    <col min="14113" max="14114" width="4.625" style="82" customWidth="1"/>
    <col min="14115" max="14116" width="5.625" style="82" customWidth="1"/>
    <col min="14117" max="14117" width="2.625" style="82" customWidth="1"/>
    <col min="14118" max="14118" width="12.625" style="82" customWidth="1"/>
    <col min="14119" max="14119" width="8.875" style="82" customWidth="1"/>
    <col min="14120" max="14124" width="0" style="82" hidden="1" customWidth="1"/>
    <col min="14125" max="14125" width="9.5" style="82" customWidth="1"/>
    <col min="14126" max="14336" width="9" style="82"/>
    <col min="14337" max="14337" width="3.625" style="82" customWidth="1"/>
    <col min="14338" max="14338" width="8.5" style="82" customWidth="1"/>
    <col min="14339" max="14339" width="4.625" style="82" customWidth="1"/>
    <col min="14340" max="14340" width="2.625" style="82" customWidth="1"/>
    <col min="14341" max="14341" width="2.5" style="82" customWidth="1"/>
    <col min="14342" max="14342" width="2.625" style="82" customWidth="1"/>
    <col min="14343" max="14343" width="7.625" style="82" customWidth="1"/>
    <col min="14344" max="14344" width="4.5" style="82" customWidth="1"/>
    <col min="14345" max="14345" width="4.625" style="82" customWidth="1"/>
    <col min="14346" max="14346" width="2.5" style="82" customWidth="1"/>
    <col min="14347" max="14348" width="3.625" style="82" customWidth="1"/>
    <col min="14349" max="14349" width="3.5" style="82" customWidth="1"/>
    <col min="14350" max="14350" width="3.625" style="82" customWidth="1"/>
    <col min="14351" max="14351" width="2.625" style="82" customWidth="1"/>
    <col min="14352" max="14352" width="3" style="82" customWidth="1"/>
    <col min="14353" max="14354" width="2.625" style="82" customWidth="1"/>
    <col min="14355" max="14355" width="6.25" style="82" customWidth="1"/>
    <col min="14356" max="14356" width="2.5" style="82" customWidth="1"/>
    <col min="14357" max="14357" width="0.625" style="82" customWidth="1"/>
    <col min="14358" max="14358" width="3.625" style="82" customWidth="1"/>
    <col min="14359" max="14359" width="4.625" style="82" customWidth="1"/>
    <col min="14360" max="14362" width="2.625" style="82" customWidth="1"/>
    <col min="14363" max="14365" width="4.625" style="82" customWidth="1"/>
    <col min="14366" max="14368" width="2.625" style="82" customWidth="1"/>
    <col min="14369" max="14370" width="4.625" style="82" customWidth="1"/>
    <col min="14371" max="14372" width="5.625" style="82" customWidth="1"/>
    <col min="14373" max="14373" width="2.625" style="82" customWidth="1"/>
    <col min="14374" max="14374" width="12.625" style="82" customWidth="1"/>
    <col min="14375" max="14375" width="8.875" style="82" customWidth="1"/>
    <col min="14376" max="14380" width="0" style="82" hidden="1" customWidth="1"/>
    <col min="14381" max="14381" width="9.5" style="82" customWidth="1"/>
    <col min="14382" max="14592" width="9" style="82"/>
    <col min="14593" max="14593" width="3.625" style="82" customWidth="1"/>
    <col min="14594" max="14594" width="8.5" style="82" customWidth="1"/>
    <col min="14595" max="14595" width="4.625" style="82" customWidth="1"/>
    <col min="14596" max="14596" width="2.625" style="82" customWidth="1"/>
    <col min="14597" max="14597" width="2.5" style="82" customWidth="1"/>
    <col min="14598" max="14598" width="2.625" style="82" customWidth="1"/>
    <col min="14599" max="14599" width="7.625" style="82" customWidth="1"/>
    <col min="14600" max="14600" width="4.5" style="82" customWidth="1"/>
    <col min="14601" max="14601" width="4.625" style="82" customWidth="1"/>
    <col min="14602" max="14602" width="2.5" style="82" customWidth="1"/>
    <col min="14603" max="14604" width="3.625" style="82" customWidth="1"/>
    <col min="14605" max="14605" width="3.5" style="82" customWidth="1"/>
    <col min="14606" max="14606" width="3.625" style="82" customWidth="1"/>
    <col min="14607" max="14607" width="2.625" style="82" customWidth="1"/>
    <col min="14608" max="14608" width="3" style="82" customWidth="1"/>
    <col min="14609" max="14610" width="2.625" style="82" customWidth="1"/>
    <col min="14611" max="14611" width="6.25" style="82" customWidth="1"/>
    <col min="14612" max="14612" width="2.5" style="82" customWidth="1"/>
    <col min="14613" max="14613" width="0.625" style="82" customWidth="1"/>
    <col min="14614" max="14614" width="3.625" style="82" customWidth="1"/>
    <col min="14615" max="14615" width="4.625" style="82" customWidth="1"/>
    <col min="14616" max="14618" width="2.625" style="82" customWidth="1"/>
    <col min="14619" max="14621" width="4.625" style="82" customWidth="1"/>
    <col min="14622" max="14624" width="2.625" style="82" customWidth="1"/>
    <col min="14625" max="14626" width="4.625" style="82" customWidth="1"/>
    <col min="14627" max="14628" width="5.625" style="82" customWidth="1"/>
    <col min="14629" max="14629" width="2.625" style="82" customWidth="1"/>
    <col min="14630" max="14630" width="12.625" style="82" customWidth="1"/>
    <col min="14631" max="14631" width="8.875" style="82" customWidth="1"/>
    <col min="14632" max="14636" width="0" style="82" hidden="1" customWidth="1"/>
    <col min="14637" max="14637" width="9.5" style="82" customWidth="1"/>
    <col min="14638" max="14848" width="9" style="82"/>
    <col min="14849" max="14849" width="3.625" style="82" customWidth="1"/>
    <col min="14850" max="14850" width="8.5" style="82" customWidth="1"/>
    <col min="14851" max="14851" width="4.625" style="82" customWidth="1"/>
    <col min="14852" max="14852" width="2.625" style="82" customWidth="1"/>
    <col min="14853" max="14853" width="2.5" style="82" customWidth="1"/>
    <col min="14854" max="14854" width="2.625" style="82" customWidth="1"/>
    <col min="14855" max="14855" width="7.625" style="82" customWidth="1"/>
    <col min="14856" max="14856" width="4.5" style="82" customWidth="1"/>
    <col min="14857" max="14857" width="4.625" style="82" customWidth="1"/>
    <col min="14858" max="14858" width="2.5" style="82" customWidth="1"/>
    <col min="14859" max="14860" width="3.625" style="82" customWidth="1"/>
    <col min="14861" max="14861" width="3.5" style="82" customWidth="1"/>
    <col min="14862" max="14862" width="3.625" style="82" customWidth="1"/>
    <col min="14863" max="14863" width="2.625" style="82" customWidth="1"/>
    <col min="14864" max="14864" width="3" style="82" customWidth="1"/>
    <col min="14865" max="14866" width="2.625" style="82" customWidth="1"/>
    <col min="14867" max="14867" width="6.25" style="82" customWidth="1"/>
    <col min="14868" max="14868" width="2.5" style="82" customWidth="1"/>
    <col min="14869" max="14869" width="0.625" style="82" customWidth="1"/>
    <col min="14870" max="14870" width="3.625" style="82" customWidth="1"/>
    <col min="14871" max="14871" width="4.625" style="82" customWidth="1"/>
    <col min="14872" max="14874" width="2.625" style="82" customWidth="1"/>
    <col min="14875" max="14877" width="4.625" style="82" customWidth="1"/>
    <col min="14878" max="14880" width="2.625" style="82" customWidth="1"/>
    <col min="14881" max="14882" width="4.625" style="82" customWidth="1"/>
    <col min="14883" max="14884" width="5.625" style="82" customWidth="1"/>
    <col min="14885" max="14885" width="2.625" style="82" customWidth="1"/>
    <col min="14886" max="14886" width="12.625" style="82" customWidth="1"/>
    <col min="14887" max="14887" width="8.875" style="82" customWidth="1"/>
    <col min="14888" max="14892" width="0" style="82" hidden="1" customWidth="1"/>
    <col min="14893" max="14893" width="9.5" style="82" customWidth="1"/>
    <col min="14894" max="15104" width="9" style="82"/>
    <col min="15105" max="15105" width="3.625" style="82" customWidth="1"/>
    <col min="15106" max="15106" width="8.5" style="82" customWidth="1"/>
    <col min="15107" max="15107" width="4.625" style="82" customWidth="1"/>
    <col min="15108" max="15108" width="2.625" style="82" customWidth="1"/>
    <col min="15109" max="15109" width="2.5" style="82" customWidth="1"/>
    <col min="15110" max="15110" width="2.625" style="82" customWidth="1"/>
    <col min="15111" max="15111" width="7.625" style="82" customWidth="1"/>
    <col min="15112" max="15112" width="4.5" style="82" customWidth="1"/>
    <col min="15113" max="15113" width="4.625" style="82" customWidth="1"/>
    <col min="15114" max="15114" width="2.5" style="82" customWidth="1"/>
    <col min="15115" max="15116" width="3.625" style="82" customWidth="1"/>
    <col min="15117" max="15117" width="3.5" style="82" customWidth="1"/>
    <col min="15118" max="15118" width="3.625" style="82" customWidth="1"/>
    <col min="15119" max="15119" width="2.625" style="82" customWidth="1"/>
    <col min="15120" max="15120" width="3" style="82" customWidth="1"/>
    <col min="15121" max="15122" width="2.625" style="82" customWidth="1"/>
    <col min="15123" max="15123" width="6.25" style="82" customWidth="1"/>
    <col min="15124" max="15124" width="2.5" style="82" customWidth="1"/>
    <col min="15125" max="15125" width="0.625" style="82" customWidth="1"/>
    <col min="15126" max="15126" width="3.625" style="82" customWidth="1"/>
    <col min="15127" max="15127" width="4.625" style="82" customWidth="1"/>
    <col min="15128" max="15130" width="2.625" style="82" customWidth="1"/>
    <col min="15131" max="15133" width="4.625" style="82" customWidth="1"/>
    <col min="15134" max="15136" width="2.625" style="82" customWidth="1"/>
    <col min="15137" max="15138" width="4.625" style="82" customWidth="1"/>
    <col min="15139" max="15140" width="5.625" style="82" customWidth="1"/>
    <col min="15141" max="15141" width="2.625" style="82" customWidth="1"/>
    <col min="15142" max="15142" width="12.625" style="82" customWidth="1"/>
    <col min="15143" max="15143" width="8.875" style="82" customWidth="1"/>
    <col min="15144" max="15148" width="0" style="82" hidden="1" customWidth="1"/>
    <col min="15149" max="15149" width="9.5" style="82" customWidth="1"/>
    <col min="15150" max="15360" width="9" style="82"/>
    <col min="15361" max="15361" width="3.625" style="82" customWidth="1"/>
    <col min="15362" max="15362" width="8.5" style="82" customWidth="1"/>
    <col min="15363" max="15363" width="4.625" style="82" customWidth="1"/>
    <col min="15364" max="15364" width="2.625" style="82" customWidth="1"/>
    <col min="15365" max="15365" width="2.5" style="82" customWidth="1"/>
    <col min="15366" max="15366" width="2.625" style="82" customWidth="1"/>
    <col min="15367" max="15367" width="7.625" style="82" customWidth="1"/>
    <col min="15368" max="15368" width="4.5" style="82" customWidth="1"/>
    <col min="15369" max="15369" width="4.625" style="82" customWidth="1"/>
    <col min="15370" max="15370" width="2.5" style="82" customWidth="1"/>
    <col min="15371" max="15372" width="3.625" style="82" customWidth="1"/>
    <col min="15373" max="15373" width="3.5" style="82" customWidth="1"/>
    <col min="15374" max="15374" width="3.625" style="82" customWidth="1"/>
    <col min="15375" max="15375" width="2.625" style="82" customWidth="1"/>
    <col min="15376" max="15376" width="3" style="82" customWidth="1"/>
    <col min="15377" max="15378" width="2.625" style="82" customWidth="1"/>
    <col min="15379" max="15379" width="6.25" style="82" customWidth="1"/>
    <col min="15380" max="15380" width="2.5" style="82" customWidth="1"/>
    <col min="15381" max="15381" width="0.625" style="82" customWidth="1"/>
    <col min="15382" max="15382" width="3.625" style="82" customWidth="1"/>
    <col min="15383" max="15383" width="4.625" style="82" customWidth="1"/>
    <col min="15384" max="15386" width="2.625" style="82" customWidth="1"/>
    <col min="15387" max="15389" width="4.625" style="82" customWidth="1"/>
    <col min="15390" max="15392" width="2.625" style="82" customWidth="1"/>
    <col min="15393" max="15394" width="4.625" style="82" customWidth="1"/>
    <col min="15395" max="15396" width="5.625" style="82" customWidth="1"/>
    <col min="15397" max="15397" width="2.625" style="82" customWidth="1"/>
    <col min="15398" max="15398" width="12.625" style="82" customWidth="1"/>
    <col min="15399" max="15399" width="8.875" style="82" customWidth="1"/>
    <col min="15400" max="15404" width="0" style="82" hidden="1" customWidth="1"/>
    <col min="15405" max="15405" width="9.5" style="82" customWidth="1"/>
    <col min="15406" max="15616" width="9" style="82"/>
    <col min="15617" max="15617" width="3.625" style="82" customWidth="1"/>
    <col min="15618" max="15618" width="8.5" style="82" customWidth="1"/>
    <col min="15619" max="15619" width="4.625" style="82" customWidth="1"/>
    <col min="15620" max="15620" width="2.625" style="82" customWidth="1"/>
    <col min="15621" max="15621" width="2.5" style="82" customWidth="1"/>
    <col min="15622" max="15622" width="2.625" style="82" customWidth="1"/>
    <col min="15623" max="15623" width="7.625" style="82" customWidth="1"/>
    <col min="15624" max="15624" width="4.5" style="82" customWidth="1"/>
    <col min="15625" max="15625" width="4.625" style="82" customWidth="1"/>
    <col min="15626" max="15626" width="2.5" style="82" customWidth="1"/>
    <col min="15627" max="15628" width="3.625" style="82" customWidth="1"/>
    <col min="15629" max="15629" width="3.5" style="82" customWidth="1"/>
    <col min="15630" max="15630" width="3.625" style="82" customWidth="1"/>
    <col min="15631" max="15631" width="2.625" style="82" customWidth="1"/>
    <col min="15632" max="15632" width="3" style="82" customWidth="1"/>
    <col min="15633" max="15634" width="2.625" style="82" customWidth="1"/>
    <col min="15635" max="15635" width="6.25" style="82" customWidth="1"/>
    <col min="15636" max="15636" width="2.5" style="82" customWidth="1"/>
    <col min="15637" max="15637" width="0.625" style="82" customWidth="1"/>
    <col min="15638" max="15638" width="3.625" style="82" customWidth="1"/>
    <col min="15639" max="15639" width="4.625" style="82" customWidth="1"/>
    <col min="15640" max="15642" width="2.625" style="82" customWidth="1"/>
    <col min="15643" max="15645" width="4.625" style="82" customWidth="1"/>
    <col min="15646" max="15648" width="2.625" style="82" customWidth="1"/>
    <col min="15649" max="15650" width="4.625" style="82" customWidth="1"/>
    <col min="15651" max="15652" width="5.625" style="82" customWidth="1"/>
    <col min="15653" max="15653" width="2.625" style="82" customWidth="1"/>
    <col min="15654" max="15654" width="12.625" style="82" customWidth="1"/>
    <col min="15655" max="15655" width="8.875" style="82" customWidth="1"/>
    <col min="15656" max="15660" width="0" style="82" hidden="1" customWidth="1"/>
    <col min="15661" max="15661" width="9.5" style="82" customWidth="1"/>
    <col min="15662" max="15872" width="9" style="82"/>
    <col min="15873" max="15873" width="3.625" style="82" customWidth="1"/>
    <col min="15874" max="15874" width="8.5" style="82" customWidth="1"/>
    <col min="15875" max="15875" width="4.625" style="82" customWidth="1"/>
    <col min="15876" max="15876" width="2.625" style="82" customWidth="1"/>
    <col min="15877" max="15877" width="2.5" style="82" customWidth="1"/>
    <col min="15878" max="15878" width="2.625" style="82" customWidth="1"/>
    <col min="15879" max="15879" width="7.625" style="82" customWidth="1"/>
    <col min="15880" max="15880" width="4.5" style="82" customWidth="1"/>
    <col min="15881" max="15881" width="4.625" style="82" customWidth="1"/>
    <col min="15882" max="15882" width="2.5" style="82" customWidth="1"/>
    <col min="15883" max="15884" width="3.625" style="82" customWidth="1"/>
    <col min="15885" max="15885" width="3.5" style="82" customWidth="1"/>
    <col min="15886" max="15886" width="3.625" style="82" customWidth="1"/>
    <col min="15887" max="15887" width="2.625" style="82" customWidth="1"/>
    <col min="15888" max="15888" width="3" style="82" customWidth="1"/>
    <col min="15889" max="15890" width="2.625" style="82" customWidth="1"/>
    <col min="15891" max="15891" width="6.25" style="82" customWidth="1"/>
    <col min="15892" max="15892" width="2.5" style="82" customWidth="1"/>
    <col min="15893" max="15893" width="0.625" style="82" customWidth="1"/>
    <col min="15894" max="15894" width="3.625" style="82" customWidth="1"/>
    <col min="15895" max="15895" width="4.625" style="82" customWidth="1"/>
    <col min="15896" max="15898" width="2.625" style="82" customWidth="1"/>
    <col min="15899" max="15901" width="4.625" style="82" customWidth="1"/>
    <col min="15902" max="15904" width="2.625" style="82" customWidth="1"/>
    <col min="15905" max="15906" width="4.625" style="82" customWidth="1"/>
    <col min="15907" max="15908" width="5.625" style="82" customWidth="1"/>
    <col min="15909" max="15909" width="2.625" style="82" customWidth="1"/>
    <col min="15910" max="15910" width="12.625" style="82" customWidth="1"/>
    <col min="15911" max="15911" width="8.875" style="82" customWidth="1"/>
    <col min="15912" max="15916" width="0" style="82" hidden="1" customWidth="1"/>
    <col min="15917" max="15917" width="9.5" style="82" customWidth="1"/>
    <col min="15918" max="16128" width="9" style="82"/>
    <col min="16129" max="16129" width="3.625" style="82" customWidth="1"/>
    <col min="16130" max="16130" width="8.5" style="82" customWidth="1"/>
    <col min="16131" max="16131" width="4.625" style="82" customWidth="1"/>
    <col min="16132" max="16132" width="2.625" style="82" customWidth="1"/>
    <col min="16133" max="16133" width="2.5" style="82" customWidth="1"/>
    <col min="16134" max="16134" width="2.625" style="82" customWidth="1"/>
    <col min="16135" max="16135" width="7.625" style="82" customWidth="1"/>
    <col min="16136" max="16136" width="4.5" style="82" customWidth="1"/>
    <col min="16137" max="16137" width="4.625" style="82" customWidth="1"/>
    <col min="16138" max="16138" width="2.5" style="82" customWidth="1"/>
    <col min="16139" max="16140" width="3.625" style="82" customWidth="1"/>
    <col min="16141" max="16141" width="3.5" style="82" customWidth="1"/>
    <col min="16142" max="16142" width="3.625" style="82" customWidth="1"/>
    <col min="16143" max="16143" width="2.625" style="82" customWidth="1"/>
    <col min="16144" max="16144" width="3" style="82" customWidth="1"/>
    <col min="16145" max="16146" width="2.625" style="82" customWidth="1"/>
    <col min="16147" max="16147" width="6.25" style="82" customWidth="1"/>
    <col min="16148" max="16148" width="2.5" style="82" customWidth="1"/>
    <col min="16149" max="16149" width="0.625" style="82" customWidth="1"/>
    <col min="16150" max="16150" width="3.625" style="82" customWidth="1"/>
    <col min="16151" max="16151" width="4.625" style="82" customWidth="1"/>
    <col min="16152" max="16154" width="2.625" style="82" customWidth="1"/>
    <col min="16155" max="16157" width="4.625" style="82" customWidth="1"/>
    <col min="16158" max="16160" width="2.625" style="82" customWidth="1"/>
    <col min="16161" max="16162" width="4.625" style="82" customWidth="1"/>
    <col min="16163" max="16164" width="5.625" style="82" customWidth="1"/>
    <col min="16165" max="16165" width="2.625" style="82" customWidth="1"/>
    <col min="16166" max="16166" width="12.625" style="82" customWidth="1"/>
    <col min="16167" max="16167" width="8.875" style="82" customWidth="1"/>
    <col min="16168" max="16172" width="0" style="82" hidden="1" customWidth="1"/>
    <col min="16173" max="16173" width="9.5" style="82" customWidth="1"/>
    <col min="16174" max="16384" width="9" style="82"/>
  </cols>
  <sheetData>
    <row r="1" spans="1:44" ht="24" customHeight="1" x14ac:dyDescent="0.2">
      <c r="A1" s="87" t="s">
        <v>214</v>
      </c>
      <c r="AN1" s="82" t="s">
        <v>215</v>
      </c>
      <c r="AO1" s="88" t="s">
        <v>98</v>
      </c>
      <c r="AP1" s="82" t="s">
        <v>215</v>
      </c>
      <c r="AQ1" s="88" t="s">
        <v>98</v>
      </c>
      <c r="AR1" s="88" t="s">
        <v>216</v>
      </c>
    </row>
    <row r="2" spans="1:44" x14ac:dyDescent="0.15">
      <c r="A2" s="451" t="s">
        <v>217</v>
      </c>
      <c r="B2" s="451"/>
      <c r="C2" s="451" t="s">
        <v>218</v>
      </c>
      <c r="D2" s="451"/>
      <c r="E2" s="451" t="s">
        <v>19</v>
      </c>
      <c r="F2" s="451"/>
      <c r="G2" s="451"/>
      <c r="H2" s="451" t="s">
        <v>219</v>
      </c>
      <c r="I2" s="451"/>
      <c r="J2" s="449" t="s">
        <v>162</v>
      </c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52"/>
      <c r="V2" s="450" t="s">
        <v>217</v>
      </c>
      <c r="W2" s="450"/>
      <c r="X2" s="450"/>
      <c r="Y2" s="456" t="s">
        <v>218</v>
      </c>
      <c r="Z2" s="450" t="s">
        <v>19</v>
      </c>
      <c r="AA2" s="450"/>
      <c r="AB2" s="450" t="s">
        <v>219</v>
      </c>
      <c r="AC2" s="450"/>
      <c r="AD2" s="449" t="s">
        <v>220</v>
      </c>
      <c r="AE2" s="449"/>
      <c r="AF2" s="449"/>
      <c r="AG2" s="449"/>
      <c r="AH2" s="449"/>
      <c r="AI2" s="449"/>
      <c r="AJ2" s="449"/>
      <c r="AK2" s="449"/>
      <c r="AL2" s="449"/>
      <c r="AN2" s="82">
        <v>1</v>
      </c>
      <c r="AO2" s="88">
        <v>1</v>
      </c>
      <c r="AP2" s="82">
        <v>1</v>
      </c>
      <c r="AQ2" s="88">
        <v>1</v>
      </c>
      <c r="AR2" s="89">
        <v>39173</v>
      </c>
    </row>
    <row r="3" spans="1:44" x14ac:dyDescent="0.15">
      <c r="A3" s="451"/>
      <c r="B3" s="451"/>
      <c r="C3" s="451"/>
      <c r="D3" s="451"/>
      <c r="E3" s="451"/>
      <c r="F3" s="451"/>
      <c r="G3" s="451"/>
      <c r="H3" s="451"/>
      <c r="I3" s="451"/>
      <c r="J3" s="449" t="s">
        <v>163</v>
      </c>
      <c r="K3" s="449"/>
      <c r="L3" s="449"/>
      <c r="M3" s="449"/>
      <c r="N3" s="449"/>
      <c r="O3" s="449" t="s">
        <v>166</v>
      </c>
      <c r="P3" s="449"/>
      <c r="Q3" s="449"/>
      <c r="R3" s="449"/>
      <c r="S3" s="449"/>
      <c r="T3" s="449"/>
      <c r="U3" s="452"/>
      <c r="V3" s="450"/>
      <c r="W3" s="450"/>
      <c r="X3" s="450"/>
      <c r="Y3" s="457"/>
      <c r="Z3" s="450"/>
      <c r="AA3" s="450"/>
      <c r="AB3" s="450"/>
      <c r="AC3" s="450"/>
      <c r="AD3" s="449" t="s">
        <v>221</v>
      </c>
      <c r="AE3" s="449"/>
      <c r="AF3" s="449"/>
      <c r="AG3" s="449"/>
      <c r="AH3" s="449"/>
      <c r="AI3" s="449"/>
      <c r="AJ3" s="449" t="s">
        <v>222</v>
      </c>
      <c r="AK3" s="449"/>
      <c r="AL3" s="449"/>
      <c r="AN3" s="82">
        <v>2</v>
      </c>
      <c r="AO3" s="88">
        <v>0.5</v>
      </c>
      <c r="AP3" s="82">
        <v>2</v>
      </c>
      <c r="AQ3" s="88">
        <v>0.5</v>
      </c>
    </row>
    <row r="4" spans="1:44" x14ac:dyDescent="0.15">
      <c r="A4" s="451"/>
      <c r="B4" s="451"/>
      <c r="C4" s="451"/>
      <c r="D4" s="451"/>
      <c r="E4" s="451"/>
      <c r="F4" s="451"/>
      <c r="G4" s="451"/>
      <c r="H4" s="451"/>
      <c r="I4" s="451"/>
      <c r="J4" s="449" t="s">
        <v>223</v>
      </c>
      <c r="K4" s="449"/>
      <c r="L4" s="449"/>
      <c r="M4" s="449" t="s">
        <v>224</v>
      </c>
      <c r="N4" s="449"/>
      <c r="O4" s="449" t="s">
        <v>223</v>
      </c>
      <c r="P4" s="449"/>
      <c r="Q4" s="449"/>
      <c r="R4" s="449" t="s">
        <v>224</v>
      </c>
      <c r="S4" s="449"/>
      <c r="T4" s="449"/>
      <c r="U4" s="452"/>
      <c r="V4" s="450"/>
      <c r="W4" s="450"/>
      <c r="X4" s="450"/>
      <c r="Y4" s="458"/>
      <c r="Z4" s="450"/>
      <c r="AA4" s="450"/>
      <c r="AB4" s="450"/>
      <c r="AC4" s="450"/>
      <c r="AD4" s="449" t="s">
        <v>223</v>
      </c>
      <c r="AE4" s="449"/>
      <c r="AF4" s="449"/>
      <c r="AG4" s="449" t="s">
        <v>225</v>
      </c>
      <c r="AH4" s="449"/>
      <c r="AI4" s="449"/>
      <c r="AJ4" s="449" t="s">
        <v>223</v>
      </c>
      <c r="AK4" s="449"/>
      <c r="AL4" s="90" t="s">
        <v>225</v>
      </c>
      <c r="AN4" s="82">
        <v>3</v>
      </c>
      <c r="AO4" s="88">
        <v>0.33300000000000002</v>
      </c>
      <c r="AP4" s="82">
        <v>3</v>
      </c>
      <c r="AQ4" s="88">
        <v>0.33400000000000002</v>
      </c>
    </row>
    <row r="5" spans="1:44" ht="20.100000000000001" customHeight="1" x14ac:dyDescent="0.15">
      <c r="A5" s="453" t="s">
        <v>226</v>
      </c>
      <c r="B5" s="91"/>
      <c r="C5" s="464"/>
      <c r="D5" s="465"/>
      <c r="E5" s="411"/>
      <c r="F5" s="390"/>
      <c r="G5" s="390"/>
      <c r="H5" s="411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452"/>
      <c r="V5" s="459" t="s">
        <v>227</v>
      </c>
      <c r="W5" s="390"/>
      <c r="X5" s="390"/>
      <c r="Y5" s="92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92"/>
      <c r="AN5" s="82">
        <v>4</v>
      </c>
      <c r="AO5" s="88">
        <v>0.25</v>
      </c>
      <c r="AP5" s="82">
        <v>4</v>
      </c>
      <c r="AQ5" s="88">
        <v>0.25</v>
      </c>
    </row>
    <row r="6" spans="1:44" ht="20.100000000000001" customHeight="1" x14ac:dyDescent="0.15">
      <c r="A6" s="454"/>
      <c r="B6" s="91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452"/>
      <c r="V6" s="460"/>
      <c r="W6" s="390"/>
      <c r="X6" s="390"/>
      <c r="Y6" s="92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92"/>
      <c r="AN6" s="82">
        <v>5</v>
      </c>
      <c r="AO6" s="88">
        <v>0.2</v>
      </c>
      <c r="AP6" s="82">
        <v>5</v>
      </c>
      <c r="AQ6" s="88">
        <v>0.2</v>
      </c>
    </row>
    <row r="7" spans="1:44" ht="20.100000000000001" customHeight="1" x14ac:dyDescent="0.15">
      <c r="A7" s="454"/>
      <c r="B7" s="91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452"/>
      <c r="V7" s="460"/>
      <c r="W7" s="390"/>
      <c r="X7" s="390"/>
      <c r="Y7" s="92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92"/>
      <c r="AN7" s="82">
        <v>6</v>
      </c>
      <c r="AO7" s="88">
        <v>0.16600000000000001</v>
      </c>
      <c r="AP7" s="82">
        <v>6</v>
      </c>
      <c r="AQ7" s="88">
        <v>0.16700000000000001</v>
      </c>
    </row>
    <row r="8" spans="1:44" ht="20.100000000000001" customHeight="1" x14ac:dyDescent="0.15">
      <c r="A8" s="454"/>
      <c r="B8" s="91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452"/>
      <c r="V8" s="461"/>
      <c r="W8" s="462" t="s">
        <v>159</v>
      </c>
      <c r="X8" s="463"/>
      <c r="Y8" s="93"/>
      <c r="Z8" s="445">
        <f>SUM(Z5:AA7)</f>
        <v>0</v>
      </c>
      <c r="AA8" s="445"/>
      <c r="AB8" s="445">
        <f>SUM(AB5:AC7)</f>
        <v>0</v>
      </c>
      <c r="AC8" s="445"/>
      <c r="AD8" s="466"/>
      <c r="AE8" s="466"/>
      <c r="AF8" s="466"/>
      <c r="AG8" s="390"/>
      <c r="AH8" s="390"/>
      <c r="AI8" s="390"/>
      <c r="AJ8" s="466"/>
      <c r="AK8" s="466"/>
      <c r="AL8" s="92"/>
      <c r="AN8" s="82">
        <v>7</v>
      </c>
      <c r="AO8" s="88">
        <v>0.14199999999999999</v>
      </c>
      <c r="AP8" s="82">
        <v>7</v>
      </c>
      <c r="AQ8" s="88">
        <v>0.14299999999999999</v>
      </c>
    </row>
    <row r="9" spans="1:44" ht="20.100000000000001" customHeight="1" x14ac:dyDescent="0.15">
      <c r="A9" s="454"/>
      <c r="B9" s="91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452"/>
      <c r="V9" s="462" t="s">
        <v>228</v>
      </c>
      <c r="W9" s="470"/>
      <c r="X9" s="463"/>
      <c r="Y9" s="93"/>
      <c r="Z9" s="440">
        <f>E14+Z8</f>
        <v>0</v>
      </c>
      <c r="AA9" s="445"/>
      <c r="AB9" s="440">
        <f>H14+AB8</f>
        <v>0</v>
      </c>
      <c r="AC9" s="445"/>
      <c r="AD9" s="466"/>
      <c r="AE9" s="466"/>
      <c r="AF9" s="466"/>
      <c r="AG9" s="390"/>
      <c r="AH9" s="390"/>
      <c r="AI9" s="390"/>
      <c r="AJ9" s="466"/>
      <c r="AK9" s="466"/>
      <c r="AL9" s="92"/>
      <c r="AN9" s="82">
        <v>8</v>
      </c>
      <c r="AO9" s="88">
        <v>0.125</v>
      </c>
      <c r="AP9" s="82">
        <v>8</v>
      </c>
      <c r="AQ9" s="88">
        <v>0.125</v>
      </c>
    </row>
    <row r="10" spans="1:44" ht="20.100000000000001" customHeight="1" x14ac:dyDescent="0.15">
      <c r="A10" s="454"/>
      <c r="B10" s="92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452"/>
      <c r="V10" s="467" t="s">
        <v>229</v>
      </c>
      <c r="W10" s="390"/>
      <c r="X10" s="390"/>
      <c r="Y10" s="92"/>
      <c r="Z10" s="390"/>
      <c r="AA10" s="390"/>
      <c r="AB10" s="390"/>
      <c r="AC10" s="390"/>
      <c r="AD10" s="477" t="s">
        <v>230</v>
      </c>
      <c r="AE10" s="478"/>
      <c r="AF10" s="474" t="s">
        <v>231</v>
      </c>
      <c r="AG10" s="475"/>
      <c r="AH10" s="475"/>
      <c r="AI10" s="475"/>
      <c r="AJ10" s="475"/>
      <c r="AK10" s="476"/>
      <c r="AL10" s="94" t="s">
        <v>225</v>
      </c>
      <c r="AN10" s="82">
        <v>9</v>
      </c>
      <c r="AO10" s="88">
        <v>0.111</v>
      </c>
      <c r="AP10" s="82">
        <v>9</v>
      </c>
      <c r="AQ10" s="88">
        <v>0.112</v>
      </c>
    </row>
    <row r="11" spans="1:44" ht="20.100000000000001" customHeight="1" x14ac:dyDescent="0.15">
      <c r="A11" s="454"/>
      <c r="B11" s="92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452"/>
      <c r="V11" s="468"/>
      <c r="W11" s="390"/>
      <c r="X11" s="390"/>
      <c r="Y11" s="92"/>
      <c r="Z11" s="390"/>
      <c r="AA11" s="390"/>
      <c r="AB11" s="390"/>
      <c r="AC11" s="390"/>
      <c r="AD11" s="479"/>
      <c r="AE11" s="480"/>
      <c r="AF11" s="390"/>
      <c r="AG11" s="390"/>
      <c r="AH11" s="390"/>
      <c r="AI11" s="390"/>
      <c r="AJ11" s="390"/>
      <c r="AK11" s="390"/>
      <c r="AL11" s="92"/>
      <c r="AN11" s="82">
        <v>10</v>
      </c>
      <c r="AO11" s="88">
        <v>0.1</v>
      </c>
      <c r="AP11" s="82">
        <v>10</v>
      </c>
      <c r="AQ11" s="88">
        <v>0.1</v>
      </c>
    </row>
    <row r="12" spans="1:44" ht="20.100000000000001" customHeight="1" x14ac:dyDescent="0.15">
      <c r="A12" s="454"/>
      <c r="B12" s="92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452"/>
      <c r="V12" s="468"/>
      <c r="W12" s="390"/>
      <c r="X12" s="390"/>
      <c r="Y12" s="92"/>
      <c r="Z12" s="390"/>
      <c r="AA12" s="390"/>
      <c r="AB12" s="390"/>
      <c r="AC12" s="390"/>
      <c r="AD12" s="479"/>
      <c r="AE12" s="480"/>
      <c r="AF12" s="390"/>
      <c r="AG12" s="390"/>
      <c r="AH12" s="390"/>
      <c r="AI12" s="390"/>
      <c r="AJ12" s="390"/>
      <c r="AK12" s="390"/>
      <c r="AL12" s="92"/>
      <c r="AN12" s="82">
        <v>11</v>
      </c>
      <c r="AO12" s="88">
        <v>0.09</v>
      </c>
      <c r="AP12" s="82">
        <v>11</v>
      </c>
      <c r="AQ12" s="88">
        <v>9.0999999999999998E-2</v>
      </c>
    </row>
    <row r="13" spans="1:44" ht="20.100000000000001" customHeight="1" x14ac:dyDescent="0.15">
      <c r="A13" s="454"/>
      <c r="B13" s="92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452"/>
      <c r="V13" s="469"/>
      <c r="W13" s="462" t="s">
        <v>159</v>
      </c>
      <c r="X13" s="463"/>
      <c r="Y13" s="95"/>
      <c r="Z13" s="445">
        <f>SUM(Z10:AA12)</f>
        <v>0</v>
      </c>
      <c r="AA13" s="445"/>
      <c r="AB13" s="445">
        <f>SUM(AB10:AC12)</f>
        <v>0</v>
      </c>
      <c r="AC13" s="445"/>
      <c r="AD13" s="479"/>
      <c r="AE13" s="480"/>
      <c r="AF13" s="390"/>
      <c r="AG13" s="390"/>
      <c r="AH13" s="390"/>
      <c r="AI13" s="390"/>
      <c r="AJ13" s="390"/>
      <c r="AK13" s="390"/>
      <c r="AL13" s="92"/>
      <c r="AN13" s="82">
        <v>12</v>
      </c>
      <c r="AO13" s="88">
        <v>8.3000000000000004E-2</v>
      </c>
      <c r="AP13" s="82">
        <v>12</v>
      </c>
      <c r="AQ13" s="88">
        <v>8.4000000000000005E-2</v>
      </c>
    </row>
    <row r="14" spans="1:44" ht="20.100000000000001" customHeight="1" x14ac:dyDescent="0.15">
      <c r="A14" s="455"/>
      <c r="B14" s="83" t="s">
        <v>159</v>
      </c>
      <c r="C14" s="445">
        <f>SUM(C5:D13)</f>
        <v>0</v>
      </c>
      <c r="D14" s="445"/>
      <c r="E14" s="472">
        <f>SUM(E5:G13)</f>
        <v>0</v>
      </c>
      <c r="F14" s="472"/>
      <c r="G14" s="472"/>
      <c r="H14" s="472">
        <f>SUM(H5:I13)</f>
        <v>0</v>
      </c>
      <c r="I14" s="472"/>
      <c r="J14" s="466"/>
      <c r="K14" s="466"/>
      <c r="L14" s="466"/>
      <c r="M14" s="473">
        <f>SUM(M5:N13)</f>
        <v>0</v>
      </c>
      <c r="N14" s="473"/>
      <c r="O14" s="466"/>
      <c r="P14" s="466"/>
      <c r="Q14" s="466"/>
      <c r="R14" s="471">
        <f>SUM(R5:T13)</f>
        <v>0</v>
      </c>
      <c r="S14" s="471"/>
      <c r="T14" s="471"/>
      <c r="U14" s="452"/>
      <c r="V14" s="462" t="s">
        <v>57</v>
      </c>
      <c r="W14" s="470"/>
      <c r="X14" s="463"/>
      <c r="Y14" s="95"/>
      <c r="Z14" s="445">
        <f>Z9+Z13</f>
        <v>0</v>
      </c>
      <c r="AA14" s="445"/>
      <c r="AB14" s="445">
        <f>AB9+AB13</f>
        <v>0</v>
      </c>
      <c r="AC14" s="445"/>
      <c r="AD14" s="481"/>
      <c r="AE14" s="482"/>
      <c r="AF14" s="474" t="s">
        <v>232</v>
      </c>
      <c r="AG14" s="475"/>
      <c r="AH14" s="475"/>
      <c r="AI14" s="475"/>
      <c r="AJ14" s="475"/>
      <c r="AK14" s="476"/>
      <c r="AL14" s="119" t="str">
        <f>月別総括表!Q8</f>
        <v/>
      </c>
      <c r="AN14" s="82">
        <v>13</v>
      </c>
      <c r="AO14" s="88">
        <v>7.5999999999999998E-2</v>
      </c>
      <c r="AP14" s="82">
        <v>13</v>
      </c>
      <c r="AQ14" s="88">
        <v>7.6999999999999999E-2</v>
      </c>
    </row>
    <row r="15" spans="1:44" ht="45" customHeight="1" x14ac:dyDescent="0.2">
      <c r="A15" s="87" t="s">
        <v>233</v>
      </c>
      <c r="AN15" s="82">
        <v>14</v>
      </c>
      <c r="AO15" s="88">
        <v>7.0999999999999994E-2</v>
      </c>
      <c r="AP15" s="82">
        <v>14</v>
      </c>
      <c r="AQ15" s="88">
        <v>7.1999999999999995E-2</v>
      </c>
    </row>
    <row r="16" spans="1:44" x14ac:dyDescent="0.15">
      <c r="A16" s="491" t="s">
        <v>234</v>
      </c>
      <c r="B16" s="492"/>
      <c r="C16" s="493"/>
      <c r="D16" s="450" t="s">
        <v>235</v>
      </c>
      <c r="E16" s="450"/>
      <c r="F16" s="450"/>
      <c r="G16" s="450" t="s">
        <v>236</v>
      </c>
      <c r="H16" s="450" t="s">
        <v>237</v>
      </c>
      <c r="I16" s="450"/>
      <c r="J16" s="450"/>
      <c r="K16" s="450" t="s">
        <v>238</v>
      </c>
      <c r="L16" s="450"/>
      <c r="M16" s="450"/>
      <c r="N16" s="450" t="s">
        <v>239</v>
      </c>
      <c r="O16" s="450"/>
      <c r="P16" s="487" t="s">
        <v>215</v>
      </c>
      <c r="Q16" s="450" t="s">
        <v>98</v>
      </c>
      <c r="R16" s="450"/>
      <c r="S16" s="490" t="s">
        <v>240</v>
      </c>
      <c r="T16" s="450" t="s">
        <v>241</v>
      </c>
      <c r="U16" s="450"/>
      <c r="V16" s="450"/>
      <c r="W16" s="450"/>
      <c r="X16" s="450" t="s">
        <v>242</v>
      </c>
      <c r="Y16" s="450"/>
      <c r="Z16" s="450"/>
      <c r="AA16" s="450" t="s">
        <v>243</v>
      </c>
      <c r="AB16" s="450"/>
      <c r="AC16" s="450" t="s">
        <v>244</v>
      </c>
      <c r="AD16" s="450"/>
      <c r="AE16" s="450" t="s">
        <v>245</v>
      </c>
      <c r="AF16" s="450"/>
      <c r="AG16" s="450"/>
      <c r="AH16" s="450"/>
      <c r="AI16" s="450" t="s">
        <v>246</v>
      </c>
      <c r="AJ16" s="450"/>
      <c r="AK16" s="450" t="s">
        <v>0</v>
      </c>
      <c r="AL16" s="450"/>
      <c r="AN16" s="82">
        <v>15</v>
      </c>
      <c r="AO16" s="88">
        <v>6.6000000000000003E-2</v>
      </c>
      <c r="AP16" s="82">
        <v>15</v>
      </c>
      <c r="AQ16" s="88">
        <v>6.7000000000000004E-2</v>
      </c>
    </row>
    <row r="17" spans="1:45" x14ac:dyDescent="0.15">
      <c r="A17" s="494"/>
      <c r="B17" s="495"/>
      <c r="C17" s="496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88"/>
      <c r="Q17" s="450"/>
      <c r="R17" s="450"/>
      <c r="S17" s="49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N17" s="82">
        <v>16</v>
      </c>
      <c r="AO17" s="88">
        <v>6.2E-2</v>
      </c>
      <c r="AP17" s="82">
        <v>16</v>
      </c>
      <c r="AQ17" s="88">
        <v>6.3E-2</v>
      </c>
    </row>
    <row r="18" spans="1:45" x14ac:dyDescent="0.15">
      <c r="A18" s="293"/>
      <c r="B18" s="96"/>
      <c r="C18" s="97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89"/>
      <c r="Q18" s="450"/>
      <c r="R18" s="450"/>
      <c r="S18" s="49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N18" s="82">
        <v>17</v>
      </c>
      <c r="AO18" s="88">
        <v>5.8000000000000003E-2</v>
      </c>
      <c r="AP18" s="82">
        <v>17</v>
      </c>
      <c r="AQ18" s="88">
        <v>5.8999999999999997E-2</v>
      </c>
    </row>
    <row r="19" spans="1:45" ht="20.100000000000001" customHeight="1" x14ac:dyDescent="0.15">
      <c r="A19" s="498">
        <f>減価償却資産台帳!D6</f>
        <v>0</v>
      </c>
      <c r="B19" s="499"/>
      <c r="C19" s="500"/>
      <c r="D19" s="516"/>
      <c r="E19" s="517"/>
      <c r="F19" s="518"/>
      <c r="G19" s="120">
        <f>減価償却資産台帳!G6</f>
        <v>0</v>
      </c>
      <c r="H19" s="502">
        <f>減価償却資産台帳!I6</f>
        <v>0</v>
      </c>
      <c r="I19" s="503"/>
      <c r="J19" s="504"/>
      <c r="K19" s="502">
        <f>減価償却資産台帳!R6</f>
        <v>0</v>
      </c>
      <c r="L19" s="503"/>
      <c r="M19" s="504"/>
      <c r="N19" s="483" t="str">
        <f>減価償却資産台帳!J6</f>
        <v/>
      </c>
      <c r="O19" s="484"/>
      <c r="P19" s="121">
        <f>IF(減価償却資産台帳!J6="旧定額",減価償却資産台帳!L6,減価償却資産台帳!M6)</f>
        <v>0</v>
      </c>
      <c r="Q19" s="485" t="str">
        <f>IF(減価償却資産台帳!J6="旧定額",減価償却資産台帳!N6,減価償却資産台帳!O6)</f>
        <v/>
      </c>
      <c r="R19" s="486"/>
      <c r="S19" s="122" t="str">
        <f>IF(減価償却資産台帳!G6="","",IF(減価償却資産台帳!T6&lt;2024,12,IF(減価償却資産台帳!U6=1,12,IF(減価償却資産台帳!U6=2,11,IF(減価償却資産台帳!U6=3,10,IF(減価償却資産台帳!U6=4,9,IF(減価償却資産台帳!U6=5,8,IF(減価償却資産台帳!U6=6,7,IF(減価償却資産台帳!U6=7,6,IF(減価償却資産台帳!U6=8,5,IF(減価償却資産台帳!U6=9,4,IF(減価償却資産台帳!U6=10,3,IF(減価償却資産台帳!U6=11,2,IF(減価償却資産台帳!U6=12,1,""))))))))))))))</f>
        <v/>
      </c>
      <c r="T19" s="505" t="str">
        <f>減価償却資産台帳!FG6</f>
        <v/>
      </c>
      <c r="U19" s="506"/>
      <c r="V19" s="506"/>
      <c r="W19" s="507"/>
      <c r="X19" s="509"/>
      <c r="Y19" s="510"/>
      <c r="Z19" s="511"/>
      <c r="AA19" s="502" t="str">
        <f>IF(ISERROR(T19+X19)=TRUE,"",T19+X19)</f>
        <v/>
      </c>
      <c r="AB19" s="504"/>
      <c r="AC19" s="512">
        <f>減価償却資産台帳!S6</f>
        <v>0</v>
      </c>
      <c r="AD19" s="513"/>
      <c r="AE19" s="502" t="str">
        <f>減価償却資産台帳!FH6</f>
        <v/>
      </c>
      <c r="AF19" s="503"/>
      <c r="AG19" s="503"/>
      <c r="AH19" s="504"/>
      <c r="AI19" s="514" t="str">
        <f>減価償却資産台帳!FJ6</f>
        <v/>
      </c>
      <c r="AJ19" s="515"/>
      <c r="AK19" s="409"/>
      <c r="AL19" s="497"/>
      <c r="AN19" s="82">
        <v>18</v>
      </c>
      <c r="AO19" s="88">
        <v>5.5E-2</v>
      </c>
      <c r="AP19" s="82">
        <v>18</v>
      </c>
      <c r="AQ19" s="88">
        <v>5.6000000000000001E-2</v>
      </c>
      <c r="AS19" s="98"/>
    </row>
    <row r="20" spans="1:45" ht="20.100000000000001" customHeight="1" x14ac:dyDescent="0.15">
      <c r="A20" s="498">
        <f>減価償却資産台帳!D7</f>
        <v>0</v>
      </c>
      <c r="B20" s="499"/>
      <c r="C20" s="500"/>
      <c r="D20" s="501"/>
      <c r="E20" s="501"/>
      <c r="F20" s="501"/>
      <c r="G20" s="120">
        <f>減価償却資産台帳!G7</f>
        <v>0</v>
      </c>
      <c r="H20" s="502">
        <f>減価償却資産台帳!I7</f>
        <v>0</v>
      </c>
      <c r="I20" s="503"/>
      <c r="J20" s="504"/>
      <c r="K20" s="502">
        <f>減価償却資産台帳!R7</f>
        <v>0</v>
      </c>
      <c r="L20" s="503"/>
      <c r="M20" s="504"/>
      <c r="N20" s="483" t="str">
        <f>減価償却資産台帳!J7</f>
        <v/>
      </c>
      <c r="O20" s="484"/>
      <c r="P20" s="121">
        <f>IF(減価償却資産台帳!J7="旧定額",減価償却資産台帳!L7,減価償却資産台帳!M7)</f>
        <v>0</v>
      </c>
      <c r="Q20" s="485" t="str">
        <f>IF(減価償却資産台帳!J7="旧定額",減価償却資産台帳!N7,減価償却資産台帳!O7)</f>
        <v/>
      </c>
      <c r="R20" s="486"/>
      <c r="S20" s="122" t="str">
        <f>IF(減価償却資産台帳!G7="","",IF(減価償却資産台帳!T7&lt;2023,12,IF(減価償却資産台帳!U7=1,12,IF(減価償却資産台帳!U7=2,11,IF(減価償却資産台帳!U7=3,10,IF(減価償却資産台帳!U7=4,9,IF(減価償却資産台帳!U7=5,8,IF(減価償却資産台帳!U7=6,7,IF(減価償却資産台帳!U7=7,6,IF(減価償却資産台帳!U7=8,5,IF(減価償却資産台帳!U7=9,4,IF(減価償却資産台帳!U7=10,3,IF(減価償却資産台帳!U7=11,2,IF(減価償却資産台帳!U7=12,1,""))))))))))))))</f>
        <v/>
      </c>
      <c r="T20" s="505" t="str">
        <f>減価償却資産台帳!FG7</f>
        <v/>
      </c>
      <c r="U20" s="506"/>
      <c r="V20" s="506"/>
      <c r="W20" s="507"/>
      <c r="X20" s="508"/>
      <c r="Y20" s="508"/>
      <c r="Z20" s="508"/>
      <c r="AA20" s="472" t="str">
        <f t="shared" ref="AA20:AA25" si="0">IF(ISERROR(T20+X20)=TRUE,"",T20+X20)</f>
        <v/>
      </c>
      <c r="AB20" s="472"/>
      <c r="AC20" s="512">
        <f>減価償却資産台帳!S7</f>
        <v>0</v>
      </c>
      <c r="AD20" s="513"/>
      <c r="AE20" s="502" t="str">
        <f>減価償却資産台帳!FH7</f>
        <v/>
      </c>
      <c r="AF20" s="503"/>
      <c r="AG20" s="503"/>
      <c r="AH20" s="504"/>
      <c r="AI20" s="514" t="str">
        <f>減価償却資産台帳!FJ7</f>
        <v/>
      </c>
      <c r="AJ20" s="515"/>
      <c r="AK20" s="390"/>
      <c r="AL20" s="390"/>
      <c r="AN20" s="82">
        <v>19</v>
      </c>
      <c r="AO20" s="88">
        <v>5.1999999999999998E-2</v>
      </c>
      <c r="AP20" s="82">
        <v>19</v>
      </c>
      <c r="AQ20" s="88">
        <v>5.2999999999999999E-2</v>
      </c>
      <c r="AS20" s="98"/>
    </row>
    <row r="21" spans="1:45" ht="20.100000000000001" customHeight="1" x14ac:dyDescent="0.15">
      <c r="A21" s="498">
        <f>減価償却資産台帳!D8</f>
        <v>0</v>
      </c>
      <c r="B21" s="499"/>
      <c r="C21" s="500"/>
      <c r="D21" s="501"/>
      <c r="E21" s="501"/>
      <c r="F21" s="501"/>
      <c r="G21" s="120">
        <f>減価償却資産台帳!G8</f>
        <v>0</v>
      </c>
      <c r="H21" s="502">
        <f>減価償却資産台帳!I8</f>
        <v>0</v>
      </c>
      <c r="I21" s="503"/>
      <c r="J21" s="504"/>
      <c r="K21" s="502">
        <f>減価償却資産台帳!R8</f>
        <v>0</v>
      </c>
      <c r="L21" s="503"/>
      <c r="M21" s="504"/>
      <c r="N21" s="483" t="str">
        <f>減価償却資産台帳!J8</f>
        <v/>
      </c>
      <c r="O21" s="484"/>
      <c r="P21" s="121">
        <f>IF(減価償却資産台帳!J8="旧定額",減価償却資産台帳!L8,減価償却資産台帳!M8)</f>
        <v>0</v>
      </c>
      <c r="Q21" s="485" t="str">
        <f>IF(減価償却資産台帳!J8="旧定額",減価償却資産台帳!N8,減価償却資産台帳!O8)</f>
        <v/>
      </c>
      <c r="R21" s="486"/>
      <c r="S21" s="122" t="str">
        <f>IF(減価償却資産台帳!G8="","",IF(減価償却資産台帳!T8&lt;2023,12,IF(減価償却資産台帳!U8=1,12,IF(減価償却資産台帳!U8=2,11,IF(減価償却資産台帳!U8=3,10,IF(減価償却資産台帳!U8=4,9,IF(減価償却資産台帳!U8=5,8,IF(減価償却資産台帳!U8=6,7,IF(減価償却資産台帳!U8=7,6,IF(減価償却資産台帳!U8=8,5,IF(減価償却資産台帳!U8=9,4,IF(減価償却資産台帳!U8=10,3,IF(減価償却資産台帳!U8=11,2,IF(減価償却資産台帳!U8=12,1,""))))))))))))))</f>
        <v/>
      </c>
      <c r="T21" s="505" t="str">
        <f>減価償却資産台帳!FG8</f>
        <v/>
      </c>
      <c r="U21" s="506"/>
      <c r="V21" s="506"/>
      <c r="W21" s="507"/>
      <c r="X21" s="508"/>
      <c r="Y21" s="508"/>
      <c r="Z21" s="508"/>
      <c r="AA21" s="472" t="str">
        <f t="shared" si="0"/>
        <v/>
      </c>
      <c r="AB21" s="472"/>
      <c r="AC21" s="512">
        <f>減価償却資産台帳!S8</f>
        <v>0</v>
      </c>
      <c r="AD21" s="513"/>
      <c r="AE21" s="502" t="str">
        <f>減価償却資産台帳!FH8</f>
        <v/>
      </c>
      <c r="AF21" s="503"/>
      <c r="AG21" s="503"/>
      <c r="AH21" s="504"/>
      <c r="AI21" s="514" t="str">
        <f>減価償却資産台帳!FJ8</f>
        <v/>
      </c>
      <c r="AJ21" s="515"/>
      <c r="AK21" s="390"/>
      <c r="AL21" s="390"/>
      <c r="AN21" s="82">
        <v>19</v>
      </c>
      <c r="AO21" s="88">
        <v>5.1999999999999998E-2</v>
      </c>
      <c r="AP21" s="82">
        <v>19</v>
      </c>
      <c r="AQ21" s="88">
        <v>5.2999999999999999E-2</v>
      </c>
      <c r="AS21" s="98"/>
    </row>
    <row r="22" spans="1:45" ht="20.100000000000001" customHeight="1" x14ac:dyDescent="0.15">
      <c r="A22" s="498">
        <f>減価償却資産台帳!D9</f>
        <v>0</v>
      </c>
      <c r="B22" s="499"/>
      <c r="C22" s="500"/>
      <c r="D22" s="501"/>
      <c r="E22" s="501"/>
      <c r="F22" s="501"/>
      <c r="G22" s="120">
        <f>減価償却資産台帳!G9</f>
        <v>0</v>
      </c>
      <c r="H22" s="502">
        <f>減価償却資産台帳!I9</f>
        <v>0</v>
      </c>
      <c r="I22" s="503"/>
      <c r="J22" s="504"/>
      <c r="K22" s="502">
        <f>減価償却資産台帳!R9</f>
        <v>0</v>
      </c>
      <c r="L22" s="503"/>
      <c r="M22" s="504"/>
      <c r="N22" s="483" t="str">
        <f>減価償却資産台帳!J9</f>
        <v/>
      </c>
      <c r="O22" s="484"/>
      <c r="P22" s="121">
        <f>IF(減価償却資産台帳!J9="旧定額",減価償却資産台帳!L9,減価償却資産台帳!M9)</f>
        <v>0</v>
      </c>
      <c r="Q22" s="485" t="str">
        <f>IF(減価償却資産台帳!J9="旧定額",減価償却資産台帳!N9,減価償却資産台帳!O9)</f>
        <v/>
      </c>
      <c r="R22" s="486"/>
      <c r="S22" s="122" t="str">
        <f>IF(減価償却資産台帳!G9="","",IF(減価償却資産台帳!T9&lt;2023,12,IF(減価償却資産台帳!U9=1,12,IF(減価償却資産台帳!U9=2,11,IF(減価償却資産台帳!U9=3,10,IF(減価償却資産台帳!U9=4,9,IF(減価償却資産台帳!U9=5,8,IF(減価償却資産台帳!U9=6,7,IF(減価償却資産台帳!U9=7,6,IF(減価償却資産台帳!U9=8,5,IF(減価償却資産台帳!U9=9,4,IF(減価償却資産台帳!U9=10,3,IF(減価償却資産台帳!U9=11,2,IF(減価償却資産台帳!U9=12,1,""))))))))))))))</f>
        <v/>
      </c>
      <c r="T22" s="505" t="str">
        <f>減価償却資産台帳!FG9</f>
        <v/>
      </c>
      <c r="U22" s="506"/>
      <c r="V22" s="506"/>
      <c r="W22" s="507"/>
      <c r="X22" s="508"/>
      <c r="Y22" s="508"/>
      <c r="Z22" s="508"/>
      <c r="AA22" s="472" t="str">
        <f t="shared" si="0"/>
        <v/>
      </c>
      <c r="AB22" s="472"/>
      <c r="AC22" s="512">
        <f>減価償却資産台帳!S9</f>
        <v>0</v>
      </c>
      <c r="AD22" s="513"/>
      <c r="AE22" s="502" t="str">
        <f>減価償却資産台帳!FH9</f>
        <v/>
      </c>
      <c r="AF22" s="503"/>
      <c r="AG22" s="503"/>
      <c r="AH22" s="504"/>
      <c r="AI22" s="514" t="str">
        <f>減価償却資産台帳!FJ9</f>
        <v/>
      </c>
      <c r="AJ22" s="515"/>
      <c r="AK22" s="390"/>
      <c r="AL22" s="390"/>
      <c r="AN22" s="82">
        <v>20</v>
      </c>
      <c r="AO22" s="88">
        <v>0.05</v>
      </c>
      <c r="AP22" s="82">
        <v>20</v>
      </c>
      <c r="AQ22" s="88">
        <v>0.05</v>
      </c>
      <c r="AS22" s="98"/>
    </row>
    <row r="23" spans="1:45" ht="20.100000000000001" customHeight="1" x14ac:dyDescent="0.15">
      <c r="A23" s="498">
        <f>減価償却資産台帳!D10</f>
        <v>0</v>
      </c>
      <c r="B23" s="499"/>
      <c r="C23" s="500"/>
      <c r="D23" s="501"/>
      <c r="E23" s="501"/>
      <c r="F23" s="501"/>
      <c r="G23" s="120">
        <f>減価償却資産台帳!G10</f>
        <v>0</v>
      </c>
      <c r="H23" s="502">
        <f>減価償却資産台帳!I10</f>
        <v>0</v>
      </c>
      <c r="I23" s="503"/>
      <c r="J23" s="504"/>
      <c r="K23" s="502">
        <f>減価償却資産台帳!R10</f>
        <v>0</v>
      </c>
      <c r="L23" s="503"/>
      <c r="M23" s="504"/>
      <c r="N23" s="483" t="str">
        <f>減価償却資産台帳!J10</f>
        <v/>
      </c>
      <c r="O23" s="484"/>
      <c r="P23" s="121">
        <f>IF(減価償却資産台帳!J10="旧定額",減価償却資産台帳!L10,減価償却資産台帳!M10)</f>
        <v>0</v>
      </c>
      <c r="Q23" s="485" t="str">
        <f>IF(減価償却資産台帳!J10="旧定額",減価償却資産台帳!N10,減価償却資産台帳!O10)</f>
        <v/>
      </c>
      <c r="R23" s="486"/>
      <c r="S23" s="122" t="str">
        <f>IF(減価償却資産台帳!G10="","",IF(減価償却資産台帳!T10&lt;2023,12,IF(減価償却資産台帳!U10=1,12,IF(減価償却資産台帳!U10=2,11,IF(減価償却資産台帳!U10=3,10,IF(減価償却資産台帳!U10=4,9,IF(減価償却資産台帳!U10=5,8,IF(減価償却資産台帳!U10=6,7,IF(減価償却資産台帳!U10=7,6,IF(減価償却資産台帳!U10=8,5,IF(減価償却資産台帳!U10=9,4,IF(減価償却資産台帳!U10=10,3,IF(減価償却資産台帳!U10=11,2,IF(減価償却資産台帳!U10=12,1,""))))))))))))))</f>
        <v/>
      </c>
      <c r="T23" s="505" t="str">
        <f>減価償却資産台帳!FG10</f>
        <v/>
      </c>
      <c r="U23" s="506"/>
      <c r="V23" s="506"/>
      <c r="W23" s="507"/>
      <c r="X23" s="508"/>
      <c r="Y23" s="508"/>
      <c r="Z23" s="508"/>
      <c r="AA23" s="472" t="str">
        <f t="shared" si="0"/>
        <v/>
      </c>
      <c r="AB23" s="472"/>
      <c r="AC23" s="512">
        <f>減価償却資産台帳!S10</f>
        <v>0</v>
      </c>
      <c r="AD23" s="513"/>
      <c r="AE23" s="502" t="str">
        <f>減価償却資産台帳!FH10</f>
        <v/>
      </c>
      <c r="AF23" s="503"/>
      <c r="AG23" s="503"/>
      <c r="AH23" s="504"/>
      <c r="AI23" s="514" t="str">
        <f>減価償却資産台帳!FJ10</f>
        <v/>
      </c>
      <c r="AJ23" s="515"/>
      <c r="AK23" s="390"/>
      <c r="AL23" s="390"/>
      <c r="AN23" s="82">
        <v>21</v>
      </c>
      <c r="AO23" s="88">
        <v>4.8000000000000001E-2</v>
      </c>
      <c r="AP23" s="82">
        <v>21</v>
      </c>
      <c r="AQ23" s="88">
        <v>4.8000000000000001E-2</v>
      </c>
      <c r="AS23" s="98"/>
    </row>
    <row r="24" spans="1:45" ht="20.100000000000001" customHeight="1" x14ac:dyDescent="0.15">
      <c r="A24" s="498">
        <f>減価償却資産台帳!D11</f>
        <v>0</v>
      </c>
      <c r="B24" s="499"/>
      <c r="C24" s="500"/>
      <c r="D24" s="501"/>
      <c r="E24" s="501"/>
      <c r="F24" s="501"/>
      <c r="G24" s="120">
        <f>減価償却資産台帳!G11</f>
        <v>0</v>
      </c>
      <c r="H24" s="502">
        <f>減価償却資産台帳!I11</f>
        <v>0</v>
      </c>
      <c r="I24" s="503"/>
      <c r="J24" s="504"/>
      <c r="K24" s="502">
        <f>減価償却資産台帳!R11</f>
        <v>0</v>
      </c>
      <c r="L24" s="503"/>
      <c r="M24" s="504"/>
      <c r="N24" s="483" t="str">
        <f>減価償却資産台帳!J11</f>
        <v/>
      </c>
      <c r="O24" s="484"/>
      <c r="P24" s="121">
        <f>IF(減価償却資産台帳!J11="旧定額",減価償却資産台帳!L11,減価償却資産台帳!M11)</f>
        <v>0</v>
      </c>
      <c r="Q24" s="485" t="str">
        <f>IF(減価償却資産台帳!J11="旧定額",減価償却資産台帳!N11,減価償却資産台帳!O11)</f>
        <v/>
      </c>
      <c r="R24" s="486"/>
      <c r="S24" s="122" t="str">
        <f>IF(減価償却資産台帳!G11="","",IF(減価償却資産台帳!T11&lt;2023,12,IF(減価償却資産台帳!U11=1,12,IF(減価償却資産台帳!U11=2,11,IF(減価償却資産台帳!U11=3,10,IF(減価償却資産台帳!U11=4,9,IF(減価償却資産台帳!U11=5,8,IF(減価償却資産台帳!U11=6,7,IF(減価償却資産台帳!U11=7,6,IF(減価償却資産台帳!U11=8,5,IF(減価償却資産台帳!U11=9,4,IF(減価償却資産台帳!U11=10,3,IF(減価償却資産台帳!U11=11,2,IF(減価償却資産台帳!U11=12,1,""))))))))))))))</f>
        <v/>
      </c>
      <c r="T24" s="505" t="str">
        <f>減価償却資産台帳!FG11</f>
        <v/>
      </c>
      <c r="U24" s="506"/>
      <c r="V24" s="506"/>
      <c r="W24" s="507"/>
      <c r="X24" s="508"/>
      <c r="Y24" s="508"/>
      <c r="Z24" s="508"/>
      <c r="AA24" s="472" t="str">
        <f t="shared" si="0"/>
        <v/>
      </c>
      <c r="AB24" s="472"/>
      <c r="AC24" s="512">
        <f>減価償却資産台帳!S11</f>
        <v>0</v>
      </c>
      <c r="AD24" s="513"/>
      <c r="AE24" s="502" t="str">
        <f>減価償却資産台帳!FH11</f>
        <v/>
      </c>
      <c r="AF24" s="503"/>
      <c r="AG24" s="503"/>
      <c r="AH24" s="504"/>
      <c r="AI24" s="514" t="str">
        <f>減価償却資産台帳!FJ11</f>
        <v/>
      </c>
      <c r="AJ24" s="515"/>
      <c r="AK24" s="390"/>
      <c r="AL24" s="390"/>
      <c r="AN24" s="82">
        <v>22</v>
      </c>
      <c r="AO24" s="88">
        <v>4.5999999999999999E-2</v>
      </c>
      <c r="AP24" s="82">
        <v>22</v>
      </c>
      <c r="AQ24" s="88">
        <v>4.5999999999999999E-2</v>
      </c>
      <c r="AS24" s="98"/>
    </row>
    <row r="25" spans="1:45" ht="20.100000000000001" customHeight="1" x14ac:dyDescent="0.15">
      <c r="A25" s="498">
        <f>減価償却資産台帳!D12</f>
        <v>0</v>
      </c>
      <c r="B25" s="499"/>
      <c r="C25" s="500"/>
      <c r="D25" s="501"/>
      <c r="E25" s="501"/>
      <c r="F25" s="501"/>
      <c r="G25" s="120">
        <f>減価償却資産台帳!G12</f>
        <v>0</v>
      </c>
      <c r="H25" s="502">
        <f>減価償却資産台帳!I12</f>
        <v>0</v>
      </c>
      <c r="I25" s="503"/>
      <c r="J25" s="504"/>
      <c r="K25" s="502">
        <f>減価償却資産台帳!R12</f>
        <v>0</v>
      </c>
      <c r="L25" s="503"/>
      <c r="M25" s="504"/>
      <c r="N25" s="483" t="str">
        <f>減価償却資産台帳!J12</f>
        <v/>
      </c>
      <c r="O25" s="484"/>
      <c r="P25" s="121">
        <f>IF(減価償却資産台帳!J12="旧定額",減価償却資産台帳!L12,減価償却資産台帳!M12)</f>
        <v>0</v>
      </c>
      <c r="Q25" s="485" t="str">
        <f>IF(減価償却資産台帳!J12="旧定額",減価償却資産台帳!N12,減価償却資産台帳!O12)</f>
        <v/>
      </c>
      <c r="R25" s="486"/>
      <c r="S25" s="122" t="str">
        <f>IF(減価償却資産台帳!G12="","",IF(減価償却資産台帳!T12&lt;2023,12,IF(減価償却資産台帳!U12=1,12,IF(減価償却資産台帳!U12=2,11,IF(減価償却資産台帳!U12=3,10,IF(減価償却資産台帳!U12=4,9,IF(減価償却資産台帳!U12=5,8,IF(減価償却資産台帳!U12=6,7,IF(減価償却資産台帳!U12=7,6,IF(減価償却資産台帳!U12=8,5,IF(減価償却資産台帳!U12=9,4,IF(減価償却資産台帳!U12=10,3,IF(減価償却資産台帳!U12=11,2,IF(減価償却資産台帳!U12=12,1,""))))))))))))))</f>
        <v/>
      </c>
      <c r="T25" s="505" t="str">
        <f>減価償却資産台帳!FG12</f>
        <v/>
      </c>
      <c r="U25" s="506"/>
      <c r="V25" s="506"/>
      <c r="W25" s="507"/>
      <c r="X25" s="508"/>
      <c r="Y25" s="508"/>
      <c r="Z25" s="508"/>
      <c r="AA25" s="472" t="str">
        <f t="shared" si="0"/>
        <v/>
      </c>
      <c r="AB25" s="472"/>
      <c r="AC25" s="512">
        <f>減価償却資産台帳!S12</f>
        <v>0</v>
      </c>
      <c r="AD25" s="513"/>
      <c r="AE25" s="502" t="str">
        <f>減価償却資産台帳!FH12</f>
        <v/>
      </c>
      <c r="AF25" s="503"/>
      <c r="AG25" s="503"/>
      <c r="AH25" s="504"/>
      <c r="AI25" s="514" t="str">
        <f>減価償却資産台帳!FJ12</f>
        <v/>
      </c>
      <c r="AJ25" s="515"/>
      <c r="AK25" s="390"/>
      <c r="AL25" s="390"/>
      <c r="AN25" s="82">
        <v>23</v>
      </c>
      <c r="AO25" s="88">
        <v>4.3999999999999997E-2</v>
      </c>
      <c r="AP25" s="82">
        <v>23</v>
      </c>
      <c r="AQ25" s="88">
        <v>4.3999999999999997E-2</v>
      </c>
      <c r="AS25" s="98"/>
    </row>
    <row r="26" spans="1:45" ht="20.100000000000001" customHeight="1" x14ac:dyDescent="0.15">
      <c r="A26" s="498">
        <f>減価償却資産台帳!D13</f>
        <v>0</v>
      </c>
      <c r="B26" s="499"/>
      <c r="C26" s="500"/>
      <c r="D26" s="516"/>
      <c r="E26" s="527"/>
      <c r="F26" s="528"/>
      <c r="G26" s="120">
        <f>減価償却資産台帳!G13</f>
        <v>0</v>
      </c>
      <c r="H26" s="502">
        <f>減価償却資産台帳!I13</f>
        <v>0</v>
      </c>
      <c r="I26" s="503"/>
      <c r="J26" s="504"/>
      <c r="K26" s="502">
        <f>減価償却資産台帳!R13</f>
        <v>0</v>
      </c>
      <c r="L26" s="503"/>
      <c r="M26" s="504"/>
      <c r="N26" s="483" t="str">
        <f>減価償却資産台帳!J13</f>
        <v/>
      </c>
      <c r="O26" s="484"/>
      <c r="P26" s="121">
        <f>IF(減価償却資産台帳!J13="旧定額",減価償却資産台帳!L13,減価償却資産台帳!M13)</f>
        <v>0</v>
      </c>
      <c r="Q26" s="485" t="str">
        <f>IF(減価償却資産台帳!J13="旧定額",減価償却資産台帳!N13,減価償却資産台帳!O13)</f>
        <v/>
      </c>
      <c r="R26" s="486"/>
      <c r="S26" s="122" t="str">
        <f>IF(減価償却資産台帳!G13="","",IF(減価償却資産台帳!T13&lt;2023,12,IF(減価償却資産台帳!U13=1,12,IF(減価償却資産台帳!U13=2,11,IF(減価償却資産台帳!U13=3,10,IF(減価償却資産台帳!U13=4,9,IF(減価償却資産台帳!U13=5,8,IF(減価償却資産台帳!U13=6,7,IF(減価償却資産台帳!U13=7,6,IF(減価償却資産台帳!U13=8,5,IF(減価償却資産台帳!U13=9,4,IF(減価償却資産台帳!U13=10,3,IF(減価償却資産台帳!U13=11,2,IF(減価償却資産台帳!U13=12,1,""))))))))))))))</f>
        <v/>
      </c>
      <c r="T26" s="505" t="str">
        <f>減価償却資産台帳!FG13</f>
        <v/>
      </c>
      <c r="U26" s="506"/>
      <c r="V26" s="506"/>
      <c r="W26" s="507"/>
      <c r="X26" s="509"/>
      <c r="Y26" s="522"/>
      <c r="Z26" s="523"/>
      <c r="AA26" s="472" t="str">
        <f>IF(ISERROR(T26+X26)=TRUE,"",T26+X26)</f>
        <v/>
      </c>
      <c r="AB26" s="472"/>
      <c r="AC26" s="512">
        <f>減価償却資産台帳!S13</f>
        <v>0</v>
      </c>
      <c r="AD26" s="513"/>
      <c r="AE26" s="502" t="str">
        <f>減価償却資産台帳!FH13</f>
        <v/>
      </c>
      <c r="AF26" s="503"/>
      <c r="AG26" s="503"/>
      <c r="AH26" s="504"/>
      <c r="AI26" s="514" t="str">
        <f>減価償却資産台帳!FJ13</f>
        <v/>
      </c>
      <c r="AJ26" s="515"/>
      <c r="AK26" s="390"/>
      <c r="AL26" s="390"/>
      <c r="AN26" s="82">
        <v>24</v>
      </c>
      <c r="AO26" s="88">
        <v>4.2000000000000003E-2</v>
      </c>
      <c r="AP26" s="82">
        <v>24</v>
      </c>
      <c r="AQ26" s="88">
        <v>4.2000000000000003E-2</v>
      </c>
      <c r="AS26" s="98"/>
    </row>
    <row r="27" spans="1:45" ht="20.100000000000001" customHeight="1" x14ac:dyDescent="0.15">
      <c r="A27" s="462" t="s">
        <v>63</v>
      </c>
      <c r="B27" s="470"/>
      <c r="C27" s="463"/>
      <c r="D27" s="466"/>
      <c r="E27" s="466"/>
      <c r="F27" s="466"/>
      <c r="G27" s="95"/>
      <c r="H27" s="466"/>
      <c r="I27" s="466"/>
      <c r="J27" s="466"/>
      <c r="K27" s="466"/>
      <c r="L27" s="466"/>
      <c r="M27" s="466"/>
      <c r="N27" s="466"/>
      <c r="O27" s="466"/>
      <c r="P27" s="95"/>
      <c r="Q27" s="466"/>
      <c r="R27" s="466"/>
      <c r="S27" s="95"/>
      <c r="T27" s="521" t="str">
        <f>IF(SUM(減価償却資産台帳!FG6:FG24)&lt;=0,"",SUM(減価償却資産台帳!FG6:FG24))</f>
        <v/>
      </c>
      <c r="U27" s="521"/>
      <c r="V27" s="521"/>
      <c r="W27" s="521"/>
      <c r="X27" s="520"/>
      <c r="Y27" s="520"/>
      <c r="Z27" s="520"/>
      <c r="AA27" s="472" t="str">
        <f>IF(ISERROR(T27+X27)=TRUE,"",T27+X27)</f>
        <v/>
      </c>
      <c r="AB27" s="472"/>
      <c r="AC27" s="466"/>
      <c r="AD27" s="466"/>
      <c r="AE27" s="472" t="str">
        <f>減価償却資産台帳!FG25</f>
        <v/>
      </c>
      <c r="AF27" s="472"/>
      <c r="AG27" s="472"/>
      <c r="AH27" s="472"/>
      <c r="AI27" s="520" t="str">
        <f>IF(SUM(減価償却資産台帳!FJ6:FJ24)&lt;=0,"",SUM(減価償却資産台帳!FJ6:FJ24))</f>
        <v/>
      </c>
      <c r="AJ27" s="520"/>
      <c r="AK27" s="473" t="str">
        <f>IF(AND((減価償却資産台帳!FH13)&gt;0,(減価償却資産台帳!FH14)=""),"","別表あり")</f>
        <v/>
      </c>
      <c r="AL27" s="473"/>
      <c r="AN27" s="82">
        <v>25</v>
      </c>
      <c r="AO27" s="88">
        <v>0.04</v>
      </c>
      <c r="AP27" s="82">
        <v>25</v>
      </c>
      <c r="AQ27" s="88">
        <v>0.04</v>
      </c>
      <c r="AS27" s="98"/>
    </row>
    <row r="28" spans="1:45" ht="24" customHeight="1" x14ac:dyDescent="0.2">
      <c r="A28" s="87" t="s">
        <v>247</v>
      </c>
      <c r="AI28" s="82" t="s">
        <v>248</v>
      </c>
      <c r="AN28" s="82">
        <v>26</v>
      </c>
      <c r="AO28" s="88">
        <v>3.9E-2</v>
      </c>
      <c r="AP28" s="82">
        <v>26</v>
      </c>
      <c r="AQ28" s="88">
        <v>3.9E-2</v>
      </c>
    </row>
    <row r="29" spans="1:45" x14ac:dyDescent="0.15">
      <c r="A29" s="450" t="s">
        <v>249</v>
      </c>
      <c r="B29" s="450"/>
      <c r="C29" s="450" t="s">
        <v>250</v>
      </c>
      <c r="D29" s="450"/>
      <c r="E29" s="450"/>
      <c r="F29" s="450" t="s">
        <v>251</v>
      </c>
      <c r="G29" s="450"/>
      <c r="H29" s="450"/>
      <c r="I29" s="449" t="s">
        <v>252</v>
      </c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524" t="s">
        <v>253</v>
      </c>
      <c r="Y29" s="524"/>
      <c r="Z29" s="524"/>
      <c r="AA29" s="450" t="s">
        <v>254</v>
      </c>
      <c r="AB29" s="450"/>
      <c r="AC29" s="450" t="s">
        <v>255</v>
      </c>
      <c r="AD29" s="450"/>
      <c r="AE29" s="450"/>
      <c r="AF29" s="450"/>
      <c r="AG29" s="450"/>
      <c r="AI29" s="390"/>
      <c r="AJ29" s="390"/>
      <c r="AK29" s="390"/>
      <c r="AL29" s="390"/>
      <c r="AN29" s="82">
        <v>27</v>
      </c>
      <c r="AO29" s="88">
        <v>3.6999999999999998E-2</v>
      </c>
      <c r="AP29" s="82">
        <v>27</v>
      </c>
      <c r="AQ29" s="88">
        <v>3.7999999999999999E-2</v>
      </c>
    </row>
    <row r="30" spans="1:45" x14ac:dyDescent="0.15">
      <c r="A30" s="450"/>
      <c r="B30" s="450"/>
      <c r="C30" s="450"/>
      <c r="D30" s="450"/>
      <c r="E30" s="450"/>
      <c r="F30" s="450"/>
      <c r="G30" s="450"/>
      <c r="H30" s="450"/>
      <c r="I30" s="525" t="s">
        <v>256</v>
      </c>
      <c r="J30" s="525"/>
      <c r="K30" s="525"/>
      <c r="L30" s="526" t="s">
        <v>257</v>
      </c>
      <c r="M30" s="526"/>
      <c r="N30" s="450" t="s">
        <v>159</v>
      </c>
      <c r="O30" s="450"/>
      <c r="P30" s="450"/>
      <c r="Q30" s="525" t="s">
        <v>258</v>
      </c>
      <c r="R30" s="525"/>
      <c r="S30" s="525"/>
      <c r="T30" s="524" t="s">
        <v>259</v>
      </c>
      <c r="U30" s="524"/>
      <c r="V30" s="524"/>
      <c r="W30" s="524"/>
      <c r="X30" s="524"/>
      <c r="Y30" s="524"/>
      <c r="Z30" s="524"/>
      <c r="AA30" s="450"/>
      <c r="AB30" s="450"/>
      <c r="AC30" s="450"/>
      <c r="AD30" s="450"/>
      <c r="AE30" s="450"/>
      <c r="AF30" s="450"/>
      <c r="AG30" s="450"/>
      <c r="AI30" s="390"/>
      <c r="AJ30" s="390"/>
      <c r="AK30" s="390"/>
      <c r="AL30" s="390"/>
      <c r="AN30" s="82">
        <v>28</v>
      </c>
      <c r="AO30" s="88">
        <v>3.5999999999999997E-2</v>
      </c>
      <c r="AP30" s="82">
        <v>28</v>
      </c>
      <c r="AQ30" s="88">
        <v>3.5999999999999997E-2</v>
      </c>
    </row>
    <row r="31" spans="1:45" x14ac:dyDescent="0.15">
      <c r="A31" s="450"/>
      <c r="B31" s="450"/>
      <c r="C31" s="450"/>
      <c r="D31" s="450"/>
      <c r="E31" s="450"/>
      <c r="F31" s="450"/>
      <c r="G31" s="450"/>
      <c r="H31" s="450"/>
      <c r="I31" s="525"/>
      <c r="J31" s="525"/>
      <c r="K31" s="525"/>
      <c r="L31" s="526"/>
      <c r="M31" s="526"/>
      <c r="N31" s="450"/>
      <c r="O31" s="450"/>
      <c r="P31" s="450"/>
      <c r="Q31" s="525"/>
      <c r="R31" s="525"/>
      <c r="S31" s="525"/>
      <c r="T31" s="524"/>
      <c r="U31" s="524"/>
      <c r="V31" s="524"/>
      <c r="W31" s="524"/>
      <c r="X31" s="524"/>
      <c r="Y31" s="524"/>
      <c r="Z31" s="524"/>
      <c r="AA31" s="450"/>
      <c r="AB31" s="450"/>
      <c r="AC31" s="450"/>
      <c r="AD31" s="450"/>
      <c r="AE31" s="450"/>
      <c r="AF31" s="450"/>
      <c r="AG31" s="450"/>
      <c r="AI31" s="390"/>
      <c r="AJ31" s="390"/>
      <c r="AK31" s="390"/>
      <c r="AL31" s="390"/>
      <c r="AN31" s="82">
        <v>29</v>
      </c>
      <c r="AO31" s="88">
        <v>3.5000000000000003E-2</v>
      </c>
      <c r="AP31" s="82">
        <v>29</v>
      </c>
      <c r="AQ31" s="88">
        <v>3.5000000000000003E-2</v>
      </c>
    </row>
    <row r="32" spans="1:45" ht="20.100000000000001" customHeight="1" x14ac:dyDescent="0.15">
      <c r="A32" s="390"/>
      <c r="B32" s="390"/>
      <c r="C32" s="390"/>
      <c r="D32" s="390"/>
      <c r="E32" s="390"/>
      <c r="F32" s="519"/>
      <c r="G32" s="519"/>
      <c r="H32" s="519"/>
      <c r="I32" s="519"/>
      <c r="J32" s="519"/>
      <c r="K32" s="519"/>
      <c r="L32" s="519"/>
      <c r="M32" s="519"/>
      <c r="N32" s="520">
        <f>I32+L32</f>
        <v>0</v>
      </c>
      <c r="O32" s="520"/>
      <c r="P32" s="520"/>
      <c r="Q32" s="519"/>
      <c r="R32" s="519"/>
      <c r="S32" s="519"/>
      <c r="T32" s="520">
        <f>N32-Q32</f>
        <v>0</v>
      </c>
      <c r="U32" s="520"/>
      <c r="V32" s="520"/>
      <c r="W32" s="520"/>
      <c r="X32" s="519"/>
      <c r="Y32" s="519"/>
      <c r="Z32" s="519"/>
      <c r="AA32" s="520">
        <f>F32+T32-X32</f>
        <v>0</v>
      </c>
      <c r="AB32" s="520"/>
      <c r="AC32" s="390"/>
      <c r="AD32" s="390"/>
      <c r="AE32" s="390"/>
      <c r="AF32" s="390"/>
      <c r="AG32" s="390"/>
      <c r="AI32" s="390"/>
      <c r="AJ32" s="390"/>
      <c r="AK32" s="390"/>
      <c r="AL32" s="390"/>
      <c r="AN32" s="82">
        <v>30</v>
      </c>
      <c r="AO32" s="88">
        <v>3.4000000000000002E-2</v>
      </c>
      <c r="AP32" s="82">
        <v>30</v>
      </c>
      <c r="AQ32" s="88">
        <v>3.4000000000000002E-2</v>
      </c>
    </row>
    <row r="33" spans="1:43" ht="20.100000000000001" customHeight="1" x14ac:dyDescent="0.15">
      <c r="A33" s="390"/>
      <c r="B33" s="390"/>
      <c r="C33" s="390"/>
      <c r="D33" s="390"/>
      <c r="E33" s="390"/>
      <c r="F33" s="519"/>
      <c r="G33" s="519"/>
      <c r="H33" s="519"/>
      <c r="I33" s="519"/>
      <c r="J33" s="519"/>
      <c r="K33" s="519"/>
      <c r="L33" s="519"/>
      <c r="M33" s="519"/>
      <c r="N33" s="520">
        <f>I33+L33</f>
        <v>0</v>
      </c>
      <c r="O33" s="520"/>
      <c r="P33" s="520"/>
      <c r="Q33" s="519"/>
      <c r="R33" s="519"/>
      <c r="S33" s="519"/>
      <c r="T33" s="520">
        <f>N33-Q33</f>
        <v>0</v>
      </c>
      <c r="U33" s="520"/>
      <c r="V33" s="520"/>
      <c r="W33" s="520"/>
      <c r="X33" s="519"/>
      <c r="Y33" s="519"/>
      <c r="Z33" s="519"/>
      <c r="AA33" s="520">
        <f>F33+T33-X33</f>
        <v>0</v>
      </c>
      <c r="AB33" s="520"/>
      <c r="AC33" s="390"/>
      <c r="AD33" s="390"/>
      <c r="AE33" s="390"/>
      <c r="AF33" s="390"/>
      <c r="AG33" s="390"/>
      <c r="AI33" s="390"/>
      <c r="AJ33" s="390"/>
      <c r="AK33" s="390"/>
      <c r="AL33" s="390"/>
      <c r="AN33" s="82">
        <v>31</v>
      </c>
      <c r="AO33" s="88">
        <v>3.3000000000000002E-2</v>
      </c>
      <c r="AP33" s="82">
        <v>31</v>
      </c>
      <c r="AQ33" s="88">
        <v>3.3000000000000002E-2</v>
      </c>
    </row>
    <row r="34" spans="1:43" ht="20.100000000000001" customHeight="1" x14ac:dyDescent="0.15">
      <c r="A34" s="462" t="s">
        <v>63</v>
      </c>
      <c r="B34" s="463"/>
      <c r="C34" s="466"/>
      <c r="D34" s="466"/>
      <c r="E34" s="466"/>
      <c r="F34" s="520">
        <f>SUM(F32:H33)</f>
        <v>0</v>
      </c>
      <c r="G34" s="520"/>
      <c r="H34" s="520"/>
      <c r="I34" s="520">
        <f>SUM(I32:K33)</f>
        <v>0</v>
      </c>
      <c r="J34" s="520"/>
      <c r="K34" s="520"/>
      <c r="L34" s="520">
        <f>SUM(L32:M33)</f>
        <v>0</v>
      </c>
      <c r="M34" s="520"/>
      <c r="N34" s="520">
        <f>SUM(N32:P33)</f>
        <v>0</v>
      </c>
      <c r="O34" s="520"/>
      <c r="P34" s="520"/>
      <c r="Q34" s="520">
        <f>SUM(Q32:S33)</f>
        <v>0</v>
      </c>
      <c r="R34" s="520"/>
      <c r="S34" s="520"/>
      <c r="T34" s="520">
        <f>SUM(T32:W33)</f>
        <v>0</v>
      </c>
      <c r="U34" s="520"/>
      <c r="V34" s="520"/>
      <c r="W34" s="520"/>
      <c r="X34" s="520">
        <f>SUM(X32:Z33)</f>
        <v>0</v>
      </c>
      <c r="Y34" s="520"/>
      <c r="Z34" s="520"/>
      <c r="AA34" s="520">
        <f>SUM(AA32:AB33)</f>
        <v>0</v>
      </c>
      <c r="AB34" s="520"/>
      <c r="AC34" s="390"/>
      <c r="AD34" s="390"/>
      <c r="AE34" s="390"/>
      <c r="AF34" s="390"/>
      <c r="AG34" s="390"/>
      <c r="AI34" s="390"/>
      <c r="AJ34" s="390"/>
      <c r="AK34" s="390"/>
      <c r="AL34" s="390"/>
      <c r="AN34" s="82">
        <v>32</v>
      </c>
      <c r="AO34" s="88">
        <v>3.2000000000000001E-2</v>
      </c>
      <c r="AP34" s="82">
        <v>32</v>
      </c>
      <c r="AQ34" s="88">
        <v>3.2000000000000001E-2</v>
      </c>
    </row>
    <row r="35" spans="1:43" x14ac:dyDescent="0.15">
      <c r="AN35" s="82">
        <v>33</v>
      </c>
      <c r="AO35" s="88">
        <v>3.1E-2</v>
      </c>
      <c r="AP35" s="82">
        <v>33</v>
      </c>
      <c r="AQ35" s="88">
        <v>3.1E-2</v>
      </c>
    </row>
    <row r="36" spans="1:43" x14ac:dyDescent="0.15">
      <c r="AN36" s="82">
        <v>34</v>
      </c>
      <c r="AO36" s="88">
        <v>0.03</v>
      </c>
      <c r="AP36" s="82">
        <v>34</v>
      </c>
      <c r="AQ36" s="88">
        <v>0.03</v>
      </c>
    </row>
    <row r="37" spans="1:43" x14ac:dyDescent="0.15">
      <c r="A37" s="98"/>
      <c r="AN37" s="82">
        <v>35</v>
      </c>
      <c r="AO37" s="88">
        <v>2.9000000000000001E-2</v>
      </c>
      <c r="AP37" s="82">
        <v>35</v>
      </c>
      <c r="AQ37" s="88">
        <v>2.9000000000000001E-2</v>
      </c>
    </row>
    <row r="38" spans="1:43" x14ac:dyDescent="0.15">
      <c r="AN38" s="82">
        <v>36</v>
      </c>
      <c r="AO38" s="88">
        <v>2.8000000000000001E-2</v>
      </c>
      <c r="AP38" s="82">
        <v>36</v>
      </c>
      <c r="AQ38" s="88">
        <v>2.8000000000000001E-2</v>
      </c>
    </row>
    <row r="39" spans="1:43" x14ac:dyDescent="0.15">
      <c r="AN39" s="82">
        <v>37</v>
      </c>
      <c r="AO39" s="88">
        <v>2.7E-2</v>
      </c>
      <c r="AP39" s="82">
        <v>37</v>
      </c>
      <c r="AQ39" s="88">
        <v>2.8000000000000001E-2</v>
      </c>
    </row>
    <row r="40" spans="1:43" x14ac:dyDescent="0.15">
      <c r="AN40" s="82">
        <v>38</v>
      </c>
      <c r="AO40" s="88">
        <v>2.7E-2</v>
      </c>
      <c r="AP40" s="82">
        <v>38</v>
      </c>
      <c r="AQ40" s="88">
        <v>2.7E-2</v>
      </c>
    </row>
    <row r="41" spans="1:43" x14ac:dyDescent="0.15">
      <c r="AN41" s="82">
        <v>39</v>
      </c>
      <c r="AO41" s="88">
        <v>2.5999999999999999E-2</v>
      </c>
      <c r="AP41" s="82">
        <v>39</v>
      </c>
      <c r="AQ41" s="88">
        <v>2.5999999999999999E-2</v>
      </c>
    </row>
    <row r="42" spans="1:43" x14ac:dyDescent="0.15">
      <c r="AN42" s="82">
        <v>40</v>
      </c>
      <c r="AO42" s="88">
        <v>2.5000000000000001E-2</v>
      </c>
      <c r="AP42" s="82">
        <v>40</v>
      </c>
      <c r="AQ42" s="88">
        <v>2.5000000000000001E-2</v>
      </c>
    </row>
    <row r="43" spans="1:43" x14ac:dyDescent="0.15">
      <c r="AN43" s="82">
        <v>41</v>
      </c>
      <c r="AO43" s="88">
        <v>2.5000000000000001E-2</v>
      </c>
      <c r="AP43" s="82">
        <v>41</v>
      </c>
      <c r="AQ43" s="88">
        <v>2.5000000000000001E-2</v>
      </c>
    </row>
    <row r="44" spans="1:43" x14ac:dyDescent="0.15">
      <c r="AN44" s="82">
        <v>42</v>
      </c>
      <c r="AO44" s="88">
        <v>2.4E-2</v>
      </c>
      <c r="AP44" s="82">
        <v>42</v>
      </c>
      <c r="AQ44" s="88">
        <v>2.4E-2</v>
      </c>
    </row>
    <row r="45" spans="1:43" x14ac:dyDescent="0.15">
      <c r="AN45" s="82">
        <v>43</v>
      </c>
      <c r="AO45" s="88">
        <v>2.4E-2</v>
      </c>
      <c r="AP45" s="82">
        <v>43</v>
      </c>
      <c r="AQ45" s="88">
        <v>2.4E-2</v>
      </c>
    </row>
    <row r="46" spans="1:43" x14ac:dyDescent="0.15">
      <c r="AN46" s="82">
        <v>44</v>
      </c>
      <c r="AO46" s="88">
        <v>2.3E-2</v>
      </c>
      <c r="AP46" s="82">
        <v>44</v>
      </c>
      <c r="AQ46" s="88">
        <v>2.3E-2</v>
      </c>
    </row>
    <row r="47" spans="1:43" x14ac:dyDescent="0.15">
      <c r="AN47" s="82">
        <v>45</v>
      </c>
      <c r="AO47" s="88">
        <v>2.3E-2</v>
      </c>
      <c r="AP47" s="82">
        <v>45</v>
      </c>
      <c r="AQ47" s="88">
        <v>2.3E-2</v>
      </c>
    </row>
    <row r="48" spans="1:43" x14ac:dyDescent="0.15">
      <c r="AN48" s="82">
        <v>47</v>
      </c>
      <c r="AO48" s="88">
        <v>2.1999999999999999E-2</v>
      </c>
      <c r="AP48" s="82">
        <v>47</v>
      </c>
      <c r="AQ48" s="88">
        <v>2.1999999999999999E-2</v>
      </c>
    </row>
    <row r="49" spans="40:43" x14ac:dyDescent="0.15">
      <c r="AN49" s="82">
        <v>50</v>
      </c>
      <c r="AO49" s="88">
        <v>0.02</v>
      </c>
      <c r="AP49" s="82">
        <v>50</v>
      </c>
      <c r="AQ49" s="88">
        <v>0.02</v>
      </c>
    </row>
    <row r="50" spans="40:43" x14ac:dyDescent="0.15">
      <c r="AO50" s="99" t="s">
        <v>260</v>
      </c>
    </row>
  </sheetData>
  <sheetProtection algorithmName="SHA-512" hashValue="y0xHnQl+yp05lv8CT3J8HYe4lHptOjMBN/Y3pGR4oD3PF2PBmPEaSwAl9sVlc+oJgomTC2moYvLrT9tSEr6m5A==" saltValue="77YWpomoKLky3z9fxUM9HA==" spinCount="100000" sheet="1" formatCells="0" formatColumns="0" formatRows="0" insertColumns="0" insertRows="0" insertHyperlinks="0" deleteColumns="0" deleteRows="0" sort="0" autoFilter="0" pivotTables="0"/>
  <mergeCells count="323">
    <mergeCell ref="AK26:AL26"/>
    <mergeCell ref="T34:W34"/>
    <mergeCell ref="X34:Z34"/>
    <mergeCell ref="AA34:AB34"/>
    <mergeCell ref="A26:C26"/>
    <mergeCell ref="D26:F26"/>
    <mergeCell ref="H26:J26"/>
    <mergeCell ref="K26:M26"/>
    <mergeCell ref="N26:O26"/>
    <mergeCell ref="Q26:R26"/>
    <mergeCell ref="T26:W26"/>
    <mergeCell ref="T33:W33"/>
    <mergeCell ref="X33:Z33"/>
    <mergeCell ref="AA33:AB33"/>
    <mergeCell ref="A34:B34"/>
    <mergeCell ref="C34:E34"/>
    <mergeCell ref="F34:H34"/>
    <mergeCell ref="I34:K34"/>
    <mergeCell ref="L34:M34"/>
    <mergeCell ref="N34:P34"/>
    <mergeCell ref="L33:M33"/>
    <mergeCell ref="N33:P33"/>
    <mergeCell ref="Q33:S33"/>
    <mergeCell ref="A32:B32"/>
    <mergeCell ref="AK27:AL27"/>
    <mergeCell ref="A29:B31"/>
    <mergeCell ref="C29:E31"/>
    <mergeCell ref="F29:H31"/>
    <mergeCell ref="I29:W29"/>
    <mergeCell ref="X29:Z31"/>
    <mergeCell ref="AA29:AB31"/>
    <mergeCell ref="AC29:AG31"/>
    <mergeCell ref="AI29:AL34"/>
    <mergeCell ref="I30:K31"/>
    <mergeCell ref="L30:M31"/>
    <mergeCell ref="N30:P31"/>
    <mergeCell ref="Q30:S31"/>
    <mergeCell ref="T30:W31"/>
    <mergeCell ref="Q32:S32"/>
    <mergeCell ref="T32:W32"/>
    <mergeCell ref="Q34:S34"/>
    <mergeCell ref="X32:Z32"/>
    <mergeCell ref="AA32:AB32"/>
    <mergeCell ref="AI26:AJ26"/>
    <mergeCell ref="A27:C27"/>
    <mergeCell ref="D27:F27"/>
    <mergeCell ref="H27:J27"/>
    <mergeCell ref="K27:M27"/>
    <mergeCell ref="N27:O27"/>
    <mergeCell ref="Q27:R27"/>
    <mergeCell ref="T27:W27"/>
    <mergeCell ref="X27:Z27"/>
    <mergeCell ref="AA27:AB27"/>
    <mergeCell ref="AC27:AD27"/>
    <mergeCell ref="AE27:AH27"/>
    <mergeCell ref="AI27:AJ27"/>
    <mergeCell ref="X26:Z26"/>
    <mergeCell ref="AA26:AB26"/>
    <mergeCell ref="AC26:AD26"/>
    <mergeCell ref="AE26:AH26"/>
    <mergeCell ref="K24:M24"/>
    <mergeCell ref="N24:O24"/>
    <mergeCell ref="Q24:R24"/>
    <mergeCell ref="T24:W24"/>
    <mergeCell ref="AC32:AG34"/>
    <mergeCell ref="A33:B33"/>
    <mergeCell ref="C33:E33"/>
    <mergeCell ref="F33:H33"/>
    <mergeCell ref="I33:K33"/>
    <mergeCell ref="C32:E32"/>
    <mergeCell ref="F32:H32"/>
    <mergeCell ref="I32:K32"/>
    <mergeCell ref="L32:M32"/>
    <mergeCell ref="N32:P32"/>
    <mergeCell ref="A25:C25"/>
    <mergeCell ref="D25:F25"/>
    <mergeCell ref="H25:J25"/>
    <mergeCell ref="K25:M25"/>
    <mergeCell ref="N25:O25"/>
    <mergeCell ref="Q25:R25"/>
    <mergeCell ref="A24:C24"/>
    <mergeCell ref="D24:F24"/>
    <mergeCell ref="H24:J24"/>
    <mergeCell ref="AK25:AL25"/>
    <mergeCell ref="T25:W25"/>
    <mergeCell ref="X25:Z25"/>
    <mergeCell ref="AA25:AB25"/>
    <mergeCell ref="AC25:AD25"/>
    <mergeCell ref="AE25:AH25"/>
    <mergeCell ref="AI25:AJ25"/>
    <mergeCell ref="X24:Z24"/>
    <mergeCell ref="AA24:AB24"/>
    <mergeCell ref="AC24:AD24"/>
    <mergeCell ref="AE24:AH24"/>
    <mergeCell ref="AI24:AJ24"/>
    <mergeCell ref="AK24:AL24"/>
    <mergeCell ref="AI22:AJ22"/>
    <mergeCell ref="AK22:AL22"/>
    <mergeCell ref="A23:C23"/>
    <mergeCell ref="D23:F23"/>
    <mergeCell ref="H23:J23"/>
    <mergeCell ref="K23:M23"/>
    <mergeCell ref="N23:O23"/>
    <mergeCell ref="Q23:R23"/>
    <mergeCell ref="AK23:AL23"/>
    <mergeCell ref="T23:W23"/>
    <mergeCell ref="X23:Z23"/>
    <mergeCell ref="AA23:AB23"/>
    <mergeCell ref="AC23:AD23"/>
    <mergeCell ref="AE23:AH23"/>
    <mergeCell ref="AI23:AJ23"/>
    <mergeCell ref="A21:C21"/>
    <mergeCell ref="D21:F21"/>
    <mergeCell ref="H21:J21"/>
    <mergeCell ref="K21:M21"/>
    <mergeCell ref="N21:O21"/>
    <mergeCell ref="Q21:R21"/>
    <mergeCell ref="AK21:AL21"/>
    <mergeCell ref="A22:C22"/>
    <mergeCell ref="D22:F22"/>
    <mergeCell ref="H22:J22"/>
    <mergeCell ref="K22:M22"/>
    <mergeCell ref="N22:O22"/>
    <mergeCell ref="Q22:R22"/>
    <mergeCell ref="T22:W22"/>
    <mergeCell ref="X22:Z22"/>
    <mergeCell ref="AA22:AB22"/>
    <mergeCell ref="T21:W21"/>
    <mergeCell ref="X21:Z21"/>
    <mergeCell ref="AA21:AB21"/>
    <mergeCell ref="AC21:AD21"/>
    <mergeCell ref="AE21:AH21"/>
    <mergeCell ref="AI21:AJ21"/>
    <mergeCell ref="AC22:AD22"/>
    <mergeCell ref="AE22:AH22"/>
    <mergeCell ref="AK19:AL19"/>
    <mergeCell ref="A20:C20"/>
    <mergeCell ref="D20:F20"/>
    <mergeCell ref="H20:J20"/>
    <mergeCell ref="K20:M20"/>
    <mergeCell ref="N20:O20"/>
    <mergeCell ref="Q20:R20"/>
    <mergeCell ref="T20:W20"/>
    <mergeCell ref="X20:Z20"/>
    <mergeCell ref="AA20:AB20"/>
    <mergeCell ref="T19:W19"/>
    <mergeCell ref="X19:Z19"/>
    <mergeCell ref="AA19:AB19"/>
    <mergeCell ref="AC19:AD19"/>
    <mergeCell ref="AE19:AH19"/>
    <mergeCell ref="AI19:AJ19"/>
    <mergeCell ref="AC20:AD20"/>
    <mergeCell ref="AE20:AH20"/>
    <mergeCell ref="AI20:AJ20"/>
    <mergeCell ref="AK20:AL20"/>
    <mergeCell ref="A19:C19"/>
    <mergeCell ref="D19:F19"/>
    <mergeCell ref="H19:J19"/>
    <mergeCell ref="K19:M19"/>
    <mergeCell ref="N19:O19"/>
    <mergeCell ref="Q19:R19"/>
    <mergeCell ref="P16:P18"/>
    <mergeCell ref="Q16:R18"/>
    <mergeCell ref="S16:S18"/>
    <mergeCell ref="A16:C17"/>
    <mergeCell ref="D16:F18"/>
    <mergeCell ref="G16:G18"/>
    <mergeCell ref="H16:J18"/>
    <mergeCell ref="K16:M18"/>
    <mergeCell ref="N16:O18"/>
    <mergeCell ref="AB14:AC14"/>
    <mergeCell ref="AF14:AK14"/>
    <mergeCell ref="R13:T13"/>
    <mergeCell ref="W13:X13"/>
    <mergeCell ref="Z13:AA13"/>
    <mergeCell ref="AB13:AC13"/>
    <mergeCell ref="AF13:AK13"/>
    <mergeCell ref="O13:Q13"/>
    <mergeCell ref="AC16:AD18"/>
    <mergeCell ref="AE16:AH18"/>
    <mergeCell ref="AI16:AJ18"/>
    <mergeCell ref="AK16:AL18"/>
    <mergeCell ref="T16:W18"/>
    <mergeCell ref="X16:Z18"/>
    <mergeCell ref="AA16:AB18"/>
    <mergeCell ref="AD10:AE14"/>
    <mergeCell ref="AF10:AK10"/>
    <mergeCell ref="Z12:AA12"/>
    <mergeCell ref="AB12:AC12"/>
    <mergeCell ref="AF12:AK12"/>
    <mergeCell ref="Z11:AA11"/>
    <mergeCell ref="AB11:AC11"/>
    <mergeCell ref="AF11:AK11"/>
    <mergeCell ref="O14:Q14"/>
    <mergeCell ref="R14:T14"/>
    <mergeCell ref="V14:X14"/>
    <mergeCell ref="Z14:AA14"/>
    <mergeCell ref="C14:D14"/>
    <mergeCell ref="E14:G14"/>
    <mergeCell ref="H14:I14"/>
    <mergeCell ref="J14:L14"/>
    <mergeCell ref="M14:N14"/>
    <mergeCell ref="Z10:AA10"/>
    <mergeCell ref="AB10:AC10"/>
    <mergeCell ref="C11:D11"/>
    <mergeCell ref="E11:G11"/>
    <mergeCell ref="H11:I11"/>
    <mergeCell ref="J11:L11"/>
    <mergeCell ref="M11:N11"/>
    <mergeCell ref="O11:Q11"/>
    <mergeCell ref="O12:Q12"/>
    <mergeCell ref="R12:T12"/>
    <mergeCell ref="W12:X12"/>
    <mergeCell ref="R11:T11"/>
    <mergeCell ref="W11:X11"/>
    <mergeCell ref="AJ9:AK9"/>
    <mergeCell ref="C10:D10"/>
    <mergeCell ref="E10:G10"/>
    <mergeCell ref="H10:I10"/>
    <mergeCell ref="J10:L10"/>
    <mergeCell ref="M10:N10"/>
    <mergeCell ref="O10:Q10"/>
    <mergeCell ref="R10:T10"/>
    <mergeCell ref="V10:V13"/>
    <mergeCell ref="W10:X10"/>
    <mergeCell ref="R9:T9"/>
    <mergeCell ref="V9:X9"/>
    <mergeCell ref="Z9:AA9"/>
    <mergeCell ref="AB9:AC9"/>
    <mergeCell ref="AD9:AF9"/>
    <mergeCell ref="AG9:AI9"/>
    <mergeCell ref="C9:D9"/>
    <mergeCell ref="E9:G9"/>
    <mergeCell ref="H9:I9"/>
    <mergeCell ref="J9:L9"/>
    <mergeCell ref="M9:N9"/>
    <mergeCell ref="O9:Q9"/>
    <mergeCell ref="C12:D12"/>
    <mergeCell ref="E12:G12"/>
    <mergeCell ref="Z8:AA8"/>
    <mergeCell ref="AJ6:AK6"/>
    <mergeCell ref="C7:D7"/>
    <mergeCell ref="E7:G7"/>
    <mergeCell ref="H7:I7"/>
    <mergeCell ref="J7:L7"/>
    <mergeCell ref="M7:N7"/>
    <mergeCell ref="O7:Q7"/>
    <mergeCell ref="R7:T7"/>
    <mergeCell ref="W7:X7"/>
    <mergeCell ref="Z7:AA7"/>
    <mergeCell ref="AG6:AI6"/>
    <mergeCell ref="AB7:AC7"/>
    <mergeCell ref="AJ8:AK8"/>
    <mergeCell ref="AD7:AF7"/>
    <mergeCell ref="AG7:AI7"/>
    <mergeCell ref="AJ7:AK7"/>
    <mergeCell ref="AB8:AC8"/>
    <mergeCell ref="AD8:AF8"/>
    <mergeCell ref="AG8:AI8"/>
    <mergeCell ref="R6:T6"/>
    <mergeCell ref="W6:X6"/>
    <mergeCell ref="Z6:AA6"/>
    <mergeCell ref="AB6:AC6"/>
    <mergeCell ref="AD6:AF6"/>
    <mergeCell ref="C8:D8"/>
    <mergeCell ref="E8:G8"/>
    <mergeCell ref="H8:I8"/>
    <mergeCell ref="V2:X4"/>
    <mergeCell ref="Y2:Y4"/>
    <mergeCell ref="J3:N3"/>
    <mergeCell ref="O3:T3"/>
    <mergeCell ref="J4:L4"/>
    <mergeCell ref="V5:V8"/>
    <mergeCell ref="W5:X5"/>
    <mergeCell ref="W8:X8"/>
    <mergeCell ref="AD4:AF4"/>
    <mergeCell ref="C5:D5"/>
    <mergeCell ref="E5:G5"/>
    <mergeCell ref="H5:I5"/>
    <mergeCell ref="J5:L5"/>
    <mergeCell ref="M5:N5"/>
    <mergeCell ref="O5:Q5"/>
    <mergeCell ref="C6:D6"/>
    <mergeCell ref="E6:G6"/>
    <mergeCell ref="H6:I6"/>
    <mergeCell ref="J6:L6"/>
    <mergeCell ref="M6:N6"/>
    <mergeCell ref="A2:B4"/>
    <mergeCell ref="C2:D4"/>
    <mergeCell ref="E2:G4"/>
    <mergeCell ref="H2:I4"/>
    <mergeCell ref="J2:T2"/>
    <mergeCell ref="U2:U14"/>
    <mergeCell ref="M4:N4"/>
    <mergeCell ref="O4:Q4"/>
    <mergeCell ref="R4:T4"/>
    <mergeCell ref="R5:T5"/>
    <mergeCell ref="J8:L8"/>
    <mergeCell ref="M8:N8"/>
    <mergeCell ref="O8:Q8"/>
    <mergeCell ref="R8:T8"/>
    <mergeCell ref="H12:I12"/>
    <mergeCell ref="J12:L12"/>
    <mergeCell ref="A5:A14"/>
    <mergeCell ref="O6:Q6"/>
    <mergeCell ref="M12:N12"/>
    <mergeCell ref="C13:D13"/>
    <mergeCell ref="E13:G13"/>
    <mergeCell ref="H13:I13"/>
    <mergeCell ref="J13:L13"/>
    <mergeCell ref="M13:N13"/>
    <mergeCell ref="AG4:AI4"/>
    <mergeCell ref="AJ4:AK4"/>
    <mergeCell ref="Z2:AA4"/>
    <mergeCell ref="AB2:AC4"/>
    <mergeCell ref="AD2:AL2"/>
    <mergeCell ref="AD3:AI3"/>
    <mergeCell ref="AJ3:AL3"/>
    <mergeCell ref="AJ5:AK5"/>
    <mergeCell ref="Z5:AA5"/>
    <mergeCell ref="AB5:AC5"/>
    <mergeCell ref="AD5:AF5"/>
    <mergeCell ref="AG5:AI5"/>
  </mergeCells>
  <phoneticPr fontId="5"/>
  <dataValidations count="2">
    <dataValidation imeMode="hiragana" allowBlank="1" showInputMessage="1" showErrorMessage="1" sqref="AF11:AK13 KB11:KG13 TX11:UC13 ADT11:ADY13 ANP11:ANU13 AXL11:AXQ13 BHH11:BHM13 BRD11:BRI13 CAZ11:CBE13 CKV11:CLA13 CUR11:CUW13 DEN11:DES13 DOJ11:DOO13 DYF11:DYK13 EIB11:EIG13 ERX11:ESC13 FBT11:FBY13 FLP11:FLU13 FVL11:FVQ13 GFH11:GFM13 GPD11:GPI13 GYZ11:GZE13 HIV11:HJA13 HSR11:HSW13 ICN11:ICS13 IMJ11:IMO13 IWF11:IWK13 JGB11:JGG13 JPX11:JQC13 JZT11:JZY13 KJP11:KJU13 KTL11:KTQ13 LDH11:LDM13 LND11:LNI13 LWZ11:LXE13 MGV11:MHA13 MQR11:MQW13 NAN11:NAS13 NKJ11:NKO13 NUF11:NUK13 OEB11:OEG13 ONX11:OOC13 OXT11:OXY13 PHP11:PHU13 PRL11:PRQ13 QBH11:QBM13 QLD11:QLI13 QUZ11:QVE13 REV11:RFA13 ROR11:ROW13 RYN11:RYS13 SIJ11:SIO13 SSF11:SSK13 TCB11:TCG13 TLX11:TMC13 TVT11:TVY13 UFP11:UFU13 UPL11:UPQ13 UZH11:UZM13 VJD11:VJI13 VSZ11:VTE13 WCV11:WDA13 WMR11:WMW13 WWN11:WWS13 AF65547:AK65549 KB65547:KG65549 TX65547:UC65549 ADT65547:ADY65549 ANP65547:ANU65549 AXL65547:AXQ65549 BHH65547:BHM65549 BRD65547:BRI65549 CAZ65547:CBE65549 CKV65547:CLA65549 CUR65547:CUW65549 DEN65547:DES65549 DOJ65547:DOO65549 DYF65547:DYK65549 EIB65547:EIG65549 ERX65547:ESC65549 FBT65547:FBY65549 FLP65547:FLU65549 FVL65547:FVQ65549 GFH65547:GFM65549 GPD65547:GPI65549 GYZ65547:GZE65549 HIV65547:HJA65549 HSR65547:HSW65549 ICN65547:ICS65549 IMJ65547:IMO65549 IWF65547:IWK65549 JGB65547:JGG65549 JPX65547:JQC65549 JZT65547:JZY65549 KJP65547:KJU65549 KTL65547:KTQ65549 LDH65547:LDM65549 LND65547:LNI65549 LWZ65547:LXE65549 MGV65547:MHA65549 MQR65547:MQW65549 NAN65547:NAS65549 NKJ65547:NKO65549 NUF65547:NUK65549 OEB65547:OEG65549 ONX65547:OOC65549 OXT65547:OXY65549 PHP65547:PHU65549 PRL65547:PRQ65549 QBH65547:QBM65549 QLD65547:QLI65549 QUZ65547:QVE65549 REV65547:RFA65549 ROR65547:ROW65549 RYN65547:RYS65549 SIJ65547:SIO65549 SSF65547:SSK65549 TCB65547:TCG65549 TLX65547:TMC65549 TVT65547:TVY65549 UFP65547:UFU65549 UPL65547:UPQ65549 UZH65547:UZM65549 VJD65547:VJI65549 VSZ65547:VTE65549 WCV65547:WDA65549 WMR65547:WMW65549 WWN65547:WWS65549 AF131083:AK131085 KB131083:KG131085 TX131083:UC131085 ADT131083:ADY131085 ANP131083:ANU131085 AXL131083:AXQ131085 BHH131083:BHM131085 BRD131083:BRI131085 CAZ131083:CBE131085 CKV131083:CLA131085 CUR131083:CUW131085 DEN131083:DES131085 DOJ131083:DOO131085 DYF131083:DYK131085 EIB131083:EIG131085 ERX131083:ESC131085 FBT131083:FBY131085 FLP131083:FLU131085 FVL131083:FVQ131085 GFH131083:GFM131085 GPD131083:GPI131085 GYZ131083:GZE131085 HIV131083:HJA131085 HSR131083:HSW131085 ICN131083:ICS131085 IMJ131083:IMO131085 IWF131083:IWK131085 JGB131083:JGG131085 JPX131083:JQC131085 JZT131083:JZY131085 KJP131083:KJU131085 KTL131083:KTQ131085 LDH131083:LDM131085 LND131083:LNI131085 LWZ131083:LXE131085 MGV131083:MHA131085 MQR131083:MQW131085 NAN131083:NAS131085 NKJ131083:NKO131085 NUF131083:NUK131085 OEB131083:OEG131085 ONX131083:OOC131085 OXT131083:OXY131085 PHP131083:PHU131085 PRL131083:PRQ131085 QBH131083:QBM131085 QLD131083:QLI131085 QUZ131083:QVE131085 REV131083:RFA131085 ROR131083:ROW131085 RYN131083:RYS131085 SIJ131083:SIO131085 SSF131083:SSK131085 TCB131083:TCG131085 TLX131083:TMC131085 TVT131083:TVY131085 UFP131083:UFU131085 UPL131083:UPQ131085 UZH131083:UZM131085 VJD131083:VJI131085 VSZ131083:VTE131085 WCV131083:WDA131085 WMR131083:WMW131085 WWN131083:WWS131085 AF196619:AK196621 KB196619:KG196621 TX196619:UC196621 ADT196619:ADY196621 ANP196619:ANU196621 AXL196619:AXQ196621 BHH196619:BHM196621 BRD196619:BRI196621 CAZ196619:CBE196621 CKV196619:CLA196621 CUR196619:CUW196621 DEN196619:DES196621 DOJ196619:DOO196621 DYF196619:DYK196621 EIB196619:EIG196621 ERX196619:ESC196621 FBT196619:FBY196621 FLP196619:FLU196621 FVL196619:FVQ196621 GFH196619:GFM196621 GPD196619:GPI196621 GYZ196619:GZE196621 HIV196619:HJA196621 HSR196619:HSW196621 ICN196619:ICS196621 IMJ196619:IMO196621 IWF196619:IWK196621 JGB196619:JGG196621 JPX196619:JQC196621 JZT196619:JZY196621 KJP196619:KJU196621 KTL196619:KTQ196621 LDH196619:LDM196621 LND196619:LNI196621 LWZ196619:LXE196621 MGV196619:MHA196621 MQR196619:MQW196621 NAN196619:NAS196621 NKJ196619:NKO196621 NUF196619:NUK196621 OEB196619:OEG196621 ONX196619:OOC196621 OXT196619:OXY196621 PHP196619:PHU196621 PRL196619:PRQ196621 QBH196619:QBM196621 QLD196619:QLI196621 QUZ196619:QVE196621 REV196619:RFA196621 ROR196619:ROW196621 RYN196619:RYS196621 SIJ196619:SIO196621 SSF196619:SSK196621 TCB196619:TCG196621 TLX196619:TMC196621 TVT196619:TVY196621 UFP196619:UFU196621 UPL196619:UPQ196621 UZH196619:UZM196621 VJD196619:VJI196621 VSZ196619:VTE196621 WCV196619:WDA196621 WMR196619:WMW196621 WWN196619:WWS196621 AF262155:AK262157 KB262155:KG262157 TX262155:UC262157 ADT262155:ADY262157 ANP262155:ANU262157 AXL262155:AXQ262157 BHH262155:BHM262157 BRD262155:BRI262157 CAZ262155:CBE262157 CKV262155:CLA262157 CUR262155:CUW262157 DEN262155:DES262157 DOJ262155:DOO262157 DYF262155:DYK262157 EIB262155:EIG262157 ERX262155:ESC262157 FBT262155:FBY262157 FLP262155:FLU262157 FVL262155:FVQ262157 GFH262155:GFM262157 GPD262155:GPI262157 GYZ262155:GZE262157 HIV262155:HJA262157 HSR262155:HSW262157 ICN262155:ICS262157 IMJ262155:IMO262157 IWF262155:IWK262157 JGB262155:JGG262157 JPX262155:JQC262157 JZT262155:JZY262157 KJP262155:KJU262157 KTL262155:KTQ262157 LDH262155:LDM262157 LND262155:LNI262157 LWZ262155:LXE262157 MGV262155:MHA262157 MQR262155:MQW262157 NAN262155:NAS262157 NKJ262155:NKO262157 NUF262155:NUK262157 OEB262155:OEG262157 ONX262155:OOC262157 OXT262155:OXY262157 PHP262155:PHU262157 PRL262155:PRQ262157 QBH262155:QBM262157 QLD262155:QLI262157 QUZ262155:QVE262157 REV262155:RFA262157 ROR262155:ROW262157 RYN262155:RYS262157 SIJ262155:SIO262157 SSF262155:SSK262157 TCB262155:TCG262157 TLX262155:TMC262157 TVT262155:TVY262157 UFP262155:UFU262157 UPL262155:UPQ262157 UZH262155:UZM262157 VJD262155:VJI262157 VSZ262155:VTE262157 WCV262155:WDA262157 WMR262155:WMW262157 WWN262155:WWS262157 AF327691:AK327693 KB327691:KG327693 TX327691:UC327693 ADT327691:ADY327693 ANP327691:ANU327693 AXL327691:AXQ327693 BHH327691:BHM327693 BRD327691:BRI327693 CAZ327691:CBE327693 CKV327691:CLA327693 CUR327691:CUW327693 DEN327691:DES327693 DOJ327691:DOO327693 DYF327691:DYK327693 EIB327691:EIG327693 ERX327691:ESC327693 FBT327691:FBY327693 FLP327691:FLU327693 FVL327691:FVQ327693 GFH327691:GFM327693 GPD327691:GPI327693 GYZ327691:GZE327693 HIV327691:HJA327693 HSR327691:HSW327693 ICN327691:ICS327693 IMJ327691:IMO327693 IWF327691:IWK327693 JGB327691:JGG327693 JPX327691:JQC327693 JZT327691:JZY327693 KJP327691:KJU327693 KTL327691:KTQ327693 LDH327691:LDM327693 LND327691:LNI327693 LWZ327691:LXE327693 MGV327691:MHA327693 MQR327691:MQW327693 NAN327691:NAS327693 NKJ327691:NKO327693 NUF327691:NUK327693 OEB327691:OEG327693 ONX327691:OOC327693 OXT327691:OXY327693 PHP327691:PHU327693 PRL327691:PRQ327693 QBH327691:QBM327693 QLD327691:QLI327693 QUZ327691:QVE327693 REV327691:RFA327693 ROR327691:ROW327693 RYN327691:RYS327693 SIJ327691:SIO327693 SSF327691:SSK327693 TCB327691:TCG327693 TLX327691:TMC327693 TVT327691:TVY327693 UFP327691:UFU327693 UPL327691:UPQ327693 UZH327691:UZM327693 VJD327691:VJI327693 VSZ327691:VTE327693 WCV327691:WDA327693 WMR327691:WMW327693 WWN327691:WWS327693 AF393227:AK393229 KB393227:KG393229 TX393227:UC393229 ADT393227:ADY393229 ANP393227:ANU393229 AXL393227:AXQ393229 BHH393227:BHM393229 BRD393227:BRI393229 CAZ393227:CBE393229 CKV393227:CLA393229 CUR393227:CUW393229 DEN393227:DES393229 DOJ393227:DOO393229 DYF393227:DYK393229 EIB393227:EIG393229 ERX393227:ESC393229 FBT393227:FBY393229 FLP393227:FLU393229 FVL393227:FVQ393229 GFH393227:GFM393229 GPD393227:GPI393229 GYZ393227:GZE393229 HIV393227:HJA393229 HSR393227:HSW393229 ICN393227:ICS393229 IMJ393227:IMO393229 IWF393227:IWK393229 JGB393227:JGG393229 JPX393227:JQC393229 JZT393227:JZY393229 KJP393227:KJU393229 KTL393227:KTQ393229 LDH393227:LDM393229 LND393227:LNI393229 LWZ393227:LXE393229 MGV393227:MHA393229 MQR393227:MQW393229 NAN393227:NAS393229 NKJ393227:NKO393229 NUF393227:NUK393229 OEB393227:OEG393229 ONX393227:OOC393229 OXT393227:OXY393229 PHP393227:PHU393229 PRL393227:PRQ393229 QBH393227:QBM393229 QLD393227:QLI393229 QUZ393227:QVE393229 REV393227:RFA393229 ROR393227:ROW393229 RYN393227:RYS393229 SIJ393227:SIO393229 SSF393227:SSK393229 TCB393227:TCG393229 TLX393227:TMC393229 TVT393227:TVY393229 UFP393227:UFU393229 UPL393227:UPQ393229 UZH393227:UZM393229 VJD393227:VJI393229 VSZ393227:VTE393229 WCV393227:WDA393229 WMR393227:WMW393229 WWN393227:WWS393229 AF458763:AK458765 KB458763:KG458765 TX458763:UC458765 ADT458763:ADY458765 ANP458763:ANU458765 AXL458763:AXQ458765 BHH458763:BHM458765 BRD458763:BRI458765 CAZ458763:CBE458765 CKV458763:CLA458765 CUR458763:CUW458765 DEN458763:DES458765 DOJ458763:DOO458765 DYF458763:DYK458765 EIB458763:EIG458765 ERX458763:ESC458765 FBT458763:FBY458765 FLP458763:FLU458765 FVL458763:FVQ458765 GFH458763:GFM458765 GPD458763:GPI458765 GYZ458763:GZE458765 HIV458763:HJA458765 HSR458763:HSW458765 ICN458763:ICS458765 IMJ458763:IMO458765 IWF458763:IWK458765 JGB458763:JGG458765 JPX458763:JQC458765 JZT458763:JZY458765 KJP458763:KJU458765 KTL458763:KTQ458765 LDH458763:LDM458765 LND458763:LNI458765 LWZ458763:LXE458765 MGV458763:MHA458765 MQR458763:MQW458765 NAN458763:NAS458765 NKJ458763:NKO458765 NUF458763:NUK458765 OEB458763:OEG458765 ONX458763:OOC458765 OXT458763:OXY458765 PHP458763:PHU458765 PRL458763:PRQ458765 QBH458763:QBM458765 QLD458763:QLI458765 QUZ458763:QVE458765 REV458763:RFA458765 ROR458763:ROW458765 RYN458763:RYS458765 SIJ458763:SIO458765 SSF458763:SSK458765 TCB458763:TCG458765 TLX458763:TMC458765 TVT458763:TVY458765 UFP458763:UFU458765 UPL458763:UPQ458765 UZH458763:UZM458765 VJD458763:VJI458765 VSZ458763:VTE458765 WCV458763:WDA458765 WMR458763:WMW458765 WWN458763:WWS458765 AF524299:AK524301 KB524299:KG524301 TX524299:UC524301 ADT524299:ADY524301 ANP524299:ANU524301 AXL524299:AXQ524301 BHH524299:BHM524301 BRD524299:BRI524301 CAZ524299:CBE524301 CKV524299:CLA524301 CUR524299:CUW524301 DEN524299:DES524301 DOJ524299:DOO524301 DYF524299:DYK524301 EIB524299:EIG524301 ERX524299:ESC524301 FBT524299:FBY524301 FLP524299:FLU524301 FVL524299:FVQ524301 GFH524299:GFM524301 GPD524299:GPI524301 GYZ524299:GZE524301 HIV524299:HJA524301 HSR524299:HSW524301 ICN524299:ICS524301 IMJ524299:IMO524301 IWF524299:IWK524301 JGB524299:JGG524301 JPX524299:JQC524301 JZT524299:JZY524301 KJP524299:KJU524301 KTL524299:KTQ524301 LDH524299:LDM524301 LND524299:LNI524301 LWZ524299:LXE524301 MGV524299:MHA524301 MQR524299:MQW524301 NAN524299:NAS524301 NKJ524299:NKO524301 NUF524299:NUK524301 OEB524299:OEG524301 ONX524299:OOC524301 OXT524299:OXY524301 PHP524299:PHU524301 PRL524299:PRQ524301 QBH524299:QBM524301 QLD524299:QLI524301 QUZ524299:QVE524301 REV524299:RFA524301 ROR524299:ROW524301 RYN524299:RYS524301 SIJ524299:SIO524301 SSF524299:SSK524301 TCB524299:TCG524301 TLX524299:TMC524301 TVT524299:TVY524301 UFP524299:UFU524301 UPL524299:UPQ524301 UZH524299:UZM524301 VJD524299:VJI524301 VSZ524299:VTE524301 WCV524299:WDA524301 WMR524299:WMW524301 WWN524299:WWS524301 AF589835:AK589837 KB589835:KG589837 TX589835:UC589837 ADT589835:ADY589837 ANP589835:ANU589837 AXL589835:AXQ589837 BHH589835:BHM589837 BRD589835:BRI589837 CAZ589835:CBE589837 CKV589835:CLA589837 CUR589835:CUW589837 DEN589835:DES589837 DOJ589835:DOO589837 DYF589835:DYK589837 EIB589835:EIG589837 ERX589835:ESC589837 FBT589835:FBY589837 FLP589835:FLU589837 FVL589835:FVQ589837 GFH589835:GFM589837 GPD589835:GPI589837 GYZ589835:GZE589837 HIV589835:HJA589837 HSR589835:HSW589837 ICN589835:ICS589837 IMJ589835:IMO589837 IWF589835:IWK589837 JGB589835:JGG589837 JPX589835:JQC589837 JZT589835:JZY589837 KJP589835:KJU589837 KTL589835:KTQ589837 LDH589835:LDM589837 LND589835:LNI589837 LWZ589835:LXE589837 MGV589835:MHA589837 MQR589835:MQW589837 NAN589835:NAS589837 NKJ589835:NKO589837 NUF589835:NUK589837 OEB589835:OEG589837 ONX589835:OOC589837 OXT589835:OXY589837 PHP589835:PHU589837 PRL589835:PRQ589837 QBH589835:QBM589837 QLD589835:QLI589837 QUZ589835:QVE589837 REV589835:RFA589837 ROR589835:ROW589837 RYN589835:RYS589837 SIJ589835:SIO589837 SSF589835:SSK589837 TCB589835:TCG589837 TLX589835:TMC589837 TVT589835:TVY589837 UFP589835:UFU589837 UPL589835:UPQ589837 UZH589835:UZM589837 VJD589835:VJI589837 VSZ589835:VTE589837 WCV589835:WDA589837 WMR589835:WMW589837 WWN589835:WWS589837 AF655371:AK655373 KB655371:KG655373 TX655371:UC655373 ADT655371:ADY655373 ANP655371:ANU655373 AXL655371:AXQ655373 BHH655371:BHM655373 BRD655371:BRI655373 CAZ655371:CBE655373 CKV655371:CLA655373 CUR655371:CUW655373 DEN655371:DES655373 DOJ655371:DOO655373 DYF655371:DYK655373 EIB655371:EIG655373 ERX655371:ESC655373 FBT655371:FBY655373 FLP655371:FLU655373 FVL655371:FVQ655373 GFH655371:GFM655373 GPD655371:GPI655373 GYZ655371:GZE655373 HIV655371:HJA655373 HSR655371:HSW655373 ICN655371:ICS655373 IMJ655371:IMO655373 IWF655371:IWK655373 JGB655371:JGG655373 JPX655371:JQC655373 JZT655371:JZY655373 KJP655371:KJU655373 KTL655371:KTQ655373 LDH655371:LDM655373 LND655371:LNI655373 LWZ655371:LXE655373 MGV655371:MHA655373 MQR655371:MQW655373 NAN655371:NAS655373 NKJ655371:NKO655373 NUF655371:NUK655373 OEB655371:OEG655373 ONX655371:OOC655373 OXT655371:OXY655373 PHP655371:PHU655373 PRL655371:PRQ655373 QBH655371:QBM655373 QLD655371:QLI655373 QUZ655371:QVE655373 REV655371:RFA655373 ROR655371:ROW655373 RYN655371:RYS655373 SIJ655371:SIO655373 SSF655371:SSK655373 TCB655371:TCG655373 TLX655371:TMC655373 TVT655371:TVY655373 UFP655371:UFU655373 UPL655371:UPQ655373 UZH655371:UZM655373 VJD655371:VJI655373 VSZ655371:VTE655373 WCV655371:WDA655373 WMR655371:WMW655373 WWN655371:WWS655373 AF720907:AK720909 KB720907:KG720909 TX720907:UC720909 ADT720907:ADY720909 ANP720907:ANU720909 AXL720907:AXQ720909 BHH720907:BHM720909 BRD720907:BRI720909 CAZ720907:CBE720909 CKV720907:CLA720909 CUR720907:CUW720909 DEN720907:DES720909 DOJ720907:DOO720909 DYF720907:DYK720909 EIB720907:EIG720909 ERX720907:ESC720909 FBT720907:FBY720909 FLP720907:FLU720909 FVL720907:FVQ720909 GFH720907:GFM720909 GPD720907:GPI720909 GYZ720907:GZE720909 HIV720907:HJA720909 HSR720907:HSW720909 ICN720907:ICS720909 IMJ720907:IMO720909 IWF720907:IWK720909 JGB720907:JGG720909 JPX720907:JQC720909 JZT720907:JZY720909 KJP720907:KJU720909 KTL720907:KTQ720909 LDH720907:LDM720909 LND720907:LNI720909 LWZ720907:LXE720909 MGV720907:MHA720909 MQR720907:MQW720909 NAN720907:NAS720909 NKJ720907:NKO720909 NUF720907:NUK720909 OEB720907:OEG720909 ONX720907:OOC720909 OXT720907:OXY720909 PHP720907:PHU720909 PRL720907:PRQ720909 QBH720907:QBM720909 QLD720907:QLI720909 QUZ720907:QVE720909 REV720907:RFA720909 ROR720907:ROW720909 RYN720907:RYS720909 SIJ720907:SIO720909 SSF720907:SSK720909 TCB720907:TCG720909 TLX720907:TMC720909 TVT720907:TVY720909 UFP720907:UFU720909 UPL720907:UPQ720909 UZH720907:UZM720909 VJD720907:VJI720909 VSZ720907:VTE720909 WCV720907:WDA720909 WMR720907:WMW720909 WWN720907:WWS720909 AF786443:AK786445 KB786443:KG786445 TX786443:UC786445 ADT786443:ADY786445 ANP786443:ANU786445 AXL786443:AXQ786445 BHH786443:BHM786445 BRD786443:BRI786445 CAZ786443:CBE786445 CKV786443:CLA786445 CUR786443:CUW786445 DEN786443:DES786445 DOJ786443:DOO786445 DYF786443:DYK786445 EIB786443:EIG786445 ERX786443:ESC786445 FBT786443:FBY786445 FLP786443:FLU786445 FVL786443:FVQ786445 GFH786443:GFM786445 GPD786443:GPI786445 GYZ786443:GZE786445 HIV786443:HJA786445 HSR786443:HSW786445 ICN786443:ICS786445 IMJ786443:IMO786445 IWF786443:IWK786445 JGB786443:JGG786445 JPX786443:JQC786445 JZT786443:JZY786445 KJP786443:KJU786445 KTL786443:KTQ786445 LDH786443:LDM786445 LND786443:LNI786445 LWZ786443:LXE786445 MGV786443:MHA786445 MQR786443:MQW786445 NAN786443:NAS786445 NKJ786443:NKO786445 NUF786443:NUK786445 OEB786443:OEG786445 ONX786443:OOC786445 OXT786443:OXY786445 PHP786443:PHU786445 PRL786443:PRQ786445 QBH786443:QBM786445 QLD786443:QLI786445 QUZ786443:QVE786445 REV786443:RFA786445 ROR786443:ROW786445 RYN786443:RYS786445 SIJ786443:SIO786445 SSF786443:SSK786445 TCB786443:TCG786445 TLX786443:TMC786445 TVT786443:TVY786445 UFP786443:UFU786445 UPL786443:UPQ786445 UZH786443:UZM786445 VJD786443:VJI786445 VSZ786443:VTE786445 WCV786443:WDA786445 WMR786443:WMW786445 WWN786443:WWS786445 AF851979:AK851981 KB851979:KG851981 TX851979:UC851981 ADT851979:ADY851981 ANP851979:ANU851981 AXL851979:AXQ851981 BHH851979:BHM851981 BRD851979:BRI851981 CAZ851979:CBE851981 CKV851979:CLA851981 CUR851979:CUW851981 DEN851979:DES851981 DOJ851979:DOO851981 DYF851979:DYK851981 EIB851979:EIG851981 ERX851979:ESC851981 FBT851979:FBY851981 FLP851979:FLU851981 FVL851979:FVQ851981 GFH851979:GFM851981 GPD851979:GPI851981 GYZ851979:GZE851981 HIV851979:HJA851981 HSR851979:HSW851981 ICN851979:ICS851981 IMJ851979:IMO851981 IWF851979:IWK851981 JGB851979:JGG851981 JPX851979:JQC851981 JZT851979:JZY851981 KJP851979:KJU851981 KTL851979:KTQ851981 LDH851979:LDM851981 LND851979:LNI851981 LWZ851979:LXE851981 MGV851979:MHA851981 MQR851979:MQW851981 NAN851979:NAS851981 NKJ851979:NKO851981 NUF851979:NUK851981 OEB851979:OEG851981 ONX851979:OOC851981 OXT851979:OXY851981 PHP851979:PHU851981 PRL851979:PRQ851981 QBH851979:QBM851981 QLD851979:QLI851981 QUZ851979:QVE851981 REV851979:RFA851981 ROR851979:ROW851981 RYN851979:RYS851981 SIJ851979:SIO851981 SSF851979:SSK851981 TCB851979:TCG851981 TLX851979:TMC851981 TVT851979:TVY851981 UFP851979:UFU851981 UPL851979:UPQ851981 UZH851979:UZM851981 VJD851979:VJI851981 VSZ851979:VTE851981 WCV851979:WDA851981 WMR851979:WMW851981 WWN851979:WWS851981 AF917515:AK917517 KB917515:KG917517 TX917515:UC917517 ADT917515:ADY917517 ANP917515:ANU917517 AXL917515:AXQ917517 BHH917515:BHM917517 BRD917515:BRI917517 CAZ917515:CBE917517 CKV917515:CLA917517 CUR917515:CUW917517 DEN917515:DES917517 DOJ917515:DOO917517 DYF917515:DYK917517 EIB917515:EIG917517 ERX917515:ESC917517 FBT917515:FBY917517 FLP917515:FLU917517 FVL917515:FVQ917517 GFH917515:GFM917517 GPD917515:GPI917517 GYZ917515:GZE917517 HIV917515:HJA917517 HSR917515:HSW917517 ICN917515:ICS917517 IMJ917515:IMO917517 IWF917515:IWK917517 JGB917515:JGG917517 JPX917515:JQC917517 JZT917515:JZY917517 KJP917515:KJU917517 KTL917515:KTQ917517 LDH917515:LDM917517 LND917515:LNI917517 LWZ917515:LXE917517 MGV917515:MHA917517 MQR917515:MQW917517 NAN917515:NAS917517 NKJ917515:NKO917517 NUF917515:NUK917517 OEB917515:OEG917517 ONX917515:OOC917517 OXT917515:OXY917517 PHP917515:PHU917517 PRL917515:PRQ917517 QBH917515:QBM917517 QLD917515:QLI917517 QUZ917515:QVE917517 REV917515:RFA917517 ROR917515:ROW917517 RYN917515:RYS917517 SIJ917515:SIO917517 SSF917515:SSK917517 TCB917515:TCG917517 TLX917515:TMC917517 TVT917515:TVY917517 UFP917515:UFU917517 UPL917515:UPQ917517 UZH917515:UZM917517 VJD917515:VJI917517 VSZ917515:VTE917517 WCV917515:WDA917517 WMR917515:WMW917517 WWN917515:WWS917517 AF983051:AK983053 KB983051:KG983053 TX983051:UC983053 ADT983051:ADY983053 ANP983051:ANU983053 AXL983051:AXQ983053 BHH983051:BHM983053 BRD983051:BRI983053 CAZ983051:CBE983053 CKV983051:CLA983053 CUR983051:CUW983053 DEN983051:DES983053 DOJ983051:DOO983053 DYF983051:DYK983053 EIB983051:EIG983053 ERX983051:ESC983053 FBT983051:FBY983053 FLP983051:FLU983053 FVL983051:FVQ983053 GFH983051:GFM983053 GPD983051:GPI983053 GYZ983051:GZE983053 HIV983051:HJA983053 HSR983051:HSW983053 ICN983051:ICS983053 IMJ983051:IMO983053 IWF983051:IWK983053 JGB983051:JGG983053 JPX983051:JQC983053 JZT983051:JZY983053 KJP983051:KJU983053 KTL983051:KTQ983053 LDH983051:LDM983053 LND983051:LNI983053 LWZ983051:LXE983053 MGV983051:MHA983053 MQR983051:MQW983053 NAN983051:NAS983053 NKJ983051:NKO983053 NUF983051:NUK983053 OEB983051:OEG983053 ONX983051:OOC983053 OXT983051:OXY983053 PHP983051:PHU983053 PRL983051:PRQ983053 QBH983051:QBM983053 QLD983051:QLI983053 QUZ983051:QVE983053 REV983051:RFA983053 ROR983051:ROW983053 RYN983051:RYS983053 SIJ983051:SIO983053 SSF983051:SSK983053 TCB983051:TCG983053 TLX983051:TMC983053 TVT983051:TVY983053 UFP983051:UFU983053 UPL983051:UPQ983053 UZH983051:UZM983053 VJD983051:VJI983053 VSZ983051:VTE983053 WCV983051:WDA983053 WMR983051:WMW983053 WWN983051:WWS983053 B5:B13 IX5:IX13 ST5:ST13 ACP5:ACP13 AML5:AML13 AWH5:AWH13 BGD5:BGD13 BPZ5:BPZ13 BZV5:BZV13 CJR5:CJR13 CTN5:CTN13 DDJ5:DDJ13 DNF5:DNF13 DXB5:DXB13 EGX5:EGX13 EQT5:EQT13 FAP5:FAP13 FKL5:FKL13 FUH5:FUH13 GED5:GED13 GNZ5:GNZ13 GXV5:GXV13 HHR5:HHR13 HRN5:HRN13 IBJ5:IBJ13 ILF5:ILF13 IVB5:IVB13 JEX5:JEX13 JOT5:JOT13 JYP5:JYP13 KIL5:KIL13 KSH5:KSH13 LCD5:LCD13 LLZ5:LLZ13 LVV5:LVV13 MFR5:MFR13 MPN5:MPN13 MZJ5:MZJ13 NJF5:NJF13 NTB5:NTB13 OCX5:OCX13 OMT5:OMT13 OWP5:OWP13 PGL5:PGL13 PQH5:PQH13 QAD5:QAD13 QJZ5:QJZ13 QTV5:QTV13 RDR5:RDR13 RNN5:RNN13 RXJ5:RXJ13 SHF5:SHF13 SRB5:SRB13 TAX5:TAX13 TKT5:TKT13 TUP5:TUP13 UEL5:UEL13 UOH5:UOH13 UYD5:UYD13 VHZ5:VHZ13 VRV5:VRV13 WBR5:WBR13 WLN5:WLN13 WVJ5:WVJ13 B65541:B65549 IX65541:IX65549 ST65541:ST65549 ACP65541:ACP65549 AML65541:AML65549 AWH65541:AWH65549 BGD65541:BGD65549 BPZ65541:BPZ65549 BZV65541:BZV65549 CJR65541:CJR65549 CTN65541:CTN65549 DDJ65541:DDJ65549 DNF65541:DNF65549 DXB65541:DXB65549 EGX65541:EGX65549 EQT65541:EQT65549 FAP65541:FAP65549 FKL65541:FKL65549 FUH65541:FUH65549 GED65541:GED65549 GNZ65541:GNZ65549 GXV65541:GXV65549 HHR65541:HHR65549 HRN65541:HRN65549 IBJ65541:IBJ65549 ILF65541:ILF65549 IVB65541:IVB65549 JEX65541:JEX65549 JOT65541:JOT65549 JYP65541:JYP65549 KIL65541:KIL65549 KSH65541:KSH65549 LCD65541:LCD65549 LLZ65541:LLZ65549 LVV65541:LVV65549 MFR65541:MFR65549 MPN65541:MPN65549 MZJ65541:MZJ65549 NJF65541:NJF65549 NTB65541:NTB65549 OCX65541:OCX65549 OMT65541:OMT65549 OWP65541:OWP65549 PGL65541:PGL65549 PQH65541:PQH65549 QAD65541:QAD65549 QJZ65541:QJZ65549 QTV65541:QTV65549 RDR65541:RDR65549 RNN65541:RNN65549 RXJ65541:RXJ65549 SHF65541:SHF65549 SRB65541:SRB65549 TAX65541:TAX65549 TKT65541:TKT65549 TUP65541:TUP65549 UEL65541:UEL65549 UOH65541:UOH65549 UYD65541:UYD65549 VHZ65541:VHZ65549 VRV65541:VRV65549 WBR65541:WBR65549 WLN65541:WLN65549 WVJ65541:WVJ65549 B131077:B131085 IX131077:IX131085 ST131077:ST131085 ACP131077:ACP131085 AML131077:AML131085 AWH131077:AWH131085 BGD131077:BGD131085 BPZ131077:BPZ131085 BZV131077:BZV131085 CJR131077:CJR131085 CTN131077:CTN131085 DDJ131077:DDJ131085 DNF131077:DNF131085 DXB131077:DXB131085 EGX131077:EGX131085 EQT131077:EQT131085 FAP131077:FAP131085 FKL131077:FKL131085 FUH131077:FUH131085 GED131077:GED131085 GNZ131077:GNZ131085 GXV131077:GXV131085 HHR131077:HHR131085 HRN131077:HRN131085 IBJ131077:IBJ131085 ILF131077:ILF131085 IVB131077:IVB131085 JEX131077:JEX131085 JOT131077:JOT131085 JYP131077:JYP131085 KIL131077:KIL131085 KSH131077:KSH131085 LCD131077:LCD131085 LLZ131077:LLZ131085 LVV131077:LVV131085 MFR131077:MFR131085 MPN131077:MPN131085 MZJ131077:MZJ131085 NJF131077:NJF131085 NTB131077:NTB131085 OCX131077:OCX131085 OMT131077:OMT131085 OWP131077:OWP131085 PGL131077:PGL131085 PQH131077:PQH131085 QAD131077:QAD131085 QJZ131077:QJZ131085 QTV131077:QTV131085 RDR131077:RDR131085 RNN131077:RNN131085 RXJ131077:RXJ131085 SHF131077:SHF131085 SRB131077:SRB131085 TAX131077:TAX131085 TKT131077:TKT131085 TUP131077:TUP131085 UEL131077:UEL131085 UOH131077:UOH131085 UYD131077:UYD131085 VHZ131077:VHZ131085 VRV131077:VRV131085 WBR131077:WBR131085 WLN131077:WLN131085 WVJ131077:WVJ131085 B196613:B196621 IX196613:IX196621 ST196613:ST196621 ACP196613:ACP196621 AML196613:AML196621 AWH196613:AWH196621 BGD196613:BGD196621 BPZ196613:BPZ196621 BZV196613:BZV196621 CJR196613:CJR196621 CTN196613:CTN196621 DDJ196613:DDJ196621 DNF196613:DNF196621 DXB196613:DXB196621 EGX196613:EGX196621 EQT196613:EQT196621 FAP196613:FAP196621 FKL196613:FKL196621 FUH196613:FUH196621 GED196613:GED196621 GNZ196613:GNZ196621 GXV196613:GXV196621 HHR196613:HHR196621 HRN196613:HRN196621 IBJ196613:IBJ196621 ILF196613:ILF196621 IVB196613:IVB196621 JEX196613:JEX196621 JOT196613:JOT196621 JYP196613:JYP196621 KIL196613:KIL196621 KSH196613:KSH196621 LCD196613:LCD196621 LLZ196613:LLZ196621 LVV196613:LVV196621 MFR196613:MFR196621 MPN196613:MPN196621 MZJ196613:MZJ196621 NJF196613:NJF196621 NTB196613:NTB196621 OCX196613:OCX196621 OMT196613:OMT196621 OWP196613:OWP196621 PGL196613:PGL196621 PQH196613:PQH196621 QAD196613:QAD196621 QJZ196613:QJZ196621 QTV196613:QTV196621 RDR196613:RDR196621 RNN196613:RNN196621 RXJ196613:RXJ196621 SHF196613:SHF196621 SRB196613:SRB196621 TAX196613:TAX196621 TKT196613:TKT196621 TUP196613:TUP196621 UEL196613:UEL196621 UOH196613:UOH196621 UYD196613:UYD196621 VHZ196613:VHZ196621 VRV196613:VRV196621 WBR196613:WBR196621 WLN196613:WLN196621 WVJ196613:WVJ196621 B262149:B262157 IX262149:IX262157 ST262149:ST262157 ACP262149:ACP262157 AML262149:AML262157 AWH262149:AWH262157 BGD262149:BGD262157 BPZ262149:BPZ262157 BZV262149:BZV262157 CJR262149:CJR262157 CTN262149:CTN262157 DDJ262149:DDJ262157 DNF262149:DNF262157 DXB262149:DXB262157 EGX262149:EGX262157 EQT262149:EQT262157 FAP262149:FAP262157 FKL262149:FKL262157 FUH262149:FUH262157 GED262149:GED262157 GNZ262149:GNZ262157 GXV262149:GXV262157 HHR262149:HHR262157 HRN262149:HRN262157 IBJ262149:IBJ262157 ILF262149:ILF262157 IVB262149:IVB262157 JEX262149:JEX262157 JOT262149:JOT262157 JYP262149:JYP262157 KIL262149:KIL262157 KSH262149:KSH262157 LCD262149:LCD262157 LLZ262149:LLZ262157 LVV262149:LVV262157 MFR262149:MFR262157 MPN262149:MPN262157 MZJ262149:MZJ262157 NJF262149:NJF262157 NTB262149:NTB262157 OCX262149:OCX262157 OMT262149:OMT262157 OWP262149:OWP262157 PGL262149:PGL262157 PQH262149:PQH262157 QAD262149:QAD262157 QJZ262149:QJZ262157 QTV262149:QTV262157 RDR262149:RDR262157 RNN262149:RNN262157 RXJ262149:RXJ262157 SHF262149:SHF262157 SRB262149:SRB262157 TAX262149:TAX262157 TKT262149:TKT262157 TUP262149:TUP262157 UEL262149:UEL262157 UOH262149:UOH262157 UYD262149:UYD262157 VHZ262149:VHZ262157 VRV262149:VRV262157 WBR262149:WBR262157 WLN262149:WLN262157 WVJ262149:WVJ262157 B327685:B327693 IX327685:IX327693 ST327685:ST327693 ACP327685:ACP327693 AML327685:AML327693 AWH327685:AWH327693 BGD327685:BGD327693 BPZ327685:BPZ327693 BZV327685:BZV327693 CJR327685:CJR327693 CTN327685:CTN327693 DDJ327685:DDJ327693 DNF327685:DNF327693 DXB327685:DXB327693 EGX327685:EGX327693 EQT327685:EQT327693 FAP327685:FAP327693 FKL327685:FKL327693 FUH327685:FUH327693 GED327685:GED327693 GNZ327685:GNZ327693 GXV327685:GXV327693 HHR327685:HHR327693 HRN327685:HRN327693 IBJ327685:IBJ327693 ILF327685:ILF327693 IVB327685:IVB327693 JEX327685:JEX327693 JOT327685:JOT327693 JYP327685:JYP327693 KIL327685:KIL327693 KSH327685:KSH327693 LCD327685:LCD327693 LLZ327685:LLZ327693 LVV327685:LVV327693 MFR327685:MFR327693 MPN327685:MPN327693 MZJ327685:MZJ327693 NJF327685:NJF327693 NTB327685:NTB327693 OCX327685:OCX327693 OMT327685:OMT327693 OWP327685:OWP327693 PGL327685:PGL327693 PQH327685:PQH327693 QAD327685:QAD327693 QJZ327685:QJZ327693 QTV327685:QTV327693 RDR327685:RDR327693 RNN327685:RNN327693 RXJ327685:RXJ327693 SHF327685:SHF327693 SRB327685:SRB327693 TAX327685:TAX327693 TKT327685:TKT327693 TUP327685:TUP327693 UEL327685:UEL327693 UOH327685:UOH327693 UYD327685:UYD327693 VHZ327685:VHZ327693 VRV327685:VRV327693 WBR327685:WBR327693 WLN327685:WLN327693 WVJ327685:WVJ327693 B393221:B393229 IX393221:IX393229 ST393221:ST393229 ACP393221:ACP393229 AML393221:AML393229 AWH393221:AWH393229 BGD393221:BGD393229 BPZ393221:BPZ393229 BZV393221:BZV393229 CJR393221:CJR393229 CTN393221:CTN393229 DDJ393221:DDJ393229 DNF393221:DNF393229 DXB393221:DXB393229 EGX393221:EGX393229 EQT393221:EQT393229 FAP393221:FAP393229 FKL393221:FKL393229 FUH393221:FUH393229 GED393221:GED393229 GNZ393221:GNZ393229 GXV393221:GXV393229 HHR393221:HHR393229 HRN393221:HRN393229 IBJ393221:IBJ393229 ILF393221:ILF393229 IVB393221:IVB393229 JEX393221:JEX393229 JOT393221:JOT393229 JYP393221:JYP393229 KIL393221:KIL393229 KSH393221:KSH393229 LCD393221:LCD393229 LLZ393221:LLZ393229 LVV393221:LVV393229 MFR393221:MFR393229 MPN393221:MPN393229 MZJ393221:MZJ393229 NJF393221:NJF393229 NTB393221:NTB393229 OCX393221:OCX393229 OMT393221:OMT393229 OWP393221:OWP393229 PGL393221:PGL393229 PQH393221:PQH393229 QAD393221:QAD393229 QJZ393221:QJZ393229 QTV393221:QTV393229 RDR393221:RDR393229 RNN393221:RNN393229 RXJ393221:RXJ393229 SHF393221:SHF393229 SRB393221:SRB393229 TAX393221:TAX393229 TKT393221:TKT393229 TUP393221:TUP393229 UEL393221:UEL393229 UOH393221:UOH393229 UYD393221:UYD393229 VHZ393221:VHZ393229 VRV393221:VRV393229 WBR393221:WBR393229 WLN393221:WLN393229 WVJ393221:WVJ393229 B458757:B458765 IX458757:IX458765 ST458757:ST458765 ACP458757:ACP458765 AML458757:AML458765 AWH458757:AWH458765 BGD458757:BGD458765 BPZ458757:BPZ458765 BZV458757:BZV458765 CJR458757:CJR458765 CTN458757:CTN458765 DDJ458757:DDJ458765 DNF458757:DNF458765 DXB458757:DXB458765 EGX458757:EGX458765 EQT458757:EQT458765 FAP458757:FAP458765 FKL458757:FKL458765 FUH458757:FUH458765 GED458757:GED458765 GNZ458757:GNZ458765 GXV458757:GXV458765 HHR458757:HHR458765 HRN458757:HRN458765 IBJ458757:IBJ458765 ILF458757:ILF458765 IVB458757:IVB458765 JEX458757:JEX458765 JOT458757:JOT458765 JYP458757:JYP458765 KIL458757:KIL458765 KSH458757:KSH458765 LCD458757:LCD458765 LLZ458757:LLZ458765 LVV458757:LVV458765 MFR458757:MFR458765 MPN458757:MPN458765 MZJ458757:MZJ458765 NJF458757:NJF458765 NTB458757:NTB458765 OCX458757:OCX458765 OMT458757:OMT458765 OWP458757:OWP458765 PGL458757:PGL458765 PQH458757:PQH458765 QAD458757:QAD458765 QJZ458757:QJZ458765 QTV458757:QTV458765 RDR458757:RDR458765 RNN458757:RNN458765 RXJ458757:RXJ458765 SHF458757:SHF458765 SRB458757:SRB458765 TAX458757:TAX458765 TKT458757:TKT458765 TUP458757:TUP458765 UEL458757:UEL458765 UOH458757:UOH458765 UYD458757:UYD458765 VHZ458757:VHZ458765 VRV458757:VRV458765 WBR458757:WBR458765 WLN458757:WLN458765 WVJ458757:WVJ458765 B524293:B524301 IX524293:IX524301 ST524293:ST524301 ACP524293:ACP524301 AML524293:AML524301 AWH524293:AWH524301 BGD524293:BGD524301 BPZ524293:BPZ524301 BZV524293:BZV524301 CJR524293:CJR524301 CTN524293:CTN524301 DDJ524293:DDJ524301 DNF524293:DNF524301 DXB524293:DXB524301 EGX524293:EGX524301 EQT524293:EQT524301 FAP524293:FAP524301 FKL524293:FKL524301 FUH524293:FUH524301 GED524293:GED524301 GNZ524293:GNZ524301 GXV524293:GXV524301 HHR524293:HHR524301 HRN524293:HRN524301 IBJ524293:IBJ524301 ILF524293:ILF524301 IVB524293:IVB524301 JEX524293:JEX524301 JOT524293:JOT524301 JYP524293:JYP524301 KIL524293:KIL524301 KSH524293:KSH524301 LCD524293:LCD524301 LLZ524293:LLZ524301 LVV524293:LVV524301 MFR524293:MFR524301 MPN524293:MPN524301 MZJ524293:MZJ524301 NJF524293:NJF524301 NTB524293:NTB524301 OCX524293:OCX524301 OMT524293:OMT524301 OWP524293:OWP524301 PGL524293:PGL524301 PQH524293:PQH524301 QAD524293:QAD524301 QJZ524293:QJZ524301 QTV524293:QTV524301 RDR524293:RDR524301 RNN524293:RNN524301 RXJ524293:RXJ524301 SHF524293:SHF524301 SRB524293:SRB524301 TAX524293:TAX524301 TKT524293:TKT524301 TUP524293:TUP524301 UEL524293:UEL524301 UOH524293:UOH524301 UYD524293:UYD524301 VHZ524293:VHZ524301 VRV524293:VRV524301 WBR524293:WBR524301 WLN524293:WLN524301 WVJ524293:WVJ524301 B589829:B589837 IX589829:IX589837 ST589829:ST589837 ACP589829:ACP589837 AML589829:AML589837 AWH589829:AWH589837 BGD589829:BGD589837 BPZ589829:BPZ589837 BZV589829:BZV589837 CJR589829:CJR589837 CTN589829:CTN589837 DDJ589829:DDJ589837 DNF589829:DNF589837 DXB589829:DXB589837 EGX589829:EGX589837 EQT589829:EQT589837 FAP589829:FAP589837 FKL589829:FKL589837 FUH589829:FUH589837 GED589829:GED589837 GNZ589829:GNZ589837 GXV589829:GXV589837 HHR589829:HHR589837 HRN589829:HRN589837 IBJ589829:IBJ589837 ILF589829:ILF589837 IVB589829:IVB589837 JEX589829:JEX589837 JOT589829:JOT589837 JYP589829:JYP589837 KIL589829:KIL589837 KSH589829:KSH589837 LCD589829:LCD589837 LLZ589829:LLZ589837 LVV589829:LVV589837 MFR589829:MFR589837 MPN589829:MPN589837 MZJ589829:MZJ589837 NJF589829:NJF589837 NTB589829:NTB589837 OCX589829:OCX589837 OMT589829:OMT589837 OWP589829:OWP589837 PGL589829:PGL589837 PQH589829:PQH589837 QAD589829:QAD589837 QJZ589829:QJZ589837 QTV589829:QTV589837 RDR589829:RDR589837 RNN589829:RNN589837 RXJ589829:RXJ589837 SHF589829:SHF589837 SRB589829:SRB589837 TAX589829:TAX589837 TKT589829:TKT589837 TUP589829:TUP589837 UEL589829:UEL589837 UOH589829:UOH589837 UYD589829:UYD589837 VHZ589829:VHZ589837 VRV589829:VRV589837 WBR589829:WBR589837 WLN589829:WLN589837 WVJ589829:WVJ589837 B655365:B655373 IX655365:IX655373 ST655365:ST655373 ACP655365:ACP655373 AML655365:AML655373 AWH655365:AWH655373 BGD655365:BGD655373 BPZ655365:BPZ655373 BZV655365:BZV655373 CJR655365:CJR655373 CTN655365:CTN655373 DDJ655365:DDJ655373 DNF655365:DNF655373 DXB655365:DXB655373 EGX655365:EGX655373 EQT655365:EQT655373 FAP655365:FAP655373 FKL655365:FKL655373 FUH655365:FUH655373 GED655365:GED655373 GNZ655365:GNZ655373 GXV655365:GXV655373 HHR655365:HHR655373 HRN655365:HRN655373 IBJ655365:IBJ655373 ILF655365:ILF655373 IVB655365:IVB655373 JEX655365:JEX655373 JOT655365:JOT655373 JYP655365:JYP655373 KIL655365:KIL655373 KSH655365:KSH655373 LCD655365:LCD655373 LLZ655365:LLZ655373 LVV655365:LVV655373 MFR655365:MFR655373 MPN655365:MPN655373 MZJ655365:MZJ655373 NJF655365:NJF655373 NTB655365:NTB655373 OCX655365:OCX655373 OMT655365:OMT655373 OWP655365:OWP655373 PGL655365:PGL655373 PQH655365:PQH655373 QAD655365:QAD655373 QJZ655365:QJZ655373 QTV655365:QTV655373 RDR655365:RDR655373 RNN655365:RNN655373 RXJ655365:RXJ655373 SHF655365:SHF655373 SRB655365:SRB655373 TAX655365:TAX655373 TKT655365:TKT655373 TUP655365:TUP655373 UEL655365:UEL655373 UOH655365:UOH655373 UYD655365:UYD655373 VHZ655365:VHZ655373 VRV655365:VRV655373 WBR655365:WBR655373 WLN655365:WLN655373 WVJ655365:WVJ655373 B720901:B720909 IX720901:IX720909 ST720901:ST720909 ACP720901:ACP720909 AML720901:AML720909 AWH720901:AWH720909 BGD720901:BGD720909 BPZ720901:BPZ720909 BZV720901:BZV720909 CJR720901:CJR720909 CTN720901:CTN720909 DDJ720901:DDJ720909 DNF720901:DNF720909 DXB720901:DXB720909 EGX720901:EGX720909 EQT720901:EQT720909 FAP720901:FAP720909 FKL720901:FKL720909 FUH720901:FUH720909 GED720901:GED720909 GNZ720901:GNZ720909 GXV720901:GXV720909 HHR720901:HHR720909 HRN720901:HRN720909 IBJ720901:IBJ720909 ILF720901:ILF720909 IVB720901:IVB720909 JEX720901:JEX720909 JOT720901:JOT720909 JYP720901:JYP720909 KIL720901:KIL720909 KSH720901:KSH720909 LCD720901:LCD720909 LLZ720901:LLZ720909 LVV720901:LVV720909 MFR720901:MFR720909 MPN720901:MPN720909 MZJ720901:MZJ720909 NJF720901:NJF720909 NTB720901:NTB720909 OCX720901:OCX720909 OMT720901:OMT720909 OWP720901:OWP720909 PGL720901:PGL720909 PQH720901:PQH720909 QAD720901:QAD720909 QJZ720901:QJZ720909 QTV720901:QTV720909 RDR720901:RDR720909 RNN720901:RNN720909 RXJ720901:RXJ720909 SHF720901:SHF720909 SRB720901:SRB720909 TAX720901:TAX720909 TKT720901:TKT720909 TUP720901:TUP720909 UEL720901:UEL720909 UOH720901:UOH720909 UYD720901:UYD720909 VHZ720901:VHZ720909 VRV720901:VRV720909 WBR720901:WBR720909 WLN720901:WLN720909 WVJ720901:WVJ720909 B786437:B786445 IX786437:IX786445 ST786437:ST786445 ACP786437:ACP786445 AML786437:AML786445 AWH786437:AWH786445 BGD786437:BGD786445 BPZ786437:BPZ786445 BZV786437:BZV786445 CJR786437:CJR786445 CTN786437:CTN786445 DDJ786437:DDJ786445 DNF786437:DNF786445 DXB786437:DXB786445 EGX786437:EGX786445 EQT786437:EQT786445 FAP786437:FAP786445 FKL786437:FKL786445 FUH786437:FUH786445 GED786437:GED786445 GNZ786437:GNZ786445 GXV786437:GXV786445 HHR786437:HHR786445 HRN786437:HRN786445 IBJ786437:IBJ786445 ILF786437:ILF786445 IVB786437:IVB786445 JEX786437:JEX786445 JOT786437:JOT786445 JYP786437:JYP786445 KIL786437:KIL786445 KSH786437:KSH786445 LCD786437:LCD786445 LLZ786437:LLZ786445 LVV786437:LVV786445 MFR786437:MFR786445 MPN786437:MPN786445 MZJ786437:MZJ786445 NJF786437:NJF786445 NTB786437:NTB786445 OCX786437:OCX786445 OMT786437:OMT786445 OWP786437:OWP786445 PGL786437:PGL786445 PQH786437:PQH786445 QAD786437:QAD786445 QJZ786437:QJZ786445 QTV786437:QTV786445 RDR786437:RDR786445 RNN786437:RNN786445 RXJ786437:RXJ786445 SHF786437:SHF786445 SRB786437:SRB786445 TAX786437:TAX786445 TKT786437:TKT786445 TUP786437:TUP786445 UEL786437:UEL786445 UOH786437:UOH786445 UYD786437:UYD786445 VHZ786437:VHZ786445 VRV786437:VRV786445 WBR786437:WBR786445 WLN786437:WLN786445 WVJ786437:WVJ786445 B851973:B851981 IX851973:IX851981 ST851973:ST851981 ACP851973:ACP851981 AML851973:AML851981 AWH851973:AWH851981 BGD851973:BGD851981 BPZ851973:BPZ851981 BZV851973:BZV851981 CJR851973:CJR851981 CTN851973:CTN851981 DDJ851973:DDJ851981 DNF851973:DNF851981 DXB851973:DXB851981 EGX851973:EGX851981 EQT851973:EQT851981 FAP851973:FAP851981 FKL851973:FKL851981 FUH851973:FUH851981 GED851973:GED851981 GNZ851973:GNZ851981 GXV851973:GXV851981 HHR851973:HHR851981 HRN851973:HRN851981 IBJ851973:IBJ851981 ILF851973:ILF851981 IVB851973:IVB851981 JEX851973:JEX851981 JOT851973:JOT851981 JYP851973:JYP851981 KIL851973:KIL851981 KSH851973:KSH851981 LCD851973:LCD851981 LLZ851973:LLZ851981 LVV851973:LVV851981 MFR851973:MFR851981 MPN851973:MPN851981 MZJ851973:MZJ851981 NJF851973:NJF851981 NTB851973:NTB851981 OCX851973:OCX851981 OMT851973:OMT851981 OWP851973:OWP851981 PGL851973:PGL851981 PQH851973:PQH851981 QAD851973:QAD851981 QJZ851973:QJZ851981 QTV851973:QTV851981 RDR851973:RDR851981 RNN851973:RNN851981 RXJ851973:RXJ851981 SHF851973:SHF851981 SRB851973:SRB851981 TAX851973:TAX851981 TKT851973:TKT851981 TUP851973:TUP851981 UEL851973:UEL851981 UOH851973:UOH851981 UYD851973:UYD851981 VHZ851973:VHZ851981 VRV851973:VRV851981 WBR851973:WBR851981 WLN851973:WLN851981 WVJ851973:WVJ851981 B917509:B917517 IX917509:IX917517 ST917509:ST917517 ACP917509:ACP917517 AML917509:AML917517 AWH917509:AWH917517 BGD917509:BGD917517 BPZ917509:BPZ917517 BZV917509:BZV917517 CJR917509:CJR917517 CTN917509:CTN917517 DDJ917509:DDJ917517 DNF917509:DNF917517 DXB917509:DXB917517 EGX917509:EGX917517 EQT917509:EQT917517 FAP917509:FAP917517 FKL917509:FKL917517 FUH917509:FUH917517 GED917509:GED917517 GNZ917509:GNZ917517 GXV917509:GXV917517 HHR917509:HHR917517 HRN917509:HRN917517 IBJ917509:IBJ917517 ILF917509:ILF917517 IVB917509:IVB917517 JEX917509:JEX917517 JOT917509:JOT917517 JYP917509:JYP917517 KIL917509:KIL917517 KSH917509:KSH917517 LCD917509:LCD917517 LLZ917509:LLZ917517 LVV917509:LVV917517 MFR917509:MFR917517 MPN917509:MPN917517 MZJ917509:MZJ917517 NJF917509:NJF917517 NTB917509:NTB917517 OCX917509:OCX917517 OMT917509:OMT917517 OWP917509:OWP917517 PGL917509:PGL917517 PQH917509:PQH917517 QAD917509:QAD917517 QJZ917509:QJZ917517 QTV917509:QTV917517 RDR917509:RDR917517 RNN917509:RNN917517 RXJ917509:RXJ917517 SHF917509:SHF917517 SRB917509:SRB917517 TAX917509:TAX917517 TKT917509:TKT917517 TUP917509:TUP917517 UEL917509:UEL917517 UOH917509:UOH917517 UYD917509:UYD917517 VHZ917509:VHZ917517 VRV917509:VRV917517 WBR917509:WBR917517 WLN917509:WLN917517 WVJ917509:WVJ917517 B983045:B983053 IX983045:IX983053 ST983045:ST983053 ACP983045:ACP983053 AML983045:AML983053 AWH983045:AWH983053 BGD983045:BGD983053 BPZ983045:BPZ983053 BZV983045:BZV983053 CJR983045:CJR983053 CTN983045:CTN983053 DDJ983045:DDJ983053 DNF983045:DNF983053 DXB983045:DXB983053 EGX983045:EGX983053 EQT983045:EQT983053 FAP983045:FAP983053 FKL983045:FKL983053 FUH983045:FUH983053 GED983045:GED983053 GNZ983045:GNZ983053 GXV983045:GXV983053 HHR983045:HHR983053 HRN983045:HRN983053 IBJ983045:IBJ983053 ILF983045:ILF983053 IVB983045:IVB983053 JEX983045:JEX983053 JOT983045:JOT983053 JYP983045:JYP983053 KIL983045:KIL983053 KSH983045:KSH983053 LCD983045:LCD983053 LLZ983045:LLZ983053 LVV983045:LVV983053 MFR983045:MFR983053 MPN983045:MPN983053 MZJ983045:MZJ983053 NJF983045:NJF983053 NTB983045:NTB983053 OCX983045:OCX983053 OMT983045:OMT983053 OWP983045:OWP983053 PGL983045:PGL983053 PQH983045:PQH983053 QAD983045:QAD983053 QJZ983045:QJZ983053 QTV983045:QTV983053 RDR983045:RDR983053 RNN983045:RNN983053 RXJ983045:RXJ983053 SHF983045:SHF983053 SRB983045:SRB983053 TAX983045:TAX983053 TKT983045:TKT983053 TUP983045:TUP983053 UEL983045:UEL983053 UOH983045:UOH983053 UYD983045:UYD983053 VHZ983045:VHZ983053 VRV983045:VRV983053 WBR983045:WBR983053 WLN983045:WLN983053 WVJ983045:WVJ983053 A32:B33 IW32:IX33 SS32:ST33 ACO32:ACP33 AMK32:AML33 AWG32:AWH33 BGC32:BGD33 BPY32:BPZ33 BZU32:BZV33 CJQ32:CJR33 CTM32:CTN33 DDI32:DDJ33 DNE32:DNF33 DXA32:DXB33 EGW32:EGX33 EQS32:EQT33 FAO32:FAP33 FKK32:FKL33 FUG32:FUH33 GEC32:GED33 GNY32:GNZ33 GXU32:GXV33 HHQ32:HHR33 HRM32:HRN33 IBI32:IBJ33 ILE32:ILF33 IVA32:IVB33 JEW32:JEX33 JOS32:JOT33 JYO32:JYP33 KIK32:KIL33 KSG32:KSH33 LCC32:LCD33 LLY32:LLZ33 LVU32:LVV33 MFQ32:MFR33 MPM32:MPN33 MZI32:MZJ33 NJE32:NJF33 NTA32:NTB33 OCW32:OCX33 OMS32:OMT33 OWO32:OWP33 PGK32:PGL33 PQG32:PQH33 QAC32:QAD33 QJY32:QJZ33 QTU32:QTV33 RDQ32:RDR33 RNM32:RNN33 RXI32:RXJ33 SHE32:SHF33 SRA32:SRB33 TAW32:TAX33 TKS32:TKT33 TUO32:TUP33 UEK32:UEL33 UOG32:UOH33 UYC32:UYD33 VHY32:VHZ33 VRU32:VRV33 WBQ32:WBR33 WLM32:WLN33 WVI32:WVJ33 A65568:B65569 IW65568:IX65569 SS65568:ST65569 ACO65568:ACP65569 AMK65568:AML65569 AWG65568:AWH65569 BGC65568:BGD65569 BPY65568:BPZ65569 BZU65568:BZV65569 CJQ65568:CJR65569 CTM65568:CTN65569 DDI65568:DDJ65569 DNE65568:DNF65569 DXA65568:DXB65569 EGW65568:EGX65569 EQS65568:EQT65569 FAO65568:FAP65569 FKK65568:FKL65569 FUG65568:FUH65569 GEC65568:GED65569 GNY65568:GNZ65569 GXU65568:GXV65569 HHQ65568:HHR65569 HRM65568:HRN65569 IBI65568:IBJ65569 ILE65568:ILF65569 IVA65568:IVB65569 JEW65568:JEX65569 JOS65568:JOT65569 JYO65568:JYP65569 KIK65568:KIL65569 KSG65568:KSH65569 LCC65568:LCD65569 LLY65568:LLZ65569 LVU65568:LVV65569 MFQ65568:MFR65569 MPM65568:MPN65569 MZI65568:MZJ65569 NJE65568:NJF65569 NTA65568:NTB65569 OCW65568:OCX65569 OMS65568:OMT65569 OWO65568:OWP65569 PGK65568:PGL65569 PQG65568:PQH65569 QAC65568:QAD65569 QJY65568:QJZ65569 QTU65568:QTV65569 RDQ65568:RDR65569 RNM65568:RNN65569 RXI65568:RXJ65569 SHE65568:SHF65569 SRA65568:SRB65569 TAW65568:TAX65569 TKS65568:TKT65569 TUO65568:TUP65569 UEK65568:UEL65569 UOG65568:UOH65569 UYC65568:UYD65569 VHY65568:VHZ65569 VRU65568:VRV65569 WBQ65568:WBR65569 WLM65568:WLN65569 WVI65568:WVJ65569 A131104:B131105 IW131104:IX131105 SS131104:ST131105 ACO131104:ACP131105 AMK131104:AML131105 AWG131104:AWH131105 BGC131104:BGD131105 BPY131104:BPZ131105 BZU131104:BZV131105 CJQ131104:CJR131105 CTM131104:CTN131105 DDI131104:DDJ131105 DNE131104:DNF131105 DXA131104:DXB131105 EGW131104:EGX131105 EQS131104:EQT131105 FAO131104:FAP131105 FKK131104:FKL131105 FUG131104:FUH131105 GEC131104:GED131105 GNY131104:GNZ131105 GXU131104:GXV131105 HHQ131104:HHR131105 HRM131104:HRN131105 IBI131104:IBJ131105 ILE131104:ILF131105 IVA131104:IVB131105 JEW131104:JEX131105 JOS131104:JOT131105 JYO131104:JYP131105 KIK131104:KIL131105 KSG131104:KSH131105 LCC131104:LCD131105 LLY131104:LLZ131105 LVU131104:LVV131105 MFQ131104:MFR131105 MPM131104:MPN131105 MZI131104:MZJ131105 NJE131104:NJF131105 NTA131104:NTB131105 OCW131104:OCX131105 OMS131104:OMT131105 OWO131104:OWP131105 PGK131104:PGL131105 PQG131104:PQH131105 QAC131104:QAD131105 QJY131104:QJZ131105 QTU131104:QTV131105 RDQ131104:RDR131105 RNM131104:RNN131105 RXI131104:RXJ131105 SHE131104:SHF131105 SRA131104:SRB131105 TAW131104:TAX131105 TKS131104:TKT131105 TUO131104:TUP131105 UEK131104:UEL131105 UOG131104:UOH131105 UYC131104:UYD131105 VHY131104:VHZ131105 VRU131104:VRV131105 WBQ131104:WBR131105 WLM131104:WLN131105 WVI131104:WVJ131105 A196640:B196641 IW196640:IX196641 SS196640:ST196641 ACO196640:ACP196641 AMK196640:AML196641 AWG196640:AWH196641 BGC196640:BGD196641 BPY196640:BPZ196641 BZU196640:BZV196641 CJQ196640:CJR196641 CTM196640:CTN196641 DDI196640:DDJ196641 DNE196640:DNF196641 DXA196640:DXB196641 EGW196640:EGX196641 EQS196640:EQT196641 FAO196640:FAP196641 FKK196640:FKL196641 FUG196640:FUH196641 GEC196640:GED196641 GNY196640:GNZ196641 GXU196640:GXV196641 HHQ196640:HHR196641 HRM196640:HRN196641 IBI196640:IBJ196641 ILE196640:ILF196641 IVA196640:IVB196641 JEW196640:JEX196641 JOS196640:JOT196641 JYO196640:JYP196641 KIK196640:KIL196641 KSG196640:KSH196641 LCC196640:LCD196641 LLY196640:LLZ196641 LVU196640:LVV196641 MFQ196640:MFR196641 MPM196640:MPN196641 MZI196640:MZJ196641 NJE196640:NJF196641 NTA196640:NTB196641 OCW196640:OCX196641 OMS196640:OMT196641 OWO196640:OWP196641 PGK196640:PGL196641 PQG196640:PQH196641 QAC196640:QAD196641 QJY196640:QJZ196641 QTU196640:QTV196641 RDQ196640:RDR196641 RNM196640:RNN196641 RXI196640:RXJ196641 SHE196640:SHF196641 SRA196640:SRB196641 TAW196640:TAX196641 TKS196640:TKT196641 TUO196640:TUP196641 UEK196640:UEL196641 UOG196640:UOH196641 UYC196640:UYD196641 VHY196640:VHZ196641 VRU196640:VRV196641 WBQ196640:WBR196641 WLM196640:WLN196641 WVI196640:WVJ196641 A262176:B262177 IW262176:IX262177 SS262176:ST262177 ACO262176:ACP262177 AMK262176:AML262177 AWG262176:AWH262177 BGC262176:BGD262177 BPY262176:BPZ262177 BZU262176:BZV262177 CJQ262176:CJR262177 CTM262176:CTN262177 DDI262176:DDJ262177 DNE262176:DNF262177 DXA262176:DXB262177 EGW262176:EGX262177 EQS262176:EQT262177 FAO262176:FAP262177 FKK262176:FKL262177 FUG262176:FUH262177 GEC262176:GED262177 GNY262176:GNZ262177 GXU262176:GXV262177 HHQ262176:HHR262177 HRM262176:HRN262177 IBI262176:IBJ262177 ILE262176:ILF262177 IVA262176:IVB262177 JEW262176:JEX262177 JOS262176:JOT262177 JYO262176:JYP262177 KIK262176:KIL262177 KSG262176:KSH262177 LCC262176:LCD262177 LLY262176:LLZ262177 LVU262176:LVV262177 MFQ262176:MFR262177 MPM262176:MPN262177 MZI262176:MZJ262177 NJE262176:NJF262177 NTA262176:NTB262177 OCW262176:OCX262177 OMS262176:OMT262177 OWO262176:OWP262177 PGK262176:PGL262177 PQG262176:PQH262177 QAC262176:QAD262177 QJY262176:QJZ262177 QTU262176:QTV262177 RDQ262176:RDR262177 RNM262176:RNN262177 RXI262176:RXJ262177 SHE262176:SHF262177 SRA262176:SRB262177 TAW262176:TAX262177 TKS262176:TKT262177 TUO262176:TUP262177 UEK262176:UEL262177 UOG262176:UOH262177 UYC262176:UYD262177 VHY262176:VHZ262177 VRU262176:VRV262177 WBQ262176:WBR262177 WLM262176:WLN262177 WVI262176:WVJ262177 A327712:B327713 IW327712:IX327713 SS327712:ST327713 ACO327712:ACP327713 AMK327712:AML327713 AWG327712:AWH327713 BGC327712:BGD327713 BPY327712:BPZ327713 BZU327712:BZV327713 CJQ327712:CJR327713 CTM327712:CTN327713 DDI327712:DDJ327713 DNE327712:DNF327713 DXA327712:DXB327713 EGW327712:EGX327713 EQS327712:EQT327713 FAO327712:FAP327713 FKK327712:FKL327713 FUG327712:FUH327713 GEC327712:GED327713 GNY327712:GNZ327713 GXU327712:GXV327713 HHQ327712:HHR327713 HRM327712:HRN327713 IBI327712:IBJ327713 ILE327712:ILF327713 IVA327712:IVB327713 JEW327712:JEX327713 JOS327712:JOT327713 JYO327712:JYP327713 KIK327712:KIL327713 KSG327712:KSH327713 LCC327712:LCD327713 LLY327712:LLZ327713 LVU327712:LVV327713 MFQ327712:MFR327713 MPM327712:MPN327713 MZI327712:MZJ327713 NJE327712:NJF327713 NTA327712:NTB327713 OCW327712:OCX327713 OMS327712:OMT327713 OWO327712:OWP327713 PGK327712:PGL327713 PQG327712:PQH327713 QAC327712:QAD327713 QJY327712:QJZ327713 QTU327712:QTV327713 RDQ327712:RDR327713 RNM327712:RNN327713 RXI327712:RXJ327713 SHE327712:SHF327713 SRA327712:SRB327713 TAW327712:TAX327713 TKS327712:TKT327713 TUO327712:TUP327713 UEK327712:UEL327713 UOG327712:UOH327713 UYC327712:UYD327713 VHY327712:VHZ327713 VRU327712:VRV327713 WBQ327712:WBR327713 WLM327712:WLN327713 WVI327712:WVJ327713 A393248:B393249 IW393248:IX393249 SS393248:ST393249 ACO393248:ACP393249 AMK393248:AML393249 AWG393248:AWH393249 BGC393248:BGD393249 BPY393248:BPZ393249 BZU393248:BZV393249 CJQ393248:CJR393249 CTM393248:CTN393249 DDI393248:DDJ393249 DNE393248:DNF393249 DXA393248:DXB393249 EGW393248:EGX393249 EQS393248:EQT393249 FAO393248:FAP393249 FKK393248:FKL393249 FUG393248:FUH393249 GEC393248:GED393249 GNY393248:GNZ393249 GXU393248:GXV393249 HHQ393248:HHR393249 HRM393248:HRN393249 IBI393248:IBJ393249 ILE393248:ILF393249 IVA393248:IVB393249 JEW393248:JEX393249 JOS393248:JOT393249 JYO393248:JYP393249 KIK393248:KIL393249 KSG393248:KSH393249 LCC393248:LCD393249 LLY393248:LLZ393249 LVU393248:LVV393249 MFQ393248:MFR393249 MPM393248:MPN393249 MZI393248:MZJ393249 NJE393248:NJF393249 NTA393248:NTB393249 OCW393248:OCX393249 OMS393248:OMT393249 OWO393248:OWP393249 PGK393248:PGL393249 PQG393248:PQH393249 QAC393248:QAD393249 QJY393248:QJZ393249 QTU393248:QTV393249 RDQ393248:RDR393249 RNM393248:RNN393249 RXI393248:RXJ393249 SHE393248:SHF393249 SRA393248:SRB393249 TAW393248:TAX393249 TKS393248:TKT393249 TUO393248:TUP393249 UEK393248:UEL393249 UOG393248:UOH393249 UYC393248:UYD393249 VHY393248:VHZ393249 VRU393248:VRV393249 WBQ393248:WBR393249 WLM393248:WLN393249 WVI393248:WVJ393249 A458784:B458785 IW458784:IX458785 SS458784:ST458785 ACO458784:ACP458785 AMK458784:AML458785 AWG458784:AWH458785 BGC458784:BGD458785 BPY458784:BPZ458785 BZU458784:BZV458785 CJQ458784:CJR458785 CTM458784:CTN458785 DDI458784:DDJ458785 DNE458784:DNF458785 DXA458784:DXB458785 EGW458784:EGX458785 EQS458784:EQT458785 FAO458784:FAP458785 FKK458784:FKL458785 FUG458784:FUH458785 GEC458784:GED458785 GNY458784:GNZ458785 GXU458784:GXV458785 HHQ458784:HHR458785 HRM458784:HRN458785 IBI458784:IBJ458785 ILE458784:ILF458785 IVA458784:IVB458785 JEW458784:JEX458785 JOS458784:JOT458785 JYO458784:JYP458785 KIK458784:KIL458785 KSG458784:KSH458785 LCC458784:LCD458785 LLY458784:LLZ458785 LVU458784:LVV458785 MFQ458784:MFR458785 MPM458784:MPN458785 MZI458784:MZJ458785 NJE458784:NJF458785 NTA458784:NTB458785 OCW458784:OCX458785 OMS458784:OMT458785 OWO458784:OWP458785 PGK458784:PGL458785 PQG458784:PQH458785 QAC458784:QAD458785 QJY458784:QJZ458785 QTU458784:QTV458785 RDQ458784:RDR458785 RNM458784:RNN458785 RXI458784:RXJ458785 SHE458784:SHF458785 SRA458784:SRB458785 TAW458784:TAX458785 TKS458784:TKT458785 TUO458784:TUP458785 UEK458784:UEL458785 UOG458784:UOH458785 UYC458784:UYD458785 VHY458784:VHZ458785 VRU458784:VRV458785 WBQ458784:WBR458785 WLM458784:WLN458785 WVI458784:WVJ458785 A524320:B524321 IW524320:IX524321 SS524320:ST524321 ACO524320:ACP524321 AMK524320:AML524321 AWG524320:AWH524321 BGC524320:BGD524321 BPY524320:BPZ524321 BZU524320:BZV524321 CJQ524320:CJR524321 CTM524320:CTN524321 DDI524320:DDJ524321 DNE524320:DNF524321 DXA524320:DXB524321 EGW524320:EGX524321 EQS524320:EQT524321 FAO524320:FAP524321 FKK524320:FKL524321 FUG524320:FUH524321 GEC524320:GED524321 GNY524320:GNZ524321 GXU524320:GXV524321 HHQ524320:HHR524321 HRM524320:HRN524321 IBI524320:IBJ524321 ILE524320:ILF524321 IVA524320:IVB524321 JEW524320:JEX524321 JOS524320:JOT524321 JYO524320:JYP524321 KIK524320:KIL524321 KSG524320:KSH524321 LCC524320:LCD524321 LLY524320:LLZ524321 LVU524320:LVV524321 MFQ524320:MFR524321 MPM524320:MPN524321 MZI524320:MZJ524321 NJE524320:NJF524321 NTA524320:NTB524321 OCW524320:OCX524321 OMS524320:OMT524321 OWO524320:OWP524321 PGK524320:PGL524321 PQG524320:PQH524321 QAC524320:QAD524321 QJY524320:QJZ524321 QTU524320:QTV524321 RDQ524320:RDR524321 RNM524320:RNN524321 RXI524320:RXJ524321 SHE524320:SHF524321 SRA524320:SRB524321 TAW524320:TAX524321 TKS524320:TKT524321 TUO524320:TUP524321 UEK524320:UEL524321 UOG524320:UOH524321 UYC524320:UYD524321 VHY524320:VHZ524321 VRU524320:VRV524321 WBQ524320:WBR524321 WLM524320:WLN524321 WVI524320:WVJ524321 A589856:B589857 IW589856:IX589857 SS589856:ST589857 ACO589856:ACP589857 AMK589856:AML589857 AWG589856:AWH589857 BGC589856:BGD589857 BPY589856:BPZ589857 BZU589856:BZV589857 CJQ589856:CJR589857 CTM589856:CTN589857 DDI589856:DDJ589857 DNE589856:DNF589857 DXA589856:DXB589857 EGW589856:EGX589857 EQS589856:EQT589857 FAO589856:FAP589857 FKK589856:FKL589857 FUG589856:FUH589857 GEC589856:GED589857 GNY589856:GNZ589857 GXU589856:GXV589857 HHQ589856:HHR589857 HRM589856:HRN589857 IBI589856:IBJ589857 ILE589856:ILF589857 IVA589856:IVB589857 JEW589856:JEX589857 JOS589856:JOT589857 JYO589856:JYP589857 KIK589856:KIL589857 KSG589856:KSH589857 LCC589856:LCD589857 LLY589856:LLZ589857 LVU589856:LVV589857 MFQ589856:MFR589857 MPM589856:MPN589857 MZI589856:MZJ589857 NJE589856:NJF589857 NTA589856:NTB589857 OCW589856:OCX589857 OMS589856:OMT589857 OWO589856:OWP589857 PGK589856:PGL589857 PQG589856:PQH589857 QAC589856:QAD589857 QJY589856:QJZ589857 QTU589856:QTV589857 RDQ589856:RDR589857 RNM589856:RNN589857 RXI589856:RXJ589857 SHE589856:SHF589857 SRA589856:SRB589857 TAW589856:TAX589857 TKS589856:TKT589857 TUO589856:TUP589857 UEK589856:UEL589857 UOG589856:UOH589857 UYC589856:UYD589857 VHY589856:VHZ589857 VRU589856:VRV589857 WBQ589856:WBR589857 WLM589856:WLN589857 WVI589856:WVJ589857 A655392:B655393 IW655392:IX655393 SS655392:ST655393 ACO655392:ACP655393 AMK655392:AML655393 AWG655392:AWH655393 BGC655392:BGD655393 BPY655392:BPZ655393 BZU655392:BZV655393 CJQ655392:CJR655393 CTM655392:CTN655393 DDI655392:DDJ655393 DNE655392:DNF655393 DXA655392:DXB655393 EGW655392:EGX655393 EQS655392:EQT655393 FAO655392:FAP655393 FKK655392:FKL655393 FUG655392:FUH655393 GEC655392:GED655393 GNY655392:GNZ655393 GXU655392:GXV655393 HHQ655392:HHR655393 HRM655392:HRN655393 IBI655392:IBJ655393 ILE655392:ILF655393 IVA655392:IVB655393 JEW655392:JEX655393 JOS655392:JOT655393 JYO655392:JYP655393 KIK655392:KIL655393 KSG655392:KSH655393 LCC655392:LCD655393 LLY655392:LLZ655393 LVU655392:LVV655393 MFQ655392:MFR655393 MPM655392:MPN655393 MZI655392:MZJ655393 NJE655392:NJF655393 NTA655392:NTB655393 OCW655392:OCX655393 OMS655392:OMT655393 OWO655392:OWP655393 PGK655392:PGL655393 PQG655392:PQH655393 QAC655392:QAD655393 QJY655392:QJZ655393 QTU655392:QTV655393 RDQ655392:RDR655393 RNM655392:RNN655393 RXI655392:RXJ655393 SHE655392:SHF655393 SRA655392:SRB655393 TAW655392:TAX655393 TKS655392:TKT655393 TUO655392:TUP655393 UEK655392:UEL655393 UOG655392:UOH655393 UYC655392:UYD655393 VHY655392:VHZ655393 VRU655392:VRV655393 WBQ655392:WBR655393 WLM655392:WLN655393 WVI655392:WVJ655393 A720928:B720929 IW720928:IX720929 SS720928:ST720929 ACO720928:ACP720929 AMK720928:AML720929 AWG720928:AWH720929 BGC720928:BGD720929 BPY720928:BPZ720929 BZU720928:BZV720929 CJQ720928:CJR720929 CTM720928:CTN720929 DDI720928:DDJ720929 DNE720928:DNF720929 DXA720928:DXB720929 EGW720928:EGX720929 EQS720928:EQT720929 FAO720928:FAP720929 FKK720928:FKL720929 FUG720928:FUH720929 GEC720928:GED720929 GNY720928:GNZ720929 GXU720928:GXV720929 HHQ720928:HHR720929 HRM720928:HRN720929 IBI720928:IBJ720929 ILE720928:ILF720929 IVA720928:IVB720929 JEW720928:JEX720929 JOS720928:JOT720929 JYO720928:JYP720929 KIK720928:KIL720929 KSG720928:KSH720929 LCC720928:LCD720929 LLY720928:LLZ720929 LVU720928:LVV720929 MFQ720928:MFR720929 MPM720928:MPN720929 MZI720928:MZJ720929 NJE720928:NJF720929 NTA720928:NTB720929 OCW720928:OCX720929 OMS720928:OMT720929 OWO720928:OWP720929 PGK720928:PGL720929 PQG720928:PQH720929 QAC720928:QAD720929 QJY720928:QJZ720929 QTU720928:QTV720929 RDQ720928:RDR720929 RNM720928:RNN720929 RXI720928:RXJ720929 SHE720928:SHF720929 SRA720928:SRB720929 TAW720928:TAX720929 TKS720928:TKT720929 TUO720928:TUP720929 UEK720928:UEL720929 UOG720928:UOH720929 UYC720928:UYD720929 VHY720928:VHZ720929 VRU720928:VRV720929 WBQ720928:WBR720929 WLM720928:WLN720929 WVI720928:WVJ720929 A786464:B786465 IW786464:IX786465 SS786464:ST786465 ACO786464:ACP786465 AMK786464:AML786465 AWG786464:AWH786465 BGC786464:BGD786465 BPY786464:BPZ786465 BZU786464:BZV786465 CJQ786464:CJR786465 CTM786464:CTN786465 DDI786464:DDJ786465 DNE786464:DNF786465 DXA786464:DXB786465 EGW786464:EGX786465 EQS786464:EQT786465 FAO786464:FAP786465 FKK786464:FKL786465 FUG786464:FUH786465 GEC786464:GED786465 GNY786464:GNZ786465 GXU786464:GXV786465 HHQ786464:HHR786465 HRM786464:HRN786465 IBI786464:IBJ786465 ILE786464:ILF786465 IVA786464:IVB786465 JEW786464:JEX786465 JOS786464:JOT786465 JYO786464:JYP786465 KIK786464:KIL786465 KSG786464:KSH786465 LCC786464:LCD786465 LLY786464:LLZ786465 LVU786464:LVV786465 MFQ786464:MFR786465 MPM786464:MPN786465 MZI786464:MZJ786465 NJE786464:NJF786465 NTA786464:NTB786465 OCW786464:OCX786465 OMS786464:OMT786465 OWO786464:OWP786465 PGK786464:PGL786465 PQG786464:PQH786465 QAC786464:QAD786465 QJY786464:QJZ786465 QTU786464:QTV786465 RDQ786464:RDR786465 RNM786464:RNN786465 RXI786464:RXJ786465 SHE786464:SHF786465 SRA786464:SRB786465 TAW786464:TAX786465 TKS786464:TKT786465 TUO786464:TUP786465 UEK786464:UEL786465 UOG786464:UOH786465 UYC786464:UYD786465 VHY786464:VHZ786465 VRU786464:VRV786465 WBQ786464:WBR786465 WLM786464:WLN786465 WVI786464:WVJ786465 A852000:B852001 IW852000:IX852001 SS852000:ST852001 ACO852000:ACP852001 AMK852000:AML852001 AWG852000:AWH852001 BGC852000:BGD852001 BPY852000:BPZ852001 BZU852000:BZV852001 CJQ852000:CJR852001 CTM852000:CTN852001 DDI852000:DDJ852001 DNE852000:DNF852001 DXA852000:DXB852001 EGW852000:EGX852001 EQS852000:EQT852001 FAO852000:FAP852001 FKK852000:FKL852001 FUG852000:FUH852001 GEC852000:GED852001 GNY852000:GNZ852001 GXU852000:GXV852001 HHQ852000:HHR852001 HRM852000:HRN852001 IBI852000:IBJ852001 ILE852000:ILF852001 IVA852000:IVB852001 JEW852000:JEX852001 JOS852000:JOT852001 JYO852000:JYP852001 KIK852000:KIL852001 KSG852000:KSH852001 LCC852000:LCD852001 LLY852000:LLZ852001 LVU852000:LVV852001 MFQ852000:MFR852001 MPM852000:MPN852001 MZI852000:MZJ852001 NJE852000:NJF852001 NTA852000:NTB852001 OCW852000:OCX852001 OMS852000:OMT852001 OWO852000:OWP852001 PGK852000:PGL852001 PQG852000:PQH852001 QAC852000:QAD852001 QJY852000:QJZ852001 QTU852000:QTV852001 RDQ852000:RDR852001 RNM852000:RNN852001 RXI852000:RXJ852001 SHE852000:SHF852001 SRA852000:SRB852001 TAW852000:TAX852001 TKS852000:TKT852001 TUO852000:TUP852001 UEK852000:UEL852001 UOG852000:UOH852001 UYC852000:UYD852001 VHY852000:VHZ852001 VRU852000:VRV852001 WBQ852000:WBR852001 WLM852000:WLN852001 WVI852000:WVJ852001 A917536:B917537 IW917536:IX917537 SS917536:ST917537 ACO917536:ACP917537 AMK917536:AML917537 AWG917536:AWH917537 BGC917536:BGD917537 BPY917536:BPZ917537 BZU917536:BZV917537 CJQ917536:CJR917537 CTM917536:CTN917537 DDI917536:DDJ917537 DNE917536:DNF917537 DXA917536:DXB917537 EGW917536:EGX917537 EQS917536:EQT917537 FAO917536:FAP917537 FKK917536:FKL917537 FUG917536:FUH917537 GEC917536:GED917537 GNY917536:GNZ917537 GXU917536:GXV917537 HHQ917536:HHR917537 HRM917536:HRN917537 IBI917536:IBJ917537 ILE917536:ILF917537 IVA917536:IVB917537 JEW917536:JEX917537 JOS917536:JOT917537 JYO917536:JYP917537 KIK917536:KIL917537 KSG917536:KSH917537 LCC917536:LCD917537 LLY917536:LLZ917537 LVU917536:LVV917537 MFQ917536:MFR917537 MPM917536:MPN917537 MZI917536:MZJ917537 NJE917536:NJF917537 NTA917536:NTB917537 OCW917536:OCX917537 OMS917536:OMT917537 OWO917536:OWP917537 PGK917536:PGL917537 PQG917536:PQH917537 QAC917536:QAD917537 QJY917536:QJZ917537 QTU917536:QTV917537 RDQ917536:RDR917537 RNM917536:RNN917537 RXI917536:RXJ917537 SHE917536:SHF917537 SRA917536:SRB917537 TAW917536:TAX917537 TKS917536:TKT917537 TUO917536:TUP917537 UEK917536:UEL917537 UOG917536:UOH917537 UYC917536:UYD917537 VHY917536:VHZ917537 VRU917536:VRV917537 WBQ917536:WBR917537 WLM917536:WLN917537 WVI917536:WVJ917537 A983072:B983073 IW983072:IX983073 SS983072:ST983073 ACO983072:ACP983073 AMK983072:AML983073 AWG983072:AWH983073 BGC983072:BGD983073 BPY983072:BPZ983073 BZU983072:BZV983073 CJQ983072:CJR983073 CTM983072:CTN983073 DDI983072:DDJ983073 DNE983072:DNF983073 DXA983072:DXB983073 EGW983072:EGX983073 EQS983072:EQT983073 FAO983072:FAP983073 FKK983072:FKL983073 FUG983072:FUH983073 GEC983072:GED983073 GNY983072:GNZ983073 GXU983072:GXV983073 HHQ983072:HHR983073 HRM983072:HRN983073 IBI983072:IBJ983073 ILE983072:ILF983073 IVA983072:IVB983073 JEW983072:JEX983073 JOS983072:JOT983073 JYO983072:JYP983073 KIK983072:KIL983073 KSG983072:KSH983073 LCC983072:LCD983073 LLY983072:LLZ983073 LVU983072:LVV983073 MFQ983072:MFR983073 MPM983072:MPN983073 MZI983072:MZJ983073 NJE983072:NJF983073 NTA983072:NTB983073 OCW983072:OCX983073 OMS983072:OMT983073 OWO983072:OWP983073 PGK983072:PGL983073 PQG983072:PQH983073 QAC983072:QAD983073 QJY983072:QJZ983073 QTU983072:QTV983073 RDQ983072:RDR983073 RNM983072:RNN983073 RXI983072:RXJ983073 SHE983072:SHF983073 SRA983072:SRB983073 TAW983072:TAX983073 TKS983072:TKT983073 TUO983072:TUP983073 UEK983072:UEL983073 UOG983072:UOH983073 UYC983072:UYD983073 VHY983072:VHZ983073 VRU983072:VRV983073 WBQ983072:WBR983073 WLM983072:WLN983073 WVI983072:WVJ983073 W5:X7 JS5:JT7 TO5:TP7 ADK5:ADL7 ANG5:ANH7 AXC5:AXD7 BGY5:BGZ7 BQU5:BQV7 CAQ5:CAR7 CKM5:CKN7 CUI5:CUJ7 DEE5:DEF7 DOA5:DOB7 DXW5:DXX7 EHS5:EHT7 ERO5:ERP7 FBK5:FBL7 FLG5:FLH7 FVC5:FVD7 GEY5:GEZ7 GOU5:GOV7 GYQ5:GYR7 HIM5:HIN7 HSI5:HSJ7 ICE5:ICF7 IMA5:IMB7 IVW5:IVX7 JFS5:JFT7 JPO5:JPP7 JZK5:JZL7 KJG5:KJH7 KTC5:KTD7 LCY5:LCZ7 LMU5:LMV7 LWQ5:LWR7 MGM5:MGN7 MQI5:MQJ7 NAE5:NAF7 NKA5:NKB7 NTW5:NTX7 ODS5:ODT7 ONO5:ONP7 OXK5:OXL7 PHG5:PHH7 PRC5:PRD7 QAY5:QAZ7 QKU5:QKV7 QUQ5:QUR7 REM5:REN7 ROI5:ROJ7 RYE5:RYF7 SIA5:SIB7 SRW5:SRX7 TBS5:TBT7 TLO5:TLP7 TVK5:TVL7 UFG5:UFH7 UPC5:UPD7 UYY5:UYZ7 VIU5:VIV7 VSQ5:VSR7 WCM5:WCN7 WMI5:WMJ7 WWE5:WWF7 W65541:X65543 JS65541:JT65543 TO65541:TP65543 ADK65541:ADL65543 ANG65541:ANH65543 AXC65541:AXD65543 BGY65541:BGZ65543 BQU65541:BQV65543 CAQ65541:CAR65543 CKM65541:CKN65543 CUI65541:CUJ65543 DEE65541:DEF65543 DOA65541:DOB65543 DXW65541:DXX65543 EHS65541:EHT65543 ERO65541:ERP65543 FBK65541:FBL65543 FLG65541:FLH65543 FVC65541:FVD65543 GEY65541:GEZ65543 GOU65541:GOV65543 GYQ65541:GYR65543 HIM65541:HIN65543 HSI65541:HSJ65543 ICE65541:ICF65543 IMA65541:IMB65543 IVW65541:IVX65543 JFS65541:JFT65543 JPO65541:JPP65543 JZK65541:JZL65543 KJG65541:KJH65543 KTC65541:KTD65543 LCY65541:LCZ65543 LMU65541:LMV65543 LWQ65541:LWR65543 MGM65541:MGN65543 MQI65541:MQJ65543 NAE65541:NAF65543 NKA65541:NKB65543 NTW65541:NTX65543 ODS65541:ODT65543 ONO65541:ONP65543 OXK65541:OXL65543 PHG65541:PHH65543 PRC65541:PRD65543 QAY65541:QAZ65543 QKU65541:QKV65543 QUQ65541:QUR65543 REM65541:REN65543 ROI65541:ROJ65543 RYE65541:RYF65543 SIA65541:SIB65543 SRW65541:SRX65543 TBS65541:TBT65543 TLO65541:TLP65543 TVK65541:TVL65543 UFG65541:UFH65543 UPC65541:UPD65543 UYY65541:UYZ65543 VIU65541:VIV65543 VSQ65541:VSR65543 WCM65541:WCN65543 WMI65541:WMJ65543 WWE65541:WWF65543 W131077:X131079 JS131077:JT131079 TO131077:TP131079 ADK131077:ADL131079 ANG131077:ANH131079 AXC131077:AXD131079 BGY131077:BGZ131079 BQU131077:BQV131079 CAQ131077:CAR131079 CKM131077:CKN131079 CUI131077:CUJ131079 DEE131077:DEF131079 DOA131077:DOB131079 DXW131077:DXX131079 EHS131077:EHT131079 ERO131077:ERP131079 FBK131077:FBL131079 FLG131077:FLH131079 FVC131077:FVD131079 GEY131077:GEZ131079 GOU131077:GOV131079 GYQ131077:GYR131079 HIM131077:HIN131079 HSI131077:HSJ131079 ICE131077:ICF131079 IMA131077:IMB131079 IVW131077:IVX131079 JFS131077:JFT131079 JPO131077:JPP131079 JZK131077:JZL131079 KJG131077:KJH131079 KTC131077:KTD131079 LCY131077:LCZ131079 LMU131077:LMV131079 LWQ131077:LWR131079 MGM131077:MGN131079 MQI131077:MQJ131079 NAE131077:NAF131079 NKA131077:NKB131079 NTW131077:NTX131079 ODS131077:ODT131079 ONO131077:ONP131079 OXK131077:OXL131079 PHG131077:PHH131079 PRC131077:PRD131079 QAY131077:QAZ131079 QKU131077:QKV131079 QUQ131077:QUR131079 REM131077:REN131079 ROI131077:ROJ131079 RYE131077:RYF131079 SIA131077:SIB131079 SRW131077:SRX131079 TBS131077:TBT131079 TLO131077:TLP131079 TVK131077:TVL131079 UFG131077:UFH131079 UPC131077:UPD131079 UYY131077:UYZ131079 VIU131077:VIV131079 VSQ131077:VSR131079 WCM131077:WCN131079 WMI131077:WMJ131079 WWE131077:WWF131079 W196613:X196615 JS196613:JT196615 TO196613:TP196615 ADK196613:ADL196615 ANG196613:ANH196615 AXC196613:AXD196615 BGY196613:BGZ196615 BQU196613:BQV196615 CAQ196613:CAR196615 CKM196613:CKN196615 CUI196613:CUJ196615 DEE196613:DEF196615 DOA196613:DOB196615 DXW196613:DXX196615 EHS196613:EHT196615 ERO196613:ERP196615 FBK196613:FBL196615 FLG196613:FLH196615 FVC196613:FVD196615 GEY196613:GEZ196615 GOU196613:GOV196615 GYQ196613:GYR196615 HIM196613:HIN196615 HSI196613:HSJ196615 ICE196613:ICF196615 IMA196613:IMB196615 IVW196613:IVX196615 JFS196613:JFT196615 JPO196613:JPP196615 JZK196613:JZL196615 KJG196613:KJH196615 KTC196613:KTD196615 LCY196613:LCZ196615 LMU196613:LMV196615 LWQ196613:LWR196615 MGM196613:MGN196615 MQI196613:MQJ196615 NAE196613:NAF196615 NKA196613:NKB196615 NTW196613:NTX196615 ODS196613:ODT196615 ONO196613:ONP196615 OXK196613:OXL196615 PHG196613:PHH196615 PRC196613:PRD196615 QAY196613:QAZ196615 QKU196613:QKV196615 QUQ196613:QUR196615 REM196613:REN196615 ROI196613:ROJ196615 RYE196613:RYF196615 SIA196613:SIB196615 SRW196613:SRX196615 TBS196613:TBT196615 TLO196613:TLP196615 TVK196613:TVL196615 UFG196613:UFH196615 UPC196613:UPD196615 UYY196613:UYZ196615 VIU196613:VIV196615 VSQ196613:VSR196615 WCM196613:WCN196615 WMI196613:WMJ196615 WWE196613:WWF196615 W262149:X262151 JS262149:JT262151 TO262149:TP262151 ADK262149:ADL262151 ANG262149:ANH262151 AXC262149:AXD262151 BGY262149:BGZ262151 BQU262149:BQV262151 CAQ262149:CAR262151 CKM262149:CKN262151 CUI262149:CUJ262151 DEE262149:DEF262151 DOA262149:DOB262151 DXW262149:DXX262151 EHS262149:EHT262151 ERO262149:ERP262151 FBK262149:FBL262151 FLG262149:FLH262151 FVC262149:FVD262151 GEY262149:GEZ262151 GOU262149:GOV262151 GYQ262149:GYR262151 HIM262149:HIN262151 HSI262149:HSJ262151 ICE262149:ICF262151 IMA262149:IMB262151 IVW262149:IVX262151 JFS262149:JFT262151 JPO262149:JPP262151 JZK262149:JZL262151 KJG262149:KJH262151 KTC262149:KTD262151 LCY262149:LCZ262151 LMU262149:LMV262151 LWQ262149:LWR262151 MGM262149:MGN262151 MQI262149:MQJ262151 NAE262149:NAF262151 NKA262149:NKB262151 NTW262149:NTX262151 ODS262149:ODT262151 ONO262149:ONP262151 OXK262149:OXL262151 PHG262149:PHH262151 PRC262149:PRD262151 QAY262149:QAZ262151 QKU262149:QKV262151 QUQ262149:QUR262151 REM262149:REN262151 ROI262149:ROJ262151 RYE262149:RYF262151 SIA262149:SIB262151 SRW262149:SRX262151 TBS262149:TBT262151 TLO262149:TLP262151 TVK262149:TVL262151 UFG262149:UFH262151 UPC262149:UPD262151 UYY262149:UYZ262151 VIU262149:VIV262151 VSQ262149:VSR262151 WCM262149:WCN262151 WMI262149:WMJ262151 WWE262149:WWF262151 W327685:X327687 JS327685:JT327687 TO327685:TP327687 ADK327685:ADL327687 ANG327685:ANH327687 AXC327685:AXD327687 BGY327685:BGZ327687 BQU327685:BQV327687 CAQ327685:CAR327687 CKM327685:CKN327687 CUI327685:CUJ327687 DEE327685:DEF327687 DOA327685:DOB327687 DXW327685:DXX327687 EHS327685:EHT327687 ERO327685:ERP327687 FBK327685:FBL327687 FLG327685:FLH327687 FVC327685:FVD327687 GEY327685:GEZ327687 GOU327685:GOV327687 GYQ327685:GYR327687 HIM327685:HIN327687 HSI327685:HSJ327687 ICE327685:ICF327687 IMA327685:IMB327687 IVW327685:IVX327687 JFS327685:JFT327687 JPO327685:JPP327687 JZK327685:JZL327687 KJG327685:KJH327687 KTC327685:KTD327687 LCY327685:LCZ327687 LMU327685:LMV327687 LWQ327685:LWR327687 MGM327685:MGN327687 MQI327685:MQJ327687 NAE327685:NAF327687 NKA327685:NKB327687 NTW327685:NTX327687 ODS327685:ODT327687 ONO327685:ONP327687 OXK327685:OXL327687 PHG327685:PHH327687 PRC327685:PRD327687 QAY327685:QAZ327687 QKU327685:QKV327687 QUQ327685:QUR327687 REM327685:REN327687 ROI327685:ROJ327687 RYE327685:RYF327687 SIA327685:SIB327687 SRW327685:SRX327687 TBS327685:TBT327687 TLO327685:TLP327687 TVK327685:TVL327687 UFG327685:UFH327687 UPC327685:UPD327687 UYY327685:UYZ327687 VIU327685:VIV327687 VSQ327685:VSR327687 WCM327685:WCN327687 WMI327685:WMJ327687 WWE327685:WWF327687 W393221:X393223 JS393221:JT393223 TO393221:TP393223 ADK393221:ADL393223 ANG393221:ANH393223 AXC393221:AXD393223 BGY393221:BGZ393223 BQU393221:BQV393223 CAQ393221:CAR393223 CKM393221:CKN393223 CUI393221:CUJ393223 DEE393221:DEF393223 DOA393221:DOB393223 DXW393221:DXX393223 EHS393221:EHT393223 ERO393221:ERP393223 FBK393221:FBL393223 FLG393221:FLH393223 FVC393221:FVD393223 GEY393221:GEZ393223 GOU393221:GOV393223 GYQ393221:GYR393223 HIM393221:HIN393223 HSI393221:HSJ393223 ICE393221:ICF393223 IMA393221:IMB393223 IVW393221:IVX393223 JFS393221:JFT393223 JPO393221:JPP393223 JZK393221:JZL393223 KJG393221:KJH393223 KTC393221:KTD393223 LCY393221:LCZ393223 LMU393221:LMV393223 LWQ393221:LWR393223 MGM393221:MGN393223 MQI393221:MQJ393223 NAE393221:NAF393223 NKA393221:NKB393223 NTW393221:NTX393223 ODS393221:ODT393223 ONO393221:ONP393223 OXK393221:OXL393223 PHG393221:PHH393223 PRC393221:PRD393223 QAY393221:QAZ393223 QKU393221:QKV393223 QUQ393221:QUR393223 REM393221:REN393223 ROI393221:ROJ393223 RYE393221:RYF393223 SIA393221:SIB393223 SRW393221:SRX393223 TBS393221:TBT393223 TLO393221:TLP393223 TVK393221:TVL393223 UFG393221:UFH393223 UPC393221:UPD393223 UYY393221:UYZ393223 VIU393221:VIV393223 VSQ393221:VSR393223 WCM393221:WCN393223 WMI393221:WMJ393223 WWE393221:WWF393223 W458757:X458759 JS458757:JT458759 TO458757:TP458759 ADK458757:ADL458759 ANG458757:ANH458759 AXC458757:AXD458759 BGY458757:BGZ458759 BQU458757:BQV458759 CAQ458757:CAR458759 CKM458757:CKN458759 CUI458757:CUJ458759 DEE458757:DEF458759 DOA458757:DOB458759 DXW458757:DXX458759 EHS458757:EHT458759 ERO458757:ERP458759 FBK458757:FBL458759 FLG458757:FLH458759 FVC458757:FVD458759 GEY458757:GEZ458759 GOU458757:GOV458759 GYQ458757:GYR458759 HIM458757:HIN458759 HSI458757:HSJ458759 ICE458757:ICF458759 IMA458757:IMB458759 IVW458757:IVX458759 JFS458757:JFT458759 JPO458757:JPP458759 JZK458757:JZL458759 KJG458757:KJH458759 KTC458757:KTD458759 LCY458757:LCZ458759 LMU458757:LMV458759 LWQ458757:LWR458759 MGM458757:MGN458759 MQI458757:MQJ458759 NAE458757:NAF458759 NKA458757:NKB458759 NTW458757:NTX458759 ODS458757:ODT458759 ONO458757:ONP458759 OXK458757:OXL458759 PHG458757:PHH458759 PRC458757:PRD458759 QAY458757:QAZ458759 QKU458757:QKV458759 QUQ458757:QUR458759 REM458757:REN458759 ROI458757:ROJ458759 RYE458757:RYF458759 SIA458757:SIB458759 SRW458757:SRX458759 TBS458757:TBT458759 TLO458757:TLP458759 TVK458757:TVL458759 UFG458757:UFH458759 UPC458757:UPD458759 UYY458757:UYZ458759 VIU458757:VIV458759 VSQ458757:VSR458759 WCM458757:WCN458759 WMI458757:WMJ458759 WWE458757:WWF458759 W524293:X524295 JS524293:JT524295 TO524293:TP524295 ADK524293:ADL524295 ANG524293:ANH524295 AXC524293:AXD524295 BGY524293:BGZ524295 BQU524293:BQV524295 CAQ524293:CAR524295 CKM524293:CKN524295 CUI524293:CUJ524295 DEE524293:DEF524295 DOA524293:DOB524295 DXW524293:DXX524295 EHS524293:EHT524295 ERO524293:ERP524295 FBK524293:FBL524295 FLG524293:FLH524295 FVC524293:FVD524295 GEY524293:GEZ524295 GOU524293:GOV524295 GYQ524293:GYR524295 HIM524293:HIN524295 HSI524293:HSJ524295 ICE524293:ICF524295 IMA524293:IMB524295 IVW524293:IVX524295 JFS524293:JFT524295 JPO524293:JPP524295 JZK524293:JZL524295 KJG524293:KJH524295 KTC524293:KTD524295 LCY524293:LCZ524295 LMU524293:LMV524295 LWQ524293:LWR524295 MGM524293:MGN524295 MQI524293:MQJ524295 NAE524293:NAF524295 NKA524293:NKB524295 NTW524293:NTX524295 ODS524293:ODT524295 ONO524293:ONP524295 OXK524293:OXL524295 PHG524293:PHH524295 PRC524293:PRD524295 QAY524293:QAZ524295 QKU524293:QKV524295 QUQ524293:QUR524295 REM524293:REN524295 ROI524293:ROJ524295 RYE524293:RYF524295 SIA524293:SIB524295 SRW524293:SRX524295 TBS524293:TBT524295 TLO524293:TLP524295 TVK524293:TVL524295 UFG524293:UFH524295 UPC524293:UPD524295 UYY524293:UYZ524295 VIU524293:VIV524295 VSQ524293:VSR524295 WCM524293:WCN524295 WMI524293:WMJ524295 WWE524293:WWF524295 W589829:X589831 JS589829:JT589831 TO589829:TP589831 ADK589829:ADL589831 ANG589829:ANH589831 AXC589829:AXD589831 BGY589829:BGZ589831 BQU589829:BQV589831 CAQ589829:CAR589831 CKM589829:CKN589831 CUI589829:CUJ589831 DEE589829:DEF589831 DOA589829:DOB589831 DXW589829:DXX589831 EHS589829:EHT589831 ERO589829:ERP589831 FBK589829:FBL589831 FLG589829:FLH589831 FVC589829:FVD589831 GEY589829:GEZ589831 GOU589829:GOV589831 GYQ589829:GYR589831 HIM589829:HIN589831 HSI589829:HSJ589831 ICE589829:ICF589831 IMA589829:IMB589831 IVW589829:IVX589831 JFS589829:JFT589831 JPO589829:JPP589831 JZK589829:JZL589831 KJG589829:KJH589831 KTC589829:KTD589831 LCY589829:LCZ589831 LMU589829:LMV589831 LWQ589829:LWR589831 MGM589829:MGN589831 MQI589829:MQJ589831 NAE589829:NAF589831 NKA589829:NKB589831 NTW589829:NTX589831 ODS589829:ODT589831 ONO589829:ONP589831 OXK589829:OXL589831 PHG589829:PHH589831 PRC589829:PRD589831 QAY589829:QAZ589831 QKU589829:QKV589831 QUQ589829:QUR589831 REM589829:REN589831 ROI589829:ROJ589831 RYE589829:RYF589831 SIA589829:SIB589831 SRW589829:SRX589831 TBS589829:TBT589831 TLO589829:TLP589831 TVK589829:TVL589831 UFG589829:UFH589831 UPC589829:UPD589831 UYY589829:UYZ589831 VIU589829:VIV589831 VSQ589829:VSR589831 WCM589829:WCN589831 WMI589829:WMJ589831 WWE589829:WWF589831 W655365:X655367 JS655365:JT655367 TO655365:TP655367 ADK655365:ADL655367 ANG655365:ANH655367 AXC655365:AXD655367 BGY655365:BGZ655367 BQU655365:BQV655367 CAQ655365:CAR655367 CKM655365:CKN655367 CUI655365:CUJ655367 DEE655365:DEF655367 DOA655365:DOB655367 DXW655365:DXX655367 EHS655365:EHT655367 ERO655365:ERP655367 FBK655365:FBL655367 FLG655365:FLH655367 FVC655365:FVD655367 GEY655365:GEZ655367 GOU655365:GOV655367 GYQ655365:GYR655367 HIM655365:HIN655367 HSI655365:HSJ655367 ICE655365:ICF655367 IMA655365:IMB655367 IVW655365:IVX655367 JFS655365:JFT655367 JPO655365:JPP655367 JZK655365:JZL655367 KJG655365:KJH655367 KTC655365:KTD655367 LCY655365:LCZ655367 LMU655365:LMV655367 LWQ655365:LWR655367 MGM655365:MGN655367 MQI655365:MQJ655367 NAE655365:NAF655367 NKA655365:NKB655367 NTW655365:NTX655367 ODS655365:ODT655367 ONO655365:ONP655367 OXK655365:OXL655367 PHG655365:PHH655367 PRC655365:PRD655367 QAY655365:QAZ655367 QKU655365:QKV655367 QUQ655365:QUR655367 REM655365:REN655367 ROI655365:ROJ655367 RYE655365:RYF655367 SIA655365:SIB655367 SRW655365:SRX655367 TBS655365:TBT655367 TLO655365:TLP655367 TVK655365:TVL655367 UFG655365:UFH655367 UPC655365:UPD655367 UYY655365:UYZ655367 VIU655365:VIV655367 VSQ655365:VSR655367 WCM655365:WCN655367 WMI655365:WMJ655367 WWE655365:WWF655367 W720901:X720903 JS720901:JT720903 TO720901:TP720903 ADK720901:ADL720903 ANG720901:ANH720903 AXC720901:AXD720903 BGY720901:BGZ720903 BQU720901:BQV720903 CAQ720901:CAR720903 CKM720901:CKN720903 CUI720901:CUJ720903 DEE720901:DEF720903 DOA720901:DOB720903 DXW720901:DXX720903 EHS720901:EHT720903 ERO720901:ERP720903 FBK720901:FBL720903 FLG720901:FLH720903 FVC720901:FVD720903 GEY720901:GEZ720903 GOU720901:GOV720903 GYQ720901:GYR720903 HIM720901:HIN720903 HSI720901:HSJ720903 ICE720901:ICF720903 IMA720901:IMB720903 IVW720901:IVX720903 JFS720901:JFT720903 JPO720901:JPP720903 JZK720901:JZL720903 KJG720901:KJH720903 KTC720901:KTD720903 LCY720901:LCZ720903 LMU720901:LMV720903 LWQ720901:LWR720903 MGM720901:MGN720903 MQI720901:MQJ720903 NAE720901:NAF720903 NKA720901:NKB720903 NTW720901:NTX720903 ODS720901:ODT720903 ONO720901:ONP720903 OXK720901:OXL720903 PHG720901:PHH720903 PRC720901:PRD720903 QAY720901:QAZ720903 QKU720901:QKV720903 QUQ720901:QUR720903 REM720901:REN720903 ROI720901:ROJ720903 RYE720901:RYF720903 SIA720901:SIB720903 SRW720901:SRX720903 TBS720901:TBT720903 TLO720901:TLP720903 TVK720901:TVL720903 UFG720901:UFH720903 UPC720901:UPD720903 UYY720901:UYZ720903 VIU720901:VIV720903 VSQ720901:VSR720903 WCM720901:WCN720903 WMI720901:WMJ720903 WWE720901:WWF720903 W786437:X786439 JS786437:JT786439 TO786437:TP786439 ADK786437:ADL786439 ANG786437:ANH786439 AXC786437:AXD786439 BGY786437:BGZ786439 BQU786437:BQV786439 CAQ786437:CAR786439 CKM786437:CKN786439 CUI786437:CUJ786439 DEE786437:DEF786439 DOA786437:DOB786439 DXW786437:DXX786439 EHS786437:EHT786439 ERO786437:ERP786439 FBK786437:FBL786439 FLG786437:FLH786439 FVC786437:FVD786439 GEY786437:GEZ786439 GOU786437:GOV786439 GYQ786437:GYR786439 HIM786437:HIN786439 HSI786437:HSJ786439 ICE786437:ICF786439 IMA786437:IMB786439 IVW786437:IVX786439 JFS786437:JFT786439 JPO786437:JPP786439 JZK786437:JZL786439 KJG786437:KJH786439 KTC786437:KTD786439 LCY786437:LCZ786439 LMU786437:LMV786439 LWQ786437:LWR786439 MGM786437:MGN786439 MQI786437:MQJ786439 NAE786437:NAF786439 NKA786437:NKB786439 NTW786437:NTX786439 ODS786437:ODT786439 ONO786437:ONP786439 OXK786437:OXL786439 PHG786437:PHH786439 PRC786437:PRD786439 QAY786437:QAZ786439 QKU786437:QKV786439 QUQ786437:QUR786439 REM786437:REN786439 ROI786437:ROJ786439 RYE786437:RYF786439 SIA786437:SIB786439 SRW786437:SRX786439 TBS786437:TBT786439 TLO786437:TLP786439 TVK786437:TVL786439 UFG786437:UFH786439 UPC786437:UPD786439 UYY786437:UYZ786439 VIU786437:VIV786439 VSQ786437:VSR786439 WCM786437:WCN786439 WMI786437:WMJ786439 WWE786437:WWF786439 W851973:X851975 JS851973:JT851975 TO851973:TP851975 ADK851973:ADL851975 ANG851973:ANH851975 AXC851973:AXD851975 BGY851973:BGZ851975 BQU851973:BQV851975 CAQ851973:CAR851975 CKM851973:CKN851975 CUI851973:CUJ851975 DEE851973:DEF851975 DOA851973:DOB851975 DXW851973:DXX851975 EHS851973:EHT851975 ERO851973:ERP851975 FBK851973:FBL851975 FLG851973:FLH851975 FVC851973:FVD851975 GEY851973:GEZ851975 GOU851973:GOV851975 GYQ851973:GYR851975 HIM851973:HIN851975 HSI851973:HSJ851975 ICE851973:ICF851975 IMA851973:IMB851975 IVW851973:IVX851975 JFS851973:JFT851975 JPO851973:JPP851975 JZK851973:JZL851975 KJG851973:KJH851975 KTC851973:KTD851975 LCY851973:LCZ851975 LMU851973:LMV851975 LWQ851973:LWR851975 MGM851973:MGN851975 MQI851973:MQJ851975 NAE851973:NAF851975 NKA851973:NKB851975 NTW851973:NTX851975 ODS851973:ODT851975 ONO851973:ONP851975 OXK851973:OXL851975 PHG851973:PHH851975 PRC851973:PRD851975 QAY851973:QAZ851975 QKU851973:QKV851975 QUQ851973:QUR851975 REM851973:REN851975 ROI851973:ROJ851975 RYE851973:RYF851975 SIA851973:SIB851975 SRW851973:SRX851975 TBS851973:TBT851975 TLO851973:TLP851975 TVK851973:TVL851975 UFG851973:UFH851975 UPC851973:UPD851975 UYY851973:UYZ851975 VIU851973:VIV851975 VSQ851973:VSR851975 WCM851973:WCN851975 WMI851973:WMJ851975 WWE851973:WWF851975 W917509:X917511 JS917509:JT917511 TO917509:TP917511 ADK917509:ADL917511 ANG917509:ANH917511 AXC917509:AXD917511 BGY917509:BGZ917511 BQU917509:BQV917511 CAQ917509:CAR917511 CKM917509:CKN917511 CUI917509:CUJ917511 DEE917509:DEF917511 DOA917509:DOB917511 DXW917509:DXX917511 EHS917509:EHT917511 ERO917509:ERP917511 FBK917509:FBL917511 FLG917509:FLH917511 FVC917509:FVD917511 GEY917509:GEZ917511 GOU917509:GOV917511 GYQ917509:GYR917511 HIM917509:HIN917511 HSI917509:HSJ917511 ICE917509:ICF917511 IMA917509:IMB917511 IVW917509:IVX917511 JFS917509:JFT917511 JPO917509:JPP917511 JZK917509:JZL917511 KJG917509:KJH917511 KTC917509:KTD917511 LCY917509:LCZ917511 LMU917509:LMV917511 LWQ917509:LWR917511 MGM917509:MGN917511 MQI917509:MQJ917511 NAE917509:NAF917511 NKA917509:NKB917511 NTW917509:NTX917511 ODS917509:ODT917511 ONO917509:ONP917511 OXK917509:OXL917511 PHG917509:PHH917511 PRC917509:PRD917511 QAY917509:QAZ917511 QKU917509:QKV917511 QUQ917509:QUR917511 REM917509:REN917511 ROI917509:ROJ917511 RYE917509:RYF917511 SIA917509:SIB917511 SRW917509:SRX917511 TBS917509:TBT917511 TLO917509:TLP917511 TVK917509:TVL917511 UFG917509:UFH917511 UPC917509:UPD917511 UYY917509:UYZ917511 VIU917509:VIV917511 VSQ917509:VSR917511 WCM917509:WCN917511 WMI917509:WMJ917511 WWE917509:WWF917511 W983045:X983047 JS983045:JT983047 TO983045:TP983047 ADK983045:ADL983047 ANG983045:ANH983047 AXC983045:AXD983047 BGY983045:BGZ983047 BQU983045:BQV983047 CAQ983045:CAR983047 CKM983045:CKN983047 CUI983045:CUJ983047 DEE983045:DEF983047 DOA983045:DOB983047 DXW983045:DXX983047 EHS983045:EHT983047 ERO983045:ERP983047 FBK983045:FBL983047 FLG983045:FLH983047 FVC983045:FVD983047 GEY983045:GEZ983047 GOU983045:GOV983047 GYQ983045:GYR983047 HIM983045:HIN983047 HSI983045:HSJ983047 ICE983045:ICF983047 IMA983045:IMB983047 IVW983045:IVX983047 JFS983045:JFT983047 JPO983045:JPP983047 JZK983045:JZL983047 KJG983045:KJH983047 KTC983045:KTD983047 LCY983045:LCZ983047 LMU983045:LMV983047 LWQ983045:LWR983047 MGM983045:MGN983047 MQI983045:MQJ983047 NAE983045:NAF983047 NKA983045:NKB983047 NTW983045:NTX983047 ODS983045:ODT983047 ONO983045:ONP983047 OXK983045:OXL983047 PHG983045:PHH983047 PRC983045:PRD983047 QAY983045:QAZ983047 QKU983045:QKV983047 QUQ983045:QUR983047 REM983045:REN983047 ROI983045:ROJ983047 RYE983045:RYF983047 SIA983045:SIB983047 SRW983045:SRX983047 TBS983045:TBT983047 TLO983045:TLP983047 TVK983045:TVL983047 UFG983045:UFH983047 UPC983045:UPD983047 UYY983045:UYZ983047 VIU983045:VIV983047 VSQ983045:VSR983047 WCM983045:WCN983047 WMI983045:WMJ983047 WWE983045:WWF983047 W10:X12 JS10:JT12 TO10:TP12 ADK10:ADL12 ANG10:ANH12 AXC10:AXD12 BGY10:BGZ12 BQU10:BQV12 CAQ10:CAR12 CKM10:CKN12 CUI10:CUJ12 DEE10:DEF12 DOA10:DOB12 DXW10:DXX12 EHS10:EHT12 ERO10:ERP12 FBK10:FBL12 FLG10:FLH12 FVC10:FVD12 GEY10:GEZ12 GOU10:GOV12 GYQ10:GYR12 HIM10:HIN12 HSI10:HSJ12 ICE10:ICF12 IMA10:IMB12 IVW10:IVX12 JFS10:JFT12 JPO10:JPP12 JZK10:JZL12 KJG10:KJH12 KTC10:KTD12 LCY10:LCZ12 LMU10:LMV12 LWQ10:LWR12 MGM10:MGN12 MQI10:MQJ12 NAE10:NAF12 NKA10:NKB12 NTW10:NTX12 ODS10:ODT12 ONO10:ONP12 OXK10:OXL12 PHG10:PHH12 PRC10:PRD12 QAY10:QAZ12 QKU10:QKV12 QUQ10:QUR12 REM10:REN12 ROI10:ROJ12 RYE10:RYF12 SIA10:SIB12 SRW10:SRX12 TBS10:TBT12 TLO10:TLP12 TVK10:TVL12 UFG10:UFH12 UPC10:UPD12 UYY10:UYZ12 VIU10:VIV12 VSQ10:VSR12 WCM10:WCN12 WMI10:WMJ12 WWE10:WWF12 W65546:X65548 JS65546:JT65548 TO65546:TP65548 ADK65546:ADL65548 ANG65546:ANH65548 AXC65546:AXD65548 BGY65546:BGZ65548 BQU65546:BQV65548 CAQ65546:CAR65548 CKM65546:CKN65548 CUI65546:CUJ65548 DEE65546:DEF65548 DOA65546:DOB65548 DXW65546:DXX65548 EHS65546:EHT65548 ERO65546:ERP65548 FBK65546:FBL65548 FLG65546:FLH65548 FVC65546:FVD65548 GEY65546:GEZ65548 GOU65546:GOV65548 GYQ65546:GYR65548 HIM65546:HIN65548 HSI65546:HSJ65548 ICE65546:ICF65548 IMA65546:IMB65548 IVW65546:IVX65548 JFS65546:JFT65548 JPO65546:JPP65548 JZK65546:JZL65548 KJG65546:KJH65548 KTC65546:KTD65548 LCY65546:LCZ65548 LMU65546:LMV65548 LWQ65546:LWR65548 MGM65546:MGN65548 MQI65546:MQJ65548 NAE65546:NAF65548 NKA65546:NKB65548 NTW65546:NTX65548 ODS65546:ODT65548 ONO65546:ONP65548 OXK65546:OXL65548 PHG65546:PHH65548 PRC65546:PRD65548 QAY65546:QAZ65548 QKU65546:QKV65548 QUQ65546:QUR65548 REM65546:REN65548 ROI65546:ROJ65548 RYE65546:RYF65548 SIA65546:SIB65548 SRW65546:SRX65548 TBS65546:TBT65548 TLO65546:TLP65548 TVK65546:TVL65548 UFG65546:UFH65548 UPC65546:UPD65548 UYY65546:UYZ65548 VIU65546:VIV65548 VSQ65546:VSR65548 WCM65546:WCN65548 WMI65546:WMJ65548 WWE65546:WWF65548 W131082:X131084 JS131082:JT131084 TO131082:TP131084 ADK131082:ADL131084 ANG131082:ANH131084 AXC131082:AXD131084 BGY131082:BGZ131084 BQU131082:BQV131084 CAQ131082:CAR131084 CKM131082:CKN131084 CUI131082:CUJ131084 DEE131082:DEF131084 DOA131082:DOB131084 DXW131082:DXX131084 EHS131082:EHT131084 ERO131082:ERP131084 FBK131082:FBL131084 FLG131082:FLH131084 FVC131082:FVD131084 GEY131082:GEZ131084 GOU131082:GOV131084 GYQ131082:GYR131084 HIM131082:HIN131084 HSI131082:HSJ131084 ICE131082:ICF131084 IMA131082:IMB131084 IVW131082:IVX131084 JFS131082:JFT131084 JPO131082:JPP131084 JZK131082:JZL131084 KJG131082:KJH131084 KTC131082:KTD131084 LCY131082:LCZ131084 LMU131082:LMV131084 LWQ131082:LWR131084 MGM131082:MGN131084 MQI131082:MQJ131084 NAE131082:NAF131084 NKA131082:NKB131084 NTW131082:NTX131084 ODS131082:ODT131084 ONO131082:ONP131084 OXK131082:OXL131084 PHG131082:PHH131084 PRC131082:PRD131084 QAY131082:QAZ131084 QKU131082:QKV131084 QUQ131082:QUR131084 REM131082:REN131084 ROI131082:ROJ131084 RYE131082:RYF131084 SIA131082:SIB131084 SRW131082:SRX131084 TBS131082:TBT131084 TLO131082:TLP131084 TVK131082:TVL131084 UFG131082:UFH131084 UPC131082:UPD131084 UYY131082:UYZ131084 VIU131082:VIV131084 VSQ131082:VSR131084 WCM131082:WCN131084 WMI131082:WMJ131084 WWE131082:WWF131084 W196618:X196620 JS196618:JT196620 TO196618:TP196620 ADK196618:ADL196620 ANG196618:ANH196620 AXC196618:AXD196620 BGY196618:BGZ196620 BQU196618:BQV196620 CAQ196618:CAR196620 CKM196618:CKN196620 CUI196618:CUJ196620 DEE196618:DEF196620 DOA196618:DOB196620 DXW196618:DXX196620 EHS196618:EHT196620 ERO196618:ERP196620 FBK196618:FBL196620 FLG196618:FLH196620 FVC196618:FVD196620 GEY196618:GEZ196620 GOU196618:GOV196620 GYQ196618:GYR196620 HIM196618:HIN196620 HSI196618:HSJ196620 ICE196618:ICF196620 IMA196618:IMB196620 IVW196618:IVX196620 JFS196618:JFT196620 JPO196618:JPP196620 JZK196618:JZL196620 KJG196618:KJH196620 KTC196618:KTD196620 LCY196618:LCZ196620 LMU196618:LMV196620 LWQ196618:LWR196620 MGM196618:MGN196620 MQI196618:MQJ196620 NAE196618:NAF196620 NKA196618:NKB196620 NTW196618:NTX196620 ODS196618:ODT196620 ONO196618:ONP196620 OXK196618:OXL196620 PHG196618:PHH196620 PRC196618:PRD196620 QAY196618:QAZ196620 QKU196618:QKV196620 QUQ196618:QUR196620 REM196618:REN196620 ROI196618:ROJ196620 RYE196618:RYF196620 SIA196618:SIB196620 SRW196618:SRX196620 TBS196618:TBT196620 TLO196618:TLP196620 TVK196618:TVL196620 UFG196618:UFH196620 UPC196618:UPD196620 UYY196618:UYZ196620 VIU196618:VIV196620 VSQ196618:VSR196620 WCM196618:WCN196620 WMI196618:WMJ196620 WWE196618:WWF196620 W262154:X262156 JS262154:JT262156 TO262154:TP262156 ADK262154:ADL262156 ANG262154:ANH262156 AXC262154:AXD262156 BGY262154:BGZ262156 BQU262154:BQV262156 CAQ262154:CAR262156 CKM262154:CKN262156 CUI262154:CUJ262156 DEE262154:DEF262156 DOA262154:DOB262156 DXW262154:DXX262156 EHS262154:EHT262156 ERO262154:ERP262156 FBK262154:FBL262156 FLG262154:FLH262156 FVC262154:FVD262156 GEY262154:GEZ262156 GOU262154:GOV262156 GYQ262154:GYR262156 HIM262154:HIN262156 HSI262154:HSJ262156 ICE262154:ICF262156 IMA262154:IMB262156 IVW262154:IVX262156 JFS262154:JFT262156 JPO262154:JPP262156 JZK262154:JZL262156 KJG262154:KJH262156 KTC262154:KTD262156 LCY262154:LCZ262156 LMU262154:LMV262156 LWQ262154:LWR262156 MGM262154:MGN262156 MQI262154:MQJ262156 NAE262154:NAF262156 NKA262154:NKB262156 NTW262154:NTX262156 ODS262154:ODT262156 ONO262154:ONP262156 OXK262154:OXL262156 PHG262154:PHH262156 PRC262154:PRD262156 QAY262154:QAZ262156 QKU262154:QKV262156 QUQ262154:QUR262156 REM262154:REN262156 ROI262154:ROJ262156 RYE262154:RYF262156 SIA262154:SIB262156 SRW262154:SRX262156 TBS262154:TBT262156 TLO262154:TLP262156 TVK262154:TVL262156 UFG262154:UFH262156 UPC262154:UPD262156 UYY262154:UYZ262156 VIU262154:VIV262156 VSQ262154:VSR262156 WCM262154:WCN262156 WMI262154:WMJ262156 WWE262154:WWF262156 W327690:X327692 JS327690:JT327692 TO327690:TP327692 ADK327690:ADL327692 ANG327690:ANH327692 AXC327690:AXD327692 BGY327690:BGZ327692 BQU327690:BQV327692 CAQ327690:CAR327692 CKM327690:CKN327692 CUI327690:CUJ327692 DEE327690:DEF327692 DOA327690:DOB327692 DXW327690:DXX327692 EHS327690:EHT327692 ERO327690:ERP327692 FBK327690:FBL327692 FLG327690:FLH327692 FVC327690:FVD327692 GEY327690:GEZ327692 GOU327690:GOV327692 GYQ327690:GYR327692 HIM327690:HIN327692 HSI327690:HSJ327692 ICE327690:ICF327692 IMA327690:IMB327692 IVW327690:IVX327692 JFS327690:JFT327692 JPO327690:JPP327692 JZK327690:JZL327692 KJG327690:KJH327692 KTC327690:KTD327692 LCY327690:LCZ327692 LMU327690:LMV327692 LWQ327690:LWR327692 MGM327690:MGN327692 MQI327690:MQJ327692 NAE327690:NAF327692 NKA327690:NKB327692 NTW327690:NTX327692 ODS327690:ODT327692 ONO327690:ONP327692 OXK327690:OXL327692 PHG327690:PHH327692 PRC327690:PRD327692 QAY327690:QAZ327692 QKU327690:QKV327692 QUQ327690:QUR327692 REM327690:REN327692 ROI327690:ROJ327692 RYE327690:RYF327692 SIA327690:SIB327692 SRW327690:SRX327692 TBS327690:TBT327692 TLO327690:TLP327692 TVK327690:TVL327692 UFG327690:UFH327692 UPC327690:UPD327692 UYY327690:UYZ327692 VIU327690:VIV327692 VSQ327690:VSR327692 WCM327690:WCN327692 WMI327690:WMJ327692 WWE327690:WWF327692 W393226:X393228 JS393226:JT393228 TO393226:TP393228 ADK393226:ADL393228 ANG393226:ANH393228 AXC393226:AXD393228 BGY393226:BGZ393228 BQU393226:BQV393228 CAQ393226:CAR393228 CKM393226:CKN393228 CUI393226:CUJ393228 DEE393226:DEF393228 DOA393226:DOB393228 DXW393226:DXX393228 EHS393226:EHT393228 ERO393226:ERP393228 FBK393226:FBL393228 FLG393226:FLH393228 FVC393226:FVD393228 GEY393226:GEZ393228 GOU393226:GOV393228 GYQ393226:GYR393228 HIM393226:HIN393228 HSI393226:HSJ393228 ICE393226:ICF393228 IMA393226:IMB393228 IVW393226:IVX393228 JFS393226:JFT393228 JPO393226:JPP393228 JZK393226:JZL393228 KJG393226:KJH393228 KTC393226:KTD393228 LCY393226:LCZ393228 LMU393226:LMV393228 LWQ393226:LWR393228 MGM393226:MGN393228 MQI393226:MQJ393228 NAE393226:NAF393228 NKA393226:NKB393228 NTW393226:NTX393228 ODS393226:ODT393228 ONO393226:ONP393228 OXK393226:OXL393228 PHG393226:PHH393228 PRC393226:PRD393228 QAY393226:QAZ393228 QKU393226:QKV393228 QUQ393226:QUR393228 REM393226:REN393228 ROI393226:ROJ393228 RYE393226:RYF393228 SIA393226:SIB393228 SRW393226:SRX393228 TBS393226:TBT393228 TLO393226:TLP393228 TVK393226:TVL393228 UFG393226:UFH393228 UPC393226:UPD393228 UYY393226:UYZ393228 VIU393226:VIV393228 VSQ393226:VSR393228 WCM393226:WCN393228 WMI393226:WMJ393228 WWE393226:WWF393228 W458762:X458764 JS458762:JT458764 TO458762:TP458764 ADK458762:ADL458764 ANG458762:ANH458764 AXC458762:AXD458764 BGY458762:BGZ458764 BQU458762:BQV458764 CAQ458762:CAR458764 CKM458762:CKN458764 CUI458762:CUJ458764 DEE458762:DEF458764 DOA458762:DOB458764 DXW458762:DXX458764 EHS458762:EHT458764 ERO458762:ERP458764 FBK458762:FBL458764 FLG458762:FLH458764 FVC458762:FVD458764 GEY458762:GEZ458764 GOU458762:GOV458764 GYQ458762:GYR458764 HIM458762:HIN458764 HSI458762:HSJ458764 ICE458762:ICF458764 IMA458762:IMB458764 IVW458762:IVX458764 JFS458762:JFT458764 JPO458762:JPP458764 JZK458762:JZL458764 KJG458762:KJH458764 KTC458762:KTD458764 LCY458762:LCZ458764 LMU458762:LMV458764 LWQ458762:LWR458764 MGM458762:MGN458764 MQI458762:MQJ458764 NAE458762:NAF458764 NKA458762:NKB458764 NTW458762:NTX458764 ODS458762:ODT458764 ONO458762:ONP458764 OXK458762:OXL458764 PHG458762:PHH458764 PRC458762:PRD458764 QAY458762:QAZ458764 QKU458762:QKV458764 QUQ458762:QUR458764 REM458762:REN458764 ROI458762:ROJ458764 RYE458762:RYF458764 SIA458762:SIB458764 SRW458762:SRX458764 TBS458762:TBT458764 TLO458762:TLP458764 TVK458762:TVL458764 UFG458762:UFH458764 UPC458762:UPD458764 UYY458762:UYZ458764 VIU458762:VIV458764 VSQ458762:VSR458764 WCM458762:WCN458764 WMI458762:WMJ458764 WWE458762:WWF458764 W524298:X524300 JS524298:JT524300 TO524298:TP524300 ADK524298:ADL524300 ANG524298:ANH524300 AXC524298:AXD524300 BGY524298:BGZ524300 BQU524298:BQV524300 CAQ524298:CAR524300 CKM524298:CKN524300 CUI524298:CUJ524300 DEE524298:DEF524300 DOA524298:DOB524300 DXW524298:DXX524300 EHS524298:EHT524300 ERO524298:ERP524300 FBK524298:FBL524300 FLG524298:FLH524300 FVC524298:FVD524300 GEY524298:GEZ524300 GOU524298:GOV524300 GYQ524298:GYR524300 HIM524298:HIN524300 HSI524298:HSJ524300 ICE524298:ICF524300 IMA524298:IMB524300 IVW524298:IVX524300 JFS524298:JFT524300 JPO524298:JPP524300 JZK524298:JZL524300 KJG524298:KJH524300 KTC524298:KTD524300 LCY524298:LCZ524300 LMU524298:LMV524300 LWQ524298:LWR524300 MGM524298:MGN524300 MQI524298:MQJ524300 NAE524298:NAF524300 NKA524298:NKB524300 NTW524298:NTX524300 ODS524298:ODT524300 ONO524298:ONP524300 OXK524298:OXL524300 PHG524298:PHH524300 PRC524298:PRD524300 QAY524298:QAZ524300 QKU524298:QKV524300 QUQ524298:QUR524300 REM524298:REN524300 ROI524298:ROJ524300 RYE524298:RYF524300 SIA524298:SIB524300 SRW524298:SRX524300 TBS524298:TBT524300 TLO524298:TLP524300 TVK524298:TVL524300 UFG524298:UFH524300 UPC524298:UPD524300 UYY524298:UYZ524300 VIU524298:VIV524300 VSQ524298:VSR524300 WCM524298:WCN524300 WMI524298:WMJ524300 WWE524298:WWF524300 W589834:X589836 JS589834:JT589836 TO589834:TP589836 ADK589834:ADL589836 ANG589834:ANH589836 AXC589834:AXD589836 BGY589834:BGZ589836 BQU589834:BQV589836 CAQ589834:CAR589836 CKM589834:CKN589836 CUI589834:CUJ589836 DEE589834:DEF589836 DOA589834:DOB589836 DXW589834:DXX589836 EHS589834:EHT589836 ERO589834:ERP589836 FBK589834:FBL589836 FLG589834:FLH589836 FVC589834:FVD589836 GEY589834:GEZ589836 GOU589834:GOV589836 GYQ589834:GYR589836 HIM589834:HIN589836 HSI589834:HSJ589836 ICE589834:ICF589836 IMA589834:IMB589836 IVW589834:IVX589836 JFS589834:JFT589836 JPO589834:JPP589836 JZK589834:JZL589836 KJG589834:KJH589836 KTC589834:KTD589836 LCY589834:LCZ589836 LMU589834:LMV589836 LWQ589834:LWR589836 MGM589834:MGN589836 MQI589834:MQJ589836 NAE589834:NAF589836 NKA589834:NKB589836 NTW589834:NTX589836 ODS589834:ODT589836 ONO589834:ONP589836 OXK589834:OXL589836 PHG589834:PHH589836 PRC589834:PRD589836 QAY589834:QAZ589836 QKU589834:QKV589836 QUQ589834:QUR589836 REM589834:REN589836 ROI589834:ROJ589836 RYE589834:RYF589836 SIA589834:SIB589836 SRW589834:SRX589836 TBS589834:TBT589836 TLO589834:TLP589836 TVK589834:TVL589836 UFG589834:UFH589836 UPC589834:UPD589836 UYY589834:UYZ589836 VIU589834:VIV589836 VSQ589834:VSR589836 WCM589834:WCN589836 WMI589834:WMJ589836 WWE589834:WWF589836 W655370:X655372 JS655370:JT655372 TO655370:TP655372 ADK655370:ADL655372 ANG655370:ANH655372 AXC655370:AXD655372 BGY655370:BGZ655372 BQU655370:BQV655372 CAQ655370:CAR655372 CKM655370:CKN655372 CUI655370:CUJ655372 DEE655370:DEF655372 DOA655370:DOB655372 DXW655370:DXX655372 EHS655370:EHT655372 ERO655370:ERP655372 FBK655370:FBL655372 FLG655370:FLH655372 FVC655370:FVD655372 GEY655370:GEZ655372 GOU655370:GOV655372 GYQ655370:GYR655372 HIM655370:HIN655372 HSI655370:HSJ655372 ICE655370:ICF655372 IMA655370:IMB655372 IVW655370:IVX655372 JFS655370:JFT655372 JPO655370:JPP655372 JZK655370:JZL655372 KJG655370:KJH655372 KTC655370:KTD655372 LCY655370:LCZ655372 LMU655370:LMV655372 LWQ655370:LWR655372 MGM655370:MGN655372 MQI655370:MQJ655372 NAE655370:NAF655372 NKA655370:NKB655372 NTW655370:NTX655372 ODS655370:ODT655372 ONO655370:ONP655372 OXK655370:OXL655372 PHG655370:PHH655372 PRC655370:PRD655372 QAY655370:QAZ655372 QKU655370:QKV655372 QUQ655370:QUR655372 REM655370:REN655372 ROI655370:ROJ655372 RYE655370:RYF655372 SIA655370:SIB655372 SRW655370:SRX655372 TBS655370:TBT655372 TLO655370:TLP655372 TVK655370:TVL655372 UFG655370:UFH655372 UPC655370:UPD655372 UYY655370:UYZ655372 VIU655370:VIV655372 VSQ655370:VSR655372 WCM655370:WCN655372 WMI655370:WMJ655372 WWE655370:WWF655372 W720906:X720908 JS720906:JT720908 TO720906:TP720908 ADK720906:ADL720908 ANG720906:ANH720908 AXC720906:AXD720908 BGY720906:BGZ720908 BQU720906:BQV720908 CAQ720906:CAR720908 CKM720906:CKN720908 CUI720906:CUJ720908 DEE720906:DEF720908 DOA720906:DOB720908 DXW720906:DXX720908 EHS720906:EHT720908 ERO720906:ERP720908 FBK720906:FBL720908 FLG720906:FLH720908 FVC720906:FVD720908 GEY720906:GEZ720908 GOU720906:GOV720908 GYQ720906:GYR720908 HIM720906:HIN720908 HSI720906:HSJ720908 ICE720906:ICF720908 IMA720906:IMB720908 IVW720906:IVX720908 JFS720906:JFT720908 JPO720906:JPP720908 JZK720906:JZL720908 KJG720906:KJH720908 KTC720906:KTD720908 LCY720906:LCZ720908 LMU720906:LMV720908 LWQ720906:LWR720908 MGM720906:MGN720908 MQI720906:MQJ720908 NAE720906:NAF720908 NKA720906:NKB720908 NTW720906:NTX720908 ODS720906:ODT720908 ONO720906:ONP720908 OXK720906:OXL720908 PHG720906:PHH720908 PRC720906:PRD720908 QAY720906:QAZ720908 QKU720906:QKV720908 QUQ720906:QUR720908 REM720906:REN720908 ROI720906:ROJ720908 RYE720906:RYF720908 SIA720906:SIB720908 SRW720906:SRX720908 TBS720906:TBT720908 TLO720906:TLP720908 TVK720906:TVL720908 UFG720906:UFH720908 UPC720906:UPD720908 UYY720906:UYZ720908 VIU720906:VIV720908 VSQ720906:VSR720908 WCM720906:WCN720908 WMI720906:WMJ720908 WWE720906:WWF720908 W786442:X786444 JS786442:JT786444 TO786442:TP786444 ADK786442:ADL786444 ANG786442:ANH786444 AXC786442:AXD786444 BGY786442:BGZ786444 BQU786442:BQV786444 CAQ786442:CAR786444 CKM786442:CKN786444 CUI786442:CUJ786444 DEE786442:DEF786444 DOA786442:DOB786444 DXW786442:DXX786444 EHS786442:EHT786444 ERO786442:ERP786444 FBK786442:FBL786444 FLG786442:FLH786444 FVC786442:FVD786444 GEY786442:GEZ786444 GOU786442:GOV786444 GYQ786442:GYR786444 HIM786442:HIN786444 HSI786442:HSJ786444 ICE786442:ICF786444 IMA786442:IMB786444 IVW786442:IVX786444 JFS786442:JFT786444 JPO786442:JPP786444 JZK786442:JZL786444 KJG786442:KJH786444 KTC786442:KTD786444 LCY786442:LCZ786444 LMU786442:LMV786444 LWQ786442:LWR786444 MGM786442:MGN786444 MQI786442:MQJ786444 NAE786442:NAF786444 NKA786442:NKB786444 NTW786442:NTX786444 ODS786442:ODT786444 ONO786442:ONP786444 OXK786442:OXL786444 PHG786442:PHH786444 PRC786442:PRD786444 QAY786442:QAZ786444 QKU786442:QKV786444 QUQ786442:QUR786444 REM786442:REN786444 ROI786442:ROJ786444 RYE786442:RYF786444 SIA786442:SIB786444 SRW786442:SRX786444 TBS786442:TBT786444 TLO786442:TLP786444 TVK786442:TVL786444 UFG786442:UFH786444 UPC786442:UPD786444 UYY786442:UYZ786444 VIU786442:VIV786444 VSQ786442:VSR786444 WCM786442:WCN786444 WMI786442:WMJ786444 WWE786442:WWF786444 W851978:X851980 JS851978:JT851980 TO851978:TP851980 ADK851978:ADL851980 ANG851978:ANH851980 AXC851978:AXD851980 BGY851978:BGZ851980 BQU851978:BQV851980 CAQ851978:CAR851980 CKM851978:CKN851980 CUI851978:CUJ851980 DEE851978:DEF851980 DOA851978:DOB851980 DXW851978:DXX851980 EHS851978:EHT851980 ERO851978:ERP851980 FBK851978:FBL851980 FLG851978:FLH851980 FVC851978:FVD851980 GEY851978:GEZ851980 GOU851978:GOV851980 GYQ851978:GYR851980 HIM851978:HIN851980 HSI851978:HSJ851980 ICE851978:ICF851980 IMA851978:IMB851980 IVW851978:IVX851980 JFS851978:JFT851980 JPO851978:JPP851980 JZK851978:JZL851980 KJG851978:KJH851980 KTC851978:KTD851980 LCY851978:LCZ851980 LMU851978:LMV851980 LWQ851978:LWR851980 MGM851978:MGN851980 MQI851978:MQJ851980 NAE851978:NAF851980 NKA851978:NKB851980 NTW851978:NTX851980 ODS851978:ODT851980 ONO851978:ONP851980 OXK851978:OXL851980 PHG851978:PHH851980 PRC851978:PRD851980 QAY851978:QAZ851980 QKU851978:QKV851980 QUQ851978:QUR851980 REM851978:REN851980 ROI851978:ROJ851980 RYE851978:RYF851980 SIA851978:SIB851980 SRW851978:SRX851980 TBS851978:TBT851980 TLO851978:TLP851980 TVK851978:TVL851980 UFG851978:UFH851980 UPC851978:UPD851980 UYY851978:UYZ851980 VIU851978:VIV851980 VSQ851978:VSR851980 WCM851978:WCN851980 WMI851978:WMJ851980 WWE851978:WWF851980 W917514:X917516 JS917514:JT917516 TO917514:TP917516 ADK917514:ADL917516 ANG917514:ANH917516 AXC917514:AXD917516 BGY917514:BGZ917516 BQU917514:BQV917516 CAQ917514:CAR917516 CKM917514:CKN917516 CUI917514:CUJ917516 DEE917514:DEF917516 DOA917514:DOB917516 DXW917514:DXX917516 EHS917514:EHT917516 ERO917514:ERP917516 FBK917514:FBL917516 FLG917514:FLH917516 FVC917514:FVD917516 GEY917514:GEZ917516 GOU917514:GOV917516 GYQ917514:GYR917516 HIM917514:HIN917516 HSI917514:HSJ917516 ICE917514:ICF917516 IMA917514:IMB917516 IVW917514:IVX917516 JFS917514:JFT917516 JPO917514:JPP917516 JZK917514:JZL917516 KJG917514:KJH917516 KTC917514:KTD917516 LCY917514:LCZ917516 LMU917514:LMV917516 LWQ917514:LWR917516 MGM917514:MGN917516 MQI917514:MQJ917516 NAE917514:NAF917516 NKA917514:NKB917516 NTW917514:NTX917516 ODS917514:ODT917516 ONO917514:ONP917516 OXK917514:OXL917516 PHG917514:PHH917516 PRC917514:PRD917516 QAY917514:QAZ917516 QKU917514:QKV917516 QUQ917514:QUR917516 REM917514:REN917516 ROI917514:ROJ917516 RYE917514:RYF917516 SIA917514:SIB917516 SRW917514:SRX917516 TBS917514:TBT917516 TLO917514:TLP917516 TVK917514:TVL917516 UFG917514:UFH917516 UPC917514:UPD917516 UYY917514:UYZ917516 VIU917514:VIV917516 VSQ917514:VSR917516 WCM917514:WCN917516 WMI917514:WMJ917516 WWE917514:WWF917516 W983050:X983052 JS983050:JT983052 TO983050:TP983052 ADK983050:ADL983052 ANG983050:ANH983052 AXC983050:AXD983052 BGY983050:BGZ983052 BQU983050:BQV983052 CAQ983050:CAR983052 CKM983050:CKN983052 CUI983050:CUJ983052 DEE983050:DEF983052 DOA983050:DOB983052 DXW983050:DXX983052 EHS983050:EHT983052 ERO983050:ERP983052 FBK983050:FBL983052 FLG983050:FLH983052 FVC983050:FVD983052 GEY983050:GEZ983052 GOU983050:GOV983052 GYQ983050:GYR983052 HIM983050:HIN983052 HSI983050:HSJ983052 ICE983050:ICF983052 IMA983050:IMB983052 IVW983050:IVX983052 JFS983050:JFT983052 JPO983050:JPP983052 JZK983050:JZL983052 KJG983050:KJH983052 KTC983050:KTD983052 LCY983050:LCZ983052 LMU983050:LMV983052 LWQ983050:LWR983052 MGM983050:MGN983052 MQI983050:MQJ983052 NAE983050:NAF983052 NKA983050:NKB983052 NTW983050:NTX983052 ODS983050:ODT983052 ONO983050:ONP983052 OXK983050:OXL983052 PHG983050:PHH983052 PRC983050:PRD983052 QAY983050:QAZ983052 QKU983050:QKV983052 QUQ983050:QUR983052 REM983050:REN983052 ROI983050:ROJ983052 RYE983050:RYF983052 SIA983050:SIB983052 SRW983050:SRX983052 TBS983050:TBT983052 TLO983050:TLP983052 TVK983050:TVL983052 UFG983050:UFH983052 UPC983050:UPD983052 UYY983050:UYZ983052 VIU983050:VIV983052 VSQ983050:VSR983052 WCM983050:WCN983052 WMI983050:WMJ983052 WWE983050:WWF983052 WVI983059:WVI983066 IW19:IW26 SS19:SS26 ACO19:ACO26 AMK19:AMK26 AWG19:AWG26 BGC19:BGC26 BPY19:BPY26 BZU19:BZU26 CJQ19:CJQ26 CTM19:CTM26 DDI19:DDI26 DNE19:DNE26 DXA19:DXA26 EGW19:EGW26 EQS19:EQS26 FAO19:FAO26 FKK19:FKK26 FUG19:FUG26 GEC19:GEC26 GNY19:GNY26 GXU19:GXU26 HHQ19:HHQ26 HRM19:HRM26 IBI19:IBI26 ILE19:ILE26 IVA19:IVA26 JEW19:JEW26 JOS19:JOS26 JYO19:JYO26 KIK19:KIK26 KSG19:KSG26 LCC19:LCC26 LLY19:LLY26 LVU19:LVU26 MFQ19:MFQ26 MPM19:MPM26 MZI19:MZI26 NJE19:NJE26 NTA19:NTA26 OCW19:OCW26 OMS19:OMS26 OWO19:OWO26 PGK19:PGK26 PQG19:PQG26 QAC19:QAC26 QJY19:QJY26 QTU19:QTU26 RDQ19:RDQ26 RNM19:RNM26 RXI19:RXI26 SHE19:SHE26 SRA19:SRA26 TAW19:TAW26 TKS19:TKS26 TUO19:TUO26 UEK19:UEK26 UOG19:UOG26 UYC19:UYC26 VHY19:VHY26 VRU19:VRU26 WBQ19:WBQ26 WLM19:WLM26 WVI19:WVI26 A65555:A65562 IW65555:IW65562 SS65555:SS65562 ACO65555:ACO65562 AMK65555:AMK65562 AWG65555:AWG65562 BGC65555:BGC65562 BPY65555:BPY65562 BZU65555:BZU65562 CJQ65555:CJQ65562 CTM65555:CTM65562 DDI65555:DDI65562 DNE65555:DNE65562 DXA65555:DXA65562 EGW65555:EGW65562 EQS65555:EQS65562 FAO65555:FAO65562 FKK65555:FKK65562 FUG65555:FUG65562 GEC65555:GEC65562 GNY65555:GNY65562 GXU65555:GXU65562 HHQ65555:HHQ65562 HRM65555:HRM65562 IBI65555:IBI65562 ILE65555:ILE65562 IVA65555:IVA65562 JEW65555:JEW65562 JOS65555:JOS65562 JYO65555:JYO65562 KIK65555:KIK65562 KSG65555:KSG65562 LCC65555:LCC65562 LLY65555:LLY65562 LVU65555:LVU65562 MFQ65555:MFQ65562 MPM65555:MPM65562 MZI65555:MZI65562 NJE65555:NJE65562 NTA65555:NTA65562 OCW65555:OCW65562 OMS65555:OMS65562 OWO65555:OWO65562 PGK65555:PGK65562 PQG65555:PQG65562 QAC65555:QAC65562 QJY65555:QJY65562 QTU65555:QTU65562 RDQ65555:RDQ65562 RNM65555:RNM65562 RXI65555:RXI65562 SHE65555:SHE65562 SRA65555:SRA65562 TAW65555:TAW65562 TKS65555:TKS65562 TUO65555:TUO65562 UEK65555:UEK65562 UOG65555:UOG65562 UYC65555:UYC65562 VHY65555:VHY65562 VRU65555:VRU65562 WBQ65555:WBQ65562 WLM65555:WLM65562 WVI65555:WVI65562 A131091:A131098 IW131091:IW131098 SS131091:SS131098 ACO131091:ACO131098 AMK131091:AMK131098 AWG131091:AWG131098 BGC131091:BGC131098 BPY131091:BPY131098 BZU131091:BZU131098 CJQ131091:CJQ131098 CTM131091:CTM131098 DDI131091:DDI131098 DNE131091:DNE131098 DXA131091:DXA131098 EGW131091:EGW131098 EQS131091:EQS131098 FAO131091:FAO131098 FKK131091:FKK131098 FUG131091:FUG131098 GEC131091:GEC131098 GNY131091:GNY131098 GXU131091:GXU131098 HHQ131091:HHQ131098 HRM131091:HRM131098 IBI131091:IBI131098 ILE131091:ILE131098 IVA131091:IVA131098 JEW131091:JEW131098 JOS131091:JOS131098 JYO131091:JYO131098 KIK131091:KIK131098 KSG131091:KSG131098 LCC131091:LCC131098 LLY131091:LLY131098 LVU131091:LVU131098 MFQ131091:MFQ131098 MPM131091:MPM131098 MZI131091:MZI131098 NJE131091:NJE131098 NTA131091:NTA131098 OCW131091:OCW131098 OMS131091:OMS131098 OWO131091:OWO131098 PGK131091:PGK131098 PQG131091:PQG131098 QAC131091:QAC131098 QJY131091:QJY131098 QTU131091:QTU131098 RDQ131091:RDQ131098 RNM131091:RNM131098 RXI131091:RXI131098 SHE131091:SHE131098 SRA131091:SRA131098 TAW131091:TAW131098 TKS131091:TKS131098 TUO131091:TUO131098 UEK131091:UEK131098 UOG131091:UOG131098 UYC131091:UYC131098 VHY131091:VHY131098 VRU131091:VRU131098 WBQ131091:WBQ131098 WLM131091:WLM131098 WVI131091:WVI131098 A196627:A196634 IW196627:IW196634 SS196627:SS196634 ACO196627:ACO196634 AMK196627:AMK196634 AWG196627:AWG196634 BGC196627:BGC196634 BPY196627:BPY196634 BZU196627:BZU196634 CJQ196627:CJQ196634 CTM196627:CTM196634 DDI196627:DDI196634 DNE196627:DNE196634 DXA196627:DXA196634 EGW196627:EGW196634 EQS196627:EQS196634 FAO196627:FAO196634 FKK196627:FKK196634 FUG196627:FUG196634 GEC196627:GEC196634 GNY196627:GNY196634 GXU196627:GXU196634 HHQ196627:HHQ196634 HRM196627:HRM196634 IBI196627:IBI196634 ILE196627:ILE196634 IVA196627:IVA196634 JEW196627:JEW196634 JOS196627:JOS196634 JYO196627:JYO196634 KIK196627:KIK196634 KSG196627:KSG196634 LCC196627:LCC196634 LLY196627:LLY196634 LVU196627:LVU196634 MFQ196627:MFQ196634 MPM196627:MPM196634 MZI196627:MZI196634 NJE196627:NJE196634 NTA196627:NTA196634 OCW196627:OCW196634 OMS196627:OMS196634 OWO196627:OWO196634 PGK196627:PGK196634 PQG196627:PQG196634 QAC196627:QAC196634 QJY196627:QJY196634 QTU196627:QTU196634 RDQ196627:RDQ196634 RNM196627:RNM196634 RXI196627:RXI196634 SHE196627:SHE196634 SRA196627:SRA196634 TAW196627:TAW196634 TKS196627:TKS196634 TUO196627:TUO196634 UEK196627:UEK196634 UOG196627:UOG196634 UYC196627:UYC196634 VHY196627:VHY196634 VRU196627:VRU196634 WBQ196627:WBQ196634 WLM196627:WLM196634 WVI196627:WVI196634 A262163:A262170 IW262163:IW262170 SS262163:SS262170 ACO262163:ACO262170 AMK262163:AMK262170 AWG262163:AWG262170 BGC262163:BGC262170 BPY262163:BPY262170 BZU262163:BZU262170 CJQ262163:CJQ262170 CTM262163:CTM262170 DDI262163:DDI262170 DNE262163:DNE262170 DXA262163:DXA262170 EGW262163:EGW262170 EQS262163:EQS262170 FAO262163:FAO262170 FKK262163:FKK262170 FUG262163:FUG262170 GEC262163:GEC262170 GNY262163:GNY262170 GXU262163:GXU262170 HHQ262163:HHQ262170 HRM262163:HRM262170 IBI262163:IBI262170 ILE262163:ILE262170 IVA262163:IVA262170 JEW262163:JEW262170 JOS262163:JOS262170 JYO262163:JYO262170 KIK262163:KIK262170 KSG262163:KSG262170 LCC262163:LCC262170 LLY262163:LLY262170 LVU262163:LVU262170 MFQ262163:MFQ262170 MPM262163:MPM262170 MZI262163:MZI262170 NJE262163:NJE262170 NTA262163:NTA262170 OCW262163:OCW262170 OMS262163:OMS262170 OWO262163:OWO262170 PGK262163:PGK262170 PQG262163:PQG262170 QAC262163:QAC262170 QJY262163:QJY262170 QTU262163:QTU262170 RDQ262163:RDQ262170 RNM262163:RNM262170 RXI262163:RXI262170 SHE262163:SHE262170 SRA262163:SRA262170 TAW262163:TAW262170 TKS262163:TKS262170 TUO262163:TUO262170 UEK262163:UEK262170 UOG262163:UOG262170 UYC262163:UYC262170 VHY262163:VHY262170 VRU262163:VRU262170 WBQ262163:WBQ262170 WLM262163:WLM262170 WVI262163:WVI262170 A327699:A327706 IW327699:IW327706 SS327699:SS327706 ACO327699:ACO327706 AMK327699:AMK327706 AWG327699:AWG327706 BGC327699:BGC327706 BPY327699:BPY327706 BZU327699:BZU327706 CJQ327699:CJQ327706 CTM327699:CTM327706 DDI327699:DDI327706 DNE327699:DNE327706 DXA327699:DXA327706 EGW327699:EGW327706 EQS327699:EQS327706 FAO327699:FAO327706 FKK327699:FKK327706 FUG327699:FUG327706 GEC327699:GEC327706 GNY327699:GNY327706 GXU327699:GXU327706 HHQ327699:HHQ327706 HRM327699:HRM327706 IBI327699:IBI327706 ILE327699:ILE327706 IVA327699:IVA327706 JEW327699:JEW327706 JOS327699:JOS327706 JYO327699:JYO327706 KIK327699:KIK327706 KSG327699:KSG327706 LCC327699:LCC327706 LLY327699:LLY327706 LVU327699:LVU327706 MFQ327699:MFQ327706 MPM327699:MPM327706 MZI327699:MZI327706 NJE327699:NJE327706 NTA327699:NTA327706 OCW327699:OCW327706 OMS327699:OMS327706 OWO327699:OWO327706 PGK327699:PGK327706 PQG327699:PQG327706 QAC327699:QAC327706 QJY327699:QJY327706 QTU327699:QTU327706 RDQ327699:RDQ327706 RNM327699:RNM327706 RXI327699:RXI327706 SHE327699:SHE327706 SRA327699:SRA327706 TAW327699:TAW327706 TKS327699:TKS327706 TUO327699:TUO327706 UEK327699:UEK327706 UOG327699:UOG327706 UYC327699:UYC327706 VHY327699:VHY327706 VRU327699:VRU327706 WBQ327699:WBQ327706 WLM327699:WLM327706 WVI327699:WVI327706 A393235:A393242 IW393235:IW393242 SS393235:SS393242 ACO393235:ACO393242 AMK393235:AMK393242 AWG393235:AWG393242 BGC393235:BGC393242 BPY393235:BPY393242 BZU393235:BZU393242 CJQ393235:CJQ393242 CTM393235:CTM393242 DDI393235:DDI393242 DNE393235:DNE393242 DXA393235:DXA393242 EGW393235:EGW393242 EQS393235:EQS393242 FAO393235:FAO393242 FKK393235:FKK393242 FUG393235:FUG393242 GEC393235:GEC393242 GNY393235:GNY393242 GXU393235:GXU393242 HHQ393235:HHQ393242 HRM393235:HRM393242 IBI393235:IBI393242 ILE393235:ILE393242 IVA393235:IVA393242 JEW393235:JEW393242 JOS393235:JOS393242 JYO393235:JYO393242 KIK393235:KIK393242 KSG393235:KSG393242 LCC393235:LCC393242 LLY393235:LLY393242 LVU393235:LVU393242 MFQ393235:MFQ393242 MPM393235:MPM393242 MZI393235:MZI393242 NJE393235:NJE393242 NTA393235:NTA393242 OCW393235:OCW393242 OMS393235:OMS393242 OWO393235:OWO393242 PGK393235:PGK393242 PQG393235:PQG393242 QAC393235:QAC393242 QJY393235:QJY393242 QTU393235:QTU393242 RDQ393235:RDQ393242 RNM393235:RNM393242 RXI393235:RXI393242 SHE393235:SHE393242 SRA393235:SRA393242 TAW393235:TAW393242 TKS393235:TKS393242 TUO393235:TUO393242 UEK393235:UEK393242 UOG393235:UOG393242 UYC393235:UYC393242 VHY393235:VHY393242 VRU393235:VRU393242 WBQ393235:WBQ393242 WLM393235:WLM393242 WVI393235:WVI393242 A458771:A458778 IW458771:IW458778 SS458771:SS458778 ACO458771:ACO458778 AMK458771:AMK458778 AWG458771:AWG458778 BGC458771:BGC458778 BPY458771:BPY458778 BZU458771:BZU458778 CJQ458771:CJQ458778 CTM458771:CTM458778 DDI458771:DDI458778 DNE458771:DNE458778 DXA458771:DXA458778 EGW458771:EGW458778 EQS458771:EQS458778 FAO458771:FAO458778 FKK458771:FKK458778 FUG458771:FUG458778 GEC458771:GEC458778 GNY458771:GNY458778 GXU458771:GXU458778 HHQ458771:HHQ458778 HRM458771:HRM458778 IBI458771:IBI458778 ILE458771:ILE458778 IVA458771:IVA458778 JEW458771:JEW458778 JOS458771:JOS458778 JYO458771:JYO458778 KIK458771:KIK458778 KSG458771:KSG458778 LCC458771:LCC458778 LLY458771:LLY458778 LVU458771:LVU458778 MFQ458771:MFQ458778 MPM458771:MPM458778 MZI458771:MZI458778 NJE458771:NJE458778 NTA458771:NTA458778 OCW458771:OCW458778 OMS458771:OMS458778 OWO458771:OWO458778 PGK458771:PGK458778 PQG458771:PQG458778 QAC458771:QAC458778 QJY458771:QJY458778 QTU458771:QTU458778 RDQ458771:RDQ458778 RNM458771:RNM458778 RXI458771:RXI458778 SHE458771:SHE458778 SRA458771:SRA458778 TAW458771:TAW458778 TKS458771:TKS458778 TUO458771:TUO458778 UEK458771:UEK458778 UOG458771:UOG458778 UYC458771:UYC458778 VHY458771:VHY458778 VRU458771:VRU458778 WBQ458771:WBQ458778 WLM458771:WLM458778 WVI458771:WVI458778 A524307:A524314 IW524307:IW524314 SS524307:SS524314 ACO524307:ACO524314 AMK524307:AMK524314 AWG524307:AWG524314 BGC524307:BGC524314 BPY524307:BPY524314 BZU524307:BZU524314 CJQ524307:CJQ524314 CTM524307:CTM524314 DDI524307:DDI524314 DNE524307:DNE524314 DXA524307:DXA524314 EGW524307:EGW524314 EQS524307:EQS524314 FAO524307:FAO524314 FKK524307:FKK524314 FUG524307:FUG524314 GEC524307:GEC524314 GNY524307:GNY524314 GXU524307:GXU524314 HHQ524307:HHQ524314 HRM524307:HRM524314 IBI524307:IBI524314 ILE524307:ILE524314 IVA524307:IVA524314 JEW524307:JEW524314 JOS524307:JOS524314 JYO524307:JYO524314 KIK524307:KIK524314 KSG524307:KSG524314 LCC524307:LCC524314 LLY524307:LLY524314 LVU524307:LVU524314 MFQ524307:MFQ524314 MPM524307:MPM524314 MZI524307:MZI524314 NJE524307:NJE524314 NTA524307:NTA524314 OCW524307:OCW524314 OMS524307:OMS524314 OWO524307:OWO524314 PGK524307:PGK524314 PQG524307:PQG524314 QAC524307:QAC524314 QJY524307:QJY524314 QTU524307:QTU524314 RDQ524307:RDQ524314 RNM524307:RNM524314 RXI524307:RXI524314 SHE524307:SHE524314 SRA524307:SRA524314 TAW524307:TAW524314 TKS524307:TKS524314 TUO524307:TUO524314 UEK524307:UEK524314 UOG524307:UOG524314 UYC524307:UYC524314 VHY524307:VHY524314 VRU524307:VRU524314 WBQ524307:WBQ524314 WLM524307:WLM524314 WVI524307:WVI524314 A589843:A589850 IW589843:IW589850 SS589843:SS589850 ACO589843:ACO589850 AMK589843:AMK589850 AWG589843:AWG589850 BGC589843:BGC589850 BPY589843:BPY589850 BZU589843:BZU589850 CJQ589843:CJQ589850 CTM589843:CTM589850 DDI589843:DDI589850 DNE589843:DNE589850 DXA589843:DXA589850 EGW589843:EGW589850 EQS589843:EQS589850 FAO589843:FAO589850 FKK589843:FKK589850 FUG589843:FUG589850 GEC589843:GEC589850 GNY589843:GNY589850 GXU589843:GXU589850 HHQ589843:HHQ589850 HRM589843:HRM589850 IBI589843:IBI589850 ILE589843:ILE589850 IVA589843:IVA589850 JEW589843:JEW589850 JOS589843:JOS589850 JYO589843:JYO589850 KIK589843:KIK589850 KSG589843:KSG589850 LCC589843:LCC589850 LLY589843:LLY589850 LVU589843:LVU589850 MFQ589843:MFQ589850 MPM589843:MPM589850 MZI589843:MZI589850 NJE589843:NJE589850 NTA589843:NTA589850 OCW589843:OCW589850 OMS589843:OMS589850 OWO589843:OWO589850 PGK589843:PGK589850 PQG589843:PQG589850 QAC589843:QAC589850 QJY589843:QJY589850 QTU589843:QTU589850 RDQ589843:RDQ589850 RNM589843:RNM589850 RXI589843:RXI589850 SHE589843:SHE589850 SRA589843:SRA589850 TAW589843:TAW589850 TKS589843:TKS589850 TUO589843:TUO589850 UEK589843:UEK589850 UOG589843:UOG589850 UYC589843:UYC589850 VHY589843:VHY589850 VRU589843:VRU589850 WBQ589843:WBQ589850 WLM589843:WLM589850 WVI589843:WVI589850 A655379:A655386 IW655379:IW655386 SS655379:SS655386 ACO655379:ACO655386 AMK655379:AMK655386 AWG655379:AWG655386 BGC655379:BGC655386 BPY655379:BPY655386 BZU655379:BZU655386 CJQ655379:CJQ655386 CTM655379:CTM655386 DDI655379:DDI655386 DNE655379:DNE655386 DXA655379:DXA655386 EGW655379:EGW655386 EQS655379:EQS655386 FAO655379:FAO655386 FKK655379:FKK655386 FUG655379:FUG655386 GEC655379:GEC655386 GNY655379:GNY655386 GXU655379:GXU655386 HHQ655379:HHQ655386 HRM655379:HRM655386 IBI655379:IBI655386 ILE655379:ILE655386 IVA655379:IVA655386 JEW655379:JEW655386 JOS655379:JOS655386 JYO655379:JYO655386 KIK655379:KIK655386 KSG655379:KSG655386 LCC655379:LCC655386 LLY655379:LLY655386 LVU655379:LVU655386 MFQ655379:MFQ655386 MPM655379:MPM655386 MZI655379:MZI655386 NJE655379:NJE655386 NTA655379:NTA655386 OCW655379:OCW655386 OMS655379:OMS655386 OWO655379:OWO655386 PGK655379:PGK655386 PQG655379:PQG655386 QAC655379:QAC655386 QJY655379:QJY655386 QTU655379:QTU655386 RDQ655379:RDQ655386 RNM655379:RNM655386 RXI655379:RXI655386 SHE655379:SHE655386 SRA655379:SRA655386 TAW655379:TAW655386 TKS655379:TKS655386 TUO655379:TUO655386 UEK655379:UEK655386 UOG655379:UOG655386 UYC655379:UYC655386 VHY655379:VHY655386 VRU655379:VRU655386 WBQ655379:WBQ655386 WLM655379:WLM655386 WVI655379:WVI655386 A720915:A720922 IW720915:IW720922 SS720915:SS720922 ACO720915:ACO720922 AMK720915:AMK720922 AWG720915:AWG720922 BGC720915:BGC720922 BPY720915:BPY720922 BZU720915:BZU720922 CJQ720915:CJQ720922 CTM720915:CTM720922 DDI720915:DDI720922 DNE720915:DNE720922 DXA720915:DXA720922 EGW720915:EGW720922 EQS720915:EQS720922 FAO720915:FAO720922 FKK720915:FKK720922 FUG720915:FUG720922 GEC720915:GEC720922 GNY720915:GNY720922 GXU720915:GXU720922 HHQ720915:HHQ720922 HRM720915:HRM720922 IBI720915:IBI720922 ILE720915:ILE720922 IVA720915:IVA720922 JEW720915:JEW720922 JOS720915:JOS720922 JYO720915:JYO720922 KIK720915:KIK720922 KSG720915:KSG720922 LCC720915:LCC720922 LLY720915:LLY720922 LVU720915:LVU720922 MFQ720915:MFQ720922 MPM720915:MPM720922 MZI720915:MZI720922 NJE720915:NJE720922 NTA720915:NTA720922 OCW720915:OCW720922 OMS720915:OMS720922 OWO720915:OWO720922 PGK720915:PGK720922 PQG720915:PQG720922 QAC720915:QAC720922 QJY720915:QJY720922 QTU720915:QTU720922 RDQ720915:RDQ720922 RNM720915:RNM720922 RXI720915:RXI720922 SHE720915:SHE720922 SRA720915:SRA720922 TAW720915:TAW720922 TKS720915:TKS720922 TUO720915:TUO720922 UEK720915:UEK720922 UOG720915:UOG720922 UYC720915:UYC720922 VHY720915:VHY720922 VRU720915:VRU720922 WBQ720915:WBQ720922 WLM720915:WLM720922 WVI720915:WVI720922 A786451:A786458 IW786451:IW786458 SS786451:SS786458 ACO786451:ACO786458 AMK786451:AMK786458 AWG786451:AWG786458 BGC786451:BGC786458 BPY786451:BPY786458 BZU786451:BZU786458 CJQ786451:CJQ786458 CTM786451:CTM786458 DDI786451:DDI786458 DNE786451:DNE786458 DXA786451:DXA786458 EGW786451:EGW786458 EQS786451:EQS786458 FAO786451:FAO786458 FKK786451:FKK786458 FUG786451:FUG786458 GEC786451:GEC786458 GNY786451:GNY786458 GXU786451:GXU786458 HHQ786451:HHQ786458 HRM786451:HRM786458 IBI786451:IBI786458 ILE786451:ILE786458 IVA786451:IVA786458 JEW786451:JEW786458 JOS786451:JOS786458 JYO786451:JYO786458 KIK786451:KIK786458 KSG786451:KSG786458 LCC786451:LCC786458 LLY786451:LLY786458 LVU786451:LVU786458 MFQ786451:MFQ786458 MPM786451:MPM786458 MZI786451:MZI786458 NJE786451:NJE786458 NTA786451:NTA786458 OCW786451:OCW786458 OMS786451:OMS786458 OWO786451:OWO786458 PGK786451:PGK786458 PQG786451:PQG786458 QAC786451:QAC786458 QJY786451:QJY786458 QTU786451:QTU786458 RDQ786451:RDQ786458 RNM786451:RNM786458 RXI786451:RXI786458 SHE786451:SHE786458 SRA786451:SRA786458 TAW786451:TAW786458 TKS786451:TKS786458 TUO786451:TUO786458 UEK786451:UEK786458 UOG786451:UOG786458 UYC786451:UYC786458 VHY786451:VHY786458 VRU786451:VRU786458 WBQ786451:WBQ786458 WLM786451:WLM786458 WVI786451:WVI786458 A851987:A851994 IW851987:IW851994 SS851987:SS851994 ACO851987:ACO851994 AMK851987:AMK851994 AWG851987:AWG851994 BGC851987:BGC851994 BPY851987:BPY851994 BZU851987:BZU851994 CJQ851987:CJQ851994 CTM851987:CTM851994 DDI851987:DDI851994 DNE851987:DNE851994 DXA851987:DXA851994 EGW851987:EGW851994 EQS851987:EQS851994 FAO851987:FAO851994 FKK851987:FKK851994 FUG851987:FUG851994 GEC851987:GEC851994 GNY851987:GNY851994 GXU851987:GXU851994 HHQ851987:HHQ851994 HRM851987:HRM851994 IBI851987:IBI851994 ILE851987:ILE851994 IVA851987:IVA851994 JEW851987:JEW851994 JOS851987:JOS851994 JYO851987:JYO851994 KIK851987:KIK851994 KSG851987:KSG851994 LCC851987:LCC851994 LLY851987:LLY851994 LVU851987:LVU851994 MFQ851987:MFQ851994 MPM851987:MPM851994 MZI851987:MZI851994 NJE851987:NJE851994 NTA851987:NTA851994 OCW851987:OCW851994 OMS851987:OMS851994 OWO851987:OWO851994 PGK851987:PGK851994 PQG851987:PQG851994 QAC851987:QAC851994 QJY851987:QJY851994 QTU851987:QTU851994 RDQ851987:RDQ851994 RNM851987:RNM851994 RXI851987:RXI851994 SHE851987:SHE851994 SRA851987:SRA851994 TAW851987:TAW851994 TKS851987:TKS851994 TUO851987:TUO851994 UEK851987:UEK851994 UOG851987:UOG851994 UYC851987:UYC851994 VHY851987:VHY851994 VRU851987:VRU851994 WBQ851987:WBQ851994 WLM851987:WLM851994 WVI851987:WVI851994 A917523:A917530 IW917523:IW917530 SS917523:SS917530 ACO917523:ACO917530 AMK917523:AMK917530 AWG917523:AWG917530 BGC917523:BGC917530 BPY917523:BPY917530 BZU917523:BZU917530 CJQ917523:CJQ917530 CTM917523:CTM917530 DDI917523:DDI917530 DNE917523:DNE917530 DXA917523:DXA917530 EGW917523:EGW917530 EQS917523:EQS917530 FAO917523:FAO917530 FKK917523:FKK917530 FUG917523:FUG917530 GEC917523:GEC917530 GNY917523:GNY917530 GXU917523:GXU917530 HHQ917523:HHQ917530 HRM917523:HRM917530 IBI917523:IBI917530 ILE917523:ILE917530 IVA917523:IVA917530 JEW917523:JEW917530 JOS917523:JOS917530 JYO917523:JYO917530 KIK917523:KIK917530 KSG917523:KSG917530 LCC917523:LCC917530 LLY917523:LLY917530 LVU917523:LVU917530 MFQ917523:MFQ917530 MPM917523:MPM917530 MZI917523:MZI917530 NJE917523:NJE917530 NTA917523:NTA917530 OCW917523:OCW917530 OMS917523:OMS917530 OWO917523:OWO917530 PGK917523:PGK917530 PQG917523:PQG917530 QAC917523:QAC917530 QJY917523:QJY917530 QTU917523:QTU917530 RDQ917523:RDQ917530 RNM917523:RNM917530 RXI917523:RXI917530 SHE917523:SHE917530 SRA917523:SRA917530 TAW917523:TAW917530 TKS917523:TKS917530 TUO917523:TUO917530 UEK917523:UEK917530 UOG917523:UOG917530 UYC917523:UYC917530 VHY917523:VHY917530 VRU917523:VRU917530 WBQ917523:WBQ917530 WLM917523:WLM917530 WVI917523:WVI917530 A983059:A983066 IW983059:IW983066 SS983059:SS983066 ACO983059:ACO983066 AMK983059:AMK983066 AWG983059:AWG983066 BGC983059:BGC983066 BPY983059:BPY983066 BZU983059:BZU983066 CJQ983059:CJQ983066 CTM983059:CTM983066 DDI983059:DDI983066 DNE983059:DNE983066 DXA983059:DXA983066 EGW983059:EGW983066 EQS983059:EQS983066 FAO983059:FAO983066 FKK983059:FKK983066 FUG983059:FUG983066 GEC983059:GEC983066 GNY983059:GNY983066 GXU983059:GXU983066 HHQ983059:HHQ983066 HRM983059:HRM983066 IBI983059:IBI983066 ILE983059:ILE983066 IVA983059:IVA983066 JEW983059:JEW983066 JOS983059:JOS983066 JYO983059:JYO983066 KIK983059:KIK983066 KSG983059:KSG983066 LCC983059:LCC983066 LLY983059:LLY983066 LVU983059:LVU983066 MFQ983059:MFQ983066 MPM983059:MPM983066 MZI983059:MZI983066 NJE983059:NJE983066 NTA983059:NTA983066 OCW983059:OCW983066 OMS983059:OMS983066 OWO983059:OWO983066 PGK983059:PGK983066 PQG983059:PQG983066 QAC983059:QAC983066 QJY983059:QJY983066 QTU983059:QTU983066 RDQ983059:RDQ983066 RNM983059:RNM983066 RXI983059:RXI983066 SHE983059:SHE983066 SRA983059:SRA983066 TAW983059:TAW983066 TKS983059:TKS983066 TUO983059:TUO983066 UEK983059:UEK983066 UOG983059:UOG983066 UYC983059:UYC983066 VHY983059:VHY983066 VRU983059:VRU983066 WBQ983059:WBQ983066 WLM983059:WLM983066 A19:A26" xr:uid="{00000000-0002-0000-1300-000000000000}"/>
    <dataValidation type="date" imeMode="off" operator="greaterThanOrEqual" allowBlank="1" showInputMessage="1" showErrorMessage="1" error="日付まで入力してください_x000a_" sqref="WVO983059:WVO983066 JC19:JC26 SY19:SY26 ACU19:ACU26 AMQ19:AMQ26 AWM19:AWM26 BGI19:BGI26 BQE19:BQE26 CAA19:CAA26 CJW19:CJW26 CTS19:CTS26 DDO19:DDO26 DNK19:DNK26 DXG19:DXG26 EHC19:EHC26 EQY19:EQY26 FAU19:FAU26 FKQ19:FKQ26 FUM19:FUM26 GEI19:GEI26 GOE19:GOE26 GYA19:GYA26 HHW19:HHW26 HRS19:HRS26 IBO19:IBO26 ILK19:ILK26 IVG19:IVG26 JFC19:JFC26 JOY19:JOY26 JYU19:JYU26 KIQ19:KIQ26 KSM19:KSM26 LCI19:LCI26 LME19:LME26 LWA19:LWA26 MFW19:MFW26 MPS19:MPS26 MZO19:MZO26 NJK19:NJK26 NTG19:NTG26 ODC19:ODC26 OMY19:OMY26 OWU19:OWU26 PGQ19:PGQ26 PQM19:PQM26 QAI19:QAI26 QKE19:QKE26 QUA19:QUA26 RDW19:RDW26 RNS19:RNS26 RXO19:RXO26 SHK19:SHK26 SRG19:SRG26 TBC19:TBC26 TKY19:TKY26 TUU19:TUU26 UEQ19:UEQ26 UOM19:UOM26 UYI19:UYI26 VIE19:VIE26 VSA19:VSA26 WBW19:WBW26 WLS19:WLS26 WVO19:WVO26 G65555:G65562 JC65555:JC65562 SY65555:SY65562 ACU65555:ACU65562 AMQ65555:AMQ65562 AWM65555:AWM65562 BGI65555:BGI65562 BQE65555:BQE65562 CAA65555:CAA65562 CJW65555:CJW65562 CTS65555:CTS65562 DDO65555:DDO65562 DNK65555:DNK65562 DXG65555:DXG65562 EHC65555:EHC65562 EQY65555:EQY65562 FAU65555:FAU65562 FKQ65555:FKQ65562 FUM65555:FUM65562 GEI65555:GEI65562 GOE65555:GOE65562 GYA65555:GYA65562 HHW65555:HHW65562 HRS65555:HRS65562 IBO65555:IBO65562 ILK65555:ILK65562 IVG65555:IVG65562 JFC65555:JFC65562 JOY65555:JOY65562 JYU65555:JYU65562 KIQ65555:KIQ65562 KSM65555:KSM65562 LCI65555:LCI65562 LME65555:LME65562 LWA65555:LWA65562 MFW65555:MFW65562 MPS65555:MPS65562 MZO65555:MZO65562 NJK65555:NJK65562 NTG65555:NTG65562 ODC65555:ODC65562 OMY65555:OMY65562 OWU65555:OWU65562 PGQ65555:PGQ65562 PQM65555:PQM65562 QAI65555:QAI65562 QKE65555:QKE65562 QUA65555:QUA65562 RDW65555:RDW65562 RNS65555:RNS65562 RXO65555:RXO65562 SHK65555:SHK65562 SRG65555:SRG65562 TBC65555:TBC65562 TKY65555:TKY65562 TUU65555:TUU65562 UEQ65555:UEQ65562 UOM65555:UOM65562 UYI65555:UYI65562 VIE65555:VIE65562 VSA65555:VSA65562 WBW65555:WBW65562 WLS65555:WLS65562 WVO65555:WVO65562 G131091:G131098 JC131091:JC131098 SY131091:SY131098 ACU131091:ACU131098 AMQ131091:AMQ131098 AWM131091:AWM131098 BGI131091:BGI131098 BQE131091:BQE131098 CAA131091:CAA131098 CJW131091:CJW131098 CTS131091:CTS131098 DDO131091:DDO131098 DNK131091:DNK131098 DXG131091:DXG131098 EHC131091:EHC131098 EQY131091:EQY131098 FAU131091:FAU131098 FKQ131091:FKQ131098 FUM131091:FUM131098 GEI131091:GEI131098 GOE131091:GOE131098 GYA131091:GYA131098 HHW131091:HHW131098 HRS131091:HRS131098 IBO131091:IBO131098 ILK131091:ILK131098 IVG131091:IVG131098 JFC131091:JFC131098 JOY131091:JOY131098 JYU131091:JYU131098 KIQ131091:KIQ131098 KSM131091:KSM131098 LCI131091:LCI131098 LME131091:LME131098 LWA131091:LWA131098 MFW131091:MFW131098 MPS131091:MPS131098 MZO131091:MZO131098 NJK131091:NJK131098 NTG131091:NTG131098 ODC131091:ODC131098 OMY131091:OMY131098 OWU131091:OWU131098 PGQ131091:PGQ131098 PQM131091:PQM131098 QAI131091:QAI131098 QKE131091:QKE131098 QUA131091:QUA131098 RDW131091:RDW131098 RNS131091:RNS131098 RXO131091:RXO131098 SHK131091:SHK131098 SRG131091:SRG131098 TBC131091:TBC131098 TKY131091:TKY131098 TUU131091:TUU131098 UEQ131091:UEQ131098 UOM131091:UOM131098 UYI131091:UYI131098 VIE131091:VIE131098 VSA131091:VSA131098 WBW131091:WBW131098 WLS131091:WLS131098 WVO131091:WVO131098 G196627:G196634 JC196627:JC196634 SY196627:SY196634 ACU196627:ACU196634 AMQ196627:AMQ196634 AWM196627:AWM196634 BGI196627:BGI196634 BQE196627:BQE196634 CAA196627:CAA196634 CJW196627:CJW196634 CTS196627:CTS196634 DDO196627:DDO196634 DNK196627:DNK196634 DXG196627:DXG196634 EHC196627:EHC196634 EQY196627:EQY196634 FAU196627:FAU196634 FKQ196627:FKQ196634 FUM196627:FUM196634 GEI196627:GEI196634 GOE196627:GOE196634 GYA196627:GYA196634 HHW196627:HHW196634 HRS196627:HRS196634 IBO196627:IBO196634 ILK196627:ILK196634 IVG196627:IVG196634 JFC196627:JFC196634 JOY196627:JOY196634 JYU196627:JYU196634 KIQ196627:KIQ196634 KSM196627:KSM196634 LCI196627:LCI196634 LME196627:LME196634 LWA196627:LWA196634 MFW196627:MFW196634 MPS196627:MPS196634 MZO196627:MZO196634 NJK196627:NJK196634 NTG196627:NTG196634 ODC196627:ODC196634 OMY196627:OMY196634 OWU196627:OWU196634 PGQ196627:PGQ196634 PQM196627:PQM196634 QAI196627:QAI196634 QKE196627:QKE196634 QUA196627:QUA196634 RDW196627:RDW196634 RNS196627:RNS196634 RXO196627:RXO196634 SHK196627:SHK196634 SRG196627:SRG196634 TBC196627:TBC196634 TKY196627:TKY196634 TUU196627:TUU196634 UEQ196627:UEQ196634 UOM196627:UOM196634 UYI196627:UYI196634 VIE196627:VIE196634 VSA196627:VSA196634 WBW196627:WBW196634 WLS196627:WLS196634 WVO196627:WVO196634 G262163:G262170 JC262163:JC262170 SY262163:SY262170 ACU262163:ACU262170 AMQ262163:AMQ262170 AWM262163:AWM262170 BGI262163:BGI262170 BQE262163:BQE262170 CAA262163:CAA262170 CJW262163:CJW262170 CTS262163:CTS262170 DDO262163:DDO262170 DNK262163:DNK262170 DXG262163:DXG262170 EHC262163:EHC262170 EQY262163:EQY262170 FAU262163:FAU262170 FKQ262163:FKQ262170 FUM262163:FUM262170 GEI262163:GEI262170 GOE262163:GOE262170 GYA262163:GYA262170 HHW262163:HHW262170 HRS262163:HRS262170 IBO262163:IBO262170 ILK262163:ILK262170 IVG262163:IVG262170 JFC262163:JFC262170 JOY262163:JOY262170 JYU262163:JYU262170 KIQ262163:KIQ262170 KSM262163:KSM262170 LCI262163:LCI262170 LME262163:LME262170 LWA262163:LWA262170 MFW262163:MFW262170 MPS262163:MPS262170 MZO262163:MZO262170 NJK262163:NJK262170 NTG262163:NTG262170 ODC262163:ODC262170 OMY262163:OMY262170 OWU262163:OWU262170 PGQ262163:PGQ262170 PQM262163:PQM262170 QAI262163:QAI262170 QKE262163:QKE262170 QUA262163:QUA262170 RDW262163:RDW262170 RNS262163:RNS262170 RXO262163:RXO262170 SHK262163:SHK262170 SRG262163:SRG262170 TBC262163:TBC262170 TKY262163:TKY262170 TUU262163:TUU262170 UEQ262163:UEQ262170 UOM262163:UOM262170 UYI262163:UYI262170 VIE262163:VIE262170 VSA262163:VSA262170 WBW262163:WBW262170 WLS262163:WLS262170 WVO262163:WVO262170 G327699:G327706 JC327699:JC327706 SY327699:SY327706 ACU327699:ACU327706 AMQ327699:AMQ327706 AWM327699:AWM327706 BGI327699:BGI327706 BQE327699:BQE327706 CAA327699:CAA327706 CJW327699:CJW327706 CTS327699:CTS327706 DDO327699:DDO327706 DNK327699:DNK327706 DXG327699:DXG327706 EHC327699:EHC327706 EQY327699:EQY327706 FAU327699:FAU327706 FKQ327699:FKQ327706 FUM327699:FUM327706 GEI327699:GEI327706 GOE327699:GOE327706 GYA327699:GYA327706 HHW327699:HHW327706 HRS327699:HRS327706 IBO327699:IBO327706 ILK327699:ILK327706 IVG327699:IVG327706 JFC327699:JFC327706 JOY327699:JOY327706 JYU327699:JYU327706 KIQ327699:KIQ327706 KSM327699:KSM327706 LCI327699:LCI327706 LME327699:LME327706 LWA327699:LWA327706 MFW327699:MFW327706 MPS327699:MPS327706 MZO327699:MZO327706 NJK327699:NJK327706 NTG327699:NTG327706 ODC327699:ODC327706 OMY327699:OMY327706 OWU327699:OWU327706 PGQ327699:PGQ327706 PQM327699:PQM327706 QAI327699:QAI327706 QKE327699:QKE327706 QUA327699:QUA327706 RDW327699:RDW327706 RNS327699:RNS327706 RXO327699:RXO327706 SHK327699:SHK327706 SRG327699:SRG327706 TBC327699:TBC327706 TKY327699:TKY327706 TUU327699:TUU327706 UEQ327699:UEQ327706 UOM327699:UOM327706 UYI327699:UYI327706 VIE327699:VIE327706 VSA327699:VSA327706 WBW327699:WBW327706 WLS327699:WLS327706 WVO327699:WVO327706 G393235:G393242 JC393235:JC393242 SY393235:SY393242 ACU393235:ACU393242 AMQ393235:AMQ393242 AWM393235:AWM393242 BGI393235:BGI393242 BQE393235:BQE393242 CAA393235:CAA393242 CJW393235:CJW393242 CTS393235:CTS393242 DDO393235:DDO393242 DNK393235:DNK393242 DXG393235:DXG393242 EHC393235:EHC393242 EQY393235:EQY393242 FAU393235:FAU393242 FKQ393235:FKQ393242 FUM393235:FUM393242 GEI393235:GEI393242 GOE393235:GOE393242 GYA393235:GYA393242 HHW393235:HHW393242 HRS393235:HRS393242 IBO393235:IBO393242 ILK393235:ILK393242 IVG393235:IVG393242 JFC393235:JFC393242 JOY393235:JOY393242 JYU393235:JYU393242 KIQ393235:KIQ393242 KSM393235:KSM393242 LCI393235:LCI393242 LME393235:LME393242 LWA393235:LWA393242 MFW393235:MFW393242 MPS393235:MPS393242 MZO393235:MZO393242 NJK393235:NJK393242 NTG393235:NTG393242 ODC393235:ODC393242 OMY393235:OMY393242 OWU393235:OWU393242 PGQ393235:PGQ393242 PQM393235:PQM393242 QAI393235:QAI393242 QKE393235:QKE393242 QUA393235:QUA393242 RDW393235:RDW393242 RNS393235:RNS393242 RXO393235:RXO393242 SHK393235:SHK393242 SRG393235:SRG393242 TBC393235:TBC393242 TKY393235:TKY393242 TUU393235:TUU393242 UEQ393235:UEQ393242 UOM393235:UOM393242 UYI393235:UYI393242 VIE393235:VIE393242 VSA393235:VSA393242 WBW393235:WBW393242 WLS393235:WLS393242 WVO393235:WVO393242 G458771:G458778 JC458771:JC458778 SY458771:SY458778 ACU458771:ACU458778 AMQ458771:AMQ458778 AWM458771:AWM458778 BGI458771:BGI458778 BQE458771:BQE458778 CAA458771:CAA458778 CJW458771:CJW458778 CTS458771:CTS458778 DDO458771:DDO458778 DNK458771:DNK458778 DXG458771:DXG458778 EHC458771:EHC458778 EQY458771:EQY458778 FAU458771:FAU458778 FKQ458771:FKQ458778 FUM458771:FUM458778 GEI458771:GEI458778 GOE458771:GOE458778 GYA458771:GYA458778 HHW458771:HHW458778 HRS458771:HRS458778 IBO458771:IBO458778 ILK458771:ILK458778 IVG458771:IVG458778 JFC458771:JFC458778 JOY458771:JOY458778 JYU458771:JYU458778 KIQ458771:KIQ458778 KSM458771:KSM458778 LCI458771:LCI458778 LME458771:LME458778 LWA458771:LWA458778 MFW458771:MFW458778 MPS458771:MPS458778 MZO458771:MZO458778 NJK458771:NJK458778 NTG458771:NTG458778 ODC458771:ODC458778 OMY458771:OMY458778 OWU458771:OWU458778 PGQ458771:PGQ458778 PQM458771:PQM458778 QAI458771:QAI458778 QKE458771:QKE458778 QUA458771:QUA458778 RDW458771:RDW458778 RNS458771:RNS458778 RXO458771:RXO458778 SHK458771:SHK458778 SRG458771:SRG458778 TBC458771:TBC458778 TKY458771:TKY458778 TUU458771:TUU458778 UEQ458771:UEQ458778 UOM458771:UOM458778 UYI458771:UYI458778 VIE458771:VIE458778 VSA458771:VSA458778 WBW458771:WBW458778 WLS458771:WLS458778 WVO458771:WVO458778 G524307:G524314 JC524307:JC524314 SY524307:SY524314 ACU524307:ACU524314 AMQ524307:AMQ524314 AWM524307:AWM524314 BGI524307:BGI524314 BQE524307:BQE524314 CAA524307:CAA524314 CJW524307:CJW524314 CTS524307:CTS524314 DDO524307:DDO524314 DNK524307:DNK524314 DXG524307:DXG524314 EHC524307:EHC524314 EQY524307:EQY524314 FAU524307:FAU524314 FKQ524307:FKQ524314 FUM524307:FUM524314 GEI524307:GEI524314 GOE524307:GOE524314 GYA524307:GYA524314 HHW524307:HHW524314 HRS524307:HRS524314 IBO524307:IBO524314 ILK524307:ILK524314 IVG524307:IVG524314 JFC524307:JFC524314 JOY524307:JOY524314 JYU524307:JYU524314 KIQ524307:KIQ524314 KSM524307:KSM524314 LCI524307:LCI524314 LME524307:LME524314 LWA524307:LWA524314 MFW524307:MFW524314 MPS524307:MPS524314 MZO524307:MZO524314 NJK524307:NJK524314 NTG524307:NTG524314 ODC524307:ODC524314 OMY524307:OMY524314 OWU524307:OWU524314 PGQ524307:PGQ524314 PQM524307:PQM524314 QAI524307:QAI524314 QKE524307:QKE524314 QUA524307:QUA524314 RDW524307:RDW524314 RNS524307:RNS524314 RXO524307:RXO524314 SHK524307:SHK524314 SRG524307:SRG524314 TBC524307:TBC524314 TKY524307:TKY524314 TUU524307:TUU524314 UEQ524307:UEQ524314 UOM524307:UOM524314 UYI524307:UYI524314 VIE524307:VIE524314 VSA524307:VSA524314 WBW524307:WBW524314 WLS524307:WLS524314 WVO524307:WVO524314 G589843:G589850 JC589843:JC589850 SY589843:SY589850 ACU589843:ACU589850 AMQ589843:AMQ589850 AWM589843:AWM589850 BGI589843:BGI589850 BQE589843:BQE589850 CAA589843:CAA589850 CJW589843:CJW589850 CTS589843:CTS589850 DDO589843:DDO589850 DNK589843:DNK589850 DXG589843:DXG589850 EHC589843:EHC589850 EQY589843:EQY589850 FAU589843:FAU589850 FKQ589843:FKQ589850 FUM589843:FUM589850 GEI589843:GEI589850 GOE589843:GOE589850 GYA589843:GYA589850 HHW589843:HHW589850 HRS589843:HRS589850 IBO589843:IBO589850 ILK589843:ILK589850 IVG589843:IVG589850 JFC589843:JFC589850 JOY589843:JOY589850 JYU589843:JYU589850 KIQ589843:KIQ589850 KSM589843:KSM589850 LCI589843:LCI589850 LME589843:LME589850 LWA589843:LWA589850 MFW589843:MFW589850 MPS589843:MPS589850 MZO589843:MZO589850 NJK589843:NJK589850 NTG589843:NTG589850 ODC589843:ODC589850 OMY589843:OMY589850 OWU589843:OWU589850 PGQ589843:PGQ589850 PQM589843:PQM589850 QAI589843:QAI589850 QKE589843:QKE589850 QUA589843:QUA589850 RDW589843:RDW589850 RNS589843:RNS589850 RXO589843:RXO589850 SHK589843:SHK589850 SRG589843:SRG589850 TBC589843:TBC589850 TKY589843:TKY589850 TUU589843:TUU589850 UEQ589843:UEQ589850 UOM589843:UOM589850 UYI589843:UYI589850 VIE589843:VIE589850 VSA589843:VSA589850 WBW589843:WBW589850 WLS589843:WLS589850 WVO589843:WVO589850 G655379:G655386 JC655379:JC655386 SY655379:SY655386 ACU655379:ACU655386 AMQ655379:AMQ655386 AWM655379:AWM655386 BGI655379:BGI655386 BQE655379:BQE655386 CAA655379:CAA655386 CJW655379:CJW655386 CTS655379:CTS655386 DDO655379:DDO655386 DNK655379:DNK655386 DXG655379:DXG655386 EHC655379:EHC655386 EQY655379:EQY655386 FAU655379:FAU655386 FKQ655379:FKQ655386 FUM655379:FUM655386 GEI655379:GEI655386 GOE655379:GOE655386 GYA655379:GYA655386 HHW655379:HHW655386 HRS655379:HRS655386 IBO655379:IBO655386 ILK655379:ILK655386 IVG655379:IVG655386 JFC655379:JFC655386 JOY655379:JOY655386 JYU655379:JYU655386 KIQ655379:KIQ655386 KSM655379:KSM655386 LCI655379:LCI655386 LME655379:LME655386 LWA655379:LWA655386 MFW655379:MFW655386 MPS655379:MPS655386 MZO655379:MZO655386 NJK655379:NJK655386 NTG655379:NTG655386 ODC655379:ODC655386 OMY655379:OMY655386 OWU655379:OWU655386 PGQ655379:PGQ655386 PQM655379:PQM655386 QAI655379:QAI655386 QKE655379:QKE655386 QUA655379:QUA655386 RDW655379:RDW655386 RNS655379:RNS655386 RXO655379:RXO655386 SHK655379:SHK655386 SRG655379:SRG655386 TBC655379:TBC655386 TKY655379:TKY655386 TUU655379:TUU655386 UEQ655379:UEQ655386 UOM655379:UOM655386 UYI655379:UYI655386 VIE655379:VIE655386 VSA655379:VSA655386 WBW655379:WBW655386 WLS655379:WLS655386 WVO655379:WVO655386 G720915:G720922 JC720915:JC720922 SY720915:SY720922 ACU720915:ACU720922 AMQ720915:AMQ720922 AWM720915:AWM720922 BGI720915:BGI720922 BQE720915:BQE720922 CAA720915:CAA720922 CJW720915:CJW720922 CTS720915:CTS720922 DDO720915:DDO720922 DNK720915:DNK720922 DXG720915:DXG720922 EHC720915:EHC720922 EQY720915:EQY720922 FAU720915:FAU720922 FKQ720915:FKQ720922 FUM720915:FUM720922 GEI720915:GEI720922 GOE720915:GOE720922 GYA720915:GYA720922 HHW720915:HHW720922 HRS720915:HRS720922 IBO720915:IBO720922 ILK720915:ILK720922 IVG720915:IVG720922 JFC720915:JFC720922 JOY720915:JOY720922 JYU720915:JYU720922 KIQ720915:KIQ720922 KSM720915:KSM720922 LCI720915:LCI720922 LME720915:LME720922 LWA720915:LWA720922 MFW720915:MFW720922 MPS720915:MPS720922 MZO720915:MZO720922 NJK720915:NJK720922 NTG720915:NTG720922 ODC720915:ODC720922 OMY720915:OMY720922 OWU720915:OWU720922 PGQ720915:PGQ720922 PQM720915:PQM720922 QAI720915:QAI720922 QKE720915:QKE720922 QUA720915:QUA720922 RDW720915:RDW720922 RNS720915:RNS720922 RXO720915:RXO720922 SHK720915:SHK720922 SRG720915:SRG720922 TBC720915:TBC720922 TKY720915:TKY720922 TUU720915:TUU720922 UEQ720915:UEQ720922 UOM720915:UOM720922 UYI720915:UYI720922 VIE720915:VIE720922 VSA720915:VSA720922 WBW720915:WBW720922 WLS720915:WLS720922 WVO720915:WVO720922 G786451:G786458 JC786451:JC786458 SY786451:SY786458 ACU786451:ACU786458 AMQ786451:AMQ786458 AWM786451:AWM786458 BGI786451:BGI786458 BQE786451:BQE786458 CAA786451:CAA786458 CJW786451:CJW786458 CTS786451:CTS786458 DDO786451:DDO786458 DNK786451:DNK786458 DXG786451:DXG786458 EHC786451:EHC786458 EQY786451:EQY786458 FAU786451:FAU786458 FKQ786451:FKQ786458 FUM786451:FUM786458 GEI786451:GEI786458 GOE786451:GOE786458 GYA786451:GYA786458 HHW786451:HHW786458 HRS786451:HRS786458 IBO786451:IBO786458 ILK786451:ILK786458 IVG786451:IVG786458 JFC786451:JFC786458 JOY786451:JOY786458 JYU786451:JYU786458 KIQ786451:KIQ786458 KSM786451:KSM786458 LCI786451:LCI786458 LME786451:LME786458 LWA786451:LWA786458 MFW786451:MFW786458 MPS786451:MPS786458 MZO786451:MZO786458 NJK786451:NJK786458 NTG786451:NTG786458 ODC786451:ODC786458 OMY786451:OMY786458 OWU786451:OWU786458 PGQ786451:PGQ786458 PQM786451:PQM786458 QAI786451:QAI786458 QKE786451:QKE786458 QUA786451:QUA786458 RDW786451:RDW786458 RNS786451:RNS786458 RXO786451:RXO786458 SHK786451:SHK786458 SRG786451:SRG786458 TBC786451:TBC786458 TKY786451:TKY786458 TUU786451:TUU786458 UEQ786451:UEQ786458 UOM786451:UOM786458 UYI786451:UYI786458 VIE786451:VIE786458 VSA786451:VSA786458 WBW786451:WBW786458 WLS786451:WLS786458 WVO786451:WVO786458 G851987:G851994 JC851987:JC851994 SY851987:SY851994 ACU851987:ACU851994 AMQ851987:AMQ851994 AWM851987:AWM851994 BGI851987:BGI851994 BQE851987:BQE851994 CAA851987:CAA851994 CJW851987:CJW851994 CTS851987:CTS851994 DDO851987:DDO851994 DNK851987:DNK851994 DXG851987:DXG851994 EHC851987:EHC851994 EQY851987:EQY851994 FAU851987:FAU851994 FKQ851987:FKQ851994 FUM851987:FUM851994 GEI851987:GEI851994 GOE851987:GOE851994 GYA851987:GYA851994 HHW851987:HHW851994 HRS851987:HRS851994 IBO851987:IBO851994 ILK851987:ILK851994 IVG851987:IVG851994 JFC851987:JFC851994 JOY851987:JOY851994 JYU851987:JYU851994 KIQ851987:KIQ851994 KSM851987:KSM851994 LCI851987:LCI851994 LME851987:LME851994 LWA851987:LWA851994 MFW851987:MFW851994 MPS851987:MPS851994 MZO851987:MZO851994 NJK851987:NJK851994 NTG851987:NTG851994 ODC851987:ODC851994 OMY851987:OMY851994 OWU851987:OWU851994 PGQ851987:PGQ851994 PQM851987:PQM851994 QAI851987:QAI851994 QKE851987:QKE851994 QUA851987:QUA851994 RDW851987:RDW851994 RNS851987:RNS851994 RXO851987:RXO851994 SHK851987:SHK851994 SRG851987:SRG851994 TBC851987:TBC851994 TKY851987:TKY851994 TUU851987:TUU851994 UEQ851987:UEQ851994 UOM851987:UOM851994 UYI851987:UYI851994 VIE851987:VIE851994 VSA851987:VSA851994 WBW851987:WBW851994 WLS851987:WLS851994 WVO851987:WVO851994 G917523:G917530 JC917523:JC917530 SY917523:SY917530 ACU917523:ACU917530 AMQ917523:AMQ917530 AWM917523:AWM917530 BGI917523:BGI917530 BQE917523:BQE917530 CAA917523:CAA917530 CJW917523:CJW917530 CTS917523:CTS917530 DDO917523:DDO917530 DNK917523:DNK917530 DXG917523:DXG917530 EHC917523:EHC917530 EQY917523:EQY917530 FAU917523:FAU917530 FKQ917523:FKQ917530 FUM917523:FUM917530 GEI917523:GEI917530 GOE917523:GOE917530 GYA917523:GYA917530 HHW917523:HHW917530 HRS917523:HRS917530 IBO917523:IBO917530 ILK917523:ILK917530 IVG917523:IVG917530 JFC917523:JFC917530 JOY917523:JOY917530 JYU917523:JYU917530 KIQ917523:KIQ917530 KSM917523:KSM917530 LCI917523:LCI917530 LME917523:LME917530 LWA917523:LWA917530 MFW917523:MFW917530 MPS917523:MPS917530 MZO917523:MZO917530 NJK917523:NJK917530 NTG917523:NTG917530 ODC917523:ODC917530 OMY917523:OMY917530 OWU917523:OWU917530 PGQ917523:PGQ917530 PQM917523:PQM917530 QAI917523:QAI917530 QKE917523:QKE917530 QUA917523:QUA917530 RDW917523:RDW917530 RNS917523:RNS917530 RXO917523:RXO917530 SHK917523:SHK917530 SRG917523:SRG917530 TBC917523:TBC917530 TKY917523:TKY917530 TUU917523:TUU917530 UEQ917523:UEQ917530 UOM917523:UOM917530 UYI917523:UYI917530 VIE917523:VIE917530 VSA917523:VSA917530 WBW917523:WBW917530 WLS917523:WLS917530 WVO917523:WVO917530 G983059:G983066 JC983059:JC983066 SY983059:SY983066 ACU983059:ACU983066 AMQ983059:AMQ983066 AWM983059:AWM983066 BGI983059:BGI983066 BQE983059:BQE983066 CAA983059:CAA983066 CJW983059:CJW983066 CTS983059:CTS983066 DDO983059:DDO983066 DNK983059:DNK983066 DXG983059:DXG983066 EHC983059:EHC983066 EQY983059:EQY983066 FAU983059:FAU983066 FKQ983059:FKQ983066 FUM983059:FUM983066 GEI983059:GEI983066 GOE983059:GOE983066 GYA983059:GYA983066 HHW983059:HHW983066 HRS983059:HRS983066 IBO983059:IBO983066 ILK983059:ILK983066 IVG983059:IVG983066 JFC983059:JFC983066 JOY983059:JOY983066 JYU983059:JYU983066 KIQ983059:KIQ983066 KSM983059:KSM983066 LCI983059:LCI983066 LME983059:LME983066 LWA983059:LWA983066 MFW983059:MFW983066 MPS983059:MPS983066 MZO983059:MZO983066 NJK983059:NJK983066 NTG983059:NTG983066 ODC983059:ODC983066 OMY983059:OMY983066 OWU983059:OWU983066 PGQ983059:PGQ983066 PQM983059:PQM983066 QAI983059:QAI983066 QKE983059:QKE983066 QUA983059:QUA983066 RDW983059:RDW983066 RNS983059:RNS983066 RXO983059:RXO983066 SHK983059:SHK983066 SRG983059:SRG983066 TBC983059:TBC983066 TKY983059:TKY983066 TUU983059:TUU983066 UEQ983059:UEQ983066 UOM983059:UOM983066 UYI983059:UYI983066 VIE983059:VIE983066 VSA983059:VSA983066 WBW983059:WBW983066 WLS983059:WLS983066 G19:G26" xr:uid="{00000000-0002-0000-1300-000001000000}">
      <formula1>27395</formula1>
    </dataValidation>
  </dataValidations>
  <pageMargins left="0.7" right="0.16" top="0.51" bottom="0.52" header="0.51181102362204722" footer="0.51181102362204722"/>
  <pageSetup paperSize="9" scale="84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1300-000002000000}">
          <xm:sqref>AL11:AL13 KH11:KH13 UD11:UD13 ADZ11:ADZ13 ANV11:ANV13 AXR11:AXR13 BHN11:BHN13 BRJ11:BRJ13 CBF11:CBF13 CLB11:CLB13 CUX11:CUX13 DET11:DET13 DOP11:DOP13 DYL11:DYL13 EIH11:EIH13 ESD11:ESD13 FBZ11:FBZ13 FLV11:FLV13 FVR11:FVR13 GFN11:GFN13 GPJ11:GPJ13 GZF11:GZF13 HJB11:HJB13 HSX11:HSX13 ICT11:ICT13 IMP11:IMP13 IWL11:IWL13 JGH11:JGH13 JQD11:JQD13 JZZ11:JZZ13 KJV11:KJV13 KTR11:KTR13 LDN11:LDN13 LNJ11:LNJ13 LXF11:LXF13 MHB11:MHB13 MQX11:MQX13 NAT11:NAT13 NKP11:NKP13 NUL11:NUL13 OEH11:OEH13 OOD11:OOD13 OXZ11:OXZ13 PHV11:PHV13 PRR11:PRR13 QBN11:QBN13 QLJ11:QLJ13 QVF11:QVF13 RFB11:RFB13 ROX11:ROX13 RYT11:RYT13 SIP11:SIP13 SSL11:SSL13 TCH11:TCH13 TMD11:TMD13 TVZ11:TVZ13 UFV11:UFV13 UPR11:UPR13 UZN11:UZN13 VJJ11:VJJ13 VTF11:VTF13 WDB11:WDB13 WMX11:WMX13 WWT11:WWT13 AL65547:AL65549 KH65547:KH65549 UD65547:UD65549 ADZ65547:ADZ65549 ANV65547:ANV65549 AXR65547:AXR65549 BHN65547:BHN65549 BRJ65547:BRJ65549 CBF65547:CBF65549 CLB65547:CLB65549 CUX65547:CUX65549 DET65547:DET65549 DOP65547:DOP65549 DYL65547:DYL65549 EIH65547:EIH65549 ESD65547:ESD65549 FBZ65547:FBZ65549 FLV65547:FLV65549 FVR65547:FVR65549 GFN65547:GFN65549 GPJ65547:GPJ65549 GZF65547:GZF65549 HJB65547:HJB65549 HSX65547:HSX65549 ICT65547:ICT65549 IMP65547:IMP65549 IWL65547:IWL65549 JGH65547:JGH65549 JQD65547:JQD65549 JZZ65547:JZZ65549 KJV65547:KJV65549 KTR65547:KTR65549 LDN65547:LDN65549 LNJ65547:LNJ65549 LXF65547:LXF65549 MHB65547:MHB65549 MQX65547:MQX65549 NAT65547:NAT65549 NKP65547:NKP65549 NUL65547:NUL65549 OEH65547:OEH65549 OOD65547:OOD65549 OXZ65547:OXZ65549 PHV65547:PHV65549 PRR65547:PRR65549 QBN65547:QBN65549 QLJ65547:QLJ65549 QVF65547:QVF65549 RFB65547:RFB65549 ROX65547:ROX65549 RYT65547:RYT65549 SIP65547:SIP65549 SSL65547:SSL65549 TCH65547:TCH65549 TMD65547:TMD65549 TVZ65547:TVZ65549 UFV65547:UFV65549 UPR65547:UPR65549 UZN65547:UZN65549 VJJ65547:VJJ65549 VTF65547:VTF65549 WDB65547:WDB65549 WMX65547:WMX65549 WWT65547:WWT65549 AL131083:AL131085 KH131083:KH131085 UD131083:UD131085 ADZ131083:ADZ131085 ANV131083:ANV131085 AXR131083:AXR131085 BHN131083:BHN131085 BRJ131083:BRJ131085 CBF131083:CBF131085 CLB131083:CLB131085 CUX131083:CUX131085 DET131083:DET131085 DOP131083:DOP131085 DYL131083:DYL131085 EIH131083:EIH131085 ESD131083:ESD131085 FBZ131083:FBZ131085 FLV131083:FLV131085 FVR131083:FVR131085 GFN131083:GFN131085 GPJ131083:GPJ131085 GZF131083:GZF131085 HJB131083:HJB131085 HSX131083:HSX131085 ICT131083:ICT131085 IMP131083:IMP131085 IWL131083:IWL131085 JGH131083:JGH131085 JQD131083:JQD131085 JZZ131083:JZZ131085 KJV131083:KJV131085 KTR131083:KTR131085 LDN131083:LDN131085 LNJ131083:LNJ131085 LXF131083:LXF131085 MHB131083:MHB131085 MQX131083:MQX131085 NAT131083:NAT131085 NKP131083:NKP131085 NUL131083:NUL131085 OEH131083:OEH131085 OOD131083:OOD131085 OXZ131083:OXZ131085 PHV131083:PHV131085 PRR131083:PRR131085 QBN131083:QBN131085 QLJ131083:QLJ131085 QVF131083:QVF131085 RFB131083:RFB131085 ROX131083:ROX131085 RYT131083:RYT131085 SIP131083:SIP131085 SSL131083:SSL131085 TCH131083:TCH131085 TMD131083:TMD131085 TVZ131083:TVZ131085 UFV131083:UFV131085 UPR131083:UPR131085 UZN131083:UZN131085 VJJ131083:VJJ131085 VTF131083:VTF131085 WDB131083:WDB131085 WMX131083:WMX131085 WWT131083:WWT131085 AL196619:AL196621 KH196619:KH196621 UD196619:UD196621 ADZ196619:ADZ196621 ANV196619:ANV196621 AXR196619:AXR196621 BHN196619:BHN196621 BRJ196619:BRJ196621 CBF196619:CBF196621 CLB196619:CLB196621 CUX196619:CUX196621 DET196619:DET196621 DOP196619:DOP196621 DYL196619:DYL196621 EIH196619:EIH196621 ESD196619:ESD196621 FBZ196619:FBZ196621 FLV196619:FLV196621 FVR196619:FVR196621 GFN196619:GFN196621 GPJ196619:GPJ196621 GZF196619:GZF196621 HJB196619:HJB196621 HSX196619:HSX196621 ICT196619:ICT196621 IMP196619:IMP196621 IWL196619:IWL196621 JGH196619:JGH196621 JQD196619:JQD196621 JZZ196619:JZZ196621 KJV196619:KJV196621 KTR196619:KTR196621 LDN196619:LDN196621 LNJ196619:LNJ196621 LXF196619:LXF196621 MHB196619:MHB196621 MQX196619:MQX196621 NAT196619:NAT196621 NKP196619:NKP196621 NUL196619:NUL196621 OEH196619:OEH196621 OOD196619:OOD196621 OXZ196619:OXZ196621 PHV196619:PHV196621 PRR196619:PRR196621 QBN196619:QBN196621 QLJ196619:QLJ196621 QVF196619:QVF196621 RFB196619:RFB196621 ROX196619:ROX196621 RYT196619:RYT196621 SIP196619:SIP196621 SSL196619:SSL196621 TCH196619:TCH196621 TMD196619:TMD196621 TVZ196619:TVZ196621 UFV196619:UFV196621 UPR196619:UPR196621 UZN196619:UZN196621 VJJ196619:VJJ196621 VTF196619:VTF196621 WDB196619:WDB196621 WMX196619:WMX196621 WWT196619:WWT196621 AL262155:AL262157 KH262155:KH262157 UD262155:UD262157 ADZ262155:ADZ262157 ANV262155:ANV262157 AXR262155:AXR262157 BHN262155:BHN262157 BRJ262155:BRJ262157 CBF262155:CBF262157 CLB262155:CLB262157 CUX262155:CUX262157 DET262155:DET262157 DOP262155:DOP262157 DYL262155:DYL262157 EIH262155:EIH262157 ESD262155:ESD262157 FBZ262155:FBZ262157 FLV262155:FLV262157 FVR262155:FVR262157 GFN262155:GFN262157 GPJ262155:GPJ262157 GZF262155:GZF262157 HJB262155:HJB262157 HSX262155:HSX262157 ICT262155:ICT262157 IMP262155:IMP262157 IWL262155:IWL262157 JGH262155:JGH262157 JQD262155:JQD262157 JZZ262155:JZZ262157 KJV262155:KJV262157 KTR262155:KTR262157 LDN262155:LDN262157 LNJ262155:LNJ262157 LXF262155:LXF262157 MHB262155:MHB262157 MQX262155:MQX262157 NAT262155:NAT262157 NKP262155:NKP262157 NUL262155:NUL262157 OEH262155:OEH262157 OOD262155:OOD262157 OXZ262155:OXZ262157 PHV262155:PHV262157 PRR262155:PRR262157 QBN262155:QBN262157 QLJ262155:QLJ262157 QVF262155:QVF262157 RFB262155:RFB262157 ROX262155:ROX262157 RYT262155:RYT262157 SIP262155:SIP262157 SSL262155:SSL262157 TCH262155:TCH262157 TMD262155:TMD262157 TVZ262155:TVZ262157 UFV262155:UFV262157 UPR262155:UPR262157 UZN262155:UZN262157 VJJ262155:VJJ262157 VTF262155:VTF262157 WDB262155:WDB262157 WMX262155:WMX262157 WWT262155:WWT262157 AL327691:AL327693 KH327691:KH327693 UD327691:UD327693 ADZ327691:ADZ327693 ANV327691:ANV327693 AXR327691:AXR327693 BHN327691:BHN327693 BRJ327691:BRJ327693 CBF327691:CBF327693 CLB327691:CLB327693 CUX327691:CUX327693 DET327691:DET327693 DOP327691:DOP327693 DYL327691:DYL327693 EIH327691:EIH327693 ESD327691:ESD327693 FBZ327691:FBZ327693 FLV327691:FLV327693 FVR327691:FVR327693 GFN327691:GFN327693 GPJ327691:GPJ327693 GZF327691:GZF327693 HJB327691:HJB327693 HSX327691:HSX327693 ICT327691:ICT327693 IMP327691:IMP327693 IWL327691:IWL327693 JGH327691:JGH327693 JQD327691:JQD327693 JZZ327691:JZZ327693 KJV327691:KJV327693 KTR327691:KTR327693 LDN327691:LDN327693 LNJ327691:LNJ327693 LXF327691:LXF327693 MHB327691:MHB327693 MQX327691:MQX327693 NAT327691:NAT327693 NKP327691:NKP327693 NUL327691:NUL327693 OEH327691:OEH327693 OOD327691:OOD327693 OXZ327691:OXZ327693 PHV327691:PHV327693 PRR327691:PRR327693 QBN327691:QBN327693 QLJ327691:QLJ327693 QVF327691:QVF327693 RFB327691:RFB327693 ROX327691:ROX327693 RYT327691:RYT327693 SIP327691:SIP327693 SSL327691:SSL327693 TCH327691:TCH327693 TMD327691:TMD327693 TVZ327691:TVZ327693 UFV327691:UFV327693 UPR327691:UPR327693 UZN327691:UZN327693 VJJ327691:VJJ327693 VTF327691:VTF327693 WDB327691:WDB327693 WMX327691:WMX327693 WWT327691:WWT327693 AL393227:AL393229 KH393227:KH393229 UD393227:UD393229 ADZ393227:ADZ393229 ANV393227:ANV393229 AXR393227:AXR393229 BHN393227:BHN393229 BRJ393227:BRJ393229 CBF393227:CBF393229 CLB393227:CLB393229 CUX393227:CUX393229 DET393227:DET393229 DOP393227:DOP393229 DYL393227:DYL393229 EIH393227:EIH393229 ESD393227:ESD393229 FBZ393227:FBZ393229 FLV393227:FLV393229 FVR393227:FVR393229 GFN393227:GFN393229 GPJ393227:GPJ393229 GZF393227:GZF393229 HJB393227:HJB393229 HSX393227:HSX393229 ICT393227:ICT393229 IMP393227:IMP393229 IWL393227:IWL393229 JGH393227:JGH393229 JQD393227:JQD393229 JZZ393227:JZZ393229 KJV393227:KJV393229 KTR393227:KTR393229 LDN393227:LDN393229 LNJ393227:LNJ393229 LXF393227:LXF393229 MHB393227:MHB393229 MQX393227:MQX393229 NAT393227:NAT393229 NKP393227:NKP393229 NUL393227:NUL393229 OEH393227:OEH393229 OOD393227:OOD393229 OXZ393227:OXZ393229 PHV393227:PHV393229 PRR393227:PRR393229 QBN393227:QBN393229 QLJ393227:QLJ393229 QVF393227:QVF393229 RFB393227:RFB393229 ROX393227:ROX393229 RYT393227:RYT393229 SIP393227:SIP393229 SSL393227:SSL393229 TCH393227:TCH393229 TMD393227:TMD393229 TVZ393227:TVZ393229 UFV393227:UFV393229 UPR393227:UPR393229 UZN393227:UZN393229 VJJ393227:VJJ393229 VTF393227:VTF393229 WDB393227:WDB393229 WMX393227:WMX393229 WWT393227:WWT393229 AL458763:AL458765 KH458763:KH458765 UD458763:UD458765 ADZ458763:ADZ458765 ANV458763:ANV458765 AXR458763:AXR458765 BHN458763:BHN458765 BRJ458763:BRJ458765 CBF458763:CBF458765 CLB458763:CLB458765 CUX458763:CUX458765 DET458763:DET458765 DOP458763:DOP458765 DYL458763:DYL458765 EIH458763:EIH458765 ESD458763:ESD458765 FBZ458763:FBZ458765 FLV458763:FLV458765 FVR458763:FVR458765 GFN458763:GFN458765 GPJ458763:GPJ458765 GZF458763:GZF458765 HJB458763:HJB458765 HSX458763:HSX458765 ICT458763:ICT458765 IMP458763:IMP458765 IWL458763:IWL458765 JGH458763:JGH458765 JQD458763:JQD458765 JZZ458763:JZZ458765 KJV458763:KJV458765 KTR458763:KTR458765 LDN458763:LDN458765 LNJ458763:LNJ458765 LXF458763:LXF458765 MHB458763:MHB458765 MQX458763:MQX458765 NAT458763:NAT458765 NKP458763:NKP458765 NUL458763:NUL458765 OEH458763:OEH458765 OOD458763:OOD458765 OXZ458763:OXZ458765 PHV458763:PHV458765 PRR458763:PRR458765 QBN458763:QBN458765 QLJ458763:QLJ458765 QVF458763:QVF458765 RFB458763:RFB458765 ROX458763:ROX458765 RYT458763:RYT458765 SIP458763:SIP458765 SSL458763:SSL458765 TCH458763:TCH458765 TMD458763:TMD458765 TVZ458763:TVZ458765 UFV458763:UFV458765 UPR458763:UPR458765 UZN458763:UZN458765 VJJ458763:VJJ458765 VTF458763:VTF458765 WDB458763:WDB458765 WMX458763:WMX458765 WWT458763:WWT458765 AL524299:AL524301 KH524299:KH524301 UD524299:UD524301 ADZ524299:ADZ524301 ANV524299:ANV524301 AXR524299:AXR524301 BHN524299:BHN524301 BRJ524299:BRJ524301 CBF524299:CBF524301 CLB524299:CLB524301 CUX524299:CUX524301 DET524299:DET524301 DOP524299:DOP524301 DYL524299:DYL524301 EIH524299:EIH524301 ESD524299:ESD524301 FBZ524299:FBZ524301 FLV524299:FLV524301 FVR524299:FVR524301 GFN524299:GFN524301 GPJ524299:GPJ524301 GZF524299:GZF524301 HJB524299:HJB524301 HSX524299:HSX524301 ICT524299:ICT524301 IMP524299:IMP524301 IWL524299:IWL524301 JGH524299:JGH524301 JQD524299:JQD524301 JZZ524299:JZZ524301 KJV524299:KJV524301 KTR524299:KTR524301 LDN524299:LDN524301 LNJ524299:LNJ524301 LXF524299:LXF524301 MHB524299:MHB524301 MQX524299:MQX524301 NAT524299:NAT524301 NKP524299:NKP524301 NUL524299:NUL524301 OEH524299:OEH524301 OOD524299:OOD524301 OXZ524299:OXZ524301 PHV524299:PHV524301 PRR524299:PRR524301 QBN524299:QBN524301 QLJ524299:QLJ524301 QVF524299:QVF524301 RFB524299:RFB524301 ROX524299:ROX524301 RYT524299:RYT524301 SIP524299:SIP524301 SSL524299:SSL524301 TCH524299:TCH524301 TMD524299:TMD524301 TVZ524299:TVZ524301 UFV524299:UFV524301 UPR524299:UPR524301 UZN524299:UZN524301 VJJ524299:VJJ524301 VTF524299:VTF524301 WDB524299:WDB524301 WMX524299:WMX524301 WWT524299:WWT524301 AL589835:AL589837 KH589835:KH589837 UD589835:UD589837 ADZ589835:ADZ589837 ANV589835:ANV589837 AXR589835:AXR589837 BHN589835:BHN589837 BRJ589835:BRJ589837 CBF589835:CBF589837 CLB589835:CLB589837 CUX589835:CUX589837 DET589835:DET589837 DOP589835:DOP589837 DYL589835:DYL589837 EIH589835:EIH589837 ESD589835:ESD589837 FBZ589835:FBZ589837 FLV589835:FLV589837 FVR589835:FVR589837 GFN589835:GFN589837 GPJ589835:GPJ589837 GZF589835:GZF589837 HJB589835:HJB589837 HSX589835:HSX589837 ICT589835:ICT589837 IMP589835:IMP589837 IWL589835:IWL589837 JGH589835:JGH589837 JQD589835:JQD589837 JZZ589835:JZZ589837 KJV589835:KJV589837 KTR589835:KTR589837 LDN589835:LDN589837 LNJ589835:LNJ589837 LXF589835:LXF589837 MHB589835:MHB589837 MQX589835:MQX589837 NAT589835:NAT589837 NKP589835:NKP589837 NUL589835:NUL589837 OEH589835:OEH589837 OOD589835:OOD589837 OXZ589835:OXZ589837 PHV589835:PHV589837 PRR589835:PRR589837 QBN589835:QBN589837 QLJ589835:QLJ589837 QVF589835:QVF589837 RFB589835:RFB589837 ROX589835:ROX589837 RYT589835:RYT589837 SIP589835:SIP589837 SSL589835:SSL589837 TCH589835:TCH589837 TMD589835:TMD589837 TVZ589835:TVZ589837 UFV589835:UFV589837 UPR589835:UPR589837 UZN589835:UZN589837 VJJ589835:VJJ589837 VTF589835:VTF589837 WDB589835:WDB589837 WMX589835:WMX589837 WWT589835:WWT589837 AL655371:AL655373 KH655371:KH655373 UD655371:UD655373 ADZ655371:ADZ655373 ANV655371:ANV655373 AXR655371:AXR655373 BHN655371:BHN655373 BRJ655371:BRJ655373 CBF655371:CBF655373 CLB655371:CLB655373 CUX655371:CUX655373 DET655371:DET655373 DOP655371:DOP655373 DYL655371:DYL655373 EIH655371:EIH655373 ESD655371:ESD655373 FBZ655371:FBZ655373 FLV655371:FLV655373 FVR655371:FVR655373 GFN655371:GFN655373 GPJ655371:GPJ655373 GZF655371:GZF655373 HJB655371:HJB655373 HSX655371:HSX655373 ICT655371:ICT655373 IMP655371:IMP655373 IWL655371:IWL655373 JGH655371:JGH655373 JQD655371:JQD655373 JZZ655371:JZZ655373 KJV655371:KJV655373 KTR655371:KTR655373 LDN655371:LDN655373 LNJ655371:LNJ655373 LXF655371:LXF655373 MHB655371:MHB655373 MQX655371:MQX655373 NAT655371:NAT655373 NKP655371:NKP655373 NUL655371:NUL655373 OEH655371:OEH655373 OOD655371:OOD655373 OXZ655371:OXZ655373 PHV655371:PHV655373 PRR655371:PRR655373 QBN655371:QBN655373 QLJ655371:QLJ655373 QVF655371:QVF655373 RFB655371:RFB655373 ROX655371:ROX655373 RYT655371:RYT655373 SIP655371:SIP655373 SSL655371:SSL655373 TCH655371:TCH655373 TMD655371:TMD655373 TVZ655371:TVZ655373 UFV655371:UFV655373 UPR655371:UPR655373 UZN655371:UZN655373 VJJ655371:VJJ655373 VTF655371:VTF655373 WDB655371:WDB655373 WMX655371:WMX655373 WWT655371:WWT655373 AL720907:AL720909 KH720907:KH720909 UD720907:UD720909 ADZ720907:ADZ720909 ANV720907:ANV720909 AXR720907:AXR720909 BHN720907:BHN720909 BRJ720907:BRJ720909 CBF720907:CBF720909 CLB720907:CLB720909 CUX720907:CUX720909 DET720907:DET720909 DOP720907:DOP720909 DYL720907:DYL720909 EIH720907:EIH720909 ESD720907:ESD720909 FBZ720907:FBZ720909 FLV720907:FLV720909 FVR720907:FVR720909 GFN720907:GFN720909 GPJ720907:GPJ720909 GZF720907:GZF720909 HJB720907:HJB720909 HSX720907:HSX720909 ICT720907:ICT720909 IMP720907:IMP720909 IWL720907:IWL720909 JGH720907:JGH720909 JQD720907:JQD720909 JZZ720907:JZZ720909 KJV720907:KJV720909 KTR720907:KTR720909 LDN720907:LDN720909 LNJ720907:LNJ720909 LXF720907:LXF720909 MHB720907:MHB720909 MQX720907:MQX720909 NAT720907:NAT720909 NKP720907:NKP720909 NUL720907:NUL720909 OEH720907:OEH720909 OOD720907:OOD720909 OXZ720907:OXZ720909 PHV720907:PHV720909 PRR720907:PRR720909 QBN720907:QBN720909 QLJ720907:QLJ720909 QVF720907:QVF720909 RFB720907:RFB720909 ROX720907:ROX720909 RYT720907:RYT720909 SIP720907:SIP720909 SSL720907:SSL720909 TCH720907:TCH720909 TMD720907:TMD720909 TVZ720907:TVZ720909 UFV720907:UFV720909 UPR720907:UPR720909 UZN720907:UZN720909 VJJ720907:VJJ720909 VTF720907:VTF720909 WDB720907:WDB720909 WMX720907:WMX720909 WWT720907:WWT720909 AL786443:AL786445 KH786443:KH786445 UD786443:UD786445 ADZ786443:ADZ786445 ANV786443:ANV786445 AXR786443:AXR786445 BHN786443:BHN786445 BRJ786443:BRJ786445 CBF786443:CBF786445 CLB786443:CLB786445 CUX786443:CUX786445 DET786443:DET786445 DOP786443:DOP786445 DYL786443:DYL786445 EIH786443:EIH786445 ESD786443:ESD786445 FBZ786443:FBZ786445 FLV786443:FLV786445 FVR786443:FVR786445 GFN786443:GFN786445 GPJ786443:GPJ786445 GZF786443:GZF786445 HJB786443:HJB786445 HSX786443:HSX786445 ICT786443:ICT786445 IMP786443:IMP786445 IWL786443:IWL786445 JGH786443:JGH786445 JQD786443:JQD786445 JZZ786443:JZZ786445 KJV786443:KJV786445 KTR786443:KTR786445 LDN786443:LDN786445 LNJ786443:LNJ786445 LXF786443:LXF786445 MHB786443:MHB786445 MQX786443:MQX786445 NAT786443:NAT786445 NKP786443:NKP786445 NUL786443:NUL786445 OEH786443:OEH786445 OOD786443:OOD786445 OXZ786443:OXZ786445 PHV786443:PHV786445 PRR786443:PRR786445 QBN786443:QBN786445 QLJ786443:QLJ786445 QVF786443:QVF786445 RFB786443:RFB786445 ROX786443:ROX786445 RYT786443:RYT786445 SIP786443:SIP786445 SSL786443:SSL786445 TCH786443:TCH786445 TMD786443:TMD786445 TVZ786443:TVZ786445 UFV786443:UFV786445 UPR786443:UPR786445 UZN786443:UZN786445 VJJ786443:VJJ786445 VTF786443:VTF786445 WDB786443:WDB786445 WMX786443:WMX786445 WWT786443:WWT786445 AL851979:AL851981 KH851979:KH851981 UD851979:UD851981 ADZ851979:ADZ851981 ANV851979:ANV851981 AXR851979:AXR851981 BHN851979:BHN851981 BRJ851979:BRJ851981 CBF851979:CBF851981 CLB851979:CLB851981 CUX851979:CUX851981 DET851979:DET851981 DOP851979:DOP851981 DYL851979:DYL851981 EIH851979:EIH851981 ESD851979:ESD851981 FBZ851979:FBZ851981 FLV851979:FLV851981 FVR851979:FVR851981 GFN851979:GFN851981 GPJ851979:GPJ851981 GZF851979:GZF851981 HJB851979:HJB851981 HSX851979:HSX851981 ICT851979:ICT851981 IMP851979:IMP851981 IWL851979:IWL851981 JGH851979:JGH851981 JQD851979:JQD851981 JZZ851979:JZZ851981 KJV851979:KJV851981 KTR851979:KTR851981 LDN851979:LDN851981 LNJ851979:LNJ851981 LXF851979:LXF851981 MHB851979:MHB851981 MQX851979:MQX851981 NAT851979:NAT851981 NKP851979:NKP851981 NUL851979:NUL851981 OEH851979:OEH851981 OOD851979:OOD851981 OXZ851979:OXZ851981 PHV851979:PHV851981 PRR851979:PRR851981 QBN851979:QBN851981 QLJ851979:QLJ851981 QVF851979:QVF851981 RFB851979:RFB851981 ROX851979:ROX851981 RYT851979:RYT851981 SIP851979:SIP851981 SSL851979:SSL851981 TCH851979:TCH851981 TMD851979:TMD851981 TVZ851979:TVZ851981 UFV851979:UFV851981 UPR851979:UPR851981 UZN851979:UZN851981 VJJ851979:VJJ851981 VTF851979:VTF851981 WDB851979:WDB851981 WMX851979:WMX851981 WWT851979:WWT851981 AL917515:AL917517 KH917515:KH917517 UD917515:UD917517 ADZ917515:ADZ917517 ANV917515:ANV917517 AXR917515:AXR917517 BHN917515:BHN917517 BRJ917515:BRJ917517 CBF917515:CBF917517 CLB917515:CLB917517 CUX917515:CUX917517 DET917515:DET917517 DOP917515:DOP917517 DYL917515:DYL917517 EIH917515:EIH917517 ESD917515:ESD917517 FBZ917515:FBZ917517 FLV917515:FLV917517 FVR917515:FVR917517 GFN917515:GFN917517 GPJ917515:GPJ917517 GZF917515:GZF917517 HJB917515:HJB917517 HSX917515:HSX917517 ICT917515:ICT917517 IMP917515:IMP917517 IWL917515:IWL917517 JGH917515:JGH917517 JQD917515:JQD917517 JZZ917515:JZZ917517 KJV917515:KJV917517 KTR917515:KTR917517 LDN917515:LDN917517 LNJ917515:LNJ917517 LXF917515:LXF917517 MHB917515:MHB917517 MQX917515:MQX917517 NAT917515:NAT917517 NKP917515:NKP917517 NUL917515:NUL917517 OEH917515:OEH917517 OOD917515:OOD917517 OXZ917515:OXZ917517 PHV917515:PHV917517 PRR917515:PRR917517 QBN917515:QBN917517 QLJ917515:QLJ917517 QVF917515:QVF917517 RFB917515:RFB917517 ROX917515:ROX917517 RYT917515:RYT917517 SIP917515:SIP917517 SSL917515:SSL917517 TCH917515:TCH917517 TMD917515:TMD917517 TVZ917515:TVZ917517 UFV917515:UFV917517 UPR917515:UPR917517 UZN917515:UZN917517 VJJ917515:VJJ917517 VTF917515:VTF917517 WDB917515:WDB917517 WMX917515:WMX917517 WWT917515:WWT917517 AL983051:AL983053 KH983051:KH983053 UD983051:UD983053 ADZ983051:ADZ983053 ANV983051:ANV983053 AXR983051:AXR983053 BHN983051:BHN983053 BRJ983051:BRJ983053 CBF983051:CBF983053 CLB983051:CLB983053 CUX983051:CUX983053 DET983051:DET983053 DOP983051:DOP983053 DYL983051:DYL983053 EIH983051:EIH983053 ESD983051:ESD983053 FBZ983051:FBZ983053 FLV983051:FLV983053 FVR983051:FVR983053 GFN983051:GFN983053 GPJ983051:GPJ983053 GZF983051:GZF983053 HJB983051:HJB983053 HSX983051:HSX983053 ICT983051:ICT983053 IMP983051:IMP983053 IWL983051:IWL983053 JGH983051:JGH983053 JQD983051:JQD983053 JZZ983051:JZZ983053 KJV983051:KJV983053 KTR983051:KTR983053 LDN983051:LDN983053 LNJ983051:LNJ983053 LXF983051:LXF983053 MHB983051:MHB983053 MQX983051:MQX983053 NAT983051:NAT983053 NKP983051:NKP983053 NUL983051:NUL983053 OEH983051:OEH983053 OOD983051:OOD983053 OXZ983051:OXZ983053 PHV983051:PHV983053 PRR983051:PRR983053 QBN983051:QBN983053 QLJ983051:QLJ983053 QVF983051:QVF983053 RFB983051:RFB983053 ROX983051:ROX983053 RYT983051:RYT983053 SIP983051:SIP983053 SSL983051:SSL983053 TCH983051:TCH983053 TMD983051:TMD983053 TVZ983051:TVZ983053 UFV983051:UFV983053 UPR983051:UPR983053 UZN983051:UZN983053 VJJ983051:VJJ983053 VTF983051:VTF983053 WDB983051:WDB983053 WMX983051:WMX983053 WWT983051:WWT983053 C32:E33 IY32:JA33 SU32:SW33 ACQ32:ACS33 AMM32:AMO33 AWI32:AWK33 BGE32:BGG33 BQA32:BQC33 BZW32:BZY33 CJS32:CJU33 CTO32:CTQ33 DDK32:DDM33 DNG32:DNI33 DXC32:DXE33 EGY32:EHA33 EQU32:EQW33 FAQ32:FAS33 FKM32:FKO33 FUI32:FUK33 GEE32:GEG33 GOA32:GOC33 GXW32:GXY33 HHS32:HHU33 HRO32:HRQ33 IBK32:IBM33 ILG32:ILI33 IVC32:IVE33 JEY32:JFA33 JOU32:JOW33 JYQ32:JYS33 KIM32:KIO33 KSI32:KSK33 LCE32:LCG33 LMA32:LMC33 LVW32:LVY33 MFS32:MFU33 MPO32:MPQ33 MZK32:MZM33 NJG32:NJI33 NTC32:NTE33 OCY32:ODA33 OMU32:OMW33 OWQ32:OWS33 PGM32:PGO33 PQI32:PQK33 QAE32:QAG33 QKA32:QKC33 QTW32:QTY33 RDS32:RDU33 RNO32:RNQ33 RXK32:RXM33 SHG32:SHI33 SRC32:SRE33 TAY32:TBA33 TKU32:TKW33 TUQ32:TUS33 UEM32:UEO33 UOI32:UOK33 UYE32:UYG33 VIA32:VIC33 VRW32:VRY33 WBS32:WBU33 WLO32:WLQ33 WVK32:WVM33 C65568:E65569 IY65568:JA65569 SU65568:SW65569 ACQ65568:ACS65569 AMM65568:AMO65569 AWI65568:AWK65569 BGE65568:BGG65569 BQA65568:BQC65569 BZW65568:BZY65569 CJS65568:CJU65569 CTO65568:CTQ65569 DDK65568:DDM65569 DNG65568:DNI65569 DXC65568:DXE65569 EGY65568:EHA65569 EQU65568:EQW65569 FAQ65568:FAS65569 FKM65568:FKO65569 FUI65568:FUK65569 GEE65568:GEG65569 GOA65568:GOC65569 GXW65568:GXY65569 HHS65568:HHU65569 HRO65568:HRQ65569 IBK65568:IBM65569 ILG65568:ILI65569 IVC65568:IVE65569 JEY65568:JFA65569 JOU65568:JOW65569 JYQ65568:JYS65569 KIM65568:KIO65569 KSI65568:KSK65569 LCE65568:LCG65569 LMA65568:LMC65569 LVW65568:LVY65569 MFS65568:MFU65569 MPO65568:MPQ65569 MZK65568:MZM65569 NJG65568:NJI65569 NTC65568:NTE65569 OCY65568:ODA65569 OMU65568:OMW65569 OWQ65568:OWS65569 PGM65568:PGO65569 PQI65568:PQK65569 QAE65568:QAG65569 QKA65568:QKC65569 QTW65568:QTY65569 RDS65568:RDU65569 RNO65568:RNQ65569 RXK65568:RXM65569 SHG65568:SHI65569 SRC65568:SRE65569 TAY65568:TBA65569 TKU65568:TKW65569 TUQ65568:TUS65569 UEM65568:UEO65569 UOI65568:UOK65569 UYE65568:UYG65569 VIA65568:VIC65569 VRW65568:VRY65569 WBS65568:WBU65569 WLO65568:WLQ65569 WVK65568:WVM65569 C131104:E131105 IY131104:JA131105 SU131104:SW131105 ACQ131104:ACS131105 AMM131104:AMO131105 AWI131104:AWK131105 BGE131104:BGG131105 BQA131104:BQC131105 BZW131104:BZY131105 CJS131104:CJU131105 CTO131104:CTQ131105 DDK131104:DDM131105 DNG131104:DNI131105 DXC131104:DXE131105 EGY131104:EHA131105 EQU131104:EQW131105 FAQ131104:FAS131105 FKM131104:FKO131105 FUI131104:FUK131105 GEE131104:GEG131105 GOA131104:GOC131105 GXW131104:GXY131105 HHS131104:HHU131105 HRO131104:HRQ131105 IBK131104:IBM131105 ILG131104:ILI131105 IVC131104:IVE131105 JEY131104:JFA131105 JOU131104:JOW131105 JYQ131104:JYS131105 KIM131104:KIO131105 KSI131104:KSK131105 LCE131104:LCG131105 LMA131104:LMC131105 LVW131104:LVY131105 MFS131104:MFU131105 MPO131104:MPQ131105 MZK131104:MZM131105 NJG131104:NJI131105 NTC131104:NTE131105 OCY131104:ODA131105 OMU131104:OMW131105 OWQ131104:OWS131105 PGM131104:PGO131105 PQI131104:PQK131105 QAE131104:QAG131105 QKA131104:QKC131105 QTW131104:QTY131105 RDS131104:RDU131105 RNO131104:RNQ131105 RXK131104:RXM131105 SHG131104:SHI131105 SRC131104:SRE131105 TAY131104:TBA131105 TKU131104:TKW131105 TUQ131104:TUS131105 UEM131104:UEO131105 UOI131104:UOK131105 UYE131104:UYG131105 VIA131104:VIC131105 VRW131104:VRY131105 WBS131104:WBU131105 WLO131104:WLQ131105 WVK131104:WVM131105 C196640:E196641 IY196640:JA196641 SU196640:SW196641 ACQ196640:ACS196641 AMM196640:AMO196641 AWI196640:AWK196641 BGE196640:BGG196641 BQA196640:BQC196641 BZW196640:BZY196641 CJS196640:CJU196641 CTO196640:CTQ196641 DDK196640:DDM196641 DNG196640:DNI196641 DXC196640:DXE196641 EGY196640:EHA196641 EQU196640:EQW196641 FAQ196640:FAS196641 FKM196640:FKO196641 FUI196640:FUK196641 GEE196640:GEG196641 GOA196640:GOC196641 GXW196640:GXY196641 HHS196640:HHU196641 HRO196640:HRQ196641 IBK196640:IBM196641 ILG196640:ILI196641 IVC196640:IVE196641 JEY196640:JFA196641 JOU196640:JOW196641 JYQ196640:JYS196641 KIM196640:KIO196641 KSI196640:KSK196641 LCE196640:LCG196641 LMA196640:LMC196641 LVW196640:LVY196641 MFS196640:MFU196641 MPO196640:MPQ196641 MZK196640:MZM196641 NJG196640:NJI196641 NTC196640:NTE196641 OCY196640:ODA196641 OMU196640:OMW196641 OWQ196640:OWS196641 PGM196640:PGO196641 PQI196640:PQK196641 QAE196640:QAG196641 QKA196640:QKC196641 QTW196640:QTY196641 RDS196640:RDU196641 RNO196640:RNQ196641 RXK196640:RXM196641 SHG196640:SHI196641 SRC196640:SRE196641 TAY196640:TBA196641 TKU196640:TKW196641 TUQ196640:TUS196641 UEM196640:UEO196641 UOI196640:UOK196641 UYE196640:UYG196641 VIA196640:VIC196641 VRW196640:VRY196641 WBS196640:WBU196641 WLO196640:WLQ196641 WVK196640:WVM196641 C262176:E262177 IY262176:JA262177 SU262176:SW262177 ACQ262176:ACS262177 AMM262176:AMO262177 AWI262176:AWK262177 BGE262176:BGG262177 BQA262176:BQC262177 BZW262176:BZY262177 CJS262176:CJU262177 CTO262176:CTQ262177 DDK262176:DDM262177 DNG262176:DNI262177 DXC262176:DXE262177 EGY262176:EHA262177 EQU262176:EQW262177 FAQ262176:FAS262177 FKM262176:FKO262177 FUI262176:FUK262177 GEE262176:GEG262177 GOA262176:GOC262177 GXW262176:GXY262177 HHS262176:HHU262177 HRO262176:HRQ262177 IBK262176:IBM262177 ILG262176:ILI262177 IVC262176:IVE262177 JEY262176:JFA262177 JOU262176:JOW262177 JYQ262176:JYS262177 KIM262176:KIO262177 KSI262176:KSK262177 LCE262176:LCG262177 LMA262176:LMC262177 LVW262176:LVY262177 MFS262176:MFU262177 MPO262176:MPQ262177 MZK262176:MZM262177 NJG262176:NJI262177 NTC262176:NTE262177 OCY262176:ODA262177 OMU262176:OMW262177 OWQ262176:OWS262177 PGM262176:PGO262177 PQI262176:PQK262177 QAE262176:QAG262177 QKA262176:QKC262177 QTW262176:QTY262177 RDS262176:RDU262177 RNO262176:RNQ262177 RXK262176:RXM262177 SHG262176:SHI262177 SRC262176:SRE262177 TAY262176:TBA262177 TKU262176:TKW262177 TUQ262176:TUS262177 UEM262176:UEO262177 UOI262176:UOK262177 UYE262176:UYG262177 VIA262176:VIC262177 VRW262176:VRY262177 WBS262176:WBU262177 WLO262176:WLQ262177 WVK262176:WVM262177 C327712:E327713 IY327712:JA327713 SU327712:SW327713 ACQ327712:ACS327713 AMM327712:AMO327713 AWI327712:AWK327713 BGE327712:BGG327713 BQA327712:BQC327713 BZW327712:BZY327713 CJS327712:CJU327713 CTO327712:CTQ327713 DDK327712:DDM327713 DNG327712:DNI327713 DXC327712:DXE327713 EGY327712:EHA327713 EQU327712:EQW327713 FAQ327712:FAS327713 FKM327712:FKO327713 FUI327712:FUK327713 GEE327712:GEG327713 GOA327712:GOC327713 GXW327712:GXY327713 HHS327712:HHU327713 HRO327712:HRQ327713 IBK327712:IBM327713 ILG327712:ILI327713 IVC327712:IVE327713 JEY327712:JFA327713 JOU327712:JOW327713 JYQ327712:JYS327713 KIM327712:KIO327713 KSI327712:KSK327713 LCE327712:LCG327713 LMA327712:LMC327713 LVW327712:LVY327713 MFS327712:MFU327713 MPO327712:MPQ327713 MZK327712:MZM327713 NJG327712:NJI327713 NTC327712:NTE327713 OCY327712:ODA327713 OMU327712:OMW327713 OWQ327712:OWS327713 PGM327712:PGO327713 PQI327712:PQK327713 QAE327712:QAG327713 QKA327712:QKC327713 QTW327712:QTY327713 RDS327712:RDU327713 RNO327712:RNQ327713 RXK327712:RXM327713 SHG327712:SHI327713 SRC327712:SRE327713 TAY327712:TBA327713 TKU327712:TKW327713 TUQ327712:TUS327713 UEM327712:UEO327713 UOI327712:UOK327713 UYE327712:UYG327713 VIA327712:VIC327713 VRW327712:VRY327713 WBS327712:WBU327713 WLO327712:WLQ327713 WVK327712:WVM327713 C393248:E393249 IY393248:JA393249 SU393248:SW393249 ACQ393248:ACS393249 AMM393248:AMO393249 AWI393248:AWK393249 BGE393248:BGG393249 BQA393248:BQC393249 BZW393248:BZY393249 CJS393248:CJU393249 CTO393248:CTQ393249 DDK393248:DDM393249 DNG393248:DNI393249 DXC393248:DXE393249 EGY393248:EHA393249 EQU393248:EQW393249 FAQ393248:FAS393249 FKM393248:FKO393249 FUI393248:FUK393249 GEE393248:GEG393249 GOA393248:GOC393249 GXW393248:GXY393249 HHS393248:HHU393249 HRO393248:HRQ393249 IBK393248:IBM393249 ILG393248:ILI393249 IVC393248:IVE393249 JEY393248:JFA393249 JOU393248:JOW393249 JYQ393248:JYS393249 KIM393248:KIO393249 KSI393248:KSK393249 LCE393248:LCG393249 LMA393248:LMC393249 LVW393248:LVY393249 MFS393248:MFU393249 MPO393248:MPQ393249 MZK393248:MZM393249 NJG393248:NJI393249 NTC393248:NTE393249 OCY393248:ODA393249 OMU393248:OMW393249 OWQ393248:OWS393249 PGM393248:PGO393249 PQI393248:PQK393249 QAE393248:QAG393249 QKA393248:QKC393249 QTW393248:QTY393249 RDS393248:RDU393249 RNO393248:RNQ393249 RXK393248:RXM393249 SHG393248:SHI393249 SRC393248:SRE393249 TAY393248:TBA393249 TKU393248:TKW393249 TUQ393248:TUS393249 UEM393248:UEO393249 UOI393248:UOK393249 UYE393248:UYG393249 VIA393248:VIC393249 VRW393248:VRY393249 WBS393248:WBU393249 WLO393248:WLQ393249 WVK393248:WVM393249 C458784:E458785 IY458784:JA458785 SU458784:SW458785 ACQ458784:ACS458785 AMM458784:AMO458785 AWI458784:AWK458785 BGE458784:BGG458785 BQA458784:BQC458785 BZW458784:BZY458785 CJS458784:CJU458785 CTO458784:CTQ458785 DDK458784:DDM458785 DNG458784:DNI458785 DXC458784:DXE458785 EGY458784:EHA458785 EQU458784:EQW458785 FAQ458784:FAS458785 FKM458784:FKO458785 FUI458784:FUK458785 GEE458784:GEG458785 GOA458784:GOC458785 GXW458784:GXY458785 HHS458784:HHU458785 HRO458784:HRQ458785 IBK458784:IBM458785 ILG458784:ILI458785 IVC458784:IVE458785 JEY458784:JFA458785 JOU458784:JOW458785 JYQ458784:JYS458785 KIM458784:KIO458785 KSI458784:KSK458785 LCE458784:LCG458785 LMA458784:LMC458785 LVW458784:LVY458785 MFS458784:MFU458785 MPO458784:MPQ458785 MZK458784:MZM458785 NJG458784:NJI458785 NTC458784:NTE458785 OCY458784:ODA458785 OMU458784:OMW458785 OWQ458784:OWS458785 PGM458784:PGO458785 PQI458784:PQK458785 QAE458784:QAG458785 QKA458784:QKC458785 QTW458784:QTY458785 RDS458784:RDU458785 RNO458784:RNQ458785 RXK458784:RXM458785 SHG458784:SHI458785 SRC458784:SRE458785 TAY458784:TBA458785 TKU458784:TKW458785 TUQ458784:TUS458785 UEM458784:UEO458785 UOI458784:UOK458785 UYE458784:UYG458785 VIA458784:VIC458785 VRW458784:VRY458785 WBS458784:WBU458785 WLO458784:WLQ458785 WVK458784:WVM458785 C524320:E524321 IY524320:JA524321 SU524320:SW524321 ACQ524320:ACS524321 AMM524320:AMO524321 AWI524320:AWK524321 BGE524320:BGG524321 BQA524320:BQC524321 BZW524320:BZY524321 CJS524320:CJU524321 CTO524320:CTQ524321 DDK524320:DDM524321 DNG524320:DNI524321 DXC524320:DXE524321 EGY524320:EHA524321 EQU524320:EQW524321 FAQ524320:FAS524321 FKM524320:FKO524321 FUI524320:FUK524321 GEE524320:GEG524321 GOA524320:GOC524321 GXW524320:GXY524321 HHS524320:HHU524321 HRO524320:HRQ524321 IBK524320:IBM524321 ILG524320:ILI524321 IVC524320:IVE524321 JEY524320:JFA524321 JOU524320:JOW524321 JYQ524320:JYS524321 KIM524320:KIO524321 KSI524320:KSK524321 LCE524320:LCG524321 LMA524320:LMC524321 LVW524320:LVY524321 MFS524320:MFU524321 MPO524320:MPQ524321 MZK524320:MZM524321 NJG524320:NJI524321 NTC524320:NTE524321 OCY524320:ODA524321 OMU524320:OMW524321 OWQ524320:OWS524321 PGM524320:PGO524321 PQI524320:PQK524321 QAE524320:QAG524321 QKA524320:QKC524321 QTW524320:QTY524321 RDS524320:RDU524321 RNO524320:RNQ524321 RXK524320:RXM524321 SHG524320:SHI524321 SRC524320:SRE524321 TAY524320:TBA524321 TKU524320:TKW524321 TUQ524320:TUS524321 UEM524320:UEO524321 UOI524320:UOK524321 UYE524320:UYG524321 VIA524320:VIC524321 VRW524320:VRY524321 WBS524320:WBU524321 WLO524320:WLQ524321 WVK524320:WVM524321 C589856:E589857 IY589856:JA589857 SU589856:SW589857 ACQ589856:ACS589857 AMM589856:AMO589857 AWI589856:AWK589857 BGE589856:BGG589857 BQA589856:BQC589857 BZW589856:BZY589857 CJS589856:CJU589857 CTO589856:CTQ589857 DDK589856:DDM589857 DNG589856:DNI589857 DXC589856:DXE589857 EGY589856:EHA589857 EQU589856:EQW589857 FAQ589856:FAS589857 FKM589856:FKO589857 FUI589856:FUK589857 GEE589856:GEG589857 GOA589856:GOC589857 GXW589856:GXY589857 HHS589856:HHU589857 HRO589856:HRQ589857 IBK589856:IBM589857 ILG589856:ILI589857 IVC589856:IVE589857 JEY589856:JFA589857 JOU589856:JOW589857 JYQ589856:JYS589857 KIM589856:KIO589857 KSI589856:KSK589857 LCE589856:LCG589857 LMA589856:LMC589857 LVW589856:LVY589857 MFS589856:MFU589857 MPO589856:MPQ589857 MZK589856:MZM589857 NJG589856:NJI589857 NTC589856:NTE589857 OCY589856:ODA589857 OMU589856:OMW589857 OWQ589856:OWS589857 PGM589856:PGO589857 PQI589856:PQK589857 QAE589856:QAG589857 QKA589856:QKC589857 QTW589856:QTY589857 RDS589856:RDU589857 RNO589856:RNQ589857 RXK589856:RXM589857 SHG589856:SHI589857 SRC589856:SRE589857 TAY589856:TBA589857 TKU589856:TKW589857 TUQ589856:TUS589857 UEM589856:UEO589857 UOI589856:UOK589857 UYE589856:UYG589857 VIA589856:VIC589857 VRW589856:VRY589857 WBS589856:WBU589857 WLO589856:WLQ589857 WVK589856:WVM589857 C655392:E655393 IY655392:JA655393 SU655392:SW655393 ACQ655392:ACS655393 AMM655392:AMO655393 AWI655392:AWK655393 BGE655392:BGG655393 BQA655392:BQC655393 BZW655392:BZY655393 CJS655392:CJU655393 CTO655392:CTQ655393 DDK655392:DDM655393 DNG655392:DNI655393 DXC655392:DXE655393 EGY655392:EHA655393 EQU655392:EQW655393 FAQ655392:FAS655393 FKM655392:FKO655393 FUI655392:FUK655393 GEE655392:GEG655393 GOA655392:GOC655393 GXW655392:GXY655393 HHS655392:HHU655393 HRO655392:HRQ655393 IBK655392:IBM655393 ILG655392:ILI655393 IVC655392:IVE655393 JEY655392:JFA655393 JOU655392:JOW655393 JYQ655392:JYS655393 KIM655392:KIO655393 KSI655392:KSK655393 LCE655392:LCG655393 LMA655392:LMC655393 LVW655392:LVY655393 MFS655392:MFU655393 MPO655392:MPQ655393 MZK655392:MZM655393 NJG655392:NJI655393 NTC655392:NTE655393 OCY655392:ODA655393 OMU655392:OMW655393 OWQ655392:OWS655393 PGM655392:PGO655393 PQI655392:PQK655393 QAE655392:QAG655393 QKA655392:QKC655393 QTW655392:QTY655393 RDS655392:RDU655393 RNO655392:RNQ655393 RXK655392:RXM655393 SHG655392:SHI655393 SRC655392:SRE655393 TAY655392:TBA655393 TKU655392:TKW655393 TUQ655392:TUS655393 UEM655392:UEO655393 UOI655392:UOK655393 UYE655392:UYG655393 VIA655392:VIC655393 VRW655392:VRY655393 WBS655392:WBU655393 WLO655392:WLQ655393 WVK655392:WVM655393 C720928:E720929 IY720928:JA720929 SU720928:SW720929 ACQ720928:ACS720929 AMM720928:AMO720929 AWI720928:AWK720929 BGE720928:BGG720929 BQA720928:BQC720929 BZW720928:BZY720929 CJS720928:CJU720929 CTO720928:CTQ720929 DDK720928:DDM720929 DNG720928:DNI720929 DXC720928:DXE720929 EGY720928:EHA720929 EQU720928:EQW720929 FAQ720928:FAS720929 FKM720928:FKO720929 FUI720928:FUK720929 GEE720928:GEG720929 GOA720928:GOC720929 GXW720928:GXY720929 HHS720928:HHU720929 HRO720928:HRQ720929 IBK720928:IBM720929 ILG720928:ILI720929 IVC720928:IVE720929 JEY720928:JFA720929 JOU720928:JOW720929 JYQ720928:JYS720929 KIM720928:KIO720929 KSI720928:KSK720929 LCE720928:LCG720929 LMA720928:LMC720929 LVW720928:LVY720929 MFS720928:MFU720929 MPO720928:MPQ720929 MZK720928:MZM720929 NJG720928:NJI720929 NTC720928:NTE720929 OCY720928:ODA720929 OMU720928:OMW720929 OWQ720928:OWS720929 PGM720928:PGO720929 PQI720928:PQK720929 QAE720928:QAG720929 QKA720928:QKC720929 QTW720928:QTY720929 RDS720928:RDU720929 RNO720928:RNQ720929 RXK720928:RXM720929 SHG720928:SHI720929 SRC720928:SRE720929 TAY720928:TBA720929 TKU720928:TKW720929 TUQ720928:TUS720929 UEM720928:UEO720929 UOI720928:UOK720929 UYE720928:UYG720929 VIA720928:VIC720929 VRW720928:VRY720929 WBS720928:WBU720929 WLO720928:WLQ720929 WVK720928:WVM720929 C786464:E786465 IY786464:JA786465 SU786464:SW786465 ACQ786464:ACS786465 AMM786464:AMO786465 AWI786464:AWK786465 BGE786464:BGG786465 BQA786464:BQC786465 BZW786464:BZY786465 CJS786464:CJU786465 CTO786464:CTQ786465 DDK786464:DDM786465 DNG786464:DNI786465 DXC786464:DXE786465 EGY786464:EHA786465 EQU786464:EQW786465 FAQ786464:FAS786465 FKM786464:FKO786465 FUI786464:FUK786465 GEE786464:GEG786465 GOA786464:GOC786465 GXW786464:GXY786465 HHS786464:HHU786465 HRO786464:HRQ786465 IBK786464:IBM786465 ILG786464:ILI786465 IVC786464:IVE786465 JEY786464:JFA786465 JOU786464:JOW786465 JYQ786464:JYS786465 KIM786464:KIO786465 KSI786464:KSK786465 LCE786464:LCG786465 LMA786464:LMC786465 LVW786464:LVY786465 MFS786464:MFU786465 MPO786464:MPQ786465 MZK786464:MZM786465 NJG786464:NJI786465 NTC786464:NTE786465 OCY786464:ODA786465 OMU786464:OMW786465 OWQ786464:OWS786465 PGM786464:PGO786465 PQI786464:PQK786465 QAE786464:QAG786465 QKA786464:QKC786465 QTW786464:QTY786465 RDS786464:RDU786465 RNO786464:RNQ786465 RXK786464:RXM786465 SHG786464:SHI786465 SRC786464:SRE786465 TAY786464:TBA786465 TKU786464:TKW786465 TUQ786464:TUS786465 UEM786464:UEO786465 UOI786464:UOK786465 UYE786464:UYG786465 VIA786464:VIC786465 VRW786464:VRY786465 WBS786464:WBU786465 WLO786464:WLQ786465 WVK786464:WVM786465 C852000:E852001 IY852000:JA852001 SU852000:SW852001 ACQ852000:ACS852001 AMM852000:AMO852001 AWI852000:AWK852001 BGE852000:BGG852001 BQA852000:BQC852001 BZW852000:BZY852001 CJS852000:CJU852001 CTO852000:CTQ852001 DDK852000:DDM852001 DNG852000:DNI852001 DXC852000:DXE852001 EGY852000:EHA852001 EQU852000:EQW852001 FAQ852000:FAS852001 FKM852000:FKO852001 FUI852000:FUK852001 GEE852000:GEG852001 GOA852000:GOC852001 GXW852000:GXY852001 HHS852000:HHU852001 HRO852000:HRQ852001 IBK852000:IBM852001 ILG852000:ILI852001 IVC852000:IVE852001 JEY852000:JFA852001 JOU852000:JOW852001 JYQ852000:JYS852001 KIM852000:KIO852001 KSI852000:KSK852001 LCE852000:LCG852001 LMA852000:LMC852001 LVW852000:LVY852001 MFS852000:MFU852001 MPO852000:MPQ852001 MZK852000:MZM852001 NJG852000:NJI852001 NTC852000:NTE852001 OCY852000:ODA852001 OMU852000:OMW852001 OWQ852000:OWS852001 PGM852000:PGO852001 PQI852000:PQK852001 QAE852000:QAG852001 QKA852000:QKC852001 QTW852000:QTY852001 RDS852000:RDU852001 RNO852000:RNQ852001 RXK852000:RXM852001 SHG852000:SHI852001 SRC852000:SRE852001 TAY852000:TBA852001 TKU852000:TKW852001 TUQ852000:TUS852001 UEM852000:UEO852001 UOI852000:UOK852001 UYE852000:UYG852001 VIA852000:VIC852001 VRW852000:VRY852001 WBS852000:WBU852001 WLO852000:WLQ852001 WVK852000:WVM852001 C917536:E917537 IY917536:JA917537 SU917536:SW917537 ACQ917536:ACS917537 AMM917536:AMO917537 AWI917536:AWK917537 BGE917536:BGG917537 BQA917536:BQC917537 BZW917536:BZY917537 CJS917536:CJU917537 CTO917536:CTQ917537 DDK917536:DDM917537 DNG917536:DNI917537 DXC917536:DXE917537 EGY917536:EHA917537 EQU917536:EQW917537 FAQ917536:FAS917537 FKM917536:FKO917537 FUI917536:FUK917537 GEE917536:GEG917537 GOA917536:GOC917537 GXW917536:GXY917537 HHS917536:HHU917537 HRO917536:HRQ917537 IBK917536:IBM917537 ILG917536:ILI917537 IVC917536:IVE917537 JEY917536:JFA917537 JOU917536:JOW917537 JYQ917536:JYS917537 KIM917536:KIO917537 KSI917536:KSK917537 LCE917536:LCG917537 LMA917536:LMC917537 LVW917536:LVY917537 MFS917536:MFU917537 MPO917536:MPQ917537 MZK917536:MZM917537 NJG917536:NJI917537 NTC917536:NTE917537 OCY917536:ODA917537 OMU917536:OMW917537 OWQ917536:OWS917537 PGM917536:PGO917537 PQI917536:PQK917537 QAE917536:QAG917537 QKA917536:QKC917537 QTW917536:QTY917537 RDS917536:RDU917537 RNO917536:RNQ917537 RXK917536:RXM917537 SHG917536:SHI917537 SRC917536:SRE917537 TAY917536:TBA917537 TKU917536:TKW917537 TUQ917536:TUS917537 UEM917536:UEO917537 UOI917536:UOK917537 UYE917536:UYG917537 VIA917536:VIC917537 VRW917536:VRY917537 WBS917536:WBU917537 WLO917536:WLQ917537 WVK917536:WVM917537 C983072:E983073 IY983072:JA983073 SU983072:SW983073 ACQ983072:ACS983073 AMM983072:AMO983073 AWI983072:AWK983073 BGE983072:BGG983073 BQA983072:BQC983073 BZW983072:BZY983073 CJS983072:CJU983073 CTO983072:CTQ983073 DDK983072:DDM983073 DNG983072:DNI983073 DXC983072:DXE983073 EGY983072:EHA983073 EQU983072:EQW983073 FAQ983072:FAS983073 FKM983072:FKO983073 FUI983072:FUK983073 GEE983072:GEG983073 GOA983072:GOC983073 GXW983072:GXY983073 HHS983072:HHU983073 HRO983072:HRQ983073 IBK983072:IBM983073 ILG983072:ILI983073 IVC983072:IVE983073 JEY983072:JFA983073 JOU983072:JOW983073 JYQ983072:JYS983073 KIM983072:KIO983073 KSI983072:KSK983073 LCE983072:LCG983073 LMA983072:LMC983073 LVW983072:LVY983073 MFS983072:MFU983073 MPO983072:MPQ983073 MZK983072:MZM983073 NJG983072:NJI983073 NTC983072:NTE983073 OCY983072:ODA983073 OMU983072:OMW983073 OWQ983072:OWS983073 PGM983072:PGO983073 PQI983072:PQK983073 QAE983072:QAG983073 QKA983072:QKC983073 QTW983072:QTY983073 RDS983072:RDU983073 RNO983072:RNQ983073 RXK983072:RXM983073 SHG983072:SHI983073 SRC983072:SRE983073 TAY983072:TBA983073 TKU983072:TKW983073 TUQ983072:TUS983073 UEM983072:UEO983073 UOI983072:UOK983073 UYE983072:UYG983073 VIA983072:VIC983073 VRW983072:VRY983073 WBS983072:WBU983073 WLO983072:WLQ983073 WVK983072:WVM983073 H5:I13 JD5:JE13 SZ5:TA13 ACV5:ACW13 AMR5:AMS13 AWN5:AWO13 BGJ5:BGK13 BQF5:BQG13 CAB5:CAC13 CJX5:CJY13 CTT5:CTU13 DDP5:DDQ13 DNL5:DNM13 DXH5:DXI13 EHD5:EHE13 EQZ5:ERA13 FAV5:FAW13 FKR5:FKS13 FUN5:FUO13 GEJ5:GEK13 GOF5:GOG13 GYB5:GYC13 HHX5:HHY13 HRT5:HRU13 IBP5:IBQ13 ILL5:ILM13 IVH5:IVI13 JFD5:JFE13 JOZ5:JPA13 JYV5:JYW13 KIR5:KIS13 KSN5:KSO13 LCJ5:LCK13 LMF5:LMG13 LWB5:LWC13 MFX5:MFY13 MPT5:MPU13 MZP5:MZQ13 NJL5:NJM13 NTH5:NTI13 ODD5:ODE13 OMZ5:ONA13 OWV5:OWW13 PGR5:PGS13 PQN5:PQO13 QAJ5:QAK13 QKF5:QKG13 QUB5:QUC13 RDX5:RDY13 RNT5:RNU13 RXP5:RXQ13 SHL5:SHM13 SRH5:SRI13 TBD5:TBE13 TKZ5:TLA13 TUV5:TUW13 UER5:UES13 UON5:UOO13 UYJ5:UYK13 VIF5:VIG13 VSB5:VSC13 WBX5:WBY13 WLT5:WLU13 WVP5:WVQ13 H65541:I65549 JD65541:JE65549 SZ65541:TA65549 ACV65541:ACW65549 AMR65541:AMS65549 AWN65541:AWO65549 BGJ65541:BGK65549 BQF65541:BQG65549 CAB65541:CAC65549 CJX65541:CJY65549 CTT65541:CTU65549 DDP65541:DDQ65549 DNL65541:DNM65549 DXH65541:DXI65549 EHD65541:EHE65549 EQZ65541:ERA65549 FAV65541:FAW65549 FKR65541:FKS65549 FUN65541:FUO65549 GEJ65541:GEK65549 GOF65541:GOG65549 GYB65541:GYC65549 HHX65541:HHY65549 HRT65541:HRU65549 IBP65541:IBQ65549 ILL65541:ILM65549 IVH65541:IVI65549 JFD65541:JFE65549 JOZ65541:JPA65549 JYV65541:JYW65549 KIR65541:KIS65549 KSN65541:KSO65549 LCJ65541:LCK65549 LMF65541:LMG65549 LWB65541:LWC65549 MFX65541:MFY65549 MPT65541:MPU65549 MZP65541:MZQ65549 NJL65541:NJM65549 NTH65541:NTI65549 ODD65541:ODE65549 OMZ65541:ONA65549 OWV65541:OWW65549 PGR65541:PGS65549 PQN65541:PQO65549 QAJ65541:QAK65549 QKF65541:QKG65549 QUB65541:QUC65549 RDX65541:RDY65549 RNT65541:RNU65549 RXP65541:RXQ65549 SHL65541:SHM65549 SRH65541:SRI65549 TBD65541:TBE65549 TKZ65541:TLA65549 TUV65541:TUW65549 UER65541:UES65549 UON65541:UOO65549 UYJ65541:UYK65549 VIF65541:VIG65549 VSB65541:VSC65549 WBX65541:WBY65549 WLT65541:WLU65549 WVP65541:WVQ65549 H131077:I131085 JD131077:JE131085 SZ131077:TA131085 ACV131077:ACW131085 AMR131077:AMS131085 AWN131077:AWO131085 BGJ131077:BGK131085 BQF131077:BQG131085 CAB131077:CAC131085 CJX131077:CJY131085 CTT131077:CTU131085 DDP131077:DDQ131085 DNL131077:DNM131085 DXH131077:DXI131085 EHD131077:EHE131085 EQZ131077:ERA131085 FAV131077:FAW131085 FKR131077:FKS131085 FUN131077:FUO131085 GEJ131077:GEK131085 GOF131077:GOG131085 GYB131077:GYC131085 HHX131077:HHY131085 HRT131077:HRU131085 IBP131077:IBQ131085 ILL131077:ILM131085 IVH131077:IVI131085 JFD131077:JFE131085 JOZ131077:JPA131085 JYV131077:JYW131085 KIR131077:KIS131085 KSN131077:KSO131085 LCJ131077:LCK131085 LMF131077:LMG131085 LWB131077:LWC131085 MFX131077:MFY131085 MPT131077:MPU131085 MZP131077:MZQ131085 NJL131077:NJM131085 NTH131077:NTI131085 ODD131077:ODE131085 OMZ131077:ONA131085 OWV131077:OWW131085 PGR131077:PGS131085 PQN131077:PQO131085 QAJ131077:QAK131085 QKF131077:QKG131085 QUB131077:QUC131085 RDX131077:RDY131085 RNT131077:RNU131085 RXP131077:RXQ131085 SHL131077:SHM131085 SRH131077:SRI131085 TBD131077:TBE131085 TKZ131077:TLA131085 TUV131077:TUW131085 UER131077:UES131085 UON131077:UOO131085 UYJ131077:UYK131085 VIF131077:VIG131085 VSB131077:VSC131085 WBX131077:WBY131085 WLT131077:WLU131085 WVP131077:WVQ131085 H196613:I196621 JD196613:JE196621 SZ196613:TA196621 ACV196613:ACW196621 AMR196613:AMS196621 AWN196613:AWO196621 BGJ196613:BGK196621 BQF196613:BQG196621 CAB196613:CAC196621 CJX196613:CJY196621 CTT196613:CTU196621 DDP196613:DDQ196621 DNL196613:DNM196621 DXH196613:DXI196621 EHD196613:EHE196621 EQZ196613:ERA196621 FAV196613:FAW196621 FKR196613:FKS196621 FUN196613:FUO196621 GEJ196613:GEK196621 GOF196613:GOG196621 GYB196613:GYC196621 HHX196613:HHY196621 HRT196613:HRU196621 IBP196613:IBQ196621 ILL196613:ILM196621 IVH196613:IVI196621 JFD196613:JFE196621 JOZ196613:JPA196621 JYV196613:JYW196621 KIR196613:KIS196621 KSN196613:KSO196621 LCJ196613:LCK196621 LMF196613:LMG196621 LWB196613:LWC196621 MFX196613:MFY196621 MPT196613:MPU196621 MZP196613:MZQ196621 NJL196613:NJM196621 NTH196613:NTI196621 ODD196613:ODE196621 OMZ196613:ONA196621 OWV196613:OWW196621 PGR196613:PGS196621 PQN196613:PQO196621 QAJ196613:QAK196621 QKF196613:QKG196621 QUB196613:QUC196621 RDX196613:RDY196621 RNT196613:RNU196621 RXP196613:RXQ196621 SHL196613:SHM196621 SRH196613:SRI196621 TBD196613:TBE196621 TKZ196613:TLA196621 TUV196613:TUW196621 UER196613:UES196621 UON196613:UOO196621 UYJ196613:UYK196621 VIF196613:VIG196621 VSB196613:VSC196621 WBX196613:WBY196621 WLT196613:WLU196621 WVP196613:WVQ196621 H262149:I262157 JD262149:JE262157 SZ262149:TA262157 ACV262149:ACW262157 AMR262149:AMS262157 AWN262149:AWO262157 BGJ262149:BGK262157 BQF262149:BQG262157 CAB262149:CAC262157 CJX262149:CJY262157 CTT262149:CTU262157 DDP262149:DDQ262157 DNL262149:DNM262157 DXH262149:DXI262157 EHD262149:EHE262157 EQZ262149:ERA262157 FAV262149:FAW262157 FKR262149:FKS262157 FUN262149:FUO262157 GEJ262149:GEK262157 GOF262149:GOG262157 GYB262149:GYC262157 HHX262149:HHY262157 HRT262149:HRU262157 IBP262149:IBQ262157 ILL262149:ILM262157 IVH262149:IVI262157 JFD262149:JFE262157 JOZ262149:JPA262157 JYV262149:JYW262157 KIR262149:KIS262157 KSN262149:KSO262157 LCJ262149:LCK262157 LMF262149:LMG262157 LWB262149:LWC262157 MFX262149:MFY262157 MPT262149:MPU262157 MZP262149:MZQ262157 NJL262149:NJM262157 NTH262149:NTI262157 ODD262149:ODE262157 OMZ262149:ONA262157 OWV262149:OWW262157 PGR262149:PGS262157 PQN262149:PQO262157 QAJ262149:QAK262157 QKF262149:QKG262157 QUB262149:QUC262157 RDX262149:RDY262157 RNT262149:RNU262157 RXP262149:RXQ262157 SHL262149:SHM262157 SRH262149:SRI262157 TBD262149:TBE262157 TKZ262149:TLA262157 TUV262149:TUW262157 UER262149:UES262157 UON262149:UOO262157 UYJ262149:UYK262157 VIF262149:VIG262157 VSB262149:VSC262157 WBX262149:WBY262157 WLT262149:WLU262157 WVP262149:WVQ262157 H327685:I327693 JD327685:JE327693 SZ327685:TA327693 ACV327685:ACW327693 AMR327685:AMS327693 AWN327685:AWO327693 BGJ327685:BGK327693 BQF327685:BQG327693 CAB327685:CAC327693 CJX327685:CJY327693 CTT327685:CTU327693 DDP327685:DDQ327693 DNL327685:DNM327693 DXH327685:DXI327693 EHD327685:EHE327693 EQZ327685:ERA327693 FAV327685:FAW327693 FKR327685:FKS327693 FUN327685:FUO327693 GEJ327685:GEK327693 GOF327685:GOG327693 GYB327685:GYC327693 HHX327685:HHY327693 HRT327685:HRU327693 IBP327685:IBQ327693 ILL327685:ILM327693 IVH327685:IVI327693 JFD327685:JFE327693 JOZ327685:JPA327693 JYV327685:JYW327693 KIR327685:KIS327693 KSN327685:KSO327693 LCJ327685:LCK327693 LMF327685:LMG327693 LWB327685:LWC327693 MFX327685:MFY327693 MPT327685:MPU327693 MZP327685:MZQ327693 NJL327685:NJM327693 NTH327685:NTI327693 ODD327685:ODE327693 OMZ327685:ONA327693 OWV327685:OWW327693 PGR327685:PGS327693 PQN327685:PQO327693 QAJ327685:QAK327693 QKF327685:QKG327693 QUB327685:QUC327693 RDX327685:RDY327693 RNT327685:RNU327693 RXP327685:RXQ327693 SHL327685:SHM327693 SRH327685:SRI327693 TBD327685:TBE327693 TKZ327685:TLA327693 TUV327685:TUW327693 UER327685:UES327693 UON327685:UOO327693 UYJ327685:UYK327693 VIF327685:VIG327693 VSB327685:VSC327693 WBX327685:WBY327693 WLT327685:WLU327693 WVP327685:WVQ327693 H393221:I393229 JD393221:JE393229 SZ393221:TA393229 ACV393221:ACW393229 AMR393221:AMS393229 AWN393221:AWO393229 BGJ393221:BGK393229 BQF393221:BQG393229 CAB393221:CAC393229 CJX393221:CJY393229 CTT393221:CTU393229 DDP393221:DDQ393229 DNL393221:DNM393229 DXH393221:DXI393229 EHD393221:EHE393229 EQZ393221:ERA393229 FAV393221:FAW393229 FKR393221:FKS393229 FUN393221:FUO393229 GEJ393221:GEK393229 GOF393221:GOG393229 GYB393221:GYC393229 HHX393221:HHY393229 HRT393221:HRU393229 IBP393221:IBQ393229 ILL393221:ILM393229 IVH393221:IVI393229 JFD393221:JFE393229 JOZ393221:JPA393229 JYV393221:JYW393229 KIR393221:KIS393229 KSN393221:KSO393229 LCJ393221:LCK393229 LMF393221:LMG393229 LWB393221:LWC393229 MFX393221:MFY393229 MPT393221:MPU393229 MZP393221:MZQ393229 NJL393221:NJM393229 NTH393221:NTI393229 ODD393221:ODE393229 OMZ393221:ONA393229 OWV393221:OWW393229 PGR393221:PGS393229 PQN393221:PQO393229 QAJ393221:QAK393229 QKF393221:QKG393229 QUB393221:QUC393229 RDX393221:RDY393229 RNT393221:RNU393229 RXP393221:RXQ393229 SHL393221:SHM393229 SRH393221:SRI393229 TBD393221:TBE393229 TKZ393221:TLA393229 TUV393221:TUW393229 UER393221:UES393229 UON393221:UOO393229 UYJ393221:UYK393229 VIF393221:VIG393229 VSB393221:VSC393229 WBX393221:WBY393229 WLT393221:WLU393229 WVP393221:WVQ393229 H458757:I458765 JD458757:JE458765 SZ458757:TA458765 ACV458757:ACW458765 AMR458757:AMS458765 AWN458757:AWO458765 BGJ458757:BGK458765 BQF458757:BQG458765 CAB458757:CAC458765 CJX458757:CJY458765 CTT458757:CTU458765 DDP458757:DDQ458765 DNL458757:DNM458765 DXH458757:DXI458765 EHD458757:EHE458765 EQZ458757:ERA458765 FAV458757:FAW458765 FKR458757:FKS458765 FUN458757:FUO458765 GEJ458757:GEK458765 GOF458757:GOG458765 GYB458757:GYC458765 HHX458757:HHY458765 HRT458757:HRU458765 IBP458757:IBQ458765 ILL458757:ILM458765 IVH458757:IVI458765 JFD458757:JFE458765 JOZ458757:JPA458765 JYV458757:JYW458765 KIR458757:KIS458765 KSN458757:KSO458765 LCJ458757:LCK458765 LMF458757:LMG458765 LWB458757:LWC458765 MFX458757:MFY458765 MPT458757:MPU458765 MZP458757:MZQ458765 NJL458757:NJM458765 NTH458757:NTI458765 ODD458757:ODE458765 OMZ458757:ONA458765 OWV458757:OWW458765 PGR458757:PGS458765 PQN458757:PQO458765 QAJ458757:QAK458765 QKF458757:QKG458765 QUB458757:QUC458765 RDX458757:RDY458765 RNT458757:RNU458765 RXP458757:RXQ458765 SHL458757:SHM458765 SRH458757:SRI458765 TBD458757:TBE458765 TKZ458757:TLA458765 TUV458757:TUW458765 UER458757:UES458765 UON458757:UOO458765 UYJ458757:UYK458765 VIF458757:VIG458765 VSB458757:VSC458765 WBX458757:WBY458765 WLT458757:WLU458765 WVP458757:WVQ458765 H524293:I524301 JD524293:JE524301 SZ524293:TA524301 ACV524293:ACW524301 AMR524293:AMS524301 AWN524293:AWO524301 BGJ524293:BGK524301 BQF524293:BQG524301 CAB524293:CAC524301 CJX524293:CJY524301 CTT524293:CTU524301 DDP524293:DDQ524301 DNL524293:DNM524301 DXH524293:DXI524301 EHD524293:EHE524301 EQZ524293:ERA524301 FAV524293:FAW524301 FKR524293:FKS524301 FUN524293:FUO524301 GEJ524293:GEK524301 GOF524293:GOG524301 GYB524293:GYC524301 HHX524293:HHY524301 HRT524293:HRU524301 IBP524293:IBQ524301 ILL524293:ILM524301 IVH524293:IVI524301 JFD524293:JFE524301 JOZ524293:JPA524301 JYV524293:JYW524301 KIR524293:KIS524301 KSN524293:KSO524301 LCJ524293:LCK524301 LMF524293:LMG524301 LWB524293:LWC524301 MFX524293:MFY524301 MPT524293:MPU524301 MZP524293:MZQ524301 NJL524293:NJM524301 NTH524293:NTI524301 ODD524293:ODE524301 OMZ524293:ONA524301 OWV524293:OWW524301 PGR524293:PGS524301 PQN524293:PQO524301 QAJ524293:QAK524301 QKF524293:QKG524301 QUB524293:QUC524301 RDX524293:RDY524301 RNT524293:RNU524301 RXP524293:RXQ524301 SHL524293:SHM524301 SRH524293:SRI524301 TBD524293:TBE524301 TKZ524293:TLA524301 TUV524293:TUW524301 UER524293:UES524301 UON524293:UOO524301 UYJ524293:UYK524301 VIF524293:VIG524301 VSB524293:VSC524301 WBX524293:WBY524301 WLT524293:WLU524301 WVP524293:WVQ524301 H589829:I589837 JD589829:JE589837 SZ589829:TA589837 ACV589829:ACW589837 AMR589829:AMS589837 AWN589829:AWO589837 BGJ589829:BGK589837 BQF589829:BQG589837 CAB589829:CAC589837 CJX589829:CJY589837 CTT589829:CTU589837 DDP589829:DDQ589837 DNL589829:DNM589837 DXH589829:DXI589837 EHD589829:EHE589837 EQZ589829:ERA589837 FAV589829:FAW589837 FKR589829:FKS589837 FUN589829:FUO589837 GEJ589829:GEK589837 GOF589829:GOG589837 GYB589829:GYC589837 HHX589829:HHY589837 HRT589829:HRU589837 IBP589829:IBQ589837 ILL589829:ILM589837 IVH589829:IVI589837 JFD589829:JFE589837 JOZ589829:JPA589837 JYV589829:JYW589837 KIR589829:KIS589837 KSN589829:KSO589837 LCJ589829:LCK589837 LMF589829:LMG589837 LWB589829:LWC589837 MFX589829:MFY589837 MPT589829:MPU589837 MZP589829:MZQ589837 NJL589829:NJM589837 NTH589829:NTI589837 ODD589829:ODE589837 OMZ589829:ONA589837 OWV589829:OWW589837 PGR589829:PGS589837 PQN589829:PQO589837 QAJ589829:QAK589837 QKF589829:QKG589837 QUB589829:QUC589837 RDX589829:RDY589837 RNT589829:RNU589837 RXP589829:RXQ589837 SHL589829:SHM589837 SRH589829:SRI589837 TBD589829:TBE589837 TKZ589829:TLA589837 TUV589829:TUW589837 UER589829:UES589837 UON589829:UOO589837 UYJ589829:UYK589837 VIF589829:VIG589837 VSB589829:VSC589837 WBX589829:WBY589837 WLT589829:WLU589837 WVP589829:WVQ589837 H655365:I655373 JD655365:JE655373 SZ655365:TA655373 ACV655365:ACW655373 AMR655365:AMS655373 AWN655365:AWO655373 BGJ655365:BGK655373 BQF655365:BQG655373 CAB655365:CAC655373 CJX655365:CJY655373 CTT655365:CTU655373 DDP655365:DDQ655373 DNL655365:DNM655373 DXH655365:DXI655373 EHD655365:EHE655373 EQZ655365:ERA655373 FAV655365:FAW655373 FKR655365:FKS655373 FUN655365:FUO655373 GEJ655365:GEK655373 GOF655365:GOG655373 GYB655365:GYC655373 HHX655365:HHY655373 HRT655365:HRU655373 IBP655365:IBQ655373 ILL655365:ILM655373 IVH655365:IVI655373 JFD655365:JFE655373 JOZ655365:JPA655373 JYV655365:JYW655373 KIR655365:KIS655373 KSN655365:KSO655373 LCJ655365:LCK655373 LMF655365:LMG655373 LWB655365:LWC655373 MFX655365:MFY655373 MPT655365:MPU655373 MZP655365:MZQ655373 NJL655365:NJM655373 NTH655365:NTI655373 ODD655365:ODE655373 OMZ655365:ONA655373 OWV655365:OWW655373 PGR655365:PGS655373 PQN655365:PQO655373 QAJ655365:QAK655373 QKF655365:QKG655373 QUB655365:QUC655373 RDX655365:RDY655373 RNT655365:RNU655373 RXP655365:RXQ655373 SHL655365:SHM655373 SRH655365:SRI655373 TBD655365:TBE655373 TKZ655365:TLA655373 TUV655365:TUW655373 UER655365:UES655373 UON655365:UOO655373 UYJ655365:UYK655373 VIF655365:VIG655373 VSB655365:VSC655373 WBX655365:WBY655373 WLT655365:WLU655373 WVP655365:WVQ655373 H720901:I720909 JD720901:JE720909 SZ720901:TA720909 ACV720901:ACW720909 AMR720901:AMS720909 AWN720901:AWO720909 BGJ720901:BGK720909 BQF720901:BQG720909 CAB720901:CAC720909 CJX720901:CJY720909 CTT720901:CTU720909 DDP720901:DDQ720909 DNL720901:DNM720909 DXH720901:DXI720909 EHD720901:EHE720909 EQZ720901:ERA720909 FAV720901:FAW720909 FKR720901:FKS720909 FUN720901:FUO720909 GEJ720901:GEK720909 GOF720901:GOG720909 GYB720901:GYC720909 HHX720901:HHY720909 HRT720901:HRU720909 IBP720901:IBQ720909 ILL720901:ILM720909 IVH720901:IVI720909 JFD720901:JFE720909 JOZ720901:JPA720909 JYV720901:JYW720909 KIR720901:KIS720909 KSN720901:KSO720909 LCJ720901:LCK720909 LMF720901:LMG720909 LWB720901:LWC720909 MFX720901:MFY720909 MPT720901:MPU720909 MZP720901:MZQ720909 NJL720901:NJM720909 NTH720901:NTI720909 ODD720901:ODE720909 OMZ720901:ONA720909 OWV720901:OWW720909 PGR720901:PGS720909 PQN720901:PQO720909 QAJ720901:QAK720909 QKF720901:QKG720909 QUB720901:QUC720909 RDX720901:RDY720909 RNT720901:RNU720909 RXP720901:RXQ720909 SHL720901:SHM720909 SRH720901:SRI720909 TBD720901:TBE720909 TKZ720901:TLA720909 TUV720901:TUW720909 UER720901:UES720909 UON720901:UOO720909 UYJ720901:UYK720909 VIF720901:VIG720909 VSB720901:VSC720909 WBX720901:WBY720909 WLT720901:WLU720909 WVP720901:WVQ720909 H786437:I786445 JD786437:JE786445 SZ786437:TA786445 ACV786437:ACW786445 AMR786437:AMS786445 AWN786437:AWO786445 BGJ786437:BGK786445 BQF786437:BQG786445 CAB786437:CAC786445 CJX786437:CJY786445 CTT786437:CTU786445 DDP786437:DDQ786445 DNL786437:DNM786445 DXH786437:DXI786445 EHD786437:EHE786445 EQZ786437:ERA786445 FAV786437:FAW786445 FKR786437:FKS786445 FUN786437:FUO786445 GEJ786437:GEK786445 GOF786437:GOG786445 GYB786437:GYC786445 HHX786437:HHY786445 HRT786437:HRU786445 IBP786437:IBQ786445 ILL786437:ILM786445 IVH786437:IVI786445 JFD786437:JFE786445 JOZ786437:JPA786445 JYV786437:JYW786445 KIR786437:KIS786445 KSN786437:KSO786445 LCJ786437:LCK786445 LMF786437:LMG786445 LWB786437:LWC786445 MFX786437:MFY786445 MPT786437:MPU786445 MZP786437:MZQ786445 NJL786437:NJM786445 NTH786437:NTI786445 ODD786437:ODE786445 OMZ786437:ONA786445 OWV786437:OWW786445 PGR786437:PGS786445 PQN786437:PQO786445 QAJ786437:QAK786445 QKF786437:QKG786445 QUB786437:QUC786445 RDX786437:RDY786445 RNT786437:RNU786445 RXP786437:RXQ786445 SHL786437:SHM786445 SRH786437:SRI786445 TBD786437:TBE786445 TKZ786437:TLA786445 TUV786437:TUW786445 UER786437:UES786445 UON786437:UOO786445 UYJ786437:UYK786445 VIF786437:VIG786445 VSB786437:VSC786445 WBX786437:WBY786445 WLT786437:WLU786445 WVP786437:WVQ786445 H851973:I851981 JD851973:JE851981 SZ851973:TA851981 ACV851973:ACW851981 AMR851973:AMS851981 AWN851973:AWO851981 BGJ851973:BGK851981 BQF851973:BQG851981 CAB851973:CAC851981 CJX851973:CJY851981 CTT851973:CTU851981 DDP851973:DDQ851981 DNL851973:DNM851981 DXH851973:DXI851981 EHD851973:EHE851981 EQZ851973:ERA851981 FAV851973:FAW851981 FKR851973:FKS851981 FUN851973:FUO851981 GEJ851973:GEK851981 GOF851973:GOG851981 GYB851973:GYC851981 HHX851973:HHY851981 HRT851973:HRU851981 IBP851973:IBQ851981 ILL851973:ILM851981 IVH851973:IVI851981 JFD851973:JFE851981 JOZ851973:JPA851981 JYV851973:JYW851981 KIR851973:KIS851981 KSN851973:KSO851981 LCJ851973:LCK851981 LMF851973:LMG851981 LWB851973:LWC851981 MFX851973:MFY851981 MPT851973:MPU851981 MZP851973:MZQ851981 NJL851973:NJM851981 NTH851973:NTI851981 ODD851973:ODE851981 OMZ851973:ONA851981 OWV851973:OWW851981 PGR851973:PGS851981 PQN851973:PQO851981 QAJ851973:QAK851981 QKF851973:QKG851981 QUB851973:QUC851981 RDX851973:RDY851981 RNT851973:RNU851981 RXP851973:RXQ851981 SHL851973:SHM851981 SRH851973:SRI851981 TBD851973:TBE851981 TKZ851973:TLA851981 TUV851973:TUW851981 UER851973:UES851981 UON851973:UOO851981 UYJ851973:UYK851981 VIF851973:VIG851981 VSB851973:VSC851981 WBX851973:WBY851981 WLT851973:WLU851981 WVP851973:WVQ851981 H917509:I917517 JD917509:JE917517 SZ917509:TA917517 ACV917509:ACW917517 AMR917509:AMS917517 AWN917509:AWO917517 BGJ917509:BGK917517 BQF917509:BQG917517 CAB917509:CAC917517 CJX917509:CJY917517 CTT917509:CTU917517 DDP917509:DDQ917517 DNL917509:DNM917517 DXH917509:DXI917517 EHD917509:EHE917517 EQZ917509:ERA917517 FAV917509:FAW917517 FKR917509:FKS917517 FUN917509:FUO917517 GEJ917509:GEK917517 GOF917509:GOG917517 GYB917509:GYC917517 HHX917509:HHY917517 HRT917509:HRU917517 IBP917509:IBQ917517 ILL917509:ILM917517 IVH917509:IVI917517 JFD917509:JFE917517 JOZ917509:JPA917517 JYV917509:JYW917517 KIR917509:KIS917517 KSN917509:KSO917517 LCJ917509:LCK917517 LMF917509:LMG917517 LWB917509:LWC917517 MFX917509:MFY917517 MPT917509:MPU917517 MZP917509:MZQ917517 NJL917509:NJM917517 NTH917509:NTI917517 ODD917509:ODE917517 OMZ917509:ONA917517 OWV917509:OWW917517 PGR917509:PGS917517 PQN917509:PQO917517 QAJ917509:QAK917517 QKF917509:QKG917517 QUB917509:QUC917517 RDX917509:RDY917517 RNT917509:RNU917517 RXP917509:RXQ917517 SHL917509:SHM917517 SRH917509:SRI917517 TBD917509:TBE917517 TKZ917509:TLA917517 TUV917509:TUW917517 UER917509:UES917517 UON917509:UOO917517 UYJ917509:UYK917517 VIF917509:VIG917517 VSB917509:VSC917517 WBX917509:WBY917517 WLT917509:WLU917517 WVP917509:WVQ917517 H983045:I983053 JD983045:JE983053 SZ983045:TA983053 ACV983045:ACW983053 AMR983045:AMS983053 AWN983045:AWO983053 BGJ983045:BGK983053 BQF983045:BQG983053 CAB983045:CAC983053 CJX983045:CJY983053 CTT983045:CTU983053 DDP983045:DDQ983053 DNL983045:DNM983053 DXH983045:DXI983053 EHD983045:EHE983053 EQZ983045:ERA983053 FAV983045:FAW983053 FKR983045:FKS983053 FUN983045:FUO983053 GEJ983045:GEK983053 GOF983045:GOG983053 GYB983045:GYC983053 HHX983045:HHY983053 HRT983045:HRU983053 IBP983045:IBQ983053 ILL983045:ILM983053 IVH983045:IVI983053 JFD983045:JFE983053 JOZ983045:JPA983053 JYV983045:JYW983053 KIR983045:KIS983053 KSN983045:KSO983053 LCJ983045:LCK983053 LMF983045:LMG983053 LWB983045:LWC983053 MFX983045:MFY983053 MPT983045:MPU983053 MZP983045:MZQ983053 NJL983045:NJM983053 NTH983045:NTI983053 ODD983045:ODE983053 OMZ983045:ONA983053 OWV983045:OWW983053 PGR983045:PGS983053 PQN983045:PQO983053 QAJ983045:QAK983053 QKF983045:QKG983053 QUB983045:QUC983053 RDX983045:RDY983053 RNT983045:RNU983053 RXP983045:RXQ983053 SHL983045:SHM983053 SRH983045:SRI983053 TBD983045:TBE983053 TKZ983045:TLA983053 TUV983045:TUW983053 UER983045:UES983053 UON983045:UOO983053 UYJ983045:UYK983053 VIF983045:VIG983053 VSB983045:VSC983053 WBX983045:WBY983053 WLT983045:WLU983053 WVP983045:WVQ983053 C5:D13 IY5:IZ13 SU5:SV13 ACQ5:ACR13 AMM5:AMN13 AWI5:AWJ13 BGE5:BGF13 BQA5:BQB13 BZW5:BZX13 CJS5:CJT13 CTO5:CTP13 DDK5:DDL13 DNG5:DNH13 DXC5:DXD13 EGY5:EGZ13 EQU5:EQV13 FAQ5:FAR13 FKM5:FKN13 FUI5:FUJ13 GEE5:GEF13 GOA5:GOB13 GXW5:GXX13 HHS5:HHT13 HRO5:HRP13 IBK5:IBL13 ILG5:ILH13 IVC5:IVD13 JEY5:JEZ13 JOU5:JOV13 JYQ5:JYR13 KIM5:KIN13 KSI5:KSJ13 LCE5:LCF13 LMA5:LMB13 LVW5:LVX13 MFS5:MFT13 MPO5:MPP13 MZK5:MZL13 NJG5:NJH13 NTC5:NTD13 OCY5:OCZ13 OMU5:OMV13 OWQ5:OWR13 PGM5:PGN13 PQI5:PQJ13 QAE5:QAF13 QKA5:QKB13 QTW5:QTX13 RDS5:RDT13 RNO5:RNP13 RXK5:RXL13 SHG5:SHH13 SRC5:SRD13 TAY5:TAZ13 TKU5:TKV13 TUQ5:TUR13 UEM5:UEN13 UOI5:UOJ13 UYE5:UYF13 VIA5:VIB13 VRW5:VRX13 WBS5:WBT13 WLO5:WLP13 WVK5:WVL13 C65541:D65549 IY65541:IZ65549 SU65541:SV65549 ACQ65541:ACR65549 AMM65541:AMN65549 AWI65541:AWJ65549 BGE65541:BGF65549 BQA65541:BQB65549 BZW65541:BZX65549 CJS65541:CJT65549 CTO65541:CTP65549 DDK65541:DDL65549 DNG65541:DNH65549 DXC65541:DXD65549 EGY65541:EGZ65549 EQU65541:EQV65549 FAQ65541:FAR65549 FKM65541:FKN65549 FUI65541:FUJ65549 GEE65541:GEF65549 GOA65541:GOB65549 GXW65541:GXX65549 HHS65541:HHT65549 HRO65541:HRP65549 IBK65541:IBL65549 ILG65541:ILH65549 IVC65541:IVD65549 JEY65541:JEZ65549 JOU65541:JOV65549 JYQ65541:JYR65549 KIM65541:KIN65549 KSI65541:KSJ65549 LCE65541:LCF65549 LMA65541:LMB65549 LVW65541:LVX65549 MFS65541:MFT65549 MPO65541:MPP65549 MZK65541:MZL65549 NJG65541:NJH65549 NTC65541:NTD65549 OCY65541:OCZ65549 OMU65541:OMV65549 OWQ65541:OWR65549 PGM65541:PGN65549 PQI65541:PQJ65549 QAE65541:QAF65549 QKA65541:QKB65549 QTW65541:QTX65549 RDS65541:RDT65549 RNO65541:RNP65549 RXK65541:RXL65549 SHG65541:SHH65549 SRC65541:SRD65549 TAY65541:TAZ65549 TKU65541:TKV65549 TUQ65541:TUR65549 UEM65541:UEN65549 UOI65541:UOJ65549 UYE65541:UYF65549 VIA65541:VIB65549 VRW65541:VRX65549 WBS65541:WBT65549 WLO65541:WLP65549 WVK65541:WVL65549 C131077:D131085 IY131077:IZ131085 SU131077:SV131085 ACQ131077:ACR131085 AMM131077:AMN131085 AWI131077:AWJ131085 BGE131077:BGF131085 BQA131077:BQB131085 BZW131077:BZX131085 CJS131077:CJT131085 CTO131077:CTP131085 DDK131077:DDL131085 DNG131077:DNH131085 DXC131077:DXD131085 EGY131077:EGZ131085 EQU131077:EQV131085 FAQ131077:FAR131085 FKM131077:FKN131085 FUI131077:FUJ131085 GEE131077:GEF131085 GOA131077:GOB131085 GXW131077:GXX131085 HHS131077:HHT131085 HRO131077:HRP131085 IBK131077:IBL131085 ILG131077:ILH131085 IVC131077:IVD131085 JEY131077:JEZ131085 JOU131077:JOV131085 JYQ131077:JYR131085 KIM131077:KIN131085 KSI131077:KSJ131085 LCE131077:LCF131085 LMA131077:LMB131085 LVW131077:LVX131085 MFS131077:MFT131085 MPO131077:MPP131085 MZK131077:MZL131085 NJG131077:NJH131085 NTC131077:NTD131085 OCY131077:OCZ131085 OMU131077:OMV131085 OWQ131077:OWR131085 PGM131077:PGN131085 PQI131077:PQJ131085 QAE131077:QAF131085 QKA131077:QKB131085 QTW131077:QTX131085 RDS131077:RDT131085 RNO131077:RNP131085 RXK131077:RXL131085 SHG131077:SHH131085 SRC131077:SRD131085 TAY131077:TAZ131085 TKU131077:TKV131085 TUQ131077:TUR131085 UEM131077:UEN131085 UOI131077:UOJ131085 UYE131077:UYF131085 VIA131077:VIB131085 VRW131077:VRX131085 WBS131077:WBT131085 WLO131077:WLP131085 WVK131077:WVL131085 C196613:D196621 IY196613:IZ196621 SU196613:SV196621 ACQ196613:ACR196621 AMM196613:AMN196621 AWI196613:AWJ196621 BGE196613:BGF196621 BQA196613:BQB196621 BZW196613:BZX196621 CJS196613:CJT196621 CTO196613:CTP196621 DDK196613:DDL196621 DNG196613:DNH196621 DXC196613:DXD196621 EGY196613:EGZ196621 EQU196613:EQV196621 FAQ196613:FAR196621 FKM196613:FKN196621 FUI196613:FUJ196621 GEE196613:GEF196621 GOA196613:GOB196621 GXW196613:GXX196621 HHS196613:HHT196621 HRO196613:HRP196621 IBK196613:IBL196621 ILG196613:ILH196621 IVC196613:IVD196621 JEY196613:JEZ196621 JOU196613:JOV196621 JYQ196613:JYR196621 KIM196613:KIN196621 KSI196613:KSJ196621 LCE196613:LCF196621 LMA196613:LMB196621 LVW196613:LVX196621 MFS196613:MFT196621 MPO196613:MPP196621 MZK196613:MZL196621 NJG196613:NJH196621 NTC196613:NTD196621 OCY196613:OCZ196621 OMU196613:OMV196621 OWQ196613:OWR196621 PGM196613:PGN196621 PQI196613:PQJ196621 QAE196613:QAF196621 QKA196613:QKB196621 QTW196613:QTX196621 RDS196613:RDT196621 RNO196613:RNP196621 RXK196613:RXL196621 SHG196613:SHH196621 SRC196613:SRD196621 TAY196613:TAZ196621 TKU196613:TKV196621 TUQ196613:TUR196621 UEM196613:UEN196621 UOI196613:UOJ196621 UYE196613:UYF196621 VIA196613:VIB196621 VRW196613:VRX196621 WBS196613:WBT196621 WLO196613:WLP196621 WVK196613:WVL196621 C262149:D262157 IY262149:IZ262157 SU262149:SV262157 ACQ262149:ACR262157 AMM262149:AMN262157 AWI262149:AWJ262157 BGE262149:BGF262157 BQA262149:BQB262157 BZW262149:BZX262157 CJS262149:CJT262157 CTO262149:CTP262157 DDK262149:DDL262157 DNG262149:DNH262157 DXC262149:DXD262157 EGY262149:EGZ262157 EQU262149:EQV262157 FAQ262149:FAR262157 FKM262149:FKN262157 FUI262149:FUJ262157 GEE262149:GEF262157 GOA262149:GOB262157 GXW262149:GXX262157 HHS262149:HHT262157 HRO262149:HRP262157 IBK262149:IBL262157 ILG262149:ILH262157 IVC262149:IVD262157 JEY262149:JEZ262157 JOU262149:JOV262157 JYQ262149:JYR262157 KIM262149:KIN262157 KSI262149:KSJ262157 LCE262149:LCF262157 LMA262149:LMB262157 LVW262149:LVX262157 MFS262149:MFT262157 MPO262149:MPP262157 MZK262149:MZL262157 NJG262149:NJH262157 NTC262149:NTD262157 OCY262149:OCZ262157 OMU262149:OMV262157 OWQ262149:OWR262157 PGM262149:PGN262157 PQI262149:PQJ262157 QAE262149:QAF262157 QKA262149:QKB262157 QTW262149:QTX262157 RDS262149:RDT262157 RNO262149:RNP262157 RXK262149:RXL262157 SHG262149:SHH262157 SRC262149:SRD262157 TAY262149:TAZ262157 TKU262149:TKV262157 TUQ262149:TUR262157 UEM262149:UEN262157 UOI262149:UOJ262157 UYE262149:UYF262157 VIA262149:VIB262157 VRW262149:VRX262157 WBS262149:WBT262157 WLO262149:WLP262157 WVK262149:WVL262157 C327685:D327693 IY327685:IZ327693 SU327685:SV327693 ACQ327685:ACR327693 AMM327685:AMN327693 AWI327685:AWJ327693 BGE327685:BGF327693 BQA327685:BQB327693 BZW327685:BZX327693 CJS327685:CJT327693 CTO327685:CTP327693 DDK327685:DDL327693 DNG327685:DNH327693 DXC327685:DXD327693 EGY327685:EGZ327693 EQU327685:EQV327693 FAQ327685:FAR327693 FKM327685:FKN327693 FUI327685:FUJ327693 GEE327685:GEF327693 GOA327685:GOB327693 GXW327685:GXX327693 HHS327685:HHT327693 HRO327685:HRP327693 IBK327685:IBL327693 ILG327685:ILH327693 IVC327685:IVD327693 JEY327685:JEZ327693 JOU327685:JOV327693 JYQ327685:JYR327693 KIM327685:KIN327693 KSI327685:KSJ327693 LCE327685:LCF327693 LMA327685:LMB327693 LVW327685:LVX327693 MFS327685:MFT327693 MPO327685:MPP327693 MZK327685:MZL327693 NJG327685:NJH327693 NTC327685:NTD327693 OCY327685:OCZ327693 OMU327685:OMV327693 OWQ327685:OWR327693 PGM327685:PGN327693 PQI327685:PQJ327693 QAE327685:QAF327693 QKA327685:QKB327693 QTW327685:QTX327693 RDS327685:RDT327693 RNO327685:RNP327693 RXK327685:RXL327693 SHG327685:SHH327693 SRC327685:SRD327693 TAY327685:TAZ327693 TKU327685:TKV327693 TUQ327685:TUR327693 UEM327685:UEN327693 UOI327685:UOJ327693 UYE327685:UYF327693 VIA327685:VIB327693 VRW327685:VRX327693 WBS327685:WBT327693 WLO327685:WLP327693 WVK327685:WVL327693 C393221:D393229 IY393221:IZ393229 SU393221:SV393229 ACQ393221:ACR393229 AMM393221:AMN393229 AWI393221:AWJ393229 BGE393221:BGF393229 BQA393221:BQB393229 BZW393221:BZX393229 CJS393221:CJT393229 CTO393221:CTP393229 DDK393221:DDL393229 DNG393221:DNH393229 DXC393221:DXD393229 EGY393221:EGZ393229 EQU393221:EQV393229 FAQ393221:FAR393229 FKM393221:FKN393229 FUI393221:FUJ393229 GEE393221:GEF393229 GOA393221:GOB393229 GXW393221:GXX393229 HHS393221:HHT393229 HRO393221:HRP393229 IBK393221:IBL393229 ILG393221:ILH393229 IVC393221:IVD393229 JEY393221:JEZ393229 JOU393221:JOV393229 JYQ393221:JYR393229 KIM393221:KIN393229 KSI393221:KSJ393229 LCE393221:LCF393229 LMA393221:LMB393229 LVW393221:LVX393229 MFS393221:MFT393229 MPO393221:MPP393229 MZK393221:MZL393229 NJG393221:NJH393229 NTC393221:NTD393229 OCY393221:OCZ393229 OMU393221:OMV393229 OWQ393221:OWR393229 PGM393221:PGN393229 PQI393221:PQJ393229 QAE393221:QAF393229 QKA393221:QKB393229 QTW393221:QTX393229 RDS393221:RDT393229 RNO393221:RNP393229 RXK393221:RXL393229 SHG393221:SHH393229 SRC393221:SRD393229 TAY393221:TAZ393229 TKU393221:TKV393229 TUQ393221:TUR393229 UEM393221:UEN393229 UOI393221:UOJ393229 UYE393221:UYF393229 VIA393221:VIB393229 VRW393221:VRX393229 WBS393221:WBT393229 WLO393221:WLP393229 WVK393221:WVL393229 C458757:D458765 IY458757:IZ458765 SU458757:SV458765 ACQ458757:ACR458765 AMM458757:AMN458765 AWI458757:AWJ458765 BGE458757:BGF458765 BQA458757:BQB458765 BZW458757:BZX458765 CJS458757:CJT458765 CTO458757:CTP458765 DDK458757:DDL458765 DNG458757:DNH458765 DXC458757:DXD458765 EGY458757:EGZ458765 EQU458757:EQV458765 FAQ458757:FAR458765 FKM458757:FKN458765 FUI458757:FUJ458765 GEE458757:GEF458765 GOA458757:GOB458765 GXW458757:GXX458765 HHS458757:HHT458765 HRO458757:HRP458765 IBK458757:IBL458765 ILG458757:ILH458765 IVC458757:IVD458765 JEY458757:JEZ458765 JOU458757:JOV458765 JYQ458757:JYR458765 KIM458757:KIN458765 KSI458757:KSJ458765 LCE458757:LCF458765 LMA458757:LMB458765 LVW458757:LVX458765 MFS458757:MFT458765 MPO458757:MPP458765 MZK458757:MZL458765 NJG458757:NJH458765 NTC458757:NTD458765 OCY458757:OCZ458765 OMU458757:OMV458765 OWQ458757:OWR458765 PGM458757:PGN458765 PQI458757:PQJ458765 QAE458757:QAF458765 QKA458757:QKB458765 QTW458757:QTX458765 RDS458757:RDT458765 RNO458757:RNP458765 RXK458757:RXL458765 SHG458757:SHH458765 SRC458757:SRD458765 TAY458757:TAZ458765 TKU458757:TKV458765 TUQ458757:TUR458765 UEM458757:UEN458765 UOI458757:UOJ458765 UYE458757:UYF458765 VIA458757:VIB458765 VRW458757:VRX458765 WBS458757:WBT458765 WLO458757:WLP458765 WVK458757:WVL458765 C524293:D524301 IY524293:IZ524301 SU524293:SV524301 ACQ524293:ACR524301 AMM524293:AMN524301 AWI524293:AWJ524301 BGE524293:BGF524301 BQA524293:BQB524301 BZW524293:BZX524301 CJS524293:CJT524301 CTO524293:CTP524301 DDK524293:DDL524301 DNG524293:DNH524301 DXC524293:DXD524301 EGY524293:EGZ524301 EQU524293:EQV524301 FAQ524293:FAR524301 FKM524293:FKN524301 FUI524293:FUJ524301 GEE524293:GEF524301 GOA524293:GOB524301 GXW524293:GXX524301 HHS524293:HHT524301 HRO524293:HRP524301 IBK524293:IBL524301 ILG524293:ILH524301 IVC524293:IVD524301 JEY524293:JEZ524301 JOU524293:JOV524301 JYQ524293:JYR524301 KIM524293:KIN524301 KSI524293:KSJ524301 LCE524293:LCF524301 LMA524293:LMB524301 LVW524293:LVX524301 MFS524293:MFT524301 MPO524293:MPP524301 MZK524293:MZL524301 NJG524293:NJH524301 NTC524293:NTD524301 OCY524293:OCZ524301 OMU524293:OMV524301 OWQ524293:OWR524301 PGM524293:PGN524301 PQI524293:PQJ524301 QAE524293:QAF524301 QKA524293:QKB524301 QTW524293:QTX524301 RDS524293:RDT524301 RNO524293:RNP524301 RXK524293:RXL524301 SHG524293:SHH524301 SRC524293:SRD524301 TAY524293:TAZ524301 TKU524293:TKV524301 TUQ524293:TUR524301 UEM524293:UEN524301 UOI524293:UOJ524301 UYE524293:UYF524301 VIA524293:VIB524301 VRW524293:VRX524301 WBS524293:WBT524301 WLO524293:WLP524301 WVK524293:WVL524301 C589829:D589837 IY589829:IZ589837 SU589829:SV589837 ACQ589829:ACR589837 AMM589829:AMN589837 AWI589829:AWJ589837 BGE589829:BGF589837 BQA589829:BQB589837 BZW589829:BZX589837 CJS589829:CJT589837 CTO589829:CTP589837 DDK589829:DDL589837 DNG589829:DNH589837 DXC589829:DXD589837 EGY589829:EGZ589837 EQU589829:EQV589837 FAQ589829:FAR589837 FKM589829:FKN589837 FUI589829:FUJ589837 GEE589829:GEF589837 GOA589829:GOB589837 GXW589829:GXX589837 HHS589829:HHT589837 HRO589829:HRP589837 IBK589829:IBL589837 ILG589829:ILH589837 IVC589829:IVD589837 JEY589829:JEZ589837 JOU589829:JOV589837 JYQ589829:JYR589837 KIM589829:KIN589837 KSI589829:KSJ589837 LCE589829:LCF589837 LMA589829:LMB589837 LVW589829:LVX589837 MFS589829:MFT589837 MPO589829:MPP589837 MZK589829:MZL589837 NJG589829:NJH589837 NTC589829:NTD589837 OCY589829:OCZ589837 OMU589829:OMV589837 OWQ589829:OWR589837 PGM589829:PGN589837 PQI589829:PQJ589837 QAE589829:QAF589837 QKA589829:QKB589837 QTW589829:QTX589837 RDS589829:RDT589837 RNO589829:RNP589837 RXK589829:RXL589837 SHG589829:SHH589837 SRC589829:SRD589837 TAY589829:TAZ589837 TKU589829:TKV589837 TUQ589829:TUR589837 UEM589829:UEN589837 UOI589829:UOJ589837 UYE589829:UYF589837 VIA589829:VIB589837 VRW589829:VRX589837 WBS589829:WBT589837 WLO589829:WLP589837 WVK589829:WVL589837 C655365:D655373 IY655365:IZ655373 SU655365:SV655373 ACQ655365:ACR655373 AMM655365:AMN655373 AWI655365:AWJ655373 BGE655365:BGF655373 BQA655365:BQB655373 BZW655365:BZX655373 CJS655365:CJT655373 CTO655365:CTP655373 DDK655365:DDL655373 DNG655365:DNH655373 DXC655365:DXD655373 EGY655365:EGZ655373 EQU655365:EQV655373 FAQ655365:FAR655373 FKM655365:FKN655373 FUI655365:FUJ655373 GEE655365:GEF655373 GOA655365:GOB655373 GXW655365:GXX655373 HHS655365:HHT655373 HRO655365:HRP655373 IBK655365:IBL655373 ILG655365:ILH655373 IVC655365:IVD655373 JEY655365:JEZ655373 JOU655365:JOV655373 JYQ655365:JYR655373 KIM655365:KIN655373 KSI655365:KSJ655373 LCE655365:LCF655373 LMA655365:LMB655373 LVW655365:LVX655373 MFS655365:MFT655373 MPO655365:MPP655373 MZK655365:MZL655373 NJG655365:NJH655373 NTC655365:NTD655373 OCY655365:OCZ655373 OMU655365:OMV655373 OWQ655365:OWR655373 PGM655365:PGN655373 PQI655365:PQJ655373 QAE655365:QAF655373 QKA655365:QKB655373 QTW655365:QTX655373 RDS655365:RDT655373 RNO655365:RNP655373 RXK655365:RXL655373 SHG655365:SHH655373 SRC655365:SRD655373 TAY655365:TAZ655373 TKU655365:TKV655373 TUQ655365:TUR655373 UEM655365:UEN655373 UOI655365:UOJ655373 UYE655365:UYF655373 VIA655365:VIB655373 VRW655365:VRX655373 WBS655365:WBT655373 WLO655365:WLP655373 WVK655365:WVL655373 C720901:D720909 IY720901:IZ720909 SU720901:SV720909 ACQ720901:ACR720909 AMM720901:AMN720909 AWI720901:AWJ720909 BGE720901:BGF720909 BQA720901:BQB720909 BZW720901:BZX720909 CJS720901:CJT720909 CTO720901:CTP720909 DDK720901:DDL720909 DNG720901:DNH720909 DXC720901:DXD720909 EGY720901:EGZ720909 EQU720901:EQV720909 FAQ720901:FAR720909 FKM720901:FKN720909 FUI720901:FUJ720909 GEE720901:GEF720909 GOA720901:GOB720909 GXW720901:GXX720909 HHS720901:HHT720909 HRO720901:HRP720909 IBK720901:IBL720909 ILG720901:ILH720909 IVC720901:IVD720909 JEY720901:JEZ720909 JOU720901:JOV720909 JYQ720901:JYR720909 KIM720901:KIN720909 KSI720901:KSJ720909 LCE720901:LCF720909 LMA720901:LMB720909 LVW720901:LVX720909 MFS720901:MFT720909 MPO720901:MPP720909 MZK720901:MZL720909 NJG720901:NJH720909 NTC720901:NTD720909 OCY720901:OCZ720909 OMU720901:OMV720909 OWQ720901:OWR720909 PGM720901:PGN720909 PQI720901:PQJ720909 QAE720901:QAF720909 QKA720901:QKB720909 QTW720901:QTX720909 RDS720901:RDT720909 RNO720901:RNP720909 RXK720901:RXL720909 SHG720901:SHH720909 SRC720901:SRD720909 TAY720901:TAZ720909 TKU720901:TKV720909 TUQ720901:TUR720909 UEM720901:UEN720909 UOI720901:UOJ720909 UYE720901:UYF720909 VIA720901:VIB720909 VRW720901:VRX720909 WBS720901:WBT720909 WLO720901:WLP720909 WVK720901:WVL720909 C786437:D786445 IY786437:IZ786445 SU786437:SV786445 ACQ786437:ACR786445 AMM786437:AMN786445 AWI786437:AWJ786445 BGE786437:BGF786445 BQA786437:BQB786445 BZW786437:BZX786445 CJS786437:CJT786445 CTO786437:CTP786445 DDK786437:DDL786445 DNG786437:DNH786445 DXC786437:DXD786445 EGY786437:EGZ786445 EQU786437:EQV786445 FAQ786437:FAR786445 FKM786437:FKN786445 FUI786437:FUJ786445 GEE786437:GEF786445 GOA786437:GOB786445 GXW786437:GXX786445 HHS786437:HHT786445 HRO786437:HRP786445 IBK786437:IBL786445 ILG786437:ILH786445 IVC786437:IVD786445 JEY786437:JEZ786445 JOU786437:JOV786445 JYQ786437:JYR786445 KIM786437:KIN786445 KSI786437:KSJ786445 LCE786437:LCF786445 LMA786437:LMB786445 LVW786437:LVX786445 MFS786437:MFT786445 MPO786437:MPP786445 MZK786437:MZL786445 NJG786437:NJH786445 NTC786437:NTD786445 OCY786437:OCZ786445 OMU786437:OMV786445 OWQ786437:OWR786445 PGM786437:PGN786445 PQI786437:PQJ786445 QAE786437:QAF786445 QKA786437:QKB786445 QTW786437:QTX786445 RDS786437:RDT786445 RNO786437:RNP786445 RXK786437:RXL786445 SHG786437:SHH786445 SRC786437:SRD786445 TAY786437:TAZ786445 TKU786437:TKV786445 TUQ786437:TUR786445 UEM786437:UEN786445 UOI786437:UOJ786445 UYE786437:UYF786445 VIA786437:VIB786445 VRW786437:VRX786445 WBS786437:WBT786445 WLO786437:WLP786445 WVK786437:WVL786445 C851973:D851981 IY851973:IZ851981 SU851973:SV851981 ACQ851973:ACR851981 AMM851973:AMN851981 AWI851973:AWJ851981 BGE851973:BGF851981 BQA851973:BQB851981 BZW851973:BZX851981 CJS851973:CJT851981 CTO851973:CTP851981 DDK851973:DDL851981 DNG851973:DNH851981 DXC851973:DXD851981 EGY851973:EGZ851981 EQU851973:EQV851981 FAQ851973:FAR851981 FKM851973:FKN851981 FUI851973:FUJ851981 GEE851973:GEF851981 GOA851973:GOB851981 GXW851973:GXX851981 HHS851973:HHT851981 HRO851973:HRP851981 IBK851973:IBL851981 ILG851973:ILH851981 IVC851973:IVD851981 JEY851973:JEZ851981 JOU851973:JOV851981 JYQ851973:JYR851981 KIM851973:KIN851981 KSI851973:KSJ851981 LCE851973:LCF851981 LMA851973:LMB851981 LVW851973:LVX851981 MFS851973:MFT851981 MPO851973:MPP851981 MZK851973:MZL851981 NJG851973:NJH851981 NTC851973:NTD851981 OCY851973:OCZ851981 OMU851973:OMV851981 OWQ851973:OWR851981 PGM851973:PGN851981 PQI851973:PQJ851981 QAE851973:QAF851981 QKA851973:QKB851981 QTW851973:QTX851981 RDS851973:RDT851981 RNO851973:RNP851981 RXK851973:RXL851981 SHG851973:SHH851981 SRC851973:SRD851981 TAY851973:TAZ851981 TKU851973:TKV851981 TUQ851973:TUR851981 UEM851973:UEN851981 UOI851973:UOJ851981 UYE851973:UYF851981 VIA851973:VIB851981 VRW851973:VRX851981 WBS851973:WBT851981 WLO851973:WLP851981 WVK851973:WVL851981 C917509:D917517 IY917509:IZ917517 SU917509:SV917517 ACQ917509:ACR917517 AMM917509:AMN917517 AWI917509:AWJ917517 BGE917509:BGF917517 BQA917509:BQB917517 BZW917509:BZX917517 CJS917509:CJT917517 CTO917509:CTP917517 DDK917509:DDL917517 DNG917509:DNH917517 DXC917509:DXD917517 EGY917509:EGZ917517 EQU917509:EQV917517 FAQ917509:FAR917517 FKM917509:FKN917517 FUI917509:FUJ917517 GEE917509:GEF917517 GOA917509:GOB917517 GXW917509:GXX917517 HHS917509:HHT917517 HRO917509:HRP917517 IBK917509:IBL917517 ILG917509:ILH917517 IVC917509:IVD917517 JEY917509:JEZ917517 JOU917509:JOV917517 JYQ917509:JYR917517 KIM917509:KIN917517 KSI917509:KSJ917517 LCE917509:LCF917517 LMA917509:LMB917517 LVW917509:LVX917517 MFS917509:MFT917517 MPO917509:MPP917517 MZK917509:MZL917517 NJG917509:NJH917517 NTC917509:NTD917517 OCY917509:OCZ917517 OMU917509:OMV917517 OWQ917509:OWR917517 PGM917509:PGN917517 PQI917509:PQJ917517 QAE917509:QAF917517 QKA917509:QKB917517 QTW917509:QTX917517 RDS917509:RDT917517 RNO917509:RNP917517 RXK917509:RXL917517 SHG917509:SHH917517 SRC917509:SRD917517 TAY917509:TAZ917517 TKU917509:TKV917517 TUQ917509:TUR917517 UEM917509:UEN917517 UOI917509:UOJ917517 UYE917509:UYF917517 VIA917509:VIB917517 VRW917509:VRX917517 WBS917509:WBT917517 WLO917509:WLP917517 WVK917509:WVL917517 C983045:D983053 IY983045:IZ983053 SU983045:SV983053 ACQ983045:ACR983053 AMM983045:AMN983053 AWI983045:AWJ983053 BGE983045:BGF983053 BQA983045:BQB983053 BZW983045:BZX983053 CJS983045:CJT983053 CTO983045:CTP983053 DDK983045:DDL983053 DNG983045:DNH983053 DXC983045:DXD983053 EGY983045:EGZ983053 EQU983045:EQV983053 FAQ983045:FAR983053 FKM983045:FKN983053 FUI983045:FUJ983053 GEE983045:GEF983053 GOA983045:GOB983053 GXW983045:GXX983053 HHS983045:HHT983053 HRO983045:HRP983053 IBK983045:IBL983053 ILG983045:ILH983053 IVC983045:IVD983053 JEY983045:JEZ983053 JOU983045:JOV983053 JYQ983045:JYR983053 KIM983045:KIN983053 KSI983045:KSJ983053 LCE983045:LCF983053 LMA983045:LMB983053 LVW983045:LVX983053 MFS983045:MFT983053 MPO983045:MPP983053 MZK983045:MZL983053 NJG983045:NJH983053 NTC983045:NTD983053 OCY983045:OCZ983053 OMU983045:OMV983053 OWQ983045:OWR983053 PGM983045:PGN983053 PQI983045:PQJ983053 QAE983045:QAF983053 QKA983045:QKB983053 QTW983045:QTX983053 RDS983045:RDT983053 RNO983045:RNP983053 RXK983045:RXL983053 SHG983045:SHH983053 SRC983045:SRD983053 TAY983045:TAZ983053 TKU983045:TKV983053 TUQ983045:TUR983053 UEM983045:UEN983053 UOI983045:UOJ983053 UYE983045:UYF983053 VIA983045:VIB983053 VRW983045:VRX983053 WBS983045:WBT983053 WLO983045:WLP983053 WVK983045:WVL983053 Y5:AC7 JU5:JY7 TQ5:TU7 ADM5:ADQ7 ANI5:ANM7 AXE5:AXI7 BHA5:BHE7 BQW5:BRA7 CAS5:CAW7 CKO5:CKS7 CUK5:CUO7 DEG5:DEK7 DOC5:DOG7 DXY5:DYC7 EHU5:EHY7 ERQ5:ERU7 FBM5:FBQ7 FLI5:FLM7 FVE5:FVI7 GFA5:GFE7 GOW5:GPA7 GYS5:GYW7 HIO5:HIS7 HSK5:HSO7 ICG5:ICK7 IMC5:IMG7 IVY5:IWC7 JFU5:JFY7 JPQ5:JPU7 JZM5:JZQ7 KJI5:KJM7 KTE5:KTI7 LDA5:LDE7 LMW5:LNA7 LWS5:LWW7 MGO5:MGS7 MQK5:MQO7 NAG5:NAK7 NKC5:NKG7 NTY5:NUC7 ODU5:ODY7 ONQ5:ONU7 OXM5:OXQ7 PHI5:PHM7 PRE5:PRI7 QBA5:QBE7 QKW5:QLA7 QUS5:QUW7 REO5:RES7 ROK5:ROO7 RYG5:RYK7 SIC5:SIG7 SRY5:SSC7 TBU5:TBY7 TLQ5:TLU7 TVM5:TVQ7 UFI5:UFM7 UPE5:UPI7 UZA5:UZE7 VIW5:VJA7 VSS5:VSW7 WCO5:WCS7 WMK5:WMO7 WWG5:WWK7 Y65541:AC65543 JU65541:JY65543 TQ65541:TU65543 ADM65541:ADQ65543 ANI65541:ANM65543 AXE65541:AXI65543 BHA65541:BHE65543 BQW65541:BRA65543 CAS65541:CAW65543 CKO65541:CKS65543 CUK65541:CUO65543 DEG65541:DEK65543 DOC65541:DOG65543 DXY65541:DYC65543 EHU65541:EHY65543 ERQ65541:ERU65543 FBM65541:FBQ65543 FLI65541:FLM65543 FVE65541:FVI65543 GFA65541:GFE65543 GOW65541:GPA65543 GYS65541:GYW65543 HIO65541:HIS65543 HSK65541:HSO65543 ICG65541:ICK65543 IMC65541:IMG65543 IVY65541:IWC65543 JFU65541:JFY65543 JPQ65541:JPU65543 JZM65541:JZQ65543 KJI65541:KJM65543 KTE65541:KTI65543 LDA65541:LDE65543 LMW65541:LNA65543 LWS65541:LWW65543 MGO65541:MGS65543 MQK65541:MQO65543 NAG65541:NAK65543 NKC65541:NKG65543 NTY65541:NUC65543 ODU65541:ODY65543 ONQ65541:ONU65543 OXM65541:OXQ65543 PHI65541:PHM65543 PRE65541:PRI65543 QBA65541:QBE65543 QKW65541:QLA65543 QUS65541:QUW65543 REO65541:RES65543 ROK65541:ROO65543 RYG65541:RYK65543 SIC65541:SIG65543 SRY65541:SSC65543 TBU65541:TBY65543 TLQ65541:TLU65543 TVM65541:TVQ65543 UFI65541:UFM65543 UPE65541:UPI65543 UZA65541:UZE65543 VIW65541:VJA65543 VSS65541:VSW65543 WCO65541:WCS65543 WMK65541:WMO65543 WWG65541:WWK65543 Y131077:AC131079 JU131077:JY131079 TQ131077:TU131079 ADM131077:ADQ131079 ANI131077:ANM131079 AXE131077:AXI131079 BHA131077:BHE131079 BQW131077:BRA131079 CAS131077:CAW131079 CKO131077:CKS131079 CUK131077:CUO131079 DEG131077:DEK131079 DOC131077:DOG131079 DXY131077:DYC131079 EHU131077:EHY131079 ERQ131077:ERU131079 FBM131077:FBQ131079 FLI131077:FLM131079 FVE131077:FVI131079 GFA131077:GFE131079 GOW131077:GPA131079 GYS131077:GYW131079 HIO131077:HIS131079 HSK131077:HSO131079 ICG131077:ICK131079 IMC131077:IMG131079 IVY131077:IWC131079 JFU131077:JFY131079 JPQ131077:JPU131079 JZM131077:JZQ131079 KJI131077:KJM131079 KTE131077:KTI131079 LDA131077:LDE131079 LMW131077:LNA131079 LWS131077:LWW131079 MGO131077:MGS131079 MQK131077:MQO131079 NAG131077:NAK131079 NKC131077:NKG131079 NTY131077:NUC131079 ODU131077:ODY131079 ONQ131077:ONU131079 OXM131077:OXQ131079 PHI131077:PHM131079 PRE131077:PRI131079 QBA131077:QBE131079 QKW131077:QLA131079 QUS131077:QUW131079 REO131077:RES131079 ROK131077:ROO131079 RYG131077:RYK131079 SIC131077:SIG131079 SRY131077:SSC131079 TBU131077:TBY131079 TLQ131077:TLU131079 TVM131077:TVQ131079 UFI131077:UFM131079 UPE131077:UPI131079 UZA131077:UZE131079 VIW131077:VJA131079 VSS131077:VSW131079 WCO131077:WCS131079 WMK131077:WMO131079 WWG131077:WWK131079 Y196613:AC196615 JU196613:JY196615 TQ196613:TU196615 ADM196613:ADQ196615 ANI196613:ANM196615 AXE196613:AXI196615 BHA196613:BHE196615 BQW196613:BRA196615 CAS196613:CAW196615 CKO196613:CKS196615 CUK196613:CUO196615 DEG196613:DEK196615 DOC196613:DOG196615 DXY196613:DYC196615 EHU196613:EHY196615 ERQ196613:ERU196615 FBM196613:FBQ196615 FLI196613:FLM196615 FVE196613:FVI196615 GFA196613:GFE196615 GOW196613:GPA196615 GYS196613:GYW196615 HIO196613:HIS196615 HSK196613:HSO196615 ICG196613:ICK196615 IMC196613:IMG196615 IVY196613:IWC196615 JFU196613:JFY196615 JPQ196613:JPU196615 JZM196613:JZQ196615 KJI196613:KJM196615 KTE196613:KTI196615 LDA196613:LDE196615 LMW196613:LNA196615 LWS196613:LWW196615 MGO196613:MGS196615 MQK196613:MQO196615 NAG196613:NAK196615 NKC196613:NKG196615 NTY196613:NUC196615 ODU196613:ODY196615 ONQ196613:ONU196615 OXM196613:OXQ196615 PHI196613:PHM196615 PRE196613:PRI196615 QBA196613:QBE196615 QKW196613:QLA196615 QUS196613:QUW196615 REO196613:RES196615 ROK196613:ROO196615 RYG196613:RYK196615 SIC196613:SIG196615 SRY196613:SSC196615 TBU196613:TBY196615 TLQ196613:TLU196615 TVM196613:TVQ196615 UFI196613:UFM196615 UPE196613:UPI196615 UZA196613:UZE196615 VIW196613:VJA196615 VSS196613:VSW196615 WCO196613:WCS196615 WMK196613:WMO196615 WWG196613:WWK196615 Y262149:AC262151 JU262149:JY262151 TQ262149:TU262151 ADM262149:ADQ262151 ANI262149:ANM262151 AXE262149:AXI262151 BHA262149:BHE262151 BQW262149:BRA262151 CAS262149:CAW262151 CKO262149:CKS262151 CUK262149:CUO262151 DEG262149:DEK262151 DOC262149:DOG262151 DXY262149:DYC262151 EHU262149:EHY262151 ERQ262149:ERU262151 FBM262149:FBQ262151 FLI262149:FLM262151 FVE262149:FVI262151 GFA262149:GFE262151 GOW262149:GPA262151 GYS262149:GYW262151 HIO262149:HIS262151 HSK262149:HSO262151 ICG262149:ICK262151 IMC262149:IMG262151 IVY262149:IWC262151 JFU262149:JFY262151 JPQ262149:JPU262151 JZM262149:JZQ262151 KJI262149:KJM262151 KTE262149:KTI262151 LDA262149:LDE262151 LMW262149:LNA262151 LWS262149:LWW262151 MGO262149:MGS262151 MQK262149:MQO262151 NAG262149:NAK262151 NKC262149:NKG262151 NTY262149:NUC262151 ODU262149:ODY262151 ONQ262149:ONU262151 OXM262149:OXQ262151 PHI262149:PHM262151 PRE262149:PRI262151 QBA262149:QBE262151 QKW262149:QLA262151 QUS262149:QUW262151 REO262149:RES262151 ROK262149:ROO262151 RYG262149:RYK262151 SIC262149:SIG262151 SRY262149:SSC262151 TBU262149:TBY262151 TLQ262149:TLU262151 TVM262149:TVQ262151 UFI262149:UFM262151 UPE262149:UPI262151 UZA262149:UZE262151 VIW262149:VJA262151 VSS262149:VSW262151 WCO262149:WCS262151 WMK262149:WMO262151 WWG262149:WWK262151 Y327685:AC327687 JU327685:JY327687 TQ327685:TU327687 ADM327685:ADQ327687 ANI327685:ANM327687 AXE327685:AXI327687 BHA327685:BHE327687 BQW327685:BRA327687 CAS327685:CAW327687 CKO327685:CKS327687 CUK327685:CUO327687 DEG327685:DEK327687 DOC327685:DOG327687 DXY327685:DYC327687 EHU327685:EHY327687 ERQ327685:ERU327687 FBM327685:FBQ327687 FLI327685:FLM327687 FVE327685:FVI327687 GFA327685:GFE327687 GOW327685:GPA327687 GYS327685:GYW327687 HIO327685:HIS327687 HSK327685:HSO327687 ICG327685:ICK327687 IMC327685:IMG327687 IVY327685:IWC327687 JFU327685:JFY327687 JPQ327685:JPU327687 JZM327685:JZQ327687 KJI327685:KJM327687 KTE327685:KTI327687 LDA327685:LDE327687 LMW327685:LNA327687 LWS327685:LWW327687 MGO327685:MGS327687 MQK327685:MQO327687 NAG327685:NAK327687 NKC327685:NKG327687 NTY327685:NUC327687 ODU327685:ODY327687 ONQ327685:ONU327687 OXM327685:OXQ327687 PHI327685:PHM327687 PRE327685:PRI327687 QBA327685:QBE327687 QKW327685:QLA327687 QUS327685:QUW327687 REO327685:RES327687 ROK327685:ROO327687 RYG327685:RYK327687 SIC327685:SIG327687 SRY327685:SSC327687 TBU327685:TBY327687 TLQ327685:TLU327687 TVM327685:TVQ327687 UFI327685:UFM327687 UPE327685:UPI327687 UZA327685:UZE327687 VIW327685:VJA327687 VSS327685:VSW327687 WCO327685:WCS327687 WMK327685:WMO327687 WWG327685:WWK327687 Y393221:AC393223 JU393221:JY393223 TQ393221:TU393223 ADM393221:ADQ393223 ANI393221:ANM393223 AXE393221:AXI393223 BHA393221:BHE393223 BQW393221:BRA393223 CAS393221:CAW393223 CKO393221:CKS393223 CUK393221:CUO393223 DEG393221:DEK393223 DOC393221:DOG393223 DXY393221:DYC393223 EHU393221:EHY393223 ERQ393221:ERU393223 FBM393221:FBQ393223 FLI393221:FLM393223 FVE393221:FVI393223 GFA393221:GFE393223 GOW393221:GPA393223 GYS393221:GYW393223 HIO393221:HIS393223 HSK393221:HSO393223 ICG393221:ICK393223 IMC393221:IMG393223 IVY393221:IWC393223 JFU393221:JFY393223 JPQ393221:JPU393223 JZM393221:JZQ393223 KJI393221:KJM393223 KTE393221:KTI393223 LDA393221:LDE393223 LMW393221:LNA393223 LWS393221:LWW393223 MGO393221:MGS393223 MQK393221:MQO393223 NAG393221:NAK393223 NKC393221:NKG393223 NTY393221:NUC393223 ODU393221:ODY393223 ONQ393221:ONU393223 OXM393221:OXQ393223 PHI393221:PHM393223 PRE393221:PRI393223 QBA393221:QBE393223 QKW393221:QLA393223 QUS393221:QUW393223 REO393221:RES393223 ROK393221:ROO393223 RYG393221:RYK393223 SIC393221:SIG393223 SRY393221:SSC393223 TBU393221:TBY393223 TLQ393221:TLU393223 TVM393221:TVQ393223 UFI393221:UFM393223 UPE393221:UPI393223 UZA393221:UZE393223 VIW393221:VJA393223 VSS393221:VSW393223 WCO393221:WCS393223 WMK393221:WMO393223 WWG393221:WWK393223 Y458757:AC458759 JU458757:JY458759 TQ458757:TU458759 ADM458757:ADQ458759 ANI458757:ANM458759 AXE458757:AXI458759 BHA458757:BHE458759 BQW458757:BRA458759 CAS458757:CAW458759 CKO458757:CKS458759 CUK458757:CUO458759 DEG458757:DEK458759 DOC458757:DOG458759 DXY458757:DYC458759 EHU458757:EHY458759 ERQ458757:ERU458759 FBM458757:FBQ458759 FLI458757:FLM458759 FVE458757:FVI458759 GFA458757:GFE458759 GOW458757:GPA458759 GYS458757:GYW458759 HIO458757:HIS458759 HSK458757:HSO458759 ICG458757:ICK458759 IMC458757:IMG458759 IVY458757:IWC458759 JFU458757:JFY458759 JPQ458757:JPU458759 JZM458757:JZQ458759 KJI458757:KJM458759 KTE458757:KTI458759 LDA458757:LDE458759 LMW458757:LNA458759 LWS458757:LWW458759 MGO458757:MGS458759 MQK458757:MQO458759 NAG458757:NAK458759 NKC458757:NKG458759 NTY458757:NUC458759 ODU458757:ODY458759 ONQ458757:ONU458759 OXM458757:OXQ458759 PHI458757:PHM458759 PRE458757:PRI458759 QBA458757:QBE458759 QKW458757:QLA458759 QUS458757:QUW458759 REO458757:RES458759 ROK458757:ROO458759 RYG458757:RYK458759 SIC458757:SIG458759 SRY458757:SSC458759 TBU458757:TBY458759 TLQ458757:TLU458759 TVM458757:TVQ458759 UFI458757:UFM458759 UPE458757:UPI458759 UZA458757:UZE458759 VIW458757:VJA458759 VSS458757:VSW458759 WCO458757:WCS458759 WMK458757:WMO458759 WWG458757:WWK458759 Y524293:AC524295 JU524293:JY524295 TQ524293:TU524295 ADM524293:ADQ524295 ANI524293:ANM524295 AXE524293:AXI524295 BHA524293:BHE524295 BQW524293:BRA524295 CAS524293:CAW524295 CKO524293:CKS524295 CUK524293:CUO524295 DEG524293:DEK524295 DOC524293:DOG524295 DXY524293:DYC524295 EHU524293:EHY524295 ERQ524293:ERU524295 FBM524293:FBQ524295 FLI524293:FLM524295 FVE524293:FVI524295 GFA524293:GFE524295 GOW524293:GPA524295 GYS524293:GYW524295 HIO524293:HIS524295 HSK524293:HSO524295 ICG524293:ICK524295 IMC524293:IMG524295 IVY524293:IWC524295 JFU524293:JFY524295 JPQ524293:JPU524295 JZM524293:JZQ524295 KJI524293:KJM524295 KTE524293:KTI524295 LDA524293:LDE524295 LMW524293:LNA524295 LWS524293:LWW524295 MGO524293:MGS524295 MQK524293:MQO524295 NAG524293:NAK524295 NKC524293:NKG524295 NTY524293:NUC524295 ODU524293:ODY524295 ONQ524293:ONU524295 OXM524293:OXQ524295 PHI524293:PHM524295 PRE524293:PRI524295 QBA524293:QBE524295 QKW524293:QLA524295 QUS524293:QUW524295 REO524293:RES524295 ROK524293:ROO524295 RYG524293:RYK524295 SIC524293:SIG524295 SRY524293:SSC524295 TBU524293:TBY524295 TLQ524293:TLU524295 TVM524293:TVQ524295 UFI524293:UFM524295 UPE524293:UPI524295 UZA524293:UZE524295 VIW524293:VJA524295 VSS524293:VSW524295 WCO524293:WCS524295 WMK524293:WMO524295 WWG524293:WWK524295 Y589829:AC589831 JU589829:JY589831 TQ589829:TU589831 ADM589829:ADQ589831 ANI589829:ANM589831 AXE589829:AXI589831 BHA589829:BHE589831 BQW589829:BRA589831 CAS589829:CAW589831 CKO589829:CKS589831 CUK589829:CUO589831 DEG589829:DEK589831 DOC589829:DOG589831 DXY589829:DYC589831 EHU589829:EHY589831 ERQ589829:ERU589831 FBM589829:FBQ589831 FLI589829:FLM589831 FVE589829:FVI589831 GFA589829:GFE589831 GOW589829:GPA589831 GYS589829:GYW589831 HIO589829:HIS589831 HSK589829:HSO589831 ICG589829:ICK589831 IMC589829:IMG589831 IVY589829:IWC589831 JFU589829:JFY589831 JPQ589829:JPU589831 JZM589829:JZQ589831 KJI589829:KJM589831 KTE589829:KTI589831 LDA589829:LDE589831 LMW589829:LNA589831 LWS589829:LWW589831 MGO589829:MGS589831 MQK589829:MQO589831 NAG589829:NAK589831 NKC589829:NKG589831 NTY589829:NUC589831 ODU589829:ODY589831 ONQ589829:ONU589831 OXM589829:OXQ589831 PHI589829:PHM589831 PRE589829:PRI589831 QBA589829:QBE589831 QKW589829:QLA589831 QUS589829:QUW589831 REO589829:RES589831 ROK589829:ROO589831 RYG589829:RYK589831 SIC589829:SIG589831 SRY589829:SSC589831 TBU589829:TBY589831 TLQ589829:TLU589831 TVM589829:TVQ589831 UFI589829:UFM589831 UPE589829:UPI589831 UZA589829:UZE589831 VIW589829:VJA589831 VSS589829:VSW589831 WCO589829:WCS589831 WMK589829:WMO589831 WWG589829:WWK589831 Y655365:AC655367 JU655365:JY655367 TQ655365:TU655367 ADM655365:ADQ655367 ANI655365:ANM655367 AXE655365:AXI655367 BHA655365:BHE655367 BQW655365:BRA655367 CAS655365:CAW655367 CKO655365:CKS655367 CUK655365:CUO655367 DEG655365:DEK655367 DOC655365:DOG655367 DXY655365:DYC655367 EHU655365:EHY655367 ERQ655365:ERU655367 FBM655365:FBQ655367 FLI655365:FLM655367 FVE655365:FVI655367 GFA655365:GFE655367 GOW655365:GPA655367 GYS655365:GYW655367 HIO655365:HIS655367 HSK655365:HSO655367 ICG655365:ICK655367 IMC655365:IMG655367 IVY655365:IWC655367 JFU655365:JFY655367 JPQ655365:JPU655367 JZM655365:JZQ655367 KJI655365:KJM655367 KTE655365:KTI655367 LDA655365:LDE655367 LMW655365:LNA655367 LWS655365:LWW655367 MGO655365:MGS655367 MQK655365:MQO655367 NAG655365:NAK655367 NKC655365:NKG655367 NTY655365:NUC655367 ODU655365:ODY655367 ONQ655365:ONU655367 OXM655365:OXQ655367 PHI655365:PHM655367 PRE655365:PRI655367 QBA655365:QBE655367 QKW655365:QLA655367 QUS655365:QUW655367 REO655365:RES655367 ROK655365:ROO655367 RYG655365:RYK655367 SIC655365:SIG655367 SRY655365:SSC655367 TBU655365:TBY655367 TLQ655365:TLU655367 TVM655365:TVQ655367 UFI655365:UFM655367 UPE655365:UPI655367 UZA655365:UZE655367 VIW655365:VJA655367 VSS655365:VSW655367 WCO655365:WCS655367 WMK655365:WMO655367 WWG655365:WWK655367 Y720901:AC720903 JU720901:JY720903 TQ720901:TU720903 ADM720901:ADQ720903 ANI720901:ANM720903 AXE720901:AXI720903 BHA720901:BHE720903 BQW720901:BRA720903 CAS720901:CAW720903 CKO720901:CKS720903 CUK720901:CUO720903 DEG720901:DEK720903 DOC720901:DOG720903 DXY720901:DYC720903 EHU720901:EHY720903 ERQ720901:ERU720903 FBM720901:FBQ720903 FLI720901:FLM720903 FVE720901:FVI720903 GFA720901:GFE720903 GOW720901:GPA720903 GYS720901:GYW720903 HIO720901:HIS720903 HSK720901:HSO720903 ICG720901:ICK720903 IMC720901:IMG720903 IVY720901:IWC720903 JFU720901:JFY720903 JPQ720901:JPU720903 JZM720901:JZQ720903 KJI720901:KJM720903 KTE720901:KTI720903 LDA720901:LDE720903 LMW720901:LNA720903 LWS720901:LWW720903 MGO720901:MGS720903 MQK720901:MQO720903 NAG720901:NAK720903 NKC720901:NKG720903 NTY720901:NUC720903 ODU720901:ODY720903 ONQ720901:ONU720903 OXM720901:OXQ720903 PHI720901:PHM720903 PRE720901:PRI720903 QBA720901:QBE720903 QKW720901:QLA720903 QUS720901:QUW720903 REO720901:RES720903 ROK720901:ROO720903 RYG720901:RYK720903 SIC720901:SIG720903 SRY720901:SSC720903 TBU720901:TBY720903 TLQ720901:TLU720903 TVM720901:TVQ720903 UFI720901:UFM720903 UPE720901:UPI720903 UZA720901:UZE720903 VIW720901:VJA720903 VSS720901:VSW720903 WCO720901:WCS720903 WMK720901:WMO720903 WWG720901:WWK720903 Y786437:AC786439 JU786437:JY786439 TQ786437:TU786439 ADM786437:ADQ786439 ANI786437:ANM786439 AXE786437:AXI786439 BHA786437:BHE786439 BQW786437:BRA786439 CAS786437:CAW786439 CKO786437:CKS786439 CUK786437:CUO786439 DEG786437:DEK786439 DOC786437:DOG786439 DXY786437:DYC786439 EHU786437:EHY786439 ERQ786437:ERU786439 FBM786437:FBQ786439 FLI786437:FLM786439 FVE786437:FVI786439 GFA786437:GFE786439 GOW786437:GPA786439 GYS786437:GYW786439 HIO786437:HIS786439 HSK786437:HSO786439 ICG786437:ICK786439 IMC786437:IMG786439 IVY786437:IWC786439 JFU786437:JFY786439 JPQ786437:JPU786439 JZM786437:JZQ786439 KJI786437:KJM786439 KTE786437:KTI786439 LDA786437:LDE786439 LMW786437:LNA786439 LWS786437:LWW786439 MGO786437:MGS786439 MQK786437:MQO786439 NAG786437:NAK786439 NKC786437:NKG786439 NTY786437:NUC786439 ODU786437:ODY786439 ONQ786437:ONU786439 OXM786437:OXQ786439 PHI786437:PHM786439 PRE786437:PRI786439 QBA786437:QBE786439 QKW786437:QLA786439 QUS786437:QUW786439 REO786437:RES786439 ROK786437:ROO786439 RYG786437:RYK786439 SIC786437:SIG786439 SRY786437:SSC786439 TBU786437:TBY786439 TLQ786437:TLU786439 TVM786437:TVQ786439 UFI786437:UFM786439 UPE786437:UPI786439 UZA786437:UZE786439 VIW786437:VJA786439 VSS786437:VSW786439 WCO786437:WCS786439 WMK786437:WMO786439 WWG786437:WWK786439 Y851973:AC851975 JU851973:JY851975 TQ851973:TU851975 ADM851973:ADQ851975 ANI851973:ANM851975 AXE851973:AXI851975 BHA851973:BHE851975 BQW851973:BRA851975 CAS851973:CAW851975 CKO851973:CKS851975 CUK851973:CUO851975 DEG851973:DEK851975 DOC851973:DOG851975 DXY851973:DYC851975 EHU851973:EHY851975 ERQ851973:ERU851975 FBM851973:FBQ851975 FLI851973:FLM851975 FVE851973:FVI851975 GFA851973:GFE851975 GOW851973:GPA851975 GYS851973:GYW851975 HIO851973:HIS851975 HSK851973:HSO851975 ICG851973:ICK851975 IMC851973:IMG851975 IVY851973:IWC851975 JFU851973:JFY851975 JPQ851973:JPU851975 JZM851973:JZQ851975 KJI851973:KJM851975 KTE851973:KTI851975 LDA851973:LDE851975 LMW851973:LNA851975 LWS851973:LWW851975 MGO851973:MGS851975 MQK851973:MQO851975 NAG851973:NAK851975 NKC851973:NKG851975 NTY851973:NUC851975 ODU851973:ODY851975 ONQ851973:ONU851975 OXM851973:OXQ851975 PHI851973:PHM851975 PRE851973:PRI851975 QBA851973:QBE851975 QKW851973:QLA851975 QUS851973:QUW851975 REO851973:RES851975 ROK851973:ROO851975 RYG851973:RYK851975 SIC851973:SIG851975 SRY851973:SSC851975 TBU851973:TBY851975 TLQ851973:TLU851975 TVM851973:TVQ851975 UFI851973:UFM851975 UPE851973:UPI851975 UZA851973:UZE851975 VIW851973:VJA851975 VSS851973:VSW851975 WCO851973:WCS851975 WMK851973:WMO851975 WWG851973:WWK851975 Y917509:AC917511 JU917509:JY917511 TQ917509:TU917511 ADM917509:ADQ917511 ANI917509:ANM917511 AXE917509:AXI917511 BHA917509:BHE917511 BQW917509:BRA917511 CAS917509:CAW917511 CKO917509:CKS917511 CUK917509:CUO917511 DEG917509:DEK917511 DOC917509:DOG917511 DXY917509:DYC917511 EHU917509:EHY917511 ERQ917509:ERU917511 FBM917509:FBQ917511 FLI917509:FLM917511 FVE917509:FVI917511 GFA917509:GFE917511 GOW917509:GPA917511 GYS917509:GYW917511 HIO917509:HIS917511 HSK917509:HSO917511 ICG917509:ICK917511 IMC917509:IMG917511 IVY917509:IWC917511 JFU917509:JFY917511 JPQ917509:JPU917511 JZM917509:JZQ917511 KJI917509:KJM917511 KTE917509:KTI917511 LDA917509:LDE917511 LMW917509:LNA917511 LWS917509:LWW917511 MGO917509:MGS917511 MQK917509:MQO917511 NAG917509:NAK917511 NKC917509:NKG917511 NTY917509:NUC917511 ODU917509:ODY917511 ONQ917509:ONU917511 OXM917509:OXQ917511 PHI917509:PHM917511 PRE917509:PRI917511 QBA917509:QBE917511 QKW917509:QLA917511 QUS917509:QUW917511 REO917509:RES917511 ROK917509:ROO917511 RYG917509:RYK917511 SIC917509:SIG917511 SRY917509:SSC917511 TBU917509:TBY917511 TLQ917509:TLU917511 TVM917509:TVQ917511 UFI917509:UFM917511 UPE917509:UPI917511 UZA917509:UZE917511 VIW917509:VJA917511 VSS917509:VSW917511 WCO917509:WCS917511 WMK917509:WMO917511 WWG917509:WWK917511 Y983045:AC983047 JU983045:JY983047 TQ983045:TU983047 ADM983045:ADQ983047 ANI983045:ANM983047 AXE983045:AXI983047 BHA983045:BHE983047 BQW983045:BRA983047 CAS983045:CAW983047 CKO983045:CKS983047 CUK983045:CUO983047 DEG983045:DEK983047 DOC983045:DOG983047 DXY983045:DYC983047 EHU983045:EHY983047 ERQ983045:ERU983047 FBM983045:FBQ983047 FLI983045:FLM983047 FVE983045:FVI983047 GFA983045:GFE983047 GOW983045:GPA983047 GYS983045:GYW983047 HIO983045:HIS983047 HSK983045:HSO983047 ICG983045:ICK983047 IMC983045:IMG983047 IVY983045:IWC983047 JFU983045:JFY983047 JPQ983045:JPU983047 JZM983045:JZQ983047 KJI983045:KJM983047 KTE983045:KTI983047 LDA983045:LDE983047 LMW983045:LNA983047 LWS983045:LWW983047 MGO983045:MGS983047 MQK983045:MQO983047 NAG983045:NAK983047 NKC983045:NKG983047 NTY983045:NUC983047 ODU983045:ODY983047 ONQ983045:ONU983047 OXM983045:OXQ983047 PHI983045:PHM983047 PRE983045:PRI983047 QBA983045:QBE983047 QKW983045:QLA983047 QUS983045:QUW983047 REO983045:RES983047 ROK983045:ROO983047 RYG983045:RYK983047 SIC983045:SIG983047 SRY983045:SSC983047 TBU983045:TBY983047 TLQ983045:TLU983047 TVM983045:TVQ983047 UFI983045:UFM983047 UPE983045:UPI983047 UZA983045:UZE983047 VIW983045:VJA983047 VSS983045:VSW983047 WCO983045:WCS983047 WMK983045:WMO983047 WWG983045:WWK983047 Z8:AC9 JV8:JY9 TR8:TU9 ADN8:ADQ9 ANJ8:ANM9 AXF8:AXI9 BHB8:BHE9 BQX8:BRA9 CAT8:CAW9 CKP8:CKS9 CUL8:CUO9 DEH8:DEK9 DOD8:DOG9 DXZ8:DYC9 EHV8:EHY9 ERR8:ERU9 FBN8:FBQ9 FLJ8:FLM9 FVF8:FVI9 GFB8:GFE9 GOX8:GPA9 GYT8:GYW9 HIP8:HIS9 HSL8:HSO9 ICH8:ICK9 IMD8:IMG9 IVZ8:IWC9 JFV8:JFY9 JPR8:JPU9 JZN8:JZQ9 KJJ8:KJM9 KTF8:KTI9 LDB8:LDE9 LMX8:LNA9 LWT8:LWW9 MGP8:MGS9 MQL8:MQO9 NAH8:NAK9 NKD8:NKG9 NTZ8:NUC9 ODV8:ODY9 ONR8:ONU9 OXN8:OXQ9 PHJ8:PHM9 PRF8:PRI9 QBB8:QBE9 QKX8:QLA9 QUT8:QUW9 REP8:RES9 ROL8:ROO9 RYH8:RYK9 SID8:SIG9 SRZ8:SSC9 TBV8:TBY9 TLR8:TLU9 TVN8:TVQ9 UFJ8:UFM9 UPF8:UPI9 UZB8:UZE9 VIX8:VJA9 VST8:VSW9 WCP8:WCS9 WML8:WMO9 WWH8:WWK9 Z65544:AC65545 JV65544:JY65545 TR65544:TU65545 ADN65544:ADQ65545 ANJ65544:ANM65545 AXF65544:AXI65545 BHB65544:BHE65545 BQX65544:BRA65545 CAT65544:CAW65545 CKP65544:CKS65545 CUL65544:CUO65545 DEH65544:DEK65545 DOD65544:DOG65545 DXZ65544:DYC65545 EHV65544:EHY65545 ERR65544:ERU65545 FBN65544:FBQ65545 FLJ65544:FLM65545 FVF65544:FVI65545 GFB65544:GFE65545 GOX65544:GPA65545 GYT65544:GYW65545 HIP65544:HIS65545 HSL65544:HSO65545 ICH65544:ICK65545 IMD65544:IMG65545 IVZ65544:IWC65545 JFV65544:JFY65545 JPR65544:JPU65545 JZN65544:JZQ65545 KJJ65544:KJM65545 KTF65544:KTI65545 LDB65544:LDE65545 LMX65544:LNA65545 LWT65544:LWW65545 MGP65544:MGS65545 MQL65544:MQO65545 NAH65544:NAK65545 NKD65544:NKG65545 NTZ65544:NUC65545 ODV65544:ODY65545 ONR65544:ONU65545 OXN65544:OXQ65545 PHJ65544:PHM65545 PRF65544:PRI65545 QBB65544:QBE65545 QKX65544:QLA65545 QUT65544:QUW65545 REP65544:RES65545 ROL65544:ROO65545 RYH65544:RYK65545 SID65544:SIG65545 SRZ65544:SSC65545 TBV65544:TBY65545 TLR65544:TLU65545 TVN65544:TVQ65545 UFJ65544:UFM65545 UPF65544:UPI65545 UZB65544:UZE65545 VIX65544:VJA65545 VST65544:VSW65545 WCP65544:WCS65545 WML65544:WMO65545 WWH65544:WWK65545 Z131080:AC131081 JV131080:JY131081 TR131080:TU131081 ADN131080:ADQ131081 ANJ131080:ANM131081 AXF131080:AXI131081 BHB131080:BHE131081 BQX131080:BRA131081 CAT131080:CAW131081 CKP131080:CKS131081 CUL131080:CUO131081 DEH131080:DEK131081 DOD131080:DOG131081 DXZ131080:DYC131081 EHV131080:EHY131081 ERR131080:ERU131081 FBN131080:FBQ131081 FLJ131080:FLM131081 FVF131080:FVI131081 GFB131080:GFE131081 GOX131080:GPA131081 GYT131080:GYW131081 HIP131080:HIS131081 HSL131080:HSO131081 ICH131080:ICK131081 IMD131080:IMG131081 IVZ131080:IWC131081 JFV131080:JFY131081 JPR131080:JPU131081 JZN131080:JZQ131081 KJJ131080:KJM131081 KTF131080:KTI131081 LDB131080:LDE131081 LMX131080:LNA131081 LWT131080:LWW131081 MGP131080:MGS131081 MQL131080:MQO131081 NAH131080:NAK131081 NKD131080:NKG131081 NTZ131080:NUC131081 ODV131080:ODY131081 ONR131080:ONU131081 OXN131080:OXQ131081 PHJ131080:PHM131081 PRF131080:PRI131081 QBB131080:QBE131081 QKX131080:QLA131081 QUT131080:QUW131081 REP131080:RES131081 ROL131080:ROO131081 RYH131080:RYK131081 SID131080:SIG131081 SRZ131080:SSC131081 TBV131080:TBY131081 TLR131080:TLU131081 TVN131080:TVQ131081 UFJ131080:UFM131081 UPF131080:UPI131081 UZB131080:UZE131081 VIX131080:VJA131081 VST131080:VSW131081 WCP131080:WCS131081 WML131080:WMO131081 WWH131080:WWK131081 Z196616:AC196617 JV196616:JY196617 TR196616:TU196617 ADN196616:ADQ196617 ANJ196616:ANM196617 AXF196616:AXI196617 BHB196616:BHE196617 BQX196616:BRA196617 CAT196616:CAW196617 CKP196616:CKS196617 CUL196616:CUO196617 DEH196616:DEK196617 DOD196616:DOG196617 DXZ196616:DYC196617 EHV196616:EHY196617 ERR196616:ERU196617 FBN196616:FBQ196617 FLJ196616:FLM196617 FVF196616:FVI196617 GFB196616:GFE196617 GOX196616:GPA196617 GYT196616:GYW196617 HIP196616:HIS196617 HSL196616:HSO196617 ICH196616:ICK196617 IMD196616:IMG196617 IVZ196616:IWC196617 JFV196616:JFY196617 JPR196616:JPU196617 JZN196616:JZQ196617 KJJ196616:KJM196617 KTF196616:KTI196617 LDB196616:LDE196617 LMX196616:LNA196617 LWT196616:LWW196617 MGP196616:MGS196617 MQL196616:MQO196617 NAH196616:NAK196617 NKD196616:NKG196617 NTZ196616:NUC196617 ODV196616:ODY196617 ONR196616:ONU196617 OXN196616:OXQ196617 PHJ196616:PHM196617 PRF196616:PRI196617 QBB196616:QBE196617 QKX196616:QLA196617 QUT196616:QUW196617 REP196616:RES196617 ROL196616:ROO196617 RYH196616:RYK196617 SID196616:SIG196617 SRZ196616:SSC196617 TBV196616:TBY196617 TLR196616:TLU196617 TVN196616:TVQ196617 UFJ196616:UFM196617 UPF196616:UPI196617 UZB196616:UZE196617 VIX196616:VJA196617 VST196616:VSW196617 WCP196616:WCS196617 WML196616:WMO196617 WWH196616:WWK196617 Z262152:AC262153 JV262152:JY262153 TR262152:TU262153 ADN262152:ADQ262153 ANJ262152:ANM262153 AXF262152:AXI262153 BHB262152:BHE262153 BQX262152:BRA262153 CAT262152:CAW262153 CKP262152:CKS262153 CUL262152:CUO262153 DEH262152:DEK262153 DOD262152:DOG262153 DXZ262152:DYC262153 EHV262152:EHY262153 ERR262152:ERU262153 FBN262152:FBQ262153 FLJ262152:FLM262153 FVF262152:FVI262153 GFB262152:GFE262153 GOX262152:GPA262153 GYT262152:GYW262153 HIP262152:HIS262153 HSL262152:HSO262153 ICH262152:ICK262153 IMD262152:IMG262153 IVZ262152:IWC262153 JFV262152:JFY262153 JPR262152:JPU262153 JZN262152:JZQ262153 KJJ262152:KJM262153 KTF262152:KTI262153 LDB262152:LDE262153 LMX262152:LNA262153 LWT262152:LWW262153 MGP262152:MGS262153 MQL262152:MQO262153 NAH262152:NAK262153 NKD262152:NKG262153 NTZ262152:NUC262153 ODV262152:ODY262153 ONR262152:ONU262153 OXN262152:OXQ262153 PHJ262152:PHM262153 PRF262152:PRI262153 QBB262152:QBE262153 QKX262152:QLA262153 QUT262152:QUW262153 REP262152:RES262153 ROL262152:ROO262153 RYH262152:RYK262153 SID262152:SIG262153 SRZ262152:SSC262153 TBV262152:TBY262153 TLR262152:TLU262153 TVN262152:TVQ262153 UFJ262152:UFM262153 UPF262152:UPI262153 UZB262152:UZE262153 VIX262152:VJA262153 VST262152:VSW262153 WCP262152:WCS262153 WML262152:WMO262153 WWH262152:WWK262153 Z327688:AC327689 JV327688:JY327689 TR327688:TU327689 ADN327688:ADQ327689 ANJ327688:ANM327689 AXF327688:AXI327689 BHB327688:BHE327689 BQX327688:BRA327689 CAT327688:CAW327689 CKP327688:CKS327689 CUL327688:CUO327689 DEH327688:DEK327689 DOD327688:DOG327689 DXZ327688:DYC327689 EHV327688:EHY327689 ERR327688:ERU327689 FBN327688:FBQ327689 FLJ327688:FLM327689 FVF327688:FVI327689 GFB327688:GFE327689 GOX327688:GPA327689 GYT327688:GYW327689 HIP327688:HIS327689 HSL327688:HSO327689 ICH327688:ICK327689 IMD327688:IMG327689 IVZ327688:IWC327689 JFV327688:JFY327689 JPR327688:JPU327689 JZN327688:JZQ327689 KJJ327688:KJM327689 KTF327688:KTI327689 LDB327688:LDE327689 LMX327688:LNA327689 LWT327688:LWW327689 MGP327688:MGS327689 MQL327688:MQO327689 NAH327688:NAK327689 NKD327688:NKG327689 NTZ327688:NUC327689 ODV327688:ODY327689 ONR327688:ONU327689 OXN327688:OXQ327689 PHJ327688:PHM327689 PRF327688:PRI327689 QBB327688:QBE327689 QKX327688:QLA327689 QUT327688:QUW327689 REP327688:RES327689 ROL327688:ROO327689 RYH327688:RYK327689 SID327688:SIG327689 SRZ327688:SSC327689 TBV327688:TBY327689 TLR327688:TLU327689 TVN327688:TVQ327689 UFJ327688:UFM327689 UPF327688:UPI327689 UZB327688:UZE327689 VIX327688:VJA327689 VST327688:VSW327689 WCP327688:WCS327689 WML327688:WMO327689 WWH327688:WWK327689 Z393224:AC393225 JV393224:JY393225 TR393224:TU393225 ADN393224:ADQ393225 ANJ393224:ANM393225 AXF393224:AXI393225 BHB393224:BHE393225 BQX393224:BRA393225 CAT393224:CAW393225 CKP393224:CKS393225 CUL393224:CUO393225 DEH393224:DEK393225 DOD393224:DOG393225 DXZ393224:DYC393225 EHV393224:EHY393225 ERR393224:ERU393225 FBN393224:FBQ393225 FLJ393224:FLM393225 FVF393224:FVI393225 GFB393224:GFE393225 GOX393224:GPA393225 GYT393224:GYW393225 HIP393224:HIS393225 HSL393224:HSO393225 ICH393224:ICK393225 IMD393224:IMG393225 IVZ393224:IWC393225 JFV393224:JFY393225 JPR393224:JPU393225 JZN393224:JZQ393225 KJJ393224:KJM393225 KTF393224:KTI393225 LDB393224:LDE393225 LMX393224:LNA393225 LWT393224:LWW393225 MGP393224:MGS393225 MQL393224:MQO393225 NAH393224:NAK393225 NKD393224:NKG393225 NTZ393224:NUC393225 ODV393224:ODY393225 ONR393224:ONU393225 OXN393224:OXQ393225 PHJ393224:PHM393225 PRF393224:PRI393225 QBB393224:QBE393225 QKX393224:QLA393225 QUT393224:QUW393225 REP393224:RES393225 ROL393224:ROO393225 RYH393224:RYK393225 SID393224:SIG393225 SRZ393224:SSC393225 TBV393224:TBY393225 TLR393224:TLU393225 TVN393224:TVQ393225 UFJ393224:UFM393225 UPF393224:UPI393225 UZB393224:UZE393225 VIX393224:VJA393225 VST393224:VSW393225 WCP393224:WCS393225 WML393224:WMO393225 WWH393224:WWK393225 Z458760:AC458761 JV458760:JY458761 TR458760:TU458761 ADN458760:ADQ458761 ANJ458760:ANM458761 AXF458760:AXI458761 BHB458760:BHE458761 BQX458760:BRA458761 CAT458760:CAW458761 CKP458760:CKS458761 CUL458760:CUO458761 DEH458760:DEK458761 DOD458760:DOG458761 DXZ458760:DYC458761 EHV458760:EHY458761 ERR458760:ERU458761 FBN458760:FBQ458761 FLJ458760:FLM458761 FVF458760:FVI458761 GFB458760:GFE458761 GOX458760:GPA458761 GYT458760:GYW458761 HIP458760:HIS458761 HSL458760:HSO458761 ICH458760:ICK458761 IMD458760:IMG458761 IVZ458760:IWC458761 JFV458760:JFY458761 JPR458760:JPU458761 JZN458760:JZQ458761 KJJ458760:KJM458761 KTF458760:KTI458761 LDB458760:LDE458761 LMX458760:LNA458761 LWT458760:LWW458761 MGP458760:MGS458761 MQL458760:MQO458761 NAH458760:NAK458761 NKD458760:NKG458761 NTZ458760:NUC458761 ODV458760:ODY458761 ONR458760:ONU458761 OXN458760:OXQ458761 PHJ458760:PHM458761 PRF458760:PRI458761 QBB458760:QBE458761 QKX458760:QLA458761 QUT458760:QUW458761 REP458760:RES458761 ROL458760:ROO458761 RYH458760:RYK458761 SID458760:SIG458761 SRZ458760:SSC458761 TBV458760:TBY458761 TLR458760:TLU458761 TVN458760:TVQ458761 UFJ458760:UFM458761 UPF458760:UPI458761 UZB458760:UZE458761 VIX458760:VJA458761 VST458760:VSW458761 WCP458760:WCS458761 WML458760:WMO458761 WWH458760:WWK458761 Z524296:AC524297 JV524296:JY524297 TR524296:TU524297 ADN524296:ADQ524297 ANJ524296:ANM524297 AXF524296:AXI524297 BHB524296:BHE524297 BQX524296:BRA524297 CAT524296:CAW524297 CKP524296:CKS524297 CUL524296:CUO524297 DEH524296:DEK524297 DOD524296:DOG524297 DXZ524296:DYC524297 EHV524296:EHY524297 ERR524296:ERU524297 FBN524296:FBQ524297 FLJ524296:FLM524297 FVF524296:FVI524297 GFB524296:GFE524297 GOX524296:GPA524297 GYT524296:GYW524297 HIP524296:HIS524297 HSL524296:HSO524297 ICH524296:ICK524297 IMD524296:IMG524297 IVZ524296:IWC524297 JFV524296:JFY524297 JPR524296:JPU524297 JZN524296:JZQ524297 KJJ524296:KJM524297 KTF524296:KTI524297 LDB524296:LDE524297 LMX524296:LNA524297 LWT524296:LWW524297 MGP524296:MGS524297 MQL524296:MQO524297 NAH524296:NAK524297 NKD524296:NKG524297 NTZ524296:NUC524297 ODV524296:ODY524297 ONR524296:ONU524297 OXN524296:OXQ524297 PHJ524296:PHM524297 PRF524296:PRI524297 QBB524296:QBE524297 QKX524296:QLA524297 QUT524296:QUW524297 REP524296:RES524297 ROL524296:ROO524297 RYH524296:RYK524297 SID524296:SIG524297 SRZ524296:SSC524297 TBV524296:TBY524297 TLR524296:TLU524297 TVN524296:TVQ524297 UFJ524296:UFM524297 UPF524296:UPI524297 UZB524296:UZE524297 VIX524296:VJA524297 VST524296:VSW524297 WCP524296:WCS524297 WML524296:WMO524297 WWH524296:WWK524297 Z589832:AC589833 JV589832:JY589833 TR589832:TU589833 ADN589832:ADQ589833 ANJ589832:ANM589833 AXF589832:AXI589833 BHB589832:BHE589833 BQX589832:BRA589833 CAT589832:CAW589833 CKP589832:CKS589833 CUL589832:CUO589833 DEH589832:DEK589833 DOD589832:DOG589833 DXZ589832:DYC589833 EHV589832:EHY589833 ERR589832:ERU589833 FBN589832:FBQ589833 FLJ589832:FLM589833 FVF589832:FVI589833 GFB589832:GFE589833 GOX589832:GPA589833 GYT589832:GYW589833 HIP589832:HIS589833 HSL589832:HSO589833 ICH589832:ICK589833 IMD589832:IMG589833 IVZ589832:IWC589833 JFV589832:JFY589833 JPR589832:JPU589833 JZN589832:JZQ589833 KJJ589832:KJM589833 KTF589832:KTI589833 LDB589832:LDE589833 LMX589832:LNA589833 LWT589832:LWW589833 MGP589832:MGS589833 MQL589832:MQO589833 NAH589832:NAK589833 NKD589832:NKG589833 NTZ589832:NUC589833 ODV589832:ODY589833 ONR589832:ONU589833 OXN589832:OXQ589833 PHJ589832:PHM589833 PRF589832:PRI589833 QBB589832:QBE589833 QKX589832:QLA589833 QUT589832:QUW589833 REP589832:RES589833 ROL589832:ROO589833 RYH589832:RYK589833 SID589832:SIG589833 SRZ589832:SSC589833 TBV589832:TBY589833 TLR589832:TLU589833 TVN589832:TVQ589833 UFJ589832:UFM589833 UPF589832:UPI589833 UZB589832:UZE589833 VIX589832:VJA589833 VST589832:VSW589833 WCP589832:WCS589833 WML589832:WMO589833 WWH589832:WWK589833 Z655368:AC655369 JV655368:JY655369 TR655368:TU655369 ADN655368:ADQ655369 ANJ655368:ANM655369 AXF655368:AXI655369 BHB655368:BHE655369 BQX655368:BRA655369 CAT655368:CAW655369 CKP655368:CKS655369 CUL655368:CUO655369 DEH655368:DEK655369 DOD655368:DOG655369 DXZ655368:DYC655369 EHV655368:EHY655369 ERR655368:ERU655369 FBN655368:FBQ655369 FLJ655368:FLM655369 FVF655368:FVI655369 GFB655368:GFE655369 GOX655368:GPA655369 GYT655368:GYW655369 HIP655368:HIS655369 HSL655368:HSO655369 ICH655368:ICK655369 IMD655368:IMG655369 IVZ655368:IWC655369 JFV655368:JFY655369 JPR655368:JPU655369 JZN655368:JZQ655369 KJJ655368:KJM655369 KTF655368:KTI655369 LDB655368:LDE655369 LMX655368:LNA655369 LWT655368:LWW655369 MGP655368:MGS655369 MQL655368:MQO655369 NAH655368:NAK655369 NKD655368:NKG655369 NTZ655368:NUC655369 ODV655368:ODY655369 ONR655368:ONU655369 OXN655368:OXQ655369 PHJ655368:PHM655369 PRF655368:PRI655369 QBB655368:QBE655369 QKX655368:QLA655369 QUT655368:QUW655369 REP655368:RES655369 ROL655368:ROO655369 RYH655368:RYK655369 SID655368:SIG655369 SRZ655368:SSC655369 TBV655368:TBY655369 TLR655368:TLU655369 TVN655368:TVQ655369 UFJ655368:UFM655369 UPF655368:UPI655369 UZB655368:UZE655369 VIX655368:VJA655369 VST655368:VSW655369 WCP655368:WCS655369 WML655368:WMO655369 WWH655368:WWK655369 Z720904:AC720905 JV720904:JY720905 TR720904:TU720905 ADN720904:ADQ720905 ANJ720904:ANM720905 AXF720904:AXI720905 BHB720904:BHE720905 BQX720904:BRA720905 CAT720904:CAW720905 CKP720904:CKS720905 CUL720904:CUO720905 DEH720904:DEK720905 DOD720904:DOG720905 DXZ720904:DYC720905 EHV720904:EHY720905 ERR720904:ERU720905 FBN720904:FBQ720905 FLJ720904:FLM720905 FVF720904:FVI720905 GFB720904:GFE720905 GOX720904:GPA720905 GYT720904:GYW720905 HIP720904:HIS720905 HSL720904:HSO720905 ICH720904:ICK720905 IMD720904:IMG720905 IVZ720904:IWC720905 JFV720904:JFY720905 JPR720904:JPU720905 JZN720904:JZQ720905 KJJ720904:KJM720905 KTF720904:KTI720905 LDB720904:LDE720905 LMX720904:LNA720905 LWT720904:LWW720905 MGP720904:MGS720905 MQL720904:MQO720905 NAH720904:NAK720905 NKD720904:NKG720905 NTZ720904:NUC720905 ODV720904:ODY720905 ONR720904:ONU720905 OXN720904:OXQ720905 PHJ720904:PHM720905 PRF720904:PRI720905 QBB720904:QBE720905 QKX720904:QLA720905 QUT720904:QUW720905 REP720904:RES720905 ROL720904:ROO720905 RYH720904:RYK720905 SID720904:SIG720905 SRZ720904:SSC720905 TBV720904:TBY720905 TLR720904:TLU720905 TVN720904:TVQ720905 UFJ720904:UFM720905 UPF720904:UPI720905 UZB720904:UZE720905 VIX720904:VJA720905 VST720904:VSW720905 WCP720904:WCS720905 WML720904:WMO720905 WWH720904:WWK720905 Z786440:AC786441 JV786440:JY786441 TR786440:TU786441 ADN786440:ADQ786441 ANJ786440:ANM786441 AXF786440:AXI786441 BHB786440:BHE786441 BQX786440:BRA786441 CAT786440:CAW786441 CKP786440:CKS786441 CUL786440:CUO786441 DEH786440:DEK786441 DOD786440:DOG786441 DXZ786440:DYC786441 EHV786440:EHY786441 ERR786440:ERU786441 FBN786440:FBQ786441 FLJ786440:FLM786441 FVF786440:FVI786441 GFB786440:GFE786441 GOX786440:GPA786441 GYT786440:GYW786441 HIP786440:HIS786441 HSL786440:HSO786441 ICH786440:ICK786441 IMD786440:IMG786441 IVZ786440:IWC786441 JFV786440:JFY786441 JPR786440:JPU786441 JZN786440:JZQ786441 KJJ786440:KJM786441 KTF786440:KTI786441 LDB786440:LDE786441 LMX786440:LNA786441 LWT786440:LWW786441 MGP786440:MGS786441 MQL786440:MQO786441 NAH786440:NAK786441 NKD786440:NKG786441 NTZ786440:NUC786441 ODV786440:ODY786441 ONR786440:ONU786441 OXN786440:OXQ786441 PHJ786440:PHM786441 PRF786440:PRI786441 QBB786440:QBE786441 QKX786440:QLA786441 QUT786440:QUW786441 REP786440:RES786441 ROL786440:ROO786441 RYH786440:RYK786441 SID786440:SIG786441 SRZ786440:SSC786441 TBV786440:TBY786441 TLR786440:TLU786441 TVN786440:TVQ786441 UFJ786440:UFM786441 UPF786440:UPI786441 UZB786440:UZE786441 VIX786440:VJA786441 VST786440:VSW786441 WCP786440:WCS786441 WML786440:WMO786441 WWH786440:WWK786441 Z851976:AC851977 JV851976:JY851977 TR851976:TU851977 ADN851976:ADQ851977 ANJ851976:ANM851977 AXF851976:AXI851977 BHB851976:BHE851977 BQX851976:BRA851977 CAT851976:CAW851977 CKP851976:CKS851977 CUL851976:CUO851977 DEH851976:DEK851977 DOD851976:DOG851977 DXZ851976:DYC851977 EHV851976:EHY851977 ERR851976:ERU851977 FBN851976:FBQ851977 FLJ851976:FLM851977 FVF851976:FVI851977 GFB851976:GFE851977 GOX851976:GPA851977 GYT851976:GYW851977 HIP851976:HIS851977 HSL851976:HSO851977 ICH851976:ICK851977 IMD851976:IMG851977 IVZ851976:IWC851977 JFV851976:JFY851977 JPR851976:JPU851977 JZN851976:JZQ851977 KJJ851976:KJM851977 KTF851976:KTI851977 LDB851976:LDE851977 LMX851976:LNA851977 LWT851976:LWW851977 MGP851976:MGS851977 MQL851976:MQO851977 NAH851976:NAK851977 NKD851976:NKG851977 NTZ851976:NUC851977 ODV851976:ODY851977 ONR851976:ONU851977 OXN851976:OXQ851977 PHJ851976:PHM851977 PRF851976:PRI851977 QBB851976:QBE851977 QKX851976:QLA851977 QUT851976:QUW851977 REP851976:RES851977 ROL851976:ROO851977 RYH851976:RYK851977 SID851976:SIG851977 SRZ851976:SSC851977 TBV851976:TBY851977 TLR851976:TLU851977 TVN851976:TVQ851977 UFJ851976:UFM851977 UPF851976:UPI851977 UZB851976:UZE851977 VIX851976:VJA851977 VST851976:VSW851977 WCP851976:WCS851977 WML851976:WMO851977 WWH851976:WWK851977 Z917512:AC917513 JV917512:JY917513 TR917512:TU917513 ADN917512:ADQ917513 ANJ917512:ANM917513 AXF917512:AXI917513 BHB917512:BHE917513 BQX917512:BRA917513 CAT917512:CAW917513 CKP917512:CKS917513 CUL917512:CUO917513 DEH917512:DEK917513 DOD917512:DOG917513 DXZ917512:DYC917513 EHV917512:EHY917513 ERR917512:ERU917513 FBN917512:FBQ917513 FLJ917512:FLM917513 FVF917512:FVI917513 GFB917512:GFE917513 GOX917512:GPA917513 GYT917512:GYW917513 HIP917512:HIS917513 HSL917512:HSO917513 ICH917512:ICK917513 IMD917512:IMG917513 IVZ917512:IWC917513 JFV917512:JFY917513 JPR917512:JPU917513 JZN917512:JZQ917513 KJJ917512:KJM917513 KTF917512:KTI917513 LDB917512:LDE917513 LMX917512:LNA917513 LWT917512:LWW917513 MGP917512:MGS917513 MQL917512:MQO917513 NAH917512:NAK917513 NKD917512:NKG917513 NTZ917512:NUC917513 ODV917512:ODY917513 ONR917512:ONU917513 OXN917512:OXQ917513 PHJ917512:PHM917513 PRF917512:PRI917513 QBB917512:QBE917513 QKX917512:QLA917513 QUT917512:QUW917513 REP917512:RES917513 ROL917512:ROO917513 RYH917512:RYK917513 SID917512:SIG917513 SRZ917512:SSC917513 TBV917512:TBY917513 TLR917512:TLU917513 TVN917512:TVQ917513 UFJ917512:UFM917513 UPF917512:UPI917513 UZB917512:UZE917513 VIX917512:VJA917513 VST917512:VSW917513 WCP917512:WCS917513 WML917512:WMO917513 WWH917512:WWK917513 Z983048:AC983049 JV983048:JY983049 TR983048:TU983049 ADN983048:ADQ983049 ANJ983048:ANM983049 AXF983048:AXI983049 BHB983048:BHE983049 BQX983048:BRA983049 CAT983048:CAW983049 CKP983048:CKS983049 CUL983048:CUO983049 DEH983048:DEK983049 DOD983048:DOG983049 DXZ983048:DYC983049 EHV983048:EHY983049 ERR983048:ERU983049 FBN983048:FBQ983049 FLJ983048:FLM983049 FVF983048:FVI983049 GFB983048:GFE983049 GOX983048:GPA983049 GYT983048:GYW983049 HIP983048:HIS983049 HSL983048:HSO983049 ICH983048:ICK983049 IMD983048:IMG983049 IVZ983048:IWC983049 JFV983048:JFY983049 JPR983048:JPU983049 JZN983048:JZQ983049 KJJ983048:KJM983049 KTF983048:KTI983049 LDB983048:LDE983049 LMX983048:LNA983049 LWT983048:LWW983049 MGP983048:MGS983049 MQL983048:MQO983049 NAH983048:NAK983049 NKD983048:NKG983049 NTZ983048:NUC983049 ODV983048:ODY983049 ONR983048:ONU983049 OXN983048:OXQ983049 PHJ983048:PHM983049 PRF983048:PRI983049 QBB983048:QBE983049 QKX983048:QLA983049 QUT983048:QUW983049 REP983048:RES983049 ROL983048:ROO983049 RYH983048:RYK983049 SID983048:SIG983049 SRZ983048:SSC983049 TBV983048:TBY983049 TLR983048:TLU983049 TVN983048:TVQ983049 UFJ983048:UFM983049 UPF983048:UPI983049 UZB983048:UZE983049 VIX983048:VJA983049 VST983048:VSW983049 WCP983048:WCS983049 WML983048:WMO983049 WWH983048:WWK983049 Z13:AC14 JV13:JY14 TR13:TU14 ADN13:ADQ14 ANJ13:ANM14 AXF13:AXI14 BHB13:BHE14 BQX13:BRA14 CAT13:CAW14 CKP13:CKS14 CUL13:CUO14 DEH13:DEK14 DOD13:DOG14 DXZ13:DYC14 EHV13:EHY14 ERR13:ERU14 FBN13:FBQ14 FLJ13:FLM14 FVF13:FVI14 GFB13:GFE14 GOX13:GPA14 GYT13:GYW14 HIP13:HIS14 HSL13:HSO14 ICH13:ICK14 IMD13:IMG14 IVZ13:IWC14 JFV13:JFY14 JPR13:JPU14 JZN13:JZQ14 KJJ13:KJM14 KTF13:KTI14 LDB13:LDE14 LMX13:LNA14 LWT13:LWW14 MGP13:MGS14 MQL13:MQO14 NAH13:NAK14 NKD13:NKG14 NTZ13:NUC14 ODV13:ODY14 ONR13:ONU14 OXN13:OXQ14 PHJ13:PHM14 PRF13:PRI14 QBB13:QBE14 QKX13:QLA14 QUT13:QUW14 REP13:RES14 ROL13:ROO14 RYH13:RYK14 SID13:SIG14 SRZ13:SSC14 TBV13:TBY14 TLR13:TLU14 TVN13:TVQ14 UFJ13:UFM14 UPF13:UPI14 UZB13:UZE14 VIX13:VJA14 VST13:VSW14 WCP13:WCS14 WML13:WMO14 WWH13:WWK14 Z65549:AC65550 JV65549:JY65550 TR65549:TU65550 ADN65549:ADQ65550 ANJ65549:ANM65550 AXF65549:AXI65550 BHB65549:BHE65550 BQX65549:BRA65550 CAT65549:CAW65550 CKP65549:CKS65550 CUL65549:CUO65550 DEH65549:DEK65550 DOD65549:DOG65550 DXZ65549:DYC65550 EHV65549:EHY65550 ERR65549:ERU65550 FBN65549:FBQ65550 FLJ65549:FLM65550 FVF65549:FVI65550 GFB65549:GFE65550 GOX65549:GPA65550 GYT65549:GYW65550 HIP65549:HIS65550 HSL65549:HSO65550 ICH65549:ICK65550 IMD65549:IMG65550 IVZ65549:IWC65550 JFV65549:JFY65550 JPR65549:JPU65550 JZN65549:JZQ65550 KJJ65549:KJM65550 KTF65549:KTI65550 LDB65549:LDE65550 LMX65549:LNA65550 LWT65549:LWW65550 MGP65549:MGS65550 MQL65549:MQO65550 NAH65549:NAK65550 NKD65549:NKG65550 NTZ65549:NUC65550 ODV65549:ODY65550 ONR65549:ONU65550 OXN65549:OXQ65550 PHJ65549:PHM65550 PRF65549:PRI65550 QBB65549:QBE65550 QKX65549:QLA65550 QUT65549:QUW65550 REP65549:RES65550 ROL65549:ROO65550 RYH65549:RYK65550 SID65549:SIG65550 SRZ65549:SSC65550 TBV65549:TBY65550 TLR65549:TLU65550 TVN65549:TVQ65550 UFJ65549:UFM65550 UPF65549:UPI65550 UZB65549:UZE65550 VIX65549:VJA65550 VST65549:VSW65550 WCP65549:WCS65550 WML65549:WMO65550 WWH65549:WWK65550 Z131085:AC131086 JV131085:JY131086 TR131085:TU131086 ADN131085:ADQ131086 ANJ131085:ANM131086 AXF131085:AXI131086 BHB131085:BHE131086 BQX131085:BRA131086 CAT131085:CAW131086 CKP131085:CKS131086 CUL131085:CUO131086 DEH131085:DEK131086 DOD131085:DOG131086 DXZ131085:DYC131086 EHV131085:EHY131086 ERR131085:ERU131086 FBN131085:FBQ131086 FLJ131085:FLM131086 FVF131085:FVI131086 GFB131085:GFE131086 GOX131085:GPA131086 GYT131085:GYW131086 HIP131085:HIS131086 HSL131085:HSO131086 ICH131085:ICK131086 IMD131085:IMG131086 IVZ131085:IWC131086 JFV131085:JFY131086 JPR131085:JPU131086 JZN131085:JZQ131086 KJJ131085:KJM131086 KTF131085:KTI131086 LDB131085:LDE131086 LMX131085:LNA131086 LWT131085:LWW131086 MGP131085:MGS131086 MQL131085:MQO131086 NAH131085:NAK131086 NKD131085:NKG131086 NTZ131085:NUC131086 ODV131085:ODY131086 ONR131085:ONU131086 OXN131085:OXQ131086 PHJ131085:PHM131086 PRF131085:PRI131086 QBB131085:QBE131086 QKX131085:QLA131086 QUT131085:QUW131086 REP131085:RES131086 ROL131085:ROO131086 RYH131085:RYK131086 SID131085:SIG131086 SRZ131085:SSC131086 TBV131085:TBY131086 TLR131085:TLU131086 TVN131085:TVQ131086 UFJ131085:UFM131086 UPF131085:UPI131086 UZB131085:UZE131086 VIX131085:VJA131086 VST131085:VSW131086 WCP131085:WCS131086 WML131085:WMO131086 WWH131085:WWK131086 Z196621:AC196622 JV196621:JY196622 TR196621:TU196622 ADN196621:ADQ196622 ANJ196621:ANM196622 AXF196621:AXI196622 BHB196621:BHE196622 BQX196621:BRA196622 CAT196621:CAW196622 CKP196621:CKS196622 CUL196621:CUO196622 DEH196621:DEK196622 DOD196621:DOG196622 DXZ196621:DYC196622 EHV196621:EHY196622 ERR196621:ERU196622 FBN196621:FBQ196622 FLJ196621:FLM196622 FVF196621:FVI196622 GFB196621:GFE196622 GOX196621:GPA196622 GYT196621:GYW196622 HIP196621:HIS196622 HSL196621:HSO196622 ICH196621:ICK196622 IMD196621:IMG196622 IVZ196621:IWC196622 JFV196621:JFY196622 JPR196621:JPU196622 JZN196621:JZQ196622 KJJ196621:KJM196622 KTF196621:KTI196622 LDB196621:LDE196622 LMX196621:LNA196622 LWT196621:LWW196622 MGP196621:MGS196622 MQL196621:MQO196622 NAH196621:NAK196622 NKD196621:NKG196622 NTZ196621:NUC196622 ODV196621:ODY196622 ONR196621:ONU196622 OXN196621:OXQ196622 PHJ196621:PHM196622 PRF196621:PRI196622 QBB196621:QBE196622 QKX196621:QLA196622 QUT196621:QUW196622 REP196621:RES196622 ROL196621:ROO196622 RYH196621:RYK196622 SID196621:SIG196622 SRZ196621:SSC196622 TBV196621:TBY196622 TLR196621:TLU196622 TVN196621:TVQ196622 UFJ196621:UFM196622 UPF196621:UPI196622 UZB196621:UZE196622 VIX196621:VJA196622 VST196621:VSW196622 WCP196621:WCS196622 WML196621:WMO196622 WWH196621:WWK196622 Z262157:AC262158 JV262157:JY262158 TR262157:TU262158 ADN262157:ADQ262158 ANJ262157:ANM262158 AXF262157:AXI262158 BHB262157:BHE262158 BQX262157:BRA262158 CAT262157:CAW262158 CKP262157:CKS262158 CUL262157:CUO262158 DEH262157:DEK262158 DOD262157:DOG262158 DXZ262157:DYC262158 EHV262157:EHY262158 ERR262157:ERU262158 FBN262157:FBQ262158 FLJ262157:FLM262158 FVF262157:FVI262158 GFB262157:GFE262158 GOX262157:GPA262158 GYT262157:GYW262158 HIP262157:HIS262158 HSL262157:HSO262158 ICH262157:ICK262158 IMD262157:IMG262158 IVZ262157:IWC262158 JFV262157:JFY262158 JPR262157:JPU262158 JZN262157:JZQ262158 KJJ262157:KJM262158 KTF262157:KTI262158 LDB262157:LDE262158 LMX262157:LNA262158 LWT262157:LWW262158 MGP262157:MGS262158 MQL262157:MQO262158 NAH262157:NAK262158 NKD262157:NKG262158 NTZ262157:NUC262158 ODV262157:ODY262158 ONR262157:ONU262158 OXN262157:OXQ262158 PHJ262157:PHM262158 PRF262157:PRI262158 QBB262157:QBE262158 QKX262157:QLA262158 QUT262157:QUW262158 REP262157:RES262158 ROL262157:ROO262158 RYH262157:RYK262158 SID262157:SIG262158 SRZ262157:SSC262158 TBV262157:TBY262158 TLR262157:TLU262158 TVN262157:TVQ262158 UFJ262157:UFM262158 UPF262157:UPI262158 UZB262157:UZE262158 VIX262157:VJA262158 VST262157:VSW262158 WCP262157:WCS262158 WML262157:WMO262158 WWH262157:WWK262158 Z327693:AC327694 JV327693:JY327694 TR327693:TU327694 ADN327693:ADQ327694 ANJ327693:ANM327694 AXF327693:AXI327694 BHB327693:BHE327694 BQX327693:BRA327694 CAT327693:CAW327694 CKP327693:CKS327694 CUL327693:CUO327694 DEH327693:DEK327694 DOD327693:DOG327694 DXZ327693:DYC327694 EHV327693:EHY327694 ERR327693:ERU327694 FBN327693:FBQ327694 FLJ327693:FLM327694 FVF327693:FVI327694 GFB327693:GFE327694 GOX327693:GPA327694 GYT327693:GYW327694 HIP327693:HIS327694 HSL327693:HSO327694 ICH327693:ICK327694 IMD327693:IMG327694 IVZ327693:IWC327694 JFV327693:JFY327694 JPR327693:JPU327694 JZN327693:JZQ327694 KJJ327693:KJM327694 KTF327693:KTI327694 LDB327693:LDE327694 LMX327693:LNA327694 LWT327693:LWW327694 MGP327693:MGS327694 MQL327693:MQO327694 NAH327693:NAK327694 NKD327693:NKG327694 NTZ327693:NUC327694 ODV327693:ODY327694 ONR327693:ONU327694 OXN327693:OXQ327694 PHJ327693:PHM327694 PRF327693:PRI327694 QBB327693:QBE327694 QKX327693:QLA327694 QUT327693:QUW327694 REP327693:RES327694 ROL327693:ROO327694 RYH327693:RYK327694 SID327693:SIG327694 SRZ327693:SSC327694 TBV327693:TBY327694 TLR327693:TLU327694 TVN327693:TVQ327694 UFJ327693:UFM327694 UPF327693:UPI327694 UZB327693:UZE327694 VIX327693:VJA327694 VST327693:VSW327694 WCP327693:WCS327694 WML327693:WMO327694 WWH327693:WWK327694 Z393229:AC393230 JV393229:JY393230 TR393229:TU393230 ADN393229:ADQ393230 ANJ393229:ANM393230 AXF393229:AXI393230 BHB393229:BHE393230 BQX393229:BRA393230 CAT393229:CAW393230 CKP393229:CKS393230 CUL393229:CUO393230 DEH393229:DEK393230 DOD393229:DOG393230 DXZ393229:DYC393230 EHV393229:EHY393230 ERR393229:ERU393230 FBN393229:FBQ393230 FLJ393229:FLM393230 FVF393229:FVI393230 GFB393229:GFE393230 GOX393229:GPA393230 GYT393229:GYW393230 HIP393229:HIS393230 HSL393229:HSO393230 ICH393229:ICK393230 IMD393229:IMG393230 IVZ393229:IWC393230 JFV393229:JFY393230 JPR393229:JPU393230 JZN393229:JZQ393230 KJJ393229:KJM393230 KTF393229:KTI393230 LDB393229:LDE393230 LMX393229:LNA393230 LWT393229:LWW393230 MGP393229:MGS393230 MQL393229:MQO393230 NAH393229:NAK393230 NKD393229:NKG393230 NTZ393229:NUC393230 ODV393229:ODY393230 ONR393229:ONU393230 OXN393229:OXQ393230 PHJ393229:PHM393230 PRF393229:PRI393230 QBB393229:QBE393230 QKX393229:QLA393230 QUT393229:QUW393230 REP393229:RES393230 ROL393229:ROO393230 RYH393229:RYK393230 SID393229:SIG393230 SRZ393229:SSC393230 TBV393229:TBY393230 TLR393229:TLU393230 TVN393229:TVQ393230 UFJ393229:UFM393230 UPF393229:UPI393230 UZB393229:UZE393230 VIX393229:VJA393230 VST393229:VSW393230 WCP393229:WCS393230 WML393229:WMO393230 WWH393229:WWK393230 Z458765:AC458766 JV458765:JY458766 TR458765:TU458766 ADN458765:ADQ458766 ANJ458765:ANM458766 AXF458765:AXI458766 BHB458765:BHE458766 BQX458765:BRA458766 CAT458765:CAW458766 CKP458765:CKS458766 CUL458765:CUO458766 DEH458765:DEK458766 DOD458765:DOG458766 DXZ458765:DYC458766 EHV458765:EHY458766 ERR458765:ERU458766 FBN458765:FBQ458766 FLJ458765:FLM458766 FVF458765:FVI458766 GFB458765:GFE458766 GOX458765:GPA458766 GYT458765:GYW458766 HIP458765:HIS458766 HSL458765:HSO458766 ICH458765:ICK458766 IMD458765:IMG458766 IVZ458765:IWC458766 JFV458765:JFY458766 JPR458765:JPU458766 JZN458765:JZQ458766 KJJ458765:KJM458766 KTF458765:KTI458766 LDB458765:LDE458766 LMX458765:LNA458766 LWT458765:LWW458766 MGP458765:MGS458766 MQL458765:MQO458766 NAH458765:NAK458766 NKD458765:NKG458766 NTZ458765:NUC458766 ODV458765:ODY458766 ONR458765:ONU458766 OXN458765:OXQ458766 PHJ458765:PHM458766 PRF458765:PRI458766 QBB458765:QBE458766 QKX458765:QLA458766 QUT458765:QUW458766 REP458765:RES458766 ROL458765:ROO458766 RYH458765:RYK458766 SID458765:SIG458766 SRZ458765:SSC458766 TBV458765:TBY458766 TLR458765:TLU458766 TVN458765:TVQ458766 UFJ458765:UFM458766 UPF458765:UPI458766 UZB458765:UZE458766 VIX458765:VJA458766 VST458765:VSW458766 WCP458765:WCS458766 WML458765:WMO458766 WWH458765:WWK458766 Z524301:AC524302 JV524301:JY524302 TR524301:TU524302 ADN524301:ADQ524302 ANJ524301:ANM524302 AXF524301:AXI524302 BHB524301:BHE524302 BQX524301:BRA524302 CAT524301:CAW524302 CKP524301:CKS524302 CUL524301:CUO524302 DEH524301:DEK524302 DOD524301:DOG524302 DXZ524301:DYC524302 EHV524301:EHY524302 ERR524301:ERU524302 FBN524301:FBQ524302 FLJ524301:FLM524302 FVF524301:FVI524302 GFB524301:GFE524302 GOX524301:GPA524302 GYT524301:GYW524302 HIP524301:HIS524302 HSL524301:HSO524302 ICH524301:ICK524302 IMD524301:IMG524302 IVZ524301:IWC524302 JFV524301:JFY524302 JPR524301:JPU524302 JZN524301:JZQ524302 KJJ524301:KJM524302 KTF524301:KTI524302 LDB524301:LDE524302 LMX524301:LNA524302 LWT524301:LWW524302 MGP524301:MGS524302 MQL524301:MQO524302 NAH524301:NAK524302 NKD524301:NKG524302 NTZ524301:NUC524302 ODV524301:ODY524302 ONR524301:ONU524302 OXN524301:OXQ524302 PHJ524301:PHM524302 PRF524301:PRI524302 QBB524301:QBE524302 QKX524301:QLA524302 QUT524301:QUW524302 REP524301:RES524302 ROL524301:ROO524302 RYH524301:RYK524302 SID524301:SIG524302 SRZ524301:SSC524302 TBV524301:TBY524302 TLR524301:TLU524302 TVN524301:TVQ524302 UFJ524301:UFM524302 UPF524301:UPI524302 UZB524301:UZE524302 VIX524301:VJA524302 VST524301:VSW524302 WCP524301:WCS524302 WML524301:WMO524302 WWH524301:WWK524302 Z589837:AC589838 JV589837:JY589838 TR589837:TU589838 ADN589837:ADQ589838 ANJ589837:ANM589838 AXF589837:AXI589838 BHB589837:BHE589838 BQX589837:BRA589838 CAT589837:CAW589838 CKP589837:CKS589838 CUL589837:CUO589838 DEH589837:DEK589838 DOD589837:DOG589838 DXZ589837:DYC589838 EHV589837:EHY589838 ERR589837:ERU589838 FBN589837:FBQ589838 FLJ589837:FLM589838 FVF589837:FVI589838 GFB589837:GFE589838 GOX589837:GPA589838 GYT589837:GYW589838 HIP589837:HIS589838 HSL589837:HSO589838 ICH589837:ICK589838 IMD589837:IMG589838 IVZ589837:IWC589838 JFV589837:JFY589838 JPR589837:JPU589838 JZN589837:JZQ589838 KJJ589837:KJM589838 KTF589837:KTI589838 LDB589837:LDE589838 LMX589837:LNA589838 LWT589837:LWW589838 MGP589837:MGS589838 MQL589837:MQO589838 NAH589837:NAK589838 NKD589837:NKG589838 NTZ589837:NUC589838 ODV589837:ODY589838 ONR589837:ONU589838 OXN589837:OXQ589838 PHJ589837:PHM589838 PRF589837:PRI589838 QBB589837:QBE589838 QKX589837:QLA589838 QUT589837:QUW589838 REP589837:RES589838 ROL589837:ROO589838 RYH589837:RYK589838 SID589837:SIG589838 SRZ589837:SSC589838 TBV589837:TBY589838 TLR589837:TLU589838 TVN589837:TVQ589838 UFJ589837:UFM589838 UPF589837:UPI589838 UZB589837:UZE589838 VIX589837:VJA589838 VST589837:VSW589838 WCP589837:WCS589838 WML589837:WMO589838 WWH589837:WWK589838 Z655373:AC655374 JV655373:JY655374 TR655373:TU655374 ADN655373:ADQ655374 ANJ655373:ANM655374 AXF655373:AXI655374 BHB655373:BHE655374 BQX655373:BRA655374 CAT655373:CAW655374 CKP655373:CKS655374 CUL655373:CUO655374 DEH655373:DEK655374 DOD655373:DOG655374 DXZ655373:DYC655374 EHV655373:EHY655374 ERR655373:ERU655374 FBN655373:FBQ655374 FLJ655373:FLM655374 FVF655373:FVI655374 GFB655373:GFE655374 GOX655373:GPA655374 GYT655373:GYW655374 HIP655373:HIS655374 HSL655373:HSO655374 ICH655373:ICK655374 IMD655373:IMG655374 IVZ655373:IWC655374 JFV655373:JFY655374 JPR655373:JPU655374 JZN655373:JZQ655374 KJJ655373:KJM655374 KTF655373:KTI655374 LDB655373:LDE655374 LMX655373:LNA655374 LWT655373:LWW655374 MGP655373:MGS655374 MQL655373:MQO655374 NAH655373:NAK655374 NKD655373:NKG655374 NTZ655373:NUC655374 ODV655373:ODY655374 ONR655373:ONU655374 OXN655373:OXQ655374 PHJ655373:PHM655374 PRF655373:PRI655374 QBB655373:QBE655374 QKX655373:QLA655374 QUT655373:QUW655374 REP655373:RES655374 ROL655373:ROO655374 RYH655373:RYK655374 SID655373:SIG655374 SRZ655373:SSC655374 TBV655373:TBY655374 TLR655373:TLU655374 TVN655373:TVQ655374 UFJ655373:UFM655374 UPF655373:UPI655374 UZB655373:UZE655374 VIX655373:VJA655374 VST655373:VSW655374 WCP655373:WCS655374 WML655373:WMO655374 WWH655373:WWK655374 Z720909:AC720910 JV720909:JY720910 TR720909:TU720910 ADN720909:ADQ720910 ANJ720909:ANM720910 AXF720909:AXI720910 BHB720909:BHE720910 BQX720909:BRA720910 CAT720909:CAW720910 CKP720909:CKS720910 CUL720909:CUO720910 DEH720909:DEK720910 DOD720909:DOG720910 DXZ720909:DYC720910 EHV720909:EHY720910 ERR720909:ERU720910 FBN720909:FBQ720910 FLJ720909:FLM720910 FVF720909:FVI720910 GFB720909:GFE720910 GOX720909:GPA720910 GYT720909:GYW720910 HIP720909:HIS720910 HSL720909:HSO720910 ICH720909:ICK720910 IMD720909:IMG720910 IVZ720909:IWC720910 JFV720909:JFY720910 JPR720909:JPU720910 JZN720909:JZQ720910 KJJ720909:KJM720910 KTF720909:KTI720910 LDB720909:LDE720910 LMX720909:LNA720910 LWT720909:LWW720910 MGP720909:MGS720910 MQL720909:MQO720910 NAH720909:NAK720910 NKD720909:NKG720910 NTZ720909:NUC720910 ODV720909:ODY720910 ONR720909:ONU720910 OXN720909:OXQ720910 PHJ720909:PHM720910 PRF720909:PRI720910 QBB720909:QBE720910 QKX720909:QLA720910 QUT720909:QUW720910 REP720909:RES720910 ROL720909:ROO720910 RYH720909:RYK720910 SID720909:SIG720910 SRZ720909:SSC720910 TBV720909:TBY720910 TLR720909:TLU720910 TVN720909:TVQ720910 UFJ720909:UFM720910 UPF720909:UPI720910 UZB720909:UZE720910 VIX720909:VJA720910 VST720909:VSW720910 WCP720909:WCS720910 WML720909:WMO720910 WWH720909:WWK720910 Z786445:AC786446 JV786445:JY786446 TR786445:TU786446 ADN786445:ADQ786446 ANJ786445:ANM786446 AXF786445:AXI786446 BHB786445:BHE786446 BQX786445:BRA786446 CAT786445:CAW786446 CKP786445:CKS786446 CUL786445:CUO786446 DEH786445:DEK786446 DOD786445:DOG786446 DXZ786445:DYC786446 EHV786445:EHY786446 ERR786445:ERU786446 FBN786445:FBQ786446 FLJ786445:FLM786446 FVF786445:FVI786446 GFB786445:GFE786446 GOX786445:GPA786446 GYT786445:GYW786446 HIP786445:HIS786446 HSL786445:HSO786446 ICH786445:ICK786446 IMD786445:IMG786446 IVZ786445:IWC786446 JFV786445:JFY786446 JPR786445:JPU786446 JZN786445:JZQ786446 KJJ786445:KJM786446 KTF786445:KTI786446 LDB786445:LDE786446 LMX786445:LNA786446 LWT786445:LWW786446 MGP786445:MGS786446 MQL786445:MQO786446 NAH786445:NAK786446 NKD786445:NKG786446 NTZ786445:NUC786446 ODV786445:ODY786446 ONR786445:ONU786446 OXN786445:OXQ786446 PHJ786445:PHM786446 PRF786445:PRI786446 QBB786445:QBE786446 QKX786445:QLA786446 QUT786445:QUW786446 REP786445:RES786446 ROL786445:ROO786446 RYH786445:RYK786446 SID786445:SIG786446 SRZ786445:SSC786446 TBV786445:TBY786446 TLR786445:TLU786446 TVN786445:TVQ786446 UFJ786445:UFM786446 UPF786445:UPI786446 UZB786445:UZE786446 VIX786445:VJA786446 VST786445:VSW786446 WCP786445:WCS786446 WML786445:WMO786446 WWH786445:WWK786446 Z851981:AC851982 JV851981:JY851982 TR851981:TU851982 ADN851981:ADQ851982 ANJ851981:ANM851982 AXF851981:AXI851982 BHB851981:BHE851982 BQX851981:BRA851982 CAT851981:CAW851982 CKP851981:CKS851982 CUL851981:CUO851982 DEH851981:DEK851982 DOD851981:DOG851982 DXZ851981:DYC851982 EHV851981:EHY851982 ERR851981:ERU851982 FBN851981:FBQ851982 FLJ851981:FLM851982 FVF851981:FVI851982 GFB851981:GFE851982 GOX851981:GPA851982 GYT851981:GYW851982 HIP851981:HIS851982 HSL851981:HSO851982 ICH851981:ICK851982 IMD851981:IMG851982 IVZ851981:IWC851982 JFV851981:JFY851982 JPR851981:JPU851982 JZN851981:JZQ851982 KJJ851981:KJM851982 KTF851981:KTI851982 LDB851981:LDE851982 LMX851981:LNA851982 LWT851981:LWW851982 MGP851981:MGS851982 MQL851981:MQO851982 NAH851981:NAK851982 NKD851981:NKG851982 NTZ851981:NUC851982 ODV851981:ODY851982 ONR851981:ONU851982 OXN851981:OXQ851982 PHJ851981:PHM851982 PRF851981:PRI851982 QBB851981:QBE851982 QKX851981:QLA851982 QUT851981:QUW851982 REP851981:RES851982 ROL851981:ROO851982 RYH851981:RYK851982 SID851981:SIG851982 SRZ851981:SSC851982 TBV851981:TBY851982 TLR851981:TLU851982 TVN851981:TVQ851982 UFJ851981:UFM851982 UPF851981:UPI851982 UZB851981:UZE851982 VIX851981:VJA851982 VST851981:VSW851982 WCP851981:WCS851982 WML851981:WMO851982 WWH851981:WWK851982 Z917517:AC917518 JV917517:JY917518 TR917517:TU917518 ADN917517:ADQ917518 ANJ917517:ANM917518 AXF917517:AXI917518 BHB917517:BHE917518 BQX917517:BRA917518 CAT917517:CAW917518 CKP917517:CKS917518 CUL917517:CUO917518 DEH917517:DEK917518 DOD917517:DOG917518 DXZ917517:DYC917518 EHV917517:EHY917518 ERR917517:ERU917518 FBN917517:FBQ917518 FLJ917517:FLM917518 FVF917517:FVI917518 GFB917517:GFE917518 GOX917517:GPA917518 GYT917517:GYW917518 HIP917517:HIS917518 HSL917517:HSO917518 ICH917517:ICK917518 IMD917517:IMG917518 IVZ917517:IWC917518 JFV917517:JFY917518 JPR917517:JPU917518 JZN917517:JZQ917518 KJJ917517:KJM917518 KTF917517:KTI917518 LDB917517:LDE917518 LMX917517:LNA917518 LWT917517:LWW917518 MGP917517:MGS917518 MQL917517:MQO917518 NAH917517:NAK917518 NKD917517:NKG917518 NTZ917517:NUC917518 ODV917517:ODY917518 ONR917517:ONU917518 OXN917517:OXQ917518 PHJ917517:PHM917518 PRF917517:PRI917518 QBB917517:QBE917518 QKX917517:QLA917518 QUT917517:QUW917518 REP917517:RES917518 ROL917517:ROO917518 RYH917517:RYK917518 SID917517:SIG917518 SRZ917517:SSC917518 TBV917517:TBY917518 TLR917517:TLU917518 TVN917517:TVQ917518 UFJ917517:UFM917518 UPF917517:UPI917518 UZB917517:UZE917518 VIX917517:VJA917518 VST917517:VSW917518 WCP917517:WCS917518 WML917517:WMO917518 WWH917517:WWK917518 Z983053:AC983054 JV983053:JY983054 TR983053:TU983054 ADN983053:ADQ983054 ANJ983053:ANM983054 AXF983053:AXI983054 BHB983053:BHE983054 BQX983053:BRA983054 CAT983053:CAW983054 CKP983053:CKS983054 CUL983053:CUO983054 DEH983053:DEK983054 DOD983053:DOG983054 DXZ983053:DYC983054 EHV983053:EHY983054 ERR983053:ERU983054 FBN983053:FBQ983054 FLJ983053:FLM983054 FVF983053:FVI983054 GFB983053:GFE983054 GOX983053:GPA983054 GYT983053:GYW983054 HIP983053:HIS983054 HSL983053:HSO983054 ICH983053:ICK983054 IMD983053:IMG983054 IVZ983053:IWC983054 JFV983053:JFY983054 JPR983053:JPU983054 JZN983053:JZQ983054 KJJ983053:KJM983054 KTF983053:KTI983054 LDB983053:LDE983054 LMX983053:LNA983054 LWT983053:LWW983054 MGP983053:MGS983054 MQL983053:MQO983054 NAH983053:NAK983054 NKD983053:NKG983054 NTZ983053:NUC983054 ODV983053:ODY983054 ONR983053:ONU983054 OXN983053:OXQ983054 PHJ983053:PHM983054 PRF983053:PRI983054 QBB983053:QBE983054 QKX983053:QLA983054 QUT983053:QUW983054 REP983053:RES983054 ROL983053:ROO983054 RYH983053:RYK983054 SID983053:SIG983054 SRZ983053:SSC983054 TBV983053:TBY983054 TLR983053:TLU983054 TVN983053:TVQ983054 UFJ983053:UFM983054 UPF983053:UPI983054 UZB983053:UZE983054 VIX983053:VJA983054 VST983053:VSW983054 WCP983053:WCS983054 WML983053:WMO983054 WWH983053:WWK983054 Y10:AC12 JU10:JY12 TQ10:TU12 ADM10:ADQ12 ANI10:ANM12 AXE10:AXI12 BHA10:BHE12 BQW10:BRA12 CAS10:CAW12 CKO10:CKS12 CUK10:CUO12 DEG10:DEK12 DOC10:DOG12 DXY10:DYC12 EHU10:EHY12 ERQ10:ERU12 FBM10:FBQ12 FLI10:FLM12 FVE10:FVI12 GFA10:GFE12 GOW10:GPA12 GYS10:GYW12 HIO10:HIS12 HSK10:HSO12 ICG10:ICK12 IMC10:IMG12 IVY10:IWC12 JFU10:JFY12 JPQ10:JPU12 JZM10:JZQ12 KJI10:KJM12 KTE10:KTI12 LDA10:LDE12 LMW10:LNA12 LWS10:LWW12 MGO10:MGS12 MQK10:MQO12 NAG10:NAK12 NKC10:NKG12 NTY10:NUC12 ODU10:ODY12 ONQ10:ONU12 OXM10:OXQ12 PHI10:PHM12 PRE10:PRI12 QBA10:QBE12 QKW10:QLA12 QUS10:QUW12 REO10:RES12 ROK10:ROO12 RYG10:RYK12 SIC10:SIG12 SRY10:SSC12 TBU10:TBY12 TLQ10:TLU12 TVM10:TVQ12 UFI10:UFM12 UPE10:UPI12 UZA10:UZE12 VIW10:VJA12 VSS10:VSW12 WCO10:WCS12 WMK10:WMO12 WWG10:WWK12 Y65546:AC65548 JU65546:JY65548 TQ65546:TU65548 ADM65546:ADQ65548 ANI65546:ANM65548 AXE65546:AXI65548 BHA65546:BHE65548 BQW65546:BRA65548 CAS65546:CAW65548 CKO65546:CKS65548 CUK65546:CUO65548 DEG65546:DEK65548 DOC65546:DOG65548 DXY65546:DYC65548 EHU65546:EHY65548 ERQ65546:ERU65548 FBM65546:FBQ65548 FLI65546:FLM65548 FVE65546:FVI65548 GFA65546:GFE65548 GOW65546:GPA65548 GYS65546:GYW65548 HIO65546:HIS65548 HSK65546:HSO65548 ICG65546:ICK65548 IMC65546:IMG65548 IVY65546:IWC65548 JFU65546:JFY65548 JPQ65546:JPU65548 JZM65546:JZQ65548 KJI65546:KJM65548 KTE65546:KTI65548 LDA65546:LDE65548 LMW65546:LNA65548 LWS65546:LWW65548 MGO65546:MGS65548 MQK65546:MQO65548 NAG65546:NAK65548 NKC65546:NKG65548 NTY65546:NUC65548 ODU65546:ODY65548 ONQ65546:ONU65548 OXM65546:OXQ65548 PHI65546:PHM65548 PRE65546:PRI65548 QBA65546:QBE65548 QKW65546:QLA65548 QUS65546:QUW65548 REO65546:RES65548 ROK65546:ROO65548 RYG65546:RYK65548 SIC65546:SIG65548 SRY65546:SSC65548 TBU65546:TBY65548 TLQ65546:TLU65548 TVM65546:TVQ65548 UFI65546:UFM65548 UPE65546:UPI65548 UZA65546:UZE65548 VIW65546:VJA65548 VSS65546:VSW65548 WCO65546:WCS65548 WMK65546:WMO65548 WWG65546:WWK65548 Y131082:AC131084 JU131082:JY131084 TQ131082:TU131084 ADM131082:ADQ131084 ANI131082:ANM131084 AXE131082:AXI131084 BHA131082:BHE131084 BQW131082:BRA131084 CAS131082:CAW131084 CKO131082:CKS131084 CUK131082:CUO131084 DEG131082:DEK131084 DOC131082:DOG131084 DXY131082:DYC131084 EHU131082:EHY131084 ERQ131082:ERU131084 FBM131082:FBQ131084 FLI131082:FLM131084 FVE131082:FVI131084 GFA131082:GFE131084 GOW131082:GPA131084 GYS131082:GYW131084 HIO131082:HIS131084 HSK131082:HSO131084 ICG131082:ICK131084 IMC131082:IMG131084 IVY131082:IWC131084 JFU131082:JFY131084 JPQ131082:JPU131084 JZM131082:JZQ131084 KJI131082:KJM131084 KTE131082:KTI131084 LDA131082:LDE131084 LMW131082:LNA131084 LWS131082:LWW131084 MGO131082:MGS131084 MQK131082:MQO131084 NAG131082:NAK131084 NKC131082:NKG131084 NTY131082:NUC131084 ODU131082:ODY131084 ONQ131082:ONU131084 OXM131082:OXQ131084 PHI131082:PHM131084 PRE131082:PRI131084 QBA131082:QBE131084 QKW131082:QLA131084 QUS131082:QUW131084 REO131082:RES131084 ROK131082:ROO131084 RYG131082:RYK131084 SIC131082:SIG131084 SRY131082:SSC131084 TBU131082:TBY131084 TLQ131082:TLU131084 TVM131082:TVQ131084 UFI131082:UFM131084 UPE131082:UPI131084 UZA131082:UZE131084 VIW131082:VJA131084 VSS131082:VSW131084 WCO131082:WCS131084 WMK131082:WMO131084 WWG131082:WWK131084 Y196618:AC196620 JU196618:JY196620 TQ196618:TU196620 ADM196618:ADQ196620 ANI196618:ANM196620 AXE196618:AXI196620 BHA196618:BHE196620 BQW196618:BRA196620 CAS196618:CAW196620 CKO196618:CKS196620 CUK196618:CUO196620 DEG196618:DEK196620 DOC196618:DOG196620 DXY196618:DYC196620 EHU196618:EHY196620 ERQ196618:ERU196620 FBM196618:FBQ196620 FLI196618:FLM196620 FVE196618:FVI196620 GFA196618:GFE196620 GOW196618:GPA196620 GYS196618:GYW196620 HIO196618:HIS196620 HSK196618:HSO196620 ICG196618:ICK196620 IMC196618:IMG196620 IVY196618:IWC196620 JFU196618:JFY196620 JPQ196618:JPU196620 JZM196618:JZQ196620 KJI196618:KJM196620 KTE196618:KTI196620 LDA196618:LDE196620 LMW196618:LNA196620 LWS196618:LWW196620 MGO196618:MGS196620 MQK196618:MQO196620 NAG196618:NAK196620 NKC196618:NKG196620 NTY196618:NUC196620 ODU196618:ODY196620 ONQ196618:ONU196620 OXM196618:OXQ196620 PHI196618:PHM196620 PRE196618:PRI196620 QBA196618:QBE196620 QKW196618:QLA196620 QUS196618:QUW196620 REO196618:RES196620 ROK196618:ROO196620 RYG196618:RYK196620 SIC196618:SIG196620 SRY196618:SSC196620 TBU196618:TBY196620 TLQ196618:TLU196620 TVM196618:TVQ196620 UFI196618:UFM196620 UPE196618:UPI196620 UZA196618:UZE196620 VIW196618:VJA196620 VSS196618:VSW196620 WCO196618:WCS196620 WMK196618:WMO196620 WWG196618:WWK196620 Y262154:AC262156 JU262154:JY262156 TQ262154:TU262156 ADM262154:ADQ262156 ANI262154:ANM262156 AXE262154:AXI262156 BHA262154:BHE262156 BQW262154:BRA262156 CAS262154:CAW262156 CKO262154:CKS262156 CUK262154:CUO262156 DEG262154:DEK262156 DOC262154:DOG262156 DXY262154:DYC262156 EHU262154:EHY262156 ERQ262154:ERU262156 FBM262154:FBQ262156 FLI262154:FLM262156 FVE262154:FVI262156 GFA262154:GFE262156 GOW262154:GPA262156 GYS262154:GYW262156 HIO262154:HIS262156 HSK262154:HSO262156 ICG262154:ICK262156 IMC262154:IMG262156 IVY262154:IWC262156 JFU262154:JFY262156 JPQ262154:JPU262156 JZM262154:JZQ262156 KJI262154:KJM262156 KTE262154:KTI262156 LDA262154:LDE262156 LMW262154:LNA262156 LWS262154:LWW262156 MGO262154:MGS262156 MQK262154:MQO262156 NAG262154:NAK262156 NKC262154:NKG262156 NTY262154:NUC262156 ODU262154:ODY262156 ONQ262154:ONU262156 OXM262154:OXQ262156 PHI262154:PHM262156 PRE262154:PRI262156 QBA262154:QBE262156 QKW262154:QLA262156 QUS262154:QUW262156 REO262154:RES262156 ROK262154:ROO262156 RYG262154:RYK262156 SIC262154:SIG262156 SRY262154:SSC262156 TBU262154:TBY262156 TLQ262154:TLU262156 TVM262154:TVQ262156 UFI262154:UFM262156 UPE262154:UPI262156 UZA262154:UZE262156 VIW262154:VJA262156 VSS262154:VSW262156 WCO262154:WCS262156 WMK262154:WMO262156 WWG262154:WWK262156 Y327690:AC327692 JU327690:JY327692 TQ327690:TU327692 ADM327690:ADQ327692 ANI327690:ANM327692 AXE327690:AXI327692 BHA327690:BHE327692 BQW327690:BRA327692 CAS327690:CAW327692 CKO327690:CKS327692 CUK327690:CUO327692 DEG327690:DEK327692 DOC327690:DOG327692 DXY327690:DYC327692 EHU327690:EHY327692 ERQ327690:ERU327692 FBM327690:FBQ327692 FLI327690:FLM327692 FVE327690:FVI327692 GFA327690:GFE327692 GOW327690:GPA327692 GYS327690:GYW327692 HIO327690:HIS327692 HSK327690:HSO327692 ICG327690:ICK327692 IMC327690:IMG327692 IVY327690:IWC327692 JFU327690:JFY327692 JPQ327690:JPU327692 JZM327690:JZQ327692 KJI327690:KJM327692 KTE327690:KTI327692 LDA327690:LDE327692 LMW327690:LNA327692 LWS327690:LWW327692 MGO327690:MGS327692 MQK327690:MQO327692 NAG327690:NAK327692 NKC327690:NKG327692 NTY327690:NUC327692 ODU327690:ODY327692 ONQ327690:ONU327692 OXM327690:OXQ327692 PHI327690:PHM327692 PRE327690:PRI327692 QBA327690:QBE327692 QKW327690:QLA327692 QUS327690:QUW327692 REO327690:RES327692 ROK327690:ROO327692 RYG327690:RYK327692 SIC327690:SIG327692 SRY327690:SSC327692 TBU327690:TBY327692 TLQ327690:TLU327692 TVM327690:TVQ327692 UFI327690:UFM327692 UPE327690:UPI327692 UZA327690:UZE327692 VIW327690:VJA327692 VSS327690:VSW327692 WCO327690:WCS327692 WMK327690:WMO327692 WWG327690:WWK327692 Y393226:AC393228 JU393226:JY393228 TQ393226:TU393228 ADM393226:ADQ393228 ANI393226:ANM393228 AXE393226:AXI393228 BHA393226:BHE393228 BQW393226:BRA393228 CAS393226:CAW393228 CKO393226:CKS393228 CUK393226:CUO393228 DEG393226:DEK393228 DOC393226:DOG393228 DXY393226:DYC393228 EHU393226:EHY393228 ERQ393226:ERU393228 FBM393226:FBQ393228 FLI393226:FLM393228 FVE393226:FVI393228 GFA393226:GFE393228 GOW393226:GPA393228 GYS393226:GYW393228 HIO393226:HIS393228 HSK393226:HSO393228 ICG393226:ICK393228 IMC393226:IMG393228 IVY393226:IWC393228 JFU393226:JFY393228 JPQ393226:JPU393228 JZM393226:JZQ393228 KJI393226:KJM393228 KTE393226:KTI393228 LDA393226:LDE393228 LMW393226:LNA393228 LWS393226:LWW393228 MGO393226:MGS393228 MQK393226:MQO393228 NAG393226:NAK393228 NKC393226:NKG393228 NTY393226:NUC393228 ODU393226:ODY393228 ONQ393226:ONU393228 OXM393226:OXQ393228 PHI393226:PHM393228 PRE393226:PRI393228 QBA393226:QBE393228 QKW393226:QLA393228 QUS393226:QUW393228 REO393226:RES393228 ROK393226:ROO393228 RYG393226:RYK393228 SIC393226:SIG393228 SRY393226:SSC393228 TBU393226:TBY393228 TLQ393226:TLU393228 TVM393226:TVQ393228 UFI393226:UFM393228 UPE393226:UPI393228 UZA393226:UZE393228 VIW393226:VJA393228 VSS393226:VSW393228 WCO393226:WCS393228 WMK393226:WMO393228 WWG393226:WWK393228 Y458762:AC458764 JU458762:JY458764 TQ458762:TU458764 ADM458762:ADQ458764 ANI458762:ANM458764 AXE458762:AXI458764 BHA458762:BHE458764 BQW458762:BRA458764 CAS458762:CAW458764 CKO458762:CKS458764 CUK458762:CUO458764 DEG458762:DEK458764 DOC458762:DOG458764 DXY458762:DYC458764 EHU458762:EHY458764 ERQ458762:ERU458764 FBM458762:FBQ458764 FLI458762:FLM458764 FVE458762:FVI458764 GFA458762:GFE458764 GOW458762:GPA458764 GYS458762:GYW458764 HIO458762:HIS458764 HSK458762:HSO458764 ICG458762:ICK458764 IMC458762:IMG458764 IVY458762:IWC458764 JFU458762:JFY458764 JPQ458762:JPU458764 JZM458762:JZQ458764 KJI458762:KJM458764 KTE458762:KTI458764 LDA458762:LDE458764 LMW458762:LNA458764 LWS458762:LWW458764 MGO458762:MGS458764 MQK458762:MQO458764 NAG458762:NAK458764 NKC458762:NKG458764 NTY458762:NUC458764 ODU458762:ODY458764 ONQ458762:ONU458764 OXM458762:OXQ458764 PHI458762:PHM458764 PRE458762:PRI458764 QBA458762:QBE458764 QKW458762:QLA458764 QUS458762:QUW458764 REO458762:RES458764 ROK458762:ROO458764 RYG458762:RYK458764 SIC458762:SIG458764 SRY458762:SSC458764 TBU458762:TBY458764 TLQ458762:TLU458764 TVM458762:TVQ458764 UFI458762:UFM458764 UPE458762:UPI458764 UZA458762:UZE458764 VIW458762:VJA458764 VSS458762:VSW458764 WCO458762:WCS458764 WMK458762:WMO458764 WWG458762:WWK458764 Y524298:AC524300 JU524298:JY524300 TQ524298:TU524300 ADM524298:ADQ524300 ANI524298:ANM524300 AXE524298:AXI524300 BHA524298:BHE524300 BQW524298:BRA524300 CAS524298:CAW524300 CKO524298:CKS524300 CUK524298:CUO524300 DEG524298:DEK524300 DOC524298:DOG524300 DXY524298:DYC524300 EHU524298:EHY524300 ERQ524298:ERU524300 FBM524298:FBQ524300 FLI524298:FLM524300 FVE524298:FVI524300 GFA524298:GFE524300 GOW524298:GPA524300 GYS524298:GYW524300 HIO524298:HIS524300 HSK524298:HSO524300 ICG524298:ICK524300 IMC524298:IMG524300 IVY524298:IWC524300 JFU524298:JFY524300 JPQ524298:JPU524300 JZM524298:JZQ524300 KJI524298:KJM524300 KTE524298:KTI524300 LDA524298:LDE524300 LMW524298:LNA524300 LWS524298:LWW524300 MGO524298:MGS524300 MQK524298:MQO524300 NAG524298:NAK524300 NKC524298:NKG524300 NTY524298:NUC524300 ODU524298:ODY524300 ONQ524298:ONU524300 OXM524298:OXQ524300 PHI524298:PHM524300 PRE524298:PRI524300 QBA524298:QBE524300 QKW524298:QLA524300 QUS524298:QUW524300 REO524298:RES524300 ROK524298:ROO524300 RYG524298:RYK524300 SIC524298:SIG524300 SRY524298:SSC524300 TBU524298:TBY524300 TLQ524298:TLU524300 TVM524298:TVQ524300 UFI524298:UFM524300 UPE524298:UPI524300 UZA524298:UZE524300 VIW524298:VJA524300 VSS524298:VSW524300 WCO524298:WCS524300 WMK524298:WMO524300 WWG524298:WWK524300 Y589834:AC589836 JU589834:JY589836 TQ589834:TU589836 ADM589834:ADQ589836 ANI589834:ANM589836 AXE589834:AXI589836 BHA589834:BHE589836 BQW589834:BRA589836 CAS589834:CAW589836 CKO589834:CKS589836 CUK589834:CUO589836 DEG589834:DEK589836 DOC589834:DOG589836 DXY589834:DYC589836 EHU589834:EHY589836 ERQ589834:ERU589836 FBM589834:FBQ589836 FLI589834:FLM589836 FVE589834:FVI589836 GFA589834:GFE589836 GOW589834:GPA589836 GYS589834:GYW589836 HIO589834:HIS589836 HSK589834:HSO589836 ICG589834:ICK589836 IMC589834:IMG589836 IVY589834:IWC589836 JFU589834:JFY589836 JPQ589834:JPU589836 JZM589834:JZQ589836 KJI589834:KJM589836 KTE589834:KTI589836 LDA589834:LDE589836 LMW589834:LNA589836 LWS589834:LWW589836 MGO589834:MGS589836 MQK589834:MQO589836 NAG589834:NAK589836 NKC589834:NKG589836 NTY589834:NUC589836 ODU589834:ODY589836 ONQ589834:ONU589836 OXM589834:OXQ589836 PHI589834:PHM589836 PRE589834:PRI589836 QBA589834:QBE589836 QKW589834:QLA589836 QUS589834:QUW589836 REO589834:RES589836 ROK589834:ROO589836 RYG589834:RYK589836 SIC589834:SIG589836 SRY589834:SSC589836 TBU589834:TBY589836 TLQ589834:TLU589836 TVM589834:TVQ589836 UFI589834:UFM589836 UPE589834:UPI589836 UZA589834:UZE589836 VIW589834:VJA589836 VSS589834:VSW589836 WCO589834:WCS589836 WMK589834:WMO589836 WWG589834:WWK589836 Y655370:AC655372 JU655370:JY655372 TQ655370:TU655372 ADM655370:ADQ655372 ANI655370:ANM655372 AXE655370:AXI655372 BHA655370:BHE655372 BQW655370:BRA655372 CAS655370:CAW655372 CKO655370:CKS655372 CUK655370:CUO655372 DEG655370:DEK655372 DOC655370:DOG655372 DXY655370:DYC655372 EHU655370:EHY655372 ERQ655370:ERU655372 FBM655370:FBQ655372 FLI655370:FLM655372 FVE655370:FVI655372 GFA655370:GFE655372 GOW655370:GPA655372 GYS655370:GYW655372 HIO655370:HIS655372 HSK655370:HSO655372 ICG655370:ICK655372 IMC655370:IMG655372 IVY655370:IWC655372 JFU655370:JFY655372 JPQ655370:JPU655372 JZM655370:JZQ655372 KJI655370:KJM655372 KTE655370:KTI655372 LDA655370:LDE655372 LMW655370:LNA655372 LWS655370:LWW655372 MGO655370:MGS655372 MQK655370:MQO655372 NAG655370:NAK655372 NKC655370:NKG655372 NTY655370:NUC655372 ODU655370:ODY655372 ONQ655370:ONU655372 OXM655370:OXQ655372 PHI655370:PHM655372 PRE655370:PRI655372 QBA655370:QBE655372 QKW655370:QLA655372 QUS655370:QUW655372 REO655370:RES655372 ROK655370:ROO655372 RYG655370:RYK655372 SIC655370:SIG655372 SRY655370:SSC655372 TBU655370:TBY655372 TLQ655370:TLU655372 TVM655370:TVQ655372 UFI655370:UFM655372 UPE655370:UPI655372 UZA655370:UZE655372 VIW655370:VJA655372 VSS655370:VSW655372 WCO655370:WCS655372 WMK655370:WMO655372 WWG655370:WWK655372 Y720906:AC720908 JU720906:JY720908 TQ720906:TU720908 ADM720906:ADQ720908 ANI720906:ANM720908 AXE720906:AXI720908 BHA720906:BHE720908 BQW720906:BRA720908 CAS720906:CAW720908 CKO720906:CKS720908 CUK720906:CUO720908 DEG720906:DEK720908 DOC720906:DOG720908 DXY720906:DYC720908 EHU720906:EHY720908 ERQ720906:ERU720908 FBM720906:FBQ720908 FLI720906:FLM720908 FVE720906:FVI720908 GFA720906:GFE720908 GOW720906:GPA720908 GYS720906:GYW720908 HIO720906:HIS720908 HSK720906:HSO720908 ICG720906:ICK720908 IMC720906:IMG720908 IVY720906:IWC720908 JFU720906:JFY720908 JPQ720906:JPU720908 JZM720906:JZQ720908 KJI720906:KJM720908 KTE720906:KTI720908 LDA720906:LDE720908 LMW720906:LNA720908 LWS720906:LWW720908 MGO720906:MGS720908 MQK720906:MQO720908 NAG720906:NAK720908 NKC720906:NKG720908 NTY720906:NUC720908 ODU720906:ODY720908 ONQ720906:ONU720908 OXM720906:OXQ720908 PHI720906:PHM720908 PRE720906:PRI720908 QBA720906:QBE720908 QKW720906:QLA720908 QUS720906:QUW720908 REO720906:RES720908 ROK720906:ROO720908 RYG720906:RYK720908 SIC720906:SIG720908 SRY720906:SSC720908 TBU720906:TBY720908 TLQ720906:TLU720908 TVM720906:TVQ720908 UFI720906:UFM720908 UPE720906:UPI720908 UZA720906:UZE720908 VIW720906:VJA720908 VSS720906:VSW720908 WCO720906:WCS720908 WMK720906:WMO720908 WWG720906:WWK720908 Y786442:AC786444 JU786442:JY786444 TQ786442:TU786444 ADM786442:ADQ786444 ANI786442:ANM786444 AXE786442:AXI786444 BHA786442:BHE786444 BQW786442:BRA786444 CAS786442:CAW786444 CKO786442:CKS786444 CUK786442:CUO786444 DEG786442:DEK786444 DOC786442:DOG786444 DXY786442:DYC786444 EHU786442:EHY786444 ERQ786442:ERU786444 FBM786442:FBQ786444 FLI786442:FLM786444 FVE786442:FVI786444 GFA786442:GFE786444 GOW786442:GPA786444 GYS786442:GYW786444 HIO786442:HIS786444 HSK786442:HSO786444 ICG786442:ICK786444 IMC786442:IMG786444 IVY786442:IWC786444 JFU786442:JFY786444 JPQ786442:JPU786444 JZM786442:JZQ786444 KJI786442:KJM786444 KTE786442:KTI786444 LDA786442:LDE786444 LMW786442:LNA786444 LWS786442:LWW786444 MGO786442:MGS786444 MQK786442:MQO786444 NAG786442:NAK786444 NKC786442:NKG786444 NTY786442:NUC786444 ODU786442:ODY786444 ONQ786442:ONU786444 OXM786442:OXQ786444 PHI786442:PHM786444 PRE786442:PRI786444 QBA786442:QBE786444 QKW786442:QLA786444 QUS786442:QUW786444 REO786442:RES786444 ROK786442:ROO786444 RYG786442:RYK786444 SIC786442:SIG786444 SRY786442:SSC786444 TBU786442:TBY786444 TLQ786442:TLU786444 TVM786442:TVQ786444 UFI786442:UFM786444 UPE786442:UPI786444 UZA786442:UZE786444 VIW786442:VJA786444 VSS786442:VSW786444 WCO786442:WCS786444 WMK786442:WMO786444 WWG786442:WWK786444 Y851978:AC851980 JU851978:JY851980 TQ851978:TU851980 ADM851978:ADQ851980 ANI851978:ANM851980 AXE851978:AXI851980 BHA851978:BHE851980 BQW851978:BRA851980 CAS851978:CAW851980 CKO851978:CKS851980 CUK851978:CUO851980 DEG851978:DEK851980 DOC851978:DOG851980 DXY851978:DYC851980 EHU851978:EHY851980 ERQ851978:ERU851980 FBM851978:FBQ851980 FLI851978:FLM851980 FVE851978:FVI851980 GFA851978:GFE851980 GOW851978:GPA851980 GYS851978:GYW851980 HIO851978:HIS851980 HSK851978:HSO851980 ICG851978:ICK851980 IMC851978:IMG851980 IVY851978:IWC851980 JFU851978:JFY851980 JPQ851978:JPU851980 JZM851978:JZQ851980 KJI851978:KJM851980 KTE851978:KTI851980 LDA851978:LDE851980 LMW851978:LNA851980 LWS851978:LWW851980 MGO851978:MGS851980 MQK851978:MQO851980 NAG851978:NAK851980 NKC851978:NKG851980 NTY851978:NUC851980 ODU851978:ODY851980 ONQ851978:ONU851980 OXM851978:OXQ851980 PHI851978:PHM851980 PRE851978:PRI851980 QBA851978:QBE851980 QKW851978:QLA851980 QUS851978:QUW851980 REO851978:RES851980 ROK851978:ROO851980 RYG851978:RYK851980 SIC851978:SIG851980 SRY851978:SSC851980 TBU851978:TBY851980 TLQ851978:TLU851980 TVM851978:TVQ851980 UFI851978:UFM851980 UPE851978:UPI851980 UZA851978:UZE851980 VIW851978:VJA851980 VSS851978:VSW851980 WCO851978:WCS851980 WMK851978:WMO851980 WWG851978:WWK851980 Y917514:AC917516 JU917514:JY917516 TQ917514:TU917516 ADM917514:ADQ917516 ANI917514:ANM917516 AXE917514:AXI917516 BHA917514:BHE917516 BQW917514:BRA917516 CAS917514:CAW917516 CKO917514:CKS917516 CUK917514:CUO917516 DEG917514:DEK917516 DOC917514:DOG917516 DXY917514:DYC917516 EHU917514:EHY917516 ERQ917514:ERU917516 FBM917514:FBQ917516 FLI917514:FLM917516 FVE917514:FVI917516 GFA917514:GFE917516 GOW917514:GPA917516 GYS917514:GYW917516 HIO917514:HIS917516 HSK917514:HSO917516 ICG917514:ICK917516 IMC917514:IMG917516 IVY917514:IWC917516 JFU917514:JFY917516 JPQ917514:JPU917516 JZM917514:JZQ917516 KJI917514:KJM917516 KTE917514:KTI917516 LDA917514:LDE917516 LMW917514:LNA917516 LWS917514:LWW917516 MGO917514:MGS917516 MQK917514:MQO917516 NAG917514:NAK917516 NKC917514:NKG917516 NTY917514:NUC917516 ODU917514:ODY917516 ONQ917514:ONU917516 OXM917514:OXQ917516 PHI917514:PHM917516 PRE917514:PRI917516 QBA917514:QBE917516 QKW917514:QLA917516 QUS917514:QUW917516 REO917514:RES917516 ROK917514:ROO917516 RYG917514:RYK917516 SIC917514:SIG917516 SRY917514:SSC917516 TBU917514:TBY917516 TLQ917514:TLU917516 TVM917514:TVQ917516 UFI917514:UFM917516 UPE917514:UPI917516 UZA917514:UZE917516 VIW917514:VJA917516 VSS917514:VSW917516 WCO917514:WCS917516 WMK917514:WMO917516 WWG917514:WWK917516 Y983050:AC983052 JU983050:JY983052 TQ983050:TU983052 ADM983050:ADQ983052 ANI983050:ANM983052 AXE983050:AXI983052 BHA983050:BHE983052 BQW983050:BRA983052 CAS983050:CAW983052 CKO983050:CKS983052 CUK983050:CUO983052 DEG983050:DEK983052 DOC983050:DOG983052 DXY983050:DYC983052 EHU983050:EHY983052 ERQ983050:ERU983052 FBM983050:FBQ983052 FLI983050:FLM983052 FVE983050:FVI983052 GFA983050:GFE983052 GOW983050:GPA983052 GYS983050:GYW983052 HIO983050:HIS983052 HSK983050:HSO983052 ICG983050:ICK983052 IMC983050:IMG983052 IVY983050:IWC983052 JFU983050:JFY983052 JPQ983050:JPU983052 JZM983050:JZQ983052 KJI983050:KJM983052 KTE983050:KTI983052 LDA983050:LDE983052 LMW983050:LNA983052 LWS983050:LWW983052 MGO983050:MGS983052 MQK983050:MQO983052 NAG983050:NAK983052 NKC983050:NKG983052 NTY983050:NUC983052 ODU983050:ODY983052 ONQ983050:ONU983052 OXM983050:OXQ983052 PHI983050:PHM983052 PRE983050:PRI983052 QBA983050:QBE983052 QKW983050:QLA983052 QUS983050:QUW983052 REO983050:RES983052 ROK983050:ROO983052 RYG983050:RYK983052 SIC983050:SIG983052 SRY983050:SSC983052 TBU983050:TBY983052 TLQ983050:TLU983052 TVM983050:TVQ983052 UFI983050:UFM983052 UPE983050:UPI983052 UZA983050:UZE983052 VIW983050:VJA983052 VSS983050:VSW983052 WCO983050:WCS983052 WMK983050:WMO983052 WWG983050:WWK983052 E19:F25 JD19:JF26 SZ19:TB26 ACV19:ACX26 AMR19:AMT26 AWN19:AWP26 BGJ19:BGL26 BQF19:BQH26 CAB19:CAD26 CJX19:CJZ26 CTT19:CTV26 DDP19:DDR26 DNL19:DNN26 DXH19:DXJ26 EHD19:EHF26 EQZ19:ERB26 FAV19:FAX26 FKR19:FKT26 FUN19:FUP26 GEJ19:GEL26 GOF19:GOH26 GYB19:GYD26 HHX19:HHZ26 HRT19:HRV26 IBP19:IBR26 ILL19:ILN26 IVH19:IVJ26 JFD19:JFF26 JOZ19:JPB26 JYV19:JYX26 KIR19:KIT26 KSN19:KSP26 LCJ19:LCL26 LMF19:LMH26 LWB19:LWD26 MFX19:MFZ26 MPT19:MPV26 MZP19:MZR26 NJL19:NJN26 NTH19:NTJ26 ODD19:ODF26 OMZ19:ONB26 OWV19:OWX26 PGR19:PGT26 PQN19:PQP26 QAJ19:QAL26 QKF19:QKH26 QUB19:QUD26 RDX19:RDZ26 RNT19:RNV26 RXP19:RXR26 SHL19:SHN26 SRH19:SRJ26 TBD19:TBF26 TKZ19:TLB26 TUV19:TUX26 UER19:UET26 UON19:UOP26 UYJ19:UYL26 VIF19:VIH26 VSB19:VSD26 WBX19:WBZ26 WLT19:WLV26 WVP19:WVR26 H65555:J65562 JD65555:JF65562 SZ65555:TB65562 ACV65555:ACX65562 AMR65555:AMT65562 AWN65555:AWP65562 BGJ65555:BGL65562 BQF65555:BQH65562 CAB65555:CAD65562 CJX65555:CJZ65562 CTT65555:CTV65562 DDP65555:DDR65562 DNL65555:DNN65562 DXH65555:DXJ65562 EHD65555:EHF65562 EQZ65555:ERB65562 FAV65555:FAX65562 FKR65555:FKT65562 FUN65555:FUP65562 GEJ65555:GEL65562 GOF65555:GOH65562 GYB65555:GYD65562 HHX65555:HHZ65562 HRT65555:HRV65562 IBP65555:IBR65562 ILL65555:ILN65562 IVH65555:IVJ65562 JFD65555:JFF65562 JOZ65555:JPB65562 JYV65555:JYX65562 KIR65555:KIT65562 KSN65555:KSP65562 LCJ65555:LCL65562 LMF65555:LMH65562 LWB65555:LWD65562 MFX65555:MFZ65562 MPT65555:MPV65562 MZP65555:MZR65562 NJL65555:NJN65562 NTH65555:NTJ65562 ODD65555:ODF65562 OMZ65555:ONB65562 OWV65555:OWX65562 PGR65555:PGT65562 PQN65555:PQP65562 QAJ65555:QAL65562 QKF65555:QKH65562 QUB65555:QUD65562 RDX65555:RDZ65562 RNT65555:RNV65562 RXP65555:RXR65562 SHL65555:SHN65562 SRH65555:SRJ65562 TBD65555:TBF65562 TKZ65555:TLB65562 TUV65555:TUX65562 UER65555:UET65562 UON65555:UOP65562 UYJ65555:UYL65562 VIF65555:VIH65562 VSB65555:VSD65562 WBX65555:WBZ65562 WLT65555:WLV65562 WVP65555:WVR65562 H131091:J131098 JD131091:JF131098 SZ131091:TB131098 ACV131091:ACX131098 AMR131091:AMT131098 AWN131091:AWP131098 BGJ131091:BGL131098 BQF131091:BQH131098 CAB131091:CAD131098 CJX131091:CJZ131098 CTT131091:CTV131098 DDP131091:DDR131098 DNL131091:DNN131098 DXH131091:DXJ131098 EHD131091:EHF131098 EQZ131091:ERB131098 FAV131091:FAX131098 FKR131091:FKT131098 FUN131091:FUP131098 GEJ131091:GEL131098 GOF131091:GOH131098 GYB131091:GYD131098 HHX131091:HHZ131098 HRT131091:HRV131098 IBP131091:IBR131098 ILL131091:ILN131098 IVH131091:IVJ131098 JFD131091:JFF131098 JOZ131091:JPB131098 JYV131091:JYX131098 KIR131091:KIT131098 KSN131091:KSP131098 LCJ131091:LCL131098 LMF131091:LMH131098 LWB131091:LWD131098 MFX131091:MFZ131098 MPT131091:MPV131098 MZP131091:MZR131098 NJL131091:NJN131098 NTH131091:NTJ131098 ODD131091:ODF131098 OMZ131091:ONB131098 OWV131091:OWX131098 PGR131091:PGT131098 PQN131091:PQP131098 QAJ131091:QAL131098 QKF131091:QKH131098 QUB131091:QUD131098 RDX131091:RDZ131098 RNT131091:RNV131098 RXP131091:RXR131098 SHL131091:SHN131098 SRH131091:SRJ131098 TBD131091:TBF131098 TKZ131091:TLB131098 TUV131091:TUX131098 UER131091:UET131098 UON131091:UOP131098 UYJ131091:UYL131098 VIF131091:VIH131098 VSB131091:VSD131098 WBX131091:WBZ131098 WLT131091:WLV131098 WVP131091:WVR131098 H196627:J196634 JD196627:JF196634 SZ196627:TB196634 ACV196627:ACX196634 AMR196627:AMT196634 AWN196627:AWP196634 BGJ196627:BGL196634 BQF196627:BQH196634 CAB196627:CAD196634 CJX196627:CJZ196634 CTT196627:CTV196634 DDP196627:DDR196634 DNL196627:DNN196634 DXH196627:DXJ196634 EHD196627:EHF196634 EQZ196627:ERB196634 FAV196627:FAX196634 FKR196627:FKT196634 FUN196627:FUP196634 GEJ196627:GEL196634 GOF196627:GOH196634 GYB196627:GYD196634 HHX196627:HHZ196634 HRT196627:HRV196634 IBP196627:IBR196634 ILL196627:ILN196634 IVH196627:IVJ196634 JFD196627:JFF196634 JOZ196627:JPB196634 JYV196627:JYX196634 KIR196627:KIT196634 KSN196627:KSP196634 LCJ196627:LCL196634 LMF196627:LMH196634 LWB196627:LWD196634 MFX196627:MFZ196634 MPT196627:MPV196634 MZP196627:MZR196634 NJL196627:NJN196634 NTH196627:NTJ196634 ODD196627:ODF196634 OMZ196627:ONB196634 OWV196627:OWX196634 PGR196627:PGT196634 PQN196627:PQP196634 QAJ196627:QAL196634 QKF196627:QKH196634 QUB196627:QUD196634 RDX196627:RDZ196634 RNT196627:RNV196634 RXP196627:RXR196634 SHL196627:SHN196634 SRH196627:SRJ196634 TBD196627:TBF196634 TKZ196627:TLB196634 TUV196627:TUX196634 UER196627:UET196634 UON196627:UOP196634 UYJ196627:UYL196634 VIF196627:VIH196634 VSB196627:VSD196634 WBX196627:WBZ196634 WLT196627:WLV196634 WVP196627:WVR196634 H262163:J262170 JD262163:JF262170 SZ262163:TB262170 ACV262163:ACX262170 AMR262163:AMT262170 AWN262163:AWP262170 BGJ262163:BGL262170 BQF262163:BQH262170 CAB262163:CAD262170 CJX262163:CJZ262170 CTT262163:CTV262170 DDP262163:DDR262170 DNL262163:DNN262170 DXH262163:DXJ262170 EHD262163:EHF262170 EQZ262163:ERB262170 FAV262163:FAX262170 FKR262163:FKT262170 FUN262163:FUP262170 GEJ262163:GEL262170 GOF262163:GOH262170 GYB262163:GYD262170 HHX262163:HHZ262170 HRT262163:HRV262170 IBP262163:IBR262170 ILL262163:ILN262170 IVH262163:IVJ262170 JFD262163:JFF262170 JOZ262163:JPB262170 JYV262163:JYX262170 KIR262163:KIT262170 KSN262163:KSP262170 LCJ262163:LCL262170 LMF262163:LMH262170 LWB262163:LWD262170 MFX262163:MFZ262170 MPT262163:MPV262170 MZP262163:MZR262170 NJL262163:NJN262170 NTH262163:NTJ262170 ODD262163:ODF262170 OMZ262163:ONB262170 OWV262163:OWX262170 PGR262163:PGT262170 PQN262163:PQP262170 QAJ262163:QAL262170 QKF262163:QKH262170 QUB262163:QUD262170 RDX262163:RDZ262170 RNT262163:RNV262170 RXP262163:RXR262170 SHL262163:SHN262170 SRH262163:SRJ262170 TBD262163:TBF262170 TKZ262163:TLB262170 TUV262163:TUX262170 UER262163:UET262170 UON262163:UOP262170 UYJ262163:UYL262170 VIF262163:VIH262170 VSB262163:VSD262170 WBX262163:WBZ262170 WLT262163:WLV262170 WVP262163:WVR262170 H327699:J327706 JD327699:JF327706 SZ327699:TB327706 ACV327699:ACX327706 AMR327699:AMT327706 AWN327699:AWP327706 BGJ327699:BGL327706 BQF327699:BQH327706 CAB327699:CAD327706 CJX327699:CJZ327706 CTT327699:CTV327706 DDP327699:DDR327706 DNL327699:DNN327706 DXH327699:DXJ327706 EHD327699:EHF327706 EQZ327699:ERB327706 FAV327699:FAX327706 FKR327699:FKT327706 FUN327699:FUP327706 GEJ327699:GEL327706 GOF327699:GOH327706 GYB327699:GYD327706 HHX327699:HHZ327706 HRT327699:HRV327706 IBP327699:IBR327706 ILL327699:ILN327706 IVH327699:IVJ327706 JFD327699:JFF327706 JOZ327699:JPB327706 JYV327699:JYX327706 KIR327699:KIT327706 KSN327699:KSP327706 LCJ327699:LCL327706 LMF327699:LMH327706 LWB327699:LWD327706 MFX327699:MFZ327706 MPT327699:MPV327706 MZP327699:MZR327706 NJL327699:NJN327706 NTH327699:NTJ327706 ODD327699:ODF327706 OMZ327699:ONB327706 OWV327699:OWX327706 PGR327699:PGT327706 PQN327699:PQP327706 QAJ327699:QAL327706 QKF327699:QKH327706 QUB327699:QUD327706 RDX327699:RDZ327706 RNT327699:RNV327706 RXP327699:RXR327706 SHL327699:SHN327706 SRH327699:SRJ327706 TBD327699:TBF327706 TKZ327699:TLB327706 TUV327699:TUX327706 UER327699:UET327706 UON327699:UOP327706 UYJ327699:UYL327706 VIF327699:VIH327706 VSB327699:VSD327706 WBX327699:WBZ327706 WLT327699:WLV327706 WVP327699:WVR327706 H393235:J393242 JD393235:JF393242 SZ393235:TB393242 ACV393235:ACX393242 AMR393235:AMT393242 AWN393235:AWP393242 BGJ393235:BGL393242 BQF393235:BQH393242 CAB393235:CAD393242 CJX393235:CJZ393242 CTT393235:CTV393242 DDP393235:DDR393242 DNL393235:DNN393242 DXH393235:DXJ393242 EHD393235:EHF393242 EQZ393235:ERB393242 FAV393235:FAX393242 FKR393235:FKT393242 FUN393235:FUP393242 GEJ393235:GEL393242 GOF393235:GOH393242 GYB393235:GYD393242 HHX393235:HHZ393242 HRT393235:HRV393242 IBP393235:IBR393242 ILL393235:ILN393242 IVH393235:IVJ393242 JFD393235:JFF393242 JOZ393235:JPB393242 JYV393235:JYX393242 KIR393235:KIT393242 KSN393235:KSP393242 LCJ393235:LCL393242 LMF393235:LMH393242 LWB393235:LWD393242 MFX393235:MFZ393242 MPT393235:MPV393242 MZP393235:MZR393242 NJL393235:NJN393242 NTH393235:NTJ393242 ODD393235:ODF393242 OMZ393235:ONB393242 OWV393235:OWX393242 PGR393235:PGT393242 PQN393235:PQP393242 QAJ393235:QAL393242 QKF393235:QKH393242 QUB393235:QUD393242 RDX393235:RDZ393242 RNT393235:RNV393242 RXP393235:RXR393242 SHL393235:SHN393242 SRH393235:SRJ393242 TBD393235:TBF393242 TKZ393235:TLB393242 TUV393235:TUX393242 UER393235:UET393242 UON393235:UOP393242 UYJ393235:UYL393242 VIF393235:VIH393242 VSB393235:VSD393242 WBX393235:WBZ393242 WLT393235:WLV393242 WVP393235:WVR393242 H458771:J458778 JD458771:JF458778 SZ458771:TB458778 ACV458771:ACX458778 AMR458771:AMT458778 AWN458771:AWP458778 BGJ458771:BGL458778 BQF458771:BQH458778 CAB458771:CAD458778 CJX458771:CJZ458778 CTT458771:CTV458778 DDP458771:DDR458778 DNL458771:DNN458778 DXH458771:DXJ458778 EHD458771:EHF458778 EQZ458771:ERB458778 FAV458771:FAX458778 FKR458771:FKT458778 FUN458771:FUP458778 GEJ458771:GEL458778 GOF458771:GOH458778 GYB458771:GYD458778 HHX458771:HHZ458778 HRT458771:HRV458778 IBP458771:IBR458778 ILL458771:ILN458778 IVH458771:IVJ458778 JFD458771:JFF458778 JOZ458771:JPB458778 JYV458771:JYX458778 KIR458771:KIT458778 KSN458771:KSP458778 LCJ458771:LCL458778 LMF458771:LMH458778 LWB458771:LWD458778 MFX458771:MFZ458778 MPT458771:MPV458778 MZP458771:MZR458778 NJL458771:NJN458778 NTH458771:NTJ458778 ODD458771:ODF458778 OMZ458771:ONB458778 OWV458771:OWX458778 PGR458771:PGT458778 PQN458771:PQP458778 QAJ458771:QAL458778 QKF458771:QKH458778 QUB458771:QUD458778 RDX458771:RDZ458778 RNT458771:RNV458778 RXP458771:RXR458778 SHL458771:SHN458778 SRH458771:SRJ458778 TBD458771:TBF458778 TKZ458771:TLB458778 TUV458771:TUX458778 UER458771:UET458778 UON458771:UOP458778 UYJ458771:UYL458778 VIF458771:VIH458778 VSB458771:VSD458778 WBX458771:WBZ458778 WLT458771:WLV458778 WVP458771:WVR458778 H524307:J524314 JD524307:JF524314 SZ524307:TB524314 ACV524307:ACX524314 AMR524307:AMT524314 AWN524307:AWP524314 BGJ524307:BGL524314 BQF524307:BQH524314 CAB524307:CAD524314 CJX524307:CJZ524314 CTT524307:CTV524314 DDP524307:DDR524314 DNL524307:DNN524314 DXH524307:DXJ524314 EHD524307:EHF524314 EQZ524307:ERB524314 FAV524307:FAX524314 FKR524307:FKT524314 FUN524307:FUP524314 GEJ524307:GEL524314 GOF524307:GOH524314 GYB524307:GYD524314 HHX524307:HHZ524314 HRT524307:HRV524314 IBP524307:IBR524314 ILL524307:ILN524314 IVH524307:IVJ524314 JFD524307:JFF524314 JOZ524307:JPB524314 JYV524307:JYX524314 KIR524307:KIT524314 KSN524307:KSP524314 LCJ524307:LCL524314 LMF524307:LMH524314 LWB524307:LWD524314 MFX524307:MFZ524314 MPT524307:MPV524314 MZP524307:MZR524314 NJL524307:NJN524314 NTH524307:NTJ524314 ODD524307:ODF524314 OMZ524307:ONB524314 OWV524307:OWX524314 PGR524307:PGT524314 PQN524307:PQP524314 QAJ524307:QAL524314 QKF524307:QKH524314 QUB524307:QUD524314 RDX524307:RDZ524314 RNT524307:RNV524314 RXP524307:RXR524314 SHL524307:SHN524314 SRH524307:SRJ524314 TBD524307:TBF524314 TKZ524307:TLB524314 TUV524307:TUX524314 UER524307:UET524314 UON524307:UOP524314 UYJ524307:UYL524314 VIF524307:VIH524314 VSB524307:VSD524314 WBX524307:WBZ524314 WLT524307:WLV524314 WVP524307:WVR524314 H589843:J589850 JD589843:JF589850 SZ589843:TB589850 ACV589843:ACX589850 AMR589843:AMT589850 AWN589843:AWP589850 BGJ589843:BGL589850 BQF589843:BQH589850 CAB589843:CAD589850 CJX589843:CJZ589850 CTT589843:CTV589850 DDP589843:DDR589850 DNL589843:DNN589850 DXH589843:DXJ589850 EHD589843:EHF589850 EQZ589843:ERB589850 FAV589843:FAX589850 FKR589843:FKT589850 FUN589843:FUP589850 GEJ589843:GEL589850 GOF589843:GOH589850 GYB589843:GYD589850 HHX589843:HHZ589850 HRT589843:HRV589850 IBP589843:IBR589850 ILL589843:ILN589850 IVH589843:IVJ589850 JFD589843:JFF589850 JOZ589843:JPB589850 JYV589843:JYX589850 KIR589843:KIT589850 KSN589843:KSP589850 LCJ589843:LCL589850 LMF589843:LMH589850 LWB589843:LWD589850 MFX589843:MFZ589850 MPT589843:MPV589850 MZP589843:MZR589850 NJL589843:NJN589850 NTH589843:NTJ589850 ODD589843:ODF589850 OMZ589843:ONB589850 OWV589843:OWX589850 PGR589843:PGT589850 PQN589843:PQP589850 QAJ589843:QAL589850 QKF589843:QKH589850 QUB589843:QUD589850 RDX589843:RDZ589850 RNT589843:RNV589850 RXP589843:RXR589850 SHL589843:SHN589850 SRH589843:SRJ589850 TBD589843:TBF589850 TKZ589843:TLB589850 TUV589843:TUX589850 UER589843:UET589850 UON589843:UOP589850 UYJ589843:UYL589850 VIF589843:VIH589850 VSB589843:VSD589850 WBX589843:WBZ589850 WLT589843:WLV589850 WVP589843:WVR589850 H655379:J655386 JD655379:JF655386 SZ655379:TB655386 ACV655379:ACX655386 AMR655379:AMT655386 AWN655379:AWP655386 BGJ655379:BGL655386 BQF655379:BQH655386 CAB655379:CAD655386 CJX655379:CJZ655386 CTT655379:CTV655386 DDP655379:DDR655386 DNL655379:DNN655386 DXH655379:DXJ655386 EHD655379:EHF655386 EQZ655379:ERB655386 FAV655379:FAX655386 FKR655379:FKT655386 FUN655379:FUP655386 GEJ655379:GEL655386 GOF655379:GOH655386 GYB655379:GYD655386 HHX655379:HHZ655386 HRT655379:HRV655386 IBP655379:IBR655386 ILL655379:ILN655386 IVH655379:IVJ655386 JFD655379:JFF655386 JOZ655379:JPB655386 JYV655379:JYX655386 KIR655379:KIT655386 KSN655379:KSP655386 LCJ655379:LCL655386 LMF655379:LMH655386 LWB655379:LWD655386 MFX655379:MFZ655386 MPT655379:MPV655386 MZP655379:MZR655386 NJL655379:NJN655386 NTH655379:NTJ655386 ODD655379:ODF655386 OMZ655379:ONB655386 OWV655379:OWX655386 PGR655379:PGT655386 PQN655379:PQP655386 QAJ655379:QAL655386 QKF655379:QKH655386 QUB655379:QUD655386 RDX655379:RDZ655386 RNT655379:RNV655386 RXP655379:RXR655386 SHL655379:SHN655386 SRH655379:SRJ655386 TBD655379:TBF655386 TKZ655379:TLB655386 TUV655379:TUX655386 UER655379:UET655386 UON655379:UOP655386 UYJ655379:UYL655386 VIF655379:VIH655386 VSB655379:VSD655386 WBX655379:WBZ655386 WLT655379:WLV655386 WVP655379:WVR655386 H720915:J720922 JD720915:JF720922 SZ720915:TB720922 ACV720915:ACX720922 AMR720915:AMT720922 AWN720915:AWP720922 BGJ720915:BGL720922 BQF720915:BQH720922 CAB720915:CAD720922 CJX720915:CJZ720922 CTT720915:CTV720922 DDP720915:DDR720922 DNL720915:DNN720922 DXH720915:DXJ720922 EHD720915:EHF720922 EQZ720915:ERB720922 FAV720915:FAX720922 FKR720915:FKT720922 FUN720915:FUP720922 GEJ720915:GEL720922 GOF720915:GOH720922 GYB720915:GYD720922 HHX720915:HHZ720922 HRT720915:HRV720922 IBP720915:IBR720922 ILL720915:ILN720922 IVH720915:IVJ720922 JFD720915:JFF720922 JOZ720915:JPB720922 JYV720915:JYX720922 KIR720915:KIT720922 KSN720915:KSP720922 LCJ720915:LCL720922 LMF720915:LMH720922 LWB720915:LWD720922 MFX720915:MFZ720922 MPT720915:MPV720922 MZP720915:MZR720922 NJL720915:NJN720922 NTH720915:NTJ720922 ODD720915:ODF720922 OMZ720915:ONB720922 OWV720915:OWX720922 PGR720915:PGT720922 PQN720915:PQP720922 QAJ720915:QAL720922 QKF720915:QKH720922 QUB720915:QUD720922 RDX720915:RDZ720922 RNT720915:RNV720922 RXP720915:RXR720922 SHL720915:SHN720922 SRH720915:SRJ720922 TBD720915:TBF720922 TKZ720915:TLB720922 TUV720915:TUX720922 UER720915:UET720922 UON720915:UOP720922 UYJ720915:UYL720922 VIF720915:VIH720922 VSB720915:VSD720922 WBX720915:WBZ720922 WLT720915:WLV720922 WVP720915:WVR720922 H786451:J786458 JD786451:JF786458 SZ786451:TB786458 ACV786451:ACX786458 AMR786451:AMT786458 AWN786451:AWP786458 BGJ786451:BGL786458 BQF786451:BQH786458 CAB786451:CAD786458 CJX786451:CJZ786458 CTT786451:CTV786458 DDP786451:DDR786458 DNL786451:DNN786458 DXH786451:DXJ786458 EHD786451:EHF786458 EQZ786451:ERB786458 FAV786451:FAX786458 FKR786451:FKT786458 FUN786451:FUP786458 GEJ786451:GEL786458 GOF786451:GOH786458 GYB786451:GYD786458 HHX786451:HHZ786458 HRT786451:HRV786458 IBP786451:IBR786458 ILL786451:ILN786458 IVH786451:IVJ786458 JFD786451:JFF786458 JOZ786451:JPB786458 JYV786451:JYX786458 KIR786451:KIT786458 KSN786451:KSP786458 LCJ786451:LCL786458 LMF786451:LMH786458 LWB786451:LWD786458 MFX786451:MFZ786458 MPT786451:MPV786458 MZP786451:MZR786458 NJL786451:NJN786458 NTH786451:NTJ786458 ODD786451:ODF786458 OMZ786451:ONB786458 OWV786451:OWX786458 PGR786451:PGT786458 PQN786451:PQP786458 QAJ786451:QAL786458 QKF786451:QKH786458 QUB786451:QUD786458 RDX786451:RDZ786458 RNT786451:RNV786458 RXP786451:RXR786458 SHL786451:SHN786458 SRH786451:SRJ786458 TBD786451:TBF786458 TKZ786451:TLB786458 TUV786451:TUX786458 UER786451:UET786458 UON786451:UOP786458 UYJ786451:UYL786458 VIF786451:VIH786458 VSB786451:VSD786458 WBX786451:WBZ786458 WLT786451:WLV786458 WVP786451:WVR786458 H851987:J851994 JD851987:JF851994 SZ851987:TB851994 ACV851987:ACX851994 AMR851987:AMT851994 AWN851987:AWP851994 BGJ851987:BGL851994 BQF851987:BQH851994 CAB851987:CAD851994 CJX851987:CJZ851994 CTT851987:CTV851994 DDP851987:DDR851994 DNL851987:DNN851994 DXH851987:DXJ851994 EHD851987:EHF851994 EQZ851987:ERB851994 FAV851987:FAX851994 FKR851987:FKT851994 FUN851987:FUP851994 GEJ851987:GEL851994 GOF851987:GOH851994 GYB851987:GYD851994 HHX851987:HHZ851994 HRT851987:HRV851994 IBP851987:IBR851994 ILL851987:ILN851994 IVH851987:IVJ851994 JFD851987:JFF851994 JOZ851987:JPB851994 JYV851987:JYX851994 KIR851987:KIT851994 KSN851987:KSP851994 LCJ851987:LCL851994 LMF851987:LMH851994 LWB851987:LWD851994 MFX851987:MFZ851994 MPT851987:MPV851994 MZP851987:MZR851994 NJL851987:NJN851994 NTH851987:NTJ851994 ODD851987:ODF851994 OMZ851987:ONB851994 OWV851987:OWX851994 PGR851987:PGT851994 PQN851987:PQP851994 QAJ851987:QAL851994 QKF851987:QKH851994 QUB851987:QUD851994 RDX851987:RDZ851994 RNT851987:RNV851994 RXP851987:RXR851994 SHL851987:SHN851994 SRH851987:SRJ851994 TBD851987:TBF851994 TKZ851987:TLB851994 TUV851987:TUX851994 UER851987:UET851994 UON851987:UOP851994 UYJ851987:UYL851994 VIF851987:VIH851994 VSB851987:VSD851994 WBX851987:WBZ851994 WLT851987:WLV851994 WVP851987:WVR851994 H917523:J917530 JD917523:JF917530 SZ917523:TB917530 ACV917523:ACX917530 AMR917523:AMT917530 AWN917523:AWP917530 BGJ917523:BGL917530 BQF917523:BQH917530 CAB917523:CAD917530 CJX917523:CJZ917530 CTT917523:CTV917530 DDP917523:DDR917530 DNL917523:DNN917530 DXH917523:DXJ917530 EHD917523:EHF917530 EQZ917523:ERB917530 FAV917523:FAX917530 FKR917523:FKT917530 FUN917523:FUP917530 GEJ917523:GEL917530 GOF917523:GOH917530 GYB917523:GYD917530 HHX917523:HHZ917530 HRT917523:HRV917530 IBP917523:IBR917530 ILL917523:ILN917530 IVH917523:IVJ917530 JFD917523:JFF917530 JOZ917523:JPB917530 JYV917523:JYX917530 KIR917523:KIT917530 KSN917523:KSP917530 LCJ917523:LCL917530 LMF917523:LMH917530 LWB917523:LWD917530 MFX917523:MFZ917530 MPT917523:MPV917530 MZP917523:MZR917530 NJL917523:NJN917530 NTH917523:NTJ917530 ODD917523:ODF917530 OMZ917523:ONB917530 OWV917523:OWX917530 PGR917523:PGT917530 PQN917523:PQP917530 QAJ917523:QAL917530 QKF917523:QKH917530 QUB917523:QUD917530 RDX917523:RDZ917530 RNT917523:RNV917530 RXP917523:RXR917530 SHL917523:SHN917530 SRH917523:SRJ917530 TBD917523:TBF917530 TKZ917523:TLB917530 TUV917523:TUX917530 UER917523:UET917530 UON917523:UOP917530 UYJ917523:UYL917530 VIF917523:VIH917530 VSB917523:VSD917530 WBX917523:WBZ917530 WLT917523:WLV917530 WVP917523:WVR917530 H983059:J983066 JD983059:JF983066 SZ983059:TB983066 ACV983059:ACX983066 AMR983059:AMT983066 AWN983059:AWP983066 BGJ983059:BGL983066 BQF983059:BQH983066 CAB983059:CAD983066 CJX983059:CJZ983066 CTT983059:CTV983066 DDP983059:DDR983066 DNL983059:DNN983066 DXH983059:DXJ983066 EHD983059:EHF983066 EQZ983059:ERB983066 FAV983059:FAX983066 FKR983059:FKT983066 FUN983059:FUP983066 GEJ983059:GEL983066 GOF983059:GOH983066 GYB983059:GYD983066 HHX983059:HHZ983066 HRT983059:HRV983066 IBP983059:IBR983066 ILL983059:ILN983066 IVH983059:IVJ983066 JFD983059:JFF983066 JOZ983059:JPB983066 JYV983059:JYX983066 KIR983059:KIT983066 KSN983059:KSP983066 LCJ983059:LCL983066 LMF983059:LMH983066 LWB983059:LWD983066 MFX983059:MFZ983066 MPT983059:MPV983066 MZP983059:MZR983066 NJL983059:NJN983066 NTH983059:NTJ983066 ODD983059:ODF983066 OMZ983059:ONB983066 OWV983059:OWX983066 PGR983059:PGT983066 PQN983059:PQP983066 QAJ983059:QAL983066 QKF983059:QKH983066 QUB983059:QUD983066 RDX983059:RDZ983066 RNT983059:RNV983066 RXP983059:RXR983066 SHL983059:SHN983066 SRH983059:SRJ983066 TBD983059:TBF983066 TKZ983059:TLB983066 TUV983059:TUX983066 UER983059:UET983066 UON983059:UOP983066 UYJ983059:UYL983066 VIF983059:VIH983066 VSB983059:VSD983066 WBX983059:WBZ983066 WLT983059:WLV983066 WVP983059:WVR983066 WWA983059:WWA983066 IZ19:JB26 SV19:SX26 ACR19:ACT26 AMN19:AMP26 AWJ19:AWL26 BGF19:BGH26 BQB19:BQD26 BZX19:BZZ26 CJT19:CJV26 CTP19:CTR26 DDL19:DDN26 DNH19:DNJ26 DXD19:DXF26 EGZ19:EHB26 EQV19:EQX26 FAR19:FAT26 FKN19:FKP26 FUJ19:FUL26 GEF19:GEH26 GOB19:GOD26 GXX19:GXZ26 HHT19:HHV26 HRP19:HRR26 IBL19:IBN26 ILH19:ILJ26 IVD19:IVF26 JEZ19:JFB26 JOV19:JOX26 JYR19:JYT26 KIN19:KIP26 KSJ19:KSL26 LCF19:LCH26 LMB19:LMD26 LVX19:LVZ26 MFT19:MFV26 MPP19:MPR26 MZL19:MZN26 NJH19:NJJ26 NTD19:NTF26 OCZ19:ODB26 OMV19:OMX26 OWR19:OWT26 PGN19:PGP26 PQJ19:PQL26 QAF19:QAH26 QKB19:QKD26 QTX19:QTZ26 RDT19:RDV26 RNP19:RNR26 RXL19:RXN26 SHH19:SHJ26 SRD19:SRF26 TAZ19:TBB26 TKV19:TKX26 TUR19:TUT26 UEN19:UEP26 UOJ19:UOL26 UYF19:UYH26 VIB19:VID26 VRX19:VRZ26 WBT19:WBV26 WLP19:WLR26 WVL19:WVN26 D65555:F65562 IZ65555:JB65562 SV65555:SX65562 ACR65555:ACT65562 AMN65555:AMP65562 AWJ65555:AWL65562 BGF65555:BGH65562 BQB65555:BQD65562 BZX65555:BZZ65562 CJT65555:CJV65562 CTP65555:CTR65562 DDL65555:DDN65562 DNH65555:DNJ65562 DXD65555:DXF65562 EGZ65555:EHB65562 EQV65555:EQX65562 FAR65555:FAT65562 FKN65555:FKP65562 FUJ65555:FUL65562 GEF65555:GEH65562 GOB65555:GOD65562 GXX65555:GXZ65562 HHT65555:HHV65562 HRP65555:HRR65562 IBL65555:IBN65562 ILH65555:ILJ65562 IVD65555:IVF65562 JEZ65555:JFB65562 JOV65555:JOX65562 JYR65555:JYT65562 KIN65555:KIP65562 KSJ65555:KSL65562 LCF65555:LCH65562 LMB65555:LMD65562 LVX65555:LVZ65562 MFT65555:MFV65562 MPP65555:MPR65562 MZL65555:MZN65562 NJH65555:NJJ65562 NTD65555:NTF65562 OCZ65555:ODB65562 OMV65555:OMX65562 OWR65555:OWT65562 PGN65555:PGP65562 PQJ65555:PQL65562 QAF65555:QAH65562 QKB65555:QKD65562 QTX65555:QTZ65562 RDT65555:RDV65562 RNP65555:RNR65562 RXL65555:RXN65562 SHH65555:SHJ65562 SRD65555:SRF65562 TAZ65555:TBB65562 TKV65555:TKX65562 TUR65555:TUT65562 UEN65555:UEP65562 UOJ65555:UOL65562 UYF65555:UYH65562 VIB65555:VID65562 VRX65555:VRZ65562 WBT65555:WBV65562 WLP65555:WLR65562 WVL65555:WVN65562 D131091:F131098 IZ131091:JB131098 SV131091:SX131098 ACR131091:ACT131098 AMN131091:AMP131098 AWJ131091:AWL131098 BGF131091:BGH131098 BQB131091:BQD131098 BZX131091:BZZ131098 CJT131091:CJV131098 CTP131091:CTR131098 DDL131091:DDN131098 DNH131091:DNJ131098 DXD131091:DXF131098 EGZ131091:EHB131098 EQV131091:EQX131098 FAR131091:FAT131098 FKN131091:FKP131098 FUJ131091:FUL131098 GEF131091:GEH131098 GOB131091:GOD131098 GXX131091:GXZ131098 HHT131091:HHV131098 HRP131091:HRR131098 IBL131091:IBN131098 ILH131091:ILJ131098 IVD131091:IVF131098 JEZ131091:JFB131098 JOV131091:JOX131098 JYR131091:JYT131098 KIN131091:KIP131098 KSJ131091:KSL131098 LCF131091:LCH131098 LMB131091:LMD131098 LVX131091:LVZ131098 MFT131091:MFV131098 MPP131091:MPR131098 MZL131091:MZN131098 NJH131091:NJJ131098 NTD131091:NTF131098 OCZ131091:ODB131098 OMV131091:OMX131098 OWR131091:OWT131098 PGN131091:PGP131098 PQJ131091:PQL131098 QAF131091:QAH131098 QKB131091:QKD131098 QTX131091:QTZ131098 RDT131091:RDV131098 RNP131091:RNR131098 RXL131091:RXN131098 SHH131091:SHJ131098 SRD131091:SRF131098 TAZ131091:TBB131098 TKV131091:TKX131098 TUR131091:TUT131098 UEN131091:UEP131098 UOJ131091:UOL131098 UYF131091:UYH131098 VIB131091:VID131098 VRX131091:VRZ131098 WBT131091:WBV131098 WLP131091:WLR131098 WVL131091:WVN131098 D196627:F196634 IZ196627:JB196634 SV196627:SX196634 ACR196627:ACT196634 AMN196627:AMP196634 AWJ196627:AWL196634 BGF196627:BGH196634 BQB196627:BQD196634 BZX196627:BZZ196634 CJT196627:CJV196634 CTP196627:CTR196634 DDL196627:DDN196634 DNH196627:DNJ196634 DXD196627:DXF196634 EGZ196627:EHB196634 EQV196627:EQX196634 FAR196627:FAT196634 FKN196627:FKP196634 FUJ196627:FUL196634 GEF196627:GEH196634 GOB196627:GOD196634 GXX196627:GXZ196634 HHT196627:HHV196634 HRP196627:HRR196634 IBL196627:IBN196634 ILH196627:ILJ196634 IVD196627:IVF196634 JEZ196627:JFB196634 JOV196627:JOX196634 JYR196627:JYT196634 KIN196627:KIP196634 KSJ196627:KSL196634 LCF196627:LCH196634 LMB196627:LMD196634 LVX196627:LVZ196634 MFT196627:MFV196634 MPP196627:MPR196634 MZL196627:MZN196634 NJH196627:NJJ196634 NTD196627:NTF196634 OCZ196627:ODB196634 OMV196627:OMX196634 OWR196627:OWT196634 PGN196627:PGP196634 PQJ196627:PQL196634 QAF196627:QAH196634 QKB196627:QKD196634 QTX196627:QTZ196634 RDT196627:RDV196634 RNP196627:RNR196634 RXL196627:RXN196634 SHH196627:SHJ196634 SRD196627:SRF196634 TAZ196627:TBB196634 TKV196627:TKX196634 TUR196627:TUT196634 UEN196627:UEP196634 UOJ196627:UOL196634 UYF196627:UYH196634 VIB196627:VID196634 VRX196627:VRZ196634 WBT196627:WBV196634 WLP196627:WLR196634 WVL196627:WVN196634 D262163:F262170 IZ262163:JB262170 SV262163:SX262170 ACR262163:ACT262170 AMN262163:AMP262170 AWJ262163:AWL262170 BGF262163:BGH262170 BQB262163:BQD262170 BZX262163:BZZ262170 CJT262163:CJV262170 CTP262163:CTR262170 DDL262163:DDN262170 DNH262163:DNJ262170 DXD262163:DXF262170 EGZ262163:EHB262170 EQV262163:EQX262170 FAR262163:FAT262170 FKN262163:FKP262170 FUJ262163:FUL262170 GEF262163:GEH262170 GOB262163:GOD262170 GXX262163:GXZ262170 HHT262163:HHV262170 HRP262163:HRR262170 IBL262163:IBN262170 ILH262163:ILJ262170 IVD262163:IVF262170 JEZ262163:JFB262170 JOV262163:JOX262170 JYR262163:JYT262170 KIN262163:KIP262170 KSJ262163:KSL262170 LCF262163:LCH262170 LMB262163:LMD262170 LVX262163:LVZ262170 MFT262163:MFV262170 MPP262163:MPR262170 MZL262163:MZN262170 NJH262163:NJJ262170 NTD262163:NTF262170 OCZ262163:ODB262170 OMV262163:OMX262170 OWR262163:OWT262170 PGN262163:PGP262170 PQJ262163:PQL262170 QAF262163:QAH262170 QKB262163:QKD262170 QTX262163:QTZ262170 RDT262163:RDV262170 RNP262163:RNR262170 RXL262163:RXN262170 SHH262163:SHJ262170 SRD262163:SRF262170 TAZ262163:TBB262170 TKV262163:TKX262170 TUR262163:TUT262170 UEN262163:UEP262170 UOJ262163:UOL262170 UYF262163:UYH262170 VIB262163:VID262170 VRX262163:VRZ262170 WBT262163:WBV262170 WLP262163:WLR262170 WVL262163:WVN262170 D327699:F327706 IZ327699:JB327706 SV327699:SX327706 ACR327699:ACT327706 AMN327699:AMP327706 AWJ327699:AWL327706 BGF327699:BGH327706 BQB327699:BQD327706 BZX327699:BZZ327706 CJT327699:CJV327706 CTP327699:CTR327706 DDL327699:DDN327706 DNH327699:DNJ327706 DXD327699:DXF327706 EGZ327699:EHB327706 EQV327699:EQX327706 FAR327699:FAT327706 FKN327699:FKP327706 FUJ327699:FUL327706 GEF327699:GEH327706 GOB327699:GOD327706 GXX327699:GXZ327706 HHT327699:HHV327706 HRP327699:HRR327706 IBL327699:IBN327706 ILH327699:ILJ327706 IVD327699:IVF327706 JEZ327699:JFB327706 JOV327699:JOX327706 JYR327699:JYT327706 KIN327699:KIP327706 KSJ327699:KSL327706 LCF327699:LCH327706 LMB327699:LMD327706 LVX327699:LVZ327706 MFT327699:MFV327706 MPP327699:MPR327706 MZL327699:MZN327706 NJH327699:NJJ327706 NTD327699:NTF327706 OCZ327699:ODB327706 OMV327699:OMX327706 OWR327699:OWT327706 PGN327699:PGP327706 PQJ327699:PQL327706 QAF327699:QAH327706 QKB327699:QKD327706 QTX327699:QTZ327706 RDT327699:RDV327706 RNP327699:RNR327706 RXL327699:RXN327706 SHH327699:SHJ327706 SRD327699:SRF327706 TAZ327699:TBB327706 TKV327699:TKX327706 TUR327699:TUT327706 UEN327699:UEP327706 UOJ327699:UOL327706 UYF327699:UYH327706 VIB327699:VID327706 VRX327699:VRZ327706 WBT327699:WBV327706 WLP327699:WLR327706 WVL327699:WVN327706 D393235:F393242 IZ393235:JB393242 SV393235:SX393242 ACR393235:ACT393242 AMN393235:AMP393242 AWJ393235:AWL393242 BGF393235:BGH393242 BQB393235:BQD393242 BZX393235:BZZ393242 CJT393235:CJV393242 CTP393235:CTR393242 DDL393235:DDN393242 DNH393235:DNJ393242 DXD393235:DXF393242 EGZ393235:EHB393242 EQV393235:EQX393242 FAR393235:FAT393242 FKN393235:FKP393242 FUJ393235:FUL393242 GEF393235:GEH393242 GOB393235:GOD393242 GXX393235:GXZ393242 HHT393235:HHV393242 HRP393235:HRR393242 IBL393235:IBN393242 ILH393235:ILJ393242 IVD393235:IVF393242 JEZ393235:JFB393242 JOV393235:JOX393242 JYR393235:JYT393242 KIN393235:KIP393242 KSJ393235:KSL393242 LCF393235:LCH393242 LMB393235:LMD393242 LVX393235:LVZ393242 MFT393235:MFV393242 MPP393235:MPR393242 MZL393235:MZN393242 NJH393235:NJJ393242 NTD393235:NTF393242 OCZ393235:ODB393242 OMV393235:OMX393242 OWR393235:OWT393242 PGN393235:PGP393242 PQJ393235:PQL393242 QAF393235:QAH393242 QKB393235:QKD393242 QTX393235:QTZ393242 RDT393235:RDV393242 RNP393235:RNR393242 RXL393235:RXN393242 SHH393235:SHJ393242 SRD393235:SRF393242 TAZ393235:TBB393242 TKV393235:TKX393242 TUR393235:TUT393242 UEN393235:UEP393242 UOJ393235:UOL393242 UYF393235:UYH393242 VIB393235:VID393242 VRX393235:VRZ393242 WBT393235:WBV393242 WLP393235:WLR393242 WVL393235:WVN393242 D458771:F458778 IZ458771:JB458778 SV458771:SX458778 ACR458771:ACT458778 AMN458771:AMP458778 AWJ458771:AWL458778 BGF458771:BGH458778 BQB458771:BQD458778 BZX458771:BZZ458778 CJT458771:CJV458778 CTP458771:CTR458778 DDL458771:DDN458778 DNH458771:DNJ458778 DXD458771:DXF458778 EGZ458771:EHB458778 EQV458771:EQX458778 FAR458771:FAT458778 FKN458771:FKP458778 FUJ458771:FUL458778 GEF458771:GEH458778 GOB458771:GOD458778 GXX458771:GXZ458778 HHT458771:HHV458778 HRP458771:HRR458778 IBL458771:IBN458778 ILH458771:ILJ458778 IVD458771:IVF458778 JEZ458771:JFB458778 JOV458771:JOX458778 JYR458771:JYT458778 KIN458771:KIP458778 KSJ458771:KSL458778 LCF458771:LCH458778 LMB458771:LMD458778 LVX458771:LVZ458778 MFT458771:MFV458778 MPP458771:MPR458778 MZL458771:MZN458778 NJH458771:NJJ458778 NTD458771:NTF458778 OCZ458771:ODB458778 OMV458771:OMX458778 OWR458771:OWT458778 PGN458771:PGP458778 PQJ458771:PQL458778 QAF458771:QAH458778 QKB458771:QKD458778 QTX458771:QTZ458778 RDT458771:RDV458778 RNP458771:RNR458778 RXL458771:RXN458778 SHH458771:SHJ458778 SRD458771:SRF458778 TAZ458771:TBB458778 TKV458771:TKX458778 TUR458771:TUT458778 UEN458771:UEP458778 UOJ458771:UOL458778 UYF458771:UYH458778 VIB458771:VID458778 VRX458771:VRZ458778 WBT458771:WBV458778 WLP458771:WLR458778 WVL458771:WVN458778 D524307:F524314 IZ524307:JB524314 SV524307:SX524314 ACR524307:ACT524314 AMN524307:AMP524314 AWJ524307:AWL524314 BGF524307:BGH524314 BQB524307:BQD524314 BZX524307:BZZ524314 CJT524307:CJV524314 CTP524307:CTR524314 DDL524307:DDN524314 DNH524307:DNJ524314 DXD524307:DXF524314 EGZ524307:EHB524314 EQV524307:EQX524314 FAR524307:FAT524314 FKN524307:FKP524314 FUJ524307:FUL524314 GEF524307:GEH524314 GOB524307:GOD524314 GXX524307:GXZ524314 HHT524307:HHV524314 HRP524307:HRR524314 IBL524307:IBN524314 ILH524307:ILJ524314 IVD524307:IVF524314 JEZ524307:JFB524314 JOV524307:JOX524314 JYR524307:JYT524314 KIN524307:KIP524314 KSJ524307:KSL524314 LCF524307:LCH524314 LMB524307:LMD524314 LVX524307:LVZ524314 MFT524307:MFV524314 MPP524307:MPR524314 MZL524307:MZN524314 NJH524307:NJJ524314 NTD524307:NTF524314 OCZ524307:ODB524314 OMV524307:OMX524314 OWR524307:OWT524314 PGN524307:PGP524314 PQJ524307:PQL524314 QAF524307:QAH524314 QKB524307:QKD524314 QTX524307:QTZ524314 RDT524307:RDV524314 RNP524307:RNR524314 RXL524307:RXN524314 SHH524307:SHJ524314 SRD524307:SRF524314 TAZ524307:TBB524314 TKV524307:TKX524314 TUR524307:TUT524314 UEN524307:UEP524314 UOJ524307:UOL524314 UYF524307:UYH524314 VIB524307:VID524314 VRX524307:VRZ524314 WBT524307:WBV524314 WLP524307:WLR524314 WVL524307:WVN524314 D589843:F589850 IZ589843:JB589850 SV589843:SX589850 ACR589843:ACT589850 AMN589843:AMP589850 AWJ589843:AWL589850 BGF589843:BGH589850 BQB589843:BQD589850 BZX589843:BZZ589850 CJT589843:CJV589850 CTP589843:CTR589850 DDL589843:DDN589850 DNH589843:DNJ589850 DXD589843:DXF589850 EGZ589843:EHB589850 EQV589843:EQX589850 FAR589843:FAT589850 FKN589843:FKP589850 FUJ589843:FUL589850 GEF589843:GEH589850 GOB589843:GOD589850 GXX589843:GXZ589850 HHT589843:HHV589850 HRP589843:HRR589850 IBL589843:IBN589850 ILH589843:ILJ589850 IVD589843:IVF589850 JEZ589843:JFB589850 JOV589843:JOX589850 JYR589843:JYT589850 KIN589843:KIP589850 KSJ589843:KSL589850 LCF589843:LCH589850 LMB589843:LMD589850 LVX589843:LVZ589850 MFT589843:MFV589850 MPP589843:MPR589850 MZL589843:MZN589850 NJH589843:NJJ589850 NTD589843:NTF589850 OCZ589843:ODB589850 OMV589843:OMX589850 OWR589843:OWT589850 PGN589843:PGP589850 PQJ589843:PQL589850 QAF589843:QAH589850 QKB589843:QKD589850 QTX589843:QTZ589850 RDT589843:RDV589850 RNP589843:RNR589850 RXL589843:RXN589850 SHH589843:SHJ589850 SRD589843:SRF589850 TAZ589843:TBB589850 TKV589843:TKX589850 TUR589843:TUT589850 UEN589843:UEP589850 UOJ589843:UOL589850 UYF589843:UYH589850 VIB589843:VID589850 VRX589843:VRZ589850 WBT589843:WBV589850 WLP589843:WLR589850 WVL589843:WVN589850 D655379:F655386 IZ655379:JB655386 SV655379:SX655386 ACR655379:ACT655386 AMN655379:AMP655386 AWJ655379:AWL655386 BGF655379:BGH655386 BQB655379:BQD655386 BZX655379:BZZ655386 CJT655379:CJV655386 CTP655379:CTR655386 DDL655379:DDN655386 DNH655379:DNJ655386 DXD655379:DXF655386 EGZ655379:EHB655386 EQV655379:EQX655386 FAR655379:FAT655386 FKN655379:FKP655386 FUJ655379:FUL655386 GEF655379:GEH655386 GOB655379:GOD655386 GXX655379:GXZ655386 HHT655379:HHV655386 HRP655379:HRR655386 IBL655379:IBN655386 ILH655379:ILJ655386 IVD655379:IVF655386 JEZ655379:JFB655386 JOV655379:JOX655386 JYR655379:JYT655386 KIN655379:KIP655386 KSJ655379:KSL655386 LCF655379:LCH655386 LMB655379:LMD655386 LVX655379:LVZ655386 MFT655379:MFV655386 MPP655379:MPR655386 MZL655379:MZN655386 NJH655379:NJJ655386 NTD655379:NTF655386 OCZ655379:ODB655386 OMV655379:OMX655386 OWR655379:OWT655386 PGN655379:PGP655386 PQJ655379:PQL655386 QAF655379:QAH655386 QKB655379:QKD655386 QTX655379:QTZ655386 RDT655379:RDV655386 RNP655379:RNR655386 RXL655379:RXN655386 SHH655379:SHJ655386 SRD655379:SRF655386 TAZ655379:TBB655386 TKV655379:TKX655386 TUR655379:TUT655386 UEN655379:UEP655386 UOJ655379:UOL655386 UYF655379:UYH655386 VIB655379:VID655386 VRX655379:VRZ655386 WBT655379:WBV655386 WLP655379:WLR655386 WVL655379:WVN655386 D720915:F720922 IZ720915:JB720922 SV720915:SX720922 ACR720915:ACT720922 AMN720915:AMP720922 AWJ720915:AWL720922 BGF720915:BGH720922 BQB720915:BQD720922 BZX720915:BZZ720922 CJT720915:CJV720922 CTP720915:CTR720922 DDL720915:DDN720922 DNH720915:DNJ720922 DXD720915:DXF720922 EGZ720915:EHB720922 EQV720915:EQX720922 FAR720915:FAT720922 FKN720915:FKP720922 FUJ720915:FUL720922 GEF720915:GEH720922 GOB720915:GOD720922 GXX720915:GXZ720922 HHT720915:HHV720922 HRP720915:HRR720922 IBL720915:IBN720922 ILH720915:ILJ720922 IVD720915:IVF720922 JEZ720915:JFB720922 JOV720915:JOX720922 JYR720915:JYT720922 KIN720915:KIP720922 KSJ720915:KSL720922 LCF720915:LCH720922 LMB720915:LMD720922 LVX720915:LVZ720922 MFT720915:MFV720922 MPP720915:MPR720922 MZL720915:MZN720922 NJH720915:NJJ720922 NTD720915:NTF720922 OCZ720915:ODB720922 OMV720915:OMX720922 OWR720915:OWT720922 PGN720915:PGP720922 PQJ720915:PQL720922 QAF720915:QAH720922 QKB720915:QKD720922 QTX720915:QTZ720922 RDT720915:RDV720922 RNP720915:RNR720922 RXL720915:RXN720922 SHH720915:SHJ720922 SRD720915:SRF720922 TAZ720915:TBB720922 TKV720915:TKX720922 TUR720915:TUT720922 UEN720915:UEP720922 UOJ720915:UOL720922 UYF720915:UYH720922 VIB720915:VID720922 VRX720915:VRZ720922 WBT720915:WBV720922 WLP720915:WLR720922 WVL720915:WVN720922 D786451:F786458 IZ786451:JB786458 SV786451:SX786458 ACR786451:ACT786458 AMN786451:AMP786458 AWJ786451:AWL786458 BGF786451:BGH786458 BQB786451:BQD786458 BZX786451:BZZ786458 CJT786451:CJV786458 CTP786451:CTR786458 DDL786451:DDN786458 DNH786451:DNJ786458 DXD786451:DXF786458 EGZ786451:EHB786458 EQV786451:EQX786458 FAR786451:FAT786458 FKN786451:FKP786458 FUJ786451:FUL786458 GEF786451:GEH786458 GOB786451:GOD786458 GXX786451:GXZ786458 HHT786451:HHV786458 HRP786451:HRR786458 IBL786451:IBN786458 ILH786451:ILJ786458 IVD786451:IVF786458 JEZ786451:JFB786458 JOV786451:JOX786458 JYR786451:JYT786458 KIN786451:KIP786458 KSJ786451:KSL786458 LCF786451:LCH786458 LMB786451:LMD786458 LVX786451:LVZ786458 MFT786451:MFV786458 MPP786451:MPR786458 MZL786451:MZN786458 NJH786451:NJJ786458 NTD786451:NTF786458 OCZ786451:ODB786458 OMV786451:OMX786458 OWR786451:OWT786458 PGN786451:PGP786458 PQJ786451:PQL786458 QAF786451:QAH786458 QKB786451:QKD786458 QTX786451:QTZ786458 RDT786451:RDV786458 RNP786451:RNR786458 RXL786451:RXN786458 SHH786451:SHJ786458 SRD786451:SRF786458 TAZ786451:TBB786458 TKV786451:TKX786458 TUR786451:TUT786458 UEN786451:UEP786458 UOJ786451:UOL786458 UYF786451:UYH786458 VIB786451:VID786458 VRX786451:VRZ786458 WBT786451:WBV786458 WLP786451:WLR786458 WVL786451:WVN786458 D851987:F851994 IZ851987:JB851994 SV851987:SX851994 ACR851987:ACT851994 AMN851987:AMP851994 AWJ851987:AWL851994 BGF851987:BGH851994 BQB851987:BQD851994 BZX851987:BZZ851994 CJT851987:CJV851994 CTP851987:CTR851994 DDL851987:DDN851994 DNH851987:DNJ851994 DXD851987:DXF851994 EGZ851987:EHB851994 EQV851987:EQX851994 FAR851987:FAT851994 FKN851987:FKP851994 FUJ851987:FUL851994 GEF851987:GEH851994 GOB851987:GOD851994 GXX851987:GXZ851994 HHT851987:HHV851994 HRP851987:HRR851994 IBL851987:IBN851994 ILH851987:ILJ851994 IVD851987:IVF851994 JEZ851987:JFB851994 JOV851987:JOX851994 JYR851987:JYT851994 KIN851987:KIP851994 KSJ851987:KSL851994 LCF851987:LCH851994 LMB851987:LMD851994 LVX851987:LVZ851994 MFT851987:MFV851994 MPP851987:MPR851994 MZL851987:MZN851994 NJH851987:NJJ851994 NTD851987:NTF851994 OCZ851987:ODB851994 OMV851987:OMX851994 OWR851987:OWT851994 PGN851987:PGP851994 PQJ851987:PQL851994 QAF851987:QAH851994 QKB851987:QKD851994 QTX851987:QTZ851994 RDT851987:RDV851994 RNP851987:RNR851994 RXL851987:RXN851994 SHH851987:SHJ851994 SRD851987:SRF851994 TAZ851987:TBB851994 TKV851987:TKX851994 TUR851987:TUT851994 UEN851987:UEP851994 UOJ851987:UOL851994 UYF851987:UYH851994 VIB851987:VID851994 VRX851987:VRZ851994 WBT851987:WBV851994 WLP851987:WLR851994 WVL851987:WVN851994 D917523:F917530 IZ917523:JB917530 SV917523:SX917530 ACR917523:ACT917530 AMN917523:AMP917530 AWJ917523:AWL917530 BGF917523:BGH917530 BQB917523:BQD917530 BZX917523:BZZ917530 CJT917523:CJV917530 CTP917523:CTR917530 DDL917523:DDN917530 DNH917523:DNJ917530 DXD917523:DXF917530 EGZ917523:EHB917530 EQV917523:EQX917530 FAR917523:FAT917530 FKN917523:FKP917530 FUJ917523:FUL917530 GEF917523:GEH917530 GOB917523:GOD917530 GXX917523:GXZ917530 HHT917523:HHV917530 HRP917523:HRR917530 IBL917523:IBN917530 ILH917523:ILJ917530 IVD917523:IVF917530 JEZ917523:JFB917530 JOV917523:JOX917530 JYR917523:JYT917530 KIN917523:KIP917530 KSJ917523:KSL917530 LCF917523:LCH917530 LMB917523:LMD917530 LVX917523:LVZ917530 MFT917523:MFV917530 MPP917523:MPR917530 MZL917523:MZN917530 NJH917523:NJJ917530 NTD917523:NTF917530 OCZ917523:ODB917530 OMV917523:OMX917530 OWR917523:OWT917530 PGN917523:PGP917530 PQJ917523:PQL917530 QAF917523:QAH917530 QKB917523:QKD917530 QTX917523:QTZ917530 RDT917523:RDV917530 RNP917523:RNR917530 RXL917523:RXN917530 SHH917523:SHJ917530 SRD917523:SRF917530 TAZ917523:TBB917530 TKV917523:TKX917530 TUR917523:TUT917530 UEN917523:UEP917530 UOJ917523:UOL917530 UYF917523:UYH917530 VIB917523:VID917530 VRX917523:VRZ917530 WBT917523:WBV917530 WLP917523:WLR917530 WVL917523:WVN917530 D983059:F983066 IZ983059:JB983066 SV983059:SX983066 ACR983059:ACT983066 AMN983059:AMP983066 AWJ983059:AWL983066 BGF983059:BGH983066 BQB983059:BQD983066 BZX983059:BZZ983066 CJT983059:CJV983066 CTP983059:CTR983066 DDL983059:DDN983066 DNH983059:DNJ983066 DXD983059:DXF983066 EGZ983059:EHB983066 EQV983059:EQX983066 FAR983059:FAT983066 FKN983059:FKP983066 FUJ983059:FUL983066 GEF983059:GEH983066 GOB983059:GOD983066 GXX983059:GXZ983066 HHT983059:HHV983066 HRP983059:HRR983066 IBL983059:IBN983066 ILH983059:ILJ983066 IVD983059:IVF983066 JEZ983059:JFB983066 JOV983059:JOX983066 JYR983059:JYT983066 KIN983059:KIP983066 KSJ983059:KSL983066 LCF983059:LCH983066 LMB983059:LMD983066 LVX983059:LVZ983066 MFT983059:MFV983066 MPP983059:MPR983066 MZL983059:MZN983066 NJH983059:NJJ983066 NTD983059:NTF983066 OCZ983059:ODB983066 OMV983059:OMX983066 OWR983059:OWT983066 PGN983059:PGP983066 PQJ983059:PQL983066 QAF983059:QAH983066 QKB983059:QKD983066 QTX983059:QTZ983066 RDT983059:RDV983066 RNP983059:RNR983066 RXL983059:RXN983066 SHH983059:SHJ983066 SRD983059:SRF983066 TAZ983059:TBB983066 TKV983059:TKX983066 TUR983059:TUT983066 UEN983059:UEP983066 UOJ983059:UOL983066 UYF983059:UYH983066 VIB983059:VID983066 VRX983059:VRZ983066 WBT983059:WBV983066 WLP983059:WLR983066 WVL983059:WVN983066 Y19:Z25 JL19:JL26 TH19:TH26 ADD19:ADD26 AMZ19:AMZ26 AWV19:AWV26 BGR19:BGR26 BQN19:BQN26 CAJ19:CAJ26 CKF19:CKF26 CUB19:CUB26 DDX19:DDX26 DNT19:DNT26 DXP19:DXP26 EHL19:EHL26 ERH19:ERH26 FBD19:FBD26 FKZ19:FKZ26 FUV19:FUV26 GER19:GER26 GON19:GON26 GYJ19:GYJ26 HIF19:HIF26 HSB19:HSB26 IBX19:IBX26 ILT19:ILT26 IVP19:IVP26 JFL19:JFL26 JPH19:JPH26 JZD19:JZD26 KIZ19:KIZ26 KSV19:KSV26 LCR19:LCR26 LMN19:LMN26 LWJ19:LWJ26 MGF19:MGF26 MQB19:MQB26 MZX19:MZX26 NJT19:NJT26 NTP19:NTP26 ODL19:ODL26 ONH19:ONH26 OXD19:OXD26 PGZ19:PGZ26 PQV19:PQV26 QAR19:QAR26 QKN19:QKN26 QUJ19:QUJ26 REF19:REF26 ROB19:ROB26 RXX19:RXX26 SHT19:SHT26 SRP19:SRP26 TBL19:TBL26 TLH19:TLH26 TVD19:TVD26 UEZ19:UEZ26 UOV19:UOV26 UYR19:UYR26 VIN19:VIN26 VSJ19:VSJ26 WCF19:WCF26 WMB19:WMB26 WVX19:WVX26 P65555:P65562 JL65555:JL65562 TH65555:TH65562 ADD65555:ADD65562 AMZ65555:AMZ65562 AWV65555:AWV65562 BGR65555:BGR65562 BQN65555:BQN65562 CAJ65555:CAJ65562 CKF65555:CKF65562 CUB65555:CUB65562 DDX65555:DDX65562 DNT65555:DNT65562 DXP65555:DXP65562 EHL65555:EHL65562 ERH65555:ERH65562 FBD65555:FBD65562 FKZ65555:FKZ65562 FUV65555:FUV65562 GER65555:GER65562 GON65555:GON65562 GYJ65555:GYJ65562 HIF65555:HIF65562 HSB65555:HSB65562 IBX65555:IBX65562 ILT65555:ILT65562 IVP65555:IVP65562 JFL65555:JFL65562 JPH65555:JPH65562 JZD65555:JZD65562 KIZ65555:KIZ65562 KSV65555:KSV65562 LCR65555:LCR65562 LMN65555:LMN65562 LWJ65555:LWJ65562 MGF65555:MGF65562 MQB65555:MQB65562 MZX65555:MZX65562 NJT65555:NJT65562 NTP65555:NTP65562 ODL65555:ODL65562 ONH65555:ONH65562 OXD65555:OXD65562 PGZ65555:PGZ65562 PQV65555:PQV65562 QAR65555:QAR65562 QKN65555:QKN65562 QUJ65555:QUJ65562 REF65555:REF65562 ROB65555:ROB65562 RXX65555:RXX65562 SHT65555:SHT65562 SRP65555:SRP65562 TBL65555:TBL65562 TLH65555:TLH65562 TVD65555:TVD65562 UEZ65555:UEZ65562 UOV65555:UOV65562 UYR65555:UYR65562 VIN65555:VIN65562 VSJ65555:VSJ65562 WCF65555:WCF65562 WMB65555:WMB65562 WVX65555:WVX65562 P131091:P131098 JL131091:JL131098 TH131091:TH131098 ADD131091:ADD131098 AMZ131091:AMZ131098 AWV131091:AWV131098 BGR131091:BGR131098 BQN131091:BQN131098 CAJ131091:CAJ131098 CKF131091:CKF131098 CUB131091:CUB131098 DDX131091:DDX131098 DNT131091:DNT131098 DXP131091:DXP131098 EHL131091:EHL131098 ERH131091:ERH131098 FBD131091:FBD131098 FKZ131091:FKZ131098 FUV131091:FUV131098 GER131091:GER131098 GON131091:GON131098 GYJ131091:GYJ131098 HIF131091:HIF131098 HSB131091:HSB131098 IBX131091:IBX131098 ILT131091:ILT131098 IVP131091:IVP131098 JFL131091:JFL131098 JPH131091:JPH131098 JZD131091:JZD131098 KIZ131091:KIZ131098 KSV131091:KSV131098 LCR131091:LCR131098 LMN131091:LMN131098 LWJ131091:LWJ131098 MGF131091:MGF131098 MQB131091:MQB131098 MZX131091:MZX131098 NJT131091:NJT131098 NTP131091:NTP131098 ODL131091:ODL131098 ONH131091:ONH131098 OXD131091:OXD131098 PGZ131091:PGZ131098 PQV131091:PQV131098 QAR131091:QAR131098 QKN131091:QKN131098 QUJ131091:QUJ131098 REF131091:REF131098 ROB131091:ROB131098 RXX131091:RXX131098 SHT131091:SHT131098 SRP131091:SRP131098 TBL131091:TBL131098 TLH131091:TLH131098 TVD131091:TVD131098 UEZ131091:UEZ131098 UOV131091:UOV131098 UYR131091:UYR131098 VIN131091:VIN131098 VSJ131091:VSJ131098 WCF131091:WCF131098 WMB131091:WMB131098 WVX131091:WVX131098 P196627:P196634 JL196627:JL196634 TH196627:TH196634 ADD196627:ADD196634 AMZ196627:AMZ196634 AWV196627:AWV196634 BGR196627:BGR196634 BQN196627:BQN196634 CAJ196627:CAJ196634 CKF196627:CKF196634 CUB196627:CUB196634 DDX196627:DDX196634 DNT196627:DNT196634 DXP196627:DXP196634 EHL196627:EHL196634 ERH196627:ERH196634 FBD196627:FBD196634 FKZ196627:FKZ196634 FUV196627:FUV196634 GER196627:GER196634 GON196627:GON196634 GYJ196627:GYJ196634 HIF196627:HIF196634 HSB196627:HSB196634 IBX196627:IBX196634 ILT196627:ILT196634 IVP196627:IVP196634 JFL196627:JFL196634 JPH196627:JPH196634 JZD196627:JZD196634 KIZ196627:KIZ196634 KSV196627:KSV196634 LCR196627:LCR196634 LMN196627:LMN196634 LWJ196627:LWJ196634 MGF196627:MGF196634 MQB196627:MQB196634 MZX196627:MZX196634 NJT196627:NJT196634 NTP196627:NTP196634 ODL196627:ODL196634 ONH196627:ONH196634 OXD196627:OXD196634 PGZ196627:PGZ196634 PQV196627:PQV196634 QAR196627:QAR196634 QKN196627:QKN196634 QUJ196627:QUJ196634 REF196627:REF196634 ROB196627:ROB196634 RXX196627:RXX196634 SHT196627:SHT196634 SRP196627:SRP196634 TBL196627:TBL196634 TLH196627:TLH196634 TVD196627:TVD196634 UEZ196627:UEZ196634 UOV196627:UOV196634 UYR196627:UYR196634 VIN196627:VIN196634 VSJ196627:VSJ196634 WCF196627:WCF196634 WMB196627:WMB196634 WVX196627:WVX196634 P262163:P262170 JL262163:JL262170 TH262163:TH262170 ADD262163:ADD262170 AMZ262163:AMZ262170 AWV262163:AWV262170 BGR262163:BGR262170 BQN262163:BQN262170 CAJ262163:CAJ262170 CKF262163:CKF262170 CUB262163:CUB262170 DDX262163:DDX262170 DNT262163:DNT262170 DXP262163:DXP262170 EHL262163:EHL262170 ERH262163:ERH262170 FBD262163:FBD262170 FKZ262163:FKZ262170 FUV262163:FUV262170 GER262163:GER262170 GON262163:GON262170 GYJ262163:GYJ262170 HIF262163:HIF262170 HSB262163:HSB262170 IBX262163:IBX262170 ILT262163:ILT262170 IVP262163:IVP262170 JFL262163:JFL262170 JPH262163:JPH262170 JZD262163:JZD262170 KIZ262163:KIZ262170 KSV262163:KSV262170 LCR262163:LCR262170 LMN262163:LMN262170 LWJ262163:LWJ262170 MGF262163:MGF262170 MQB262163:MQB262170 MZX262163:MZX262170 NJT262163:NJT262170 NTP262163:NTP262170 ODL262163:ODL262170 ONH262163:ONH262170 OXD262163:OXD262170 PGZ262163:PGZ262170 PQV262163:PQV262170 QAR262163:QAR262170 QKN262163:QKN262170 QUJ262163:QUJ262170 REF262163:REF262170 ROB262163:ROB262170 RXX262163:RXX262170 SHT262163:SHT262170 SRP262163:SRP262170 TBL262163:TBL262170 TLH262163:TLH262170 TVD262163:TVD262170 UEZ262163:UEZ262170 UOV262163:UOV262170 UYR262163:UYR262170 VIN262163:VIN262170 VSJ262163:VSJ262170 WCF262163:WCF262170 WMB262163:WMB262170 WVX262163:WVX262170 P327699:P327706 JL327699:JL327706 TH327699:TH327706 ADD327699:ADD327706 AMZ327699:AMZ327706 AWV327699:AWV327706 BGR327699:BGR327706 BQN327699:BQN327706 CAJ327699:CAJ327706 CKF327699:CKF327706 CUB327699:CUB327706 DDX327699:DDX327706 DNT327699:DNT327706 DXP327699:DXP327706 EHL327699:EHL327706 ERH327699:ERH327706 FBD327699:FBD327706 FKZ327699:FKZ327706 FUV327699:FUV327706 GER327699:GER327706 GON327699:GON327706 GYJ327699:GYJ327706 HIF327699:HIF327706 HSB327699:HSB327706 IBX327699:IBX327706 ILT327699:ILT327706 IVP327699:IVP327706 JFL327699:JFL327706 JPH327699:JPH327706 JZD327699:JZD327706 KIZ327699:KIZ327706 KSV327699:KSV327706 LCR327699:LCR327706 LMN327699:LMN327706 LWJ327699:LWJ327706 MGF327699:MGF327706 MQB327699:MQB327706 MZX327699:MZX327706 NJT327699:NJT327706 NTP327699:NTP327706 ODL327699:ODL327706 ONH327699:ONH327706 OXD327699:OXD327706 PGZ327699:PGZ327706 PQV327699:PQV327706 QAR327699:QAR327706 QKN327699:QKN327706 QUJ327699:QUJ327706 REF327699:REF327706 ROB327699:ROB327706 RXX327699:RXX327706 SHT327699:SHT327706 SRP327699:SRP327706 TBL327699:TBL327706 TLH327699:TLH327706 TVD327699:TVD327706 UEZ327699:UEZ327706 UOV327699:UOV327706 UYR327699:UYR327706 VIN327699:VIN327706 VSJ327699:VSJ327706 WCF327699:WCF327706 WMB327699:WMB327706 WVX327699:WVX327706 P393235:P393242 JL393235:JL393242 TH393235:TH393242 ADD393235:ADD393242 AMZ393235:AMZ393242 AWV393235:AWV393242 BGR393235:BGR393242 BQN393235:BQN393242 CAJ393235:CAJ393242 CKF393235:CKF393242 CUB393235:CUB393242 DDX393235:DDX393242 DNT393235:DNT393242 DXP393235:DXP393242 EHL393235:EHL393242 ERH393235:ERH393242 FBD393235:FBD393242 FKZ393235:FKZ393242 FUV393235:FUV393242 GER393235:GER393242 GON393235:GON393242 GYJ393235:GYJ393242 HIF393235:HIF393242 HSB393235:HSB393242 IBX393235:IBX393242 ILT393235:ILT393242 IVP393235:IVP393242 JFL393235:JFL393242 JPH393235:JPH393242 JZD393235:JZD393242 KIZ393235:KIZ393242 KSV393235:KSV393242 LCR393235:LCR393242 LMN393235:LMN393242 LWJ393235:LWJ393242 MGF393235:MGF393242 MQB393235:MQB393242 MZX393235:MZX393242 NJT393235:NJT393242 NTP393235:NTP393242 ODL393235:ODL393242 ONH393235:ONH393242 OXD393235:OXD393242 PGZ393235:PGZ393242 PQV393235:PQV393242 QAR393235:QAR393242 QKN393235:QKN393242 QUJ393235:QUJ393242 REF393235:REF393242 ROB393235:ROB393242 RXX393235:RXX393242 SHT393235:SHT393242 SRP393235:SRP393242 TBL393235:TBL393242 TLH393235:TLH393242 TVD393235:TVD393242 UEZ393235:UEZ393242 UOV393235:UOV393242 UYR393235:UYR393242 VIN393235:VIN393242 VSJ393235:VSJ393242 WCF393235:WCF393242 WMB393235:WMB393242 WVX393235:WVX393242 P458771:P458778 JL458771:JL458778 TH458771:TH458778 ADD458771:ADD458778 AMZ458771:AMZ458778 AWV458771:AWV458778 BGR458771:BGR458778 BQN458771:BQN458778 CAJ458771:CAJ458778 CKF458771:CKF458778 CUB458771:CUB458778 DDX458771:DDX458778 DNT458771:DNT458778 DXP458771:DXP458778 EHL458771:EHL458778 ERH458771:ERH458778 FBD458771:FBD458778 FKZ458771:FKZ458778 FUV458771:FUV458778 GER458771:GER458778 GON458771:GON458778 GYJ458771:GYJ458778 HIF458771:HIF458778 HSB458771:HSB458778 IBX458771:IBX458778 ILT458771:ILT458778 IVP458771:IVP458778 JFL458771:JFL458778 JPH458771:JPH458778 JZD458771:JZD458778 KIZ458771:KIZ458778 KSV458771:KSV458778 LCR458771:LCR458778 LMN458771:LMN458778 LWJ458771:LWJ458778 MGF458771:MGF458778 MQB458771:MQB458778 MZX458771:MZX458778 NJT458771:NJT458778 NTP458771:NTP458778 ODL458771:ODL458778 ONH458771:ONH458778 OXD458771:OXD458778 PGZ458771:PGZ458778 PQV458771:PQV458778 QAR458771:QAR458778 QKN458771:QKN458778 QUJ458771:QUJ458778 REF458771:REF458778 ROB458771:ROB458778 RXX458771:RXX458778 SHT458771:SHT458778 SRP458771:SRP458778 TBL458771:TBL458778 TLH458771:TLH458778 TVD458771:TVD458778 UEZ458771:UEZ458778 UOV458771:UOV458778 UYR458771:UYR458778 VIN458771:VIN458778 VSJ458771:VSJ458778 WCF458771:WCF458778 WMB458771:WMB458778 WVX458771:WVX458778 P524307:P524314 JL524307:JL524314 TH524307:TH524314 ADD524307:ADD524314 AMZ524307:AMZ524314 AWV524307:AWV524314 BGR524307:BGR524314 BQN524307:BQN524314 CAJ524307:CAJ524314 CKF524307:CKF524314 CUB524307:CUB524314 DDX524307:DDX524314 DNT524307:DNT524314 DXP524307:DXP524314 EHL524307:EHL524314 ERH524307:ERH524314 FBD524307:FBD524314 FKZ524307:FKZ524314 FUV524307:FUV524314 GER524307:GER524314 GON524307:GON524314 GYJ524307:GYJ524314 HIF524307:HIF524314 HSB524307:HSB524314 IBX524307:IBX524314 ILT524307:ILT524314 IVP524307:IVP524314 JFL524307:JFL524314 JPH524307:JPH524314 JZD524307:JZD524314 KIZ524307:KIZ524314 KSV524307:KSV524314 LCR524307:LCR524314 LMN524307:LMN524314 LWJ524307:LWJ524314 MGF524307:MGF524314 MQB524307:MQB524314 MZX524307:MZX524314 NJT524307:NJT524314 NTP524307:NTP524314 ODL524307:ODL524314 ONH524307:ONH524314 OXD524307:OXD524314 PGZ524307:PGZ524314 PQV524307:PQV524314 QAR524307:QAR524314 QKN524307:QKN524314 QUJ524307:QUJ524314 REF524307:REF524314 ROB524307:ROB524314 RXX524307:RXX524314 SHT524307:SHT524314 SRP524307:SRP524314 TBL524307:TBL524314 TLH524307:TLH524314 TVD524307:TVD524314 UEZ524307:UEZ524314 UOV524307:UOV524314 UYR524307:UYR524314 VIN524307:VIN524314 VSJ524307:VSJ524314 WCF524307:WCF524314 WMB524307:WMB524314 WVX524307:WVX524314 P589843:P589850 JL589843:JL589850 TH589843:TH589850 ADD589843:ADD589850 AMZ589843:AMZ589850 AWV589843:AWV589850 BGR589843:BGR589850 BQN589843:BQN589850 CAJ589843:CAJ589850 CKF589843:CKF589850 CUB589843:CUB589850 DDX589843:DDX589850 DNT589843:DNT589850 DXP589843:DXP589850 EHL589843:EHL589850 ERH589843:ERH589850 FBD589843:FBD589850 FKZ589843:FKZ589850 FUV589843:FUV589850 GER589843:GER589850 GON589843:GON589850 GYJ589843:GYJ589850 HIF589843:HIF589850 HSB589843:HSB589850 IBX589843:IBX589850 ILT589843:ILT589850 IVP589843:IVP589850 JFL589843:JFL589850 JPH589843:JPH589850 JZD589843:JZD589850 KIZ589843:KIZ589850 KSV589843:KSV589850 LCR589843:LCR589850 LMN589843:LMN589850 LWJ589843:LWJ589850 MGF589843:MGF589850 MQB589843:MQB589850 MZX589843:MZX589850 NJT589843:NJT589850 NTP589843:NTP589850 ODL589843:ODL589850 ONH589843:ONH589850 OXD589843:OXD589850 PGZ589843:PGZ589850 PQV589843:PQV589850 QAR589843:QAR589850 QKN589843:QKN589850 QUJ589843:QUJ589850 REF589843:REF589850 ROB589843:ROB589850 RXX589843:RXX589850 SHT589843:SHT589850 SRP589843:SRP589850 TBL589843:TBL589850 TLH589843:TLH589850 TVD589843:TVD589850 UEZ589843:UEZ589850 UOV589843:UOV589850 UYR589843:UYR589850 VIN589843:VIN589850 VSJ589843:VSJ589850 WCF589843:WCF589850 WMB589843:WMB589850 WVX589843:WVX589850 P655379:P655386 JL655379:JL655386 TH655379:TH655386 ADD655379:ADD655386 AMZ655379:AMZ655386 AWV655379:AWV655386 BGR655379:BGR655386 BQN655379:BQN655386 CAJ655379:CAJ655386 CKF655379:CKF655386 CUB655379:CUB655386 DDX655379:DDX655386 DNT655379:DNT655386 DXP655379:DXP655386 EHL655379:EHL655386 ERH655379:ERH655386 FBD655379:FBD655386 FKZ655379:FKZ655386 FUV655379:FUV655386 GER655379:GER655386 GON655379:GON655386 GYJ655379:GYJ655386 HIF655379:HIF655386 HSB655379:HSB655386 IBX655379:IBX655386 ILT655379:ILT655386 IVP655379:IVP655386 JFL655379:JFL655386 JPH655379:JPH655386 JZD655379:JZD655386 KIZ655379:KIZ655386 KSV655379:KSV655386 LCR655379:LCR655386 LMN655379:LMN655386 LWJ655379:LWJ655386 MGF655379:MGF655386 MQB655379:MQB655386 MZX655379:MZX655386 NJT655379:NJT655386 NTP655379:NTP655386 ODL655379:ODL655386 ONH655379:ONH655386 OXD655379:OXD655386 PGZ655379:PGZ655386 PQV655379:PQV655386 QAR655379:QAR655386 QKN655379:QKN655386 QUJ655379:QUJ655386 REF655379:REF655386 ROB655379:ROB655386 RXX655379:RXX655386 SHT655379:SHT655386 SRP655379:SRP655386 TBL655379:TBL655386 TLH655379:TLH655386 TVD655379:TVD655386 UEZ655379:UEZ655386 UOV655379:UOV655386 UYR655379:UYR655386 VIN655379:VIN655386 VSJ655379:VSJ655386 WCF655379:WCF655386 WMB655379:WMB655386 WVX655379:WVX655386 P720915:P720922 JL720915:JL720922 TH720915:TH720922 ADD720915:ADD720922 AMZ720915:AMZ720922 AWV720915:AWV720922 BGR720915:BGR720922 BQN720915:BQN720922 CAJ720915:CAJ720922 CKF720915:CKF720922 CUB720915:CUB720922 DDX720915:DDX720922 DNT720915:DNT720922 DXP720915:DXP720922 EHL720915:EHL720922 ERH720915:ERH720922 FBD720915:FBD720922 FKZ720915:FKZ720922 FUV720915:FUV720922 GER720915:GER720922 GON720915:GON720922 GYJ720915:GYJ720922 HIF720915:HIF720922 HSB720915:HSB720922 IBX720915:IBX720922 ILT720915:ILT720922 IVP720915:IVP720922 JFL720915:JFL720922 JPH720915:JPH720922 JZD720915:JZD720922 KIZ720915:KIZ720922 KSV720915:KSV720922 LCR720915:LCR720922 LMN720915:LMN720922 LWJ720915:LWJ720922 MGF720915:MGF720922 MQB720915:MQB720922 MZX720915:MZX720922 NJT720915:NJT720922 NTP720915:NTP720922 ODL720915:ODL720922 ONH720915:ONH720922 OXD720915:OXD720922 PGZ720915:PGZ720922 PQV720915:PQV720922 QAR720915:QAR720922 QKN720915:QKN720922 QUJ720915:QUJ720922 REF720915:REF720922 ROB720915:ROB720922 RXX720915:RXX720922 SHT720915:SHT720922 SRP720915:SRP720922 TBL720915:TBL720922 TLH720915:TLH720922 TVD720915:TVD720922 UEZ720915:UEZ720922 UOV720915:UOV720922 UYR720915:UYR720922 VIN720915:VIN720922 VSJ720915:VSJ720922 WCF720915:WCF720922 WMB720915:WMB720922 WVX720915:WVX720922 P786451:P786458 JL786451:JL786458 TH786451:TH786458 ADD786451:ADD786458 AMZ786451:AMZ786458 AWV786451:AWV786458 BGR786451:BGR786458 BQN786451:BQN786458 CAJ786451:CAJ786458 CKF786451:CKF786458 CUB786451:CUB786458 DDX786451:DDX786458 DNT786451:DNT786458 DXP786451:DXP786458 EHL786451:EHL786458 ERH786451:ERH786458 FBD786451:FBD786458 FKZ786451:FKZ786458 FUV786451:FUV786458 GER786451:GER786458 GON786451:GON786458 GYJ786451:GYJ786458 HIF786451:HIF786458 HSB786451:HSB786458 IBX786451:IBX786458 ILT786451:ILT786458 IVP786451:IVP786458 JFL786451:JFL786458 JPH786451:JPH786458 JZD786451:JZD786458 KIZ786451:KIZ786458 KSV786451:KSV786458 LCR786451:LCR786458 LMN786451:LMN786458 LWJ786451:LWJ786458 MGF786451:MGF786458 MQB786451:MQB786458 MZX786451:MZX786458 NJT786451:NJT786458 NTP786451:NTP786458 ODL786451:ODL786458 ONH786451:ONH786458 OXD786451:OXD786458 PGZ786451:PGZ786458 PQV786451:PQV786458 QAR786451:QAR786458 QKN786451:QKN786458 QUJ786451:QUJ786458 REF786451:REF786458 ROB786451:ROB786458 RXX786451:RXX786458 SHT786451:SHT786458 SRP786451:SRP786458 TBL786451:TBL786458 TLH786451:TLH786458 TVD786451:TVD786458 UEZ786451:UEZ786458 UOV786451:UOV786458 UYR786451:UYR786458 VIN786451:VIN786458 VSJ786451:VSJ786458 WCF786451:WCF786458 WMB786451:WMB786458 WVX786451:WVX786458 P851987:P851994 JL851987:JL851994 TH851987:TH851994 ADD851987:ADD851994 AMZ851987:AMZ851994 AWV851987:AWV851994 BGR851987:BGR851994 BQN851987:BQN851994 CAJ851987:CAJ851994 CKF851987:CKF851994 CUB851987:CUB851994 DDX851987:DDX851994 DNT851987:DNT851994 DXP851987:DXP851994 EHL851987:EHL851994 ERH851987:ERH851994 FBD851987:FBD851994 FKZ851987:FKZ851994 FUV851987:FUV851994 GER851987:GER851994 GON851987:GON851994 GYJ851987:GYJ851994 HIF851987:HIF851994 HSB851987:HSB851994 IBX851987:IBX851994 ILT851987:ILT851994 IVP851987:IVP851994 JFL851987:JFL851994 JPH851987:JPH851994 JZD851987:JZD851994 KIZ851987:KIZ851994 KSV851987:KSV851994 LCR851987:LCR851994 LMN851987:LMN851994 LWJ851987:LWJ851994 MGF851987:MGF851994 MQB851987:MQB851994 MZX851987:MZX851994 NJT851987:NJT851994 NTP851987:NTP851994 ODL851987:ODL851994 ONH851987:ONH851994 OXD851987:OXD851994 PGZ851987:PGZ851994 PQV851987:PQV851994 QAR851987:QAR851994 QKN851987:QKN851994 QUJ851987:QUJ851994 REF851987:REF851994 ROB851987:ROB851994 RXX851987:RXX851994 SHT851987:SHT851994 SRP851987:SRP851994 TBL851987:TBL851994 TLH851987:TLH851994 TVD851987:TVD851994 UEZ851987:UEZ851994 UOV851987:UOV851994 UYR851987:UYR851994 VIN851987:VIN851994 VSJ851987:VSJ851994 WCF851987:WCF851994 WMB851987:WMB851994 WVX851987:WVX851994 P917523:P917530 JL917523:JL917530 TH917523:TH917530 ADD917523:ADD917530 AMZ917523:AMZ917530 AWV917523:AWV917530 BGR917523:BGR917530 BQN917523:BQN917530 CAJ917523:CAJ917530 CKF917523:CKF917530 CUB917523:CUB917530 DDX917523:DDX917530 DNT917523:DNT917530 DXP917523:DXP917530 EHL917523:EHL917530 ERH917523:ERH917530 FBD917523:FBD917530 FKZ917523:FKZ917530 FUV917523:FUV917530 GER917523:GER917530 GON917523:GON917530 GYJ917523:GYJ917530 HIF917523:HIF917530 HSB917523:HSB917530 IBX917523:IBX917530 ILT917523:ILT917530 IVP917523:IVP917530 JFL917523:JFL917530 JPH917523:JPH917530 JZD917523:JZD917530 KIZ917523:KIZ917530 KSV917523:KSV917530 LCR917523:LCR917530 LMN917523:LMN917530 LWJ917523:LWJ917530 MGF917523:MGF917530 MQB917523:MQB917530 MZX917523:MZX917530 NJT917523:NJT917530 NTP917523:NTP917530 ODL917523:ODL917530 ONH917523:ONH917530 OXD917523:OXD917530 PGZ917523:PGZ917530 PQV917523:PQV917530 QAR917523:QAR917530 QKN917523:QKN917530 QUJ917523:QUJ917530 REF917523:REF917530 ROB917523:ROB917530 RXX917523:RXX917530 SHT917523:SHT917530 SRP917523:SRP917530 TBL917523:TBL917530 TLH917523:TLH917530 TVD917523:TVD917530 UEZ917523:UEZ917530 UOV917523:UOV917530 UYR917523:UYR917530 VIN917523:VIN917530 VSJ917523:VSJ917530 WCF917523:WCF917530 WMB917523:WMB917530 WVX917523:WVX917530 P983059:P983066 JL983059:JL983066 TH983059:TH983066 ADD983059:ADD983066 AMZ983059:AMZ983066 AWV983059:AWV983066 BGR983059:BGR983066 BQN983059:BQN983066 CAJ983059:CAJ983066 CKF983059:CKF983066 CUB983059:CUB983066 DDX983059:DDX983066 DNT983059:DNT983066 DXP983059:DXP983066 EHL983059:EHL983066 ERH983059:ERH983066 FBD983059:FBD983066 FKZ983059:FKZ983066 FUV983059:FUV983066 GER983059:GER983066 GON983059:GON983066 GYJ983059:GYJ983066 HIF983059:HIF983066 HSB983059:HSB983066 IBX983059:IBX983066 ILT983059:ILT983066 IVP983059:IVP983066 JFL983059:JFL983066 JPH983059:JPH983066 JZD983059:JZD983066 KIZ983059:KIZ983066 KSV983059:KSV983066 LCR983059:LCR983066 LMN983059:LMN983066 LWJ983059:LWJ983066 MGF983059:MGF983066 MQB983059:MQB983066 MZX983059:MZX983066 NJT983059:NJT983066 NTP983059:NTP983066 ODL983059:ODL983066 ONH983059:ONH983066 OXD983059:OXD983066 PGZ983059:PGZ983066 PQV983059:PQV983066 QAR983059:QAR983066 QKN983059:QKN983066 QUJ983059:QUJ983066 REF983059:REF983066 ROB983059:ROB983066 RXX983059:RXX983066 SHT983059:SHT983066 SRP983059:SRP983066 TBL983059:TBL983066 TLH983059:TLH983066 TVD983059:TVD983066 UEZ983059:UEZ983066 UOV983059:UOV983066 UYR983059:UYR983066 VIN983059:VIN983066 VSJ983059:VSJ983066 WCF983059:WCF983066 WMB983059:WMB983066 WVX983059:WVX983066 H19:J26 JY19:JZ26 TU19:TV26 ADQ19:ADR26 ANM19:ANN26 AXI19:AXJ26 BHE19:BHF26 BRA19:BRB26 CAW19:CAX26 CKS19:CKT26 CUO19:CUP26 DEK19:DEL26 DOG19:DOH26 DYC19:DYD26 EHY19:EHZ26 ERU19:ERV26 FBQ19:FBR26 FLM19:FLN26 FVI19:FVJ26 GFE19:GFF26 GPA19:GPB26 GYW19:GYX26 HIS19:HIT26 HSO19:HSP26 ICK19:ICL26 IMG19:IMH26 IWC19:IWD26 JFY19:JFZ26 JPU19:JPV26 JZQ19:JZR26 KJM19:KJN26 KTI19:KTJ26 LDE19:LDF26 LNA19:LNB26 LWW19:LWX26 MGS19:MGT26 MQO19:MQP26 NAK19:NAL26 NKG19:NKH26 NUC19:NUD26 ODY19:ODZ26 ONU19:ONV26 OXQ19:OXR26 PHM19:PHN26 PRI19:PRJ26 QBE19:QBF26 QLA19:QLB26 QUW19:QUX26 RES19:RET26 ROO19:ROP26 RYK19:RYL26 SIG19:SIH26 SSC19:SSD26 TBY19:TBZ26 TLU19:TLV26 TVQ19:TVR26 UFM19:UFN26 UPI19:UPJ26 UZE19:UZF26 VJA19:VJB26 VSW19:VSX26 WCS19:WCT26 WMO19:WMP26 WWK19:WWL26 AC65555:AD65562 JY65555:JZ65562 TU65555:TV65562 ADQ65555:ADR65562 ANM65555:ANN65562 AXI65555:AXJ65562 BHE65555:BHF65562 BRA65555:BRB65562 CAW65555:CAX65562 CKS65555:CKT65562 CUO65555:CUP65562 DEK65555:DEL65562 DOG65555:DOH65562 DYC65555:DYD65562 EHY65555:EHZ65562 ERU65555:ERV65562 FBQ65555:FBR65562 FLM65555:FLN65562 FVI65555:FVJ65562 GFE65555:GFF65562 GPA65555:GPB65562 GYW65555:GYX65562 HIS65555:HIT65562 HSO65555:HSP65562 ICK65555:ICL65562 IMG65555:IMH65562 IWC65555:IWD65562 JFY65555:JFZ65562 JPU65555:JPV65562 JZQ65555:JZR65562 KJM65555:KJN65562 KTI65555:KTJ65562 LDE65555:LDF65562 LNA65555:LNB65562 LWW65555:LWX65562 MGS65555:MGT65562 MQO65555:MQP65562 NAK65555:NAL65562 NKG65555:NKH65562 NUC65555:NUD65562 ODY65555:ODZ65562 ONU65555:ONV65562 OXQ65555:OXR65562 PHM65555:PHN65562 PRI65555:PRJ65562 QBE65555:QBF65562 QLA65555:QLB65562 QUW65555:QUX65562 RES65555:RET65562 ROO65555:ROP65562 RYK65555:RYL65562 SIG65555:SIH65562 SSC65555:SSD65562 TBY65555:TBZ65562 TLU65555:TLV65562 TVQ65555:TVR65562 UFM65555:UFN65562 UPI65555:UPJ65562 UZE65555:UZF65562 VJA65555:VJB65562 VSW65555:VSX65562 WCS65555:WCT65562 WMO65555:WMP65562 WWK65555:WWL65562 AC131091:AD131098 JY131091:JZ131098 TU131091:TV131098 ADQ131091:ADR131098 ANM131091:ANN131098 AXI131091:AXJ131098 BHE131091:BHF131098 BRA131091:BRB131098 CAW131091:CAX131098 CKS131091:CKT131098 CUO131091:CUP131098 DEK131091:DEL131098 DOG131091:DOH131098 DYC131091:DYD131098 EHY131091:EHZ131098 ERU131091:ERV131098 FBQ131091:FBR131098 FLM131091:FLN131098 FVI131091:FVJ131098 GFE131091:GFF131098 GPA131091:GPB131098 GYW131091:GYX131098 HIS131091:HIT131098 HSO131091:HSP131098 ICK131091:ICL131098 IMG131091:IMH131098 IWC131091:IWD131098 JFY131091:JFZ131098 JPU131091:JPV131098 JZQ131091:JZR131098 KJM131091:KJN131098 KTI131091:KTJ131098 LDE131091:LDF131098 LNA131091:LNB131098 LWW131091:LWX131098 MGS131091:MGT131098 MQO131091:MQP131098 NAK131091:NAL131098 NKG131091:NKH131098 NUC131091:NUD131098 ODY131091:ODZ131098 ONU131091:ONV131098 OXQ131091:OXR131098 PHM131091:PHN131098 PRI131091:PRJ131098 QBE131091:QBF131098 QLA131091:QLB131098 QUW131091:QUX131098 RES131091:RET131098 ROO131091:ROP131098 RYK131091:RYL131098 SIG131091:SIH131098 SSC131091:SSD131098 TBY131091:TBZ131098 TLU131091:TLV131098 TVQ131091:TVR131098 UFM131091:UFN131098 UPI131091:UPJ131098 UZE131091:UZF131098 VJA131091:VJB131098 VSW131091:VSX131098 WCS131091:WCT131098 WMO131091:WMP131098 WWK131091:WWL131098 AC196627:AD196634 JY196627:JZ196634 TU196627:TV196634 ADQ196627:ADR196634 ANM196627:ANN196634 AXI196627:AXJ196634 BHE196627:BHF196634 BRA196627:BRB196634 CAW196627:CAX196634 CKS196627:CKT196634 CUO196627:CUP196634 DEK196627:DEL196634 DOG196627:DOH196634 DYC196627:DYD196634 EHY196627:EHZ196634 ERU196627:ERV196634 FBQ196627:FBR196634 FLM196627:FLN196634 FVI196627:FVJ196634 GFE196627:GFF196634 GPA196627:GPB196634 GYW196627:GYX196634 HIS196627:HIT196634 HSO196627:HSP196634 ICK196627:ICL196634 IMG196627:IMH196634 IWC196627:IWD196634 JFY196627:JFZ196634 JPU196627:JPV196634 JZQ196627:JZR196634 KJM196627:KJN196634 KTI196627:KTJ196634 LDE196627:LDF196634 LNA196627:LNB196634 LWW196627:LWX196634 MGS196627:MGT196634 MQO196627:MQP196634 NAK196627:NAL196634 NKG196627:NKH196634 NUC196627:NUD196634 ODY196627:ODZ196634 ONU196627:ONV196634 OXQ196627:OXR196634 PHM196627:PHN196634 PRI196627:PRJ196634 QBE196627:QBF196634 QLA196627:QLB196634 QUW196627:QUX196634 RES196627:RET196634 ROO196627:ROP196634 RYK196627:RYL196634 SIG196627:SIH196634 SSC196627:SSD196634 TBY196627:TBZ196634 TLU196627:TLV196634 TVQ196627:TVR196634 UFM196627:UFN196634 UPI196627:UPJ196634 UZE196627:UZF196634 VJA196627:VJB196634 VSW196627:VSX196634 WCS196627:WCT196634 WMO196627:WMP196634 WWK196627:WWL196634 AC262163:AD262170 JY262163:JZ262170 TU262163:TV262170 ADQ262163:ADR262170 ANM262163:ANN262170 AXI262163:AXJ262170 BHE262163:BHF262170 BRA262163:BRB262170 CAW262163:CAX262170 CKS262163:CKT262170 CUO262163:CUP262170 DEK262163:DEL262170 DOG262163:DOH262170 DYC262163:DYD262170 EHY262163:EHZ262170 ERU262163:ERV262170 FBQ262163:FBR262170 FLM262163:FLN262170 FVI262163:FVJ262170 GFE262163:GFF262170 GPA262163:GPB262170 GYW262163:GYX262170 HIS262163:HIT262170 HSO262163:HSP262170 ICK262163:ICL262170 IMG262163:IMH262170 IWC262163:IWD262170 JFY262163:JFZ262170 JPU262163:JPV262170 JZQ262163:JZR262170 KJM262163:KJN262170 KTI262163:KTJ262170 LDE262163:LDF262170 LNA262163:LNB262170 LWW262163:LWX262170 MGS262163:MGT262170 MQO262163:MQP262170 NAK262163:NAL262170 NKG262163:NKH262170 NUC262163:NUD262170 ODY262163:ODZ262170 ONU262163:ONV262170 OXQ262163:OXR262170 PHM262163:PHN262170 PRI262163:PRJ262170 QBE262163:QBF262170 QLA262163:QLB262170 QUW262163:QUX262170 RES262163:RET262170 ROO262163:ROP262170 RYK262163:RYL262170 SIG262163:SIH262170 SSC262163:SSD262170 TBY262163:TBZ262170 TLU262163:TLV262170 TVQ262163:TVR262170 UFM262163:UFN262170 UPI262163:UPJ262170 UZE262163:UZF262170 VJA262163:VJB262170 VSW262163:VSX262170 WCS262163:WCT262170 WMO262163:WMP262170 WWK262163:WWL262170 AC327699:AD327706 JY327699:JZ327706 TU327699:TV327706 ADQ327699:ADR327706 ANM327699:ANN327706 AXI327699:AXJ327706 BHE327699:BHF327706 BRA327699:BRB327706 CAW327699:CAX327706 CKS327699:CKT327706 CUO327699:CUP327706 DEK327699:DEL327706 DOG327699:DOH327706 DYC327699:DYD327706 EHY327699:EHZ327706 ERU327699:ERV327706 FBQ327699:FBR327706 FLM327699:FLN327706 FVI327699:FVJ327706 GFE327699:GFF327706 GPA327699:GPB327706 GYW327699:GYX327706 HIS327699:HIT327706 HSO327699:HSP327706 ICK327699:ICL327706 IMG327699:IMH327706 IWC327699:IWD327706 JFY327699:JFZ327706 JPU327699:JPV327706 JZQ327699:JZR327706 KJM327699:KJN327706 KTI327699:KTJ327706 LDE327699:LDF327706 LNA327699:LNB327706 LWW327699:LWX327706 MGS327699:MGT327706 MQO327699:MQP327706 NAK327699:NAL327706 NKG327699:NKH327706 NUC327699:NUD327706 ODY327699:ODZ327706 ONU327699:ONV327706 OXQ327699:OXR327706 PHM327699:PHN327706 PRI327699:PRJ327706 QBE327699:QBF327706 QLA327699:QLB327706 QUW327699:QUX327706 RES327699:RET327706 ROO327699:ROP327706 RYK327699:RYL327706 SIG327699:SIH327706 SSC327699:SSD327706 TBY327699:TBZ327706 TLU327699:TLV327706 TVQ327699:TVR327706 UFM327699:UFN327706 UPI327699:UPJ327706 UZE327699:UZF327706 VJA327699:VJB327706 VSW327699:VSX327706 WCS327699:WCT327706 WMO327699:WMP327706 WWK327699:WWL327706 AC393235:AD393242 JY393235:JZ393242 TU393235:TV393242 ADQ393235:ADR393242 ANM393235:ANN393242 AXI393235:AXJ393242 BHE393235:BHF393242 BRA393235:BRB393242 CAW393235:CAX393242 CKS393235:CKT393242 CUO393235:CUP393242 DEK393235:DEL393242 DOG393235:DOH393242 DYC393235:DYD393242 EHY393235:EHZ393242 ERU393235:ERV393242 FBQ393235:FBR393242 FLM393235:FLN393242 FVI393235:FVJ393242 GFE393235:GFF393242 GPA393235:GPB393242 GYW393235:GYX393242 HIS393235:HIT393242 HSO393235:HSP393242 ICK393235:ICL393242 IMG393235:IMH393242 IWC393235:IWD393242 JFY393235:JFZ393242 JPU393235:JPV393242 JZQ393235:JZR393242 KJM393235:KJN393242 KTI393235:KTJ393242 LDE393235:LDF393242 LNA393235:LNB393242 LWW393235:LWX393242 MGS393235:MGT393242 MQO393235:MQP393242 NAK393235:NAL393242 NKG393235:NKH393242 NUC393235:NUD393242 ODY393235:ODZ393242 ONU393235:ONV393242 OXQ393235:OXR393242 PHM393235:PHN393242 PRI393235:PRJ393242 QBE393235:QBF393242 QLA393235:QLB393242 QUW393235:QUX393242 RES393235:RET393242 ROO393235:ROP393242 RYK393235:RYL393242 SIG393235:SIH393242 SSC393235:SSD393242 TBY393235:TBZ393242 TLU393235:TLV393242 TVQ393235:TVR393242 UFM393235:UFN393242 UPI393235:UPJ393242 UZE393235:UZF393242 VJA393235:VJB393242 VSW393235:VSX393242 WCS393235:WCT393242 WMO393235:WMP393242 WWK393235:WWL393242 AC458771:AD458778 JY458771:JZ458778 TU458771:TV458778 ADQ458771:ADR458778 ANM458771:ANN458778 AXI458771:AXJ458778 BHE458771:BHF458778 BRA458771:BRB458778 CAW458771:CAX458778 CKS458771:CKT458778 CUO458771:CUP458778 DEK458771:DEL458778 DOG458771:DOH458778 DYC458771:DYD458778 EHY458771:EHZ458778 ERU458771:ERV458778 FBQ458771:FBR458778 FLM458771:FLN458778 FVI458771:FVJ458778 GFE458771:GFF458778 GPA458771:GPB458778 GYW458771:GYX458778 HIS458771:HIT458778 HSO458771:HSP458778 ICK458771:ICL458778 IMG458771:IMH458778 IWC458771:IWD458778 JFY458771:JFZ458778 JPU458771:JPV458778 JZQ458771:JZR458778 KJM458771:KJN458778 KTI458771:KTJ458778 LDE458771:LDF458778 LNA458771:LNB458778 LWW458771:LWX458778 MGS458771:MGT458778 MQO458771:MQP458778 NAK458771:NAL458778 NKG458771:NKH458778 NUC458771:NUD458778 ODY458771:ODZ458778 ONU458771:ONV458778 OXQ458771:OXR458778 PHM458771:PHN458778 PRI458771:PRJ458778 QBE458771:QBF458778 QLA458771:QLB458778 QUW458771:QUX458778 RES458771:RET458778 ROO458771:ROP458778 RYK458771:RYL458778 SIG458771:SIH458778 SSC458771:SSD458778 TBY458771:TBZ458778 TLU458771:TLV458778 TVQ458771:TVR458778 UFM458771:UFN458778 UPI458771:UPJ458778 UZE458771:UZF458778 VJA458771:VJB458778 VSW458771:VSX458778 WCS458771:WCT458778 WMO458771:WMP458778 WWK458771:WWL458778 AC524307:AD524314 JY524307:JZ524314 TU524307:TV524314 ADQ524307:ADR524314 ANM524307:ANN524314 AXI524307:AXJ524314 BHE524307:BHF524314 BRA524307:BRB524314 CAW524307:CAX524314 CKS524307:CKT524314 CUO524307:CUP524314 DEK524307:DEL524314 DOG524307:DOH524314 DYC524307:DYD524314 EHY524307:EHZ524314 ERU524307:ERV524314 FBQ524307:FBR524314 FLM524307:FLN524314 FVI524307:FVJ524314 GFE524307:GFF524314 GPA524307:GPB524314 GYW524307:GYX524314 HIS524307:HIT524314 HSO524307:HSP524314 ICK524307:ICL524314 IMG524307:IMH524314 IWC524307:IWD524314 JFY524307:JFZ524314 JPU524307:JPV524314 JZQ524307:JZR524314 KJM524307:KJN524314 KTI524307:KTJ524314 LDE524307:LDF524314 LNA524307:LNB524314 LWW524307:LWX524314 MGS524307:MGT524314 MQO524307:MQP524314 NAK524307:NAL524314 NKG524307:NKH524314 NUC524307:NUD524314 ODY524307:ODZ524314 ONU524307:ONV524314 OXQ524307:OXR524314 PHM524307:PHN524314 PRI524307:PRJ524314 QBE524307:QBF524314 QLA524307:QLB524314 QUW524307:QUX524314 RES524307:RET524314 ROO524307:ROP524314 RYK524307:RYL524314 SIG524307:SIH524314 SSC524307:SSD524314 TBY524307:TBZ524314 TLU524307:TLV524314 TVQ524307:TVR524314 UFM524307:UFN524314 UPI524307:UPJ524314 UZE524307:UZF524314 VJA524307:VJB524314 VSW524307:VSX524314 WCS524307:WCT524314 WMO524307:WMP524314 WWK524307:WWL524314 AC589843:AD589850 JY589843:JZ589850 TU589843:TV589850 ADQ589843:ADR589850 ANM589843:ANN589850 AXI589843:AXJ589850 BHE589843:BHF589850 BRA589843:BRB589850 CAW589843:CAX589850 CKS589843:CKT589850 CUO589843:CUP589850 DEK589843:DEL589850 DOG589843:DOH589850 DYC589843:DYD589850 EHY589843:EHZ589850 ERU589843:ERV589850 FBQ589843:FBR589850 FLM589843:FLN589850 FVI589843:FVJ589850 GFE589843:GFF589850 GPA589843:GPB589850 GYW589843:GYX589850 HIS589843:HIT589850 HSO589843:HSP589850 ICK589843:ICL589850 IMG589843:IMH589850 IWC589843:IWD589850 JFY589843:JFZ589850 JPU589843:JPV589850 JZQ589843:JZR589850 KJM589843:KJN589850 KTI589843:KTJ589850 LDE589843:LDF589850 LNA589843:LNB589850 LWW589843:LWX589850 MGS589843:MGT589850 MQO589843:MQP589850 NAK589843:NAL589850 NKG589843:NKH589850 NUC589843:NUD589850 ODY589843:ODZ589850 ONU589843:ONV589850 OXQ589843:OXR589850 PHM589843:PHN589850 PRI589843:PRJ589850 QBE589843:QBF589850 QLA589843:QLB589850 QUW589843:QUX589850 RES589843:RET589850 ROO589843:ROP589850 RYK589843:RYL589850 SIG589843:SIH589850 SSC589843:SSD589850 TBY589843:TBZ589850 TLU589843:TLV589850 TVQ589843:TVR589850 UFM589843:UFN589850 UPI589843:UPJ589850 UZE589843:UZF589850 VJA589843:VJB589850 VSW589843:VSX589850 WCS589843:WCT589850 WMO589843:WMP589850 WWK589843:WWL589850 AC655379:AD655386 JY655379:JZ655386 TU655379:TV655386 ADQ655379:ADR655386 ANM655379:ANN655386 AXI655379:AXJ655386 BHE655379:BHF655386 BRA655379:BRB655386 CAW655379:CAX655386 CKS655379:CKT655386 CUO655379:CUP655386 DEK655379:DEL655386 DOG655379:DOH655386 DYC655379:DYD655386 EHY655379:EHZ655386 ERU655379:ERV655386 FBQ655379:FBR655386 FLM655379:FLN655386 FVI655379:FVJ655386 GFE655379:GFF655386 GPA655379:GPB655386 GYW655379:GYX655386 HIS655379:HIT655386 HSO655379:HSP655386 ICK655379:ICL655386 IMG655379:IMH655386 IWC655379:IWD655386 JFY655379:JFZ655386 JPU655379:JPV655386 JZQ655379:JZR655386 KJM655379:KJN655386 KTI655379:KTJ655386 LDE655379:LDF655386 LNA655379:LNB655386 LWW655379:LWX655386 MGS655379:MGT655386 MQO655379:MQP655386 NAK655379:NAL655386 NKG655379:NKH655386 NUC655379:NUD655386 ODY655379:ODZ655386 ONU655379:ONV655386 OXQ655379:OXR655386 PHM655379:PHN655386 PRI655379:PRJ655386 QBE655379:QBF655386 QLA655379:QLB655386 QUW655379:QUX655386 RES655379:RET655386 ROO655379:ROP655386 RYK655379:RYL655386 SIG655379:SIH655386 SSC655379:SSD655386 TBY655379:TBZ655386 TLU655379:TLV655386 TVQ655379:TVR655386 UFM655379:UFN655386 UPI655379:UPJ655386 UZE655379:UZF655386 VJA655379:VJB655386 VSW655379:VSX655386 WCS655379:WCT655386 WMO655379:WMP655386 WWK655379:WWL655386 AC720915:AD720922 JY720915:JZ720922 TU720915:TV720922 ADQ720915:ADR720922 ANM720915:ANN720922 AXI720915:AXJ720922 BHE720915:BHF720922 BRA720915:BRB720922 CAW720915:CAX720922 CKS720915:CKT720922 CUO720915:CUP720922 DEK720915:DEL720922 DOG720915:DOH720922 DYC720915:DYD720922 EHY720915:EHZ720922 ERU720915:ERV720922 FBQ720915:FBR720922 FLM720915:FLN720922 FVI720915:FVJ720922 GFE720915:GFF720922 GPA720915:GPB720922 GYW720915:GYX720922 HIS720915:HIT720922 HSO720915:HSP720922 ICK720915:ICL720922 IMG720915:IMH720922 IWC720915:IWD720922 JFY720915:JFZ720922 JPU720915:JPV720922 JZQ720915:JZR720922 KJM720915:KJN720922 KTI720915:KTJ720922 LDE720915:LDF720922 LNA720915:LNB720922 LWW720915:LWX720922 MGS720915:MGT720922 MQO720915:MQP720922 NAK720915:NAL720922 NKG720915:NKH720922 NUC720915:NUD720922 ODY720915:ODZ720922 ONU720915:ONV720922 OXQ720915:OXR720922 PHM720915:PHN720922 PRI720915:PRJ720922 QBE720915:QBF720922 QLA720915:QLB720922 QUW720915:QUX720922 RES720915:RET720922 ROO720915:ROP720922 RYK720915:RYL720922 SIG720915:SIH720922 SSC720915:SSD720922 TBY720915:TBZ720922 TLU720915:TLV720922 TVQ720915:TVR720922 UFM720915:UFN720922 UPI720915:UPJ720922 UZE720915:UZF720922 VJA720915:VJB720922 VSW720915:VSX720922 WCS720915:WCT720922 WMO720915:WMP720922 WWK720915:WWL720922 AC786451:AD786458 JY786451:JZ786458 TU786451:TV786458 ADQ786451:ADR786458 ANM786451:ANN786458 AXI786451:AXJ786458 BHE786451:BHF786458 BRA786451:BRB786458 CAW786451:CAX786458 CKS786451:CKT786458 CUO786451:CUP786458 DEK786451:DEL786458 DOG786451:DOH786458 DYC786451:DYD786458 EHY786451:EHZ786458 ERU786451:ERV786458 FBQ786451:FBR786458 FLM786451:FLN786458 FVI786451:FVJ786458 GFE786451:GFF786458 GPA786451:GPB786458 GYW786451:GYX786458 HIS786451:HIT786458 HSO786451:HSP786458 ICK786451:ICL786458 IMG786451:IMH786458 IWC786451:IWD786458 JFY786451:JFZ786458 JPU786451:JPV786458 JZQ786451:JZR786458 KJM786451:KJN786458 KTI786451:KTJ786458 LDE786451:LDF786458 LNA786451:LNB786458 LWW786451:LWX786458 MGS786451:MGT786458 MQO786451:MQP786458 NAK786451:NAL786458 NKG786451:NKH786458 NUC786451:NUD786458 ODY786451:ODZ786458 ONU786451:ONV786458 OXQ786451:OXR786458 PHM786451:PHN786458 PRI786451:PRJ786458 QBE786451:QBF786458 QLA786451:QLB786458 QUW786451:QUX786458 RES786451:RET786458 ROO786451:ROP786458 RYK786451:RYL786458 SIG786451:SIH786458 SSC786451:SSD786458 TBY786451:TBZ786458 TLU786451:TLV786458 TVQ786451:TVR786458 UFM786451:UFN786458 UPI786451:UPJ786458 UZE786451:UZF786458 VJA786451:VJB786458 VSW786451:VSX786458 WCS786451:WCT786458 WMO786451:WMP786458 WWK786451:WWL786458 AC851987:AD851994 JY851987:JZ851994 TU851987:TV851994 ADQ851987:ADR851994 ANM851987:ANN851994 AXI851987:AXJ851994 BHE851987:BHF851994 BRA851987:BRB851994 CAW851987:CAX851994 CKS851987:CKT851994 CUO851987:CUP851994 DEK851987:DEL851994 DOG851987:DOH851994 DYC851987:DYD851994 EHY851987:EHZ851994 ERU851987:ERV851994 FBQ851987:FBR851994 FLM851987:FLN851994 FVI851987:FVJ851994 GFE851987:GFF851994 GPA851987:GPB851994 GYW851987:GYX851994 HIS851987:HIT851994 HSO851987:HSP851994 ICK851987:ICL851994 IMG851987:IMH851994 IWC851987:IWD851994 JFY851987:JFZ851994 JPU851987:JPV851994 JZQ851987:JZR851994 KJM851987:KJN851994 KTI851987:KTJ851994 LDE851987:LDF851994 LNA851987:LNB851994 LWW851987:LWX851994 MGS851987:MGT851994 MQO851987:MQP851994 NAK851987:NAL851994 NKG851987:NKH851994 NUC851987:NUD851994 ODY851987:ODZ851994 ONU851987:ONV851994 OXQ851987:OXR851994 PHM851987:PHN851994 PRI851987:PRJ851994 QBE851987:QBF851994 QLA851987:QLB851994 QUW851987:QUX851994 RES851987:RET851994 ROO851987:ROP851994 RYK851987:RYL851994 SIG851987:SIH851994 SSC851987:SSD851994 TBY851987:TBZ851994 TLU851987:TLV851994 TVQ851987:TVR851994 UFM851987:UFN851994 UPI851987:UPJ851994 UZE851987:UZF851994 VJA851987:VJB851994 VSW851987:VSX851994 WCS851987:WCT851994 WMO851987:WMP851994 WWK851987:WWL851994 AC917523:AD917530 JY917523:JZ917530 TU917523:TV917530 ADQ917523:ADR917530 ANM917523:ANN917530 AXI917523:AXJ917530 BHE917523:BHF917530 BRA917523:BRB917530 CAW917523:CAX917530 CKS917523:CKT917530 CUO917523:CUP917530 DEK917523:DEL917530 DOG917523:DOH917530 DYC917523:DYD917530 EHY917523:EHZ917530 ERU917523:ERV917530 FBQ917523:FBR917530 FLM917523:FLN917530 FVI917523:FVJ917530 GFE917523:GFF917530 GPA917523:GPB917530 GYW917523:GYX917530 HIS917523:HIT917530 HSO917523:HSP917530 ICK917523:ICL917530 IMG917523:IMH917530 IWC917523:IWD917530 JFY917523:JFZ917530 JPU917523:JPV917530 JZQ917523:JZR917530 KJM917523:KJN917530 KTI917523:KTJ917530 LDE917523:LDF917530 LNA917523:LNB917530 LWW917523:LWX917530 MGS917523:MGT917530 MQO917523:MQP917530 NAK917523:NAL917530 NKG917523:NKH917530 NUC917523:NUD917530 ODY917523:ODZ917530 ONU917523:ONV917530 OXQ917523:OXR917530 PHM917523:PHN917530 PRI917523:PRJ917530 QBE917523:QBF917530 QLA917523:QLB917530 QUW917523:QUX917530 RES917523:RET917530 ROO917523:ROP917530 RYK917523:RYL917530 SIG917523:SIH917530 SSC917523:SSD917530 TBY917523:TBZ917530 TLU917523:TLV917530 TVQ917523:TVR917530 UFM917523:UFN917530 UPI917523:UPJ917530 UZE917523:UZF917530 VJA917523:VJB917530 VSW917523:VSX917530 WCS917523:WCT917530 WMO917523:WMP917530 WWK917523:WWL917530 AC983059:AD983066 JY983059:JZ983066 TU983059:TV983066 ADQ983059:ADR983066 ANM983059:ANN983066 AXI983059:AXJ983066 BHE983059:BHF983066 BRA983059:BRB983066 CAW983059:CAX983066 CKS983059:CKT983066 CUO983059:CUP983066 DEK983059:DEL983066 DOG983059:DOH983066 DYC983059:DYD983066 EHY983059:EHZ983066 ERU983059:ERV983066 FBQ983059:FBR983066 FLM983059:FLN983066 FVI983059:FVJ983066 GFE983059:GFF983066 GPA983059:GPB983066 GYW983059:GYX983066 HIS983059:HIT983066 HSO983059:HSP983066 ICK983059:ICL983066 IMG983059:IMH983066 IWC983059:IWD983066 JFY983059:JFZ983066 JPU983059:JPV983066 JZQ983059:JZR983066 KJM983059:KJN983066 KTI983059:KTJ983066 LDE983059:LDF983066 LNA983059:LNB983066 LWW983059:LWX983066 MGS983059:MGT983066 MQO983059:MQP983066 NAK983059:NAL983066 NKG983059:NKH983066 NUC983059:NUD983066 ODY983059:ODZ983066 ONU983059:ONV983066 OXQ983059:OXR983066 PHM983059:PHN983066 PRI983059:PRJ983066 QBE983059:QBF983066 QLA983059:QLB983066 QUW983059:QUX983066 RES983059:RET983066 ROO983059:ROP983066 RYK983059:RYL983066 SIG983059:SIH983066 SSC983059:SSD983066 TBY983059:TBZ983066 TLU983059:TLV983066 TVQ983059:TVR983066 UFM983059:UFN983066 UPI983059:UPJ983066 UZE983059:UZF983066 VJA983059:VJB983066 VSW983059:VSX983066 WCS983059:WCT983066 WMO983059:WMP983066 WWK983059:WWL983066 JT19:JV26 TP19:TR26 ADL19:ADN26 ANH19:ANJ26 AXD19:AXF26 BGZ19:BHB26 BQV19:BQX26 CAR19:CAT26 CKN19:CKP26 CUJ19:CUL26 DEF19:DEH26 DOB19:DOD26 DXX19:DXZ26 EHT19:EHV26 ERP19:ERR26 FBL19:FBN26 FLH19:FLJ26 FVD19:FVF26 GEZ19:GFB26 GOV19:GOX26 GYR19:GYT26 HIN19:HIP26 HSJ19:HSL26 ICF19:ICH26 IMB19:IMD26 IVX19:IVZ26 JFT19:JFV26 JPP19:JPR26 JZL19:JZN26 KJH19:KJJ26 KTD19:KTF26 LCZ19:LDB26 LMV19:LMX26 LWR19:LWT26 MGN19:MGP26 MQJ19:MQL26 NAF19:NAH26 NKB19:NKD26 NTX19:NTZ26 ODT19:ODV26 ONP19:ONR26 OXL19:OXN26 PHH19:PHJ26 PRD19:PRF26 QAZ19:QBB26 QKV19:QKX26 QUR19:QUT26 REN19:REP26 ROJ19:ROL26 RYF19:RYH26 SIB19:SID26 SRX19:SRZ26 TBT19:TBV26 TLP19:TLR26 TVL19:TVN26 UFH19:UFJ26 UPD19:UPF26 UYZ19:UZB26 VIV19:VIX26 VSR19:VST26 WCN19:WCP26 WMJ19:WML26 WWF19:WWH26 X65555:Z65562 JT65555:JV65562 TP65555:TR65562 ADL65555:ADN65562 ANH65555:ANJ65562 AXD65555:AXF65562 BGZ65555:BHB65562 BQV65555:BQX65562 CAR65555:CAT65562 CKN65555:CKP65562 CUJ65555:CUL65562 DEF65555:DEH65562 DOB65555:DOD65562 DXX65555:DXZ65562 EHT65555:EHV65562 ERP65555:ERR65562 FBL65555:FBN65562 FLH65555:FLJ65562 FVD65555:FVF65562 GEZ65555:GFB65562 GOV65555:GOX65562 GYR65555:GYT65562 HIN65555:HIP65562 HSJ65555:HSL65562 ICF65555:ICH65562 IMB65555:IMD65562 IVX65555:IVZ65562 JFT65555:JFV65562 JPP65555:JPR65562 JZL65555:JZN65562 KJH65555:KJJ65562 KTD65555:KTF65562 LCZ65555:LDB65562 LMV65555:LMX65562 LWR65555:LWT65562 MGN65555:MGP65562 MQJ65555:MQL65562 NAF65555:NAH65562 NKB65555:NKD65562 NTX65555:NTZ65562 ODT65555:ODV65562 ONP65555:ONR65562 OXL65555:OXN65562 PHH65555:PHJ65562 PRD65555:PRF65562 QAZ65555:QBB65562 QKV65555:QKX65562 QUR65555:QUT65562 REN65555:REP65562 ROJ65555:ROL65562 RYF65555:RYH65562 SIB65555:SID65562 SRX65555:SRZ65562 TBT65555:TBV65562 TLP65555:TLR65562 TVL65555:TVN65562 UFH65555:UFJ65562 UPD65555:UPF65562 UYZ65555:UZB65562 VIV65555:VIX65562 VSR65555:VST65562 WCN65555:WCP65562 WMJ65555:WML65562 WWF65555:WWH65562 X131091:Z131098 JT131091:JV131098 TP131091:TR131098 ADL131091:ADN131098 ANH131091:ANJ131098 AXD131091:AXF131098 BGZ131091:BHB131098 BQV131091:BQX131098 CAR131091:CAT131098 CKN131091:CKP131098 CUJ131091:CUL131098 DEF131091:DEH131098 DOB131091:DOD131098 DXX131091:DXZ131098 EHT131091:EHV131098 ERP131091:ERR131098 FBL131091:FBN131098 FLH131091:FLJ131098 FVD131091:FVF131098 GEZ131091:GFB131098 GOV131091:GOX131098 GYR131091:GYT131098 HIN131091:HIP131098 HSJ131091:HSL131098 ICF131091:ICH131098 IMB131091:IMD131098 IVX131091:IVZ131098 JFT131091:JFV131098 JPP131091:JPR131098 JZL131091:JZN131098 KJH131091:KJJ131098 KTD131091:KTF131098 LCZ131091:LDB131098 LMV131091:LMX131098 LWR131091:LWT131098 MGN131091:MGP131098 MQJ131091:MQL131098 NAF131091:NAH131098 NKB131091:NKD131098 NTX131091:NTZ131098 ODT131091:ODV131098 ONP131091:ONR131098 OXL131091:OXN131098 PHH131091:PHJ131098 PRD131091:PRF131098 QAZ131091:QBB131098 QKV131091:QKX131098 QUR131091:QUT131098 REN131091:REP131098 ROJ131091:ROL131098 RYF131091:RYH131098 SIB131091:SID131098 SRX131091:SRZ131098 TBT131091:TBV131098 TLP131091:TLR131098 TVL131091:TVN131098 UFH131091:UFJ131098 UPD131091:UPF131098 UYZ131091:UZB131098 VIV131091:VIX131098 VSR131091:VST131098 WCN131091:WCP131098 WMJ131091:WML131098 WWF131091:WWH131098 X196627:Z196634 JT196627:JV196634 TP196627:TR196634 ADL196627:ADN196634 ANH196627:ANJ196634 AXD196627:AXF196634 BGZ196627:BHB196634 BQV196627:BQX196634 CAR196627:CAT196634 CKN196627:CKP196634 CUJ196627:CUL196634 DEF196627:DEH196634 DOB196627:DOD196634 DXX196627:DXZ196634 EHT196627:EHV196634 ERP196627:ERR196634 FBL196627:FBN196634 FLH196627:FLJ196634 FVD196627:FVF196634 GEZ196627:GFB196634 GOV196627:GOX196634 GYR196627:GYT196634 HIN196627:HIP196634 HSJ196627:HSL196634 ICF196627:ICH196634 IMB196627:IMD196634 IVX196627:IVZ196634 JFT196627:JFV196634 JPP196627:JPR196634 JZL196627:JZN196634 KJH196627:KJJ196634 KTD196627:KTF196634 LCZ196627:LDB196634 LMV196627:LMX196634 LWR196627:LWT196634 MGN196627:MGP196634 MQJ196627:MQL196634 NAF196627:NAH196634 NKB196627:NKD196634 NTX196627:NTZ196634 ODT196627:ODV196634 ONP196627:ONR196634 OXL196627:OXN196634 PHH196627:PHJ196634 PRD196627:PRF196634 QAZ196627:QBB196634 QKV196627:QKX196634 QUR196627:QUT196634 REN196627:REP196634 ROJ196627:ROL196634 RYF196627:RYH196634 SIB196627:SID196634 SRX196627:SRZ196634 TBT196627:TBV196634 TLP196627:TLR196634 TVL196627:TVN196634 UFH196627:UFJ196634 UPD196627:UPF196634 UYZ196627:UZB196634 VIV196627:VIX196634 VSR196627:VST196634 WCN196627:WCP196634 WMJ196627:WML196634 WWF196627:WWH196634 X262163:Z262170 JT262163:JV262170 TP262163:TR262170 ADL262163:ADN262170 ANH262163:ANJ262170 AXD262163:AXF262170 BGZ262163:BHB262170 BQV262163:BQX262170 CAR262163:CAT262170 CKN262163:CKP262170 CUJ262163:CUL262170 DEF262163:DEH262170 DOB262163:DOD262170 DXX262163:DXZ262170 EHT262163:EHV262170 ERP262163:ERR262170 FBL262163:FBN262170 FLH262163:FLJ262170 FVD262163:FVF262170 GEZ262163:GFB262170 GOV262163:GOX262170 GYR262163:GYT262170 HIN262163:HIP262170 HSJ262163:HSL262170 ICF262163:ICH262170 IMB262163:IMD262170 IVX262163:IVZ262170 JFT262163:JFV262170 JPP262163:JPR262170 JZL262163:JZN262170 KJH262163:KJJ262170 KTD262163:KTF262170 LCZ262163:LDB262170 LMV262163:LMX262170 LWR262163:LWT262170 MGN262163:MGP262170 MQJ262163:MQL262170 NAF262163:NAH262170 NKB262163:NKD262170 NTX262163:NTZ262170 ODT262163:ODV262170 ONP262163:ONR262170 OXL262163:OXN262170 PHH262163:PHJ262170 PRD262163:PRF262170 QAZ262163:QBB262170 QKV262163:QKX262170 QUR262163:QUT262170 REN262163:REP262170 ROJ262163:ROL262170 RYF262163:RYH262170 SIB262163:SID262170 SRX262163:SRZ262170 TBT262163:TBV262170 TLP262163:TLR262170 TVL262163:TVN262170 UFH262163:UFJ262170 UPD262163:UPF262170 UYZ262163:UZB262170 VIV262163:VIX262170 VSR262163:VST262170 WCN262163:WCP262170 WMJ262163:WML262170 WWF262163:WWH262170 X327699:Z327706 JT327699:JV327706 TP327699:TR327706 ADL327699:ADN327706 ANH327699:ANJ327706 AXD327699:AXF327706 BGZ327699:BHB327706 BQV327699:BQX327706 CAR327699:CAT327706 CKN327699:CKP327706 CUJ327699:CUL327706 DEF327699:DEH327706 DOB327699:DOD327706 DXX327699:DXZ327706 EHT327699:EHV327706 ERP327699:ERR327706 FBL327699:FBN327706 FLH327699:FLJ327706 FVD327699:FVF327706 GEZ327699:GFB327706 GOV327699:GOX327706 GYR327699:GYT327706 HIN327699:HIP327706 HSJ327699:HSL327706 ICF327699:ICH327706 IMB327699:IMD327706 IVX327699:IVZ327706 JFT327699:JFV327706 JPP327699:JPR327706 JZL327699:JZN327706 KJH327699:KJJ327706 KTD327699:KTF327706 LCZ327699:LDB327706 LMV327699:LMX327706 LWR327699:LWT327706 MGN327699:MGP327706 MQJ327699:MQL327706 NAF327699:NAH327706 NKB327699:NKD327706 NTX327699:NTZ327706 ODT327699:ODV327706 ONP327699:ONR327706 OXL327699:OXN327706 PHH327699:PHJ327706 PRD327699:PRF327706 QAZ327699:QBB327706 QKV327699:QKX327706 QUR327699:QUT327706 REN327699:REP327706 ROJ327699:ROL327706 RYF327699:RYH327706 SIB327699:SID327706 SRX327699:SRZ327706 TBT327699:TBV327706 TLP327699:TLR327706 TVL327699:TVN327706 UFH327699:UFJ327706 UPD327699:UPF327706 UYZ327699:UZB327706 VIV327699:VIX327706 VSR327699:VST327706 WCN327699:WCP327706 WMJ327699:WML327706 WWF327699:WWH327706 X393235:Z393242 JT393235:JV393242 TP393235:TR393242 ADL393235:ADN393242 ANH393235:ANJ393242 AXD393235:AXF393242 BGZ393235:BHB393242 BQV393235:BQX393242 CAR393235:CAT393242 CKN393235:CKP393242 CUJ393235:CUL393242 DEF393235:DEH393242 DOB393235:DOD393242 DXX393235:DXZ393242 EHT393235:EHV393242 ERP393235:ERR393242 FBL393235:FBN393242 FLH393235:FLJ393242 FVD393235:FVF393242 GEZ393235:GFB393242 GOV393235:GOX393242 GYR393235:GYT393242 HIN393235:HIP393242 HSJ393235:HSL393242 ICF393235:ICH393242 IMB393235:IMD393242 IVX393235:IVZ393242 JFT393235:JFV393242 JPP393235:JPR393242 JZL393235:JZN393242 KJH393235:KJJ393242 KTD393235:KTF393242 LCZ393235:LDB393242 LMV393235:LMX393242 LWR393235:LWT393242 MGN393235:MGP393242 MQJ393235:MQL393242 NAF393235:NAH393242 NKB393235:NKD393242 NTX393235:NTZ393242 ODT393235:ODV393242 ONP393235:ONR393242 OXL393235:OXN393242 PHH393235:PHJ393242 PRD393235:PRF393242 QAZ393235:QBB393242 QKV393235:QKX393242 QUR393235:QUT393242 REN393235:REP393242 ROJ393235:ROL393242 RYF393235:RYH393242 SIB393235:SID393242 SRX393235:SRZ393242 TBT393235:TBV393242 TLP393235:TLR393242 TVL393235:TVN393242 UFH393235:UFJ393242 UPD393235:UPF393242 UYZ393235:UZB393242 VIV393235:VIX393242 VSR393235:VST393242 WCN393235:WCP393242 WMJ393235:WML393242 WWF393235:WWH393242 X458771:Z458778 JT458771:JV458778 TP458771:TR458778 ADL458771:ADN458778 ANH458771:ANJ458778 AXD458771:AXF458778 BGZ458771:BHB458778 BQV458771:BQX458778 CAR458771:CAT458778 CKN458771:CKP458778 CUJ458771:CUL458778 DEF458771:DEH458778 DOB458771:DOD458778 DXX458771:DXZ458778 EHT458771:EHV458778 ERP458771:ERR458778 FBL458771:FBN458778 FLH458771:FLJ458778 FVD458771:FVF458778 GEZ458771:GFB458778 GOV458771:GOX458778 GYR458771:GYT458778 HIN458771:HIP458778 HSJ458771:HSL458778 ICF458771:ICH458778 IMB458771:IMD458778 IVX458771:IVZ458778 JFT458771:JFV458778 JPP458771:JPR458778 JZL458771:JZN458778 KJH458771:KJJ458778 KTD458771:KTF458778 LCZ458771:LDB458778 LMV458771:LMX458778 LWR458771:LWT458778 MGN458771:MGP458778 MQJ458771:MQL458778 NAF458771:NAH458778 NKB458771:NKD458778 NTX458771:NTZ458778 ODT458771:ODV458778 ONP458771:ONR458778 OXL458771:OXN458778 PHH458771:PHJ458778 PRD458771:PRF458778 QAZ458771:QBB458778 QKV458771:QKX458778 QUR458771:QUT458778 REN458771:REP458778 ROJ458771:ROL458778 RYF458771:RYH458778 SIB458771:SID458778 SRX458771:SRZ458778 TBT458771:TBV458778 TLP458771:TLR458778 TVL458771:TVN458778 UFH458771:UFJ458778 UPD458771:UPF458778 UYZ458771:UZB458778 VIV458771:VIX458778 VSR458771:VST458778 WCN458771:WCP458778 WMJ458771:WML458778 WWF458771:WWH458778 X524307:Z524314 JT524307:JV524314 TP524307:TR524314 ADL524307:ADN524314 ANH524307:ANJ524314 AXD524307:AXF524314 BGZ524307:BHB524314 BQV524307:BQX524314 CAR524307:CAT524314 CKN524307:CKP524314 CUJ524307:CUL524314 DEF524307:DEH524314 DOB524307:DOD524314 DXX524307:DXZ524314 EHT524307:EHV524314 ERP524307:ERR524314 FBL524307:FBN524314 FLH524307:FLJ524314 FVD524307:FVF524314 GEZ524307:GFB524314 GOV524307:GOX524314 GYR524307:GYT524314 HIN524307:HIP524314 HSJ524307:HSL524314 ICF524307:ICH524314 IMB524307:IMD524314 IVX524307:IVZ524314 JFT524307:JFV524314 JPP524307:JPR524314 JZL524307:JZN524314 KJH524307:KJJ524314 KTD524307:KTF524314 LCZ524307:LDB524314 LMV524307:LMX524314 LWR524307:LWT524314 MGN524307:MGP524314 MQJ524307:MQL524314 NAF524307:NAH524314 NKB524307:NKD524314 NTX524307:NTZ524314 ODT524307:ODV524314 ONP524307:ONR524314 OXL524307:OXN524314 PHH524307:PHJ524314 PRD524307:PRF524314 QAZ524307:QBB524314 QKV524307:QKX524314 QUR524307:QUT524314 REN524307:REP524314 ROJ524307:ROL524314 RYF524307:RYH524314 SIB524307:SID524314 SRX524307:SRZ524314 TBT524307:TBV524314 TLP524307:TLR524314 TVL524307:TVN524314 UFH524307:UFJ524314 UPD524307:UPF524314 UYZ524307:UZB524314 VIV524307:VIX524314 VSR524307:VST524314 WCN524307:WCP524314 WMJ524307:WML524314 WWF524307:WWH524314 X589843:Z589850 JT589843:JV589850 TP589843:TR589850 ADL589843:ADN589850 ANH589843:ANJ589850 AXD589843:AXF589850 BGZ589843:BHB589850 BQV589843:BQX589850 CAR589843:CAT589850 CKN589843:CKP589850 CUJ589843:CUL589850 DEF589843:DEH589850 DOB589843:DOD589850 DXX589843:DXZ589850 EHT589843:EHV589850 ERP589843:ERR589850 FBL589843:FBN589850 FLH589843:FLJ589850 FVD589843:FVF589850 GEZ589843:GFB589850 GOV589843:GOX589850 GYR589843:GYT589850 HIN589843:HIP589850 HSJ589843:HSL589850 ICF589843:ICH589850 IMB589843:IMD589850 IVX589843:IVZ589850 JFT589843:JFV589850 JPP589843:JPR589850 JZL589843:JZN589850 KJH589843:KJJ589850 KTD589843:KTF589850 LCZ589843:LDB589850 LMV589843:LMX589850 LWR589843:LWT589850 MGN589843:MGP589850 MQJ589843:MQL589850 NAF589843:NAH589850 NKB589843:NKD589850 NTX589843:NTZ589850 ODT589843:ODV589850 ONP589843:ONR589850 OXL589843:OXN589850 PHH589843:PHJ589850 PRD589843:PRF589850 QAZ589843:QBB589850 QKV589843:QKX589850 QUR589843:QUT589850 REN589843:REP589850 ROJ589843:ROL589850 RYF589843:RYH589850 SIB589843:SID589850 SRX589843:SRZ589850 TBT589843:TBV589850 TLP589843:TLR589850 TVL589843:TVN589850 UFH589843:UFJ589850 UPD589843:UPF589850 UYZ589843:UZB589850 VIV589843:VIX589850 VSR589843:VST589850 WCN589843:WCP589850 WMJ589843:WML589850 WWF589843:WWH589850 X655379:Z655386 JT655379:JV655386 TP655379:TR655386 ADL655379:ADN655386 ANH655379:ANJ655386 AXD655379:AXF655386 BGZ655379:BHB655386 BQV655379:BQX655386 CAR655379:CAT655386 CKN655379:CKP655386 CUJ655379:CUL655386 DEF655379:DEH655386 DOB655379:DOD655386 DXX655379:DXZ655386 EHT655379:EHV655386 ERP655379:ERR655386 FBL655379:FBN655386 FLH655379:FLJ655386 FVD655379:FVF655386 GEZ655379:GFB655386 GOV655379:GOX655386 GYR655379:GYT655386 HIN655379:HIP655386 HSJ655379:HSL655386 ICF655379:ICH655386 IMB655379:IMD655386 IVX655379:IVZ655386 JFT655379:JFV655386 JPP655379:JPR655386 JZL655379:JZN655386 KJH655379:KJJ655386 KTD655379:KTF655386 LCZ655379:LDB655386 LMV655379:LMX655386 LWR655379:LWT655386 MGN655379:MGP655386 MQJ655379:MQL655386 NAF655379:NAH655386 NKB655379:NKD655386 NTX655379:NTZ655386 ODT655379:ODV655386 ONP655379:ONR655386 OXL655379:OXN655386 PHH655379:PHJ655386 PRD655379:PRF655386 QAZ655379:QBB655386 QKV655379:QKX655386 QUR655379:QUT655386 REN655379:REP655386 ROJ655379:ROL655386 RYF655379:RYH655386 SIB655379:SID655386 SRX655379:SRZ655386 TBT655379:TBV655386 TLP655379:TLR655386 TVL655379:TVN655386 UFH655379:UFJ655386 UPD655379:UPF655386 UYZ655379:UZB655386 VIV655379:VIX655386 VSR655379:VST655386 WCN655379:WCP655386 WMJ655379:WML655386 WWF655379:WWH655386 X720915:Z720922 JT720915:JV720922 TP720915:TR720922 ADL720915:ADN720922 ANH720915:ANJ720922 AXD720915:AXF720922 BGZ720915:BHB720922 BQV720915:BQX720922 CAR720915:CAT720922 CKN720915:CKP720922 CUJ720915:CUL720922 DEF720915:DEH720922 DOB720915:DOD720922 DXX720915:DXZ720922 EHT720915:EHV720922 ERP720915:ERR720922 FBL720915:FBN720922 FLH720915:FLJ720922 FVD720915:FVF720922 GEZ720915:GFB720922 GOV720915:GOX720922 GYR720915:GYT720922 HIN720915:HIP720922 HSJ720915:HSL720922 ICF720915:ICH720922 IMB720915:IMD720922 IVX720915:IVZ720922 JFT720915:JFV720922 JPP720915:JPR720922 JZL720915:JZN720922 KJH720915:KJJ720922 KTD720915:KTF720922 LCZ720915:LDB720922 LMV720915:LMX720922 LWR720915:LWT720922 MGN720915:MGP720922 MQJ720915:MQL720922 NAF720915:NAH720922 NKB720915:NKD720922 NTX720915:NTZ720922 ODT720915:ODV720922 ONP720915:ONR720922 OXL720915:OXN720922 PHH720915:PHJ720922 PRD720915:PRF720922 QAZ720915:QBB720922 QKV720915:QKX720922 QUR720915:QUT720922 REN720915:REP720922 ROJ720915:ROL720922 RYF720915:RYH720922 SIB720915:SID720922 SRX720915:SRZ720922 TBT720915:TBV720922 TLP720915:TLR720922 TVL720915:TVN720922 UFH720915:UFJ720922 UPD720915:UPF720922 UYZ720915:UZB720922 VIV720915:VIX720922 VSR720915:VST720922 WCN720915:WCP720922 WMJ720915:WML720922 WWF720915:WWH720922 X786451:Z786458 JT786451:JV786458 TP786451:TR786458 ADL786451:ADN786458 ANH786451:ANJ786458 AXD786451:AXF786458 BGZ786451:BHB786458 BQV786451:BQX786458 CAR786451:CAT786458 CKN786451:CKP786458 CUJ786451:CUL786458 DEF786451:DEH786458 DOB786451:DOD786458 DXX786451:DXZ786458 EHT786451:EHV786458 ERP786451:ERR786458 FBL786451:FBN786458 FLH786451:FLJ786458 FVD786451:FVF786458 GEZ786451:GFB786458 GOV786451:GOX786458 GYR786451:GYT786458 HIN786451:HIP786458 HSJ786451:HSL786458 ICF786451:ICH786458 IMB786451:IMD786458 IVX786451:IVZ786458 JFT786451:JFV786458 JPP786451:JPR786458 JZL786451:JZN786458 KJH786451:KJJ786458 KTD786451:KTF786458 LCZ786451:LDB786458 LMV786451:LMX786458 LWR786451:LWT786458 MGN786451:MGP786458 MQJ786451:MQL786458 NAF786451:NAH786458 NKB786451:NKD786458 NTX786451:NTZ786458 ODT786451:ODV786458 ONP786451:ONR786458 OXL786451:OXN786458 PHH786451:PHJ786458 PRD786451:PRF786458 QAZ786451:QBB786458 QKV786451:QKX786458 QUR786451:QUT786458 REN786451:REP786458 ROJ786451:ROL786458 RYF786451:RYH786458 SIB786451:SID786458 SRX786451:SRZ786458 TBT786451:TBV786458 TLP786451:TLR786458 TVL786451:TVN786458 UFH786451:UFJ786458 UPD786451:UPF786458 UYZ786451:UZB786458 VIV786451:VIX786458 VSR786451:VST786458 WCN786451:WCP786458 WMJ786451:WML786458 WWF786451:WWH786458 X851987:Z851994 JT851987:JV851994 TP851987:TR851994 ADL851987:ADN851994 ANH851987:ANJ851994 AXD851987:AXF851994 BGZ851987:BHB851994 BQV851987:BQX851994 CAR851987:CAT851994 CKN851987:CKP851994 CUJ851987:CUL851994 DEF851987:DEH851994 DOB851987:DOD851994 DXX851987:DXZ851994 EHT851987:EHV851994 ERP851987:ERR851994 FBL851987:FBN851994 FLH851987:FLJ851994 FVD851987:FVF851994 GEZ851987:GFB851994 GOV851987:GOX851994 GYR851987:GYT851994 HIN851987:HIP851994 HSJ851987:HSL851994 ICF851987:ICH851994 IMB851987:IMD851994 IVX851987:IVZ851994 JFT851987:JFV851994 JPP851987:JPR851994 JZL851987:JZN851994 KJH851987:KJJ851994 KTD851987:KTF851994 LCZ851987:LDB851994 LMV851987:LMX851994 LWR851987:LWT851994 MGN851987:MGP851994 MQJ851987:MQL851994 NAF851987:NAH851994 NKB851987:NKD851994 NTX851987:NTZ851994 ODT851987:ODV851994 ONP851987:ONR851994 OXL851987:OXN851994 PHH851987:PHJ851994 PRD851987:PRF851994 QAZ851987:QBB851994 QKV851987:QKX851994 QUR851987:QUT851994 REN851987:REP851994 ROJ851987:ROL851994 RYF851987:RYH851994 SIB851987:SID851994 SRX851987:SRZ851994 TBT851987:TBV851994 TLP851987:TLR851994 TVL851987:TVN851994 UFH851987:UFJ851994 UPD851987:UPF851994 UYZ851987:UZB851994 VIV851987:VIX851994 VSR851987:VST851994 WCN851987:WCP851994 WMJ851987:WML851994 WWF851987:WWH851994 X917523:Z917530 JT917523:JV917530 TP917523:TR917530 ADL917523:ADN917530 ANH917523:ANJ917530 AXD917523:AXF917530 BGZ917523:BHB917530 BQV917523:BQX917530 CAR917523:CAT917530 CKN917523:CKP917530 CUJ917523:CUL917530 DEF917523:DEH917530 DOB917523:DOD917530 DXX917523:DXZ917530 EHT917523:EHV917530 ERP917523:ERR917530 FBL917523:FBN917530 FLH917523:FLJ917530 FVD917523:FVF917530 GEZ917523:GFB917530 GOV917523:GOX917530 GYR917523:GYT917530 HIN917523:HIP917530 HSJ917523:HSL917530 ICF917523:ICH917530 IMB917523:IMD917530 IVX917523:IVZ917530 JFT917523:JFV917530 JPP917523:JPR917530 JZL917523:JZN917530 KJH917523:KJJ917530 KTD917523:KTF917530 LCZ917523:LDB917530 LMV917523:LMX917530 LWR917523:LWT917530 MGN917523:MGP917530 MQJ917523:MQL917530 NAF917523:NAH917530 NKB917523:NKD917530 NTX917523:NTZ917530 ODT917523:ODV917530 ONP917523:ONR917530 OXL917523:OXN917530 PHH917523:PHJ917530 PRD917523:PRF917530 QAZ917523:QBB917530 QKV917523:QKX917530 QUR917523:QUT917530 REN917523:REP917530 ROJ917523:ROL917530 RYF917523:RYH917530 SIB917523:SID917530 SRX917523:SRZ917530 TBT917523:TBV917530 TLP917523:TLR917530 TVL917523:TVN917530 UFH917523:UFJ917530 UPD917523:UPF917530 UYZ917523:UZB917530 VIV917523:VIX917530 VSR917523:VST917530 WCN917523:WCP917530 WMJ917523:WML917530 WWF917523:WWH917530 X983059:Z983066 JT983059:JV983066 TP983059:TR983066 ADL983059:ADN983066 ANH983059:ANJ983066 AXD983059:AXF983066 BGZ983059:BHB983066 BQV983059:BQX983066 CAR983059:CAT983066 CKN983059:CKP983066 CUJ983059:CUL983066 DEF983059:DEH983066 DOB983059:DOD983066 DXX983059:DXZ983066 EHT983059:EHV983066 ERP983059:ERR983066 FBL983059:FBN983066 FLH983059:FLJ983066 FVD983059:FVF983066 GEZ983059:GFB983066 GOV983059:GOX983066 GYR983059:GYT983066 HIN983059:HIP983066 HSJ983059:HSL983066 ICF983059:ICH983066 IMB983059:IMD983066 IVX983059:IVZ983066 JFT983059:JFV983066 JPP983059:JPR983066 JZL983059:JZN983066 KJH983059:KJJ983066 KTD983059:KTF983066 LCZ983059:LDB983066 LMV983059:LMX983066 LWR983059:LWT983066 MGN983059:MGP983066 MQJ983059:MQL983066 NAF983059:NAH983066 NKB983059:NKD983066 NTX983059:NTZ983066 ODT983059:ODV983066 ONP983059:ONR983066 OXL983059:OXN983066 PHH983059:PHJ983066 PRD983059:PRF983066 QAZ983059:QBB983066 QKV983059:QKX983066 QUR983059:QUT983066 REN983059:REP983066 ROJ983059:ROL983066 RYF983059:RYH983066 SIB983059:SID983066 SRX983059:SRZ983066 TBT983059:TBV983066 TLP983059:TLR983066 TVL983059:TVN983066 UFH983059:UFJ983066 UPD983059:UPF983066 UYZ983059:UZB983066 VIV983059:VIX983066 VSR983059:VST983066 WCN983059:WCP983066 WMJ983059:WML983066 WWF983059:WWH983066 D19:D26 JO19:JO26 TK19:TK26 ADG19:ADG26 ANC19:ANC26 AWY19:AWY26 BGU19:BGU26 BQQ19:BQQ26 CAM19:CAM26 CKI19:CKI26 CUE19:CUE26 DEA19:DEA26 DNW19:DNW26 DXS19:DXS26 EHO19:EHO26 ERK19:ERK26 FBG19:FBG26 FLC19:FLC26 FUY19:FUY26 GEU19:GEU26 GOQ19:GOQ26 GYM19:GYM26 HII19:HII26 HSE19:HSE26 ICA19:ICA26 ILW19:ILW26 IVS19:IVS26 JFO19:JFO26 JPK19:JPK26 JZG19:JZG26 KJC19:KJC26 KSY19:KSY26 LCU19:LCU26 LMQ19:LMQ26 LWM19:LWM26 MGI19:MGI26 MQE19:MQE26 NAA19:NAA26 NJW19:NJW26 NTS19:NTS26 ODO19:ODO26 ONK19:ONK26 OXG19:OXG26 PHC19:PHC26 PQY19:PQY26 QAU19:QAU26 QKQ19:QKQ26 QUM19:QUM26 REI19:REI26 ROE19:ROE26 RYA19:RYA26 SHW19:SHW26 SRS19:SRS26 TBO19:TBO26 TLK19:TLK26 TVG19:TVG26 UFC19:UFC26 UOY19:UOY26 UYU19:UYU26 VIQ19:VIQ26 VSM19:VSM26 WCI19:WCI26 WME19:WME26 WWA19:WWA26 S65555:S65562 JO65555:JO65562 TK65555:TK65562 ADG65555:ADG65562 ANC65555:ANC65562 AWY65555:AWY65562 BGU65555:BGU65562 BQQ65555:BQQ65562 CAM65555:CAM65562 CKI65555:CKI65562 CUE65555:CUE65562 DEA65555:DEA65562 DNW65555:DNW65562 DXS65555:DXS65562 EHO65555:EHO65562 ERK65555:ERK65562 FBG65555:FBG65562 FLC65555:FLC65562 FUY65555:FUY65562 GEU65555:GEU65562 GOQ65555:GOQ65562 GYM65555:GYM65562 HII65555:HII65562 HSE65555:HSE65562 ICA65555:ICA65562 ILW65555:ILW65562 IVS65555:IVS65562 JFO65555:JFO65562 JPK65555:JPK65562 JZG65555:JZG65562 KJC65555:KJC65562 KSY65555:KSY65562 LCU65555:LCU65562 LMQ65555:LMQ65562 LWM65555:LWM65562 MGI65555:MGI65562 MQE65555:MQE65562 NAA65555:NAA65562 NJW65555:NJW65562 NTS65555:NTS65562 ODO65555:ODO65562 ONK65555:ONK65562 OXG65555:OXG65562 PHC65555:PHC65562 PQY65555:PQY65562 QAU65555:QAU65562 QKQ65555:QKQ65562 QUM65555:QUM65562 REI65555:REI65562 ROE65555:ROE65562 RYA65555:RYA65562 SHW65555:SHW65562 SRS65555:SRS65562 TBO65555:TBO65562 TLK65555:TLK65562 TVG65555:TVG65562 UFC65555:UFC65562 UOY65555:UOY65562 UYU65555:UYU65562 VIQ65555:VIQ65562 VSM65555:VSM65562 WCI65555:WCI65562 WME65555:WME65562 WWA65555:WWA65562 S131091:S131098 JO131091:JO131098 TK131091:TK131098 ADG131091:ADG131098 ANC131091:ANC131098 AWY131091:AWY131098 BGU131091:BGU131098 BQQ131091:BQQ131098 CAM131091:CAM131098 CKI131091:CKI131098 CUE131091:CUE131098 DEA131091:DEA131098 DNW131091:DNW131098 DXS131091:DXS131098 EHO131091:EHO131098 ERK131091:ERK131098 FBG131091:FBG131098 FLC131091:FLC131098 FUY131091:FUY131098 GEU131091:GEU131098 GOQ131091:GOQ131098 GYM131091:GYM131098 HII131091:HII131098 HSE131091:HSE131098 ICA131091:ICA131098 ILW131091:ILW131098 IVS131091:IVS131098 JFO131091:JFO131098 JPK131091:JPK131098 JZG131091:JZG131098 KJC131091:KJC131098 KSY131091:KSY131098 LCU131091:LCU131098 LMQ131091:LMQ131098 LWM131091:LWM131098 MGI131091:MGI131098 MQE131091:MQE131098 NAA131091:NAA131098 NJW131091:NJW131098 NTS131091:NTS131098 ODO131091:ODO131098 ONK131091:ONK131098 OXG131091:OXG131098 PHC131091:PHC131098 PQY131091:PQY131098 QAU131091:QAU131098 QKQ131091:QKQ131098 QUM131091:QUM131098 REI131091:REI131098 ROE131091:ROE131098 RYA131091:RYA131098 SHW131091:SHW131098 SRS131091:SRS131098 TBO131091:TBO131098 TLK131091:TLK131098 TVG131091:TVG131098 UFC131091:UFC131098 UOY131091:UOY131098 UYU131091:UYU131098 VIQ131091:VIQ131098 VSM131091:VSM131098 WCI131091:WCI131098 WME131091:WME131098 WWA131091:WWA131098 S196627:S196634 JO196627:JO196634 TK196627:TK196634 ADG196627:ADG196634 ANC196627:ANC196634 AWY196627:AWY196634 BGU196627:BGU196634 BQQ196627:BQQ196634 CAM196627:CAM196634 CKI196627:CKI196634 CUE196627:CUE196634 DEA196627:DEA196634 DNW196627:DNW196634 DXS196627:DXS196634 EHO196627:EHO196634 ERK196627:ERK196634 FBG196627:FBG196634 FLC196627:FLC196634 FUY196627:FUY196634 GEU196627:GEU196634 GOQ196627:GOQ196634 GYM196627:GYM196634 HII196627:HII196634 HSE196627:HSE196634 ICA196627:ICA196634 ILW196627:ILW196634 IVS196627:IVS196634 JFO196627:JFO196634 JPK196627:JPK196634 JZG196627:JZG196634 KJC196627:KJC196634 KSY196627:KSY196634 LCU196627:LCU196634 LMQ196627:LMQ196634 LWM196627:LWM196634 MGI196627:MGI196634 MQE196627:MQE196634 NAA196627:NAA196634 NJW196627:NJW196634 NTS196627:NTS196634 ODO196627:ODO196634 ONK196627:ONK196634 OXG196627:OXG196634 PHC196627:PHC196634 PQY196627:PQY196634 QAU196627:QAU196634 QKQ196627:QKQ196634 QUM196627:QUM196634 REI196627:REI196634 ROE196627:ROE196634 RYA196627:RYA196634 SHW196627:SHW196634 SRS196627:SRS196634 TBO196627:TBO196634 TLK196627:TLK196634 TVG196627:TVG196634 UFC196627:UFC196634 UOY196627:UOY196634 UYU196627:UYU196634 VIQ196627:VIQ196634 VSM196627:VSM196634 WCI196627:WCI196634 WME196627:WME196634 WWA196627:WWA196634 S262163:S262170 JO262163:JO262170 TK262163:TK262170 ADG262163:ADG262170 ANC262163:ANC262170 AWY262163:AWY262170 BGU262163:BGU262170 BQQ262163:BQQ262170 CAM262163:CAM262170 CKI262163:CKI262170 CUE262163:CUE262170 DEA262163:DEA262170 DNW262163:DNW262170 DXS262163:DXS262170 EHO262163:EHO262170 ERK262163:ERK262170 FBG262163:FBG262170 FLC262163:FLC262170 FUY262163:FUY262170 GEU262163:GEU262170 GOQ262163:GOQ262170 GYM262163:GYM262170 HII262163:HII262170 HSE262163:HSE262170 ICA262163:ICA262170 ILW262163:ILW262170 IVS262163:IVS262170 JFO262163:JFO262170 JPK262163:JPK262170 JZG262163:JZG262170 KJC262163:KJC262170 KSY262163:KSY262170 LCU262163:LCU262170 LMQ262163:LMQ262170 LWM262163:LWM262170 MGI262163:MGI262170 MQE262163:MQE262170 NAA262163:NAA262170 NJW262163:NJW262170 NTS262163:NTS262170 ODO262163:ODO262170 ONK262163:ONK262170 OXG262163:OXG262170 PHC262163:PHC262170 PQY262163:PQY262170 QAU262163:QAU262170 QKQ262163:QKQ262170 QUM262163:QUM262170 REI262163:REI262170 ROE262163:ROE262170 RYA262163:RYA262170 SHW262163:SHW262170 SRS262163:SRS262170 TBO262163:TBO262170 TLK262163:TLK262170 TVG262163:TVG262170 UFC262163:UFC262170 UOY262163:UOY262170 UYU262163:UYU262170 VIQ262163:VIQ262170 VSM262163:VSM262170 WCI262163:WCI262170 WME262163:WME262170 WWA262163:WWA262170 S327699:S327706 JO327699:JO327706 TK327699:TK327706 ADG327699:ADG327706 ANC327699:ANC327706 AWY327699:AWY327706 BGU327699:BGU327706 BQQ327699:BQQ327706 CAM327699:CAM327706 CKI327699:CKI327706 CUE327699:CUE327706 DEA327699:DEA327706 DNW327699:DNW327706 DXS327699:DXS327706 EHO327699:EHO327706 ERK327699:ERK327706 FBG327699:FBG327706 FLC327699:FLC327706 FUY327699:FUY327706 GEU327699:GEU327706 GOQ327699:GOQ327706 GYM327699:GYM327706 HII327699:HII327706 HSE327699:HSE327706 ICA327699:ICA327706 ILW327699:ILW327706 IVS327699:IVS327706 JFO327699:JFO327706 JPK327699:JPK327706 JZG327699:JZG327706 KJC327699:KJC327706 KSY327699:KSY327706 LCU327699:LCU327706 LMQ327699:LMQ327706 LWM327699:LWM327706 MGI327699:MGI327706 MQE327699:MQE327706 NAA327699:NAA327706 NJW327699:NJW327706 NTS327699:NTS327706 ODO327699:ODO327706 ONK327699:ONK327706 OXG327699:OXG327706 PHC327699:PHC327706 PQY327699:PQY327706 QAU327699:QAU327706 QKQ327699:QKQ327706 QUM327699:QUM327706 REI327699:REI327706 ROE327699:ROE327706 RYA327699:RYA327706 SHW327699:SHW327706 SRS327699:SRS327706 TBO327699:TBO327706 TLK327699:TLK327706 TVG327699:TVG327706 UFC327699:UFC327706 UOY327699:UOY327706 UYU327699:UYU327706 VIQ327699:VIQ327706 VSM327699:VSM327706 WCI327699:WCI327706 WME327699:WME327706 WWA327699:WWA327706 S393235:S393242 JO393235:JO393242 TK393235:TK393242 ADG393235:ADG393242 ANC393235:ANC393242 AWY393235:AWY393242 BGU393235:BGU393242 BQQ393235:BQQ393242 CAM393235:CAM393242 CKI393235:CKI393242 CUE393235:CUE393242 DEA393235:DEA393242 DNW393235:DNW393242 DXS393235:DXS393242 EHO393235:EHO393242 ERK393235:ERK393242 FBG393235:FBG393242 FLC393235:FLC393242 FUY393235:FUY393242 GEU393235:GEU393242 GOQ393235:GOQ393242 GYM393235:GYM393242 HII393235:HII393242 HSE393235:HSE393242 ICA393235:ICA393242 ILW393235:ILW393242 IVS393235:IVS393242 JFO393235:JFO393242 JPK393235:JPK393242 JZG393235:JZG393242 KJC393235:KJC393242 KSY393235:KSY393242 LCU393235:LCU393242 LMQ393235:LMQ393242 LWM393235:LWM393242 MGI393235:MGI393242 MQE393235:MQE393242 NAA393235:NAA393242 NJW393235:NJW393242 NTS393235:NTS393242 ODO393235:ODO393242 ONK393235:ONK393242 OXG393235:OXG393242 PHC393235:PHC393242 PQY393235:PQY393242 QAU393235:QAU393242 QKQ393235:QKQ393242 QUM393235:QUM393242 REI393235:REI393242 ROE393235:ROE393242 RYA393235:RYA393242 SHW393235:SHW393242 SRS393235:SRS393242 TBO393235:TBO393242 TLK393235:TLK393242 TVG393235:TVG393242 UFC393235:UFC393242 UOY393235:UOY393242 UYU393235:UYU393242 VIQ393235:VIQ393242 VSM393235:VSM393242 WCI393235:WCI393242 WME393235:WME393242 WWA393235:WWA393242 S458771:S458778 JO458771:JO458778 TK458771:TK458778 ADG458771:ADG458778 ANC458771:ANC458778 AWY458771:AWY458778 BGU458771:BGU458778 BQQ458771:BQQ458778 CAM458771:CAM458778 CKI458771:CKI458778 CUE458771:CUE458778 DEA458771:DEA458778 DNW458771:DNW458778 DXS458771:DXS458778 EHO458771:EHO458778 ERK458771:ERK458778 FBG458771:FBG458778 FLC458771:FLC458778 FUY458771:FUY458778 GEU458771:GEU458778 GOQ458771:GOQ458778 GYM458771:GYM458778 HII458771:HII458778 HSE458771:HSE458778 ICA458771:ICA458778 ILW458771:ILW458778 IVS458771:IVS458778 JFO458771:JFO458778 JPK458771:JPK458778 JZG458771:JZG458778 KJC458771:KJC458778 KSY458771:KSY458778 LCU458771:LCU458778 LMQ458771:LMQ458778 LWM458771:LWM458778 MGI458771:MGI458778 MQE458771:MQE458778 NAA458771:NAA458778 NJW458771:NJW458778 NTS458771:NTS458778 ODO458771:ODO458778 ONK458771:ONK458778 OXG458771:OXG458778 PHC458771:PHC458778 PQY458771:PQY458778 QAU458771:QAU458778 QKQ458771:QKQ458778 QUM458771:QUM458778 REI458771:REI458778 ROE458771:ROE458778 RYA458771:RYA458778 SHW458771:SHW458778 SRS458771:SRS458778 TBO458771:TBO458778 TLK458771:TLK458778 TVG458771:TVG458778 UFC458771:UFC458778 UOY458771:UOY458778 UYU458771:UYU458778 VIQ458771:VIQ458778 VSM458771:VSM458778 WCI458771:WCI458778 WME458771:WME458778 WWA458771:WWA458778 S524307:S524314 JO524307:JO524314 TK524307:TK524314 ADG524307:ADG524314 ANC524307:ANC524314 AWY524307:AWY524314 BGU524307:BGU524314 BQQ524307:BQQ524314 CAM524307:CAM524314 CKI524307:CKI524314 CUE524307:CUE524314 DEA524307:DEA524314 DNW524307:DNW524314 DXS524307:DXS524314 EHO524307:EHO524314 ERK524307:ERK524314 FBG524307:FBG524314 FLC524307:FLC524314 FUY524307:FUY524314 GEU524307:GEU524314 GOQ524307:GOQ524314 GYM524307:GYM524314 HII524307:HII524314 HSE524307:HSE524314 ICA524307:ICA524314 ILW524307:ILW524314 IVS524307:IVS524314 JFO524307:JFO524314 JPK524307:JPK524314 JZG524307:JZG524314 KJC524307:KJC524314 KSY524307:KSY524314 LCU524307:LCU524314 LMQ524307:LMQ524314 LWM524307:LWM524314 MGI524307:MGI524314 MQE524307:MQE524314 NAA524307:NAA524314 NJW524307:NJW524314 NTS524307:NTS524314 ODO524307:ODO524314 ONK524307:ONK524314 OXG524307:OXG524314 PHC524307:PHC524314 PQY524307:PQY524314 QAU524307:QAU524314 QKQ524307:QKQ524314 QUM524307:QUM524314 REI524307:REI524314 ROE524307:ROE524314 RYA524307:RYA524314 SHW524307:SHW524314 SRS524307:SRS524314 TBO524307:TBO524314 TLK524307:TLK524314 TVG524307:TVG524314 UFC524307:UFC524314 UOY524307:UOY524314 UYU524307:UYU524314 VIQ524307:VIQ524314 VSM524307:VSM524314 WCI524307:WCI524314 WME524307:WME524314 WWA524307:WWA524314 S589843:S589850 JO589843:JO589850 TK589843:TK589850 ADG589843:ADG589850 ANC589843:ANC589850 AWY589843:AWY589850 BGU589843:BGU589850 BQQ589843:BQQ589850 CAM589843:CAM589850 CKI589843:CKI589850 CUE589843:CUE589850 DEA589843:DEA589850 DNW589843:DNW589850 DXS589843:DXS589850 EHO589843:EHO589850 ERK589843:ERK589850 FBG589843:FBG589850 FLC589843:FLC589850 FUY589843:FUY589850 GEU589843:GEU589850 GOQ589843:GOQ589850 GYM589843:GYM589850 HII589843:HII589850 HSE589843:HSE589850 ICA589843:ICA589850 ILW589843:ILW589850 IVS589843:IVS589850 JFO589843:JFO589850 JPK589843:JPK589850 JZG589843:JZG589850 KJC589843:KJC589850 KSY589843:KSY589850 LCU589843:LCU589850 LMQ589843:LMQ589850 LWM589843:LWM589850 MGI589843:MGI589850 MQE589843:MQE589850 NAA589843:NAA589850 NJW589843:NJW589850 NTS589843:NTS589850 ODO589843:ODO589850 ONK589843:ONK589850 OXG589843:OXG589850 PHC589843:PHC589850 PQY589843:PQY589850 QAU589843:QAU589850 QKQ589843:QKQ589850 QUM589843:QUM589850 REI589843:REI589850 ROE589843:ROE589850 RYA589843:RYA589850 SHW589843:SHW589850 SRS589843:SRS589850 TBO589843:TBO589850 TLK589843:TLK589850 TVG589843:TVG589850 UFC589843:UFC589850 UOY589843:UOY589850 UYU589843:UYU589850 VIQ589843:VIQ589850 VSM589843:VSM589850 WCI589843:WCI589850 WME589843:WME589850 WWA589843:WWA589850 S655379:S655386 JO655379:JO655386 TK655379:TK655386 ADG655379:ADG655386 ANC655379:ANC655386 AWY655379:AWY655386 BGU655379:BGU655386 BQQ655379:BQQ655386 CAM655379:CAM655386 CKI655379:CKI655386 CUE655379:CUE655386 DEA655379:DEA655386 DNW655379:DNW655386 DXS655379:DXS655386 EHO655379:EHO655386 ERK655379:ERK655386 FBG655379:FBG655386 FLC655379:FLC655386 FUY655379:FUY655386 GEU655379:GEU655386 GOQ655379:GOQ655386 GYM655379:GYM655386 HII655379:HII655386 HSE655379:HSE655386 ICA655379:ICA655386 ILW655379:ILW655386 IVS655379:IVS655386 JFO655379:JFO655386 JPK655379:JPK655386 JZG655379:JZG655386 KJC655379:KJC655386 KSY655379:KSY655386 LCU655379:LCU655386 LMQ655379:LMQ655386 LWM655379:LWM655386 MGI655379:MGI655386 MQE655379:MQE655386 NAA655379:NAA655386 NJW655379:NJW655386 NTS655379:NTS655386 ODO655379:ODO655386 ONK655379:ONK655386 OXG655379:OXG655386 PHC655379:PHC655386 PQY655379:PQY655386 QAU655379:QAU655386 QKQ655379:QKQ655386 QUM655379:QUM655386 REI655379:REI655386 ROE655379:ROE655386 RYA655379:RYA655386 SHW655379:SHW655386 SRS655379:SRS655386 TBO655379:TBO655386 TLK655379:TLK655386 TVG655379:TVG655386 UFC655379:UFC655386 UOY655379:UOY655386 UYU655379:UYU655386 VIQ655379:VIQ655386 VSM655379:VSM655386 WCI655379:WCI655386 WME655379:WME655386 WWA655379:WWA655386 S720915:S720922 JO720915:JO720922 TK720915:TK720922 ADG720915:ADG720922 ANC720915:ANC720922 AWY720915:AWY720922 BGU720915:BGU720922 BQQ720915:BQQ720922 CAM720915:CAM720922 CKI720915:CKI720922 CUE720915:CUE720922 DEA720915:DEA720922 DNW720915:DNW720922 DXS720915:DXS720922 EHO720915:EHO720922 ERK720915:ERK720922 FBG720915:FBG720922 FLC720915:FLC720922 FUY720915:FUY720922 GEU720915:GEU720922 GOQ720915:GOQ720922 GYM720915:GYM720922 HII720915:HII720922 HSE720915:HSE720922 ICA720915:ICA720922 ILW720915:ILW720922 IVS720915:IVS720922 JFO720915:JFO720922 JPK720915:JPK720922 JZG720915:JZG720922 KJC720915:KJC720922 KSY720915:KSY720922 LCU720915:LCU720922 LMQ720915:LMQ720922 LWM720915:LWM720922 MGI720915:MGI720922 MQE720915:MQE720922 NAA720915:NAA720922 NJW720915:NJW720922 NTS720915:NTS720922 ODO720915:ODO720922 ONK720915:ONK720922 OXG720915:OXG720922 PHC720915:PHC720922 PQY720915:PQY720922 QAU720915:QAU720922 QKQ720915:QKQ720922 QUM720915:QUM720922 REI720915:REI720922 ROE720915:ROE720922 RYA720915:RYA720922 SHW720915:SHW720922 SRS720915:SRS720922 TBO720915:TBO720922 TLK720915:TLK720922 TVG720915:TVG720922 UFC720915:UFC720922 UOY720915:UOY720922 UYU720915:UYU720922 VIQ720915:VIQ720922 VSM720915:VSM720922 WCI720915:WCI720922 WME720915:WME720922 WWA720915:WWA720922 S786451:S786458 JO786451:JO786458 TK786451:TK786458 ADG786451:ADG786458 ANC786451:ANC786458 AWY786451:AWY786458 BGU786451:BGU786458 BQQ786451:BQQ786458 CAM786451:CAM786458 CKI786451:CKI786458 CUE786451:CUE786458 DEA786451:DEA786458 DNW786451:DNW786458 DXS786451:DXS786458 EHO786451:EHO786458 ERK786451:ERK786458 FBG786451:FBG786458 FLC786451:FLC786458 FUY786451:FUY786458 GEU786451:GEU786458 GOQ786451:GOQ786458 GYM786451:GYM786458 HII786451:HII786458 HSE786451:HSE786458 ICA786451:ICA786458 ILW786451:ILW786458 IVS786451:IVS786458 JFO786451:JFO786458 JPK786451:JPK786458 JZG786451:JZG786458 KJC786451:KJC786458 KSY786451:KSY786458 LCU786451:LCU786458 LMQ786451:LMQ786458 LWM786451:LWM786458 MGI786451:MGI786458 MQE786451:MQE786458 NAA786451:NAA786458 NJW786451:NJW786458 NTS786451:NTS786458 ODO786451:ODO786458 ONK786451:ONK786458 OXG786451:OXG786458 PHC786451:PHC786458 PQY786451:PQY786458 QAU786451:QAU786458 QKQ786451:QKQ786458 QUM786451:QUM786458 REI786451:REI786458 ROE786451:ROE786458 RYA786451:RYA786458 SHW786451:SHW786458 SRS786451:SRS786458 TBO786451:TBO786458 TLK786451:TLK786458 TVG786451:TVG786458 UFC786451:UFC786458 UOY786451:UOY786458 UYU786451:UYU786458 VIQ786451:VIQ786458 VSM786451:VSM786458 WCI786451:WCI786458 WME786451:WME786458 WWA786451:WWA786458 S851987:S851994 JO851987:JO851994 TK851987:TK851994 ADG851987:ADG851994 ANC851987:ANC851994 AWY851987:AWY851994 BGU851987:BGU851994 BQQ851987:BQQ851994 CAM851987:CAM851994 CKI851987:CKI851994 CUE851987:CUE851994 DEA851987:DEA851994 DNW851987:DNW851994 DXS851987:DXS851994 EHO851987:EHO851994 ERK851987:ERK851994 FBG851987:FBG851994 FLC851987:FLC851994 FUY851987:FUY851994 GEU851987:GEU851994 GOQ851987:GOQ851994 GYM851987:GYM851994 HII851987:HII851994 HSE851987:HSE851994 ICA851987:ICA851994 ILW851987:ILW851994 IVS851987:IVS851994 JFO851987:JFO851994 JPK851987:JPK851994 JZG851987:JZG851994 KJC851987:KJC851994 KSY851987:KSY851994 LCU851987:LCU851994 LMQ851987:LMQ851994 LWM851987:LWM851994 MGI851987:MGI851994 MQE851987:MQE851994 NAA851987:NAA851994 NJW851987:NJW851994 NTS851987:NTS851994 ODO851987:ODO851994 ONK851987:ONK851994 OXG851987:OXG851994 PHC851987:PHC851994 PQY851987:PQY851994 QAU851987:QAU851994 QKQ851987:QKQ851994 QUM851987:QUM851994 REI851987:REI851994 ROE851987:ROE851994 RYA851987:RYA851994 SHW851987:SHW851994 SRS851987:SRS851994 TBO851987:TBO851994 TLK851987:TLK851994 TVG851987:TVG851994 UFC851987:UFC851994 UOY851987:UOY851994 UYU851987:UYU851994 VIQ851987:VIQ851994 VSM851987:VSM851994 WCI851987:WCI851994 WME851987:WME851994 WWA851987:WWA851994 S917523:S917530 JO917523:JO917530 TK917523:TK917530 ADG917523:ADG917530 ANC917523:ANC917530 AWY917523:AWY917530 BGU917523:BGU917530 BQQ917523:BQQ917530 CAM917523:CAM917530 CKI917523:CKI917530 CUE917523:CUE917530 DEA917523:DEA917530 DNW917523:DNW917530 DXS917523:DXS917530 EHO917523:EHO917530 ERK917523:ERK917530 FBG917523:FBG917530 FLC917523:FLC917530 FUY917523:FUY917530 GEU917523:GEU917530 GOQ917523:GOQ917530 GYM917523:GYM917530 HII917523:HII917530 HSE917523:HSE917530 ICA917523:ICA917530 ILW917523:ILW917530 IVS917523:IVS917530 JFO917523:JFO917530 JPK917523:JPK917530 JZG917523:JZG917530 KJC917523:KJC917530 KSY917523:KSY917530 LCU917523:LCU917530 LMQ917523:LMQ917530 LWM917523:LWM917530 MGI917523:MGI917530 MQE917523:MQE917530 NAA917523:NAA917530 NJW917523:NJW917530 NTS917523:NTS917530 ODO917523:ODO917530 ONK917523:ONK917530 OXG917523:OXG917530 PHC917523:PHC917530 PQY917523:PQY917530 QAU917523:QAU917530 QKQ917523:QKQ917530 QUM917523:QUM917530 REI917523:REI917530 ROE917523:ROE917530 RYA917523:RYA917530 SHW917523:SHW917530 SRS917523:SRS917530 TBO917523:TBO917530 TLK917523:TLK917530 TVG917523:TVG917530 UFC917523:UFC917530 UOY917523:UOY917530 UYU917523:UYU917530 VIQ917523:VIQ917530 VSM917523:VSM917530 WCI917523:WCI917530 WME917523:WME917530 WWA917523:WWA917530 S983059:S983066 JO983059:JO983066 TK983059:TK983066 ADG983059:ADG983066 ANC983059:ANC983066 AWY983059:AWY983066 BGU983059:BGU983066 BQQ983059:BQQ983066 CAM983059:CAM983066 CKI983059:CKI983066 CUE983059:CUE983066 DEA983059:DEA983066 DNW983059:DNW983066 DXS983059:DXS983066 EHO983059:EHO983066 ERK983059:ERK983066 FBG983059:FBG983066 FLC983059:FLC983066 FUY983059:FUY983066 GEU983059:GEU983066 GOQ983059:GOQ983066 GYM983059:GYM983066 HII983059:HII983066 HSE983059:HSE983066 ICA983059:ICA983066 ILW983059:ILW983066 IVS983059:IVS983066 JFO983059:JFO983066 JPK983059:JPK983066 JZG983059:JZG983066 KJC983059:KJC983066 KSY983059:KSY983066 LCU983059:LCU983066 LMQ983059:LMQ983066 LWM983059:LWM983066 MGI983059:MGI983066 MQE983059:MQE983066 NAA983059:NAA983066 NJW983059:NJW983066 NTS983059:NTS983066 ODO983059:ODO983066 ONK983059:ONK983066 OXG983059:OXG983066 PHC983059:PHC983066 PQY983059:PQY983066 QAU983059:QAU983066 QKQ983059:QKQ983066 QUM983059:QUM983066 REI983059:REI983066 ROE983059:ROE983066 RYA983059:RYA983066 SHW983059:SHW983066 SRS983059:SRS983066 TBO983059:TBO983066 TLK983059:TLK983066 TVG983059:TVG983066 UFC983059:UFC983066 UOY983059:UOY983066 UYU983059:UYU983066 VIQ983059:VIQ983066 VSM983059:VSM983066 WCI983059:WCI983066 WME983059:WME983066 X19:X26 AC19:AD26 P19:P26 S19:S26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18</vt:i4>
      </vt:variant>
    </vt:vector>
  </HeadingPairs>
  <TitlesOfParts>
    <vt:vector size="38" baseType="lpstr">
      <vt:lpstr>新償却率</vt:lpstr>
      <vt:lpstr>償却率</vt:lpstr>
      <vt:lpstr>米の売上と家事消費分</vt:lpstr>
      <vt:lpstr>必要経費分類表</vt:lpstr>
      <vt:lpstr>1月分帳簿</vt:lpstr>
      <vt:lpstr>2月分帳簿</vt:lpstr>
      <vt:lpstr>3月分帳簿</vt:lpstr>
      <vt:lpstr>4月分帳簿</vt:lpstr>
      <vt:lpstr>5月分帳簿</vt:lpstr>
      <vt:lpstr>6月分帳簿</vt:lpstr>
      <vt:lpstr>7月分帳簿</vt:lpstr>
      <vt:lpstr>8月分帳簿</vt:lpstr>
      <vt:lpstr>9月分帳簿</vt:lpstr>
      <vt:lpstr>10月分帳簿</vt:lpstr>
      <vt:lpstr>11月分帳簿</vt:lpstr>
      <vt:lpstr>12月分帳簿</vt:lpstr>
      <vt:lpstr>月別総括表</vt:lpstr>
      <vt:lpstr>減価償却資産台帳</vt:lpstr>
      <vt:lpstr>収支内訳書（表）</vt:lpstr>
      <vt:lpstr>収支内訳書（裏）</vt:lpstr>
      <vt:lpstr>'10月分帳簿'!Print_Area</vt:lpstr>
      <vt:lpstr>'11月分帳簿'!Print_Area</vt:lpstr>
      <vt:lpstr>'12月分帳簿'!Print_Area</vt:lpstr>
      <vt:lpstr>'1月分帳簿'!Print_Area</vt:lpstr>
      <vt:lpstr>'2月分帳簿'!Print_Area</vt:lpstr>
      <vt:lpstr>'3月分帳簿'!Print_Area</vt:lpstr>
      <vt:lpstr>'4月分帳簿'!Print_Area</vt:lpstr>
      <vt:lpstr>'5月分帳簿'!Print_Area</vt:lpstr>
      <vt:lpstr>'6月分帳簿'!Print_Area</vt:lpstr>
      <vt:lpstr>'7月分帳簿'!Print_Area</vt:lpstr>
      <vt:lpstr>'8月分帳簿'!Print_Area</vt:lpstr>
      <vt:lpstr>'9月分帳簿'!Print_Area</vt:lpstr>
      <vt:lpstr>月別総括表!Print_Area</vt:lpstr>
      <vt:lpstr>減価償却資産台帳!Print_Area</vt:lpstr>
      <vt:lpstr>'収支内訳書（表）'!Print_Area</vt:lpstr>
      <vt:lpstr>'収支内訳書（裏）'!Print_Area</vt:lpstr>
      <vt:lpstr>米の売上と家事消費分!Print_Area</vt:lpstr>
      <vt:lpstr>必要経費分類表!Print_Titles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行田市</cp:lastModifiedBy>
  <cp:lastPrinted>2024-01-22T02:10:26Z</cp:lastPrinted>
  <dcterms:created xsi:type="dcterms:W3CDTF">2014-11-06T01:47:56Z</dcterms:created>
  <dcterms:modified xsi:type="dcterms:W3CDTF">2025-01-06T02:40:46Z</dcterms:modified>
</cp:coreProperties>
</file>